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1850" firstSheet="7" activeTab="9"/>
  </bookViews>
  <sheets>
    <sheet name="Context" sheetId="6" r:id="rId1"/>
    <sheet name="Scenario definitions" sheetId="29" r:id="rId2"/>
    <sheet name="Exclusion of land" sheetId="32" r:id="rId3"/>
    <sheet name="Wind Potential EU28 Full" sheetId="25" r:id="rId4"/>
    <sheet name="Wind Potential Pivot EU" sheetId="28" r:id="rId5"/>
    <sheet name="Wind Potential Pivot Countries" sheetId="45" r:id="rId6"/>
    <sheet name="ONSHORE SUMMARY + graph" sheetId="39" r:id="rId7"/>
    <sheet name="OFFSHORE SUMMARY + graph" sheetId="43" r:id="rId8"/>
    <sheet name="OFFSHORE GIS output example" sheetId="46" r:id="rId9"/>
    <sheet name="OFFSHORE by sea basin EU27" sheetId="47" r:id="rId10"/>
    <sheet name="ENSPRESO vs other references" sheetId="36" r:id="rId11"/>
    <sheet name="Raw data" sheetId="24" r:id="rId12"/>
    <sheet name="CF Distribution Annual NUTS2" sheetId="5" r:id="rId13"/>
    <sheet name="CF Sub-annual Countries" sheetId="33" r:id="rId14"/>
    <sheet name="Seasons timeslices" sheetId="38" r:id="rId15"/>
    <sheet name="power curves" sheetId="37" r:id="rId16"/>
    <sheet name="Offshore EEZ zones" sheetId="9" r:id="rId17"/>
    <sheet name="Offshore EEZ Pivot" sheetId="10" r:id="rId18"/>
    <sheet name="Offshore EU wide restr HIGH" sheetId="16" r:id="rId19"/>
    <sheet name="Offshore split - REF" sheetId="12" r:id="rId20"/>
    <sheet name="Offshore - EU wide restr LOW" sheetId="14" r:id="rId21"/>
    <sheet name="NUTS2 conversion" sheetId="17" r:id="rId22"/>
    <sheet name="Countries" sheetId="34" r:id="rId23"/>
  </sheets>
  <definedNames>
    <definedName name="_xlnm._FilterDatabase" localSheetId="12" hidden="1">'CF Distribution Annual NUTS2'!$A$7:$R$348</definedName>
    <definedName name="_xlnm._FilterDatabase" localSheetId="11" hidden="1">'Raw data'!$A$6:$AK$1900</definedName>
    <definedName name="_xlnm._FilterDatabase" localSheetId="3" hidden="1">'Wind Potential EU28 Full'!$A$1:$J$4033</definedName>
    <definedName name="EEZ_area" localSheetId="16">'Offshore EEZ zones'!#REF!</definedName>
    <definedName name="ETRI_off" localSheetId="9">#REF!</definedName>
    <definedName name="ETRI_off" localSheetId="8">#REF!</definedName>
    <definedName name="ETRI_off" localSheetId="7">#REF!</definedName>
    <definedName name="ETRI_off" localSheetId="5">#REF!</definedName>
    <definedName name="ETRI_off">#REF!</definedName>
    <definedName name="ETRI_on" localSheetId="9">#REF!</definedName>
    <definedName name="ETRI_on" localSheetId="8">#REF!</definedName>
    <definedName name="ETRI_on" localSheetId="7">#REF!</definedName>
    <definedName name="ETRI_on" localSheetId="5">#REF!</definedName>
    <definedName name="ETRI_on">#REF!</definedName>
    <definedName name="markups" localSheetId="9">#REF!</definedName>
    <definedName name="markups" localSheetId="8">#REF!</definedName>
    <definedName name="markups" localSheetId="7">#REF!</definedName>
    <definedName name="markups" localSheetId="5">#REF!</definedName>
    <definedName name="markups">#REF!</definedName>
    <definedName name="SEA_DEPTH_00_30_DIST_050_200" localSheetId="17">'Offshore EEZ Pivot'!#REF!</definedName>
  </definedNames>
  <calcPr calcId="162913"/>
  <pivotCaches>
    <pivotCache cacheId="16" r:id="rId24"/>
  </pivotCaches>
</workbook>
</file>

<file path=xl/calcChain.xml><?xml version="1.0" encoding="utf-8"?>
<calcChain xmlns="http://schemas.openxmlformats.org/spreadsheetml/2006/main">
  <c r="X10" i="47" l="1"/>
  <c r="W5" i="47"/>
  <c r="X5" i="47"/>
  <c r="Y5" i="47"/>
  <c r="Y10" i="47" s="1"/>
  <c r="Z5" i="47"/>
  <c r="Z7" i="47" s="1"/>
  <c r="W6" i="47"/>
  <c r="W10" i="47" s="1"/>
  <c r="X6" i="47"/>
  <c r="Y6" i="47"/>
  <c r="Z6" i="47"/>
  <c r="W7" i="47"/>
  <c r="X7" i="47"/>
  <c r="Y7" i="47"/>
  <c r="W8" i="47"/>
  <c r="X8" i="47"/>
  <c r="Y8" i="47"/>
  <c r="Z8" i="47"/>
  <c r="W9" i="47"/>
  <c r="X9" i="47"/>
  <c r="Y9" i="47"/>
  <c r="Z9" i="47"/>
  <c r="V9" i="47"/>
  <c r="V8" i="47"/>
  <c r="V6" i="47"/>
  <c r="V5" i="47"/>
  <c r="V7" i="47" s="1"/>
  <c r="Z10" i="47" l="1"/>
  <c r="V10" i="47"/>
  <c r="AA8" i="47"/>
  <c r="AA6" i="47"/>
  <c r="AA5" i="47"/>
  <c r="AA9" i="47"/>
  <c r="AA7" i="47"/>
  <c r="AL26" i="43"/>
  <c r="AL6" i="43"/>
  <c r="AL7" i="43"/>
  <c r="AL8" i="43"/>
  <c r="AL9" i="43"/>
  <c r="AL10" i="43"/>
  <c r="AL11" i="43"/>
  <c r="AL12" i="43"/>
  <c r="AL13" i="43"/>
  <c r="AL14" i="43"/>
  <c r="AL15" i="43"/>
  <c r="AL16" i="43"/>
  <c r="AL17" i="43"/>
  <c r="AL18" i="43"/>
  <c r="AL19" i="43"/>
  <c r="AL20" i="43"/>
  <c r="AL21" i="43"/>
  <c r="AL22" i="43"/>
  <c r="AL23" i="43"/>
  <c r="AL24" i="43"/>
  <c r="AL25" i="43"/>
  <c r="AL5" i="43"/>
  <c r="AJ6" i="39" l="1"/>
  <c r="AJ7" i="39"/>
  <c r="AJ8" i="39"/>
  <c r="AJ9" i="39"/>
  <c r="AJ10" i="39"/>
  <c r="AJ11" i="39"/>
  <c r="AJ12" i="39"/>
  <c r="AJ13" i="39"/>
  <c r="AJ14" i="39"/>
  <c r="AJ15" i="39"/>
  <c r="AJ16" i="39"/>
  <c r="AJ17" i="39"/>
  <c r="AJ18" i="39"/>
  <c r="AJ19" i="39"/>
  <c r="AJ20" i="39"/>
  <c r="AJ21" i="39"/>
  <c r="AJ22" i="39"/>
  <c r="AJ23" i="39"/>
  <c r="AJ24" i="39"/>
  <c r="AJ25" i="39"/>
  <c r="AJ26" i="39"/>
  <c r="AJ27" i="39"/>
  <c r="AJ28" i="39"/>
  <c r="AJ29" i="39"/>
  <c r="AJ30" i="39"/>
  <c r="AJ31" i="39"/>
  <c r="AJ32" i="39"/>
  <c r="AJ5" i="39"/>
  <c r="E42" i="36" l="1"/>
  <c r="Y22" i="14" l="1"/>
  <c r="X22" i="14"/>
  <c r="W22" i="14"/>
  <c r="V22" i="14"/>
  <c r="U22" i="14"/>
  <c r="T22" i="14"/>
  <c r="S22" i="14"/>
  <c r="R22" i="14"/>
  <c r="Q22" i="14"/>
  <c r="P22" i="14"/>
  <c r="O22" i="14"/>
  <c r="N22" i="14"/>
  <c r="M22" i="14"/>
  <c r="L22" i="14"/>
  <c r="K22" i="14"/>
  <c r="J22" i="14"/>
  <c r="I22" i="14"/>
  <c r="H22" i="14"/>
  <c r="G22" i="14"/>
  <c r="F22" i="14"/>
  <c r="E22" i="14"/>
  <c r="D22" i="14"/>
  <c r="E11" i="14"/>
  <c r="F11" i="14"/>
  <c r="G11" i="14"/>
  <c r="H11" i="14"/>
  <c r="I11" i="14"/>
  <c r="J11" i="14"/>
  <c r="K11" i="14"/>
  <c r="L11" i="14"/>
  <c r="M11" i="14"/>
  <c r="N11" i="14"/>
  <c r="O11" i="14"/>
  <c r="P11" i="14"/>
  <c r="Q11" i="14"/>
  <c r="R11" i="14"/>
  <c r="S11" i="14"/>
  <c r="T11" i="14"/>
  <c r="U11" i="14"/>
  <c r="V11" i="14"/>
  <c r="W11" i="14"/>
  <c r="X11" i="14"/>
  <c r="Y11" i="14"/>
  <c r="D11" i="14"/>
  <c r="E23" i="14"/>
  <c r="F23" i="14"/>
  <c r="G23" i="14"/>
  <c r="H23" i="14"/>
  <c r="I23" i="14"/>
  <c r="J23" i="14"/>
  <c r="K23" i="14"/>
  <c r="L23" i="14"/>
  <c r="M23" i="14"/>
  <c r="N23" i="14"/>
  <c r="O23" i="14"/>
  <c r="P23" i="14"/>
  <c r="Q23" i="14"/>
  <c r="R23" i="14"/>
  <c r="S23" i="14"/>
  <c r="T23" i="14"/>
  <c r="U23" i="14"/>
  <c r="V23" i="14"/>
  <c r="W23" i="14"/>
  <c r="X23" i="14"/>
  <c r="Y23" i="14"/>
  <c r="E12" i="14"/>
  <c r="F12" i="14"/>
  <c r="G12" i="14"/>
  <c r="H12" i="14"/>
  <c r="I12" i="14"/>
  <c r="J12" i="14"/>
  <c r="K12" i="14"/>
  <c r="L12" i="14"/>
  <c r="M12" i="14"/>
  <c r="N12" i="14"/>
  <c r="O12" i="14"/>
  <c r="P12" i="14"/>
  <c r="Q12" i="14"/>
  <c r="R12" i="14"/>
  <c r="S12" i="14"/>
  <c r="T12" i="14"/>
  <c r="U12" i="14"/>
  <c r="V12" i="14"/>
  <c r="W12" i="14"/>
  <c r="X12" i="14"/>
  <c r="Y12" i="14"/>
  <c r="D23" i="14"/>
  <c r="D12" i="14"/>
  <c r="F33" i="36"/>
  <c r="W27" i="46"/>
  <c r="AD27" i="43"/>
  <c r="Y1833" i="24"/>
  <c r="O1833" i="24"/>
  <c r="N1833" i="24"/>
  <c r="AF1833" i="24" s="1"/>
  <c r="M1833" i="24"/>
  <c r="AE1833" i="24" s="1"/>
  <c r="L1833" i="24"/>
  <c r="AD1833" i="24" s="1"/>
  <c r="Y1826" i="24"/>
  <c r="O1826" i="24"/>
  <c r="AG1826" i="24" s="1"/>
  <c r="N1826" i="24"/>
  <c r="AF1826" i="24" s="1"/>
  <c r="M1826" i="24"/>
  <c r="AE1826" i="24" s="1"/>
  <c r="L1826" i="24"/>
  <c r="AD1826" i="24" s="1"/>
  <c r="Y1812" i="24"/>
  <c r="O1812" i="24"/>
  <c r="AG1812" i="24" s="1"/>
  <c r="N1812" i="24"/>
  <c r="M1812" i="24"/>
  <c r="AE1812" i="24" s="1"/>
  <c r="L1812" i="24"/>
  <c r="AD1812" i="24" s="1"/>
  <c r="Y1805" i="24"/>
  <c r="O1805" i="24"/>
  <c r="AG1805" i="24" s="1"/>
  <c r="N1805" i="24"/>
  <c r="AF1805" i="24" s="1"/>
  <c r="M1805" i="24"/>
  <c r="AE1805" i="24" s="1"/>
  <c r="L1805" i="24"/>
  <c r="AD1805" i="24" s="1"/>
  <c r="Y1798" i="24"/>
  <c r="O1798" i="24"/>
  <c r="N1798" i="24"/>
  <c r="AF1798" i="24" s="1"/>
  <c r="M1798" i="24"/>
  <c r="AE1798" i="24" s="1"/>
  <c r="L1798" i="24"/>
  <c r="AD1798" i="24" s="1"/>
  <c r="Y1791" i="24"/>
  <c r="O1791" i="24"/>
  <c r="AG1791" i="24" s="1"/>
  <c r="N1791" i="24"/>
  <c r="AF1791" i="24" s="1"/>
  <c r="M1791" i="24"/>
  <c r="AE1791" i="24" s="1"/>
  <c r="L1791" i="24"/>
  <c r="AD1791" i="24" s="1"/>
  <c r="Y1784" i="24"/>
  <c r="O1784" i="24"/>
  <c r="AG1784" i="24" s="1"/>
  <c r="N1784" i="24"/>
  <c r="AF1784" i="24" s="1"/>
  <c r="M1784" i="24"/>
  <c r="AE1784" i="24" s="1"/>
  <c r="L1784" i="24"/>
  <c r="AD1784" i="24" s="1"/>
  <c r="Y1770" i="24"/>
  <c r="O1770" i="24"/>
  <c r="N1770" i="24"/>
  <c r="AF1770" i="24" s="1"/>
  <c r="M1770" i="24"/>
  <c r="AE1770" i="24" s="1"/>
  <c r="L1770" i="24"/>
  <c r="AD1770" i="24" s="1"/>
  <c r="Y1777" i="24"/>
  <c r="O1777" i="24"/>
  <c r="N1777" i="24"/>
  <c r="AF1777" i="24" s="1"/>
  <c r="M1777" i="24"/>
  <c r="AE1777" i="24" s="1"/>
  <c r="L1777" i="24"/>
  <c r="AD1777" i="24" s="1"/>
  <c r="Y1763" i="24"/>
  <c r="O1763" i="24"/>
  <c r="AG1763" i="24" s="1"/>
  <c r="N1763" i="24"/>
  <c r="AF1763" i="24" s="1"/>
  <c r="M1763" i="24"/>
  <c r="AE1763" i="24" s="1"/>
  <c r="L1763" i="24"/>
  <c r="AD1763" i="24" s="1"/>
  <c r="Y1756" i="24"/>
  <c r="O1756" i="24"/>
  <c r="AG1756" i="24" s="1"/>
  <c r="N1756" i="24"/>
  <c r="M1756" i="24"/>
  <c r="AE1756" i="24" s="1"/>
  <c r="L1756" i="24"/>
  <c r="AD1756" i="24" s="1"/>
  <c r="Y1700" i="24"/>
  <c r="O1700" i="24"/>
  <c r="AG1700" i="24" s="1"/>
  <c r="N1700" i="24"/>
  <c r="AF1700" i="24" s="1"/>
  <c r="M1700" i="24"/>
  <c r="AE1700" i="24" s="1"/>
  <c r="L1700" i="24"/>
  <c r="AD1700" i="24" s="1"/>
  <c r="Y1735" i="24"/>
  <c r="O1735" i="24"/>
  <c r="N1735" i="24"/>
  <c r="AF1735" i="24" s="1"/>
  <c r="M1735" i="24"/>
  <c r="AE1735" i="24" s="1"/>
  <c r="L1735" i="24"/>
  <c r="AD1735" i="24" s="1"/>
  <c r="Y1728" i="24"/>
  <c r="O1728" i="24"/>
  <c r="AG1728" i="24" s="1"/>
  <c r="N1728" i="24"/>
  <c r="AF1728" i="24" s="1"/>
  <c r="M1728" i="24"/>
  <c r="AE1728" i="24" s="1"/>
  <c r="L1728" i="24"/>
  <c r="AD1728" i="24" s="1"/>
  <c r="Y1819" i="24"/>
  <c r="O1819" i="24"/>
  <c r="AG1819" i="24" s="1"/>
  <c r="N1819" i="24"/>
  <c r="M1819" i="24"/>
  <c r="AE1819" i="24" s="1"/>
  <c r="L1819" i="24"/>
  <c r="AD1819" i="24" s="1"/>
  <c r="Y1749" i="24"/>
  <c r="O1749" i="24"/>
  <c r="N1749" i="24"/>
  <c r="AF1749" i="24" s="1"/>
  <c r="M1749" i="24"/>
  <c r="AE1749" i="24" s="1"/>
  <c r="L1749" i="24"/>
  <c r="AD1749" i="24" s="1"/>
  <c r="Y1721" i="24"/>
  <c r="O1721" i="24"/>
  <c r="N1721" i="24"/>
  <c r="AF1721" i="24" s="1"/>
  <c r="M1721" i="24"/>
  <c r="AE1721" i="24" s="1"/>
  <c r="L1721" i="24"/>
  <c r="AD1721" i="24" s="1"/>
  <c r="Y1714" i="24"/>
  <c r="O1714" i="24"/>
  <c r="AG1714" i="24" s="1"/>
  <c r="N1714" i="24"/>
  <c r="M1714" i="24"/>
  <c r="AE1714" i="24" s="1"/>
  <c r="L1714" i="24"/>
  <c r="AD1714" i="24" s="1"/>
  <c r="Y1742" i="24"/>
  <c r="O1742" i="24"/>
  <c r="AG1742" i="24" s="1"/>
  <c r="N1742" i="24"/>
  <c r="AF1742" i="24" s="1"/>
  <c r="M1742" i="24"/>
  <c r="AE1742" i="24" s="1"/>
  <c r="L1742" i="24"/>
  <c r="AD1742" i="24" s="1"/>
  <c r="Y1707" i="24"/>
  <c r="O1707" i="24"/>
  <c r="AG1707" i="24" s="1"/>
  <c r="N1707" i="24"/>
  <c r="AF1707" i="24" s="1"/>
  <c r="M1707" i="24"/>
  <c r="AE1707" i="24" s="1"/>
  <c r="L1707" i="24"/>
  <c r="AD1707" i="24" s="1"/>
  <c r="Y1693" i="24"/>
  <c r="O1693" i="24"/>
  <c r="N1693" i="24"/>
  <c r="AF1693" i="24" s="1"/>
  <c r="M1693" i="24"/>
  <c r="AE1693" i="24" s="1"/>
  <c r="L1693" i="24"/>
  <c r="AD1693" i="24" s="1"/>
  <c r="Y1686" i="24"/>
  <c r="O1686" i="24"/>
  <c r="AG1686" i="24" s="1"/>
  <c r="N1686" i="24"/>
  <c r="AF1686" i="24" s="1"/>
  <c r="M1686" i="24"/>
  <c r="AE1686" i="24" s="1"/>
  <c r="L1686" i="24"/>
  <c r="AD1686" i="24" s="1"/>
  <c r="AK1749" i="24" l="1"/>
  <c r="AK1819" i="24"/>
  <c r="AH1784" i="24"/>
  <c r="AK1770" i="24"/>
  <c r="AK1707" i="24"/>
  <c r="AG1749" i="24"/>
  <c r="AH1749" i="24" s="1"/>
  <c r="AK1700" i="24"/>
  <c r="AG1770" i="24"/>
  <c r="AH1770" i="24" s="1"/>
  <c r="AK1805" i="24"/>
  <c r="AH1742" i="24"/>
  <c r="AK1756" i="24"/>
  <c r="AK1812" i="24"/>
  <c r="Y27" i="46"/>
  <c r="X27" i="46"/>
  <c r="AB27" i="46"/>
  <c r="AA27" i="46"/>
  <c r="Z27" i="46"/>
  <c r="V27" i="46"/>
  <c r="AK1693" i="24"/>
  <c r="AK1721" i="24"/>
  <c r="AK1833" i="24"/>
  <c r="AH1707" i="24"/>
  <c r="AK1714" i="24"/>
  <c r="AH1700" i="24"/>
  <c r="AH1805" i="24"/>
  <c r="AK1735" i="24"/>
  <c r="AK1777" i="24"/>
  <c r="AK1798" i="24"/>
  <c r="AH1686" i="24"/>
  <c r="AH1728" i="24"/>
  <c r="AH1763" i="24"/>
  <c r="AH1791" i="24"/>
  <c r="AH1826" i="24"/>
  <c r="AK1686" i="24"/>
  <c r="AK1763" i="24"/>
  <c r="AK1791" i="24"/>
  <c r="AK1826" i="24"/>
  <c r="AK1742" i="24"/>
  <c r="AF1714" i="24"/>
  <c r="AH1714" i="24" s="1"/>
  <c r="AG1777" i="24"/>
  <c r="AH1777" i="24" s="1"/>
  <c r="AK1784" i="24"/>
  <c r="AF1819" i="24"/>
  <c r="AH1819" i="24" s="1"/>
  <c r="AF1756" i="24"/>
  <c r="AH1756" i="24" s="1"/>
  <c r="AF1812" i="24"/>
  <c r="AH1812" i="24" s="1"/>
  <c r="AK1728" i="24"/>
  <c r="AG1693" i="24"/>
  <c r="AH1693" i="24" s="1"/>
  <c r="AG1721" i="24"/>
  <c r="AH1721" i="24" s="1"/>
  <c r="AG1735" i="24"/>
  <c r="AH1735" i="24" s="1"/>
  <c r="AG1798" i="24"/>
  <c r="AH1798" i="24" s="1"/>
  <c r="AG1833" i="24"/>
  <c r="AH1833" i="24" s="1"/>
  <c r="AF27" i="43"/>
  <c r="AE27" i="43"/>
  <c r="AC27" i="43"/>
  <c r="Y1832" i="24" l="1"/>
  <c r="O1832" i="24"/>
  <c r="AG1832" i="24" s="1"/>
  <c r="N1832" i="24"/>
  <c r="M1832" i="24"/>
  <c r="AE1832" i="24" s="1"/>
  <c r="L1832" i="24"/>
  <c r="AD1832" i="24" s="1"/>
  <c r="Y1825" i="24"/>
  <c r="O1825" i="24"/>
  <c r="N1825" i="24"/>
  <c r="AF1825" i="24" s="1"/>
  <c r="M1825" i="24"/>
  <c r="AE1825" i="24" s="1"/>
  <c r="L1825" i="24"/>
  <c r="AD1825" i="24" s="1"/>
  <c r="Y1811" i="24"/>
  <c r="O1811" i="24"/>
  <c r="AG1811" i="24" s="1"/>
  <c r="N1811" i="24"/>
  <c r="AF1811" i="24" s="1"/>
  <c r="M1811" i="24"/>
  <c r="AE1811" i="24" s="1"/>
  <c r="L1811" i="24"/>
  <c r="AD1811" i="24" s="1"/>
  <c r="Y1804" i="24"/>
  <c r="O1804" i="24"/>
  <c r="AG1804" i="24" s="1"/>
  <c r="N1804" i="24"/>
  <c r="AF1804" i="24" s="1"/>
  <c r="M1804" i="24"/>
  <c r="AE1804" i="24" s="1"/>
  <c r="L1804" i="24"/>
  <c r="AD1804" i="24" s="1"/>
  <c r="Y1797" i="24"/>
  <c r="O1797" i="24"/>
  <c r="AG1797" i="24" s="1"/>
  <c r="N1797" i="24"/>
  <c r="M1797" i="24"/>
  <c r="AE1797" i="24" s="1"/>
  <c r="L1797" i="24"/>
  <c r="AD1797" i="24" s="1"/>
  <c r="Y1790" i="24"/>
  <c r="O1790" i="24"/>
  <c r="N1790" i="24"/>
  <c r="AF1790" i="24" s="1"/>
  <c r="M1790" i="24"/>
  <c r="AE1790" i="24" s="1"/>
  <c r="L1790" i="24"/>
  <c r="AD1790" i="24" s="1"/>
  <c r="Y1783" i="24"/>
  <c r="O1783" i="24"/>
  <c r="AG1783" i="24" s="1"/>
  <c r="N1783" i="24"/>
  <c r="AF1783" i="24" s="1"/>
  <c r="M1783" i="24"/>
  <c r="AE1783" i="24" s="1"/>
  <c r="L1783" i="24"/>
  <c r="AD1783" i="24" s="1"/>
  <c r="Y1769" i="24"/>
  <c r="O1769" i="24"/>
  <c r="AG1769" i="24" s="1"/>
  <c r="N1769" i="24"/>
  <c r="AF1769" i="24" s="1"/>
  <c r="M1769" i="24"/>
  <c r="AE1769" i="24" s="1"/>
  <c r="L1769" i="24"/>
  <c r="AD1769" i="24" s="1"/>
  <c r="Y1776" i="24"/>
  <c r="O1776" i="24"/>
  <c r="AG1776" i="24" s="1"/>
  <c r="N1776" i="24"/>
  <c r="M1776" i="24"/>
  <c r="AE1776" i="24" s="1"/>
  <c r="L1776" i="24"/>
  <c r="AD1776" i="24" s="1"/>
  <c r="Y1762" i="24"/>
  <c r="O1762" i="24"/>
  <c r="N1762" i="24"/>
  <c r="AF1762" i="24" s="1"/>
  <c r="M1762" i="24"/>
  <c r="AE1762" i="24" s="1"/>
  <c r="L1762" i="24"/>
  <c r="AD1762" i="24" s="1"/>
  <c r="Y1755" i="24"/>
  <c r="O1755" i="24"/>
  <c r="AG1755" i="24" s="1"/>
  <c r="N1755" i="24"/>
  <c r="AF1755" i="24" s="1"/>
  <c r="M1755" i="24"/>
  <c r="AE1755" i="24" s="1"/>
  <c r="L1755" i="24"/>
  <c r="AD1755" i="24" s="1"/>
  <c r="Y1699" i="24"/>
  <c r="O1699" i="24"/>
  <c r="AG1699" i="24" s="1"/>
  <c r="N1699" i="24"/>
  <c r="AF1699" i="24" s="1"/>
  <c r="M1699" i="24"/>
  <c r="AE1699" i="24" s="1"/>
  <c r="L1699" i="24"/>
  <c r="AD1699" i="24" s="1"/>
  <c r="Y1734" i="24"/>
  <c r="O1734" i="24"/>
  <c r="AG1734" i="24" s="1"/>
  <c r="N1734" i="24"/>
  <c r="M1734" i="24"/>
  <c r="AE1734" i="24" s="1"/>
  <c r="L1734" i="24"/>
  <c r="AD1734" i="24" s="1"/>
  <c r="Y1727" i="24"/>
  <c r="O1727" i="24"/>
  <c r="N1727" i="24"/>
  <c r="AF1727" i="24" s="1"/>
  <c r="M1727" i="24"/>
  <c r="AE1727" i="24" s="1"/>
  <c r="L1727" i="24"/>
  <c r="AD1727" i="24" s="1"/>
  <c r="Y1818" i="24"/>
  <c r="O1818" i="24"/>
  <c r="AG1818" i="24" s="1"/>
  <c r="N1818" i="24"/>
  <c r="AF1818" i="24" s="1"/>
  <c r="M1818" i="24"/>
  <c r="AE1818" i="24" s="1"/>
  <c r="L1818" i="24"/>
  <c r="AD1818" i="24" s="1"/>
  <c r="Y1748" i="24"/>
  <c r="O1748" i="24"/>
  <c r="AG1748" i="24" s="1"/>
  <c r="N1748" i="24"/>
  <c r="AF1748" i="24" s="1"/>
  <c r="M1748" i="24"/>
  <c r="AE1748" i="24" s="1"/>
  <c r="L1748" i="24"/>
  <c r="AD1748" i="24" s="1"/>
  <c r="Y1720" i="24"/>
  <c r="O1720" i="24"/>
  <c r="AG1720" i="24" s="1"/>
  <c r="N1720" i="24"/>
  <c r="M1720" i="24"/>
  <c r="AE1720" i="24" s="1"/>
  <c r="L1720" i="24"/>
  <c r="AD1720" i="24" s="1"/>
  <c r="Y1713" i="24"/>
  <c r="O1713" i="24"/>
  <c r="N1713" i="24"/>
  <c r="AF1713" i="24" s="1"/>
  <c r="M1713" i="24"/>
  <c r="AE1713" i="24" s="1"/>
  <c r="L1713" i="24"/>
  <c r="AD1713" i="24" s="1"/>
  <c r="Y1741" i="24"/>
  <c r="O1741" i="24"/>
  <c r="AG1741" i="24" s="1"/>
  <c r="N1741" i="24"/>
  <c r="AF1741" i="24" s="1"/>
  <c r="M1741" i="24"/>
  <c r="AE1741" i="24" s="1"/>
  <c r="L1741" i="24"/>
  <c r="AD1741" i="24" s="1"/>
  <c r="Y1706" i="24"/>
  <c r="O1706" i="24"/>
  <c r="AG1706" i="24" s="1"/>
  <c r="N1706" i="24"/>
  <c r="AF1706" i="24" s="1"/>
  <c r="M1706" i="24"/>
  <c r="AE1706" i="24" s="1"/>
  <c r="L1706" i="24"/>
  <c r="AD1706" i="24" s="1"/>
  <c r="Y1692" i="24"/>
  <c r="O1692" i="24"/>
  <c r="AG1692" i="24" s="1"/>
  <c r="N1692" i="24"/>
  <c r="M1692" i="24"/>
  <c r="AE1692" i="24" s="1"/>
  <c r="L1692" i="24"/>
  <c r="AD1692" i="24" s="1"/>
  <c r="Y1685" i="24"/>
  <c r="O1685" i="24"/>
  <c r="N1685" i="24"/>
  <c r="AF1685" i="24" s="1"/>
  <c r="M1685" i="24"/>
  <c r="AE1685" i="24" s="1"/>
  <c r="L1685" i="24"/>
  <c r="AD1685" i="24" s="1"/>
  <c r="Y1834" i="24"/>
  <c r="O1834" i="24"/>
  <c r="AG1834" i="24" s="1"/>
  <c r="N1834" i="24"/>
  <c r="AF1834" i="24" s="1"/>
  <c r="M1834" i="24"/>
  <c r="AE1834" i="24" s="1"/>
  <c r="L1834" i="24"/>
  <c r="AD1834" i="24" s="1"/>
  <c r="Y1827" i="24"/>
  <c r="O1827" i="24"/>
  <c r="AG1827" i="24" s="1"/>
  <c r="N1827" i="24"/>
  <c r="AF1827" i="24" s="1"/>
  <c r="M1827" i="24"/>
  <c r="AE1827" i="24" s="1"/>
  <c r="L1827" i="24"/>
  <c r="AD1827" i="24" s="1"/>
  <c r="Y1813" i="24"/>
  <c r="O1813" i="24"/>
  <c r="AG1813" i="24" s="1"/>
  <c r="N1813" i="24"/>
  <c r="M1813" i="24"/>
  <c r="AE1813" i="24" s="1"/>
  <c r="L1813" i="24"/>
  <c r="AD1813" i="24" s="1"/>
  <c r="Y1806" i="24"/>
  <c r="O1806" i="24"/>
  <c r="N1806" i="24"/>
  <c r="AF1806" i="24" s="1"/>
  <c r="M1806" i="24"/>
  <c r="AE1806" i="24" s="1"/>
  <c r="L1806" i="24"/>
  <c r="AD1806" i="24" s="1"/>
  <c r="Y1799" i="24"/>
  <c r="O1799" i="24"/>
  <c r="AG1799" i="24" s="1"/>
  <c r="N1799" i="24"/>
  <c r="AF1799" i="24" s="1"/>
  <c r="M1799" i="24"/>
  <c r="AE1799" i="24" s="1"/>
  <c r="L1799" i="24"/>
  <c r="AD1799" i="24" s="1"/>
  <c r="Y1792" i="24"/>
  <c r="O1792" i="24"/>
  <c r="AG1792" i="24" s="1"/>
  <c r="N1792" i="24"/>
  <c r="AF1792" i="24" s="1"/>
  <c r="M1792" i="24"/>
  <c r="AE1792" i="24" s="1"/>
  <c r="L1792" i="24"/>
  <c r="AD1792" i="24" s="1"/>
  <c r="Y1785" i="24"/>
  <c r="O1785" i="24"/>
  <c r="AG1785" i="24" s="1"/>
  <c r="N1785" i="24"/>
  <c r="M1785" i="24"/>
  <c r="AE1785" i="24" s="1"/>
  <c r="L1785" i="24"/>
  <c r="AD1785" i="24" s="1"/>
  <c r="Y1771" i="24"/>
  <c r="O1771" i="24"/>
  <c r="N1771" i="24"/>
  <c r="AF1771" i="24" s="1"/>
  <c r="M1771" i="24"/>
  <c r="AE1771" i="24" s="1"/>
  <c r="L1771" i="24"/>
  <c r="AD1771" i="24" s="1"/>
  <c r="Y1778" i="24"/>
  <c r="O1778" i="24"/>
  <c r="AG1778" i="24" s="1"/>
  <c r="N1778" i="24"/>
  <c r="AF1778" i="24" s="1"/>
  <c r="M1778" i="24"/>
  <c r="AE1778" i="24" s="1"/>
  <c r="L1778" i="24"/>
  <c r="AD1778" i="24" s="1"/>
  <c r="Y1764" i="24"/>
  <c r="O1764" i="24"/>
  <c r="AG1764" i="24" s="1"/>
  <c r="N1764" i="24"/>
  <c r="AF1764" i="24" s="1"/>
  <c r="M1764" i="24"/>
  <c r="AE1764" i="24" s="1"/>
  <c r="L1764" i="24"/>
  <c r="AD1764" i="24" s="1"/>
  <c r="Y1757" i="24"/>
  <c r="O1757" i="24"/>
  <c r="AG1757" i="24" s="1"/>
  <c r="N1757" i="24"/>
  <c r="M1757" i="24"/>
  <c r="AE1757" i="24" s="1"/>
  <c r="L1757" i="24"/>
  <c r="AD1757" i="24" s="1"/>
  <c r="Y1701" i="24"/>
  <c r="O1701" i="24"/>
  <c r="N1701" i="24"/>
  <c r="AF1701" i="24" s="1"/>
  <c r="M1701" i="24"/>
  <c r="AE1701" i="24" s="1"/>
  <c r="L1701" i="24"/>
  <c r="AD1701" i="24" s="1"/>
  <c r="Y1736" i="24"/>
  <c r="O1736" i="24"/>
  <c r="AG1736" i="24" s="1"/>
  <c r="N1736" i="24"/>
  <c r="AF1736" i="24" s="1"/>
  <c r="M1736" i="24"/>
  <c r="AE1736" i="24" s="1"/>
  <c r="L1736" i="24"/>
  <c r="AD1736" i="24" s="1"/>
  <c r="Y1729" i="24"/>
  <c r="O1729" i="24"/>
  <c r="AG1729" i="24" s="1"/>
  <c r="N1729" i="24"/>
  <c r="AF1729" i="24" s="1"/>
  <c r="M1729" i="24"/>
  <c r="AE1729" i="24" s="1"/>
  <c r="L1729" i="24"/>
  <c r="AD1729" i="24" s="1"/>
  <c r="Y1820" i="24"/>
  <c r="O1820" i="24"/>
  <c r="AG1820" i="24" s="1"/>
  <c r="N1820" i="24"/>
  <c r="M1820" i="24"/>
  <c r="AE1820" i="24" s="1"/>
  <c r="L1820" i="24"/>
  <c r="AD1820" i="24" s="1"/>
  <c r="Y1750" i="24"/>
  <c r="O1750" i="24"/>
  <c r="N1750" i="24"/>
  <c r="AF1750" i="24" s="1"/>
  <c r="M1750" i="24"/>
  <c r="AE1750" i="24" s="1"/>
  <c r="L1750" i="24"/>
  <c r="AD1750" i="24" s="1"/>
  <c r="Y1722" i="24"/>
  <c r="O1722" i="24"/>
  <c r="AG1722" i="24" s="1"/>
  <c r="N1722" i="24"/>
  <c r="AF1722" i="24" s="1"/>
  <c r="M1722" i="24"/>
  <c r="AE1722" i="24" s="1"/>
  <c r="L1722" i="24"/>
  <c r="AD1722" i="24" s="1"/>
  <c r="Y1715" i="24"/>
  <c r="O1715" i="24"/>
  <c r="AG1715" i="24" s="1"/>
  <c r="N1715" i="24"/>
  <c r="AF1715" i="24" s="1"/>
  <c r="M1715" i="24"/>
  <c r="AE1715" i="24" s="1"/>
  <c r="L1715" i="24"/>
  <c r="AD1715" i="24" s="1"/>
  <c r="Y1743" i="24"/>
  <c r="O1743" i="24"/>
  <c r="AG1743" i="24" s="1"/>
  <c r="N1743" i="24"/>
  <c r="M1743" i="24"/>
  <c r="AE1743" i="24" s="1"/>
  <c r="L1743" i="24"/>
  <c r="AD1743" i="24" s="1"/>
  <c r="Y1708" i="24"/>
  <c r="O1708" i="24"/>
  <c r="N1708" i="24"/>
  <c r="AF1708" i="24" s="1"/>
  <c r="M1708" i="24"/>
  <c r="AE1708" i="24" s="1"/>
  <c r="L1708" i="24"/>
  <c r="AD1708" i="24" s="1"/>
  <c r="Y1694" i="24"/>
  <c r="O1694" i="24"/>
  <c r="AG1694" i="24" s="1"/>
  <c r="N1694" i="24"/>
  <c r="AF1694" i="24" s="1"/>
  <c r="M1694" i="24"/>
  <c r="AE1694" i="24" s="1"/>
  <c r="L1694" i="24"/>
  <c r="AD1694" i="24" s="1"/>
  <c r="Y1687" i="24"/>
  <c r="O1687" i="24"/>
  <c r="AG1687" i="24" s="1"/>
  <c r="N1687" i="24"/>
  <c r="AF1687" i="24" s="1"/>
  <c r="M1687" i="24"/>
  <c r="AE1687" i="24" s="1"/>
  <c r="L1687" i="24"/>
  <c r="AD1687" i="24" s="1"/>
  <c r="Y1831" i="24"/>
  <c r="O1831" i="24"/>
  <c r="AG1831" i="24" s="1"/>
  <c r="N1831" i="24"/>
  <c r="M1831" i="24"/>
  <c r="AE1831" i="24" s="1"/>
  <c r="L1831" i="24"/>
  <c r="AD1831" i="24" s="1"/>
  <c r="Y1824" i="24"/>
  <c r="O1824" i="24"/>
  <c r="N1824" i="24"/>
  <c r="AF1824" i="24" s="1"/>
  <c r="M1824" i="24"/>
  <c r="AE1824" i="24" s="1"/>
  <c r="L1824" i="24"/>
  <c r="AD1824" i="24" s="1"/>
  <c r="Y1810" i="24"/>
  <c r="O1810" i="24"/>
  <c r="AG1810" i="24" s="1"/>
  <c r="N1810" i="24"/>
  <c r="AF1810" i="24" s="1"/>
  <c r="M1810" i="24"/>
  <c r="AE1810" i="24" s="1"/>
  <c r="L1810" i="24"/>
  <c r="AD1810" i="24" s="1"/>
  <c r="Y1803" i="24"/>
  <c r="O1803" i="24"/>
  <c r="AG1803" i="24" s="1"/>
  <c r="N1803" i="24"/>
  <c r="AF1803" i="24" s="1"/>
  <c r="M1803" i="24"/>
  <c r="AE1803" i="24" s="1"/>
  <c r="L1803" i="24"/>
  <c r="AD1803" i="24" s="1"/>
  <c r="Y1796" i="24"/>
  <c r="O1796" i="24"/>
  <c r="AG1796" i="24" s="1"/>
  <c r="N1796" i="24"/>
  <c r="AF1796" i="24" s="1"/>
  <c r="M1796" i="24"/>
  <c r="AE1796" i="24" s="1"/>
  <c r="L1796" i="24"/>
  <c r="AD1796" i="24" s="1"/>
  <c r="Y1789" i="24"/>
  <c r="O1789" i="24"/>
  <c r="N1789" i="24"/>
  <c r="AF1789" i="24" s="1"/>
  <c r="M1789" i="24"/>
  <c r="AE1789" i="24" s="1"/>
  <c r="L1789" i="24"/>
  <c r="AD1789" i="24" s="1"/>
  <c r="Y1782" i="24"/>
  <c r="O1782" i="24"/>
  <c r="AG1782" i="24" s="1"/>
  <c r="N1782" i="24"/>
  <c r="AF1782" i="24" s="1"/>
  <c r="M1782" i="24"/>
  <c r="AE1782" i="24" s="1"/>
  <c r="L1782" i="24"/>
  <c r="AD1782" i="24" s="1"/>
  <c r="Y1768" i="24"/>
  <c r="O1768" i="24"/>
  <c r="N1768" i="24"/>
  <c r="AF1768" i="24" s="1"/>
  <c r="M1768" i="24"/>
  <c r="AE1768" i="24" s="1"/>
  <c r="L1768" i="24"/>
  <c r="AD1768" i="24" s="1"/>
  <c r="Y1775" i="24"/>
  <c r="O1775" i="24"/>
  <c r="AG1775" i="24" s="1"/>
  <c r="N1775" i="24"/>
  <c r="AF1775" i="24" s="1"/>
  <c r="M1775" i="24"/>
  <c r="AE1775" i="24" s="1"/>
  <c r="L1775" i="24"/>
  <c r="AD1775" i="24" s="1"/>
  <c r="Y1761" i="24"/>
  <c r="O1761" i="24"/>
  <c r="N1761" i="24"/>
  <c r="AF1761" i="24" s="1"/>
  <c r="M1761" i="24"/>
  <c r="AE1761" i="24" s="1"/>
  <c r="L1761" i="24"/>
  <c r="AD1761" i="24" s="1"/>
  <c r="Y1754" i="24"/>
  <c r="O1754" i="24"/>
  <c r="AG1754" i="24" s="1"/>
  <c r="N1754" i="24"/>
  <c r="AF1754" i="24" s="1"/>
  <c r="M1754" i="24"/>
  <c r="AE1754" i="24" s="1"/>
  <c r="L1754" i="24"/>
  <c r="AD1754" i="24" s="1"/>
  <c r="Y1698" i="24"/>
  <c r="O1698" i="24"/>
  <c r="AG1698" i="24" s="1"/>
  <c r="N1698" i="24"/>
  <c r="AF1698" i="24" s="1"/>
  <c r="M1698" i="24"/>
  <c r="AE1698" i="24" s="1"/>
  <c r="L1698" i="24"/>
  <c r="AD1698" i="24" s="1"/>
  <c r="Y1733" i="24"/>
  <c r="O1733" i="24"/>
  <c r="N1733" i="24"/>
  <c r="AF1733" i="24" s="1"/>
  <c r="M1733" i="24"/>
  <c r="AE1733" i="24" s="1"/>
  <c r="L1733" i="24"/>
  <c r="AD1733" i="24" s="1"/>
  <c r="Y1726" i="24"/>
  <c r="O1726" i="24"/>
  <c r="AG1726" i="24" s="1"/>
  <c r="N1726" i="24"/>
  <c r="AF1726" i="24" s="1"/>
  <c r="M1726" i="24"/>
  <c r="AE1726" i="24" s="1"/>
  <c r="L1726" i="24"/>
  <c r="AD1726" i="24" s="1"/>
  <c r="Y1817" i="24"/>
  <c r="O1817" i="24"/>
  <c r="AG1817" i="24" s="1"/>
  <c r="N1817" i="24"/>
  <c r="AF1817" i="24" s="1"/>
  <c r="M1817" i="24"/>
  <c r="AE1817" i="24" s="1"/>
  <c r="L1817" i="24"/>
  <c r="AD1817" i="24" s="1"/>
  <c r="Y1747" i="24"/>
  <c r="O1747" i="24"/>
  <c r="AG1747" i="24" s="1"/>
  <c r="N1747" i="24"/>
  <c r="AF1747" i="24" s="1"/>
  <c r="M1747" i="24"/>
  <c r="AE1747" i="24" s="1"/>
  <c r="L1747" i="24"/>
  <c r="AD1747" i="24" s="1"/>
  <c r="Y1719" i="24"/>
  <c r="O1719" i="24"/>
  <c r="N1719" i="24"/>
  <c r="AF1719" i="24" s="1"/>
  <c r="M1719" i="24"/>
  <c r="AE1719" i="24" s="1"/>
  <c r="L1719" i="24"/>
  <c r="AD1719" i="24" s="1"/>
  <c r="Y1712" i="24"/>
  <c r="O1712" i="24"/>
  <c r="AG1712" i="24" s="1"/>
  <c r="N1712" i="24"/>
  <c r="AF1712" i="24" s="1"/>
  <c r="M1712" i="24"/>
  <c r="AE1712" i="24" s="1"/>
  <c r="L1712" i="24"/>
  <c r="AD1712" i="24" s="1"/>
  <c r="Y1740" i="24"/>
  <c r="O1740" i="24"/>
  <c r="AG1740" i="24" s="1"/>
  <c r="N1740" i="24"/>
  <c r="AF1740" i="24" s="1"/>
  <c r="M1740" i="24"/>
  <c r="AE1740" i="24" s="1"/>
  <c r="L1740" i="24"/>
  <c r="AD1740" i="24" s="1"/>
  <c r="Y1705" i="24"/>
  <c r="O1705" i="24"/>
  <c r="AG1705" i="24" s="1"/>
  <c r="N1705" i="24"/>
  <c r="AF1705" i="24" s="1"/>
  <c r="M1705" i="24"/>
  <c r="AE1705" i="24" s="1"/>
  <c r="L1705" i="24"/>
  <c r="AD1705" i="24" s="1"/>
  <c r="Y1691" i="24"/>
  <c r="O1691" i="24"/>
  <c r="N1691" i="24"/>
  <c r="AF1691" i="24" s="1"/>
  <c r="M1691" i="24"/>
  <c r="AE1691" i="24" s="1"/>
  <c r="L1691" i="24"/>
  <c r="AD1691" i="24" s="1"/>
  <c r="Y1684" i="24"/>
  <c r="O1684" i="24"/>
  <c r="AG1684" i="24" s="1"/>
  <c r="N1684" i="24"/>
  <c r="AF1684" i="24" s="1"/>
  <c r="M1684" i="24"/>
  <c r="AE1684" i="24" s="1"/>
  <c r="L1684" i="24"/>
  <c r="AD1684" i="24" s="1"/>
  <c r="AH1804" i="24" l="1"/>
  <c r="AK1762" i="24"/>
  <c r="AK1771" i="24"/>
  <c r="AK1806" i="24"/>
  <c r="AK1708" i="24"/>
  <c r="AH1796" i="24"/>
  <c r="AK1727" i="24"/>
  <c r="AK1691" i="24"/>
  <c r="AH1817" i="24"/>
  <c r="AH1754" i="24"/>
  <c r="AK1831" i="24"/>
  <c r="AH1715" i="24"/>
  <c r="AH1778" i="24"/>
  <c r="AH1827" i="24"/>
  <c r="AH1818" i="24"/>
  <c r="AH1769" i="24"/>
  <c r="AH1810" i="24"/>
  <c r="AK1743" i="24"/>
  <c r="AH1729" i="24"/>
  <c r="AK1813" i="24"/>
  <c r="AH1706" i="24"/>
  <c r="AK1776" i="24"/>
  <c r="AH1740" i="24"/>
  <c r="AK1824" i="24"/>
  <c r="AH1694" i="24"/>
  <c r="AK1785" i="24"/>
  <c r="AH1799" i="24"/>
  <c r="AK1734" i="24"/>
  <c r="AH1755" i="24"/>
  <c r="AK1790" i="24"/>
  <c r="AK1692" i="24"/>
  <c r="AK1713" i="24"/>
  <c r="AH1748" i="24"/>
  <c r="AH1783" i="24"/>
  <c r="AK1797" i="24"/>
  <c r="AK1825" i="24"/>
  <c r="AK1685" i="24"/>
  <c r="AH1741" i="24"/>
  <c r="AK1720" i="24"/>
  <c r="AH1699" i="24"/>
  <c r="AH1811" i="24"/>
  <c r="AK1832" i="24"/>
  <c r="AH1722" i="24"/>
  <c r="AK1820" i="24"/>
  <c r="AK1701" i="24"/>
  <c r="AH1764" i="24"/>
  <c r="AH1834" i="24"/>
  <c r="AK1750" i="24"/>
  <c r="AH1687" i="24"/>
  <c r="AH1736" i="24"/>
  <c r="AK1757" i="24"/>
  <c r="AH1792" i="24"/>
  <c r="AH1747" i="24"/>
  <c r="AK1761" i="24"/>
  <c r="AK1775" i="24"/>
  <c r="AH1705" i="24"/>
  <c r="AK1726" i="24"/>
  <c r="AK1733" i="24"/>
  <c r="AK1705" i="24"/>
  <c r="AK1747" i="24"/>
  <c r="AH1698" i="24"/>
  <c r="AK1698" i="24"/>
  <c r="AK1754" i="24"/>
  <c r="AK1789" i="24"/>
  <c r="AH1803" i="24"/>
  <c r="AH1684" i="24"/>
  <c r="AH1712" i="24"/>
  <c r="AH1775" i="24"/>
  <c r="AK1712" i="24"/>
  <c r="AK1684" i="24"/>
  <c r="AG1691" i="24"/>
  <c r="AH1691" i="24" s="1"/>
  <c r="AH1726" i="24"/>
  <c r="AG1733" i="24"/>
  <c r="AH1733" i="24" s="1"/>
  <c r="AH1782" i="24"/>
  <c r="AK1719" i="24"/>
  <c r="AG1719" i="24"/>
  <c r="AH1719" i="24" s="1"/>
  <c r="AG1768" i="24"/>
  <c r="AH1768" i="24" s="1"/>
  <c r="AK1768" i="24"/>
  <c r="AK1740" i="24"/>
  <c r="AK1782" i="24"/>
  <c r="AG1789" i="24"/>
  <c r="AH1789" i="24" s="1"/>
  <c r="AK1803" i="24"/>
  <c r="AK1810" i="24"/>
  <c r="AK1687" i="24"/>
  <c r="AK1694" i="24"/>
  <c r="AK1715" i="24"/>
  <c r="AK1722" i="24"/>
  <c r="AK1729" i="24"/>
  <c r="AK1736" i="24"/>
  <c r="AK1764" i="24"/>
  <c r="AK1778" i="24"/>
  <c r="AK1792" i="24"/>
  <c r="AK1799" i="24"/>
  <c r="AK1827" i="24"/>
  <c r="AK1834" i="24"/>
  <c r="AK1706" i="24"/>
  <c r="AK1741" i="24"/>
  <c r="AK1748" i="24"/>
  <c r="AK1818" i="24"/>
  <c r="AK1699" i="24"/>
  <c r="AK1755" i="24"/>
  <c r="AK1769" i="24"/>
  <c r="AK1783" i="24"/>
  <c r="AK1804" i="24"/>
  <c r="AK1811" i="24"/>
  <c r="AK1817" i="24"/>
  <c r="AG1761" i="24"/>
  <c r="AH1761" i="24" s="1"/>
  <c r="AK1796" i="24"/>
  <c r="AG1824" i="24"/>
  <c r="AH1824" i="24" s="1"/>
  <c r="AG1708" i="24"/>
  <c r="AH1708" i="24" s="1"/>
  <c r="AG1750" i="24"/>
  <c r="AH1750" i="24" s="1"/>
  <c r="AG1701" i="24"/>
  <c r="AH1701" i="24" s="1"/>
  <c r="AG1771" i="24"/>
  <c r="AH1771" i="24" s="1"/>
  <c r="AG1806" i="24"/>
  <c r="AH1806" i="24" s="1"/>
  <c r="AG1685" i="24"/>
  <c r="AH1685" i="24" s="1"/>
  <c r="AG1713" i="24"/>
  <c r="AH1713" i="24" s="1"/>
  <c r="AG1727" i="24"/>
  <c r="AH1727" i="24" s="1"/>
  <c r="AG1762" i="24"/>
  <c r="AH1762" i="24" s="1"/>
  <c r="AG1790" i="24"/>
  <c r="AH1790" i="24" s="1"/>
  <c r="AG1825" i="24"/>
  <c r="AH1825" i="24" s="1"/>
  <c r="AF1831" i="24"/>
  <c r="AH1831" i="24" s="1"/>
  <c r="AF1743" i="24"/>
  <c r="AH1743" i="24" s="1"/>
  <c r="AF1820" i="24"/>
  <c r="AH1820" i="24" s="1"/>
  <c r="AF1757" i="24"/>
  <c r="AH1757" i="24" s="1"/>
  <c r="AF1785" i="24"/>
  <c r="AH1785" i="24" s="1"/>
  <c r="AF1813" i="24"/>
  <c r="AH1813" i="24" s="1"/>
  <c r="AF1692" i="24"/>
  <c r="AH1692" i="24" s="1"/>
  <c r="AF1720" i="24"/>
  <c r="AH1720" i="24" s="1"/>
  <c r="AF1734" i="24"/>
  <c r="AH1734" i="24" s="1"/>
  <c r="AF1776" i="24"/>
  <c r="AH1776" i="24" s="1"/>
  <c r="AF1797" i="24"/>
  <c r="AH1797" i="24" s="1"/>
  <c r="AF1832" i="24"/>
  <c r="AH1832" i="24" s="1"/>
  <c r="F42" i="36" l="1"/>
  <c r="F22" i="36"/>
  <c r="F34" i="36" l="1"/>
  <c r="F23" i="36"/>
  <c r="F6" i="36"/>
  <c r="F7" i="36"/>
  <c r="F11" i="36"/>
  <c r="F5" i="36"/>
  <c r="AI27" i="43" l="1"/>
  <c r="AH27" i="43"/>
  <c r="AG27" i="43"/>
  <c r="AA27" i="43"/>
  <c r="Z27" i="43"/>
  <c r="Y27" i="43"/>
  <c r="W27" i="43"/>
  <c r="V27" i="43"/>
  <c r="U27" i="43"/>
  <c r="R965" i="24" l="1"/>
  <c r="Y965" i="24" s="1"/>
  <c r="R1233" i="24"/>
  <c r="Y1233" i="24" s="1"/>
  <c r="R697" i="24"/>
  <c r="Y697" i="24" s="1"/>
  <c r="R429" i="24"/>
  <c r="Y429" i="24" s="1"/>
  <c r="R1501" i="24"/>
  <c r="Y1501" i="24" s="1"/>
  <c r="R161" i="24"/>
  <c r="Y161" i="24" s="1"/>
  <c r="O1501" i="24"/>
  <c r="N1501" i="24"/>
  <c r="AF1501" i="24" s="1"/>
  <c r="M1501" i="24"/>
  <c r="AE1501" i="24" s="1"/>
  <c r="K1501" i="24"/>
  <c r="V1501" i="24" s="1"/>
  <c r="O429" i="24"/>
  <c r="AG429" i="24" s="1"/>
  <c r="N429" i="24"/>
  <c r="AF429" i="24" s="1"/>
  <c r="M429" i="24"/>
  <c r="AE429" i="24" s="1"/>
  <c r="K429" i="24"/>
  <c r="V429" i="24" s="1"/>
  <c r="O697" i="24"/>
  <c r="AG697" i="24" s="1"/>
  <c r="N697" i="24"/>
  <c r="AF697" i="24" s="1"/>
  <c r="M697" i="24"/>
  <c r="AE697" i="24" s="1"/>
  <c r="K697" i="24"/>
  <c r="V697" i="24" s="1"/>
  <c r="O1233" i="24"/>
  <c r="AG1233" i="24" s="1"/>
  <c r="N1233" i="24"/>
  <c r="AF1233" i="24" s="1"/>
  <c r="M1233" i="24"/>
  <c r="AE1233" i="24" s="1"/>
  <c r="K1233" i="24"/>
  <c r="V1233" i="24" s="1"/>
  <c r="O965" i="24"/>
  <c r="N965" i="24"/>
  <c r="AF965" i="24" s="1"/>
  <c r="M965" i="24"/>
  <c r="AE965" i="24" s="1"/>
  <c r="K965" i="24"/>
  <c r="V965" i="24" s="1"/>
  <c r="O161" i="24"/>
  <c r="AG161" i="24" s="1"/>
  <c r="N161" i="24"/>
  <c r="AF161" i="24" s="1"/>
  <c r="M161" i="24"/>
  <c r="AE161" i="24" s="1"/>
  <c r="K161" i="24"/>
  <c r="V161" i="24" s="1"/>
  <c r="L1233" i="24" l="1"/>
  <c r="AD1233" i="24" s="1"/>
  <c r="L161" i="24"/>
  <c r="AD161" i="24" s="1"/>
  <c r="L1501" i="24"/>
  <c r="AD1501" i="24" s="1"/>
  <c r="L965" i="24"/>
  <c r="AD965" i="24" s="1"/>
  <c r="L697" i="24"/>
  <c r="AD697" i="24" s="1"/>
  <c r="L429" i="24"/>
  <c r="AD429" i="24" s="1"/>
  <c r="AH1233" i="24"/>
  <c r="AJ1233" i="24" s="1"/>
  <c r="AH697" i="24"/>
  <c r="AJ697" i="24" s="1"/>
  <c r="AK965" i="24"/>
  <c r="AK1501" i="24"/>
  <c r="AK697" i="24"/>
  <c r="AG965" i="24"/>
  <c r="AH965" i="24" s="1"/>
  <c r="AJ965" i="24" s="1"/>
  <c r="AH429" i="24"/>
  <c r="AJ429" i="24" s="1"/>
  <c r="AH161" i="24"/>
  <c r="AJ161" i="24" s="1"/>
  <c r="AK161" i="24"/>
  <c r="AK1233" i="24"/>
  <c r="AK429" i="24"/>
  <c r="AG1501" i="24"/>
  <c r="AH1501" i="24" s="1"/>
  <c r="AJ1501" i="24" s="1"/>
  <c r="V33" i="39"/>
  <c r="W33" i="39"/>
  <c r="X33" i="39"/>
  <c r="Y33" i="39"/>
  <c r="Z33" i="39"/>
  <c r="AA33" i="39"/>
  <c r="AB33" i="39"/>
  <c r="AC33" i="39"/>
  <c r="U33" i="39"/>
  <c r="F18" i="38" l="1"/>
  <c r="O17" i="38"/>
  <c r="F17" i="38"/>
  <c r="O16" i="38"/>
  <c r="F16" i="38"/>
  <c r="O15" i="38"/>
  <c r="F15" i="38"/>
  <c r="O14" i="38"/>
  <c r="O13" i="38"/>
  <c r="O12" i="38"/>
  <c r="O11" i="38"/>
  <c r="C11" i="38"/>
  <c r="D10" i="38" s="1"/>
  <c r="N15" i="38" s="1"/>
  <c r="O10" i="38"/>
  <c r="O9" i="38"/>
  <c r="O8" i="38"/>
  <c r="O7" i="38"/>
  <c r="O6" i="38"/>
  <c r="D7" i="38" l="1"/>
  <c r="D9" i="38"/>
  <c r="N12" i="38" s="1"/>
  <c r="N14" i="38" s="1"/>
  <c r="P14" i="38" s="1"/>
  <c r="D8" i="38"/>
  <c r="N9" i="38" s="1"/>
  <c r="P9" i="38" s="1"/>
  <c r="P15" i="38"/>
  <c r="N17" i="38"/>
  <c r="N16" i="38"/>
  <c r="P16" i="38" s="1"/>
  <c r="N13" i="38"/>
  <c r="P13" i="38" s="1"/>
  <c r="N11" i="38"/>
  <c r="P11" i="38" s="1"/>
  <c r="D11" i="38"/>
  <c r="P12" i="38"/>
  <c r="P17" i="38"/>
  <c r="N6" i="38"/>
  <c r="P6" i="38" s="1"/>
  <c r="C2" i="37"/>
  <c r="D2" i="37"/>
  <c r="B2" i="37"/>
  <c r="N10" i="38" l="1"/>
  <c r="P10" i="38" s="1"/>
  <c r="N8" i="38"/>
  <c r="P8" i="38" s="1"/>
  <c r="N7" i="38"/>
  <c r="P7" i="38" s="1"/>
  <c r="Y1615" i="24"/>
  <c r="Y1618" i="24"/>
  <c r="Y1624" i="24"/>
  <c r="Y1639" i="24"/>
  <c r="Y1627" i="24"/>
  <c r="Y1630" i="24"/>
  <c r="Y1672" i="24"/>
  <c r="Y1633" i="24"/>
  <c r="Y1636" i="24"/>
  <c r="Y1642" i="24"/>
  <c r="Y1621" i="24"/>
  <c r="Y1645" i="24"/>
  <c r="Y1648" i="24"/>
  <c r="Y1654" i="24"/>
  <c r="Y1651" i="24"/>
  <c r="Y1657" i="24"/>
  <c r="Y1660" i="24"/>
  <c r="Y1663" i="24"/>
  <c r="Y1666" i="24"/>
  <c r="Y1669" i="24"/>
  <c r="Y1675" i="24"/>
  <c r="Y1678" i="24"/>
  <c r="Y1681" i="24"/>
  <c r="Y1688" i="24"/>
  <c r="Y1702" i="24"/>
  <c r="Y1737" i="24"/>
  <c r="Y1709" i="24"/>
  <c r="Y1716" i="24"/>
  <c r="Y1814" i="24"/>
  <c r="Y1723" i="24"/>
  <c r="Y1730" i="24"/>
  <c r="Y1744" i="24"/>
  <c r="Y1695" i="24"/>
  <c r="Y1751" i="24"/>
  <c r="Y1758" i="24"/>
  <c r="Y1772" i="24"/>
  <c r="Y1765" i="24"/>
  <c r="Y1779" i="24"/>
  <c r="Y1786" i="24"/>
  <c r="Y1793" i="24"/>
  <c r="Y1800" i="24"/>
  <c r="Y1807" i="24"/>
  <c r="Y1821" i="24"/>
  <c r="Y1828" i="24"/>
  <c r="Y1835" i="24"/>
  <c r="Y1838" i="24"/>
  <c r="Y1844" i="24"/>
  <c r="Y1859" i="24"/>
  <c r="Y1847" i="24"/>
  <c r="Y1850" i="24"/>
  <c r="Y1892" i="24"/>
  <c r="Y1853" i="24"/>
  <c r="Y1856" i="24"/>
  <c r="Y1862" i="24"/>
  <c r="Y1841" i="24"/>
  <c r="Y1865" i="24"/>
  <c r="Y1868" i="24"/>
  <c r="Y1874" i="24"/>
  <c r="Y1871" i="24"/>
  <c r="Y1877" i="24"/>
  <c r="Y1880" i="24"/>
  <c r="Y1883" i="24"/>
  <c r="Y1886" i="24"/>
  <c r="Y1889" i="24"/>
  <c r="Y1895" i="24"/>
  <c r="Y1898" i="24"/>
  <c r="Y1617" i="24"/>
  <c r="Y1620" i="24"/>
  <c r="Y1626" i="24"/>
  <c r="Y1641" i="24"/>
  <c r="Y1629" i="24"/>
  <c r="Y1632" i="24"/>
  <c r="Y1674" i="24"/>
  <c r="Y1635" i="24"/>
  <c r="Y1638" i="24"/>
  <c r="Y1644" i="24"/>
  <c r="Y1623" i="24"/>
  <c r="Y1647" i="24"/>
  <c r="Y1650" i="24"/>
  <c r="Y1656" i="24"/>
  <c r="Y1653" i="24"/>
  <c r="Y1659" i="24"/>
  <c r="Y1662" i="24"/>
  <c r="Y1665" i="24"/>
  <c r="Y1668" i="24"/>
  <c r="Y1671" i="24"/>
  <c r="Y1677" i="24"/>
  <c r="Y1680" i="24"/>
  <c r="Y1683" i="24"/>
  <c r="Y1690" i="24"/>
  <c r="Y1704" i="24"/>
  <c r="Y1739" i="24"/>
  <c r="Y1711" i="24"/>
  <c r="Y1718" i="24"/>
  <c r="Y1816" i="24"/>
  <c r="Y1725" i="24"/>
  <c r="Y1732" i="24"/>
  <c r="Y1746" i="24"/>
  <c r="Y1697" i="24"/>
  <c r="Y1753" i="24"/>
  <c r="Y1760" i="24"/>
  <c r="Y1774" i="24"/>
  <c r="Y1767" i="24"/>
  <c r="Y1781" i="24"/>
  <c r="Y1788" i="24"/>
  <c r="Y1795" i="24"/>
  <c r="Y1802" i="24"/>
  <c r="Y1809" i="24"/>
  <c r="Y1823" i="24"/>
  <c r="Y1830" i="24"/>
  <c r="Y1837" i="24"/>
  <c r="Y1840" i="24"/>
  <c r="Y1846" i="24"/>
  <c r="Y1861" i="24"/>
  <c r="Y1849" i="24"/>
  <c r="Y1852" i="24"/>
  <c r="Y1894" i="24"/>
  <c r="Y1855" i="24"/>
  <c r="Y1858" i="24"/>
  <c r="Y1864" i="24"/>
  <c r="Y1843" i="24"/>
  <c r="Y1867" i="24"/>
  <c r="Y1870" i="24"/>
  <c r="Y1876" i="24"/>
  <c r="Y1873" i="24"/>
  <c r="Y1879" i="24"/>
  <c r="Y1882" i="24"/>
  <c r="Y1885" i="24"/>
  <c r="Y1888" i="24"/>
  <c r="Y1891" i="24"/>
  <c r="Y1897" i="24"/>
  <c r="Y1900" i="24"/>
  <c r="Y1616" i="24"/>
  <c r="Y1619" i="24"/>
  <c r="Y1625" i="24"/>
  <c r="Y1640" i="24"/>
  <c r="Y1628" i="24"/>
  <c r="Y1631" i="24"/>
  <c r="Y1673" i="24"/>
  <c r="Y1634" i="24"/>
  <c r="Y1637" i="24"/>
  <c r="Y1643" i="24"/>
  <c r="Y1622" i="24"/>
  <c r="Y1646" i="24"/>
  <c r="Y1649" i="24"/>
  <c r="Y1655" i="24"/>
  <c r="Y1652" i="24"/>
  <c r="Y1658" i="24"/>
  <c r="Y1661" i="24"/>
  <c r="Y1664" i="24"/>
  <c r="Y1667" i="24"/>
  <c r="Y1670" i="24"/>
  <c r="Y1676" i="24"/>
  <c r="Y1679" i="24"/>
  <c r="Y1682" i="24"/>
  <c r="Y1689" i="24"/>
  <c r="Y1703" i="24"/>
  <c r="Y1738" i="24"/>
  <c r="Y1710" i="24"/>
  <c r="Y1717" i="24"/>
  <c r="Y1815" i="24"/>
  <c r="Y1724" i="24"/>
  <c r="Y1731" i="24"/>
  <c r="Y1745" i="24"/>
  <c r="Y1696" i="24"/>
  <c r="Y1752" i="24"/>
  <c r="Y1759" i="24"/>
  <c r="Y1773" i="24"/>
  <c r="Y1766" i="24"/>
  <c r="Y1780" i="24"/>
  <c r="Y1787" i="24"/>
  <c r="Y1794" i="24"/>
  <c r="Y1801" i="24"/>
  <c r="Y1808" i="24"/>
  <c r="Y1822" i="24"/>
  <c r="Y1829" i="24"/>
  <c r="Y1836" i="24"/>
  <c r="Y1839" i="24"/>
  <c r="Y1845" i="24"/>
  <c r="Y1860" i="24"/>
  <c r="Y1848" i="24"/>
  <c r="Y1851" i="24"/>
  <c r="Y1893" i="24"/>
  <c r="Y1854" i="24"/>
  <c r="Y1857" i="24"/>
  <c r="Y1863" i="24"/>
  <c r="Y1842" i="24"/>
  <c r="Y1866" i="24"/>
  <c r="Y1869" i="24"/>
  <c r="Y1875" i="24"/>
  <c r="Y1872" i="24"/>
  <c r="Y1878" i="24"/>
  <c r="Y1881" i="24"/>
  <c r="Y1884" i="24"/>
  <c r="Y1887" i="24"/>
  <c r="Y1890" i="24"/>
  <c r="Y1896" i="24"/>
  <c r="Y1899" i="24"/>
  <c r="Y7" i="24"/>
  <c r="Y8" i="24"/>
  <c r="Y9" i="24"/>
  <c r="Y10" i="24"/>
  <c r="Y11" i="24"/>
  <c r="Y12" i="24"/>
  <c r="Y13" i="24"/>
  <c r="Y14" i="24"/>
  <c r="Y15" i="24"/>
  <c r="Y16" i="24"/>
  <c r="Y17" i="24"/>
  <c r="Y18" i="24"/>
  <c r="Y19" i="24"/>
  <c r="Y20" i="24"/>
  <c r="Y21" i="24"/>
  <c r="Y22" i="24"/>
  <c r="Y23" i="24"/>
  <c r="Y24" i="24"/>
  <c r="Y25" i="24"/>
  <c r="Y26" i="24"/>
  <c r="Y27" i="24"/>
  <c r="Y28" i="24"/>
  <c r="Y29" i="24"/>
  <c r="Y30" i="24"/>
  <c r="Y31" i="24"/>
  <c r="Y32" i="24"/>
  <c r="Y35" i="24"/>
  <c r="Y36" i="24"/>
  <c r="Y37" i="24"/>
  <c r="Y38" i="24"/>
  <c r="Y39" i="24"/>
  <c r="Y40" i="24"/>
  <c r="Y41" i="24"/>
  <c r="Y42" i="24"/>
  <c r="Y43" i="24"/>
  <c r="Y78" i="24"/>
  <c r="Y79" i="24"/>
  <c r="Y80" i="24"/>
  <c r="Y81" i="24"/>
  <c r="Y82" i="24"/>
  <c r="Y83" i="24"/>
  <c r="Y84" i="24"/>
  <c r="Y85" i="24"/>
  <c r="Y86" i="24"/>
  <c r="Y87" i="24"/>
  <c r="Y88" i="24"/>
  <c r="Y89" i="24"/>
  <c r="Y90" i="24"/>
  <c r="Y91" i="24"/>
  <c r="Y92" i="24"/>
  <c r="Y93" i="24"/>
  <c r="Y94" i="24"/>
  <c r="Y95" i="24"/>
  <c r="Y96" i="24"/>
  <c r="Y97" i="24"/>
  <c r="Y98" i="24"/>
  <c r="Y99" i="24"/>
  <c r="Y100" i="24"/>
  <c r="Y101" i="24"/>
  <c r="Y102" i="24"/>
  <c r="Y103" i="24"/>
  <c r="Y104" i="24"/>
  <c r="Y105" i="24"/>
  <c r="Y106" i="24"/>
  <c r="Y107" i="24"/>
  <c r="Y108" i="24"/>
  <c r="Y77" i="24"/>
  <c r="Y109" i="24"/>
  <c r="Y110" i="24"/>
  <c r="Y111" i="24"/>
  <c r="Y112" i="24"/>
  <c r="Y113" i="24"/>
  <c r="Y114" i="24"/>
  <c r="Y44" i="24"/>
  <c r="Y45" i="24"/>
  <c r="Y46" i="24"/>
  <c r="Y47" i="24"/>
  <c r="Y48" i="24"/>
  <c r="Y49" i="24"/>
  <c r="Y115" i="24"/>
  <c r="Y116" i="24"/>
  <c r="Y117" i="24"/>
  <c r="Y118" i="24"/>
  <c r="Y119" i="24"/>
  <c r="Y120" i="24"/>
  <c r="Y121" i="24"/>
  <c r="Y122" i="24"/>
  <c r="Y123" i="24"/>
  <c r="Y124" i="24"/>
  <c r="Y125" i="24"/>
  <c r="Y126" i="24"/>
  <c r="Y127" i="24"/>
  <c r="Y211" i="24"/>
  <c r="Y212" i="24"/>
  <c r="Y213" i="24"/>
  <c r="Y214" i="24"/>
  <c r="Y215" i="24"/>
  <c r="Y216" i="24"/>
  <c r="Y217" i="24"/>
  <c r="Y218" i="24"/>
  <c r="Y219" i="24"/>
  <c r="Y220" i="24"/>
  <c r="Y221" i="24"/>
  <c r="Y222" i="24"/>
  <c r="Y223" i="24"/>
  <c r="Y224" i="24"/>
  <c r="Y225" i="24"/>
  <c r="Y226" i="24"/>
  <c r="Y210" i="24"/>
  <c r="Y50" i="24"/>
  <c r="Y51" i="24"/>
  <c r="Y52" i="24"/>
  <c r="Y53" i="24"/>
  <c r="Y54" i="24"/>
  <c r="Y55" i="24"/>
  <c r="Y56" i="24"/>
  <c r="Y57" i="24"/>
  <c r="Y58" i="24"/>
  <c r="Y59" i="24"/>
  <c r="Y60" i="24"/>
  <c r="Y61" i="24"/>
  <c r="Y62" i="24"/>
  <c r="Y63" i="24"/>
  <c r="Y64" i="24"/>
  <c r="Y65" i="24"/>
  <c r="Y66" i="24"/>
  <c r="Y67" i="24"/>
  <c r="Y68" i="24"/>
  <c r="Y69" i="24"/>
  <c r="Y70" i="24"/>
  <c r="Y71" i="24"/>
  <c r="Y72" i="24"/>
  <c r="Y73" i="24"/>
  <c r="Y74" i="24"/>
  <c r="Y75" i="24"/>
  <c r="Y76" i="24"/>
  <c r="Y33" i="24"/>
  <c r="Y34" i="24"/>
  <c r="Y128" i="24"/>
  <c r="Y129" i="24"/>
  <c r="Y130" i="24"/>
  <c r="Y131" i="24"/>
  <c r="Y132" i="24"/>
  <c r="Y133" i="24"/>
  <c r="Y134" i="24"/>
  <c r="Y135" i="24"/>
  <c r="Y136" i="24"/>
  <c r="Y137" i="24"/>
  <c r="Y138" i="24"/>
  <c r="Y139" i="24"/>
  <c r="Y140" i="24"/>
  <c r="Y141" i="24"/>
  <c r="Y142" i="24"/>
  <c r="Y143" i="24"/>
  <c r="Y144" i="24"/>
  <c r="Y145" i="24"/>
  <c r="Y146" i="24"/>
  <c r="Y147" i="24"/>
  <c r="Y148" i="24"/>
  <c r="Y149" i="24"/>
  <c r="Y150" i="24"/>
  <c r="Y151" i="24"/>
  <c r="Y152" i="24"/>
  <c r="Y153" i="24"/>
  <c r="Y154" i="24"/>
  <c r="Y155" i="24"/>
  <c r="Y156" i="24"/>
  <c r="Y157" i="24"/>
  <c r="Y160" i="24"/>
  <c r="Y159" i="24"/>
  <c r="Y162" i="24"/>
  <c r="Y163" i="24"/>
  <c r="Y164" i="24"/>
  <c r="Y165" i="24"/>
  <c r="Y166" i="24"/>
  <c r="Y167" i="24"/>
  <c r="Y168" i="24"/>
  <c r="Y169" i="24"/>
  <c r="Y170" i="24"/>
  <c r="Y171" i="24"/>
  <c r="Y172" i="24"/>
  <c r="Y173" i="24"/>
  <c r="Y174" i="24"/>
  <c r="Y175" i="24"/>
  <c r="Y176" i="24"/>
  <c r="Y177" i="24"/>
  <c r="Y178" i="24"/>
  <c r="Y179" i="24"/>
  <c r="Y180" i="24"/>
  <c r="Y181" i="24"/>
  <c r="Y182" i="24"/>
  <c r="Y183" i="24"/>
  <c r="Y184" i="24"/>
  <c r="Y185" i="24"/>
  <c r="Y186" i="24"/>
  <c r="Y187" i="24"/>
  <c r="Y188" i="24"/>
  <c r="Y189" i="24"/>
  <c r="Y190" i="24"/>
  <c r="Y191" i="24"/>
  <c r="Y192" i="24"/>
  <c r="Y193" i="24"/>
  <c r="Y194" i="24"/>
  <c r="Y195" i="24"/>
  <c r="Y196" i="24"/>
  <c r="Y197" i="24"/>
  <c r="Y198" i="24"/>
  <c r="Y199" i="24"/>
  <c r="Y200" i="24"/>
  <c r="Y201" i="24"/>
  <c r="Y202" i="24"/>
  <c r="Y203" i="24"/>
  <c r="Y227" i="24"/>
  <c r="Y228" i="24"/>
  <c r="Y229" i="24"/>
  <c r="Y230" i="24"/>
  <c r="Y231" i="24"/>
  <c r="Y232" i="24"/>
  <c r="Y233" i="24"/>
  <c r="Y234" i="24"/>
  <c r="Y208" i="24"/>
  <c r="Y209" i="24"/>
  <c r="Y204" i="24"/>
  <c r="Y205" i="24"/>
  <c r="Y206" i="24"/>
  <c r="Y207" i="24"/>
  <c r="Y158" i="24"/>
  <c r="Y235" i="24"/>
  <c r="Y236" i="24"/>
  <c r="Y237" i="24"/>
  <c r="Y238" i="24"/>
  <c r="Y239" i="24"/>
  <c r="Y240" i="24"/>
  <c r="Y241" i="24"/>
  <c r="Y242" i="24"/>
  <c r="Y243" i="24"/>
  <c r="Y244" i="24"/>
  <c r="Y245" i="24"/>
  <c r="Y246" i="24"/>
  <c r="Y247" i="24"/>
  <c r="Y248" i="24"/>
  <c r="Y249" i="24"/>
  <c r="Y250" i="24"/>
  <c r="Y251" i="24"/>
  <c r="Y252" i="24"/>
  <c r="Y253" i="24"/>
  <c r="Y254" i="24"/>
  <c r="Y255" i="24"/>
  <c r="Y256" i="24"/>
  <c r="Y257" i="24"/>
  <c r="Y258" i="24"/>
  <c r="Y259" i="24"/>
  <c r="Y260" i="24"/>
  <c r="Y261" i="24"/>
  <c r="Y262" i="24"/>
  <c r="Y263" i="24"/>
  <c r="Y264" i="24"/>
  <c r="Y265" i="24"/>
  <c r="Y266" i="24"/>
  <c r="Y267" i="24"/>
  <c r="Y268" i="24"/>
  <c r="Y269" i="24"/>
  <c r="Y270" i="24"/>
  <c r="Y271" i="24"/>
  <c r="Y272" i="24"/>
  <c r="Y273" i="24"/>
  <c r="Y274" i="24"/>
  <c r="Y881" i="24"/>
  <c r="Y1014" i="24"/>
  <c r="Y811" i="24"/>
  <c r="Y812" i="24"/>
  <c r="Y813" i="24"/>
  <c r="Y814" i="24"/>
  <c r="Y815" i="24"/>
  <c r="Y816" i="24"/>
  <c r="Y817" i="24"/>
  <c r="Y818" i="24"/>
  <c r="Y819" i="24"/>
  <c r="Y820" i="24"/>
  <c r="Y821" i="24"/>
  <c r="Y822" i="24"/>
  <c r="Y823" i="24"/>
  <c r="Y824" i="24"/>
  <c r="Y825" i="24"/>
  <c r="Y826" i="24"/>
  <c r="Y827" i="24"/>
  <c r="Y828" i="24"/>
  <c r="Y829" i="24"/>
  <c r="Y830" i="24"/>
  <c r="Y831" i="24"/>
  <c r="Y832" i="24"/>
  <c r="Y833" i="24"/>
  <c r="Y834" i="24"/>
  <c r="Y835" i="24"/>
  <c r="Y836" i="24"/>
  <c r="Y839" i="24"/>
  <c r="Y840" i="24"/>
  <c r="Y841" i="24"/>
  <c r="Y842" i="24"/>
  <c r="Y843" i="24"/>
  <c r="Y844" i="24"/>
  <c r="Y845" i="24"/>
  <c r="Y846" i="24"/>
  <c r="Y847" i="24"/>
  <c r="Y882" i="24"/>
  <c r="Y883" i="24"/>
  <c r="Y884" i="24"/>
  <c r="Y885" i="24"/>
  <c r="Y886" i="24"/>
  <c r="Y887" i="24"/>
  <c r="Y888" i="24"/>
  <c r="Y889" i="24"/>
  <c r="Y890" i="24"/>
  <c r="Y891" i="24"/>
  <c r="Y892" i="24"/>
  <c r="Y893" i="24"/>
  <c r="Y894" i="24"/>
  <c r="Y895" i="24"/>
  <c r="Y896" i="24"/>
  <c r="Y897" i="24"/>
  <c r="Y898" i="24"/>
  <c r="Y899" i="24"/>
  <c r="Y900" i="24"/>
  <c r="Y901" i="24"/>
  <c r="Y902" i="24"/>
  <c r="Y903" i="24"/>
  <c r="Y904" i="24"/>
  <c r="Y905" i="24"/>
  <c r="Y906" i="24"/>
  <c r="Y907" i="24"/>
  <c r="Y908" i="24"/>
  <c r="Y909" i="24"/>
  <c r="Y910" i="24"/>
  <c r="Y911" i="24"/>
  <c r="Y912" i="24"/>
  <c r="Y913" i="24"/>
  <c r="Y914" i="24"/>
  <c r="Y915" i="24"/>
  <c r="Y916" i="24"/>
  <c r="Y917" i="24"/>
  <c r="Y918" i="24"/>
  <c r="Y848" i="24"/>
  <c r="Y849" i="24"/>
  <c r="Y850" i="24"/>
  <c r="Y851" i="24"/>
  <c r="Y852" i="24"/>
  <c r="Y853" i="24"/>
  <c r="Y919" i="24"/>
  <c r="Y920" i="24"/>
  <c r="Y921" i="24"/>
  <c r="Y922" i="24"/>
  <c r="Y923" i="24"/>
  <c r="Y924" i="24"/>
  <c r="Y925" i="24"/>
  <c r="Y926" i="24"/>
  <c r="Y927" i="24"/>
  <c r="Y928" i="24"/>
  <c r="Y929" i="24"/>
  <c r="Y930" i="24"/>
  <c r="Y931" i="24"/>
  <c r="Y1015" i="24"/>
  <c r="Y1016" i="24"/>
  <c r="Y1017" i="24"/>
  <c r="Y1018" i="24"/>
  <c r="Y1019" i="24"/>
  <c r="Y1020" i="24"/>
  <c r="Y1021" i="24"/>
  <c r="Y1022" i="24"/>
  <c r="Y1023" i="24"/>
  <c r="Y1024" i="24"/>
  <c r="Y1025" i="24"/>
  <c r="Y1026" i="24"/>
  <c r="Y1027" i="24"/>
  <c r="Y1028" i="24"/>
  <c r="Y1029" i="24"/>
  <c r="Y1030" i="24"/>
  <c r="Y854" i="24"/>
  <c r="Y855" i="24"/>
  <c r="Y856" i="24"/>
  <c r="Y857" i="24"/>
  <c r="Y858" i="24"/>
  <c r="Y859" i="24"/>
  <c r="Y860" i="24"/>
  <c r="Y861" i="24"/>
  <c r="Y862" i="24"/>
  <c r="Y863" i="24"/>
  <c r="Y864" i="24"/>
  <c r="Y865" i="24"/>
  <c r="Y866" i="24"/>
  <c r="Y867" i="24"/>
  <c r="Y868" i="24"/>
  <c r="Y869" i="24"/>
  <c r="Y870" i="24"/>
  <c r="Y871" i="24"/>
  <c r="Y872" i="24"/>
  <c r="Y873" i="24"/>
  <c r="Y874" i="24"/>
  <c r="Y875" i="24"/>
  <c r="Y876" i="24"/>
  <c r="Y877" i="24"/>
  <c r="Y878" i="24"/>
  <c r="Y879" i="24"/>
  <c r="Y880" i="24"/>
  <c r="Y837" i="24"/>
  <c r="Y838" i="24"/>
  <c r="Y932" i="24"/>
  <c r="Y933" i="24"/>
  <c r="Y934" i="24"/>
  <c r="Y935" i="24"/>
  <c r="Y936" i="24"/>
  <c r="Y937" i="24"/>
  <c r="Y938" i="24"/>
  <c r="Y939" i="24"/>
  <c r="Y940" i="24"/>
  <c r="Y941" i="24"/>
  <c r="Y942" i="24"/>
  <c r="Y943" i="24"/>
  <c r="Y944" i="24"/>
  <c r="Y945" i="24"/>
  <c r="Y946" i="24"/>
  <c r="Y947" i="24"/>
  <c r="Y948" i="24"/>
  <c r="Y949" i="24"/>
  <c r="Y950" i="24"/>
  <c r="Y951" i="24"/>
  <c r="Y952" i="24"/>
  <c r="Y953" i="24"/>
  <c r="Y954" i="24"/>
  <c r="Y955" i="24"/>
  <c r="Y956" i="24"/>
  <c r="Y957" i="24"/>
  <c r="Y958" i="24"/>
  <c r="Y959" i="24"/>
  <c r="Y960" i="24"/>
  <c r="Y961" i="24"/>
  <c r="Y964" i="24"/>
  <c r="Y963" i="24"/>
  <c r="Y966" i="24"/>
  <c r="Y967" i="24"/>
  <c r="Y968" i="24"/>
  <c r="Y969" i="24"/>
  <c r="Y970" i="24"/>
  <c r="Y971" i="24"/>
  <c r="Y972" i="24"/>
  <c r="Y973" i="24"/>
  <c r="Y974" i="24"/>
  <c r="Y975" i="24"/>
  <c r="Y976" i="24"/>
  <c r="Y977" i="24"/>
  <c r="Y978" i="24"/>
  <c r="Y979" i="24"/>
  <c r="Y980" i="24"/>
  <c r="Y981" i="24"/>
  <c r="Y982" i="24"/>
  <c r="Y983" i="24"/>
  <c r="Y984" i="24"/>
  <c r="Y985" i="24"/>
  <c r="Y986" i="24"/>
  <c r="Y987" i="24"/>
  <c r="Y988" i="24"/>
  <c r="Y989" i="24"/>
  <c r="Y990" i="24"/>
  <c r="Y991" i="24"/>
  <c r="Y992" i="24"/>
  <c r="Y993" i="24"/>
  <c r="Y994" i="24"/>
  <c r="Y995" i="24"/>
  <c r="Y996" i="24"/>
  <c r="Y997" i="24"/>
  <c r="Y998" i="24"/>
  <c r="Y999" i="24"/>
  <c r="Y1000" i="24"/>
  <c r="Y1001" i="24"/>
  <c r="Y1002" i="24"/>
  <c r="Y1003" i="24"/>
  <c r="Y1004" i="24"/>
  <c r="Y1005" i="24"/>
  <c r="Y1006" i="24"/>
  <c r="Y1007" i="24"/>
  <c r="Y1031" i="24"/>
  <c r="Y1032" i="24"/>
  <c r="Y1033" i="24"/>
  <c r="Y1034" i="24"/>
  <c r="Y1035" i="24"/>
  <c r="Y1036" i="24"/>
  <c r="Y1037" i="24"/>
  <c r="Y1038" i="24"/>
  <c r="Y1012" i="24"/>
  <c r="Y1013" i="24"/>
  <c r="Y1008" i="24"/>
  <c r="Y1009" i="24"/>
  <c r="Y1010" i="24"/>
  <c r="Y1011" i="24"/>
  <c r="Y962" i="24"/>
  <c r="Y1039" i="24"/>
  <c r="Y1040" i="24"/>
  <c r="Y1041" i="24"/>
  <c r="Y1042" i="24"/>
  <c r="Y1043" i="24"/>
  <c r="Y1044" i="24"/>
  <c r="Y1045" i="24"/>
  <c r="Y1046" i="24"/>
  <c r="Y1047" i="24"/>
  <c r="Y1048" i="24"/>
  <c r="Y1049" i="24"/>
  <c r="Y1050" i="24"/>
  <c r="Y1051" i="24"/>
  <c r="Y1052" i="24"/>
  <c r="Y1053" i="24"/>
  <c r="Y1054" i="24"/>
  <c r="Y1055" i="24"/>
  <c r="Y1056" i="24"/>
  <c r="Y1057" i="24"/>
  <c r="Y1058" i="24"/>
  <c r="Y1059" i="24"/>
  <c r="Y1060" i="24"/>
  <c r="Y1061" i="24"/>
  <c r="Y1062" i="24"/>
  <c r="Y1063" i="24"/>
  <c r="Y1064" i="24"/>
  <c r="Y1065" i="24"/>
  <c r="Y1066" i="24"/>
  <c r="Y1067" i="24"/>
  <c r="Y1068" i="24"/>
  <c r="Y1069" i="24"/>
  <c r="Y1070" i="24"/>
  <c r="Y1071" i="24"/>
  <c r="Y1072" i="24"/>
  <c r="Y1073" i="24"/>
  <c r="Y1074" i="24"/>
  <c r="Y1075" i="24"/>
  <c r="Y1076" i="24"/>
  <c r="Y1077" i="24"/>
  <c r="Y1078" i="24"/>
  <c r="Y1149" i="24"/>
  <c r="Y1282" i="24"/>
  <c r="Y1079" i="24"/>
  <c r="Y1080" i="24"/>
  <c r="Y1081" i="24"/>
  <c r="Y1082" i="24"/>
  <c r="Y1083" i="24"/>
  <c r="Y1084" i="24"/>
  <c r="Y1085" i="24"/>
  <c r="Y1086" i="24"/>
  <c r="Y1087" i="24"/>
  <c r="Y1088" i="24"/>
  <c r="Y1089" i="24"/>
  <c r="Y1090" i="24"/>
  <c r="Y1091" i="24"/>
  <c r="Y1092" i="24"/>
  <c r="Y1093" i="24"/>
  <c r="Y1094" i="24"/>
  <c r="Y1095" i="24"/>
  <c r="Y1096" i="24"/>
  <c r="Y1097" i="24"/>
  <c r="Y1098" i="24"/>
  <c r="Y1099" i="24"/>
  <c r="Y1100" i="24"/>
  <c r="Y1101" i="24"/>
  <c r="Y1102" i="24"/>
  <c r="Y1103" i="24"/>
  <c r="Y1104" i="24"/>
  <c r="Y1107" i="24"/>
  <c r="Y1108" i="24"/>
  <c r="Y1109" i="24"/>
  <c r="Y1110" i="24"/>
  <c r="Y1111" i="24"/>
  <c r="Y1112" i="24"/>
  <c r="Y1113" i="24"/>
  <c r="Y1114" i="24"/>
  <c r="Y1115" i="24"/>
  <c r="Y1150" i="24"/>
  <c r="Y1151" i="24"/>
  <c r="Y1152" i="24"/>
  <c r="Y1153" i="24"/>
  <c r="Y1154" i="24"/>
  <c r="Y1155" i="24"/>
  <c r="Y1156" i="24"/>
  <c r="Y1158" i="24"/>
  <c r="Y1159" i="24"/>
  <c r="Y1160" i="24"/>
  <c r="Y1161" i="24"/>
  <c r="Y1162" i="24"/>
  <c r="Y1163" i="24"/>
  <c r="Y1164" i="24"/>
  <c r="Y1165" i="24"/>
  <c r="Y1166" i="24"/>
  <c r="Y1167" i="24"/>
  <c r="Y1168" i="24"/>
  <c r="Y1169" i="24"/>
  <c r="Y1170" i="24"/>
  <c r="Y1171" i="24"/>
  <c r="Y1172" i="24"/>
  <c r="Y1173" i="24"/>
  <c r="Y1174" i="24"/>
  <c r="Y1175" i="24"/>
  <c r="Y1176" i="24"/>
  <c r="Y1177" i="24"/>
  <c r="Y1178" i="24"/>
  <c r="Y1179" i="24"/>
  <c r="Y1180" i="24"/>
  <c r="Y1181" i="24"/>
  <c r="Y1182" i="24"/>
  <c r="Y1183" i="24"/>
  <c r="Y1184" i="24"/>
  <c r="Y1185" i="24"/>
  <c r="Y1186" i="24"/>
  <c r="Y1116" i="24"/>
  <c r="Y1117" i="24"/>
  <c r="Y1118" i="24"/>
  <c r="Y1119" i="24"/>
  <c r="Y1120" i="24"/>
  <c r="Y1121" i="24"/>
  <c r="Y1187" i="24"/>
  <c r="Y1188" i="24"/>
  <c r="Y1189" i="24"/>
  <c r="Y1190" i="24"/>
  <c r="Y1191" i="24"/>
  <c r="Y1192" i="24"/>
  <c r="Y1193" i="24"/>
  <c r="Y1194" i="24"/>
  <c r="Y1195" i="24"/>
  <c r="Y1196" i="24"/>
  <c r="Y1197" i="24"/>
  <c r="Y1198" i="24"/>
  <c r="Y1199" i="24"/>
  <c r="Y1283" i="24"/>
  <c r="Y1284" i="24"/>
  <c r="Y1285" i="24"/>
  <c r="Y1286" i="24"/>
  <c r="Y1287" i="24"/>
  <c r="Y1288" i="24"/>
  <c r="Y1289" i="24"/>
  <c r="Y1290" i="24"/>
  <c r="Y1291" i="24"/>
  <c r="Y1292" i="24"/>
  <c r="Y1293" i="24"/>
  <c r="Y1294" i="24"/>
  <c r="Y1295" i="24"/>
  <c r="Y1296" i="24"/>
  <c r="Y1297" i="24"/>
  <c r="Y1298" i="24"/>
  <c r="Y1122" i="24"/>
  <c r="Y1123" i="24"/>
  <c r="Y1124" i="24"/>
  <c r="Y1125" i="24"/>
  <c r="Y1126" i="24"/>
  <c r="Y1127" i="24"/>
  <c r="Y1128" i="24"/>
  <c r="Y1129" i="24"/>
  <c r="Y1130" i="24"/>
  <c r="Y1131" i="24"/>
  <c r="Y1132" i="24"/>
  <c r="Y1133" i="24"/>
  <c r="Y1134" i="24"/>
  <c r="Y1135" i="24"/>
  <c r="Y1136" i="24"/>
  <c r="Y1137" i="24"/>
  <c r="Y1138" i="24"/>
  <c r="Y1139" i="24"/>
  <c r="Y1140" i="24"/>
  <c r="Y1141" i="24"/>
  <c r="Y1142" i="24"/>
  <c r="Y1143" i="24"/>
  <c r="Y1144" i="24"/>
  <c r="Y1145" i="24"/>
  <c r="Y1146" i="24"/>
  <c r="Y1147" i="24"/>
  <c r="Y1148" i="24"/>
  <c r="Y1105" i="24"/>
  <c r="Y1106" i="24"/>
  <c r="Y1200" i="24"/>
  <c r="Y1201" i="24"/>
  <c r="Y1202" i="24"/>
  <c r="Y1203" i="24"/>
  <c r="Y1204" i="24"/>
  <c r="Y1205" i="24"/>
  <c r="Y1206" i="24"/>
  <c r="Y1207" i="24"/>
  <c r="Y1208" i="24"/>
  <c r="Y1209" i="24"/>
  <c r="Y1210" i="24"/>
  <c r="Y1211" i="24"/>
  <c r="Y1212" i="24"/>
  <c r="Y1213" i="24"/>
  <c r="Y1214" i="24"/>
  <c r="Y1215" i="24"/>
  <c r="Y1216" i="24"/>
  <c r="Y1217" i="24"/>
  <c r="Y1218" i="24"/>
  <c r="Y1219" i="24"/>
  <c r="Y1220" i="24"/>
  <c r="Y1221" i="24"/>
  <c r="Y1222" i="24"/>
  <c r="Y1223" i="24"/>
  <c r="Y1224" i="24"/>
  <c r="Y1225" i="24"/>
  <c r="Y1226" i="24"/>
  <c r="Y1227" i="24"/>
  <c r="Y1228" i="24"/>
  <c r="Y1229" i="24"/>
  <c r="Y1232" i="24"/>
  <c r="Y1231" i="24"/>
  <c r="Y1234" i="24"/>
  <c r="Y1235" i="24"/>
  <c r="Y1236" i="24"/>
  <c r="Y1237" i="24"/>
  <c r="Y1238" i="24"/>
  <c r="Y1239" i="24"/>
  <c r="Y1240" i="24"/>
  <c r="Y1241" i="24"/>
  <c r="Y1242" i="24"/>
  <c r="Y1243" i="24"/>
  <c r="Y1244" i="24"/>
  <c r="Y1245" i="24"/>
  <c r="Y1246" i="24"/>
  <c r="Y1247" i="24"/>
  <c r="Y1248" i="24"/>
  <c r="Y1249" i="24"/>
  <c r="Y1250" i="24"/>
  <c r="Y1251" i="24"/>
  <c r="Y1252" i="24"/>
  <c r="Y1253" i="24"/>
  <c r="Y1254" i="24"/>
  <c r="Y1255" i="24"/>
  <c r="Y1256" i="24"/>
  <c r="Y1257" i="24"/>
  <c r="Y1258" i="24"/>
  <c r="Y1259" i="24"/>
  <c r="Y1260" i="24"/>
  <c r="Y1261" i="24"/>
  <c r="Y1262" i="24"/>
  <c r="Y1263" i="24"/>
  <c r="Y1264" i="24"/>
  <c r="Y1265" i="24"/>
  <c r="Y1266" i="24"/>
  <c r="Y1267" i="24"/>
  <c r="Y1268" i="24"/>
  <c r="Y1269" i="24"/>
  <c r="Y1270" i="24"/>
  <c r="Y1271" i="24"/>
  <c r="Y1272" i="24"/>
  <c r="Y1273" i="24"/>
  <c r="Y1274" i="24"/>
  <c r="Y1275" i="24"/>
  <c r="Y1299" i="24"/>
  <c r="Y1300" i="24"/>
  <c r="Y1301" i="24"/>
  <c r="Y1302" i="24"/>
  <c r="Y1303" i="24"/>
  <c r="Y1304" i="24"/>
  <c r="Y1305" i="24"/>
  <c r="Y1306" i="24"/>
  <c r="Y1280" i="24"/>
  <c r="Y1281" i="24"/>
  <c r="Y1276" i="24"/>
  <c r="Y1277" i="24"/>
  <c r="Y1278" i="24"/>
  <c r="Y1279" i="24"/>
  <c r="Y1230" i="24"/>
  <c r="Y1307" i="24"/>
  <c r="Y1308" i="24"/>
  <c r="Y1309" i="24"/>
  <c r="Y1310" i="24"/>
  <c r="Y1311" i="24"/>
  <c r="Y1312" i="24"/>
  <c r="Y1313" i="24"/>
  <c r="Y1314" i="24"/>
  <c r="Y1315" i="24"/>
  <c r="Y1316" i="24"/>
  <c r="Y1317" i="24"/>
  <c r="Y1318" i="24"/>
  <c r="Y1319" i="24"/>
  <c r="Y1320" i="24"/>
  <c r="Y1321" i="24"/>
  <c r="Y1322" i="24"/>
  <c r="Y1323" i="24"/>
  <c r="Y1324" i="24"/>
  <c r="Y1325" i="24"/>
  <c r="Y1326" i="24"/>
  <c r="Y1327" i="24"/>
  <c r="Y1328" i="24"/>
  <c r="Y1329" i="24"/>
  <c r="Y1330" i="24"/>
  <c r="Y1331" i="24"/>
  <c r="Y1332" i="24"/>
  <c r="Y1333" i="24"/>
  <c r="Y1334" i="24"/>
  <c r="Y1335" i="24"/>
  <c r="Y1336" i="24"/>
  <c r="Y1337" i="24"/>
  <c r="Y1338" i="24"/>
  <c r="Y1339" i="24"/>
  <c r="Y1340" i="24"/>
  <c r="Y1341" i="24"/>
  <c r="Y1342" i="24"/>
  <c r="Y1343" i="24"/>
  <c r="Y1344" i="24"/>
  <c r="Y1345" i="24"/>
  <c r="Y1346" i="24"/>
  <c r="Y543" i="24"/>
  <c r="Y544" i="24"/>
  <c r="Y545" i="24"/>
  <c r="Y546" i="24"/>
  <c r="Y547" i="24"/>
  <c r="Y548" i="24"/>
  <c r="Y549" i="24"/>
  <c r="Y550" i="24"/>
  <c r="Y551" i="24"/>
  <c r="Y552" i="24"/>
  <c r="Y553" i="24"/>
  <c r="Y554" i="24"/>
  <c r="Y555" i="24"/>
  <c r="Y556" i="24"/>
  <c r="Y557" i="24"/>
  <c r="Y558" i="24"/>
  <c r="Y559" i="24"/>
  <c r="Y560" i="24"/>
  <c r="Y561" i="24"/>
  <c r="Y562" i="24"/>
  <c r="Y563" i="24"/>
  <c r="Y564" i="24"/>
  <c r="Y565" i="24"/>
  <c r="Y566" i="24"/>
  <c r="Y567" i="24"/>
  <c r="Y568" i="24"/>
  <c r="Y571" i="24"/>
  <c r="Y572" i="24"/>
  <c r="Y573" i="24"/>
  <c r="Y574" i="24"/>
  <c r="Y575" i="24"/>
  <c r="Y576" i="24"/>
  <c r="Y577" i="24"/>
  <c r="Y578" i="24"/>
  <c r="Y579" i="24"/>
  <c r="Y614" i="24"/>
  <c r="Y615" i="24"/>
  <c r="Y616" i="24"/>
  <c r="Y617" i="24"/>
  <c r="Y618" i="24"/>
  <c r="Y619" i="24"/>
  <c r="Y620" i="24"/>
  <c r="Y621" i="24"/>
  <c r="Y622" i="24"/>
  <c r="Y623" i="24"/>
  <c r="Y624" i="24"/>
  <c r="Y625" i="24"/>
  <c r="Y626" i="24"/>
  <c r="Y627" i="24"/>
  <c r="Y628" i="24"/>
  <c r="Y629" i="24"/>
  <c r="Y630" i="24"/>
  <c r="Y631" i="24"/>
  <c r="Y632" i="24"/>
  <c r="Y633" i="24"/>
  <c r="Y634" i="24"/>
  <c r="Y635" i="24"/>
  <c r="Y636" i="24"/>
  <c r="Y637" i="24"/>
  <c r="Y638" i="24"/>
  <c r="Y639" i="24"/>
  <c r="Y640" i="24"/>
  <c r="Y641" i="24"/>
  <c r="Y642" i="24"/>
  <c r="Y643" i="24"/>
  <c r="Y644" i="24"/>
  <c r="Y613" i="24"/>
  <c r="Y645" i="24"/>
  <c r="Y646" i="24"/>
  <c r="Y647" i="24"/>
  <c r="Y648" i="24"/>
  <c r="Y649" i="24"/>
  <c r="Y650" i="24"/>
  <c r="Y580" i="24"/>
  <c r="Y581" i="24"/>
  <c r="Y582" i="24"/>
  <c r="Y583" i="24"/>
  <c r="Y584" i="24"/>
  <c r="Y585" i="24"/>
  <c r="Y651" i="24"/>
  <c r="Y652" i="24"/>
  <c r="Y653" i="24"/>
  <c r="Y654" i="24"/>
  <c r="Y655" i="24"/>
  <c r="Y656" i="24"/>
  <c r="Y657" i="24"/>
  <c r="Y658" i="24"/>
  <c r="Y659" i="24"/>
  <c r="Y660" i="24"/>
  <c r="Y661" i="24"/>
  <c r="Y662" i="24"/>
  <c r="Y663" i="24"/>
  <c r="Y747" i="24"/>
  <c r="Y748" i="24"/>
  <c r="Y749" i="24"/>
  <c r="Y750" i="24"/>
  <c r="Y751" i="24"/>
  <c r="Y752" i="24"/>
  <c r="Y753" i="24"/>
  <c r="Y754" i="24"/>
  <c r="Y755" i="24"/>
  <c r="Y756" i="24"/>
  <c r="Y757" i="24"/>
  <c r="Y758" i="24"/>
  <c r="Y759" i="24"/>
  <c r="Y760" i="24"/>
  <c r="Y761" i="24"/>
  <c r="Y762" i="24"/>
  <c r="Y746" i="24"/>
  <c r="Y586" i="24"/>
  <c r="Y587" i="24"/>
  <c r="Y588" i="24"/>
  <c r="Y589" i="24"/>
  <c r="Y590" i="24"/>
  <c r="Y591" i="24"/>
  <c r="Y592" i="24"/>
  <c r="Y593" i="24"/>
  <c r="Y594" i="24"/>
  <c r="Y595" i="24"/>
  <c r="Y596" i="24"/>
  <c r="Y597" i="24"/>
  <c r="Y598" i="24"/>
  <c r="Y599" i="24"/>
  <c r="Y600" i="24"/>
  <c r="Y601" i="24"/>
  <c r="Y602" i="24"/>
  <c r="Y603" i="24"/>
  <c r="Y604" i="24"/>
  <c r="Y605" i="24"/>
  <c r="Y606" i="24"/>
  <c r="Y607" i="24"/>
  <c r="Y608" i="24"/>
  <c r="Y609" i="24"/>
  <c r="Y610" i="24"/>
  <c r="Y611" i="24"/>
  <c r="Y612" i="24"/>
  <c r="Y569" i="24"/>
  <c r="Y570" i="24"/>
  <c r="Y664" i="24"/>
  <c r="Y665" i="24"/>
  <c r="Y666" i="24"/>
  <c r="Y667" i="24"/>
  <c r="Y668" i="24"/>
  <c r="Y669" i="24"/>
  <c r="Y670" i="24"/>
  <c r="Y671" i="24"/>
  <c r="Y672" i="24"/>
  <c r="Y673" i="24"/>
  <c r="Y674" i="24"/>
  <c r="Y675" i="24"/>
  <c r="Y676" i="24"/>
  <c r="Y677" i="24"/>
  <c r="Y678" i="24"/>
  <c r="Y679" i="24"/>
  <c r="Y680" i="24"/>
  <c r="Y681" i="24"/>
  <c r="Y682" i="24"/>
  <c r="Y683" i="24"/>
  <c r="Y684" i="24"/>
  <c r="Y685" i="24"/>
  <c r="Y686" i="24"/>
  <c r="Y687" i="24"/>
  <c r="Y688" i="24"/>
  <c r="Y689" i="24"/>
  <c r="Y690" i="24"/>
  <c r="Y691" i="24"/>
  <c r="Y692" i="24"/>
  <c r="Y693" i="24"/>
  <c r="Y696" i="24"/>
  <c r="Y695" i="24"/>
  <c r="Y698" i="24"/>
  <c r="Y699" i="24"/>
  <c r="Y700" i="24"/>
  <c r="Y701" i="24"/>
  <c r="Y702" i="24"/>
  <c r="Y703" i="24"/>
  <c r="Y704" i="24"/>
  <c r="Y705" i="24"/>
  <c r="Y706" i="24"/>
  <c r="Y707" i="24"/>
  <c r="Y708" i="24"/>
  <c r="Y709" i="24"/>
  <c r="Y710" i="24"/>
  <c r="Y711" i="24"/>
  <c r="Y712" i="24"/>
  <c r="Y713" i="24"/>
  <c r="Y714" i="24"/>
  <c r="Y715" i="24"/>
  <c r="Y716" i="24"/>
  <c r="Y717" i="24"/>
  <c r="Y718" i="24"/>
  <c r="Y719" i="24"/>
  <c r="Y720" i="24"/>
  <c r="Y721" i="24"/>
  <c r="Y722" i="24"/>
  <c r="Y723" i="24"/>
  <c r="Y724" i="24"/>
  <c r="Y725" i="24"/>
  <c r="Y726" i="24"/>
  <c r="Y727" i="24"/>
  <c r="Y728" i="24"/>
  <c r="Y729" i="24"/>
  <c r="Y730" i="24"/>
  <c r="Y731" i="24"/>
  <c r="Y732" i="24"/>
  <c r="Y733" i="24"/>
  <c r="Y734" i="24"/>
  <c r="Y735" i="24"/>
  <c r="Y736" i="24"/>
  <c r="Y737" i="24"/>
  <c r="Y738" i="24"/>
  <c r="Y739" i="24"/>
  <c r="Y763" i="24"/>
  <c r="Y764" i="24"/>
  <c r="Y765" i="24"/>
  <c r="Y766" i="24"/>
  <c r="Y767" i="24"/>
  <c r="Y768" i="24"/>
  <c r="Y769" i="24"/>
  <c r="Y770" i="24"/>
  <c r="Y744" i="24"/>
  <c r="Y745" i="24"/>
  <c r="Y740" i="24"/>
  <c r="Y741" i="24"/>
  <c r="Y742" i="24"/>
  <c r="Y743" i="24"/>
  <c r="Y694" i="24"/>
  <c r="Y771" i="24"/>
  <c r="Y772" i="24"/>
  <c r="Y773" i="24"/>
  <c r="Y774" i="24"/>
  <c r="Y775" i="24"/>
  <c r="Y776" i="24"/>
  <c r="Y777" i="24"/>
  <c r="Y778" i="24"/>
  <c r="Y779" i="24"/>
  <c r="Y780" i="24"/>
  <c r="Y781" i="24"/>
  <c r="Y782" i="24"/>
  <c r="Y783" i="24"/>
  <c r="Y784" i="24"/>
  <c r="Y785" i="24"/>
  <c r="Y786" i="24"/>
  <c r="Y787" i="24"/>
  <c r="Y788" i="24"/>
  <c r="Y789" i="24"/>
  <c r="Y790" i="24"/>
  <c r="Y791" i="24"/>
  <c r="Y792" i="24"/>
  <c r="Y793" i="24"/>
  <c r="Y794" i="24"/>
  <c r="Y795" i="24"/>
  <c r="Y796" i="24"/>
  <c r="Y797" i="24"/>
  <c r="Y798" i="24"/>
  <c r="Y799" i="24"/>
  <c r="Y800" i="24"/>
  <c r="Y801" i="24"/>
  <c r="Y802" i="24"/>
  <c r="Y803" i="24"/>
  <c r="Y804" i="24"/>
  <c r="Y805" i="24"/>
  <c r="Y806" i="24"/>
  <c r="Y807" i="24"/>
  <c r="Y808" i="24"/>
  <c r="Y809" i="24"/>
  <c r="Y810" i="24"/>
  <c r="Y345" i="24"/>
  <c r="Y478" i="24"/>
  <c r="Y275" i="24"/>
  <c r="Y276" i="24"/>
  <c r="Y277" i="24"/>
  <c r="Y278" i="24"/>
  <c r="Y279" i="24"/>
  <c r="Y280" i="24"/>
  <c r="Y281" i="24"/>
  <c r="Y282" i="24"/>
  <c r="Y283" i="24"/>
  <c r="Y284" i="24"/>
  <c r="Y285" i="24"/>
  <c r="Y286" i="24"/>
  <c r="Y287" i="24"/>
  <c r="Y288" i="24"/>
  <c r="Y289" i="24"/>
  <c r="Y290" i="24"/>
  <c r="Y291" i="24"/>
  <c r="Y292" i="24"/>
  <c r="Y293" i="24"/>
  <c r="Y294" i="24"/>
  <c r="Y295" i="24"/>
  <c r="Y296" i="24"/>
  <c r="Y297" i="24"/>
  <c r="Y298" i="24"/>
  <c r="Y299" i="24"/>
  <c r="Y300" i="24"/>
  <c r="Y303" i="24"/>
  <c r="Y304" i="24"/>
  <c r="Y305" i="24"/>
  <c r="Y306" i="24"/>
  <c r="Y307" i="24"/>
  <c r="Y308" i="24"/>
  <c r="Y309" i="24"/>
  <c r="Y310" i="24"/>
  <c r="Y311" i="24"/>
  <c r="Y346" i="24"/>
  <c r="Y347" i="24"/>
  <c r="Y348" i="24"/>
  <c r="Y349" i="24"/>
  <c r="Y350" i="24"/>
  <c r="Y351" i="24"/>
  <c r="Y352" i="24"/>
  <c r="Y353" i="24"/>
  <c r="Y354" i="24"/>
  <c r="Y355" i="24"/>
  <c r="Y356" i="24"/>
  <c r="Y357" i="24"/>
  <c r="Y358" i="24"/>
  <c r="Y359" i="24"/>
  <c r="Y360" i="24"/>
  <c r="Y361" i="24"/>
  <c r="Y362" i="24"/>
  <c r="Y363" i="24"/>
  <c r="Y364" i="24"/>
  <c r="Y365" i="24"/>
  <c r="Y366" i="24"/>
  <c r="Y367" i="24"/>
  <c r="Y368" i="24"/>
  <c r="Y369" i="24"/>
  <c r="Y370" i="24"/>
  <c r="Y371" i="24"/>
  <c r="Y372" i="24"/>
  <c r="Y373" i="24"/>
  <c r="Y374" i="24"/>
  <c r="Y375" i="24"/>
  <c r="Y376" i="24"/>
  <c r="Y377" i="24"/>
  <c r="Y378" i="24"/>
  <c r="Y379" i="24"/>
  <c r="Y380" i="24"/>
  <c r="Y381" i="24"/>
  <c r="Y382" i="24"/>
  <c r="Y312" i="24"/>
  <c r="Y313" i="24"/>
  <c r="Y314" i="24"/>
  <c r="Y315" i="24"/>
  <c r="Y316" i="24"/>
  <c r="Y317" i="24"/>
  <c r="Y383" i="24"/>
  <c r="Y384" i="24"/>
  <c r="Y385" i="24"/>
  <c r="Y386" i="24"/>
  <c r="Y387" i="24"/>
  <c r="Y388" i="24"/>
  <c r="Y389" i="24"/>
  <c r="Y390" i="24"/>
  <c r="Y391" i="24"/>
  <c r="Y392" i="24"/>
  <c r="Y393" i="24"/>
  <c r="Y394" i="24"/>
  <c r="Y395" i="24"/>
  <c r="Y479" i="24"/>
  <c r="Y480" i="24"/>
  <c r="Y481" i="24"/>
  <c r="Y482" i="24"/>
  <c r="Y483" i="24"/>
  <c r="Y484" i="24"/>
  <c r="Y485" i="24"/>
  <c r="Y486" i="24"/>
  <c r="Y487" i="24"/>
  <c r="Y488" i="24"/>
  <c r="Y489" i="24"/>
  <c r="Y490" i="24"/>
  <c r="Y491" i="24"/>
  <c r="Y492" i="24"/>
  <c r="Y493" i="24"/>
  <c r="Y494" i="24"/>
  <c r="Y318" i="24"/>
  <c r="Y319" i="24"/>
  <c r="Y320" i="24"/>
  <c r="Y321" i="24"/>
  <c r="Y322" i="24"/>
  <c r="Y323" i="24"/>
  <c r="Y324" i="24"/>
  <c r="Y325" i="24"/>
  <c r="Y326" i="24"/>
  <c r="Y327" i="24"/>
  <c r="Y328" i="24"/>
  <c r="Y329" i="24"/>
  <c r="Y330" i="24"/>
  <c r="Y331" i="24"/>
  <c r="Y332" i="24"/>
  <c r="Y333" i="24"/>
  <c r="Y334" i="24"/>
  <c r="Y335" i="24"/>
  <c r="Y336" i="24"/>
  <c r="Y337" i="24"/>
  <c r="Y338" i="24"/>
  <c r="Y339" i="24"/>
  <c r="Y340" i="24"/>
  <c r="Y341" i="24"/>
  <c r="Y342" i="24"/>
  <c r="Y343" i="24"/>
  <c r="Y344" i="24"/>
  <c r="Y301" i="24"/>
  <c r="Y302" i="24"/>
  <c r="Y396" i="24"/>
  <c r="Y397" i="24"/>
  <c r="Y398" i="24"/>
  <c r="Y399" i="24"/>
  <c r="Y400" i="24"/>
  <c r="Y401" i="24"/>
  <c r="Y402" i="24"/>
  <c r="Y403" i="24"/>
  <c r="Y404" i="24"/>
  <c r="Y405" i="24"/>
  <c r="Y406" i="24"/>
  <c r="Y407" i="24"/>
  <c r="Y408" i="24"/>
  <c r="Y409" i="24"/>
  <c r="Y410" i="24"/>
  <c r="Y411" i="24"/>
  <c r="Y412" i="24"/>
  <c r="Y413" i="24"/>
  <c r="Y414" i="24"/>
  <c r="Y415" i="24"/>
  <c r="Y416" i="24"/>
  <c r="Y417" i="24"/>
  <c r="Y418" i="24"/>
  <c r="Y419" i="24"/>
  <c r="Y420" i="24"/>
  <c r="Y421" i="24"/>
  <c r="Y422" i="24"/>
  <c r="Y423" i="24"/>
  <c r="Y424" i="24"/>
  <c r="Y425" i="24"/>
  <c r="Y428" i="24"/>
  <c r="Y427" i="24"/>
  <c r="Y430" i="24"/>
  <c r="Y431" i="24"/>
  <c r="Y432" i="24"/>
  <c r="Y433" i="24"/>
  <c r="Y434" i="24"/>
  <c r="Y435" i="24"/>
  <c r="Y436" i="24"/>
  <c r="Y437" i="24"/>
  <c r="Y438" i="24"/>
  <c r="Y439" i="24"/>
  <c r="Y440" i="24"/>
  <c r="Y441" i="24"/>
  <c r="Y442" i="24"/>
  <c r="Y443" i="24"/>
  <c r="Y444" i="24"/>
  <c r="Y445" i="24"/>
  <c r="Y446" i="24"/>
  <c r="Y447" i="24"/>
  <c r="Y448" i="24"/>
  <c r="Y449" i="24"/>
  <c r="Y450" i="24"/>
  <c r="Y451" i="24"/>
  <c r="Y452" i="24"/>
  <c r="Y453" i="24"/>
  <c r="Y454" i="24"/>
  <c r="Y455" i="24"/>
  <c r="Y456" i="24"/>
  <c r="Y457" i="24"/>
  <c r="Y458" i="24"/>
  <c r="Y459" i="24"/>
  <c r="Y460" i="24"/>
  <c r="Y461" i="24"/>
  <c r="Y462" i="24"/>
  <c r="Y463" i="24"/>
  <c r="Y464" i="24"/>
  <c r="Y465" i="24"/>
  <c r="Y466" i="24"/>
  <c r="Y467" i="24"/>
  <c r="Y468" i="24"/>
  <c r="Y469" i="24"/>
  <c r="Y470" i="24"/>
  <c r="Y471" i="24"/>
  <c r="Y495" i="24"/>
  <c r="Y496" i="24"/>
  <c r="Y497" i="24"/>
  <c r="Y498" i="24"/>
  <c r="Y499" i="24"/>
  <c r="Y500" i="24"/>
  <c r="Y501" i="24"/>
  <c r="Y502" i="24"/>
  <c r="Y476" i="24"/>
  <c r="Y477" i="24"/>
  <c r="Y472" i="24"/>
  <c r="Y473" i="24"/>
  <c r="Y474" i="24"/>
  <c r="Y475" i="24"/>
  <c r="Y426" i="24"/>
  <c r="Y503" i="24"/>
  <c r="Y504" i="24"/>
  <c r="Y505" i="24"/>
  <c r="Y506" i="24"/>
  <c r="Y507" i="24"/>
  <c r="Y508" i="24"/>
  <c r="Y509" i="24"/>
  <c r="Y510" i="24"/>
  <c r="Y511" i="24"/>
  <c r="Y512" i="24"/>
  <c r="Y513" i="24"/>
  <c r="Y514" i="24"/>
  <c r="Y515" i="24"/>
  <c r="Y516" i="24"/>
  <c r="Y517" i="24"/>
  <c r="Y518" i="24"/>
  <c r="Y519" i="24"/>
  <c r="Y520" i="24"/>
  <c r="Y521" i="24"/>
  <c r="Y522" i="24"/>
  <c r="Y523" i="24"/>
  <c r="Y524" i="24"/>
  <c r="Y525" i="24"/>
  <c r="Y526" i="24"/>
  <c r="Y527" i="24"/>
  <c r="Y528" i="24"/>
  <c r="Y529" i="24"/>
  <c r="Y530" i="24"/>
  <c r="Y531" i="24"/>
  <c r="Y532" i="24"/>
  <c r="Y533" i="24"/>
  <c r="Y534" i="24"/>
  <c r="Y535" i="24"/>
  <c r="Y536" i="24"/>
  <c r="Y537" i="24"/>
  <c r="Y538" i="24"/>
  <c r="Y539" i="24"/>
  <c r="Y540" i="24"/>
  <c r="Y541" i="24"/>
  <c r="Y542" i="24"/>
  <c r="Y1417" i="24"/>
  <c r="Y1550" i="24"/>
  <c r="Y1347" i="24"/>
  <c r="Y1348" i="24"/>
  <c r="Y1349" i="24"/>
  <c r="Y1350" i="24"/>
  <c r="Y1351" i="24"/>
  <c r="Y1352" i="24"/>
  <c r="Y1353" i="24"/>
  <c r="Y1354" i="24"/>
  <c r="Y1355" i="24"/>
  <c r="Y1356" i="24"/>
  <c r="Y1357" i="24"/>
  <c r="Y1358" i="24"/>
  <c r="Y1359" i="24"/>
  <c r="Y1360" i="24"/>
  <c r="Y1361" i="24"/>
  <c r="Y1362" i="24"/>
  <c r="Y1363" i="24"/>
  <c r="Y1364" i="24"/>
  <c r="Y1365" i="24"/>
  <c r="Y1366" i="24"/>
  <c r="Y1367" i="24"/>
  <c r="Y1368" i="24"/>
  <c r="Y1369" i="24"/>
  <c r="Y1370" i="24"/>
  <c r="Y1371" i="24"/>
  <c r="Y1372" i="24"/>
  <c r="Y1375" i="24"/>
  <c r="Y1376" i="24"/>
  <c r="Y1377" i="24"/>
  <c r="Y1378" i="24"/>
  <c r="Y1379" i="24"/>
  <c r="Y1380" i="24"/>
  <c r="Y1381" i="24"/>
  <c r="Y1382" i="24"/>
  <c r="Y1383" i="24"/>
  <c r="Y1418" i="24"/>
  <c r="Y1419" i="24"/>
  <c r="Y1420" i="24"/>
  <c r="Y1421" i="24"/>
  <c r="Y1422" i="24"/>
  <c r="Y1423" i="24"/>
  <c r="Y1424" i="24"/>
  <c r="Y1425" i="24"/>
  <c r="Y1426" i="24"/>
  <c r="Y1427" i="24"/>
  <c r="Y1428" i="24"/>
  <c r="Y1429" i="24"/>
  <c r="Y1430" i="24"/>
  <c r="Y1431" i="24"/>
  <c r="Y1432" i="24"/>
  <c r="Y1433" i="24"/>
  <c r="Y1434" i="24"/>
  <c r="Y1435" i="24"/>
  <c r="Y1436" i="24"/>
  <c r="Y1437" i="24"/>
  <c r="Y1438" i="24"/>
  <c r="Y1439" i="24"/>
  <c r="Y1440" i="24"/>
  <c r="Y1441" i="24"/>
  <c r="Y1442" i="24"/>
  <c r="Y1443" i="24"/>
  <c r="Y1444" i="24"/>
  <c r="Y1445" i="24"/>
  <c r="Y1446" i="24"/>
  <c r="Y1447" i="24"/>
  <c r="Y1448" i="24"/>
  <c r="Y1449" i="24"/>
  <c r="Y1450" i="24"/>
  <c r="Y1451" i="24"/>
  <c r="Y1452" i="24"/>
  <c r="Y1453" i="24"/>
  <c r="Y1454" i="24"/>
  <c r="Y1384" i="24"/>
  <c r="Y1385" i="24"/>
  <c r="Y1386" i="24"/>
  <c r="Y1387" i="24"/>
  <c r="Y1388" i="24"/>
  <c r="Y1389" i="24"/>
  <c r="Y1455" i="24"/>
  <c r="Y1456" i="24"/>
  <c r="Y1457" i="24"/>
  <c r="Y1458" i="24"/>
  <c r="Y1459" i="24"/>
  <c r="Y1460" i="24"/>
  <c r="Y1461" i="24"/>
  <c r="Y1462" i="24"/>
  <c r="Y1463" i="24"/>
  <c r="Y1464" i="24"/>
  <c r="Y1465" i="24"/>
  <c r="Y1466" i="24"/>
  <c r="Y1467" i="24"/>
  <c r="Y1551" i="24"/>
  <c r="Y1552" i="24"/>
  <c r="Y1553" i="24"/>
  <c r="Y1554" i="24"/>
  <c r="Y1555" i="24"/>
  <c r="Y1556" i="24"/>
  <c r="Y1557" i="24"/>
  <c r="Y1558" i="24"/>
  <c r="Y1559" i="24"/>
  <c r="Y1560" i="24"/>
  <c r="Y1561" i="24"/>
  <c r="Y1562" i="24"/>
  <c r="Y1563" i="24"/>
  <c r="Y1564" i="24"/>
  <c r="Y1565" i="24"/>
  <c r="Y1566" i="24"/>
  <c r="Y1390" i="24"/>
  <c r="Y1391" i="24"/>
  <c r="Y1392" i="24"/>
  <c r="Y1393" i="24"/>
  <c r="Y1394" i="24"/>
  <c r="Y1395" i="24"/>
  <c r="Y1396" i="24"/>
  <c r="Y1397" i="24"/>
  <c r="Y1398" i="24"/>
  <c r="Y1399" i="24"/>
  <c r="Y1400" i="24"/>
  <c r="Y1401" i="24"/>
  <c r="Y1402" i="24"/>
  <c r="Y1403" i="24"/>
  <c r="Y1404" i="24"/>
  <c r="Y1405" i="24"/>
  <c r="Y1406" i="24"/>
  <c r="Y1407" i="24"/>
  <c r="Y1408" i="24"/>
  <c r="Y1409" i="24"/>
  <c r="Y1410" i="24"/>
  <c r="Y1411" i="24"/>
  <c r="Y1412" i="24"/>
  <c r="Y1413" i="24"/>
  <c r="Y1414" i="24"/>
  <c r="Y1415" i="24"/>
  <c r="Y1416" i="24"/>
  <c r="Y1373" i="24"/>
  <c r="Y1374" i="24"/>
  <c r="Y1468" i="24"/>
  <c r="Y1469" i="24"/>
  <c r="Y1470" i="24"/>
  <c r="Y1471" i="24"/>
  <c r="Y1472" i="24"/>
  <c r="Y1473" i="24"/>
  <c r="Y1474" i="24"/>
  <c r="Y1475" i="24"/>
  <c r="Y1476" i="24"/>
  <c r="Y1477" i="24"/>
  <c r="Y1478" i="24"/>
  <c r="Y1479" i="24"/>
  <c r="Y1480" i="24"/>
  <c r="Y1481" i="24"/>
  <c r="Y1482" i="24"/>
  <c r="Y1483" i="24"/>
  <c r="Y1484" i="24"/>
  <c r="Y1485" i="24"/>
  <c r="Y1486" i="24"/>
  <c r="Y1487" i="24"/>
  <c r="Y1488" i="24"/>
  <c r="Y1489" i="24"/>
  <c r="Y1490" i="24"/>
  <c r="Y1491" i="24"/>
  <c r="Y1492" i="24"/>
  <c r="Y1493" i="24"/>
  <c r="Y1494" i="24"/>
  <c r="Y1495" i="24"/>
  <c r="Y1496" i="24"/>
  <c r="Y1497" i="24"/>
  <c r="Y1500" i="24"/>
  <c r="Y1499" i="24"/>
  <c r="Y1502" i="24"/>
  <c r="Y1503" i="24"/>
  <c r="Y1504" i="24"/>
  <c r="Y1505" i="24"/>
  <c r="Y1506" i="24"/>
  <c r="Y1507" i="24"/>
  <c r="Y1508" i="24"/>
  <c r="Y1509" i="24"/>
  <c r="Y1510" i="24"/>
  <c r="Y1511" i="24"/>
  <c r="Y1512" i="24"/>
  <c r="Y1513" i="24"/>
  <c r="Y1514" i="24"/>
  <c r="Y1515" i="24"/>
  <c r="Y1516" i="24"/>
  <c r="Y1517" i="24"/>
  <c r="Y1518" i="24"/>
  <c r="Y1519" i="24"/>
  <c r="Y1520" i="24"/>
  <c r="Y1521" i="24"/>
  <c r="Y1522" i="24"/>
  <c r="Y1523" i="24"/>
  <c r="Y1524" i="24"/>
  <c r="Y1525" i="24"/>
  <c r="Y1526" i="24"/>
  <c r="Y1527" i="24"/>
  <c r="Y1528" i="24"/>
  <c r="Y1529" i="24"/>
  <c r="Y1530" i="24"/>
  <c r="Y1531" i="24"/>
  <c r="Y1532" i="24"/>
  <c r="Y1533" i="24"/>
  <c r="Y1534" i="24"/>
  <c r="Y1535" i="24"/>
  <c r="Y1536" i="24"/>
  <c r="Y1537" i="24"/>
  <c r="Y1538" i="24"/>
  <c r="Y1539" i="24"/>
  <c r="Y1540" i="24"/>
  <c r="Y1541" i="24"/>
  <c r="Y1542" i="24"/>
  <c r="Y1543" i="24"/>
  <c r="Y1567" i="24"/>
  <c r="Y1568" i="24"/>
  <c r="Y1569" i="24"/>
  <c r="Y1570" i="24"/>
  <c r="Y1571" i="24"/>
  <c r="Y1572" i="24"/>
  <c r="Y1573" i="24"/>
  <c r="Y1574" i="24"/>
  <c r="Y1548" i="24"/>
  <c r="Y1549" i="24"/>
  <c r="Y1544" i="24"/>
  <c r="Y1545" i="24"/>
  <c r="Y1546" i="24"/>
  <c r="Y1547" i="24"/>
  <c r="Y1498" i="24"/>
  <c r="Y1575" i="24"/>
  <c r="Y1576" i="24"/>
  <c r="Y1577" i="24"/>
  <c r="Y1578" i="24"/>
  <c r="Y1579" i="24"/>
  <c r="Y1580" i="24"/>
  <c r="Y1581" i="24"/>
  <c r="Y1582" i="24"/>
  <c r="Y1583" i="24"/>
  <c r="Y1584" i="24"/>
  <c r="Y1585" i="24"/>
  <c r="Y1586" i="24"/>
  <c r="Y1587" i="24"/>
  <c r="Y1588" i="24"/>
  <c r="Y1589" i="24"/>
  <c r="Y1590" i="24"/>
  <c r="Y1591" i="24"/>
  <c r="Y1592" i="24"/>
  <c r="Y1593" i="24"/>
  <c r="Y1594" i="24"/>
  <c r="Y1595" i="24"/>
  <c r="Y1596" i="24"/>
  <c r="Y1597" i="24"/>
  <c r="Y1598" i="24"/>
  <c r="Y1599" i="24"/>
  <c r="Y1600" i="24"/>
  <c r="Y1601" i="24"/>
  <c r="Y1602" i="24"/>
  <c r="Y1603" i="24"/>
  <c r="Y1604" i="24"/>
  <c r="Y1605" i="24"/>
  <c r="Y1606" i="24"/>
  <c r="Y1607" i="24"/>
  <c r="Y1608" i="24"/>
  <c r="Y1609" i="24"/>
  <c r="Y1610" i="24"/>
  <c r="Y1611" i="24"/>
  <c r="Y1612" i="24"/>
  <c r="Y1613" i="24"/>
  <c r="Y1614" i="24"/>
  <c r="Y1157" i="24"/>
  <c r="L1615" i="24"/>
  <c r="AD1615" i="24" s="1"/>
  <c r="M1615" i="24"/>
  <c r="AE1615" i="24" s="1"/>
  <c r="N1615" i="24"/>
  <c r="AF1615" i="24" s="1"/>
  <c r="O1615" i="24"/>
  <c r="AG1615" i="24" s="1"/>
  <c r="L1618" i="24"/>
  <c r="AD1618" i="24" s="1"/>
  <c r="M1618" i="24"/>
  <c r="AE1618" i="24" s="1"/>
  <c r="N1618" i="24"/>
  <c r="AF1618" i="24" s="1"/>
  <c r="O1618" i="24"/>
  <c r="L1624" i="24"/>
  <c r="AD1624" i="24" s="1"/>
  <c r="M1624" i="24"/>
  <c r="AE1624" i="24" s="1"/>
  <c r="N1624" i="24"/>
  <c r="AF1624" i="24" s="1"/>
  <c r="O1624" i="24"/>
  <c r="L1639" i="24"/>
  <c r="AD1639" i="24" s="1"/>
  <c r="M1639" i="24"/>
  <c r="AE1639" i="24" s="1"/>
  <c r="N1639" i="24"/>
  <c r="AF1639" i="24" s="1"/>
  <c r="O1639" i="24"/>
  <c r="L1627" i="24"/>
  <c r="AD1627" i="24" s="1"/>
  <c r="M1627" i="24"/>
  <c r="AE1627" i="24" s="1"/>
  <c r="N1627" i="24"/>
  <c r="AF1627" i="24" s="1"/>
  <c r="O1627" i="24"/>
  <c r="L1630" i="24"/>
  <c r="AD1630" i="24" s="1"/>
  <c r="M1630" i="24"/>
  <c r="AE1630" i="24" s="1"/>
  <c r="N1630" i="24"/>
  <c r="AF1630" i="24" s="1"/>
  <c r="O1630" i="24"/>
  <c r="L1672" i="24"/>
  <c r="AD1672" i="24" s="1"/>
  <c r="M1672" i="24"/>
  <c r="AE1672" i="24" s="1"/>
  <c r="N1672" i="24"/>
  <c r="AF1672" i="24" s="1"/>
  <c r="O1672" i="24"/>
  <c r="L1633" i="24"/>
  <c r="AD1633" i="24" s="1"/>
  <c r="M1633" i="24"/>
  <c r="AE1633" i="24" s="1"/>
  <c r="N1633" i="24"/>
  <c r="AF1633" i="24" s="1"/>
  <c r="O1633" i="24"/>
  <c r="L1636" i="24"/>
  <c r="AD1636" i="24" s="1"/>
  <c r="M1636" i="24"/>
  <c r="AE1636" i="24" s="1"/>
  <c r="N1636" i="24"/>
  <c r="AF1636" i="24" s="1"/>
  <c r="O1636" i="24"/>
  <c r="L1642" i="24"/>
  <c r="AD1642" i="24" s="1"/>
  <c r="M1642" i="24"/>
  <c r="AE1642" i="24" s="1"/>
  <c r="N1642" i="24"/>
  <c r="AF1642" i="24" s="1"/>
  <c r="O1642" i="24"/>
  <c r="L1621" i="24"/>
  <c r="AD1621" i="24" s="1"/>
  <c r="M1621" i="24"/>
  <c r="AE1621" i="24" s="1"/>
  <c r="N1621" i="24"/>
  <c r="AF1621" i="24" s="1"/>
  <c r="O1621" i="24"/>
  <c r="L1645" i="24"/>
  <c r="AD1645" i="24" s="1"/>
  <c r="M1645" i="24"/>
  <c r="AE1645" i="24" s="1"/>
  <c r="N1645" i="24"/>
  <c r="AF1645" i="24" s="1"/>
  <c r="O1645" i="24"/>
  <c r="L1648" i="24"/>
  <c r="AD1648" i="24" s="1"/>
  <c r="M1648" i="24"/>
  <c r="AE1648" i="24" s="1"/>
  <c r="N1648" i="24"/>
  <c r="AF1648" i="24" s="1"/>
  <c r="O1648" i="24"/>
  <c r="L1654" i="24"/>
  <c r="AD1654" i="24" s="1"/>
  <c r="M1654" i="24"/>
  <c r="AE1654" i="24" s="1"/>
  <c r="N1654" i="24"/>
  <c r="AF1654" i="24" s="1"/>
  <c r="O1654" i="24"/>
  <c r="L1651" i="24"/>
  <c r="AD1651" i="24" s="1"/>
  <c r="M1651" i="24"/>
  <c r="AE1651" i="24" s="1"/>
  <c r="N1651" i="24"/>
  <c r="AF1651" i="24" s="1"/>
  <c r="O1651" i="24"/>
  <c r="L1657" i="24"/>
  <c r="AD1657" i="24" s="1"/>
  <c r="M1657" i="24"/>
  <c r="AE1657" i="24" s="1"/>
  <c r="N1657" i="24"/>
  <c r="AF1657" i="24" s="1"/>
  <c r="O1657" i="24"/>
  <c r="L1660" i="24"/>
  <c r="AD1660" i="24" s="1"/>
  <c r="M1660" i="24"/>
  <c r="AE1660" i="24" s="1"/>
  <c r="N1660" i="24"/>
  <c r="AF1660" i="24" s="1"/>
  <c r="O1660" i="24"/>
  <c r="L1663" i="24"/>
  <c r="AD1663" i="24" s="1"/>
  <c r="M1663" i="24"/>
  <c r="AE1663" i="24" s="1"/>
  <c r="N1663" i="24"/>
  <c r="AF1663" i="24" s="1"/>
  <c r="O1663" i="24"/>
  <c r="L1666" i="24"/>
  <c r="AD1666" i="24" s="1"/>
  <c r="M1666" i="24"/>
  <c r="AE1666" i="24" s="1"/>
  <c r="N1666" i="24"/>
  <c r="AF1666" i="24" s="1"/>
  <c r="O1666" i="24"/>
  <c r="L1669" i="24"/>
  <c r="AD1669" i="24" s="1"/>
  <c r="M1669" i="24"/>
  <c r="AE1669" i="24" s="1"/>
  <c r="N1669" i="24"/>
  <c r="AF1669" i="24" s="1"/>
  <c r="O1669" i="24"/>
  <c r="L1675" i="24"/>
  <c r="AD1675" i="24" s="1"/>
  <c r="M1675" i="24"/>
  <c r="AE1675" i="24" s="1"/>
  <c r="N1675" i="24"/>
  <c r="AF1675" i="24" s="1"/>
  <c r="O1675" i="24"/>
  <c r="L1678" i="24"/>
  <c r="AD1678" i="24" s="1"/>
  <c r="M1678" i="24"/>
  <c r="AE1678" i="24" s="1"/>
  <c r="N1678" i="24"/>
  <c r="AF1678" i="24" s="1"/>
  <c r="O1678" i="24"/>
  <c r="L1681" i="24"/>
  <c r="AD1681" i="24" s="1"/>
  <c r="M1681" i="24"/>
  <c r="AE1681" i="24" s="1"/>
  <c r="N1681" i="24"/>
  <c r="AF1681" i="24" s="1"/>
  <c r="O1681" i="24"/>
  <c r="L1688" i="24"/>
  <c r="AD1688" i="24" s="1"/>
  <c r="M1688" i="24"/>
  <c r="AE1688" i="24" s="1"/>
  <c r="N1688" i="24"/>
  <c r="AF1688" i="24" s="1"/>
  <c r="O1688" i="24"/>
  <c r="L1702" i="24"/>
  <c r="AD1702" i="24" s="1"/>
  <c r="M1702" i="24"/>
  <c r="AE1702" i="24" s="1"/>
  <c r="N1702" i="24"/>
  <c r="AF1702" i="24" s="1"/>
  <c r="O1702" i="24"/>
  <c r="L1737" i="24"/>
  <c r="AD1737" i="24" s="1"/>
  <c r="M1737" i="24"/>
  <c r="AE1737" i="24" s="1"/>
  <c r="N1737" i="24"/>
  <c r="AF1737" i="24" s="1"/>
  <c r="O1737" i="24"/>
  <c r="L1709" i="24"/>
  <c r="AD1709" i="24" s="1"/>
  <c r="M1709" i="24"/>
  <c r="AE1709" i="24" s="1"/>
  <c r="N1709" i="24"/>
  <c r="AF1709" i="24" s="1"/>
  <c r="O1709" i="24"/>
  <c r="L1716" i="24"/>
  <c r="AD1716" i="24" s="1"/>
  <c r="M1716" i="24"/>
  <c r="AE1716" i="24" s="1"/>
  <c r="N1716" i="24"/>
  <c r="AF1716" i="24" s="1"/>
  <c r="O1716" i="24"/>
  <c r="L1814" i="24"/>
  <c r="AD1814" i="24" s="1"/>
  <c r="M1814" i="24"/>
  <c r="AE1814" i="24" s="1"/>
  <c r="N1814" i="24"/>
  <c r="AF1814" i="24" s="1"/>
  <c r="O1814" i="24"/>
  <c r="AG1814" i="24" s="1"/>
  <c r="L1723" i="24"/>
  <c r="AD1723" i="24" s="1"/>
  <c r="M1723" i="24"/>
  <c r="AE1723" i="24" s="1"/>
  <c r="N1723" i="24"/>
  <c r="AF1723" i="24" s="1"/>
  <c r="O1723" i="24"/>
  <c r="L1730" i="24"/>
  <c r="AD1730" i="24" s="1"/>
  <c r="M1730" i="24"/>
  <c r="AE1730" i="24" s="1"/>
  <c r="N1730" i="24"/>
  <c r="AF1730" i="24" s="1"/>
  <c r="O1730" i="24"/>
  <c r="L1744" i="24"/>
  <c r="AD1744" i="24" s="1"/>
  <c r="M1744" i="24"/>
  <c r="AE1744" i="24" s="1"/>
  <c r="N1744" i="24"/>
  <c r="AF1744" i="24" s="1"/>
  <c r="O1744" i="24"/>
  <c r="L1695" i="24"/>
  <c r="AD1695" i="24" s="1"/>
  <c r="M1695" i="24"/>
  <c r="AE1695" i="24" s="1"/>
  <c r="N1695" i="24"/>
  <c r="AF1695" i="24" s="1"/>
  <c r="O1695" i="24"/>
  <c r="L1751" i="24"/>
  <c r="AD1751" i="24" s="1"/>
  <c r="M1751" i="24"/>
  <c r="AE1751" i="24" s="1"/>
  <c r="N1751" i="24"/>
  <c r="AF1751" i="24" s="1"/>
  <c r="O1751" i="24"/>
  <c r="L1758" i="24"/>
  <c r="AD1758" i="24" s="1"/>
  <c r="M1758" i="24"/>
  <c r="AE1758" i="24" s="1"/>
  <c r="N1758" i="24"/>
  <c r="AF1758" i="24" s="1"/>
  <c r="O1758" i="24"/>
  <c r="L1772" i="24"/>
  <c r="AD1772" i="24" s="1"/>
  <c r="M1772" i="24"/>
  <c r="AE1772" i="24" s="1"/>
  <c r="N1772" i="24"/>
  <c r="AF1772" i="24" s="1"/>
  <c r="O1772" i="24"/>
  <c r="L1765" i="24"/>
  <c r="AD1765" i="24" s="1"/>
  <c r="M1765" i="24"/>
  <c r="AE1765" i="24" s="1"/>
  <c r="N1765" i="24"/>
  <c r="AF1765" i="24" s="1"/>
  <c r="O1765" i="24"/>
  <c r="L1779" i="24"/>
  <c r="AD1779" i="24" s="1"/>
  <c r="M1779" i="24"/>
  <c r="AE1779" i="24" s="1"/>
  <c r="N1779" i="24"/>
  <c r="AF1779" i="24" s="1"/>
  <c r="O1779" i="24"/>
  <c r="L1786" i="24"/>
  <c r="AD1786" i="24" s="1"/>
  <c r="M1786" i="24"/>
  <c r="AE1786" i="24" s="1"/>
  <c r="N1786" i="24"/>
  <c r="AF1786" i="24" s="1"/>
  <c r="O1786" i="24"/>
  <c r="L1793" i="24"/>
  <c r="AD1793" i="24" s="1"/>
  <c r="M1793" i="24"/>
  <c r="AE1793" i="24" s="1"/>
  <c r="N1793" i="24"/>
  <c r="AF1793" i="24" s="1"/>
  <c r="O1793" i="24"/>
  <c r="L1800" i="24"/>
  <c r="AD1800" i="24" s="1"/>
  <c r="M1800" i="24"/>
  <c r="AE1800" i="24" s="1"/>
  <c r="N1800" i="24"/>
  <c r="AF1800" i="24" s="1"/>
  <c r="O1800" i="24"/>
  <c r="L1807" i="24"/>
  <c r="AD1807" i="24" s="1"/>
  <c r="M1807" i="24"/>
  <c r="AE1807" i="24" s="1"/>
  <c r="N1807" i="24"/>
  <c r="AF1807" i="24" s="1"/>
  <c r="O1807" i="24"/>
  <c r="L1821" i="24"/>
  <c r="AD1821" i="24" s="1"/>
  <c r="M1821" i="24"/>
  <c r="AE1821" i="24" s="1"/>
  <c r="N1821" i="24"/>
  <c r="AF1821" i="24" s="1"/>
  <c r="O1821" i="24"/>
  <c r="L1828" i="24"/>
  <c r="AD1828" i="24" s="1"/>
  <c r="M1828" i="24"/>
  <c r="AE1828" i="24" s="1"/>
  <c r="N1828" i="24"/>
  <c r="AF1828" i="24" s="1"/>
  <c r="O1828" i="24"/>
  <c r="L1835" i="24"/>
  <c r="AD1835" i="24" s="1"/>
  <c r="M1835" i="24"/>
  <c r="AE1835" i="24" s="1"/>
  <c r="N1835" i="24"/>
  <c r="AF1835" i="24" s="1"/>
  <c r="O1835" i="24"/>
  <c r="AG1835" i="24" s="1"/>
  <c r="L1838" i="24"/>
  <c r="AD1838" i="24" s="1"/>
  <c r="M1838" i="24"/>
  <c r="AE1838" i="24" s="1"/>
  <c r="N1838" i="24"/>
  <c r="AF1838" i="24" s="1"/>
  <c r="O1838" i="24"/>
  <c r="L1844" i="24"/>
  <c r="AD1844" i="24" s="1"/>
  <c r="M1844" i="24"/>
  <c r="AE1844" i="24" s="1"/>
  <c r="N1844" i="24"/>
  <c r="AF1844" i="24" s="1"/>
  <c r="O1844" i="24"/>
  <c r="L1859" i="24"/>
  <c r="AD1859" i="24" s="1"/>
  <c r="M1859" i="24"/>
  <c r="AE1859" i="24" s="1"/>
  <c r="N1859" i="24"/>
  <c r="AF1859" i="24" s="1"/>
  <c r="O1859" i="24"/>
  <c r="L1847" i="24"/>
  <c r="AD1847" i="24" s="1"/>
  <c r="M1847" i="24"/>
  <c r="AE1847" i="24" s="1"/>
  <c r="N1847" i="24"/>
  <c r="AF1847" i="24" s="1"/>
  <c r="O1847" i="24"/>
  <c r="L1850" i="24"/>
  <c r="AD1850" i="24" s="1"/>
  <c r="M1850" i="24"/>
  <c r="AE1850" i="24" s="1"/>
  <c r="N1850" i="24"/>
  <c r="AF1850" i="24" s="1"/>
  <c r="O1850" i="24"/>
  <c r="L1892" i="24"/>
  <c r="AD1892" i="24" s="1"/>
  <c r="M1892" i="24"/>
  <c r="AE1892" i="24" s="1"/>
  <c r="N1892" i="24"/>
  <c r="AF1892" i="24" s="1"/>
  <c r="O1892" i="24"/>
  <c r="L1853" i="24"/>
  <c r="AD1853" i="24" s="1"/>
  <c r="M1853" i="24"/>
  <c r="AE1853" i="24" s="1"/>
  <c r="N1853" i="24"/>
  <c r="AF1853" i="24" s="1"/>
  <c r="O1853" i="24"/>
  <c r="L1856" i="24"/>
  <c r="AD1856" i="24" s="1"/>
  <c r="M1856" i="24"/>
  <c r="AE1856" i="24" s="1"/>
  <c r="N1856" i="24"/>
  <c r="AF1856" i="24" s="1"/>
  <c r="O1856" i="24"/>
  <c r="L1862" i="24"/>
  <c r="AD1862" i="24" s="1"/>
  <c r="M1862" i="24"/>
  <c r="AE1862" i="24" s="1"/>
  <c r="N1862" i="24"/>
  <c r="AF1862" i="24" s="1"/>
  <c r="O1862" i="24"/>
  <c r="L1841" i="24"/>
  <c r="AD1841" i="24" s="1"/>
  <c r="M1841" i="24"/>
  <c r="AE1841" i="24" s="1"/>
  <c r="N1841" i="24"/>
  <c r="AF1841" i="24" s="1"/>
  <c r="O1841" i="24"/>
  <c r="L1865" i="24"/>
  <c r="AD1865" i="24" s="1"/>
  <c r="M1865" i="24"/>
  <c r="AE1865" i="24" s="1"/>
  <c r="N1865" i="24"/>
  <c r="AF1865" i="24" s="1"/>
  <c r="O1865" i="24"/>
  <c r="L1868" i="24"/>
  <c r="AD1868" i="24" s="1"/>
  <c r="M1868" i="24"/>
  <c r="AE1868" i="24" s="1"/>
  <c r="N1868" i="24"/>
  <c r="AF1868" i="24" s="1"/>
  <c r="O1868" i="24"/>
  <c r="L1874" i="24"/>
  <c r="AD1874" i="24" s="1"/>
  <c r="M1874" i="24"/>
  <c r="AE1874" i="24" s="1"/>
  <c r="N1874" i="24"/>
  <c r="AF1874" i="24" s="1"/>
  <c r="O1874" i="24"/>
  <c r="L1871" i="24"/>
  <c r="AD1871" i="24" s="1"/>
  <c r="M1871" i="24"/>
  <c r="AE1871" i="24" s="1"/>
  <c r="N1871" i="24"/>
  <c r="AF1871" i="24" s="1"/>
  <c r="O1871" i="24"/>
  <c r="L1877" i="24"/>
  <c r="AD1877" i="24" s="1"/>
  <c r="M1877" i="24"/>
  <c r="AE1877" i="24" s="1"/>
  <c r="N1877" i="24"/>
  <c r="AF1877" i="24" s="1"/>
  <c r="O1877" i="24"/>
  <c r="L1880" i="24"/>
  <c r="AD1880" i="24" s="1"/>
  <c r="M1880" i="24"/>
  <c r="AE1880" i="24" s="1"/>
  <c r="N1880" i="24"/>
  <c r="AF1880" i="24" s="1"/>
  <c r="O1880" i="24"/>
  <c r="L1883" i="24"/>
  <c r="AD1883" i="24" s="1"/>
  <c r="M1883" i="24"/>
  <c r="AE1883" i="24" s="1"/>
  <c r="N1883" i="24"/>
  <c r="AF1883" i="24" s="1"/>
  <c r="O1883" i="24"/>
  <c r="L1886" i="24"/>
  <c r="AD1886" i="24" s="1"/>
  <c r="M1886" i="24"/>
  <c r="AE1886" i="24" s="1"/>
  <c r="N1886" i="24"/>
  <c r="AF1886" i="24" s="1"/>
  <c r="O1886" i="24"/>
  <c r="L1889" i="24"/>
  <c r="AD1889" i="24" s="1"/>
  <c r="M1889" i="24"/>
  <c r="AE1889" i="24" s="1"/>
  <c r="N1889" i="24"/>
  <c r="AF1889" i="24" s="1"/>
  <c r="O1889" i="24"/>
  <c r="L1895" i="24"/>
  <c r="AD1895" i="24" s="1"/>
  <c r="M1895" i="24"/>
  <c r="AE1895" i="24" s="1"/>
  <c r="N1895" i="24"/>
  <c r="AF1895" i="24" s="1"/>
  <c r="O1895" i="24"/>
  <c r="L1898" i="24"/>
  <c r="AD1898" i="24" s="1"/>
  <c r="M1898" i="24"/>
  <c r="AE1898" i="24" s="1"/>
  <c r="N1898" i="24"/>
  <c r="AF1898" i="24" s="1"/>
  <c r="O1898" i="24"/>
  <c r="L1617" i="24"/>
  <c r="AD1617" i="24" s="1"/>
  <c r="M1617" i="24"/>
  <c r="AE1617" i="24" s="1"/>
  <c r="N1617" i="24"/>
  <c r="AF1617" i="24" s="1"/>
  <c r="O1617" i="24"/>
  <c r="L1620" i="24"/>
  <c r="AD1620" i="24" s="1"/>
  <c r="M1620" i="24"/>
  <c r="AE1620" i="24" s="1"/>
  <c r="N1620" i="24"/>
  <c r="AF1620" i="24" s="1"/>
  <c r="O1620" i="24"/>
  <c r="L1626" i="24"/>
  <c r="AD1626" i="24" s="1"/>
  <c r="M1626" i="24"/>
  <c r="AE1626" i="24" s="1"/>
  <c r="N1626" i="24"/>
  <c r="AF1626" i="24" s="1"/>
  <c r="O1626" i="24"/>
  <c r="AG1626" i="24" s="1"/>
  <c r="L1641" i="24"/>
  <c r="AD1641" i="24" s="1"/>
  <c r="M1641" i="24"/>
  <c r="AE1641" i="24" s="1"/>
  <c r="N1641" i="24"/>
  <c r="AF1641" i="24" s="1"/>
  <c r="O1641" i="24"/>
  <c r="L1629" i="24"/>
  <c r="AD1629" i="24" s="1"/>
  <c r="M1629" i="24"/>
  <c r="AE1629" i="24" s="1"/>
  <c r="N1629" i="24"/>
  <c r="AF1629" i="24" s="1"/>
  <c r="O1629" i="24"/>
  <c r="L1632" i="24"/>
  <c r="AD1632" i="24" s="1"/>
  <c r="M1632" i="24"/>
  <c r="AE1632" i="24" s="1"/>
  <c r="N1632" i="24"/>
  <c r="AF1632" i="24" s="1"/>
  <c r="O1632" i="24"/>
  <c r="L1674" i="24"/>
  <c r="AD1674" i="24" s="1"/>
  <c r="M1674" i="24"/>
  <c r="AE1674" i="24" s="1"/>
  <c r="N1674" i="24"/>
  <c r="AF1674" i="24" s="1"/>
  <c r="O1674" i="24"/>
  <c r="AG1674" i="24" s="1"/>
  <c r="L1635" i="24"/>
  <c r="AD1635" i="24" s="1"/>
  <c r="M1635" i="24"/>
  <c r="AE1635" i="24" s="1"/>
  <c r="N1635" i="24"/>
  <c r="AF1635" i="24" s="1"/>
  <c r="O1635" i="24"/>
  <c r="L1638" i="24"/>
  <c r="AD1638" i="24" s="1"/>
  <c r="M1638" i="24"/>
  <c r="AE1638" i="24" s="1"/>
  <c r="N1638" i="24"/>
  <c r="AF1638" i="24" s="1"/>
  <c r="O1638" i="24"/>
  <c r="L1644" i="24"/>
  <c r="AD1644" i="24" s="1"/>
  <c r="M1644" i="24"/>
  <c r="AE1644" i="24" s="1"/>
  <c r="N1644" i="24"/>
  <c r="AF1644" i="24" s="1"/>
  <c r="O1644" i="24"/>
  <c r="L1623" i="24"/>
  <c r="AD1623" i="24" s="1"/>
  <c r="M1623" i="24"/>
  <c r="AE1623" i="24" s="1"/>
  <c r="N1623" i="24"/>
  <c r="AF1623" i="24" s="1"/>
  <c r="O1623" i="24"/>
  <c r="L1647" i="24"/>
  <c r="AD1647" i="24" s="1"/>
  <c r="M1647" i="24"/>
  <c r="AE1647" i="24" s="1"/>
  <c r="N1647" i="24"/>
  <c r="AF1647" i="24" s="1"/>
  <c r="O1647" i="24"/>
  <c r="L1650" i="24"/>
  <c r="AD1650" i="24" s="1"/>
  <c r="M1650" i="24"/>
  <c r="AE1650" i="24" s="1"/>
  <c r="N1650" i="24"/>
  <c r="AF1650" i="24" s="1"/>
  <c r="O1650" i="24"/>
  <c r="L1656" i="24"/>
  <c r="AD1656" i="24" s="1"/>
  <c r="M1656" i="24"/>
  <c r="AE1656" i="24" s="1"/>
  <c r="N1656" i="24"/>
  <c r="AF1656" i="24" s="1"/>
  <c r="O1656" i="24"/>
  <c r="L1653" i="24"/>
  <c r="AD1653" i="24" s="1"/>
  <c r="M1653" i="24"/>
  <c r="AE1653" i="24" s="1"/>
  <c r="N1653" i="24"/>
  <c r="AF1653" i="24" s="1"/>
  <c r="O1653" i="24"/>
  <c r="L1659" i="24"/>
  <c r="AD1659" i="24" s="1"/>
  <c r="M1659" i="24"/>
  <c r="AE1659" i="24" s="1"/>
  <c r="N1659" i="24"/>
  <c r="AF1659" i="24" s="1"/>
  <c r="O1659" i="24"/>
  <c r="L1662" i="24"/>
  <c r="AD1662" i="24" s="1"/>
  <c r="M1662" i="24"/>
  <c r="AE1662" i="24" s="1"/>
  <c r="N1662" i="24"/>
  <c r="AF1662" i="24" s="1"/>
  <c r="O1662" i="24"/>
  <c r="L1665" i="24"/>
  <c r="AD1665" i="24" s="1"/>
  <c r="M1665" i="24"/>
  <c r="AE1665" i="24" s="1"/>
  <c r="N1665" i="24"/>
  <c r="AF1665" i="24" s="1"/>
  <c r="O1665" i="24"/>
  <c r="L1668" i="24"/>
  <c r="AD1668" i="24" s="1"/>
  <c r="M1668" i="24"/>
  <c r="AE1668" i="24" s="1"/>
  <c r="N1668" i="24"/>
  <c r="AF1668" i="24" s="1"/>
  <c r="O1668" i="24"/>
  <c r="L1671" i="24"/>
  <c r="AD1671" i="24" s="1"/>
  <c r="M1671" i="24"/>
  <c r="AE1671" i="24" s="1"/>
  <c r="N1671" i="24"/>
  <c r="AF1671" i="24" s="1"/>
  <c r="O1671" i="24"/>
  <c r="L1677" i="24"/>
  <c r="AD1677" i="24" s="1"/>
  <c r="M1677" i="24"/>
  <c r="AE1677" i="24" s="1"/>
  <c r="N1677" i="24"/>
  <c r="AF1677" i="24" s="1"/>
  <c r="O1677" i="24"/>
  <c r="L1680" i="24"/>
  <c r="AD1680" i="24" s="1"/>
  <c r="M1680" i="24"/>
  <c r="AE1680" i="24" s="1"/>
  <c r="N1680" i="24"/>
  <c r="AF1680" i="24" s="1"/>
  <c r="O1680" i="24"/>
  <c r="L1683" i="24"/>
  <c r="AD1683" i="24" s="1"/>
  <c r="M1683" i="24"/>
  <c r="AE1683" i="24" s="1"/>
  <c r="N1683" i="24"/>
  <c r="AF1683" i="24" s="1"/>
  <c r="O1683" i="24"/>
  <c r="AG1683" i="24" s="1"/>
  <c r="L1690" i="24"/>
  <c r="AD1690" i="24" s="1"/>
  <c r="M1690" i="24"/>
  <c r="AE1690" i="24" s="1"/>
  <c r="N1690" i="24"/>
  <c r="AF1690" i="24" s="1"/>
  <c r="O1690" i="24"/>
  <c r="L1704" i="24"/>
  <c r="AD1704" i="24" s="1"/>
  <c r="M1704" i="24"/>
  <c r="AE1704" i="24" s="1"/>
  <c r="N1704" i="24"/>
  <c r="AF1704" i="24" s="1"/>
  <c r="O1704" i="24"/>
  <c r="L1739" i="24"/>
  <c r="AD1739" i="24" s="1"/>
  <c r="M1739" i="24"/>
  <c r="AE1739" i="24" s="1"/>
  <c r="N1739" i="24"/>
  <c r="AF1739" i="24" s="1"/>
  <c r="O1739" i="24"/>
  <c r="L1711" i="24"/>
  <c r="AD1711" i="24" s="1"/>
  <c r="M1711" i="24"/>
  <c r="AE1711" i="24" s="1"/>
  <c r="N1711" i="24"/>
  <c r="AF1711" i="24" s="1"/>
  <c r="O1711" i="24"/>
  <c r="L1718" i="24"/>
  <c r="AD1718" i="24" s="1"/>
  <c r="M1718" i="24"/>
  <c r="AE1718" i="24" s="1"/>
  <c r="N1718" i="24"/>
  <c r="AF1718" i="24" s="1"/>
  <c r="O1718" i="24"/>
  <c r="L1816" i="24"/>
  <c r="AD1816" i="24" s="1"/>
  <c r="M1816" i="24"/>
  <c r="AE1816" i="24" s="1"/>
  <c r="N1816" i="24"/>
  <c r="AF1816" i="24" s="1"/>
  <c r="O1816" i="24"/>
  <c r="L1725" i="24"/>
  <c r="AD1725" i="24" s="1"/>
  <c r="M1725" i="24"/>
  <c r="AE1725" i="24" s="1"/>
  <c r="N1725" i="24"/>
  <c r="AF1725" i="24" s="1"/>
  <c r="O1725" i="24"/>
  <c r="L1732" i="24"/>
  <c r="AD1732" i="24" s="1"/>
  <c r="M1732" i="24"/>
  <c r="AE1732" i="24" s="1"/>
  <c r="N1732" i="24"/>
  <c r="AF1732" i="24" s="1"/>
  <c r="O1732" i="24"/>
  <c r="L1746" i="24"/>
  <c r="AD1746" i="24" s="1"/>
  <c r="M1746" i="24"/>
  <c r="AE1746" i="24" s="1"/>
  <c r="N1746" i="24"/>
  <c r="AF1746" i="24" s="1"/>
  <c r="O1746" i="24"/>
  <c r="L1697" i="24"/>
  <c r="AD1697" i="24" s="1"/>
  <c r="M1697" i="24"/>
  <c r="AE1697" i="24" s="1"/>
  <c r="N1697" i="24"/>
  <c r="AF1697" i="24" s="1"/>
  <c r="O1697" i="24"/>
  <c r="L1753" i="24"/>
  <c r="AD1753" i="24" s="1"/>
  <c r="M1753" i="24"/>
  <c r="AE1753" i="24" s="1"/>
  <c r="N1753" i="24"/>
  <c r="AF1753" i="24" s="1"/>
  <c r="O1753" i="24"/>
  <c r="L1760" i="24"/>
  <c r="AD1760" i="24" s="1"/>
  <c r="M1760" i="24"/>
  <c r="AE1760" i="24" s="1"/>
  <c r="N1760" i="24"/>
  <c r="AF1760" i="24" s="1"/>
  <c r="O1760" i="24"/>
  <c r="L1774" i="24"/>
  <c r="AD1774" i="24" s="1"/>
  <c r="M1774" i="24"/>
  <c r="AE1774" i="24" s="1"/>
  <c r="N1774" i="24"/>
  <c r="AF1774" i="24" s="1"/>
  <c r="O1774" i="24"/>
  <c r="L1767" i="24"/>
  <c r="AD1767" i="24" s="1"/>
  <c r="M1767" i="24"/>
  <c r="AE1767" i="24" s="1"/>
  <c r="N1767" i="24"/>
  <c r="AF1767" i="24" s="1"/>
  <c r="O1767" i="24"/>
  <c r="L1781" i="24"/>
  <c r="AD1781" i="24" s="1"/>
  <c r="M1781" i="24"/>
  <c r="AE1781" i="24" s="1"/>
  <c r="N1781" i="24"/>
  <c r="AF1781" i="24" s="1"/>
  <c r="O1781" i="24"/>
  <c r="L1788" i="24"/>
  <c r="AD1788" i="24" s="1"/>
  <c r="M1788" i="24"/>
  <c r="AE1788" i="24" s="1"/>
  <c r="N1788" i="24"/>
  <c r="AF1788" i="24" s="1"/>
  <c r="O1788" i="24"/>
  <c r="L1795" i="24"/>
  <c r="AD1795" i="24" s="1"/>
  <c r="M1795" i="24"/>
  <c r="AE1795" i="24" s="1"/>
  <c r="N1795" i="24"/>
  <c r="AF1795" i="24" s="1"/>
  <c r="O1795" i="24"/>
  <c r="L1802" i="24"/>
  <c r="AD1802" i="24" s="1"/>
  <c r="M1802" i="24"/>
  <c r="AE1802" i="24" s="1"/>
  <c r="N1802" i="24"/>
  <c r="AF1802" i="24" s="1"/>
  <c r="O1802" i="24"/>
  <c r="AG1802" i="24" s="1"/>
  <c r="L1809" i="24"/>
  <c r="AD1809" i="24" s="1"/>
  <c r="M1809" i="24"/>
  <c r="AE1809" i="24" s="1"/>
  <c r="N1809" i="24"/>
  <c r="AF1809" i="24" s="1"/>
  <c r="O1809" i="24"/>
  <c r="L1823" i="24"/>
  <c r="AD1823" i="24" s="1"/>
  <c r="M1823" i="24"/>
  <c r="AE1823" i="24" s="1"/>
  <c r="N1823" i="24"/>
  <c r="AF1823" i="24" s="1"/>
  <c r="O1823" i="24"/>
  <c r="L1830" i="24"/>
  <c r="AD1830" i="24" s="1"/>
  <c r="M1830" i="24"/>
  <c r="AE1830" i="24" s="1"/>
  <c r="N1830" i="24"/>
  <c r="AF1830" i="24" s="1"/>
  <c r="O1830" i="24"/>
  <c r="L1837" i="24"/>
  <c r="AD1837" i="24" s="1"/>
  <c r="M1837" i="24"/>
  <c r="AE1837" i="24" s="1"/>
  <c r="N1837" i="24"/>
  <c r="AF1837" i="24" s="1"/>
  <c r="O1837" i="24"/>
  <c r="L1840" i="24"/>
  <c r="AD1840" i="24" s="1"/>
  <c r="M1840" i="24"/>
  <c r="AE1840" i="24" s="1"/>
  <c r="N1840" i="24"/>
  <c r="AF1840" i="24" s="1"/>
  <c r="O1840" i="24"/>
  <c r="L1846" i="24"/>
  <c r="AD1846" i="24" s="1"/>
  <c r="M1846" i="24"/>
  <c r="AE1846" i="24" s="1"/>
  <c r="N1846" i="24"/>
  <c r="AF1846" i="24" s="1"/>
  <c r="O1846" i="24"/>
  <c r="AG1846" i="24" s="1"/>
  <c r="L1861" i="24"/>
  <c r="AD1861" i="24" s="1"/>
  <c r="M1861" i="24"/>
  <c r="AE1861" i="24" s="1"/>
  <c r="N1861" i="24"/>
  <c r="AF1861" i="24" s="1"/>
  <c r="O1861" i="24"/>
  <c r="L1849" i="24"/>
  <c r="AD1849" i="24" s="1"/>
  <c r="M1849" i="24"/>
  <c r="AE1849" i="24" s="1"/>
  <c r="N1849" i="24"/>
  <c r="AF1849" i="24" s="1"/>
  <c r="O1849" i="24"/>
  <c r="L1852" i="24"/>
  <c r="AD1852" i="24" s="1"/>
  <c r="M1852" i="24"/>
  <c r="AE1852" i="24" s="1"/>
  <c r="N1852" i="24"/>
  <c r="AF1852" i="24" s="1"/>
  <c r="O1852" i="24"/>
  <c r="L1894" i="24"/>
  <c r="AD1894" i="24" s="1"/>
  <c r="M1894" i="24"/>
  <c r="AE1894" i="24" s="1"/>
  <c r="N1894" i="24"/>
  <c r="AF1894" i="24" s="1"/>
  <c r="O1894" i="24"/>
  <c r="L1855" i="24"/>
  <c r="AD1855" i="24" s="1"/>
  <c r="M1855" i="24"/>
  <c r="AE1855" i="24" s="1"/>
  <c r="N1855" i="24"/>
  <c r="AF1855" i="24" s="1"/>
  <c r="O1855" i="24"/>
  <c r="L1858" i="24"/>
  <c r="AD1858" i="24" s="1"/>
  <c r="M1858" i="24"/>
  <c r="AE1858" i="24" s="1"/>
  <c r="N1858" i="24"/>
  <c r="AF1858" i="24" s="1"/>
  <c r="O1858" i="24"/>
  <c r="L1864" i="24"/>
  <c r="AD1864" i="24" s="1"/>
  <c r="M1864" i="24"/>
  <c r="AE1864" i="24" s="1"/>
  <c r="N1864" i="24"/>
  <c r="AF1864" i="24" s="1"/>
  <c r="O1864" i="24"/>
  <c r="L1843" i="24"/>
  <c r="AD1843" i="24" s="1"/>
  <c r="M1843" i="24"/>
  <c r="AE1843" i="24" s="1"/>
  <c r="N1843" i="24"/>
  <c r="AF1843" i="24" s="1"/>
  <c r="O1843" i="24"/>
  <c r="L1867" i="24"/>
  <c r="AD1867" i="24" s="1"/>
  <c r="M1867" i="24"/>
  <c r="AE1867" i="24" s="1"/>
  <c r="N1867" i="24"/>
  <c r="AF1867" i="24" s="1"/>
  <c r="O1867" i="24"/>
  <c r="AG1867" i="24" s="1"/>
  <c r="L1870" i="24"/>
  <c r="AD1870" i="24" s="1"/>
  <c r="M1870" i="24"/>
  <c r="AE1870" i="24" s="1"/>
  <c r="N1870" i="24"/>
  <c r="AF1870" i="24" s="1"/>
  <c r="O1870" i="24"/>
  <c r="L1876" i="24"/>
  <c r="AD1876" i="24" s="1"/>
  <c r="M1876" i="24"/>
  <c r="AE1876" i="24" s="1"/>
  <c r="N1876" i="24"/>
  <c r="AF1876" i="24" s="1"/>
  <c r="O1876" i="24"/>
  <c r="L1873" i="24"/>
  <c r="AD1873" i="24" s="1"/>
  <c r="M1873" i="24"/>
  <c r="AE1873" i="24" s="1"/>
  <c r="N1873" i="24"/>
  <c r="AF1873" i="24" s="1"/>
  <c r="O1873" i="24"/>
  <c r="L1879" i="24"/>
  <c r="AD1879" i="24" s="1"/>
  <c r="M1879" i="24"/>
  <c r="AE1879" i="24" s="1"/>
  <c r="N1879" i="24"/>
  <c r="AF1879" i="24" s="1"/>
  <c r="O1879" i="24"/>
  <c r="L1882" i="24"/>
  <c r="AD1882" i="24" s="1"/>
  <c r="M1882" i="24"/>
  <c r="AE1882" i="24" s="1"/>
  <c r="N1882" i="24"/>
  <c r="AF1882" i="24" s="1"/>
  <c r="O1882" i="24"/>
  <c r="L1885" i="24"/>
  <c r="AD1885" i="24" s="1"/>
  <c r="M1885" i="24"/>
  <c r="AE1885" i="24" s="1"/>
  <c r="N1885" i="24"/>
  <c r="AF1885" i="24" s="1"/>
  <c r="O1885" i="24"/>
  <c r="L1888" i="24"/>
  <c r="AD1888" i="24" s="1"/>
  <c r="M1888" i="24"/>
  <c r="AE1888" i="24" s="1"/>
  <c r="N1888" i="24"/>
  <c r="AF1888" i="24" s="1"/>
  <c r="O1888" i="24"/>
  <c r="AG1888" i="24" s="1"/>
  <c r="L1891" i="24"/>
  <c r="AD1891" i="24" s="1"/>
  <c r="M1891" i="24"/>
  <c r="AE1891" i="24" s="1"/>
  <c r="N1891" i="24"/>
  <c r="AF1891" i="24" s="1"/>
  <c r="O1891" i="24"/>
  <c r="L1897" i="24"/>
  <c r="AD1897" i="24" s="1"/>
  <c r="M1897" i="24"/>
  <c r="AE1897" i="24" s="1"/>
  <c r="N1897" i="24"/>
  <c r="AF1897" i="24" s="1"/>
  <c r="O1897" i="24"/>
  <c r="L1900" i="24"/>
  <c r="AD1900" i="24" s="1"/>
  <c r="M1900" i="24"/>
  <c r="AE1900" i="24" s="1"/>
  <c r="N1900" i="24"/>
  <c r="AF1900" i="24" s="1"/>
  <c r="O1900" i="24"/>
  <c r="L1616" i="24"/>
  <c r="AD1616" i="24" s="1"/>
  <c r="M1616" i="24"/>
  <c r="AE1616" i="24" s="1"/>
  <c r="N1616" i="24"/>
  <c r="AF1616" i="24" s="1"/>
  <c r="O1616" i="24"/>
  <c r="L1619" i="24"/>
  <c r="AD1619" i="24" s="1"/>
  <c r="M1619" i="24"/>
  <c r="AE1619" i="24" s="1"/>
  <c r="N1619" i="24"/>
  <c r="AF1619" i="24" s="1"/>
  <c r="O1619" i="24"/>
  <c r="L1625" i="24"/>
  <c r="AD1625" i="24" s="1"/>
  <c r="M1625" i="24"/>
  <c r="AE1625" i="24" s="1"/>
  <c r="N1625" i="24"/>
  <c r="AF1625" i="24" s="1"/>
  <c r="O1625" i="24"/>
  <c r="L1640" i="24"/>
  <c r="AD1640" i="24" s="1"/>
  <c r="M1640" i="24"/>
  <c r="AE1640" i="24" s="1"/>
  <c r="N1640" i="24"/>
  <c r="AF1640" i="24" s="1"/>
  <c r="O1640" i="24"/>
  <c r="L1628" i="24"/>
  <c r="AD1628" i="24" s="1"/>
  <c r="M1628" i="24"/>
  <c r="AE1628" i="24" s="1"/>
  <c r="N1628" i="24"/>
  <c r="AF1628" i="24" s="1"/>
  <c r="O1628" i="24"/>
  <c r="L1631" i="24"/>
  <c r="AD1631" i="24" s="1"/>
  <c r="M1631" i="24"/>
  <c r="AE1631" i="24" s="1"/>
  <c r="N1631" i="24"/>
  <c r="AF1631" i="24" s="1"/>
  <c r="O1631" i="24"/>
  <c r="L1673" i="24"/>
  <c r="AD1673" i="24" s="1"/>
  <c r="M1673" i="24"/>
  <c r="AE1673" i="24" s="1"/>
  <c r="N1673" i="24"/>
  <c r="AF1673" i="24" s="1"/>
  <c r="O1673" i="24"/>
  <c r="L1634" i="24"/>
  <c r="AD1634" i="24" s="1"/>
  <c r="M1634" i="24"/>
  <c r="AE1634" i="24" s="1"/>
  <c r="N1634" i="24"/>
  <c r="AF1634" i="24" s="1"/>
  <c r="O1634" i="24"/>
  <c r="L1637" i="24"/>
  <c r="AD1637" i="24" s="1"/>
  <c r="M1637" i="24"/>
  <c r="AE1637" i="24" s="1"/>
  <c r="N1637" i="24"/>
  <c r="AF1637" i="24" s="1"/>
  <c r="O1637" i="24"/>
  <c r="L1643" i="24"/>
  <c r="AD1643" i="24" s="1"/>
  <c r="M1643" i="24"/>
  <c r="AE1643" i="24" s="1"/>
  <c r="N1643" i="24"/>
  <c r="AF1643" i="24" s="1"/>
  <c r="O1643" i="24"/>
  <c r="L1622" i="24"/>
  <c r="AD1622" i="24" s="1"/>
  <c r="M1622" i="24"/>
  <c r="AE1622" i="24" s="1"/>
  <c r="N1622" i="24"/>
  <c r="AF1622" i="24" s="1"/>
  <c r="O1622" i="24"/>
  <c r="L1646" i="24"/>
  <c r="AD1646" i="24" s="1"/>
  <c r="M1646" i="24"/>
  <c r="AE1646" i="24" s="1"/>
  <c r="N1646" i="24"/>
  <c r="AF1646" i="24" s="1"/>
  <c r="O1646" i="24"/>
  <c r="L1649" i="24"/>
  <c r="AD1649" i="24" s="1"/>
  <c r="M1649" i="24"/>
  <c r="AE1649" i="24" s="1"/>
  <c r="N1649" i="24"/>
  <c r="AF1649" i="24" s="1"/>
  <c r="O1649" i="24"/>
  <c r="L1655" i="24"/>
  <c r="AD1655" i="24" s="1"/>
  <c r="M1655" i="24"/>
  <c r="AE1655" i="24" s="1"/>
  <c r="N1655" i="24"/>
  <c r="AF1655" i="24" s="1"/>
  <c r="O1655" i="24"/>
  <c r="L1652" i="24"/>
  <c r="AD1652" i="24" s="1"/>
  <c r="M1652" i="24"/>
  <c r="AE1652" i="24" s="1"/>
  <c r="N1652" i="24"/>
  <c r="AF1652" i="24" s="1"/>
  <c r="O1652" i="24"/>
  <c r="L1658" i="24"/>
  <c r="AD1658" i="24" s="1"/>
  <c r="M1658" i="24"/>
  <c r="AE1658" i="24" s="1"/>
  <c r="N1658" i="24"/>
  <c r="AF1658" i="24" s="1"/>
  <c r="O1658" i="24"/>
  <c r="L1661" i="24"/>
  <c r="AD1661" i="24" s="1"/>
  <c r="M1661" i="24"/>
  <c r="AE1661" i="24" s="1"/>
  <c r="N1661" i="24"/>
  <c r="AF1661" i="24" s="1"/>
  <c r="O1661" i="24"/>
  <c r="L1664" i="24"/>
  <c r="AD1664" i="24" s="1"/>
  <c r="M1664" i="24"/>
  <c r="AE1664" i="24" s="1"/>
  <c r="N1664" i="24"/>
  <c r="AF1664" i="24" s="1"/>
  <c r="O1664" i="24"/>
  <c r="L1667" i="24"/>
  <c r="AD1667" i="24" s="1"/>
  <c r="M1667" i="24"/>
  <c r="AE1667" i="24" s="1"/>
  <c r="N1667" i="24"/>
  <c r="AF1667" i="24" s="1"/>
  <c r="O1667" i="24"/>
  <c r="L1670" i="24"/>
  <c r="AD1670" i="24" s="1"/>
  <c r="M1670" i="24"/>
  <c r="AE1670" i="24" s="1"/>
  <c r="N1670" i="24"/>
  <c r="AF1670" i="24" s="1"/>
  <c r="O1670" i="24"/>
  <c r="L1676" i="24"/>
  <c r="AD1676" i="24" s="1"/>
  <c r="M1676" i="24"/>
  <c r="AE1676" i="24" s="1"/>
  <c r="N1676" i="24"/>
  <c r="AF1676" i="24" s="1"/>
  <c r="O1676" i="24"/>
  <c r="L1679" i="24"/>
  <c r="AD1679" i="24" s="1"/>
  <c r="M1679" i="24"/>
  <c r="AE1679" i="24" s="1"/>
  <c r="N1679" i="24"/>
  <c r="AF1679" i="24" s="1"/>
  <c r="O1679" i="24"/>
  <c r="L1682" i="24"/>
  <c r="AD1682" i="24" s="1"/>
  <c r="M1682" i="24"/>
  <c r="AE1682" i="24" s="1"/>
  <c r="N1682" i="24"/>
  <c r="AF1682" i="24" s="1"/>
  <c r="O1682" i="24"/>
  <c r="L1689" i="24"/>
  <c r="AD1689" i="24" s="1"/>
  <c r="M1689" i="24"/>
  <c r="AE1689" i="24" s="1"/>
  <c r="N1689" i="24"/>
  <c r="AF1689" i="24" s="1"/>
  <c r="O1689" i="24"/>
  <c r="L1703" i="24"/>
  <c r="AD1703" i="24" s="1"/>
  <c r="M1703" i="24"/>
  <c r="AE1703" i="24" s="1"/>
  <c r="N1703" i="24"/>
  <c r="AF1703" i="24" s="1"/>
  <c r="O1703" i="24"/>
  <c r="AG1703" i="24" s="1"/>
  <c r="L1738" i="24"/>
  <c r="AD1738" i="24" s="1"/>
  <c r="M1738" i="24"/>
  <c r="AE1738" i="24" s="1"/>
  <c r="N1738" i="24"/>
  <c r="AF1738" i="24" s="1"/>
  <c r="O1738" i="24"/>
  <c r="L1710" i="24"/>
  <c r="AD1710" i="24" s="1"/>
  <c r="M1710" i="24"/>
  <c r="AE1710" i="24" s="1"/>
  <c r="N1710" i="24"/>
  <c r="AF1710" i="24" s="1"/>
  <c r="O1710" i="24"/>
  <c r="L1717" i="24"/>
  <c r="AD1717" i="24" s="1"/>
  <c r="M1717" i="24"/>
  <c r="AE1717" i="24" s="1"/>
  <c r="N1717" i="24"/>
  <c r="AF1717" i="24" s="1"/>
  <c r="O1717" i="24"/>
  <c r="L1815" i="24"/>
  <c r="AD1815" i="24" s="1"/>
  <c r="M1815" i="24"/>
  <c r="AE1815" i="24" s="1"/>
  <c r="N1815" i="24"/>
  <c r="AF1815" i="24" s="1"/>
  <c r="O1815" i="24"/>
  <c r="L1724" i="24"/>
  <c r="AD1724" i="24" s="1"/>
  <c r="M1724" i="24"/>
  <c r="AE1724" i="24" s="1"/>
  <c r="N1724" i="24"/>
  <c r="AF1724" i="24" s="1"/>
  <c r="O1724" i="24"/>
  <c r="L1731" i="24"/>
  <c r="AD1731" i="24" s="1"/>
  <c r="M1731" i="24"/>
  <c r="AE1731" i="24" s="1"/>
  <c r="N1731" i="24"/>
  <c r="AF1731" i="24" s="1"/>
  <c r="O1731" i="24"/>
  <c r="L1745" i="24"/>
  <c r="AD1745" i="24" s="1"/>
  <c r="M1745" i="24"/>
  <c r="AE1745" i="24" s="1"/>
  <c r="N1745" i="24"/>
  <c r="AF1745" i="24" s="1"/>
  <c r="O1745" i="24"/>
  <c r="L1696" i="24"/>
  <c r="AD1696" i="24" s="1"/>
  <c r="M1696" i="24"/>
  <c r="AE1696" i="24" s="1"/>
  <c r="N1696" i="24"/>
  <c r="AF1696" i="24" s="1"/>
  <c r="O1696" i="24"/>
  <c r="L1752" i="24"/>
  <c r="AD1752" i="24" s="1"/>
  <c r="M1752" i="24"/>
  <c r="AE1752" i="24" s="1"/>
  <c r="N1752" i="24"/>
  <c r="AF1752" i="24" s="1"/>
  <c r="O1752" i="24"/>
  <c r="L1759" i="24"/>
  <c r="AD1759" i="24" s="1"/>
  <c r="M1759" i="24"/>
  <c r="AE1759" i="24" s="1"/>
  <c r="N1759" i="24"/>
  <c r="AF1759" i="24" s="1"/>
  <c r="O1759" i="24"/>
  <c r="L1773" i="24"/>
  <c r="AD1773" i="24" s="1"/>
  <c r="M1773" i="24"/>
  <c r="AE1773" i="24" s="1"/>
  <c r="N1773" i="24"/>
  <c r="AF1773" i="24" s="1"/>
  <c r="O1773" i="24"/>
  <c r="L1766" i="24"/>
  <c r="AD1766" i="24" s="1"/>
  <c r="M1766" i="24"/>
  <c r="AE1766" i="24" s="1"/>
  <c r="N1766" i="24"/>
  <c r="AF1766" i="24" s="1"/>
  <c r="O1766" i="24"/>
  <c r="L1780" i="24"/>
  <c r="AD1780" i="24" s="1"/>
  <c r="M1780" i="24"/>
  <c r="AE1780" i="24" s="1"/>
  <c r="N1780" i="24"/>
  <c r="AF1780" i="24" s="1"/>
  <c r="O1780" i="24"/>
  <c r="L1787" i="24"/>
  <c r="AD1787" i="24" s="1"/>
  <c r="M1787" i="24"/>
  <c r="AE1787" i="24" s="1"/>
  <c r="N1787" i="24"/>
  <c r="AF1787" i="24" s="1"/>
  <c r="O1787" i="24"/>
  <c r="L1794" i="24"/>
  <c r="AD1794" i="24" s="1"/>
  <c r="M1794" i="24"/>
  <c r="AE1794" i="24" s="1"/>
  <c r="N1794" i="24"/>
  <c r="AF1794" i="24" s="1"/>
  <c r="O1794" i="24"/>
  <c r="L1801" i="24"/>
  <c r="AD1801" i="24" s="1"/>
  <c r="M1801" i="24"/>
  <c r="AE1801" i="24" s="1"/>
  <c r="N1801" i="24"/>
  <c r="AF1801" i="24" s="1"/>
  <c r="O1801" i="24"/>
  <c r="AG1801" i="24" s="1"/>
  <c r="L1808" i="24"/>
  <c r="AD1808" i="24" s="1"/>
  <c r="M1808" i="24"/>
  <c r="AE1808" i="24" s="1"/>
  <c r="N1808" i="24"/>
  <c r="AF1808" i="24" s="1"/>
  <c r="O1808" i="24"/>
  <c r="L1822" i="24"/>
  <c r="AD1822" i="24" s="1"/>
  <c r="M1822" i="24"/>
  <c r="AE1822" i="24" s="1"/>
  <c r="N1822" i="24"/>
  <c r="AF1822" i="24" s="1"/>
  <c r="O1822" i="24"/>
  <c r="L1829" i="24"/>
  <c r="AD1829" i="24" s="1"/>
  <c r="M1829" i="24"/>
  <c r="AE1829" i="24" s="1"/>
  <c r="N1829" i="24"/>
  <c r="AF1829" i="24" s="1"/>
  <c r="O1829" i="24"/>
  <c r="L1836" i="24"/>
  <c r="AD1836" i="24" s="1"/>
  <c r="M1836" i="24"/>
  <c r="AE1836" i="24" s="1"/>
  <c r="N1836" i="24"/>
  <c r="AF1836" i="24" s="1"/>
  <c r="O1836" i="24"/>
  <c r="L1839" i="24"/>
  <c r="AD1839" i="24" s="1"/>
  <c r="M1839" i="24"/>
  <c r="AE1839" i="24" s="1"/>
  <c r="N1839" i="24"/>
  <c r="AF1839" i="24" s="1"/>
  <c r="O1839" i="24"/>
  <c r="L1845" i="24"/>
  <c r="AD1845" i="24" s="1"/>
  <c r="M1845" i="24"/>
  <c r="AE1845" i="24" s="1"/>
  <c r="N1845" i="24"/>
  <c r="AF1845" i="24" s="1"/>
  <c r="O1845" i="24"/>
  <c r="L1860" i="24"/>
  <c r="AD1860" i="24" s="1"/>
  <c r="M1860" i="24"/>
  <c r="AE1860" i="24" s="1"/>
  <c r="N1860" i="24"/>
  <c r="AF1860" i="24" s="1"/>
  <c r="O1860" i="24"/>
  <c r="L1848" i="24"/>
  <c r="AD1848" i="24" s="1"/>
  <c r="M1848" i="24"/>
  <c r="AE1848" i="24" s="1"/>
  <c r="N1848" i="24"/>
  <c r="AF1848" i="24" s="1"/>
  <c r="O1848" i="24"/>
  <c r="L1851" i="24"/>
  <c r="AD1851" i="24" s="1"/>
  <c r="M1851" i="24"/>
  <c r="AE1851" i="24" s="1"/>
  <c r="N1851" i="24"/>
  <c r="AF1851" i="24" s="1"/>
  <c r="O1851" i="24"/>
  <c r="L1893" i="24"/>
  <c r="AD1893" i="24" s="1"/>
  <c r="M1893" i="24"/>
  <c r="AE1893" i="24" s="1"/>
  <c r="N1893" i="24"/>
  <c r="AF1893" i="24" s="1"/>
  <c r="O1893" i="24"/>
  <c r="L1854" i="24"/>
  <c r="AD1854" i="24" s="1"/>
  <c r="M1854" i="24"/>
  <c r="AE1854" i="24" s="1"/>
  <c r="N1854" i="24"/>
  <c r="AF1854" i="24" s="1"/>
  <c r="O1854" i="24"/>
  <c r="L1857" i="24"/>
  <c r="AD1857" i="24" s="1"/>
  <c r="M1857" i="24"/>
  <c r="AE1857" i="24" s="1"/>
  <c r="N1857" i="24"/>
  <c r="AF1857" i="24" s="1"/>
  <c r="O1857" i="24"/>
  <c r="L1863" i="24"/>
  <c r="AD1863" i="24" s="1"/>
  <c r="M1863" i="24"/>
  <c r="AE1863" i="24" s="1"/>
  <c r="N1863" i="24"/>
  <c r="AF1863" i="24" s="1"/>
  <c r="O1863" i="24"/>
  <c r="L1842" i="24"/>
  <c r="AD1842" i="24" s="1"/>
  <c r="M1842" i="24"/>
  <c r="AE1842" i="24" s="1"/>
  <c r="N1842" i="24"/>
  <c r="AF1842" i="24" s="1"/>
  <c r="O1842" i="24"/>
  <c r="L1866" i="24"/>
  <c r="AD1866" i="24" s="1"/>
  <c r="M1866" i="24"/>
  <c r="AE1866" i="24" s="1"/>
  <c r="N1866" i="24"/>
  <c r="AF1866" i="24" s="1"/>
  <c r="O1866" i="24"/>
  <c r="L1869" i="24"/>
  <c r="AD1869" i="24" s="1"/>
  <c r="M1869" i="24"/>
  <c r="AE1869" i="24" s="1"/>
  <c r="N1869" i="24"/>
  <c r="AF1869" i="24" s="1"/>
  <c r="O1869" i="24"/>
  <c r="L1875" i="24"/>
  <c r="AD1875" i="24" s="1"/>
  <c r="M1875" i="24"/>
  <c r="AE1875" i="24" s="1"/>
  <c r="N1875" i="24"/>
  <c r="AF1875" i="24" s="1"/>
  <c r="O1875" i="24"/>
  <c r="L1872" i="24"/>
  <c r="AD1872" i="24" s="1"/>
  <c r="M1872" i="24"/>
  <c r="AE1872" i="24" s="1"/>
  <c r="N1872" i="24"/>
  <c r="AF1872" i="24" s="1"/>
  <c r="O1872" i="24"/>
  <c r="L1878" i="24"/>
  <c r="AD1878" i="24" s="1"/>
  <c r="M1878" i="24"/>
  <c r="AE1878" i="24" s="1"/>
  <c r="N1878" i="24"/>
  <c r="AF1878" i="24" s="1"/>
  <c r="O1878" i="24"/>
  <c r="L1881" i="24"/>
  <c r="AD1881" i="24" s="1"/>
  <c r="M1881" i="24"/>
  <c r="AE1881" i="24" s="1"/>
  <c r="N1881" i="24"/>
  <c r="AF1881" i="24" s="1"/>
  <c r="O1881" i="24"/>
  <c r="L1884" i="24"/>
  <c r="AD1884" i="24" s="1"/>
  <c r="M1884" i="24"/>
  <c r="AE1884" i="24" s="1"/>
  <c r="N1884" i="24"/>
  <c r="AF1884" i="24" s="1"/>
  <c r="O1884" i="24"/>
  <c r="L1887" i="24"/>
  <c r="AD1887" i="24" s="1"/>
  <c r="M1887" i="24"/>
  <c r="AE1887" i="24" s="1"/>
  <c r="N1887" i="24"/>
  <c r="AF1887" i="24" s="1"/>
  <c r="O1887" i="24"/>
  <c r="L1890" i="24"/>
  <c r="AD1890" i="24" s="1"/>
  <c r="M1890" i="24"/>
  <c r="AE1890" i="24" s="1"/>
  <c r="N1890" i="24"/>
  <c r="AF1890" i="24" s="1"/>
  <c r="O1890" i="24"/>
  <c r="AG1890" i="24" s="1"/>
  <c r="L1896" i="24"/>
  <c r="AD1896" i="24" s="1"/>
  <c r="M1896" i="24"/>
  <c r="AE1896" i="24" s="1"/>
  <c r="N1896" i="24"/>
  <c r="AF1896" i="24" s="1"/>
  <c r="O1896" i="24"/>
  <c r="L1899" i="24"/>
  <c r="AD1899" i="24" s="1"/>
  <c r="M1899" i="24"/>
  <c r="AE1899" i="24" s="1"/>
  <c r="N1899" i="24"/>
  <c r="AF1899" i="24" s="1"/>
  <c r="O1899" i="24"/>
  <c r="AG1899" i="24" s="1"/>
  <c r="L8" i="24"/>
  <c r="AD8" i="24" s="1"/>
  <c r="M8" i="24"/>
  <c r="AE8" i="24" s="1"/>
  <c r="N8" i="24"/>
  <c r="AF8" i="24" s="1"/>
  <c r="O8" i="24"/>
  <c r="AG8" i="24" s="1"/>
  <c r="L9" i="24"/>
  <c r="AD9" i="24" s="1"/>
  <c r="M9" i="24"/>
  <c r="AE9" i="24" s="1"/>
  <c r="N9" i="24"/>
  <c r="AF9" i="24" s="1"/>
  <c r="O9" i="24"/>
  <c r="L10" i="24"/>
  <c r="AD10" i="24" s="1"/>
  <c r="M10" i="24"/>
  <c r="AE10" i="24" s="1"/>
  <c r="N10" i="24"/>
  <c r="AF10" i="24" s="1"/>
  <c r="O10" i="24"/>
  <c r="AG10" i="24" s="1"/>
  <c r="L11" i="24"/>
  <c r="AD11" i="24" s="1"/>
  <c r="M11" i="24"/>
  <c r="AE11" i="24" s="1"/>
  <c r="N11" i="24"/>
  <c r="AF11" i="24" s="1"/>
  <c r="O11" i="24"/>
  <c r="AG11" i="24" s="1"/>
  <c r="L12" i="24"/>
  <c r="AD12" i="24" s="1"/>
  <c r="M12" i="24"/>
  <c r="AE12" i="24" s="1"/>
  <c r="N12" i="24"/>
  <c r="AF12" i="24" s="1"/>
  <c r="O12" i="24"/>
  <c r="AG12" i="24" s="1"/>
  <c r="L13" i="24"/>
  <c r="AD13" i="24" s="1"/>
  <c r="M13" i="24"/>
  <c r="AE13" i="24" s="1"/>
  <c r="N13" i="24"/>
  <c r="AF13" i="24" s="1"/>
  <c r="O13" i="24"/>
  <c r="AG13" i="24" s="1"/>
  <c r="L14" i="24"/>
  <c r="AD14" i="24" s="1"/>
  <c r="M14" i="24"/>
  <c r="AE14" i="24" s="1"/>
  <c r="N14" i="24"/>
  <c r="AF14" i="24" s="1"/>
  <c r="O14" i="24"/>
  <c r="AG14" i="24" s="1"/>
  <c r="L15" i="24"/>
  <c r="AD15" i="24" s="1"/>
  <c r="M15" i="24"/>
  <c r="AE15" i="24" s="1"/>
  <c r="N15" i="24"/>
  <c r="AF15" i="24" s="1"/>
  <c r="O15" i="24"/>
  <c r="L16" i="24"/>
  <c r="AD16" i="24" s="1"/>
  <c r="M16" i="24"/>
  <c r="AE16" i="24" s="1"/>
  <c r="N16" i="24"/>
  <c r="AF16" i="24" s="1"/>
  <c r="O16" i="24"/>
  <c r="AG16" i="24" s="1"/>
  <c r="L17" i="24"/>
  <c r="AD17" i="24" s="1"/>
  <c r="M17" i="24"/>
  <c r="AE17" i="24" s="1"/>
  <c r="N17" i="24"/>
  <c r="AF17" i="24" s="1"/>
  <c r="O17" i="24"/>
  <c r="AG17" i="24" s="1"/>
  <c r="L18" i="24"/>
  <c r="AD18" i="24" s="1"/>
  <c r="M18" i="24"/>
  <c r="AE18" i="24" s="1"/>
  <c r="N18" i="24"/>
  <c r="AF18" i="24" s="1"/>
  <c r="O18" i="24"/>
  <c r="AG18" i="24" s="1"/>
  <c r="L19" i="24"/>
  <c r="AD19" i="24" s="1"/>
  <c r="M19" i="24"/>
  <c r="AE19" i="24" s="1"/>
  <c r="N19" i="24"/>
  <c r="AF19" i="24" s="1"/>
  <c r="O19" i="24"/>
  <c r="L20" i="24"/>
  <c r="AD20" i="24" s="1"/>
  <c r="M20" i="24"/>
  <c r="AE20" i="24" s="1"/>
  <c r="N20" i="24"/>
  <c r="AF20" i="24" s="1"/>
  <c r="O20" i="24"/>
  <c r="AG20" i="24" s="1"/>
  <c r="L21" i="24"/>
  <c r="AD21" i="24" s="1"/>
  <c r="M21" i="24"/>
  <c r="AE21" i="24" s="1"/>
  <c r="N21" i="24"/>
  <c r="AF21" i="24" s="1"/>
  <c r="O21" i="24"/>
  <c r="AG21" i="24" s="1"/>
  <c r="L22" i="24"/>
  <c r="AD22" i="24" s="1"/>
  <c r="M22" i="24"/>
  <c r="AE22" i="24" s="1"/>
  <c r="N22" i="24"/>
  <c r="AF22" i="24" s="1"/>
  <c r="O22" i="24"/>
  <c r="AG22" i="24" s="1"/>
  <c r="L23" i="24"/>
  <c r="AD23" i="24" s="1"/>
  <c r="M23" i="24"/>
  <c r="AE23" i="24" s="1"/>
  <c r="N23" i="24"/>
  <c r="AF23" i="24" s="1"/>
  <c r="O23" i="24"/>
  <c r="AG23" i="24" s="1"/>
  <c r="L24" i="24"/>
  <c r="AD24" i="24" s="1"/>
  <c r="M24" i="24"/>
  <c r="AE24" i="24" s="1"/>
  <c r="N24" i="24"/>
  <c r="AF24" i="24" s="1"/>
  <c r="O24" i="24"/>
  <c r="AG24" i="24" s="1"/>
  <c r="L25" i="24"/>
  <c r="AD25" i="24" s="1"/>
  <c r="M25" i="24"/>
  <c r="AE25" i="24" s="1"/>
  <c r="N25" i="24"/>
  <c r="AF25" i="24" s="1"/>
  <c r="O25" i="24"/>
  <c r="AG25" i="24" s="1"/>
  <c r="L26" i="24"/>
  <c r="AD26" i="24" s="1"/>
  <c r="M26" i="24"/>
  <c r="AE26" i="24" s="1"/>
  <c r="N26" i="24"/>
  <c r="AF26" i="24" s="1"/>
  <c r="O26" i="24"/>
  <c r="AG26" i="24" s="1"/>
  <c r="L27" i="24"/>
  <c r="AD27" i="24" s="1"/>
  <c r="M27" i="24"/>
  <c r="AE27" i="24" s="1"/>
  <c r="N27" i="24"/>
  <c r="AF27" i="24" s="1"/>
  <c r="O27" i="24"/>
  <c r="AG27" i="24" s="1"/>
  <c r="L28" i="24"/>
  <c r="AD28" i="24" s="1"/>
  <c r="M28" i="24"/>
  <c r="AE28" i="24" s="1"/>
  <c r="N28" i="24"/>
  <c r="AF28" i="24" s="1"/>
  <c r="O28" i="24"/>
  <c r="AG28" i="24" s="1"/>
  <c r="L29" i="24"/>
  <c r="AD29" i="24" s="1"/>
  <c r="M29" i="24"/>
  <c r="AE29" i="24" s="1"/>
  <c r="N29" i="24"/>
  <c r="AF29" i="24" s="1"/>
  <c r="O29" i="24"/>
  <c r="AG29" i="24" s="1"/>
  <c r="L30" i="24"/>
  <c r="AD30" i="24" s="1"/>
  <c r="M30" i="24"/>
  <c r="AE30" i="24" s="1"/>
  <c r="N30" i="24"/>
  <c r="AF30" i="24" s="1"/>
  <c r="O30" i="24"/>
  <c r="AG30" i="24" s="1"/>
  <c r="L31" i="24"/>
  <c r="AD31" i="24" s="1"/>
  <c r="M31" i="24"/>
  <c r="AE31" i="24" s="1"/>
  <c r="N31" i="24"/>
  <c r="AF31" i="24" s="1"/>
  <c r="O31" i="24"/>
  <c r="L32" i="24"/>
  <c r="AD32" i="24" s="1"/>
  <c r="M32" i="24"/>
  <c r="AE32" i="24" s="1"/>
  <c r="N32" i="24"/>
  <c r="AF32" i="24" s="1"/>
  <c r="O32" i="24"/>
  <c r="AG32" i="24" s="1"/>
  <c r="L35" i="24"/>
  <c r="AD35" i="24" s="1"/>
  <c r="M35" i="24"/>
  <c r="AE35" i="24" s="1"/>
  <c r="N35" i="24"/>
  <c r="AF35" i="24" s="1"/>
  <c r="O35" i="24"/>
  <c r="AG35" i="24" s="1"/>
  <c r="L36" i="24"/>
  <c r="AD36" i="24" s="1"/>
  <c r="M36" i="24"/>
  <c r="AE36" i="24" s="1"/>
  <c r="N36" i="24"/>
  <c r="AF36" i="24" s="1"/>
  <c r="O36" i="24"/>
  <c r="AG36" i="24" s="1"/>
  <c r="L37" i="24"/>
  <c r="AD37" i="24" s="1"/>
  <c r="M37" i="24"/>
  <c r="AE37" i="24" s="1"/>
  <c r="N37" i="24"/>
  <c r="AF37" i="24" s="1"/>
  <c r="O37" i="24"/>
  <c r="L38" i="24"/>
  <c r="AD38" i="24" s="1"/>
  <c r="M38" i="24"/>
  <c r="AE38" i="24" s="1"/>
  <c r="N38" i="24"/>
  <c r="AF38" i="24" s="1"/>
  <c r="O38" i="24"/>
  <c r="AG38" i="24" s="1"/>
  <c r="L39" i="24"/>
  <c r="AD39" i="24" s="1"/>
  <c r="M39" i="24"/>
  <c r="AE39" i="24" s="1"/>
  <c r="N39" i="24"/>
  <c r="AF39" i="24" s="1"/>
  <c r="O39" i="24"/>
  <c r="AG39" i="24" s="1"/>
  <c r="L40" i="24"/>
  <c r="AD40" i="24" s="1"/>
  <c r="M40" i="24"/>
  <c r="AE40" i="24" s="1"/>
  <c r="N40" i="24"/>
  <c r="AF40" i="24" s="1"/>
  <c r="O40" i="24"/>
  <c r="AG40" i="24" s="1"/>
  <c r="L41" i="24"/>
  <c r="AD41" i="24" s="1"/>
  <c r="M41" i="24"/>
  <c r="AE41" i="24" s="1"/>
  <c r="N41" i="24"/>
  <c r="AF41" i="24" s="1"/>
  <c r="O41" i="24"/>
  <c r="AG41" i="24" s="1"/>
  <c r="L42" i="24"/>
  <c r="AD42" i="24" s="1"/>
  <c r="M42" i="24"/>
  <c r="AE42" i="24" s="1"/>
  <c r="N42" i="24"/>
  <c r="AF42" i="24" s="1"/>
  <c r="O42" i="24"/>
  <c r="AG42" i="24" s="1"/>
  <c r="L43" i="24"/>
  <c r="AD43" i="24" s="1"/>
  <c r="M43" i="24"/>
  <c r="AE43" i="24" s="1"/>
  <c r="N43" i="24"/>
  <c r="AF43" i="24" s="1"/>
  <c r="O43" i="24"/>
  <c r="AG43" i="24" s="1"/>
  <c r="L78" i="24"/>
  <c r="AD78" i="24" s="1"/>
  <c r="M78" i="24"/>
  <c r="AE78" i="24" s="1"/>
  <c r="N78" i="24"/>
  <c r="AF78" i="24" s="1"/>
  <c r="O78" i="24"/>
  <c r="AG78" i="24" s="1"/>
  <c r="L79" i="24"/>
  <c r="AD79" i="24" s="1"/>
  <c r="M79" i="24"/>
  <c r="AE79" i="24" s="1"/>
  <c r="N79" i="24"/>
  <c r="AF79" i="24" s="1"/>
  <c r="O79" i="24"/>
  <c r="L80" i="24"/>
  <c r="AD80" i="24" s="1"/>
  <c r="M80" i="24"/>
  <c r="AE80" i="24" s="1"/>
  <c r="N80" i="24"/>
  <c r="AF80" i="24" s="1"/>
  <c r="O80" i="24"/>
  <c r="AG80" i="24" s="1"/>
  <c r="L81" i="24"/>
  <c r="AD81" i="24" s="1"/>
  <c r="M81" i="24"/>
  <c r="AE81" i="24" s="1"/>
  <c r="N81" i="24"/>
  <c r="AF81" i="24" s="1"/>
  <c r="O81" i="24"/>
  <c r="AG81" i="24" s="1"/>
  <c r="L82" i="24"/>
  <c r="AD82" i="24" s="1"/>
  <c r="M82" i="24"/>
  <c r="AE82" i="24" s="1"/>
  <c r="N82" i="24"/>
  <c r="AF82" i="24" s="1"/>
  <c r="O82" i="24"/>
  <c r="AG82" i="24" s="1"/>
  <c r="L83" i="24"/>
  <c r="AD83" i="24" s="1"/>
  <c r="M83" i="24"/>
  <c r="AE83" i="24" s="1"/>
  <c r="N83" i="24"/>
  <c r="AF83" i="24" s="1"/>
  <c r="O83" i="24"/>
  <c r="L84" i="24"/>
  <c r="AD84" i="24" s="1"/>
  <c r="M84" i="24"/>
  <c r="AE84" i="24" s="1"/>
  <c r="N84" i="24"/>
  <c r="AF84" i="24" s="1"/>
  <c r="O84" i="24"/>
  <c r="AG84" i="24" s="1"/>
  <c r="L85" i="24"/>
  <c r="AD85" i="24" s="1"/>
  <c r="M85" i="24"/>
  <c r="AE85" i="24" s="1"/>
  <c r="N85" i="24"/>
  <c r="AF85" i="24" s="1"/>
  <c r="O85" i="24"/>
  <c r="AG85" i="24" s="1"/>
  <c r="L86" i="24"/>
  <c r="AD86" i="24" s="1"/>
  <c r="M86" i="24"/>
  <c r="AE86" i="24" s="1"/>
  <c r="N86" i="24"/>
  <c r="AF86" i="24" s="1"/>
  <c r="O86" i="24"/>
  <c r="AG86" i="24" s="1"/>
  <c r="L87" i="24"/>
  <c r="AD87" i="24" s="1"/>
  <c r="M87" i="24"/>
  <c r="AE87" i="24" s="1"/>
  <c r="N87" i="24"/>
  <c r="AF87" i="24" s="1"/>
  <c r="O87" i="24"/>
  <c r="L88" i="24"/>
  <c r="AD88" i="24" s="1"/>
  <c r="M88" i="24"/>
  <c r="AE88" i="24" s="1"/>
  <c r="N88" i="24"/>
  <c r="AF88" i="24" s="1"/>
  <c r="O88" i="24"/>
  <c r="AG88" i="24" s="1"/>
  <c r="L89" i="24"/>
  <c r="AD89" i="24" s="1"/>
  <c r="M89" i="24"/>
  <c r="AE89" i="24" s="1"/>
  <c r="N89" i="24"/>
  <c r="AF89" i="24" s="1"/>
  <c r="O89" i="24"/>
  <c r="AG89" i="24" s="1"/>
  <c r="L90" i="24"/>
  <c r="AD90" i="24" s="1"/>
  <c r="M90" i="24"/>
  <c r="AE90" i="24" s="1"/>
  <c r="N90" i="24"/>
  <c r="AF90" i="24" s="1"/>
  <c r="O90" i="24"/>
  <c r="AG90" i="24" s="1"/>
  <c r="L91" i="24"/>
  <c r="AD91" i="24" s="1"/>
  <c r="M91" i="24"/>
  <c r="AE91" i="24" s="1"/>
  <c r="N91" i="24"/>
  <c r="AF91" i="24" s="1"/>
  <c r="O91" i="24"/>
  <c r="AG91" i="24" s="1"/>
  <c r="L92" i="24"/>
  <c r="AD92" i="24" s="1"/>
  <c r="M92" i="24"/>
  <c r="AE92" i="24" s="1"/>
  <c r="N92" i="24"/>
  <c r="AF92" i="24" s="1"/>
  <c r="O92" i="24"/>
  <c r="AG92" i="24" s="1"/>
  <c r="L93" i="24"/>
  <c r="AD93" i="24" s="1"/>
  <c r="M93" i="24"/>
  <c r="AE93" i="24" s="1"/>
  <c r="N93" i="24"/>
  <c r="AF93" i="24" s="1"/>
  <c r="O93" i="24"/>
  <c r="AG93" i="24" s="1"/>
  <c r="L94" i="24"/>
  <c r="AD94" i="24" s="1"/>
  <c r="M94" i="24"/>
  <c r="AE94" i="24" s="1"/>
  <c r="N94" i="24"/>
  <c r="AF94" i="24" s="1"/>
  <c r="O94" i="24"/>
  <c r="AG94" i="24" s="1"/>
  <c r="L95" i="24"/>
  <c r="AD95" i="24" s="1"/>
  <c r="M95" i="24"/>
  <c r="AE95" i="24" s="1"/>
  <c r="N95" i="24"/>
  <c r="AF95" i="24" s="1"/>
  <c r="O95" i="24"/>
  <c r="AG95" i="24" s="1"/>
  <c r="L96" i="24"/>
  <c r="AD96" i="24" s="1"/>
  <c r="M96" i="24"/>
  <c r="AE96" i="24" s="1"/>
  <c r="N96" i="24"/>
  <c r="AF96" i="24" s="1"/>
  <c r="O96" i="24"/>
  <c r="AG96" i="24" s="1"/>
  <c r="L97" i="24"/>
  <c r="AD97" i="24" s="1"/>
  <c r="M97" i="24"/>
  <c r="AE97" i="24" s="1"/>
  <c r="N97" i="24"/>
  <c r="AF97" i="24" s="1"/>
  <c r="O97" i="24"/>
  <c r="AG97" i="24" s="1"/>
  <c r="L98" i="24"/>
  <c r="AD98" i="24" s="1"/>
  <c r="M98" i="24"/>
  <c r="AE98" i="24" s="1"/>
  <c r="N98" i="24"/>
  <c r="AF98" i="24" s="1"/>
  <c r="O98" i="24"/>
  <c r="AG98" i="24" s="1"/>
  <c r="L99" i="24"/>
  <c r="AD99" i="24" s="1"/>
  <c r="M99" i="24"/>
  <c r="AE99" i="24" s="1"/>
  <c r="N99" i="24"/>
  <c r="AF99" i="24" s="1"/>
  <c r="O99" i="24"/>
  <c r="L100" i="24"/>
  <c r="AD100" i="24" s="1"/>
  <c r="M100" i="24"/>
  <c r="AE100" i="24" s="1"/>
  <c r="N100" i="24"/>
  <c r="AF100" i="24" s="1"/>
  <c r="O100" i="24"/>
  <c r="AG100" i="24" s="1"/>
  <c r="L101" i="24"/>
  <c r="AD101" i="24" s="1"/>
  <c r="M101" i="24"/>
  <c r="AE101" i="24" s="1"/>
  <c r="N101" i="24"/>
  <c r="AF101" i="24" s="1"/>
  <c r="O101" i="24"/>
  <c r="AG101" i="24" s="1"/>
  <c r="L102" i="24"/>
  <c r="AD102" i="24" s="1"/>
  <c r="M102" i="24"/>
  <c r="AE102" i="24" s="1"/>
  <c r="N102" i="24"/>
  <c r="AF102" i="24" s="1"/>
  <c r="O102" i="24"/>
  <c r="AG102" i="24" s="1"/>
  <c r="L103" i="24"/>
  <c r="AD103" i="24" s="1"/>
  <c r="M103" i="24"/>
  <c r="AE103" i="24" s="1"/>
  <c r="N103" i="24"/>
  <c r="AF103" i="24" s="1"/>
  <c r="O103" i="24"/>
  <c r="L104" i="24"/>
  <c r="AD104" i="24" s="1"/>
  <c r="M104" i="24"/>
  <c r="AE104" i="24" s="1"/>
  <c r="N104" i="24"/>
  <c r="AF104" i="24" s="1"/>
  <c r="O104" i="24"/>
  <c r="AG104" i="24" s="1"/>
  <c r="L105" i="24"/>
  <c r="AD105" i="24" s="1"/>
  <c r="M105" i="24"/>
  <c r="AE105" i="24" s="1"/>
  <c r="N105" i="24"/>
  <c r="AF105" i="24" s="1"/>
  <c r="O105" i="24"/>
  <c r="AG105" i="24" s="1"/>
  <c r="L106" i="24"/>
  <c r="AD106" i="24" s="1"/>
  <c r="M106" i="24"/>
  <c r="AE106" i="24" s="1"/>
  <c r="N106" i="24"/>
  <c r="AF106" i="24" s="1"/>
  <c r="O106" i="24"/>
  <c r="AG106" i="24" s="1"/>
  <c r="L107" i="24"/>
  <c r="AD107" i="24" s="1"/>
  <c r="M107" i="24"/>
  <c r="AE107" i="24" s="1"/>
  <c r="N107" i="24"/>
  <c r="AF107" i="24" s="1"/>
  <c r="O107" i="24"/>
  <c r="AG107" i="24" s="1"/>
  <c r="L108" i="24"/>
  <c r="AD108" i="24" s="1"/>
  <c r="M108" i="24"/>
  <c r="AE108" i="24" s="1"/>
  <c r="N108" i="24"/>
  <c r="AF108" i="24" s="1"/>
  <c r="O108" i="24"/>
  <c r="AG108" i="24" s="1"/>
  <c r="L77" i="24"/>
  <c r="AD77" i="24" s="1"/>
  <c r="M77" i="24"/>
  <c r="AE77" i="24" s="1"/>
  <c r="N77" i="24"/>
  <c r="AF77" i="24" s="1"/>
  <c r="O77" i="24"/>
  <c r="AG77" i="24" s="1"/>
  <c r="L109" i="24"/>
  <c r="AD109" i="24" s="1"/>
  <c r="M109" i="24"/>
  <c r="AE109" i="24" s="1"/>
  <c r="N109" i="24"/>
  <c r="AF109" i="24" s="1"/>
  <c r="O109" i="24"/>
  <c r="AG109" i="24" s="1"/>
  <c r="L110" i="24"/>
  <c r="AD110" i="24" s="1"/>
  <c r="M110" i="24"/>
  <c r="AE110" i="24" s="1"/>
  <c r="N110" i="24"/>
  <c r="AF110" i="24" s="1"/>
  <c r="O110" i="24"/>
  <c r="AG110" i="24" s="1"/>
  <c r="L111" i="24"/>
  <c r="AD111" i="24" s="1"/>
  <c r="M111" i="24"/>
  <c r="AE111" i="24" s="1"/>
  <c r="N111" i="24"/>
  <c r="AF111" i="24" s="1"/>
  <c r="O111" i="24"/>
  <c r="AG111" i="24" s="1"/>
  <c r="L112" i="24"/>
  <c r="AD112" i="24" s="1"/>
  <c r="M112" i="24"/>
  <c r="AE112" i="24" s="1"/>
  <c r="N112" i="24"/>
  <c r="AF112" i="24" s="1"/>
  <c r="O112" i="24"/>
  <c r="AG112" i="24" s="1"/>
  <c r="L113" i="24"/>
  <c r="AD113" i="24" s="1"/>
  <c r="M113" i="24"/>
  <c r="AE113" i="24" s="1"/>
  <c r="N113" i="24"/>
  <c r="AF113" i="24" s="1"/>
  <c r="O113" i="24"/>
  <c r="AG113" i="24" s="1"/>
  <c r="L114" i="24"/>
  <c r="AD114" i="24" s="1"/>
  <c r="M114" i="24"/>
  <c r="AE114" i="24" s="1"/>
  <c r="N114" i="24"/>
  <c r="AF114" i="24" s="1"/>
  <c r="O114" i="24"/>
  <c r="L44" i="24"/>
  <c r="AD44" i="24" s="1"/>
  <c r="M44" i="24"/>
  <c r="AE44" i="24" s="1"/>
  <c r="N44" i="24"/>
  <c r="AF44" i="24" s="1"/>
  <c r="O44" i="24"/>
  <c r="AG44" i="24" s="1"/>
  <c r="L45" i="24"/>
  <c r="AD45" i="24" s="1"/>
  <c r="M45" i="24"/>
  <c r="AE45" i="24" s="1"/>
  <c r="N45" i="24"/>
  <c r="AF45" i="24" s="1"/>
  <c r="O45" i="24"/>
  <c r="AG45" i="24" s="1"/>
  <c r="L46" i="24"/>
  <c r="AD46" i="24" s="1"/>
  <c r="M46" i="24"/>
  <c r="AE46" i="24" s="1"/>
  <c r="N46" i="24"/>
  <c r="AF46" i="24" s="1"/>
  <c r="O46" i="24"/>
  <c r="AG46" i="24" s="1"/>
  <c r="L47" i="24"/>
  <c r="AD47" i="24" s="1"/>
  <c r="M47" i="24"/>
  <c r="AE47" i="24" s="1"/>
  <c r="N47" i="24"/>
  <c r="AF47" i="24" s="1"/>
  <c r="O47" i="24"/>
  <c r="L48" i="24"/>
  <c r="AD48" i="24" s="1"/>
  <c r="M48" i="24"/>
  <c r="AE48" i="24" s="1"/>
  <c r="N48" i="24"/>
  <c r="AF48" i="24" s="1"/>
  <c r="O48" i="24"/>
  <c r="AG48" i="24" s="1"/>
  <c r="L49" i="24"/>
  <c r="AD49" i="24" s="1"/>
  <c r="M49" i="24"/>
  <c r="AE49" i="24" s="1"/>
  <c r="N49" i="24"/>
  <c r="AF49" i="24" s="1"/>
  <c r="O49" i="24"/>
  <c r="AG49" i="24" s="1"/>
  <c r="L115" i="24"/>
  <c r="AD115" i="24" s="1"/>
  <c r="M115" i="24"/>
  <c r="AE115" i="24" s="1"/>
  <c r="N115" i="24"/>
  <c r="AF115" i="24" s="1"/>
  <c r="O115" i="24"/>
  <c r="AG115" i="24" s="1"/>
  <c r="L116" i="24"/>
  <c r="AD116" i="24" s="1"/>
  <c r="M116" i="24"/>
  <c r="AE116" i="24" s="1"/>
  <c r="N116" i="24"/>
  <c r="AF116" i="24" s="1"/>
  <c r="O116" i="24"/>
  <c r="AG116" i="24" s="1"/>
  <c r="L117" i="24"/>
  <c r="AD117" i="24" s="1"/>
  <c r="M117" i="24"/>
  <c r="AE117" i="24" s="1"/>
  <c r="N117" i="24"/>
  <c r="AF117" i="24" s="1"/>
  <c r="O117" i="24"/>
  <c r="AG117" i="24" s="1"/>
  <c r="L118" i="24"/>
  <c r="AD118" i="24" s="1"/>
  <c r="M118" i="24"/>
  <c r="AE118" i="24" s="1"/>
  <c r="N118" i="24"/>
  <c r="AF118" i="24" s="1"/>
  <c r="O118" i="24"/>
  <c r="AG118" i="24" s="1"/>
  <c r="L119" i="24"/>
  <c r="AD119" i="24" s="1"/>
  <c r="M119" i="24"/>
  <c r="AE119" i="24" s="1"/>
  <c r="N119" i="24"/>
  <c r="AF119" i="24" s="1"/>
  <c r="O119" i="24"/>
  <c r="AG119" i="24" s="1"/>
  <c r="L120" i="24"/>
  <c r="AD120" i="24" s="1"/>
  <c r="M120" i="24"/>
  <c r="AE120" i="24" s="1"/>
  <c r="N120" i="24"/>
  <c r="AF120" i="24" s="1"/>
  <c r="O120" i="24"/>
  <c r="AG120" i="24" s="1"/>
  <c r="L121" i="24"/>
  <c r="AD121" i="24" s="1"/>
  <c r="M121" i="24"/>
  <c r="AE121" i="24" s="1"/>
  <c r="N121" i="24"/>
  <c r="AF121" i="24" s="1"/>
  <c r="O121" i="24"/>
  <c r="AG121" i="24" s="1"/>
  <c r="L122" i="24"/>
  <c r="AD122" i="24" s="1"/>
  <c r="M122" i="24"/>
  <c r="AE122" i="24" s="1"/>
  <c r="N122" i="24"/>
  <c r="AF122" i="24" s="1"/>
  <c r="O122" i="24"/>
  <c r="AG122" i="24" s="1"/>
  <c r="L123" i="24"/>
  <c r="AD123" i="24" s="1"/>
  <c r="M123" i="24"/>
  <c r="AE123" i="24" s="1"/>
  <c r="N123" i="24"/>
  <c r="AF123" i="24" s="1"/>
  <c r="O123" i="24"/>
  <c r="AG123" i="24" s="1"/>
  <c r="L124" i="24"/>
  <c r="AD124" i="24" s="1"/>
  <c r="M124" i="24"/>
  <c r="AE124" i="24" s="1"/>
  <c r="N124" i="24"/>
  <c r="AF124" i="24" s="1"/>
  <c r="O124" i="24"/>
  <c r="L125" i="24"/>
  <c r="AD125" i="24" s="1"/>
  <c r="M125" i="24"/>
  <c r="AE125" i="24" s="1"/>
  <c r="N125" i="24"/>
  <c r="AF125" i="24" s="1"/>
  <c r="O125" i="24"/>
  <c r="AG125" i="24" s="1"/>
  <c r="L126" i="24"/>
  <c r="AD126" i="24" s="1"/>
  <c r="M126" i="24"/>
  <c r="AE126" i="24" s="1"/>
  <c r="N126" i="24"/>
  <c r="AF126" i="24" s="1"/>
  <c r="O126" i="24"/>
  <c r="AG126" i="24" s="1"/>
  <c r="L127" i="24"/>
  <c r="AD127" i="24" s="1"/>
  <c r="M127" i="24"/>
  <c r="AE127" i="24" s="1"/>
  <c r="N127" i="24"/>
  <c r="AF127" i="24" s="1"/>
  <c r="O127" i="24"/>
  <c r="AG127" i="24" s="1"/>
  <c r="L211" i="24"/>
  <c r="AD211" i="24" s="1"/>
  <c r="M211" i="24"/>
  <c r="AE211" i="24" s="1"/>
  <c r="N211" i="24"/>
  <c r="AF211" i="24" s="1"/>
  <c r="O211" i="24"/>
  <c r="AG211" i="24" s="1"/>
  <c r="L212" i="24"/>
  <c r="AD212" i="24" s="1"/>
  <c r="M212" i="24"/>
  <c r="AE212" i="24" s="1"/>
  <c r="N212" i="24"/>
  <c r="AF212" i="24" s="1"/>
  <c r="O212" i="24"/>
  <c r="AG212" i="24" s="1"/>
  <c r="L213" i="24"/>
  <c r="AD213" i="24" s="1"/>
  <c r="M213" i="24"/>
  <c r="AE213" i="24" s="1"/>
  <c r="N213" i="24"/>
  <c r="AF213" i="24" s="1"/>
  <c r="O213" i="24"/>
  <c r="AG213" i="24" s="1"/>
  <c r="L214" i="24"/>
  <c r="AD214" i="24" s="1"/>
  <c r="M214" i="24"/>
  <c r="AE214" i="24" s="1"/>
  <c r="N214" i="24"/>
  <c r="AF214" i="24" s="1"/>
  <c r="O214" i="24"/>
  <c r="AG214" i="24" s="1"/>
  <c r="L215" i="24"/>
  <c r="AD215" i="24" s="1"/>
  <c r="M215" i="24"/>
  <c r="AE215" i="24" s="1"/>
  <c r="N215" i="24"/>
  <c r="AF215" i="24" s="1"/>
  <c r="O215" i="24"/>
  <c r="AG215" i="24" s="1"/>
  <c r="L216" i="24"/>
  <c r="AD216" i="24" s="1"/>
  <c r="M216" i="24"/>
  <c r="AE216" i="24" s="1"/>
  <c r="N216" i="24"/>
  <c r="AF216" i="24" s="1"/>
  <c r="O216" i="24"/>
  <c r="AG216" i="24" s="1"/>
  <c r="L217" i="24"/>
  <c r="AD217" i="24" s="1"/>
  <c r="M217" i="24"/>
  <c r="AE217" i="24" s="1"/>
  <c r="N217" i="24"/>
  <c r="AF217" i="24" s="1"/>
  <c r="O217" i="24"/>
  <c r="AG217" i="24" s="1"/>
  <c r="L218" i="24"/>
  <c r="AD218" i="24" s="1"/>
  <c r="M218" i="24"/>
  <c r="AE218" i="24" s="1"/>
  <c r="N218" i="24"/>
  <c r="AF218" i="24" s="1"/>
  <c r="O218" i="24"/>
  <c r="AG218" i="24" s="1"/>
  <c r="L219" i="24"/>
  <c r="AD219" i="24" s="1"/>
  <c r="M219" i="24"/>
  <c r="AE219" i="24" s="1"/>
  <c r="N219" i="24"/>
  <c r="AF219" i="24" s="1"/>
  <c r="O219" i="24"/>
  <c r="AG219" i="24" s="1"/>
  <c r="L220" i="24"/>
  <c r="AD220" i="24" s="1"/>
  <c r="M220" i="24"/>
  <c r="AE220" i="24" s="1"/>
  <c r="N220" i="24"/>
  <c r="AF220" i="24" s="1"/>
  <c r="O220" i="24"/>
  <c r="AG220" i="24" s="1"/>
  <c r="L221" i="24"/>
  <c r="AD221" i="24" s="1"/>
  <c r="M221" i="24"/>
  <c r="AE221" i="24" s="1"/>
  <c r="N221" i="24"/>
  <c r="AF221" i="24" s="1"/>
  <c r="O221" i="24"/>
  <c r="AG221" i="24" s="1"/>
  <c r="L222" i="24"/>
  <c r="AD222" i="24" s="1"/>
  <c r="M222" i="24"/>
  <c r="AE222" i="24" s="1"/>
  <c r="N222" i="24"/>
  <c r="AF222" i="24" s="1"/>
  <c r="O222" i="24"/>
  <c r="AG222" i="24" s="1"/>
  <c r="L223" i="24"/>
  <c r="AD223" i="24" s="1"/>
  <c r="M223" i="24"/>
  <c r="AE223" i="24" s="1"/>
  <c r="N223" i="24"/>
  <c r="AF223" i="24" s="1"/>
  <c r="O223" i="24"/>
  <c r="L224" i="24"/>
  <c r="AD224" i="24" s="1"/>
  <c r="M224" i="24"/>
  <c r="AE224" i="24" s="1"/>
  <c r="N224" i="24"/>
  <c r="AF224" i="24" s="1"/>
  <c r="O224" i="24"/>
  <c r="AG224" i="24" s="1"/>
  <c r="L225" i="24"/>
  <c r="AD225" i="24" s="1"/>
  <c r="M225" i="24"/>
  <c r="AE225" i="24" s="1"/>
  <c r="N225" i="24"/>
  <c r="AF225" i="24" s="1"/>
  <c r="O225" i="24"/>
  <c r="AG225" i="24" s="1"/>
  <c r="L226" i="24"/>
  <c r="AD226" i="24" s="1"/>
  <c r="M226" i="24"/>
  <c r="AE226" i="24" s="1"/>
  <c r="N226" i="24"/>
  <c r="AF226" i="24" s="1"/>
  <c r="O226" i="24"/>
  <c r="AG226" i="24" s="1"/>
  <c r="L210" i="24"/>
  <c r="AD210" i="24" s="1"/>
  <c r="M210" i="24"/>
  <c r="AE210" i="24" s="1"/>
  <c r="N210" i="24"/>
  <c r="AF210" i="24" s="1"/>
  <c r="O210" i="24"/>
  <c r="L50" i="24"/>
  <c r="AD50" i="24" s="1"/>
  <c r="M50" i="24"/>
  <c r="AE50" i="24" s="1"/>
  <c r="N50" i="24"/>
  <c r="AF50" i="24" s="1"/>
  <c r="O50" i="24"/>
  <c r="AG50" i="24" s="1"/>
  <c r="L51" i="24"/>
  <c r="AD51" i="24" s="1"/>
  <c r="M51" i="24"/>
  <c r="AE51" i="24" s="1"/>
  <c r="N51" i="24"/>
  <c r="AF51" i="24" s="1"/>
  <c r="O51" i="24"/>
  <c r="AG51" i="24" s="1"/>
  <c r="L52" i="24"/>
  <c r="AD52" i="24" s="1"/>
  <c r="M52" i="24"/>
  <c r="AE52" i="24" s="1"/>
  <c r="N52" i="24"/>
  <c r="AF52" i="24" s="1"/>
  <c r="O52" i="24"/>
  <c r="AG52" i="24" s="1"/>
  <c r="L53" i="24"/>
  <c r="AD53" i="24" s="1"/>
  <c r="M53" i="24"/>
  <c r="AE53" i="24" s="1"/>
  <c r="N53" i="24"/>
  <c r="AF53" i="24" s="1"/>
  <c r="O53" i="24"/>
  <c r="AG53" i="24" s="1"/>
  <c r="L54" i="24"/>
  <c r="AD54" i="24" s="1"/>
  <c r="M54" i="24"/>
  <c r="AE54" i="24" s="1"/>
  <c r="N54" i="24"/>
  <c r="AF54" i="24" s="1"/>
  <c r="O54" i="24"/>
  <c r="AG54" i="24" s="1"/>
  <c r="L55" i="24"/>
  <c r="AD55" i="24" s="1"/>
  <c r="M55" i="24"/>
  <c r="AE55" i="24" s="1"/>
  <c r="N55" i="24"/>
  <c r="AF55" i="24" s="1"/>
  <c r="O55" i="24"/>
  <c r="AG55" i="24" s="1"/>
  <c r="L56" i="24"/>
  <c r="AD56" i="24" s="1"/>
  <c r="M56" i="24"/>
  <c r="AE56" i="24" s="1"/>
  <c r="N56" i="24"/>
  <c r="AF56" i="24" s="1"/>
  <c r="O56" i="24"/>
  <c r="AG56" i="24" s="1"/>
  <c r="L57" i="24"/>
  <c r="AD57" i="24" s="1"/>
  <c r="M57" i="24"/>
  <c r="AE57" i="24" s="1"/>
  <c r="N57" i="24"/>
  <c r="AF57" i="24" s="1"/>
  <c r="O57" i="24"/>
  <c r="AG57" i="24" s="1"/>
  <c r="L58" i="24"/>
  <c r="AD58" i="24" s="1"/>
  <c r="M58" i="24"/>
  <c r="AE58" i="24" s="1"/>
  <c r="N58" i="24"/>
  <c r="AF58" i="24" s="1"/>
  <c r="O58" i="24"/>
  <c r="AG58" i="24" s="1"/>
  <c r="L59" i="24"/>
  <c r="AD59" i="24" s="1"/>
  <c r="M59" i="24"/>
  <c r="AE59" i="24" s="1"/>
  <c r="N59" i="24"/>
  <c r="AF59" i="24" s="1"/>
  <c r="O59" i="24"/>
  <c r="AG59" i="24" s="1"/>
  <c r="L60" i="24"/>
  <c r="AD60" i="24" s="1"/>
  <c r="M60" i="24"/>
  <c r="AE60" i="24" s="1"/>
  <c r="N60" i="24"/>
  <c r="AF60" i="24" s="1"/>
  <c r="O60" i="24"/>
  <c r="AG60" i="24" s="1"/>
  <c r="L61" i="24"/>
  <c r="AD61" i="24" s="1"/>
  <c r="M61" i="24"/>
  <c r="AE61" i="24" s="1"/>
  <c r="N61" i="24"/>
  <c r="AF61" i="24" s="1"/>
  <c r="O61" i="24"/>
  <c r="L62" i="24"/>
  <c r="AD62" i="24" s="1"/>
  <c r="M62" i="24"/>
  <c r="AE62" i="24" s="1"/>
  <c r="N62" i="24"/>
  <c r="AF62" i="24" s="1"/>
  <c r="O62" i="24"/>
  <c r="AG62" i="24" s="1"/>
  <c r="L63" i="24"/>
  <c r="AD63" i="24" s="1"/>
  <c r="M63" i="24"/>
  <c r="AE63" i="24" s="1"/>
  <c r="N63" i="24"/>
  <c r="AF63" i="24" s="1"/>
  <c r="O63" i="24"/>
  <c r="AG63" i="24" s="1"/>
  <c r="L64" i="24"/>
  <c r="AD64" i="24" s="1"/>
  <c r="M64" i="24"/>
  <c r="AE64" i="24" s="1"/>
  <c r="N64" i="24"/>
  <c r="AF64" i="24" s="1"/>
  <c r="O64" i="24"/>
  <c r="L65" i="24"/>
  <c r="AD65" i="24" s="1"/>
  <c r="M65" i="24"/>
  <c r="AE65" i="24" s="1"/>
  <c r="N65" i="24"/>
  <c r="AF65" i="24" s="1"/>
  <c r="O65" i="24"/>
  <c r="L66" i="24"/>
  <c r="AD66" i="24" s="1"/>
  <c r="M66" i="24"/>
  <c r="AE66" i="24" s="1"/>
  <c r="N66" i="24"/>
  <c r="AF66" i="24" s="1"/>
  <c r="O66" i="24"/>
  <c r="AG66" i="24" s="1"/>
  <c r="L67" i="24"/>
  <c r="AD67" i="24" s="1"/>
  <c r="M67" i="24"/>
  <c r="AE67" i="24" s="1"/>
  <c r="N67" i="24"/>
  <c r="AF67" i="24" s="1"/>
  <c r="O67" i="24"/>
  <c r="AG67" i="24" s="1"/>
  <c r="L68" i="24"/>
  <c r="AD68" i="24" s="1"/>
  <c r="M68" i="24"/>
  <c r="AE68" i="24" s="1"/>
  <c r="N68" i="24"/>
  <c r="AF68" i="24" s="1"/>
  <c r="O68" i="24"/>
  <c r="AG68" i="24" s="1"/>
  <c r="L69" i="24"/>
  <c r="AD69" i="24" s="1"/>
  <c r="M69" i="24"/>
  <c r="AE69" i="24" s="1"/>
  <c r="N69" i="24"/>
  <c r="AF69" i="24" s="1"/>
  <c r="O69" i="24"/>
  <c r="L70" i="24"/>
  <c r="AD70" i="24" s="1"/>
  <c r="M70" i="24"/>
  <c r="AE70" i="24" s="1"/>
  <c r="N70" i="24"/>
  <c r="AF70" i="24" s="1"/>
  <c r="O70" i="24"/>
  <c r="AG70" i="24" s="1"/>
  <c r="L71" i="24"/>
  <c r="AD71" i="24" s="1"/>
  <c r="M71" i="24"/>
  <c r="AE71" i="24" s="1"/>
  <c r="N71" i="24"/>
  <c r="AF71" i="24" s="1"/>
  <c r="O71" i="24"/>
  <c r="AG71" i="24" s="1"/>
  <c r="L72" i="24"/>
  <c r="AD72" i="24" s="1"/>
  <c r="M72" i="24"/>
  <c r="AE72" i="24" s="1"/>
  <c r="N72" i="24"/>
  <c r="AF72" i="24" s="1"/>
  <c r="O72" i="24"/>
  <c r="AG72" i="24" s="1"/>
  <c r="L73" i="24"/>
  <c r="AD73" i="24" s="1"/>
  <c r="M73" i="24"/>
  <c r="AE73" i="24" s="1"/>
  <c r="N73" i="24"/>
  <c r="AF73" i="24" s="1"/>
  <c r="O73" i="24"/>
  <c r="L74" i="24"/>
  <c r="AD74" i="24" s="1"/>
  <c r="M74" i="24"/>
  <c r="AE74" i="24" s="1"/>
  <c r="N74" i="24"/>
  <c r="AF74" i="24" s="1"/>
  <c r="O74" i="24"/>
  <c r="AG74" i="24" s="1"/>
  <c r="L75" i="24"/>
  <c r="AD75" i="24" s="1"/>
  <c r="M75" i="24"/>
  <c r="AE75" i="24" s="1"/>
  <c r="N75" i="24"/>
  <c r="AF75" i="24" s="1"/>
  <c r="O75" i="24"/>
  <c r="AG75" i="24" s="1"/>
  <c r="L76" i="24"/>
  <c r="AD76" i="24" s="1"/>
  <c r="M76" i="24"/>
  <c r="AE76" i="24" s="1"/>
  <c r="N76" i="24"/>
  <c r="AF76" i="24" s="1"/>
  <c r="O76" i="24"/>
  <c r="AG76" i="24" s="1"/>
  <c r="L33" i="24"/>
  <c r="AD33" i="24" s="1"/>
  <c r="M33" i="24"/>
  <c r="AE33" i="24" s="1"/>
  <c r="N33" i="24"/>
  <c r="AF33" i="24" s="1"/>
  <c r="O33" i="24"/>
  <c r="L34" i="24"/>
  <c r="AD34" i="24" s="1"/>
  <c r="M34" i="24"/>
  <c r="AE34" i="24" s="1"/>
  <c r="N34" i="24"/>
  <c r="AF34" i="24" s="1"/>
  <c r="O34" i="24"/>
  <c r="AG34" i="24" s="1"/>
  <c r="L128" i="24"/>
  <c r="AD128" i="24" s="1"/>
  <c r="M128" i="24"/>
  <c r="AE128" i="24" s="1"/>
  <c r="N128" i="24"/>
  <c r="AF128" i="24" s="1"/>
  <c r="O128" i="24"/>
  <c r="AG128" i="24" s="1"/>
  <c r="L129" i="24"/>
  <c r="AD129" i="24" s="1"/>
  <c r="M129" i="24"/>
  <c r="AE129" i="24" s="1"/>
  <c r="N129" i="24"/>
  <c r="AF129" i="24" s="1"/>
  <c r="O129" i="24"/>
  <c r="AG129" i="24" s="1"/>
  <c r="L130" i="24"/>
  <c r="AD130" i="24" s="1"/>
  <c r="M130" i="24"/>
  <c r="AE130" i="24" s="1"/>
  <c r="N130" i="24"/>
  <c r="AF130" i="24" s="1"/>
  <c r="O130" i="24"/>
  <c r="L131" i="24"/>
  <c r="AD131" i="24" s="1"/>
  <c r="M131" i="24"/>
  <c r="AE131" i="24" s="1"/>
  <c r="N131" i="24"/>
  <c r="AF131" i="24" s="1"/>
  <c r="O131" i="24"/>
  <c r="AG131" i="24" s="1"/>
  <c r="L132" i="24"/>
  <c r="AD132" i="24" s="1"/>
  <c r="M132" i="24"/>
  <c r="AE132" i="24" s="1"/>
  <c r="N132" i="24"/>
  <c r="AF132" i="24" s="1"/>
  <c r="O132" i="24"/>
  <c r="AG132" i="24" s="1"/>
  <c r="L133" i="24"/>
  <c r="AD133" i="24" s="1"/>
  <c r="M133" i="24"/>
  <c r="AE133" i="24" s="1"/>
  <c r="N133" i="24"/>
  <c r="AF133" i="24" s="1"/>
  <c r="O133" i="24"/>
  <c r="L134" i="24"/>
  <c r="AD134" i="24" s="1"/>
  <c r="M134" i="24"/>
  <c r="AE134" i="24" s="1"/>
  <c r="N134" i="24"/>
  <c r="AF134" i="24" s="1"/>
  <c r="O134" i="24"/>
  <c r="AG134" i="24" s="1"/>
  <c r="L135" i="24"/>
  <c r="AD135" i="24" s="1"/>
  <c r="M135" i="24"/>
  <c r="AE135" i="24" s="1"/>
  <c r="N135" i="24"/>
  <c r="AF135" i="24" s="1"/>
  <c r="O135" i="24"/>
  <c r="AG135" i="24" s="1"/>
  <c r="L136" i="24"/>
  <c r="AD136" i="24" s="1"/>
  <c r="M136" i="24"/>
  <c r="AE136" i="24" s="1"/>
  <c r="N136" i="24"/>
  <c r="AF136" i="24" s="1"/>
  <c r="O136" i="24"/>
  <c r="AG136" i="24" s="1"/>
  <c r="L137" i="24"/>
  <c r="AD137" i="24" s="1"/>
  <c r="M137" i="24"/>
  <c r="AE137" i="24" s="1"/>
  <c r="N137" i="24"/>
  <c r="AF137" i="24" s="1"/>
  <c r="O137" i="24"/>
  <c r="AG137" i="24" s="1"/>
  <c r="L138" i="24"/>
  <c r="AD138" i="24" s="1"/>
  <c r="M138" i="24"/>
  <c r="AE138" i="24" s="1"/>
  <c r="N138" i="24"/>
  <c r="AF138" i="24" s="1"/>
  <c r="O138" i="24"/>
  <c r="AG138" i="24" s="1"/>
  <c r="L139" i="24"/>
  <c r="AD139" i="24" s="1"/>
  <c r="M139" i="24"/>
  <c r="AE139" i="24" s="1"/>
  <c r="N139" i="24"/>
  <c r="AF139" i="24" s="1"/>
  <c r="O139" i="24"/>
  <c r="AG139" i="24" s="1"/>
  <c r="L140" i="24"/>
  <c r="AD140" i="24" s="1"/>
  <c r="M140" i="24"/>
  <c r="AE140" i="24" s="1"/>
  <c r="N140" i="24"/>
  <c r="AF140" i="24" s="1"/>
  <c r="O140" i="24"/>
  <c r="AG140" i="24" s="1"/>
  <c r="L141" i="24"/>
  <c r="AD141" i="24" s="1"/>
  <c r="M141" i="24"/>
  <c r="AE141" i="24" s="1"/>
  <c r="N141" i="24"/>
  <c r="AF141" i="24" s="1"/>
  <c r="O141" i="24"/>
  <c r="AG141" i="24" s="1"/>
  <c r="L142" i="24"/>
  <c r="AD142" i="24" s="1"/>
  <c r="M142" i="24"/>
  <c r="AE142" i="24" s="1"/>
  <c r="N142" i="24"/>
  <c r="AF142" i="24" s="1"/>
  <c r="O142" i="24"/>
  <c r="L143" i="24"/>
  <c r="AD143" i="24" s="1"/>
  <c r="M143" i="24"/>
  <c r="AE143" i="24" s="1"/>
  <c r="N143" i="24"/>
  <c r="AF143" i="24" s="1"/>
  <c r="O143" i="24"/>
  <c r="AG143" i="24" s="1"/>
  <c r="L144" i="24"/>
  <c r="AD144" i="24" s="1"/>
  <c r="M144" i="24"/>
  <c r="AE144" i="24" s="1"/>
  <c r="N144" i="24"/>
  <c r="AF144" i="24" s="1"/>
  <c r="O144" i="24"/>
  <c r="AG144" i="24" s="1"/>
  <c r="L145" i="24"/>
  <c r="AD145" i="24" s="1"/>
  <c r="M145" i="24"/>
  <c r="AE145" i="24" s="1"/>
  <c r="N145" i="24"/>
  <c r="AF145" i="24" s="1"/>
  <c r="O145" i="24"/>
  <c r="AG145" i="24" s="1"/>
  <c r="L146" i="24"/>
  <c r="AD146" i="24" s="1"/>
  <c r="M146" i="24"/>
  <c r="AE146" i="24" s="1"/>
  <c r="N146" i="24"/>
  <c r="AF146" i="24" s="1"/>
  <c r="O146" i="24"/>
  <c r="L147" i="24"/>
  <c r="AD147" i="24" s="1"/>
  <c r="M147" i="24"/>
  <c r="AE147" i="24" s="1"/>
  <c r="N147" i="24"/>
  <c r="AF147" i="24" s="1"/>
  <c r="O147" i="24"/>
  <c r="AG147" i="24" s="1"/>
  <c r="L148" i="24"/>
  <c r="AD148" i="24" s="1"/>
  <c r="M148" i="24"/>
  <c r="AE148" i="24" s="1"/>
  <c r="N148" i="24"/>
  <c r="AF148" i="24" s="1"/>
  <c r="O148" i="24"/>
  <c r="AG148" i="24" s="1"/>
  <c r="L149" i="24"/>
  <c r="AD149" i="24" s="1"/>
  <c r="M149" i="24"/>
  <c r="AE149" i="24" s="1"/>
  <c r="N149" i="24"/>
  <c r="AF149" i="24" s="1"/>
  <c r="O149" i="24"/>
  <c r="AG149" i="24" s="1"/>
  <c r="L150" i="24"/>
  <c r="AD150" i="24" s="1"/>
  <c r="M150" i="24"/>
  <c r="AE150" i="24" s="1"/>
  <c r="N150" i="24"/>
  <c r="AF150" i="24" s="1"/>
  <c r="O150" i="24"/>
  <c r="AG150" i="24" s="1"/>
  <c r="L151" i="24"/>
  <c r="AD151" i="24" s="1"/>
  <c r="M151" i="24"/>
  <c r="AE151" i="24" s="1"/>
  <c r="N151" i="24"/>
  <c r="AF151" i="24" s="1"/>
  <c r="O151" i="24"/>
  <c r="AG151" i="24" s="1"/>
  <c r="L152" i="24"/>
  <c r="AD152" i="24" s="1"/>
  <c r="M152" i="24"/>
  <c r="AE152" i="24" s="1"/>
  <c r="N152" i="24"/>
  <c r="AF152" i="24" s="1"/>
  <c r="O152" i="24"/>
  <c r="AG152" i="24" s="1"/>
  <c r="L153" i="24"/>
  <c r="AD153" i="24" s="1"/>
  <c r="M153" i="24"/>
  <c r="AE153" i="24" s="1"/>
  <c r="N153" i="24"/>
  <c r="AF153" i="24" s="1"/>
  <c r="O153" i="24"/>
  <c r="AG153" i="24" s="1"/>
  <c r="L154" i="24"/>
  <c r="AD154" i="24" s="1"/>
  <c r="M154" i="24"/>
  <c r="AE154" i="24" s="1"/>
  <c r="N154" i="24"/>
  <c r="AF154" i="24" s="1"/>
  <c r="O154" i="24"/>
  <c r="AG154" i="24" s="1"/>
  <c r="L155" i="24"/>
  <c r="AD155" i="24" s="1"/>
  <c r="M155" i="24"/>
  <c r="AE155" i="24" s="1"/>
  <c r="N155" i="24"/>
  <c r="AF155" i="24" s="1"/>
  <c r="O155" i="24"/>
  <c r="AG155" i="24" s="1"/>
  <c r="L156" i="24"/>
  <c r="AD156" i="24" s="1"/>
  <c r="M156" i="24"/>
  <c r="AE156" i="24" s="1"/>
  <c r="N156" i="24"/>
  <c r="AF156" i="24" s="1"/>
  <c r="O156" i="24"/>
  <c r="AG156" i="24" s="1"/>
  <c r="L157" i="24"/>
  <c r="AD157" i="24" s="1"/>
  <c r="M157" i="24"/>
  <c r="AE157" i="24" s="1"/>
  <c r="N157" i="24"/>
  <c r="AF157" i="24" s="1"/>
  <c r="O157" i="24"/>
  <c r="AG157" i="24" s="1"/>
  <c r="L160" i="24"/>
  <c r="AD160" i="24" s="1"/>
  <c r="M160" i="24"/>
  <c r="AE160" i="24" s="1"/>
  <c r="N160" i="24"/>
  <c r="AF160" i="24" s="1"/>
  <c r="O160" i="24"/>
  <c r="AG160" i="24" s="1"/>
  <c r="L159" i="24"/>
  <c r="AD159" i="24" s="1"/>
  <c r="M159" i="24"/>
  <c r="AE159" i="24" s="1"/>
  <c r="N159" i="24"/>
  <c r="AF159" i="24" s="1"/>
  <c r="O159" i="24"/>
  <c r="AG159" i="24" s="1"/>
  <c r="L162" i="24"/>
  <c r="AD162" i="24" s="1"/>
  <c r="M162" i="24"/>
  <c r="AE162" i="24" s="1"/>
  <c r="N162" i="24"/>
  <c r="AF162" i="24" s="1"/>
  <c r="O162" i="24"/>
  <c r="AG162" i="24" s="1"/>
  <c r="L163" i="24"/>
  <c r="AD163" i="24" s="1"/>
  <c r="M163" i="24"/>
  <c r="AE163" i="24" s="1"/>
  <c r="N163" i="24"/>
  <c r="AF163" i="24" s="1"/>
  <c r="O163" i="24"/>
  <c r="AG163" i="24" s="1"/>
  <c r="L164" i="24"/>
  <c r="AD164" i="24" s="1"/>
  <c r="M164" i="24"/>
  <c r="AE164" i="24" s="1"/>
  <c r="N164" i="24"/>
  <c r="AF164" i="24" s="1"/>
  <c r="O164" i="24"/>
  <c r="AG164" i="24" s="1"/>
  <c r="L165" i="24"/>
  <c r="AD165" i="24" s="1"/>
  <c r="M165" i="24"/>
  <c r="AE165" i="24" s="1"/>
  <c r="N165" i="24"/>
  <c r="AF165" i="24" s="1"/>
  <c r="O165" i="24"/>
  <c r="AG165" i="24" s="1"/>
  <c r="L166" i="24"/>
  <c r="AD166" i="24" s="1"/>
  <c r="M166" i="24"/>
  <c r="AE166" i="24" s="1"/>
  <c r="N166" i="24"/>
  <c r="AF166" i="24" s="1"/>
  <c r="O166" i="24"/>
  <c r="AG166" i="24" s="1"/>
  <c r="L167" i="24"/>
  <c r="AD167" i="24" s="1"/>
  <c r="M167" i="24"/>
  <c r="AE167" i="24" s="1"/>
  <c r="N167" i="24"/>
  <c r="AF167" i="24" s="1"/>
  <c r="O167" i="24"/>
  <c r="AG167" i="24" s="1"/>
  <c r="L168" i="24"/>
  <c r="AD168" i="24" s="1"/>
  <c r="M168" i="24"/>
  <c r="AE168" i="24" s="1"/>
  <c r="N168" i="24"/>
  <c r="AF168" i="24" s="1"/>
  <c r="O168" i="24"/>
  <c r="AG168" i="24" s="1"/>
  <c r="L169" i="24"/>
  <c r="AD169" i="24" s="1"/>
  <c r="M169" i="24"/>
  <c r="AE169" i="24" s="1"/>
  <c r="N169" i="24"/>
  <c r="AF169" i="24" s="1"/>
  <c r="O169" i="24"/>
  <c r="AG169" i="24" s="1"/>
  <c r="L170" i="24"/>
  <c r="AD170" i="24" s="1"/>
  <c r="M170" i="24"/>
  <c r="AE170" i="24" s="1"/>
  <c r="N170" i="24"/>
  <c r="AF170" i="24" s="1"/>
  <c r="O170" i="24"/>
  <c r="AG170" i="24" s="1"/>
  <c r="L171" i="24"/>
  <c r="AD171" i="24" s="1"/>
  <c r="M171" i="24"/>
  <c r="AE171" i="24" s="1"/>
  <c r="N171" i="24"/>
  <c r="AF171" i="24" s="1"/>
  <c r="O171" i="24"/>
  <c r="AG171" i="24" s="1"/>
  <c r="L172" i="24"/>
  <c r="AD172" i="24" s="1"/>
  <c r="M172" i="24"/>
  <c r="AE172" i="24" s="1"/>
  <c r="N172" i="24"/>
  <c r="AF172" i="24" s="1"/>
  <c r="O172" i="24"/>
  <c r="AG172" i="24" s="1"/>
  <c r="L173" i="24"/>
  <c r="AD173" i="24" s="1"/>
  <c r="M173" i="24"/>
  <c r="AE173" i="24" s="1"/>
  <c r="N173" i="24"/>
  <c r="AF173" i="24" s="1"/>
  <c r="O173" i="24"/>
  <c r="AG173" i="24" s="1"/>
  <c r="L174" i="24"/>
  <c r="AD174" i="24" s="1"/>
  <c r="M174" i="24"/>
  <c r="AE174" i="24" s="1"/>
  <c r="N174" i="24"/>
  <c r="AF174" i="24" s="1"/>
  <c r="O174" i="24"/>
  <c r="AG174" i="24" s="1"/>
  <c r="L175" i="24"/>
  <c r="AD175" i="24" s="1"/>
  <c r="M175" i="24"/>
  <c r="AE175" i="24" s="1"/>
  <c r="N175" i="24"/>
  <c r="AF175" i="24" s="1"/>
  <c r="O175" i="24"/>
  <c r="AG175" i="24" s="1"/>
  <c r="L176" i="24"/>
  <c r="AD176" i="24" s="1"/>
  <c r="M176" i="24"/>
  <c r="AE176" i="24" s="1"/>
  <c r="N176" i="24"/>
  <c r="AF176" i="24" s="1"/>
  <c r="O176" i="24"/>
  <c r="AG176" i="24" s="1"/>
  <c r="L177" i="24"/>
  <c r="AD177" i="24" s="1"/>
  <c r="M177" i="24"/>
  <c r="AE177" i="24" s="1"/>
  <c r="N177" i="24"/>
  <c r="AF177" i="24" s="1"/>
  <c r="O177" i="24"/>
  <c r="AG177" i="24" s="1"/>
  <c r="L178" i="24"/>
  <c r="AD178" i="24" s="1"/>
  <c r="M178" i="24"/>
  <c r="AE178" i="24" s="1"/>
  <c r="N178" i="24"/>
  <c r="AF178" i="24" s="1"/>
  <c r="O178" i="24"/>
  <c r="AG178" i="24" s="1"/>
  <c r="L179" i="24"/>
  <c r="AD179" i="24" s="1"/>
  <c r="M179" i="24"/>
  <c r="AE179" i="24" s="1"/>
  <c r="N179" i="24"/>
  <c r="AF179" i="24" s="1"/>
  <c r="O179" i="24"/>
  <c r="AG179" i="24" s="1"/>
  <c r="L180" i="24"/>
  <c r="AD180" i="24" s="1"/>
  <c r="M180" i="24"/>
  <c r="AE180" i="24" s="1"/>
  <c r="N180" i="24"/>
  <c r="AF180" i="24" s="1"/>
  <c r="O180" i="24"/>
  <c r="AG180" i="24" s="1"/>
  <c r="L181" i="24"/>
  <c r="AD181" i="24" s="1"/>
  <c r="M181" i="24"/>
  <c r="AE181" i="24" s="1"/>
  <c r="N181" i="24"/>
  <c r="AF181" i="24" s="1"/>
  <c r="O181" i="24"/>
  <c r="AG181" i="24" s="1"/>
  <c r="L182" i="24"/>
  <c r="AD182" i="24" s="1"/>
  <c r="M182" i="24"/>
  <c r="AE182" i="24" s="1"/>
  <c r="N182" i="24"/>
  <c r="AF182" i="24" s="1"/>
  <c r="O182" i="24"/>
  <c r="AG182" i="24" s="1"/>
  <c r="L183" i="24"/>
  <c r="AD183" i="24" s="1"/>
  <c r="M183" i="24"/>
  <c r="AE183" i="24" s="1"/>
  <c r="N183" i="24"/>
  <c r="AF183" i="24" s="1"/>
  <c r="O183" i="24"/>
  <c r="AG183" i="24" s="1"/>
  <c r="L184" i="24"/>
  <c r="AD184" i="24" s="1"/>
  <c r="M184" i="24"/>
  <c r="AE184" i="24" s="1"/>
  <c r="N184" i="24"/>
  <c r="AF184" i="24" s="1"/>
  <c r="O184" i="24"/>
  <c r="AG184" i="24" s="1"/>
  <c r="L185" i="24"/>
  <c r="AD185" i="24" s="1"/>
  <c r="M185" i="24"/>
  <c r="AE185" i="24" s="1"/>
  <c r="N185" i="24"/>
  <c r="AF185" i="24" s="1"/>
  <c r="O185" i="24"/>
  <c r="AG185" i="24" s="1"/>
  <c r="L186" i="24"/>
  <c r="AD186" i="24" s="1"/>
  <c r="M186" i="24"/>
  <c r="AE186" i="24" s="1"/>
  <c r="N186" i="24"/>
  <c r="AF186" i="24" s="1"/>
  <c r="O186" i="24"/>
  <c r="AG186" i="24" s="1"/>
  <c r="L187" i="24"/>
  <c r="AD187" i="24" s="1"/>
  <c r="M187" i="24"/>
  <c r="AE187" i="24" s="1"/>
  <c r="N187" i="24"/>
  <c r="AF187" i="24" s="1"/>
  <c r="O187" i="24"/>
  <c r="AG187" i="24" s="1"/>
  <c r="L188" i="24"/>
  <c r="AD188" i="24" s="1"/>
  <c r="M188" i="24"/>
  <c r="AE188" i="24" s="1"/>
  <c r="N188" i="24"/>
  <c r="AF188" i="24" s="1"/>
  <c r="O188" i="24"/>
  <c r="L189" i="24"/>
  <c r="AD189" i="24" s="1"/>
  <c r="M189" i="24"/>
  <c r="AE189" i="24" s="1"/>
  <c r="N189" i="24"/>
  <c r="AF189" i="24" s="1"/>
  <c r="O189" i="24"/>
  <c r="AG189" i="24" s="1"/>
  <c r="L190" i="24"/>
  <c r="AD190" i="24" s="1"/>
  <c r="M190" i="24"/>
  <c r="AE190" i="24" s="1"/>
  <c r="N190" i="24"/>
  <c r="AF190" i="24" s="1"/>
  <c r="O190" i="24"/>
  <c r="AG190" i="24" s="1"/>
  <c r="L191" i="24"/>
  <c r="AD191" i="24" s="1"/>
  <c r="M191" i="24"/>
  <c r="AE191" i="24" s="1"/>
  <c r="N191" i="24"/>
  <c r="AF191" i="24" s="1"/>
  <c r="O191" i="24"/>
  <c r="AG191" i="24" s="1"/>
  <c r="L192" i="24"/>
  <c r="AD192" i="24" s="1"/>
  <c r="M192" i="24"/>
  <c r="AE192" i="24" s="1"/>
  <c r="N192" i="24"/>
  <c r="AF192" i="24" s="1"/>
  <c r="O192" i="24"/>
  <c r="AG192" i="24" s="1"/>
  <c r="L193" i="24"/>
  <c r="AD193" i="24" s="1"/>
  <c r="M193" i="24"/>
  <c r="AE193" i="24" s="1"/>
  <c r="N193" i="24"/>
  <c r="AF193" i="24" s="1"/>
  <c r="O193" i="24"/>
  <c r="AG193" i="24" s="1"/>
  <c r="L194" i="24"/>
  <c r="AD194" i="24" s="1"/>
  <c r="M194" i="24"/>
  <c r="AE194" i="24" s="1"/>
  <c r="N194" i="24"/>
  <c r="AF194" i="24" s="1"/>
  <c r="O194" i="24"/>
  <c r="AG194" i="24" s="1"/>
  <c r="L195" i="24"/>
  <c r="AD195" i="24" s="1"/>
  <c r="M195" i="24"/>
  <c r="AE195" i="24" s="1"/>
  <c r="N195" i="24"/>
  <c r="AF195" i="24" s="1"/>
  <c r="O195" i="24"/>
  <c r="AG195" i="24" s="1"/>
  <c r="L196" i="24"/>
  <c r="AD196" i="24" s="1"/>
  <c r="M196" i="24"/>
  <c r="AE196" i="24" s="1"/>
  <c r="N196" i="24"/>
  <c r="AF196" i="24" s="1"/>
  <c r="O196" i="24"/>
  <c r="AG196" i="24" s="1"/>
  <c r="L197" i="24"/>
  <c r="AD197" i="24" s="1"/>
  <c r="M197" i="24"/>
  <c r="AE197" i="24" s="1"/>
  <c r="N197" i="24"/>
  <c r="AF197" i="24" s="1"/>
  <c r="O197" i="24"/>
  <c r="AG197" i="24" s="1"/>
  <c r="L198" i="24"/>
  <c r="AD198" i="24" s="1"/>
  <c r="M198" i="24"/>
  <c r="AE198" i="24" s="1"/>
  <c r="N198" i="24"/>
  <c r="AF198" i="24" s="1"/>
  <c r="O198" i="24"/>
  <c r="AG198" i="24" s="1"/>
  <c r="L199" i="24"/>
  <c r="AD199" i="24" s="1"/>
  <c r="M199" i="24"/>
  <c r="AE199" i="24" s="1"/>
  <c r="N199" i="24"/>
  <c r="AF199" i="24" s="1"/>
  <c r="O199" i="24"/>
  <c r="AG199" i="24" s="1"/>
  <c r="L200" i="24"/>
  <c r="AD200" i="24" s="1"/>
  <c r="M200" i="24"/>
  <c r="AE200" i="24" s="1"/>
  <c r="N200" i="24"/>
  <c r="AF200" i="24" s="1"/>
  <c r="O200" i="24"/>
  <c r="AG200" i="24" s="1"/>
  <c r="L201" i="24"/>
  <c r="AD201" i="24" s="1"/>
  <c r="M201" i="24"/>
  <c r="AE201" i="24" s="1"/>
  <c r="N201" i="24"/>
  <c r="AF201" i="24" s="1"/>
  <c r="O201" i="24"/>
  <c r="AG201" i="24" s="1"/>
  <c r="L202" i="24"/>
  <c r="AD202" i="24" s="1"/>
  <c r="M202" i="24"/>
  <c r="AE202" i="24" s="1"/>
  <c r="N202" i="24"/>
  <c r="AF202" i="24" s="1"/>
  <c r="O202" i="24"/>
  <c r="AG202" i="24" s="1"/>
  <c r="L203" i="24"/>
  <c r="AD203" i="24" s="1"/>
  <c r="M203" i="24"/>
  <c r="AE203" i="24" s="1"/>
  <c r="N203" i="24"/>
  <c r="AF203" i="24" s="1"/>
  <c r="O203" i="24"/>
  <c r="AG203" i="24" s="1"/>
  <c r="L227" i="24"/>
  <c r="AD227" i="24" s="1"/>
  <c r="M227" i="24"/>
  <c r="AE227" i="24" s="1"/>
  <c r="N227" i="24"/>
  <c r="AF227" i="24" s="1"/>
  <c r="O227" i="24"/>
  <c r="AG227" i="24" s="1"/>
  <c r="L228" i="24"/>
  <c r="AD228" i="24" s="1"/>
  <c r="M228" i="24"/>
  <c r="AE228" i="24" s="1"/>
  <c r="N228" i="24"/>
  <c r="AF228" i="24" s="1"/>
  <c r="O228" i="24"/>
  <c r="AG228" i="24" s="1"/>
  <c r="L229" i="24"/>
  <c r="AD229" i="24" s="1"/>
  <c r="M229" i="24"/>
  <c r="AE229" i="24" s="1"/>
  <c r="N229" i="24"/>
  <c r="AF229" i="24" s="1"/>
  <c r="O229" i="24"/>
  <c r="AG229" i="24" s="1"/>
  <c r="L230" i="24"/>
  <c r="AD230" i="24" s="1"/>
  <c r="M230" i="24"/>
  <c r="AE230" i="24" s="1"/>
  <c r="N230" i="24"/>
  <c r="AF230" i="24" s="1"/>
  <c r="O230" i="24"/>
  <c r="AG230" i="24" s="1"/>
  <c r="L231" i="24"/>
  <c r="AD231" i="24" s="1"/>
  <c r="M231" i="24"/>
  <c r="AE231" i="24" s="1"/>
  <c r="N231" i="24"/>
  <c r="AF231" i="24" s="1"/>
  <c r="O231" i="24"/>
  <c r="AG231" i="24" s="1"/>
  <c r="L232" i="24"/>
  <c r="AD232" i="24" s="1"/>
  <c r="M232" i="24"/>
  <c r="AE232" i="24" s="1"/>
  <c r="N232" i="24"/>
  <c r="AF232" i="24" s="1"/>
  <c r="O232" i="24"/>
  <c r="AG232" i="24" s="1"/>
  <c r="L233" i="24"/>
  <c r="AD233" i="24" s="1"/>
  <c r="M233" i="24"/>
  <c r="AE233" i="24" s="1"/>
  <c r="N233" i="24"/>
  <c r="AF233" i="24" s="1"/>
  <c r="O233" i="24"/>
  <c r="AG233" i="24" s="1"/>
  <c r="L234" i="24"/>
  <c r="AD234" i="24" s="1"/>
  <c r="M234" i="24"/>
  <c r="AE234" i="24" s="1"/>
  <c r="N234" i="24"/>
  <c r="AF234" i="24" s="1"/>
  <c r="O234" i="24"/>
  <c r="AG234" i="24" s="1"/>
  <c r="L208" i="24"/>
  <c r="AD208" i="24" s="1"/>
  <c r="M208" i="24"/>
  <c r="AE208" i="24" s="1"/>
  <c r="N208" i="24"/>
  <c r="AF208" i="24" s="1"/>
  <c r="O208" i="24"/>
  <c r="AG208" i="24" s="1"/>
  <c r="L209" i="24"/>
  <c r="AD209" i="24" s="1"/>
  <c r="M209" i="24"/>
  <c r="AE209" i="24" s="1"/>
  <c r="N209" i="24"/>
  <c r="AF209" i="24" s="1"/>
  <c r="O209" i="24"/>
  <c r="AG209" i="24" s="1"/>
  <c r="L204" i="24"/>
  <c r="AD204" i="24" s="1"/>
  <c r="M204" i="24"/>
  <c r="AE204" i="24" s="1"/>
  <c r="N204" i="24"/>
  <c r="AF204" i="24" s="1"/>
  <c r="O204" i="24"/>
  <c r="AG204" i="24" s="1"/>
  <c r="L205" i="24"/>
  <c r="AD205" i="24" s="1"/>
  <c r="M205" i="24"/>
  <c r="AE205" i="24" s="1"/>
  <c r="N205" i="24"/>
  <c r="AF205" i="24" s="1"/>
  <c r="O205" i="24"/>
  <c r="AG205" i="24" s="1"/>
  <c r="L206" i="24"/>
  <c r="AD206" i="24" s="1"/>
  <c r="M206" i="24"/>
  <c r="AE206" i="24" s="1"/>
  <c r="N206" i="24"/>
  <c r="AF206" i="24" s="1"/>
  <c r="O206" i="24"/>
  <c r="AG206" i="24" s="1"/>
  <c r="L207" i="24"/>
  <c r="AD207" i="24" s="1"/>
  <c r="M207" i="24"/>
  <c r="AE207" i="24" s="1"/>
  <c r="N207" i="24"/>
  <c r="AF207" i="24" s="1"/>
  <c r="O207" i="24"/>
  <c r="AG207" i="24" s="1"/>
  <c r="L158" i="24"/>
  <c r="AD158" i="24" s="1"/>
  <c r="M158" i="24"/>
  <c r="AE158" i="24" s="1"/>
  <c r="N158" i="24"/>
  <c r="AF158" i="24" s="1"/>
  <c r="O158" i="24"/>
  <c r="AG158" i="24" s="1"/>
  <c r="L235" i="24"/>
  <c r="AD235" i="24" s="1"/>
  <c r="M235" i="24"/>
  <c r="AE235" i="24" s="1"/>
  <c r="N235" i="24"/>
  <c r="AF235" i="24" s="1"/>
  <c r="O235" i="24"/>
  <c r="AG235" i="24" s="1"/>
  <c r="L236" i="24"/>
  <c r="AD236" i="24" s="1"/>
  <c r="M236" i="24"/>
  <c r="AE236" i="24" s="1"/>
  <c r="N236" i="24"/>
  <c r="AF236" i="24" s="1"/>
  <c r="O236" i="24"/>
  <c r="L237" i="24"/>
  <c r="AD237" i="24" s="1"/>
  <c r="M237" i="24"/>
  <c r="AE237" i="24" s="1"/>
  <c r="N237" i="24"/>
  <c r="AF237" i="24" s="1"/>
  <c r="O237" i="24"/>
  <c r="AG237" i="24" s="1"/>
  <c r="L238" i="24"/>
  <c r="AD238" i="24" s="1"/>
  <c r="M238" i="24"/>
  <c r="AE238" i="24" s="1"/>
  <c r="N238" i="24"/>
  <c r="AF238" i="24" s="1"/>
  <c r="O238" i="24"/>
  <c r="AG238" i="24" s="1"/>
  <c r="L239" i="24"/>
  <c r="AD239" i="24" s="1"/>
  <c r="M239" i="24"/>
  <c r="AE239" i="24" s="1"/>
  <c r="N239" i="24"/>
  <c r="AF239" i="24" s="1"/>
  <c r="O239" i="24"/>
  <c r="AG239" i="24" s="1"/>
  <c r="L240" i="24"/>
  <c r="AD240" i="24" s="1"/>
  <c r="M240" i="24"/>
  <c r="AE240" i="24" s="1"/>
  <c r="N240" i="24"/>
  <c r="AF240" i="24" s="1"/>
  <c r="O240" i="24"/>
  <c r="AG240" i="24" s="1"/>
  <c r="L241" i="24"/>
  <c r="AD241" i="24" s="1"/>
  <c r="M241" i="24"/>
  <c r="AE241" i="24" s="1"/>
  <c r="N241" i="24"/>
  <c r="AF241" i="24" s="1"/>
  <c r="O241" i="24"/>
  <c r="AG241" i="24" s="1"/>
  <c r="L242" i="24"/>
  <c r="AD242" i="24" s="1"/>
  <c r="M242" i="24"/>
  <c r="AE242" i="24" s="1"/>
  <c r="N242" i="24"/>
  <c r="AF242" i="24" s="1"/>
  <c r="O242" i="24"/>
  <c r="AG242" i="24" s="1"/>
  <c r="L243" i="24"/>
  <c r="AD243" i="24" s="1"/>
  <c r="M243" i="24"/>
  <c r="AE243" i="24" s="1"/>
  <c r="N243" i="24"/>
  <c r="AF243" i="24" s="1"/>
  <c r="O243" i="24"/>
  <c r="AG243" i="24" s="1"/>
  <c r="L244" i="24"/>
  <c r="AD244" i="24" s="1"/>
  <c r="M244" i="24"/>
  <c r="AE244" i="24" s="1"/>
  <c r="N244" i="24"/>
  <c r="AF244" i="24" s="1"/>
  <c r="O244" i="24"/>
  <c r="AG244" i="24" s="1"/>
  <c r="L245" i="24"/>
  <c r="AD245" i="24" s="1"/>
  <c r="M245" i="24"/>
  <c r="AE245" i="24" s="1"/>
  <c r="N245" i="24"/>
  <c r="AF245" i="24" s="1"/>
  <c r="O245" i="24"/>
  <c r="AG245" i="24" s="1"/>
  <c r="L246" i="24"/>
  <c r="AD246" i="24" s="1"/>
  <c r="M246" i="24"/>
  <c r="AE246" i="24" s="1"/>
  <c r="N246" i="24"/>
  <c r="AF246" i="24" s="1"/>
  <c r="O246" i="24"/>
  <c r="AG246" i="24" s="1"/>
  <c r="L247" i="24"/>
  <c r="AD247" i="24" s="1"/>
  <c r="M247" i="24"/>
  <c r="AE247" i="24" s="1"/>
  <c r="N247" i="24"/>
  <c r="AF247" i="24" s="1"/>
  <c r="O247" i="24"/>
  <c r="AG247" i="24" s="1"/>
  <c r="L248" i="24"/>
  <c r="AD248" i="24" s="1"/>
  <c r="M248" i="24"/>
  <c r="AE248" i="24" s="1"/>
  <c r="N248" i="24"/>
  <c r="AF248" i="24" s="1"/>
  <c r="O248" i="24"/>
  <c r="AG248" i="24" s="1"/>
  <c r="L249" i="24"/>
  <c r="AD249" i="24" s="1"/>
  <c r="M249" i="24"/>
  <c r="AE249" i="24" s="1"/>
  <c r="N249" i="24"/>
  <c r="AF249" i="24" s="1"/>
  <c r="O249" i="24"/>
  <c r="AG249" i="24" s="1"/>
  <c r="L250" i="24"/>
  <c r="AD250" i="24" s="1"/>
  <c r="M250" i="24"/>
  <c r="AE250" i="24" s="1"/>
  <c r="N250" i="24"/>
  <c r="AF250" i="24" s="1"/>
  <c r="O250" i="24"/>
  <c r="AG250" i="24" s="1"/>
  <c r="L251" i="24"/>
  <c r="AD251" i="24" s="1"/>
  <c r="M251" i="24"/>
  <c r="AE251" i="24" s="1"/>
  <c r="N251" i="24"/>
  <c r="AF251" i="24" s="1"/>
  <c r="O251" i="24"/>
  <c r="AG251" i="24" s="1"/>
  <c r="L252" i="24"/>
  <c r="AD252" i="24" s="1"/>
  <c r="M252" i="24"/>
  <c r="AE252" i="24" s="1"/>
  <c r="N252" i="24"/>
  <c r="AF252" i="24" s="1"/>
  <c r="O252" i="24"/>
  <c r="AG252" i="24" s="1"/>
  <c r="L253" i="24"/>
  <c r="AD253" i="24" s="1"/>
  <c r="M253" i="24"/>
  <c r="AE253" i="24" s="1"/>
  <c r="N253" i="24"/>
  <c r="AF253" i="24" s="1"/>
  <c r="O253" i="24"/>
  <c r="AG253" i="24" s="1"/>
  <c r="L254" i="24"/>
  <c r="AD254" i="24" s="1"/>
  <c r="M254" i="24"/>
  <c r="AE254" i="24" s="1"/>
  <c r="N254" i="24"/>
  <c r="AF254" i="24" s="1"/>
  <c r="O254" i="24"/>
  <c r="AG254" i="24" s="1"/>
  <c r="L255" i="24"/>
  <c r="AD255" i="24" s="1"/>
  <c r="M255" i="24"/>
  <c r="AE255" i="24" s="1"/>
  <c r="N255" i="24"/>
  <c r="AF255" i="24" s="1"/>
  <c r="O255" i="24"/>
  <c r="AG255" i="24" s="1"/>
  <c r="L256" i="24"/>
  <c r="AD256" i="24" s="1"/>
  <c r="M256" i="24"/>
  <c r="AE256" i="24" s="1"/>
  <c r="N256" i="24"/>
  <c r="AF256" i="24" s="1"/>
  <c r="O256" i="24"/>
  <c r="AG256" i="24" s="1"/>
  <c r="L257" i="24"/>
  <c r="AD257" i="24" s="1"/>
  <c r="M257" i="24"/>
  <c r="AE257" i="24" s="1"/>
  <c r="N257" i="24"/>
  <c r="AF257" i="24" s="1"/>
  <c r="O257" i="24"/>
  <c r="AG257" i="24" s="1"/>
  <c r="L258" i="24"/>
  <c r="AD258" i="24" s="1"/>
  <c r="M258" i="24"/>
  <c r="AE258" i="24" s="1"/>
  <c r="N258" i="24"/>
  <c r="AF258" i="24" s="1"/>
  <c r="O258" i="24"/>
  <c r="AG258" i="24" s="1"/>
  <c r="L259" i="24"/>
  <c r="AD259" i="24" s="1"/>
  <c r="M259" i="24"/>
  <c r="AE259" i="24" s="1"/>
  <c r="N259" i="24"/>
  <c r="AF259" i="24" s="1"/>
  <c r="O259" i="24"/>
  <c r="AG259" i="24" s="1"/>
  <c r="L260" i="24"/>
  <c r="AD260" i="24" s="1"/>
  <c r="M260" i="24"/>
  <c r="AE260" i="24" s="1"/>
  <c r="N260" i="24"/>
  <c r="AF260" i="24" s="1"/>
  <c r="O260" i="24"/>
  <c r="AG260" i="24" s="1"/>
  <c r="L261" i="24"/>
  <c r="AD261" i="24" s="1"/>
  <c r="M261" i="24"/>
  <c r="AE261" i="24" s="1"/>
  <c r="N261" i="24"/>
  <c r="AF261" i="24" s="1"/>
  <c r="O261" i="24"/>
  <c r="AG261" i="24" s="1"/>
  <c r="L262" i="24"/>
  <c r="AD262" i="24" s="1"/>
  <c r="M262" i="24"/>
  <c r="AE262" i="24" s="1"/>
  <c r="N262" i="24"/>
  <c r="AF262" i="24" s="1"/>
  <c r="O262" i="24"/>
  <c r="AG262" i="24" s="1"/>
  <c r="L263" i="24"/>
  <c r="AD263" i="24" s="1"/>
  <c r="M263" i="24"/>
  <c r="AE263" i="24" s="1"/>
  <c r="N263" i="24"/>
  <c r="AF263" i="24" s="1"/>
  <c r="O263" i="24"/>
  <c r="AG263" i="24" s="1"/>
  <c r="L264" i="24"/>
  <c r="AD264" i="24" s="1"/>
  <c r="M264" i="24"/>
  <c r="AE264" i="24" s="1"/>
  <c r="N264" i="24"/>
  <c r="AF264" i="24" s="1"/>
  <c r="O264" i="24"/>
  <c r="AG264" i="24" s="1"/>
  <c r="L265" i="24"/>
  <c r="AD265" i="24" s="1"/>
  <c r="M265" i="24"/>
  <c r="AE265" i="24" s="1"/>
  <c r="N265" i="24"/>
  <c r="AF265" i="24" s="1"/>
  <c r="O265" i="24"/>
  <c r="AG265" i="24" s="1"/>
  <c r="L266" i="24"/>
  <c r="AD266" i="24" s="1"/>
  <c r="M266" i="24"/>
  <c r="AE266" i="24" s="1"/>
  <c r="N266" i="24"/>
  <c r="AF266" i="24" s="1"/>
  <c r="O266" i="24"/>
  <c r="AG266" i="24" s="1"/>
  <c r="L267" i="24"/>
  <c r="AD267" i="24" s="1"/>
  <c r="M267" i="24"/>
  <c r="AE267" i="24" s="1"/>
  <c r="N267" i="24"/>
  <c r="AF267" i="24" s="1"/>
  <c r="O267" i="24"/>
  <c r="AG267" i="24" s="1"/>
  <c r="L268" i="24"/>
  <c r="AD268" i="24" s="1"/>
  <c r="M268" i="24"/>
  <c r="AE268" i="24" s="1"/>
  <c r="N268" i="24"/>
  <c r="AF268" i="24" s="1"/>
  <c r="O268" i="24"/>
  <c r="L269" i="24"/>
  <c r="AD269" i="24" s="1"/>
  <c r="M269" i="24"/>
  <c r="AE269" i="24" s="1"/>
  <c r="N269" i="24"/>
  <c r="AF269" i="24" s="1"/>
  <c r="O269" i="24"/>
  <c r="AG269" i="24" s="1"/>
  <c r="L270" i="24"/>
  <c r="AD270" i="24" s="1"/>
  <c r="M270" i="24"/>
  <c r="AE270" i="24" s="1"/>
  <c r="N270" i="24"/>
  <c r="AF270" i="24" s="1"/>
  <c r="O270" i="24"/>
  <c r="AG270" i="24" s="1"/>
  <c r="L271" i="24"/>
  <c r="AD271" i="24" s="1"/>
  <c r="M271" i="24"/>
  <c r="AE271" i="24" s="1"/>
  <c r="N271" i="24"/>
  <c r="AF271" i="24" s="1"/>
  <c r="O271" i="24"/>
  <c r="AG271" i="24" s="1"/>
  <c r="L272" i="24"/>
  <c r="AD272" i="24" s="1"/>
  <c r="M272" i="24"/>
  <c r="AE272" i="24" s="1"/>
  <c r="N272" i="24"/>
  <c r="AF272" i="24" s="1"/>
  <c r="O272" i="24"/>
  <c r="AG272" i="24" s="1"/>
  <c r="L273" i="24"/>
  <c r="AD273" i="24" s="1"/>
  <c r="M273" i="24"/>
  <c r="AE273" i="24" s="1"/>
  <c r="N273" i="24"/>
  <c r="AF273" i="24" s="1"/>
  <c r="O273" i="24"/>
  <c r="AG273" i="24" s="1"/>
  <c r="L274" i="24"/>
  <c r="AD274" i="24" s="1"/>
  <c r="M274" i="24"/>
  <c r="AE274" i="24" s="1"/>
  <c r="N274" i="24"/>
  <c r="AF274" i="24" s="1"/>
  <c r="O274" i="24"/>
  <c r="AG274" i="24" s="1"/>
  <c r="L881" i="24"/>
  <c r="AD881" i="24" s="1"/>
  <c r="M881" i="24"/>
  <c r="AE881" i="24" s="1"/>
  <c r="N881" i="24"/>
  <c r="AF881" i="24" s="1"/>
  <c r="O881" i="24"/>
  <c r="AG881" i="24" s="1"/>
  <c r="L1014" i="24"/>
  <c r="AD1014" i="24" s="1"/>
  <c r="M1014" i="24"/>
  <c r="AE1014" i="24" s="1"/>
  <c r="N1014" i="24"/>
  <c r="AF1014" i="24" s="1"/>
  <c r="O1014" i="24"/>
  <c r="AG1014" i="24" s="1"/>
  <c r="L811" i="24"/>
  <c r="AD811" i="24" s="1"/>
  <c r="M811" i="24"/>
  <c r="AE811" i="24" s="1"/>
  <c r="N811" i="24"/>
  <c r="AF811" i="24" s="1"/>
  <c r="O811" i="24"/>
  <c r="AG811" i="24" s="1"/>
  <c r="L812" i="24"/>
  <c r="AD812" i="24" s="1"/>
  <c r="M812" i="24"/>
  <c r="AE812" i="24" s="1"/>
  <c r="N812" i="24"/>
  <c r="AF812" i="24" s="1"/>
  <c r="O812" i="24"/>
  <c r="AG812" i="24" s="1"/>
  <c r="L813" i="24"/>
  <c r="AD813" i="24" s="1"/>
  <c r="M813" i="24"/>
  <c r="AE813" i="24" s="1"/>
  <c r="N813" i="24"/>
  <c r="AF813" i="24" s="1"/>
  <c r="O813" i="24"/>
  <c r="AG813" i="24" s="1"/>
  <c r="L814" i="24"/>
  <c r="AD814" i="24" s="1"/>
  <c r="M814" i="24"/>
  <c r="AE814" i="24" s="1"/>
  <c r="N814" i="24"/>
  <c r="AF814" i="24" s="1"/>
  <c r="O814" i="24"/>
  <c r="AG814" i="24" s="1"/>
  <c r="L815" i="24"/>
  <c r="AD815" i="24" s="1"/>
  <c r="M815" i="24"/>
  <c r="AE815" i="24" s="1"/>
  <c r="N815" i="24"/>
  <c r="AF815" i="24" s="1"/>
  <c r="O815" i="24"/>
  <c r="AG815" i="24" s="1"/>
  <c r="L816" i="24"/>
  <c r="AD816" i="24" s="1"/>
  <c r="M816" i="24"/>
  <c r="AE816" i="24" s="1"/>
  <c r="N816" i="24"/>
  <c r="AF816" i="24" s="1"/>
  <c r="O816" i="24"/>
  <c r="AG816" i="24" s="1"/>
  <c r="L817" i="24"/>
  <c r="AD817" i="24" s="1"/>
  <c r="M817" i="24"/>
  <c r="AE817" i="24" s="1"/>
  <c r="N817" i="24"/>
  <c r="AF817" i="24" s="1"/>
  <c r="O817" i="24"/>
  <c r="AG817" i="24" s="1"/>
  <c r="L818" i="24"/>
  <c r="AD818" i="24" s="1"/>
  <c r="M818" i="24"/>
  <c r="AE818" i="24" s="1"/>
  <c r="N818" i="24"/>
  <c r="AF818" i="24" s="1"/>
  <c r="O818" i="24"/>
  <c r="AG818" i="24" s="1"/>
  <c r="L819" i="24"/>
  <c r="AD819" i="24" s="1"/>
  <c r="M819" i="24"/>
  <c r="AE819" i="24" s="1"/>
  <c r="N819" i="24"/>
  <c r="AF819" i="24" s="1"/>
  <c r="O819" i="24"/>
  <c r="AG819" i="24" s="1"/>
  <c r="L820" i="24"/>
  <c r="AD820" i="24" s="1"/>
  <c r="M820" i="24"/>
  <c r="AE820" i="24" s="1"/>
  <c r="N820" i="24"/>
  <c r="AF820" i="24" s="1"/>
  <c r="O820" i="24"/>
  <c r="AG820" i="24" s="1"/>
  <c r="L821" i="24"/>
  <c r="AD821" i="24" s="1"/>
  <c r="M821" i="24"/>
  <c r="AE821" i="24" s="1"/>
  <c r="N821" i="24"/>
  <c r="AF821" i="24" s="1"/>
  <c r="O821" i="24"/>
  <c r="AG821" i="24" s="1"/>
  <c r="L822" i="24"/>
  <c r="AD822" i="24" s="1"/>
  <c r="M822" i="24"/>
  <c r="AE822" i="24" s="1"/>
  <c r="N822" i="24"/>
  <c r="AF822" i="24" s="1"/>
  <c r="O822" i="24"/>
  <c r="AG822" i="24" s="1"/>
  <c r="L823" i="24"/>
  <c r="AD823" i="24" s="1"/>
  <c r="M823" i="24"/>
  <c r="AE823" i="24" s="1"/>
  <c r="N823" i="24"/>
  <c r="AF823" i="24" s="1"/>
  <c r="O823" i="24"/>
  <c r="AG823" i="24" s="1"/>
  <c r="L824" i="24"/>
  <c r="AD824" i="24" s="1"/>
  <c r="M824" i="24"/>
  <c r="AE824" i="24" s="1"/>
  <c r="N824" i="24"/>
  <c r="AF824" i="24" s="1"/>
  <c r="O824" i="24"/>
  <c r="AG824" i="24" s="1"/>
  <c r="L825" i="24"/>
  <c r="AD825" i="24" s="1"/>
  <c r="M825" i="24"/>
  <c r="AE825" i="24" s="1"/>
  <c r="N825" i="24"/>
  <c r="AF825" i="24" s="1"/>
  <c r="O825" i="24"/>
  <c r="AG825" i="24" s="1"/>
  <c r="L826" i="24"/>
  <c r="AD826" i="24" s="1"/>
  <c r="M826" i="24"/>
  <c r="AE826" i="24" s="1"/>
  <c r="N826" i="24"/>
  <c r="AF826" i="24" s="1"/>
  <c r="O826" i="24"/>
  <c r="AG826" i="24" s="1"/>
  <c r="L827" i="24"/>
  <c r="AD827" i="24" s="1"/>
  <c r="M827" i="24"/>
  <c r="AE827" i="24" s="1"/>
  <c r="N827" i="24"/>
  <c r="AF827" i="24" s="1"/>
  <c r="O827" i="24"/>
  <c r="AG827" i="24" s="1"/>
  <c r="L828" i="24"/>
  <c r="AD828" i="24" s="1"/>
  <c r="M828" i="24"/>
  <c r="AE828" i="24" s="1"/>
  <c r="N828" i="24"/>
  <c r="AF828" i="24" s="1"/>
  <c r="O828" i="24"/>
  <c r="AG828" i="24" s="1"/>
  <c r="L829" i="24"/>
  <c r="AD829" i="24" s="1"/>
  <c r="M829" i="24"/>
  <c r="AE829" i="24" s="1"/>
  <c r="N829" i="24"/>
  <c r="AF829" i="24" s="1"/>
  <c r="O829" i="24"/>
  <c r="AG829" i="24" s="1"/>
  <c r="L830" i="24"/>
  <c r="AD830" i="24" s="1"/>
  <c r="M830" i="24"/>
  <c r="AE830" i="24" s="1"/>
  <c r="N830" i="24"/>
  <c r="AF830" i="24" s="1"/>
  <c r="O830" i="24"/>
  <c r="AG830" i="24" s="1"/>
  <c r="L831" i="24"/>
  <c r="AD831" i="24" s="1"/>
  <c r="M831" i="24"/>
  <c r="AE831" i="24" s="1"/>
  <c r="N831" i="24"/>
  <c r="AF831" i="24" s="1"/>
  <c r="O831" i="24"/>
  <c r="AG831" i="24" s="1"/>
  <c r="L832" i="24"/>
  <c r="AD832" i="24" s="1"/>
  <c r="M832" i="24"/>
  <c r="AE832" i="24" s="1"/>
  <c r="N832" i="24"/>
  <c r="AF832" i="24" s="1"/>
  <c r="O832" i="24"/>
  <c r="AG832" i="24" s="1"/>
  <c r="L833" i="24"/>
  <c r="AD833" i="24" s="1"/>
  <c r="M833" i="24"/>
  <c r="AE833" i="24" s="1"/>
  <c r="N833" i="24"/>
  <c r="AF833" i="24" s="1"/>
  <c r="O833" i="24"/>
  <c r="AG833" i="24" s="1"/>
  <c r="L834" i="24"/>
  <c r="AD834" i="24" s="1"/>
  <c r="M834" i="24"/>
  <c r="AE834" i="24" s="1"/>
  <c r="N834" i="24"/>
  <c r="AF834" i="24" s="1"/>
  <c r="O834" i="24"/>
  <c r="AG834" i="24" s="1"/>
  <c r="L835" i="24"/>
  <c r="AD835" i="24" s="1"/>
  <c r="M835" i="24"/>
  <c r="AE835" i="24" s="1"/>
  <c r="N835" i="24"/>
  <c r="AF835" i="24" s="1"/>
  <c r="O835" i="24"/>
  <c r="AG835" i="24" s="1"/>
  <c r="L836" i="24"/>
  <c r="AD836" i="24" s="1"/>
  <c r="M836" i="24"/>
  <c r="AE836" i="24" s="1"/>
  <c r="N836" i="24"/>
  <c r="AF836" i="24" s="1"/>
  <c r="O836" i="24"/>
  <c r="AG836" i="24" s="1"/>
  <c r="L839" i="24"/>
  <c r="AD839" i="24" s="1"/>
  <c r="M839" i="24"/>
  <c r="AE839" i="24" s="1"/>
  <c r="N839" i="24"/>
  <c r="AF839" i="24" s="1"/>
  <c r="O839" i="24"/>
  <c r="AG839" i="24" s="1"/>
  <c r="L840" i="24"/>
  <c r="AD840" i="24" s="1"/>
  <c r="M840" i="24"/>
  <c r="AE840" i="24" s="1"/>
  <c r="N840" i="24"/>
  <c r="AF840" i="24" s="1"/>
  <c r="O840" i="24"/>
  <c r="AG840" i="24" s="1"/>
  <c r="L841" i="24"/>
  <c r="AD841" i="24" s="1"/>
  <c r="M841" i="24"/>
  <c r="AE841" i="24" s="1"/>
  <c r="N841" i="24"/>
  <c r="AF841" i="24" s="1"/>
  <c r="O841" i="24"/>
  <c r="AG841" i="24" s="1"/>
  <c r="L842" i="24"/>
  <c r="AD842" i="24" s="1"/>
  <c r="M842" i="24"/>
  <c r="AE842" i="24" s="1"/>
  <c r="N842" i="24"/>
  <c r="AF842" i="24" s="1"/>
  <c r="O842" i="24"/>
  <c r="AG842" i="24" s="1"/>
  <c r="L843" i="24"/>
  <c r="AD843" i="24" s="1"/>
  <c r="M843" i="24"/>
  <c r="AE843" i="24" s="1"/>
  <c r="N843" i="24"/>
  <c r="AF843" i="24" s="1"/>
  <c r="O843" i="24"/>
  <c r="L844" i="24"/>
  <c r="AD844" i="24" s="1"/>
  <c r="M844" i="24"/>
  <c r="AE844" i="24" s="1"/>
  <c r="N844" i="24"/>
  <c r="AF844" i="24" s="1"/>
  <c r="O844" i="24"/>
  <c r="AG844" i="24" s="1"/>
  <c r="L845" i="24"/>
  <c r="AD845" i="24" s="1"/>
  <c r="M845" i="24"/>
  <c r="AE845" i="24" s="1"/>
  <c r="N845" i="24"/>
  <c r="AF845" i="24" s="1"/>
  <c r="O845" i="24"/>
  <c r="AG845" i="24" s="1"/>
  <c r="L846" i="24"/>
  <c r="AD846" i="24" s="1"/>
  <c r="M846" i="24"/>
  <c r="AE846" i="24" s="1"/>
  <c r="N846" i="24"/>
  <c r="AF846" i="24" s="1"/>
  <c r="O846" i="24"/>
  <c r="AG846" i="24" s="1"/>
  <c r="L847" i="24"/>
  <c r="AD847" i="24" s="1"/>
  <c r="M847" i="24"/>
  <c r="AE847" i="24" s="1"/>
  <c r="N847" i="24"/>
  <c r="AF847" i="24" s="1"/>
  <c r="O847" i="24"/>
  <c r="AG847" i="24" s="1"/>
  <c r="L882" i="24"/>
  <c r="AD882" i="24" s="1"/>
  <c r="M882" i="24"/>
  <c r="AE882" i="24" s="1"/>
  <c r="N882" i="24"/>
  <c r="AF882" i="24" s="1"/>
  <c r="O882" i="24"/>
  <c r="AG882" i="24" s="1"/>
  <c r="L883" i="24"/>
  <c r="AD883" i="24" s="1"/>
  <c r="M883" i="24"/>
  <c r="AE883" i="24" s="1"/>
  <c r="N883" i="24"/>
  <c r="AF883" i="24" s="1"/>
  <c r="O883" i="24"/>
  <c r="AG883" i="24" s="1"/>
  <c r="L884" i="24"/>
  <c r="AD884" i="24" s="1"/>
  <c r="M884" i="24"/>
  <c r="AE884" i="24" s="1"/>
  <c r="N884" i="24"/>
  <c r="AF884" i="24" s="1"/>
  <c r="O884" i="24"/>
  <c r="AG884" i="24" s="1"/>
  <c r="L885" i="24"/>
  <c r="AD885" i="24" s="1"/>
  <c r="M885" i="24"/>
  <c r="AE885" i="24" s="1"/>
  <c r="N885" i="24"/>
  <c r="AF885" i="24" s="1"/>
  <c r="O885" i="24"/>
  <c r="AG885" i="24" s="1"/>
  <c r="L886" i="24"/>
  <c r="AD886" i="24" s="1"/>
  <c r="M886" i="24"/>
  <c r="AE886" i="24" s="1"/>
  <c r="N886" i="24"/>
  <c r="AF886" i="24" s="1"/>
  <c r="O886" i="24"/>
  <c r="AG886" i="24" s="1"/>
  <c r="L887" i="24"/>
  <c r="AD887" i="24" s="1"/>
  <c r="M887" i="24"/>
  <c r="AE887" i="24" s="1"/>
  <c r="N887" i="24"/>
  <c r="AF887" i="24" s="1"/>
  <c r="O887" i="24"/>
  <c r="AG887" i="24" s="1"/>
  <c r="L888" i="24"/>
  <c r="AD888" i="24" s="1"/>
  <c r="M888" i="24"/>
  <c r="AE888" i="24" s="1"/>
  <c r="N888" i="24"/>
  <c r="AF888" i="24" s="1"/>
  <c r="O888" i="24"/>
  <c r="AG888" i="24" s="1"/>
  <c r="L889" i="24"/>
  <c r="AD889" i="24" s="1"/>
  <c r="M889" i="24"/>
  <c r="AE889" i="24" s="1"/>
  <c r="N889" i="24"/>
  <c r="AF889" i="24" s="1"/>
  <c r="O889" i="24"/>
  <c r="AG889" i="24" s="1"/>
  <c r="L890" i="24"/>
  <c r="AD890" i="24" s="1"/>
  <c r="M890" i="24"/>
  <c r="AE890" i="24" s="1"/>
  <c r="N890" i="24"/>
  <c r="AF890" i="24" s="1"/>
  <c r="O890" i="24"/>
  <c r="AG890" i="24" s="1"/>
  <c r="L891" i="24"/>
  <c r="AD891" i="24" s="1"/>
  <c r="M891" i="24"/>
  <c r="AE891" i="24" s="1"/>
  <c r="N891" i="24"/>
  <c r="AF891" i="24" s="1"/>
  <c r="O891" i="24"/>
  <c r="AG891" i="24" s="1"/>
  <c r="L892" i="24"/>
  <c r="AD892" i="24" s="1"/>
  <c r="M892" i="24"/>
  <c r="AE892" i="24" s="1"/>
  <c r="N892" i="24"/>
  <c r="AF892" i="24" s="1"/>
  <c r="O892" i="24"/>
  <c r="AG892" i="24" s="1"/>
  <c r="L893" i="24"/>
  <c r="AD893" i="24" s="1"/>
  <c r="M893" i="24"/>
  <c r="AE893" i="24" s="1"/>
  <c r="N893" i="24"/>
  <c r="AF893" i="24" s="1"/>
  <c r="O893" i="24"/>
  <c r="AG893" i="24" s="1"/>
  <c r="L894" i="24"/>
  <c r="AD894" i="24" s="1"/>
  <c r="M894" i="24"/>
  <c r="AE894" i="24" s="1"/>
  <c r="N894" i="24"/>
  <c r="AF894" i="24" s="1"/>
  <c r="O894" i="24"/>
  <c r="AG894" i="24" s="1"/>
  <c r="L895" i="24"/>
  <c r="AD895" i="24" s="1"/>
  <c r="M895" i="24"/>
  <c r="AE895" i="24" s="1"/>
  <c r="N895" i="24"/>
  <c r="AF895" i="24" s="1"/>
  <c r="O895" i="24"/>
  <c r="AG895" i="24" s="1"/>
  <c r="L896" i="24"/>
  <c r="AD896" i="24" s="1"/>
  <c r="M896" i="24"/>
  <c r="AE896" i="24" s="1"/>
  <c r="N896" i="24"/>
  <c r="AF896" i="24" s="1"/>
  <c r="O896" i="24"/>
  <c r="AG896" i="24" s="1"/>
  <c r="L897" i="24"/>
  <c r="AD897" i="24" s="1"/>
  <c r="M897" i="24"/>
  <c r="AE897" i="24" s="1"/>
  <c r="N897" i="24"/>
  <c r="AF897" i="24" s="1"/>
  <c r="O897" i="24"/>
  <c r="AG897" i="24" s="1"/>
  <c r="L898" i="24"/>
  <c r="AD898" i="24" s="1"/>
  <c r="M898" i="24"/>
  <c r="AE898" i="24" s="1"/>
  <c r="N898" i="24"/>
  <c r="AF898" i="24" s="1"/>
  <c r="O898" i="24"/>
  <c r="AG898" i="24" s="1"/>
  <c r="L899" i="24"/>
  <c r="AD899" i="24" s="1"/>
  <c r="M899" i="24"/>
  <c r="AE899" i="24" s="1"/>
  <c r="N899" i="24"/>
  <c r="AF899" i="24" s="1"/>
  <c r="O899" i="24"/>
  <c r="AG899" i="24" s="1"/>
  <c r="L900" i="24"/>
  <c r="AD900" i="24" s="1"/>
  <c r="M900" i="24"/>
  <c r="AE900" i="24" s="1"/>
  <c r="N900" i="24"/>
  <c r="AF900" i="24" s="1"/>
  <c r="O900" i="24"/>
  <c r="AG900" i="24" s="1"/>
  <c r="L901" i="24"/>
  <c r="AD901" i="24" s="1"/>
  <c r="M901" i="24"/>
  <c r="AE901" i="24" s="1"/>
  <c r="N901" i="24"/>
  <c r="AF901" i="24" s="1"/>
  <c r="O901" i="24"/>
  <c r="AG901" i="24" s="1"/>
  <c r="L902" i="24"/>
  <c r="AD902" i="24" s="1"/>
  <c r="M902" i="24"/>
  <c r="AE902" i="24" s="1"/>
  <c r="N902" i="24"/>
  <c r="AF902" i="24" s="1"/>
  <c r="O902" i="24"/>
  <c r="AG902" i="24" s="1"/>
  <c r="L903" i="24"/>
  <c r="AD903" i="24" s="1"/>
  <c r="M903" i="24"/>
  <c r="AE903" i="24" s="1"/>
  <c r="N903" i="24"/>
  <c r="AF903" i="24" s="1"/>
  <c r="O903" i="24"/>
  <c r="AG903" i="24" s="1"/>
  <c r="L904" i="24"/>
  <c r="AD904" i="24" s="1"/>
  <c r="M904" i="24"/>
  <c r="AE904" i="24" s="1"/>
  <c r="N904" i="24"/>
  <c r="AF904" i="24" s="1"/>
  <c r="O904" i="24"/>
  <c r="AG904" i="24" s="1"/>
  <c r="L905" i="24"/>
  <c r="AD905" i="24" s="1"/>
  <c r="M905" i="24"/>
  <c r="AE905" i="24" s="1"/>
  <c r="N905" i="24"/>
  <c r="AF905" i="24" s="1"/>
  <c r="O905" i="24"/>
  <c r="AG905" i="24" s="1"/>
  <c r="L906" i="24"/>
  <c r="AD906" i="24" s="1"/>
  <c r="M906" i="24"/>
  <c r="AE906" i="24" s="1"/>
  <c r="N906" i="24"/>
  <c r="AF906" i="24" s="1"/>
  <c r="O906" i="24"/>
  <c r="AG906" i="24" s="1"/>
  <c r="L907" i="24"/>
  <c r="AD907" i="24" s="1"/>
  <c r="M907" i="24"/>
  <c r="AE907" i="24" s="1"/>
  <c r="N907" i="24"/>
  <c r="AF907" i="24" s="1"/>
  <c r="O907" i="24"/>
  <c r="AG907" i="24" s="1"/>
  <c r="L908" i="24"/>
  <c r="AD908" i="24" s="1"/>
  <c r="M908" i="24"/>
  <c r="AE908" i="24" s="1"/>
  <c r="N908" i="24"/>
  <c r="AF908" i="24" s="1"/>
  <c r="O908" i="24"/>
  <c r="AG908" i="24" s="1"/>
  <c r="L909" i="24"/>
  <c r="AD909" i="24" s="1"/>
  <c r="M909" i="24"/>
  <c r="AE909" i="24" s="1"/>
  <c r="N909" i="24"/>
  <c r="AF909" i="24" s="1"/>
  <c r="O909" i="24"/>
  <c r="AG909" i="24" s="1"/>
  <c r="L910" i="24"/>
  <c r="AD910" i="24" s="1"/>
  <c r="M910" i="24"/>
  <c r="AE910" i="24" s="1"/>
  <c r="N910" i="24"/>
  <c r="AF910" i="24" s="1"/>
  <c r="O910" i="24"/>
  <c r="AG910" i="24" s="1"/>
  <c r="L911" i="24"/>
  <c r="AD911" i="24" s="1"/>
  <c r="M911" i="24"/>
  <c r="AE911" i="24" s="1"/>
  <c r="N911" i="24"/>
  <c r="AF911" i="24" s="1"/>
  <c r="O911" i="24"/>
  <c r="AG911" i="24" s="1"/>
  <c r="L912" i="24"/>
  <c r="AD912" i="24" s="1"/>
  <c r="M912" i="24"/>
  <c r="AE912" i="24" s="1"/>
  <c r="N912" i="24"/>
  <c r="AF912" i="24" s="1"/>
  <c r="O912" i="24"/>
  <c r="AG912" i="24" s="1"/>
  <c r="L913" i="24"/>
  <c r="AD913" i="24" s="1"/>
  <c r="M913" i="24"/>
  <c r="AE913" i="24" s="1"/>
  <c r="N913" i="24"/>
  <c r="AF913" i="24" s="1"/>
  <c r="O913" i="24"/>
  <c r="AG913" i="24" s="1"/>
  <c r="L914" i="24"/>
  <c r="AD914" i="24" s="1"/>
  <c r="M914" i="24"/>
  <c r="AE914" i="24" s="1"/>
  <c r="N914" i="24"/>
  <c r="AF914" i="24" s="1"/>
  <c r="O914" i="24"/>
  <c r="AG914" i="24" s="1"/>
  <c r="L915" i="24"/>
  <c r="AD915" i="24" s="1"/>
  <c r="M915" i="24"/>
  <c r="AE915" i="24" s="1"/>
  <c r="N915" i="24"/>
  <c r="AF915" i="24" s="1"/>
  <c r="O915" i="24"/>
  <c r="L916" i="24"/>
  <c r="AD916" i="24" s="1"/>
  <c r="M916" i="24"/>
  <c r="AE916" i="24" s="1"/>
  <c r="N916" i="24"/>
  <c r="AF916" i="24" s="1"/>
  <c r="O916" i="24"/>
  <c r="AG916" i="24" s="1"/>
  <c r="L917" i="24"/>
  <c r="AD917" i="24" s="1"/>
  <c r="M917" i="24"/>
  <c r="AE917" i="24" s="1"/>
  <c r="N917" i="24"/>
  <c r="AF917" i="24" s="1"/>
  <c r="O917" i="24"/>
  <c r="AG917" i="24" s="1"/>
  <c r="L918" i="24"/>
  <c r="AD918" i="24" s="1"/>
  <c r="M918" i="24"/>
  <c r="AE918" i="24" s="1"/>
  <c r="N918" i="24"/>
  <c r="AF918" i="24" s="1"/>
  <c r="O918" i="24"/>
  <c r="AG918" i="24" s="1"/>
  <c r="L848" i="24"/>
  <c r="AD848" i="24" s="1"/>
  <c r="M848" i="24"/>
  <c r="AE848" i="24" s="1"/>
  <c r="N848" i="24"/>
  <c r="AF848" i="24" s="1"/>
  <c r="O848" i="24"/>
  <c r="AG848" i="24" s="1"/>
  <c r="L849" i="24"/>
  <c r="AD849" i="24" s="1"/>
  <c r="M849" i="24"/>
  <c r="AE849" i="24" s="1"/>
  <c r="N849" i="24"/>
  <c r="AF849" i="24" s="1"/>
  <c r="O849" i="24"/>
  <c r="AG849" i="24" s="1"/>
  <c r="L850" i="24"/>
  <c r="AD850" i="24" s="1"/>
  <c r="M850" i="24"/>
  <c r="AE850" i="24" s="1"/>
  <c r="N850" i="24"/>
  <c r="AF850" i="24" s="1"/>
  <c r="O850" i="24"/>
  <c r="AG850" i="24" s="1"/>
  <c r="L851" i="24"/>
  <c r="AD851" i="24" s="1"/>
  <c r="M851" i="24"/>
  <c r="AE851" i="24" s="1"/>
  <c r="N851" i="24"/>
  <c r="AF851" i="24" s="1"/>
  <c r="O851" i="24"/>
  <c r="AG851" i="24" s="1"/>
  <c r="L852" i="24"/>
  <c r="AD852" i="24" s="1"/>
  <c r="M852" i="24"/>
  <c r="AE852" i="24" s="1"/>
  <c r="N852" i="24"/>
  <c r="AF852" i="24" s="1"/>
  <c r="O852" i="24"/>
  <c r="AG852" i="24" s="1"/>
  <c r="L853" i="24"/>
  <c r="AD853" i="24" s="1"/>
  <c r="M853" i="24"/>
  <c r="AE853" i="24" s="1"/>
  <c r="N853" i="24"/>
  <c r="AF853" i="24" s="1"/>
  <c r="O853" i="24"/>
  <c r="AG853" i="24" s="1"/>
  <c r="L919" i="24"/>
  <c r="AD919" i="24" s="1"/>
  <c r="M919" i="24"/>
  <c r="AE919" i="24" s="1"/>
  <c r="N919" i="24"/>
  <c r="AF919" i="24" s="1"/>
  <c r="O919" i="24"/>
  <c r="AG919" i="24" s="1"/>
  <c r="L920" i="24"/>
  <c r="AD920" i="24" s="1"/>
  <c r="M920" i="24"/>
  <c r="AE920" i="24" s="1"/>
  <c r="N920" i="24"/>
  <c r="AF920" i="24" s="1"/>
  <c r="O920" i="24"/>
  <c r="AG920" i="24" s="1"/>
  <c r="L921" i="24"/>
  <c r="AD921" i="24" s="1"/>
  <c r="M921" i="24"/>
  <c r="AE921" i="24" s="1"/>
  <c r="N921" i="24"/>
  <c r="AF921" i="24" s="1"/>
  <c r="O921" i="24"/>
  <c r="AG921" i="24" s="1"/>
  <c r="L922" i="24"/>
  <c r="AD922" i="24" s="1"/>
  <c r="M922" i="24"/>
  <c r="AE922" i="24" s="1"/>
  <c r="N922" i="24"/>
  <c r="AF922" i="24" s="1"/>
  <c r="O922" i="24"/>
  <c r="AG922" i="24" s="1"/>
  <c r="L923" i="24"/>
  <c r="AD923" i="24" s="1"/>
  <c r="M923" i="24"/>
  <c r="AE923" i="24" s="1"/>
  <c r="N923" i="24"/>
  <c r="AF923" i="24" s="1"/>
  <c r="O923" i="24"/>
  <c r="AG923" i="24" s="1"/>
  <c r="L924" i="24"/>
  <c r="AD924" i="24" s="1"/>
  <c r="M924" i="24"/>
  <c r="AE924" i="24" s="1"/>
  <c r="N924" i="24"/>
  <c r="AF924" i="24" s="1"/>
  <c r="O924" i="24"/>
  <c r="AG924" i="24" s="1"/>
  <c r="L925" i="24"/>
  <c r="AD925" i="24" s="1"/>
  <c r="M925" i="24"/>
  <c r="AE925" i="24" s="1"/>
  <c r="N925" i="24"/>
  <c r="AF925" i="24" s="1"/>
  <c r="O925" i="24"/>
  <c r="AG925" i="24" s="1"/>
  <c r="L926" i="24"/>
  <c r="AD926" i="24" s="1"/>
  <c r="M926" i="24"/>
  <c r="AE926" i="24" s="1"/>
  <c r="N926" i="24"/>
  <c r="AF926" i="24" s="1"/>
  <c r="O926" i="24"/>
  <c r="AG926" i="24" s="1"/>
  <c r="L927" i="24"/>
  <c r="AD927" i="24" s="1"/>
  <c r="M927" i="24"/>
  <c r="AE927" i="24" s="1"/>
  <c r="N927" i="24"/>
  <c r="AF927" i="24" s="1"/>
  <c r="O927" i="24"/>
  <c r="AG927" i="24" s="1"/>
  <c r="L928" i="24"/>
  <c r="AD928" i="24" s="1"/>
  <c r="M928" i="24"/>
  <c r="AE928" i="24" s="1"/>
  <c r="N928" i="24"/>
  <c r="AF928" i="24" s="1"/>
  <c r="O928" i="24"/>
  <c r="AG928" i="24" s="1"/>
  <c r="L929" i="24"/>
  <c r="AD929" i="24" s="1"/>
  <c r="M929" i="24"/>
  <c r="AE929" i="24" s="1"/>
  <c r="N929" i="24"/>
  <c r="AF929" i="24" s="1"/>
  <c r="O929" i="24"/>
  <c r="AG929" i="24" s="1"/>
  <c r="L930" i="24"/>
  <c r="AD930" i="24" s="1"/>
  <c r="M930" i="24"/>
  <c r="AE930" i="24" s="1"/>
  <c r="N930" i="24"/>
  <c r="AF930" i="24" s="1"/>
  <c r="O930" i="24"/>
  <c r="AG930" i="24" s="1"/>
  <c r="L931" i="24"/>
  <c r="AD931" i="24" s="1"/>
  <c r="M931" i="24"/>
  <c r="AE931" i="24" s="1"/>
  <c r="N931" i="24"/>
  <c r="AF931" i="24" s="1"/>
  <c r="O931" i="24"/>
  <c r="AG931" i="24" s="1"/>
  <c r="L1015" i="24"/>
  <c r="AD1015" i="24" s="1"/>
  <c r="M1015" i="24"/>
  <c r="AE1015" i="24" s="1"/>
  <c r="N1015" i="24"/>
  <c r="AF1015" i="24" s="1"/>
  <c r="O1015" i="24"/>
  <c r="AG1015" i="24" s="1"/>
  <c r="L1016" i="24"/>
  <c r="AD1016" i="24" s="1"/>
  <c r="M1016" i="24"/>
  <c r="AE1016" i="24" s="1"/>
  <c r="N1016" i="24"/>
  <c r="AF1016" i="24" s="1"/>
  <c r="O1016" i="24"/>
  <c r="AG1016" i="24" s="1"/>
  <c r="L1017" i="24"/>
  <c r="AD1017" i="24" s="1"/>
  <c r="M1017" i="24"/>
  <c r="AE1017" i="24" s="1"/>
  <c r="N1017" i="24"/>
  <c r="AF1017" i="24" s="1"/>
  <c r="O1017" i="24"/>
  <c r="AG1017" i="24" s="1"/>
  <c r="L1018" i="24"/>
  <c r="AD1018" i="24" s="1"/>
  <c r="M1018" i="24"/>
  <c r="AE1018" i="24" s="1"/>
  <c r="N1018" i="24"/>
  <c r="AF1018" i="24" s="1"/>
  <c r="O1018" i="24"/>
  <c r="AG1018" i="24" s="1"/>
  <c r="L1019" i="24"/>
  <c r="AD1019" i="24" s="1"/>
  <c r="M1019" i="24"/>
  <c r="AE1019" i="24" s="1"/>
  <c r="N1019" i="24"/>
  <c r="AF1019" i="24" s="1"/>
  <c r="O1019" i="24"/>
  <c r="AG1019" i="24" s="1"/>
  <c r="L1020" i="24"/>
  <c r="AD1020" i="24" s="1"/>
  <c r="M1020" i="24"/>
  <c r="AE1020" i="24" s="1"/>
  <c r="N1020" i="24"/>
  <c r="AF1020" i="24" s="1"/>
  <c r="O1020" i="24"/>
  <c r="AG1020" i="24" s="1"/>
  <c r="L1021" i="24"/>
  <c r="AD1021" i="24" s="1"/>
  <c r="M1021" i="24"/>
  <c r="AE1021" i="24" s="1"/>
  <c r="N1021" i="24"/>
  <c r="AF1021" i="24" s="1"/>
  <c r="O1021" i="24"/>
  <c r="AG1021" i="24" s="1"/>
  <c r="L1022" i="24"/>
  <c r="AD1022" i="24" s="1"/>
  <c r="M1022" i="24"/>
  <c r="AE1022" i="24" s="1"/>
  <c r="N1022" i="24"/>
  <c r="AF1022" i="24" s="1"/>
  <c r="O1022" i="24"/>
  <c r="AG1022" i="24" s="1"/>
  <c r="L1023" i="24"/>
  <c r="AD1023" i="24" s="1"/>
  <c r="M1023" i="24"/>
  <c r="AE1023" i="24" s="1"/>
  <c r="N1023" i="24"/>
  <c r="AF1023" i="24" s="1"/>
  <c r="O1023" i="24"/>
  <c r="AG1023" i="24" s="1"/>
  <c r="L1024" i="24"/>
  <c r="AD1024" i="24" s="1"/>
  <c r="M1024" i="24"/>
  <c r="AE1024" i="24" s="1"/>
  <c r="N1024" i="24"/>
  <c r="AF1024" i="24" s="1"/>
  <c r="O1024" i="24"/>
  <c r="AG1024" i="24" s="1"/>
  <c r="L1025" i="24"/>
  <c r="AD1025" i="24" s="1"/>
  <c r="M1025" i="24"/>
  <c r="AE1025" i="24" s="1"/>
  <c r="N1025" i="24"/>
  <c r="AF1025" i="24" s="1"/>
  <c r="O1025" i="24"/>
  <c r="AG1025" i="24" s="1"/>
  <c r="L1026" i="24"/>
  <c r="AD1026" i="24" s="1"/>
  <c r="M1026" i="24"/>
  <c r="AE1026" i="24" s="1"/>
  <c r="N1026" i="24"/>
  <c r="AF1026" i="24" s="1"/>
  <c r="O1026" i="24"/>
  <c r="AG1026" i="24" s="1"/>
  <c r="L1027" i="24"/>
  <c r="AD1027" i="24" s="1"/>
  <c r="M1027" i="24"/>
  <c r="AE1027" i="24" s="1"/>
  <c r="N1027" i="24"/>
  <c r="AF1027" i="24" s="1"/>
  <c r="O1027" i="24"/>
  <c r="AG1027" i="24" s="1"/>
  <c r="L1028" i="24"/>
  <c r="AD1028" i="24" s="1"/>
  <c r="M1028" i="24"/>
  <c r="AE1028" i="24" s="1"/>
  <c r="N1028" i="24"/>
  <c r="AF1028" i="24" s="1"/>
  <c r="O1028" i="24"/>
  <c r="AG1028" i="24" s="1"/>
  <c r="L1029" i="24"/>
  <c r="AD1029" i="24" s="1"/>
  <c r="M1029" i="24"/>
  <c r="AE1029" i="24" s="1"/>
  <c r="N1029" i="24"/>
  <c r="AF1029" i="24" s="1"/>
  <c r="O1029" i="24"/>
  <c r="AG1029" i="24" s="1"/>
  <c r="L1030" i="24"/>
  <c r="AD1030" i="24" s="1"/>
  <c r="M1030" i="24"/>
  <c r="AE1030" i="24" s="1"/>
  <c r="N1030" i="24"/>
  <c r="AF1030" i="24" s="1"/>
  <c r="O1030" i="24"/>
  <c r="AG1030" i="24" s="1"/>
  <c r="L854" i="24"/>
  <c r="AD854" i="24" s="1"/>
  <c r="M854" i="24"/>
  <c r="AE854" i="24" s="1"/>
  <c r="N854" i="24"/>
  <c r="O854" i="24"/>
  <c r="L855" i="24"/>
  <c r="AD855" i="24" s="1"/>
  <c r="M855" i="24"/>
  <c r="AE855" i="24" s="1"/>
  <c r="N855" i="24"/>
  <c r="AF855" i="24" s="1"/>
  <c r="O855" i="24"/>
  <c r="L856" i="24"/>
  <c r="AD856" i="24" s="1"/>
  <c r="M856" i="24"/>
  <c r="AE856" i="24" s="1"/>
  <c r="N856" i="24"/>
  <c r="O856" i="24"/>
  <c r="AG856" i="24" s="1"/>
  <c r="L857" i="24"/>
  <c r="AD857" i="24" s="1"/>
  <c r="M857" i="24"/>
  <c r="AE857" i="24" s="1"/>
  <c r="N857" i="24"/>
  <c r="AF857" i="24" s="1"/>
  <c r="O857" i="24"/>
  <c r="AG857" i="24" s="1"/>
  <c r="L858" i="24"/>
  <c r="AD858" i="24" s="1"/>
  <c r="M858" i="24"/>
  <c r="AE858" i="24" s="1"/>
  <c r="N858" i="24"/>
  <c r="O858" i="24"/>
  <c r="L859" i="24"/>
  <c r="AD859" i="24" s="1"/>
  <c r="M859" i="24"/>
  <c r="AE859" i="24" s="1"/>
  <c r="N859" i="24"/>
  <c r="O859" i="24"/>
  <c r="L860" i="24"/>
  <c r="AD860" i="24" s="1"/>
  <c r="M860" i="24"/>
  <c r="AE860" i="24" s="1"/>
  <c r="N860" i="24"/>
  <c r="O860" i="24"/>
  <c r="AG860" i="24" s="1"/>
  <c r="L861" i="24"/>
  <c r="AD861" i="24" s="1"/>
  <c r="M861" i="24"/>
  <c r="AE861" i="24" s="1"/>
  <c r="N861" i="24"/>
  <c r="AF861" i="24" s="1"/>
  <c r="O861" i="24"/>
  <c r="AG861" i="24" s="1"/>
  <c r="L862" i="24"/>
  <c r="AD862" i="24" s="1"/>
  <c r="M862" i="24"/>
  <c r="AE862" i="24" s="1"/>
  <c r="N862" i="24"/>
  <c r="O862" i="24"/>
  <c r="L863" i="24"/>
  <c r="AD863" i="24" s="1"/>
  <c r="M863" i="24"/>
  <c r="AE863" i="24" s="1"/>
  <c r="N863" i="24"/>
  <c r="AF863" i="24" s="1"/>
  <c r="O863" i="24"/>
  <c r="L864" i="24"/>
  <c r="AD864" i="24" s="1"/>
  <c r="M864" i="24"/>
  <c r="AE864" i="24" s="1"/>
  <c r="N864" i="24"/>
  <c r="O864" i="24"/>
  <c r="AG864" i="24" s="1"/>
  <c r="L865" i="24"/>
  <c r="AD865" i="24" s="1"/>
  <c r="M865" i="24"/>
  <c r="AE865" i="24" s="1"/>
  <c r="N865" i="24"/>
  <c r="O865" i="24"/>
  <c r="AG865" i="24" s="1"/>
  <c r="L866" i="24"/>
  <c r="AD866" i="24" s="1"/>
  <c r="M866" i="24"/>
  <c r="AE866" i="24" s="1"/>
  <c r="N866" i="24"/>
  <c r="AF866" i="24" s="1"/>
  <c r="O866" i="24"/>
  <c r="L867" i="24"/>
  <c r="AD867" i="24" s="1"/>
  <c r="M867" i="24"/>
  <c r="AE867" i="24" s="1"/>
  <c r="N867" i="24"/>
  <c r="O867" i="24"/>
  <c r="L868" i="24"/>
  <c r="AD868" i="24" s="1"/>
  <c r="M868" i="24"/>
  <c r="AE868" i="24" s="1"/>
  <c r="N868" i="24"/>
  <c r="O868" i="24"/>
  <c r="AG868" i="24" s="1"/>
  <c r="L869" i="24"/>
  <c r="AD869" i="24" s="1"/>
  <c r="M869" i="24"/>
  <c r="AE869" i="24" s="1"/>
  <c r="N869" i="24"/>
  <c r="AF869" i="24" s="1"/>
  <c r="O869" i="24"/>
  <c r="AG869" i="24" s="1"/>
  <c r="L870" i="24"/>
  <c r="AD870" i="24" s="1"/>
  <c r="M870" i="24"/>
  <c r="AE870" i="24" s="1"/>
  <c r="N870" i="24"/>
  <c r="AF870" i="24" s="1"/>
  <c r="O870" i="24"/>
  <c r="L871" i="24"/>
  <c r="AD871" i="24" s="1"/>
  <c r="M871" i="24"/>
  <c r="AE871" i="24" s="1"/>
  <c r="N871" i="24"/>
  <c r="O871" i="24"/>
  <c r="L872" i="24"/>
  <c r="AD872" i="24" s="1"/>
  <c r="M872" i="24"/>
  <c r="AE872" i="24" s="1"/>
  <c r="N872" i="24"/>
  <c r="O872" i="24"/>
  <c r="AG872" i="24" s="1"/>
  <c r="L873" i="24"/>
  <c r="AD873" i="24" s="1"/>
  <c r="M873" i="24"/>
  <c r="AE873" i="24" s="1"/>
  <c r="N873" i="24"/>
  <c r="O873" i="24"/>
  <c r="L874" i="24"/>
  <c r="AD874" i="24" s="1"/>
  <c r="M874" i="24"/>
  <c r="AE874" i="24" s="1"/>
  <c r="N874" i="24"/>
  <c r="O874" i="24"/>
  <c r="L875" i="24"/>
  <c r="AD875" i="24" s="1"/>
  <c r="M875" i="24"/>
  <c r="AE875" i="24" s="1"/>
  <c r="N875" i="24"/>
  <c r="AF875" i="24" s="1"/>
  <c r="O875" i="24"/>
  <c r="L876" i="24"/>
  <c r="AD876" i="24" s="1"/>
  <c r="M876" i="24"/>
  <c r="N876" i="24"/>
  <c r="O876" i="24"/>
  <c r="AG876" i="24" s="1"/>
  <c r="L877" i="24"/>
  <c r="AD877" i="24" s="1"/>
  <c r="M877" i="24"/>
  <c r="AE877" i="24" s="1"/>
  <c r="N877" i="24"/>
  <c r="AF877" i="24" s="1"/>
  <c r="O877" i="24"/>
  <c r="AG877" i="24" s="1"/>
  <c r="L878" i="24"/>
  <c r="AD878" i="24" s="1"/>
  <c r="M878" i="24"/>
  <c r="AE878" i="24" s="1"/>
  <c r="N878" i="24"/>
  <c r="O878" i="24"/>
  <c r="L879" i="24"/>
  <c r="AD879" i="24" s="1"/>
  <c r="M879" i="24"/>
  <c r="AE879" i="24" s="1"/>
  <c r="N879" i="24"/>
  <c r="O879" i="24"/>
  <c r="L880" i="24"/>
  <c r="AD880" i="24" s="1"/>
  <c r="M880" i="24"/>
  <c r="AE880" i="24" s="1"/>
  <c r="N880" i="24"/>
  <c r="O880" i="24"/>
  <c r="AG880" i="24" s="1"/>
  <c r="L837" i="24"/>
  <c r="AD837" i="24" s="1"/>
  <c r="M837" i="24"/>
  <c r="AE837" i="24" s="1"/>
  <c r="N837" i="24"/>
  <c r="AF837" i="24" s="1"/>
  <c r="O837" i="24"/>
  <c r="L838" i="24"/>
  <c r="AD838" i="24" s="1"/>
  <c r="M838" i="24"/>
  <c r="AE838" i="24" s="1"/>
  <c r="N838" i="24"/>
  <c r="O838" i="24"/>
  <c r="L932" i="24"/>
  <c r="AD932" i="24" s="1"/>
  <c r="M932" i="24"/>
  <c r="AE932" i="24" s="1"/>
  <c r="N932" i="24"/>
  <c r="AF932" i="24" s="1"/>
  <c r="O932" i="24"/>
  <c r="L933" i="24"/>
  <c r="AD933" i="24" s="1"/>
  <c r="M933" i="24"/>
  <c r="AE933" i="24" s="1"/>
  <c r="N933" i="24"/>
  <c r="AF933" i="24" s="1"/>
  <c r="O933" i="24"/>
  <c r="AG933" i="24" s="1"/>
  <c r="L934" i="24"/>
  <c r="AD934" i="24" s="1"/>
  <c r="M934" i="24"/>
  <c r="AE934" i="24" s="1"/>
  <c r="N934" i="24"/>
  <c r="O934" i="24"/>
  <c r="AG934" i="24" s="1"/>
  <c r="L935" i="24"/>
  <c r="AD935" i="24" s="1"/>
  <c r="M935" i="24"/>
  <c r="AE935" i="24" s="1"/>
  <c r="N935" i="24"/>
  <c r="O935" i="24"/>
  <c r="L936" i="24"/>
  <c r="AD936" i="24" s="1"/>
  <c r="M936" i="24"/>
  <c r="AE936" i="24" s="1"/>
  <c r="N936" i="24"/>
  <c r="AF936" i="24" s="1"/>
  <c r="O936" i="24"/>
  <c r="L937" i="24"/>
  <c r="AD937" i="24" s="1"/>
  <c r="M937" i="24"/>
  <c r="AE937" i="24" s="1"/>
  <c r="N937" i="24"/>
  <c r="O937" i="24"/>
  <c r="AG937" i="24" s="1"/>
  <c r="L938" i="24"/>
  <c r="AD938" i="24" s="1"/>
  <c r="M938" i="24"/>
  <c r="AE938" i="24" s="1"/>
  <c r="N938" i="24"/>
  <c r="AF938" i="24" s="1"/>
  <c r="O938" i="24"/>
  <c r="AG938" i="24" s="1"/>
  <c r="L939" i="24"/>
  <c r="AD939" i="24" s="1"/>
  <c r="M939" i="24"/>
  <c r="AE939" i="24" s="1"/>
  <c r="N939" i="24"/>
  <c r="O939" i="24"/>
  <c r="L940" i="24"/>
  <c r="AD940" i="24" s="1"/>
  <c r="M940" i="24"/>
  <c r="AE940" i="24" s="1"/>
  <c r="N940" i="24"/>
  <c r="O940" i="24"/>
  <c r="L941" i="24"/>
  <c r="AD941" i="24" s="1"/>
  <c r="M941" i="24"/>
  <c r="AE941" i="24" s="1"/>
  <c r="N941" i="24"/>
  <c r="O941" i="24"/>
  <c r="AG941" i="24" s="1"/>
  <c r="L942" i="24"/>
  <c r="AD942" i="24" s="1"/>
  <c r="M942" i="24"/>
  <c r="AE942" i="24" s="1"/>
  <c r="N942" i="24"/>
  <c r="O942" i="24"/>
  <c r="AG942" i="24" s="1"/>
  <c r="L943" i="24"/>
  <c r="AD943" i="24" s="1"/>
  <c r="M943" i="24"/>
  <c r="AE943" i="24" s="1"/>
  <c r="N943" i="24"/>
  <c r="AF943" i="24" s="1"/>
  <c r="O943" i="24"/>
  <c r="L944" i="24"/>
  <c r="AD944" i="24" s="1"/>
  <c r="M944" i="24"/>
  <c r="AE944" i="24" s="1"/>
  <c r="N944" i="24"/>
  <c r="O944" i="24"/>
  <c r="L945" i="24"/>
  <c r="AD945" i="24" s="1"/>
  <c r="M945" i="24"/>
  <c r="AE945" i="24" s="1"/>
  <c r="N945" i="24"/>
  <c r="O945" i="24"/>
  <c r="AG945" i="24" s="1"/>
  <c r="L946" i="24"/>
  <c r="AD946" i="24" s="1"/>
  <c r="M946" i="24"/>
  <c r="AE946" i="24" s="1"/>
  <c r="N946" i="24"/>
  <c r="O946" i="24"/>
  <c r="AG946" i="24" s="1"/>
  <c r="L947" i="24"/>
  <c r="AD947" i="24" s="1"/>
  <c r="M947" i="24"/>
  <c r="AE947" i="24" s="1"/>
  <c r="N947" i="24"/>
  <c r="AF947" i="24" s="1"/>
  <c r="O947" i="24"/>
  <c r="L948" i="24"/>
  <c r="AD948" i="24" s="1"/>
  <c r="M948" i="24"/>
  <c r="AE948" i="24" s="1"/>
  <c r="N948" i="24"/>
  <c r="O948" i="24"/>
  <c r="L949" i="24"/>
  <c r="AD949" i="24" s="1"/>
  <c r="M949" i="24"/>
  <c r="AE949" i="24" s="1"/>
  <c r="N949" i="24"/>
  <c r="AF949" i="24" s="1"/>
  <c r="O949" i="24"/>
  <c r="AG949" i="24" s="1"/>
  <c r="L950" i="24"/>
  <c r="AD950" i="24" s="1"/>
  <c r="M950" i="24"/>
  <c r="AE950" i="24" s="1"/>
  <c r="N950" i="24"/>
  <c r="O950" i="24"/>
  <c r="AG950" i="24" s="1"/>
  <c r="L951" i="24"/>
  <c r="AD951" i="24" s="1"/>
  <c r="M951" i="24"/>
  <c r="AE951" i="24" s="1"/>
  <c r="N951" i="24"/>
  <c r="AF951" i="24" s="1"/>
  <c r="O951" i="24"/>
  <c r="L952" i="24"/>
  <c r="AD952" i="24" s="1"/>
  <c r="M952" i="24"/>
  <c r="AE952" i="24" s="1"/>
  <c r="N952" i="24"/>
  <c r="O952" i="24"/>
  <c r="L953" i="24"/>
  <c r="AD953" i="24" s="1"/>
  <c r="M953" i="24"/>
  <c r="AE953" i="24" s="1"/>
  <c r="N953" i="24"/>
  <c r="O953" i="24"/>
  <c r="AG953" i="24" s="1"/>
  <c r="L954" i="24"/>
  <c r="M954" i="24"/>
  <c r="AE954" i="24" s="1"/>
  <c r="N954" i="24"/>
  <c r="O954" i="24"/>
  <c r="L955" i="24"/>
  <c r="AD955" i="24" s="1"/>
  <c r="M955" i="24"/>
  <c r="AE955" i="24" s="1"/>
  <c r="N955" i="24"/>
  <c r="AF955" i="24" s="1"/>
  <c r="O955" i="24"/>
  <c r="L956" i="24"/>
  <c r="AD956" i="24" s="1"/>
  <c r="M956" i="24"/>
  <c r="AE956" i="24" s="1"/>
  <c r="N956" i="24"/>
  <c r="AF956" i="24" s="1"/>
  <c r="O956" i="24"/>
  <c r="L957" i="24"/>
  <c r="AD957" i="24" s="1"/>
  <c r="M957" i="24"/>
  <c r="AE957" i="24" s="1"/>
  <c r="N957" i="24"/>
  <c r="O957" i="24"/>
  <c r="AG957" i="24" s="1"/>
  <c r="L958" i="24"/>
  <c r="AD958" i="24" s="1"/>
  <c r="M958" i="24"/>
  <c r="AE958" i="24" s="1"/>
  <c r="N958" i="24"/>
  <c r="O958" i="24"/>
  <c r="AG958" i="24" s="1"/>
  <c r="L959" i="24"/>
  <c r="AD959" i="24" s="1"/>
  <c r="M959" i="24"/>
  <c r="AE959" i="24" s="1"/>
  <c r="N959" i="24"/>
  <c r="O959" i="24"/>
  <c r="L960" i="24"/>
  <c r="AD960" i="24" s="1"/>
  <c r="M960" i="24"/>
  <c r="AE960" i="24" s="1"/>
  <c r="N960" i="24"/>
  <c r="O960" i="24"/>
  <c r="L961" i="24"/>
  <c r="AD961" i="24" s="1"/>
  <c r="M961" i="24"/>
  <c r="AE961" i="24" s="1"/>
  <c r="N961" i="24"/>
  <c r="O961" i="24"/>
  <c r="AG961" i="24" s="1"/>
  <c r="L964" i="24"/>
  <c r="AD964" i="24" s="1"/>
  <c r="M964" i="24"/>
  <c r="AE964" i="24" s="1"/>
  <c r="N964" i="24"/>
  <c r="AF964" i="24" s="1"/>
  <c r="O964" i="24"/>
  <c r="L963" i="24"/>
  <c r="AD963" i="24" s="1"/>
  <c r="M963" i="24"/>
  <c r="AE963" i="24" s="1"/>
  <c r="N963" i="24"/>
  <c r="AF963" i="24" s="1"/>
  <c r="O963" i="24"/>
  <c r="L966" i="24"/>
  <c r="AD966" i="24" s="1"/>
  <c r="M966" i="24"/>
  <c r="AE966" i="24" s="1"/>
  <c r="N966" i="24"/>
  <c r="O966" i="24"/>
  <c r="L967" i="24"/>
  <c r="AD967" i="24" s="1"/>
  <c r="M967" i="24"/>
  <c r="AE967" i="24" s="1"/>
  <c r="N967" i="24"/>
  <c r="O967" i="24"/>
  <c r="AG967" i="24" s="1"/>
  <c r="L968" i="24"/>
  <c r="AD968" i="24" s="1"/>
  <c r="M968" i="24"/>
  <c r="AE968" i="24" s="1"/>
  <c r="N968" i="24"/>
  <c r="AF968" i="24" s="1"/>
  <c r="O968" i="24"/>
  <c r="AG968" i="24" s="1"/>
  <c r="L969" i="24"/>
  <c r="AD969" i="24" s="1"/>
  <c r="M969" i="24"/>
  <c r="AE969" i="24" s="1"/>
  <c r="N969" i="24"/>
  <c r="O969" i="24"/>
  <c r="L970" i="24"/>
  <c r="AD970" i="24" s="1"/>
  <c r="M970" i="24"/>
  <c r="AE970" i="24" s="1"/>
  <c r="N970" i="24"/>
  <c r="AF970" i="24" s="1"/>
  <c r="O970" i="24"/>
  <c r="L971" i="24"/>
  <c r="AD971" i="24" s="1"/>
  <c r="M971" i="24"/>
  <c r="AE971" i="24" s="1"/>
  <c r="N971" i="24"/>
  <c r="O971" i="24"/>
  <c r="AG971" i="24" s="1"/>
  <c r="L972" i="24"/>
  <c r="AD972" i="24" s="1"/>
  <c r="M972" i="24"/>
  <c r="AE972" i="24" s="1"/>
  <c r="N972" i="24"/>
  <c r="O972" i="24"/>
  <c r="AG972" i="24" s="1"/>
  <c r="L973" i="24"/>
  <c r="AD973" i="24" s="1"/>
  <c r="M973" i="24"/>
  <c r="AE973" i="24" s="1"/>
  <c r="N973" i="24"/>
  <c r="AF973" i="24" s="1"/>
  <c r="O973" i="24"/>
  <c r="L974" i="24"/>
  <c r="AD974" i="24" s="1"/>
  <c r="M974" i="24"/>
  <c r="AE974" i="24" s="1"/>
  <c r="N974" i="24"/>
  <c r="O974" i="24"/>
  <c r="L975" i="24"/>
  <c r="AD975" i="24" s="1"/>
  <c r="M975" i="24"/>
  <c r="AE975" i="24" s="1"/>
  <c r="N975" i="24"/>
  <c r="O975" i="24"/>
  <c r="AG975" i="24" s="1"/>
  <c r="L976" i="24"/>
  <c r="AD976" i="24" s="1"/>
  <c r="M976" i="24"/>
  <c r="AE976" i="24" s="1"/>
  <c r="N976" i="24"/>
  <c r="O976" i="24"/>
  <c r="AG976" i="24" s="1"/>
  <c r="L977" i="24"/>
  <c r="AD977" i="24" s="1"/>
  <c r="M977" i="24"/>
  <c r="AE977" i="24" s="1"/>
  <c r="N977" i="24"/>
  <c r="AF977" i="24" s="1"/>
  <c r="O977" i="24"/>
  <c r="L978" i="24"/>
  <c r="AD978" i="24" s="1"/>
  <c r="M978" i="24"/>
  <c r="AE978" i="24" s="1"/>
  <c r="N978" i="24"/>
  <c r="AF978" i="24" s="1"/>
  <c r="O978" i="24"/>
  <c r="L979" i="24"/>
  <c r="AD979" i="24" s="1"/>
  <c r="M979" i="24"/>
  <c r="AE979" i="24" s="1"/>
  <c r="N979" i="24"/>
  <c r="O979" i="24"/>
  <c r="AG979" i="24" s="1"/>
  <c r="L980" i="24"/>
  <c r="AD980" i="24" s="1"/>
  <c r="M980" i="24"/>
  <c r="AE980" i="24" s="1"/>
  <c r="N980" i="24"/>
  <c r="O980" i="24"/>
  <c r="AG980" i="24" s="1"/>
  <c r="L981" i="24"/>
  <c r="AD981" i="24" s="1"/>
  <c r="M981" i="24"/>
  <c r="AE981" i="24" s="1"/>
  <c r="N981" i="24"/>
  <c r="O981" i="24"/>
  <c r="L982" i="24"/>
  <c r="AD982" i="24" s="1"/>
  <c r="M982" i="24"/>
  <c r="AE982" i="24" s="1"/>
  <c r="N982" i="24"/>
  <c r="O982" i="24"/>
  <c r="L983" i="24"/>
  <c r="AD983" i="24" s="1"/>
  <c r="M983" i="24"/>
  <c r="AE983" i="24" s="1"/>
  <c r="N983" i="24"/>
  <c r="AF983" i="24" s="1"/>
  <c r="O983" i="24"/>
  <c r="L984" i="24"/>
  <c r="AD984" i="24" s="1"/>
  <c r="M984" i="24"/>
  <c r="AE984" i="24" s="1"/>
  <c r="N984" i="24"/>
  <c r="AF984" i="24" s="1"/>
  <c r="O984" i="24"/>
  <c r="AG984" i="24" s="1"/>
  <c r="L985" i="24"/>
  <c r="AD985" i="24" s="1"/>
  <c r="M985" i="24"/>
  <c r="AE985" i="24" s="1"/>
  <c r="N985" i="24"/>
  <c r="O985" i="24"/>
  <c r="L986" i="24"/>
  <c r="AD986" i="24" s="1"/>
  <c r="M986" i="24"/>
  <c r="AE986" i="24" s="1"/>
  <c r="N986" i="24"/>
  <c r="O986" i="24"/>
  <c r="L987" i="24"/>
  <c r="AD987" i="24" s="1"/>
  <c r="M987" i="24"/>
  <c r="AE987" i="24" s="1"/>
  <c r="N987" i="24"/>
  <c r="O987" i="24"/>
  <c r="AG987" i="24" s="1"/>
  <c r="L988" i="24"/>
  <c r="AD988" i="24" s="1"/>
  <c r="M988" i="24"/>
  <c r="AE988" i="24" s="1"/>
  <c r="N988" i="24"/>
  <c r="AF988" i="24" s="1"/>
  <c r="O988" i="24"/>
  <c r="AG988" i="24" s="1"/>
  <c r="L989" i="24"/>
  <c r="AD989" i="24" s="1"/>
  <c r="M989" i="24"/>
  <c r="AE989" i="24" s="1"/>
  <c r="N989" i="24"/>
  <c r="O989" i="24"/>
  <c r="L990" i="24"/>
  <c r="AD990" i="24" s="1"/>
  <c r="M990" i="24"/>
  <c r="AE990" i="24" s="1"/>
  <c r="N990" i="24"/>
  <c r="AF990" i="24" s="1"/>
  <c r="O990" i="24"/>
  <c r="L991" i="24"/>
  <c r="AD991" i="24" s="1"/>
  <c r="M991" i="24"/>
  <c r="AE991" i="24" s="1"/>
  <c r="N991" i="24"/>
  <c r="O991" i="24"/>
  <c r="AG991" i="24" s="1"/>
  <c r="L992" i="24"/>
  <c r="AD992" i="24" s="1"/>
  <c r="M992" i="24"/>
  <c r="AE992" i="24" s="1"/>
  <c r="N992" i="24"/>
  <c r="O992" i="24"/>
  <c r="AG992" i="24" s="1"/>
  <c r="L993" i="24"/>
  <c r="AD993" i="24" s="1"/>
  <c r="M993" i="24"/>
  <c r="AE993" i="24" s="1"/>
  <c r="N993" i="24"/>
  <c r="AF993" i="24" s="1"/>
  <c r="O993" i="24"/>
  <c r="L994" i="24"/>
  <c r="AD994" i="24" s="1"/>
  <c r="M994" i="24"/>
  <c r="AE994" i="24" s="1"/>
  <c r="N994" i="24"/>
  <c r="O994" i="24"/>
  <c r="L995" i="24"/>
  <c r="AD995" i="24" s="1"/>
  <c r="M995" i="24"/>
  <c r="AE995" i="24" s="1"/>
  <c r="N995" i="24"/>
  <c r="O995" i="24"/>
  <c r="AG995" i="24" s="1"/>
  <c r="L996" i="24"/>
  <c r="AD996" i="24" s="1"/>
  <c r="M996" i="24"/>
  <c r="AE996" i="24" s="1"/>
  <c r="N996" i="24"/>
  <c r="O996" i="24"/>
  <c r="AG996" i="24" s="1"/>
  <c r="L997" i="24"/>
  <c r="AD997" i="24" s="1"/>
  <c r="M997" i="24"/>
  <c r="AE997" i="24" s="1"/>
  <c r="N997" i="24"/>
  <c r="AF997" i="24" s="1"/>
  <c r="O997" i="24"/>
  <c r="L998" i="24"/>
  <c r="AD998" i="24" s="1"/>
  <c r="M998" i="24"/>
  <c r="AE998" i="24" s="1"/>
  <c r="N998" i="24"/>
  <c r="AF998" i="24" s="1"/>
  <c r="O998" i="24"/>
  <c r="L999" i="24"/>
  <c r="AD999" i="24" s="1"/>
  <c r="M999" i="24"/>
  <c r="AE999" i="24" s="1"/>
  <c r="N999" i="24"/>
  <c r="O999" i="24"/>
  <c r="AG999" i="24" s="1"/>
  <c r="L1000" i="24"/>
  <c r="AD1000" i="24" s="1"/>
  <c r="M1000" i="24"/>
  <c r="AE1000" i="24" s="1"/>
  <c r="N1000" i="24"/>
  <c r="O1000" i="24"/>
  <c r="AG1000" i="24" s="1"/>
  <c r="L1001" i="24"/>
  <c r="AD1001" i="24" s="1"/>
  <c r="M1001" i="24"/>
  <c r="AE1001" i="24" s="1"/>
  <c r="N1001" i="24"/>
  <c r="O1001" i="24"/>
  <c r="L1002" i="24"/>
  <c r="AD1002" i="24" s="1"/>
  <c r="M1002" i="24"/>
  <c r="AE1002" i="24" s="1"/>
  <c r="N1002" i="24"/>
  <c r="AF1002" i="24" s="1"/>
  <c r="O1002" i="24"/>
  <c r="L1003" i="24"/>
  <c r="AD1003" i="24" s="1"/>
  <c r="M1003" i="24"/>
  <c r="AE1003" i="24" s="1"/>
  <c r="N1003" i="24"/>
  <c r="O1003" i="24"/>
  <c r="AG1003" i="24" s="1"/>
  <c r="L1004" i="24"/>
  <c r="AD1004" i="24" s="1"/>
  <c r="M1004" i="24"/>
  <c r="AE1004" i="24" s="1"/>
  <c r="N1004" i="24"/>
  <c r="AF1004" i="24" s="1"/>
  <c r="O1004" i="24"/>
  <c r="AG1004" i="24" s="1"/>
  <c r="L1005" i="24"/>
  <c r="AD1005" i="24" s="1"/>
  <c r="M1005" i="24"/>
  <c r="AE1005" i="24" s="1"/>
  <c r="N1005" i="24"/>
  <c r="O1005" i="24"/>
  <c r="L1006" i="24"/>
  <c r="AD1006" i="24" s="1"/>
  <c r="M1006" i="24"/>
  <c r="AE1006" i="24" s="1"/>
  <c r="N1006" i="24"/>
  <c r="O1006" i="24"/>
  <c r="L1007" i="24"/>
  <c r="AD1007" i="24" s="1"/>
  <c r="M1007" i="24"/>
  <c r="AE1007" i="24" s="1"/>
  <c r="N1007" i="24"/>
  <c r="O1007" i="24"/>
  <c r="AG1007" i="24" s="1"/>
  <c r="L1031" i="24"/>
  <c r="AD1031" i="24" s="1"/>
  <c r="M1031" i="24"/>
  <c r="AE1031" i="24" s="1"/>
  <c r="N1031" i="24"/>
  <c r="AF1031" i="24" s="1"/>
  <c r="O1031" i="24"/>
  <c r="L1032" i="24"/>
  <c r="AD1032" i="24" s="1"/>
  <c r="M1032" i="24"/>
  <c r="AE1032" i="24" s="1"/>
  <c r="N1032" i="24"/>
  <c r="O1032" i="24"/>
  <c r="L1033" i="24"/>
  <c r="AD1033" i="24" s="1"/>
  <c r="M1033" i="24"/>
  <c r="AE1033" i="24" s="1"/>
  <c r="N1033" i="24"/>
  <c r="AF1033" i="24" s="1"/>
  <c r="O1033" i="24"/>
  <c r="L1034" i="24"/>
  <c r="AD1034" i="24" s="1"/>
  <c r="M1034" i="24"/>
  <c r="AE1034" i="24" s="1"/>
  <c r="N1034" i="24"/>
  <c r="O1034" i="24"/>
  <c r="AG1034" i="24" s="1"/>
  <c r="L1035" i="24"/>
  <c r="AD1035" i="24" s="1"/>
  <c r="M1035" i="24"/>
  <c r="AE1035" i="24" s="1"/>
  <c r="N1035" i="24"/>
  <c r="O1035" i="24"/>
  <c r="AG1035" i="24" s="1"/>
  <c r="L1036" i="24"/>
  <c r="AD1036" i="24" s="1"/>
  <c r="M1036" i="24"/>
  <c r="AE1036" i="24" s="1"/>
  <c r="N1036" i="24"/>
  <c r="AF1036" i="24" s="1"/>
  <c r="O1036" i="24"/>
  <c r="L1037" i="24"/>
  <c r="AD1037" i="24" s="1"/>
  <c r="M1037" i="24"/>
  <c r="AE1037" i="24" s="1"/>
  <c r="N1037" i="24"/>
  <c r="O1037" i="24"/>
  <c r="L1038" i="24"/>
  <c r="AD1038" i="24" s="1"/>
  <c r="M1038" i="24"/>
  <c r="AE1038" i="24" s="1"/>
  <c r="N1038" i="24"/>
  <c r="O1038" i="24"/>
  <c r="AG1038" i="24" s="1"/>
  <c r="L1012" i="24"/>
  <c r="AD1012" i="24" s="1"/>
  <c r="M1012" i="24"/>
  <c r="AE1012" i="24" s="1"/>
  <c r="N1012" i="24"/>
  <c r="AF1012" i="24" s="1"/>
  <c r="O1012" i="24"/>
  <c r="AG1012" i="24" s="1"/>
  <c r="L1013" i="24"/>
  <c r="AD1013" i="24" s="1"/>
  <c r="M1013" i="24"/>
  <c r="AE1013" i="24" s="1"/>
  <c r="N1013" i="24"/>
  <c r="O1013" i="24"/>
  <c r="L1008" i="24"/>
  <c r="AD1008" i="24" s="1"/>
  <c r="M1008" i="24"/>
  <c r="AE1008" i="24" s="1"/>
  <c r="N1008" i="24"/>
  <c r="O1008" i="24"/>
  <c r="L1009" i="24"/>
  <c r="AD1009" i="24" s="1"/>
  <c r="M1009" i="24"/>
  <c r="AE1009" i="24" s="1"/>
  <c r="N1009" i="24"/>
  <c r="O1009" i="24"/>
  <c r="AG1009" i="24" s="1"/>
  <c r="L1010" i="24"/>
  <c r="AD1010" i="24" s="1"/>
  <c r="M1010" i="24"/>
  <c r="AE1010" i="24" s="1"/>
  <c r="N1010" i="24"/>
  <c r="O1010" i="24"/>
  <c r="AG1010" i="24" s="1"/>
  <c r="L1011" i="24"/>
  <c r="AD1011" i="24" s="1"/>
  <c r="M1011" i="24"/>
  <c r="AE1011" i="24" s="1"/>
  <c r="N1011" i="24"/>
  <c r="AF1011" i="24" s="1"/>
  <c r="O1011" i="24"/>
  <c r="L962" i="24"/>
  <c r="AD962" i="24" s="1"/>
  <c r="M962" i="24"/>
  <c r="AE962" i="24" s="1"/>
  <c r="N962" i="24"/>
  <c r="AF962" i="24" s="1"/>
  <c r="O962" i="24"/>
  <c r="L1039" i="24"/>
  <c r="AD1039" i="24" s="1"/>
  <c r="M1039" i="24"/>
  <c r="AE1039" i="24" s="1"/>
  <c r="N1039" i="24"/>
  <c r="O1039" i="24"/>
  <c r="AG1039" i="24" s="1"/>
  <c r="L1040" i="24"/>
  <c r="AD1040" i="24" s="1"/>
  <c r="M1040" i="24"/>
  <c r="AE1040" i="24" s="1"/>
  <c r="N1040" i="24"/>
  <c r="O1040" i="24"/>
  <c r="AG1040" i="24" s="1"/>
  <c r="L1041" i="24"/>
  <c r="AD1041" i="24" s="1"/>
  <c r="M1041" i="24"/>
  <c r="AE1041" i="24" s="1"/>
  <c r="N1041" i="24"/>
  <c r="O1041" i="24"/>
  <c r="AG1041" i="24" s="1"/>
  <c r="L1042" i="24"/>
  <c r="AD1042" i="24" s="1"/>
  <c r="M1042" i="24"/>
  <c r="AE1042" i="24" s="1"/>
  <c r="N1042" i="24"/>
  <c r="AF1042" i="24" s="1"/>
  <c r="O1042" i="24"/>
  <c r="L1043" i="24"/>
  <c r="AD1043" i="24" s="1"/>
  <c r="M1043" i="24"/>
  <c r="AE1043" i="24" s="1"/>
  <c r="N1043" i="24"/>
  <c r="O1043" i="24"/>
  <c r="AG1043" i="24" s="1"/>
  <c r="L1044" i="24"/>
  <c r="AD1044" i="24" s="1"/>
  <c r="M1044" i="24"/>
  <c r="AE1044" i="24" s="1"/>
  <c r="N1044" i="24"/>
  <c r="AF1044" i="24" s="1"/>
  <c r="O1044" i="24"/>
  <c r="AG1044" i="24" s="1"/>
  <c r="L1045" i="24"/>
  <c r="AD1045" i="24" s="1"/>
  <c r="M1045" i="24"/>
  <c r="AE1045" i="24" s="1"/>
  <c r="N1045" i="24"/>
  <c r="O1045" i="24"/>
  <c r="L1046" i="24"/>
  <c r="AD1046" i="24" s="1"/>
  <c r="M1046" i="24"/>
  <c r="AE1046" i="24" s="1"/>
  <c r="N1046" i="24"/>
  <c r="AF1046" i="24" s="1"/>
  <c r="O1046" i="24"/>
  <c r="L1047" i="24"/>
  <c r="AD1047" i="24" s="1"/>
  <c r="M1047" i="24"/>
  <c r="AE1047" i="24" s="1"/>
  <c r="N1047" i="24"/>
  <c r="O1047" i="24"/>
  <c r="AG1047" i="24" s="1"/>
  <c r="L1048" i="24"/>
  <c r="AD1048" i="24" s="1"/>
  <c r="M1048" i="24"/>
  <c r="AE1048" i="24" s="1"/>
  <c r="N1048" i="24"/>
  <c r="O1048" i="24"/>
  <c r="AG1048" i="24" s="1"/>
  <c r="L1049" i="24"/>
  <c r="AD1049" i="24" s="1"/>
  <c r="M1049" i="24"/>
  <c r="AE1049" i="24" s="1"/>
  <c r="N1049" i="24"/>
  <c r="O1049" i="24"/>
  <c r="AG1049" i="24" s="1"/>
  <c r="L1050" i="24"/>
  <c r="AD1050" i="24" s="1"/>
  <c r="M1050" i="24"/>
  <c r="AE1050" i="24" s="1"/>
  <c r="N1050" i="24"/>
  <c r="AF1050" i="24" s="1"/>
  <c r="O1050" i="24"/>
  <c r="AG1050" i="24" s="1"/>
  <c r="L1051" i="24"/>
  <c r="AD1051" i="24" s="1"/>
  <c r="M1051" i="24"/>
  <c r="AE1051" i="24" s="1"/>
  <c r="N1051" i="24"/>
  <c r="O1051" i="24"/>
  <c r="AG1051" i="24" s="1"/>
  <c r="L1052" i="24"/>
  <c r="AD1052" i="24" s="1"/>
  <c r="M1052" i="24"/>
  <c r="AE1052" i="24" s="1"/>
  <c r="N1052" i="24"/>
  <c r="AF1052" i="24" s="1"/>
  <c r="O1052" i="24"/>
  <c r="AG1052" i="24" s="1"/>
  <c r="L1053" i="24"/>
  <c r="AD1053" i="24" s="1"/>
  <c r="M1053" i="24"/>
  <c r="AE1053" i="24" s="1"/>
  <c r="N1053" i="24"/>
  <c r="O1053" i="24"/>
  <c r="AG1053" i="24" s="1"/>
  <c r="L1054" i="24"/>
  <c r="AD1054" i="24" s="1"/>
  <c r="M1054" i="24"/>
  <c r="AE1054" i="24" s="1"/>
  <c r="N1054" i="24"/>
  <c r="O1054" i="24"/>
  <c r="L1055" i="24"/>
  <c r="AD1055" i="24" s="1"/>
  <c r="M1055" i="24"/>
  <c r="AE1055" i="24" s="1"/>
  <c r="N1055" i="24"/>
  <c r="O1055" i="24"/>
  <c r="AG1055" i="24" s="1"/>
  <c r="L1056" i="24"/>
  <c r="AD1056" i="24" s="1"/>
  <c r="M1056" i="24"/>
  <c r="AE1056" i="24" s="1"/>
  <c r="N1056" i="24"/>
  <c r="O1056" i="24"/>
  <c r="AG1056" i="24" s="1"/>
  <c r="L1057" i="24"/>
  <c r="AD1057" i="24" s="1"/>
  <c r="M1057" i="24"/>
  <c r="AE1057" i="24" s="1"/>
  <c r="N1057" i="24"/>
  <c r="AF1057" i="24" s="1"/>
  <c r="O1057" i="24"/>
  <c r="AG1057" i="24" s="1"/>
  <c r="L1058" i="24"/>
  <c r="AD1058" i="24" s="1"/>
  <c r="M1058" i="24"/>
  <c r="AE1058" i="24" s="1"/>
  <c r="N1058" i="24"/>
  <c r="AF1058" i="24" s="1"/>
  <c r="O1058" i="24"/>
  <c r="L1059" i="24"/>
  <c r="AD1059" i="24" s="1"/>
  <c r="M1059" i="24"/>
  <c r="AE1059" i="24" s="1"/>
  <c r="N1059" i="24"/>
  <c r="O1059" i="24"/>
  <c r="AG1059" i="24" s="1"/>
  <c r="L1060" i="24"/>
  <c r="AD1060" i="24" s="1"/>
  <c r="M1060" i="24"/>
  <c r="AE1060" i="24" s="1"/>
  <c r="N1060" i="24"/>
  <c r="O1060" i="24"/>
  <c r="AG1060" i="24" s="1"/>
  <c r="L1061" i="24"/>
  <c r="AD1061" i="24" s="1"/>
  <c r="M1061" i="24"/>
  <c r="AE1061" i="24" s="1"/>
  <c r="N1061" i="24"/>
  <c r="O1061" i="24"/>
  <c r="L1062" i="24"/>
  <c r="AD1062" i="24" s="1"/>
  <c r="M1062" i="24"/>
  <c r="AE1062" i="24" s="1"/>
  <c r="N1062" i="24"/>
  <c r="AF1062" i="24" s="1"/>
  <c r="O1062" i="24"/>
  <c r="L1063" i="24"/>
  <c r="AD1063" i="24" s="1"/>
  <c r="M1063" i="24"/>
  <c r="AE1063" i="24" s="1"/>
  <c r="N1063" i="24"/>
  <c r="O1063" i="24"/>
  <c r="AG1063" i="24" s="1"/>
  <c r="L1064" i="24"/>
  <c r="AD1064" i="24" s="1"/>
  <c r="M1064" i="24"/>
  <c r="AE1064" i="24" s="1"/>
  <c r="N1064" i="24"/>
  <c r="O1064" i="24"/>
  <c r="AG1064" i="24" s="1"/>
  <c r="L1065" i="24"/>
  <c r="AD1065" i="24" s="1"/>
  <c r="M1065" i="24"/>
  <c r="AE1065" i="24" s="1"/>
  <c r="N1065" i="24"/>
  <c r="AF1065" i="24" s="1"/>
  <c r="O1065" i="24"/>
  <c r="AG1065" i="24" s="1"/>
  <c r="L1066" i="24"/>
  <c r="AD1066" i="24" s="1"/>
  <c r="M1066" i="24"/>
  <c r="AE1066" i="24" s="1"/>
  <c r="N1066" i="24"/>
  <c r="O1066" i="24"/>
  <c r="AG1066" i="24" s="1"/>
  <c r="L1067" i="24"/>
  <c r="AD1067" i="24" s="1"/>
  <c r="M1067" i="24"/>
  <c r="AE1067" i="24" s="1"/>
  <c r="N1067" i="24"/>
  <c r="O1067" i="24"/>
  <c r="AG1067" i="24" s="1"/>
  <c r="L1068" i="24"/>
  <c r="AD1068" i="24" s="1"/>
  <c r="M1068" i="24"/>
  <c r="AE1068" i="24" s="1"/>
  <c r="N1068" i="24"/>
  <c r="AF1068" i="24" s="1"/>
  <c r="O1068" i="24"/>
  <c r="AG1068" i="24" s="1"/>
  <c r="L1069" i="24"/>
  <c r="AD1069" i="24" s="1"/>
  <c r="M1069" i="24"/>
  <c r="AE1069" i="24" s="1"/>
  <c r="N1069" i="24"/>
  <c r="O1069" i="24"/>
  <c r="AG1069" i="24" s="1"/>
  <c r="L1070" i="24"/>
  <c r="AD1070" i="24" s="1"/>
  <c r="M1070" i="24"/>
  <c r="AE1070" i="24" s="1"/>
  <c r="N1070" i="24"/>
  <c r="O1070" i="24"/>
  <c r="L1071" i="24"/>
  <c r="AD1071" i="24" s="1"/>
  <c r="M1071" i="24"/>
  <c r="AE1071" i="24" s="1"/>
  <c r="N1071" i="24"/>
  <c r="O1071" i="24"/>
  <c r="AG1071" i="24" s="1"/>
  <c r="L1072" i="24"/>
  <c r="AD1072" i="24" s="1"/>
  <c r="M1072" i="24"/>
  <c r="AE1072" i="24" s="1"/>
  <c r="N1072" i="24"/>
  <c r="AF1072" i="24" s="1"/>
  <c r="O1072" i="24"/>
  <c r="AG1072" i="24" s="1"/>
  <c r="L1073" i="24"/>
  <c r="AD1073" i="24" s="1"/>
  <c r="M1073" i="24"/>
  <c r="AE1073" i="24" s="1"/>
  <c r="N1073" i="24"/>
  <c r="AF1073" i="24" s="1"/>
  <c r="O1073" i="24"/>
  <c r="AG1073" i="24" s="1"/>
  <c r="L1074" i="24"/>
  <c r="AD1074" i="24" s="1"/>
  <c r="M1074" i="24"/>
  <c r="AE1074" i="24" s="1"/>
  <c r="N1074" i="24"/>
  <c r="O1074" i="24"/>
  <c r="L1075" i="24"/>
  <c r="AD1075" i="24" s="1"/>
  <c r="M1075" i="24"/>
  <c r="AE1075" i="24" s="1"/>
  <c r="N1075" i="24"/>
  <c r="O1075" i="24"/>
  <c r="AG1075" i="24" s="1"/>
  <c r="L1076" i="24"/>
  <c r="AD1076" i="24" s="1"/>
  <c r="M1076" i="24"/>
  <c r="AE1076" i="24" s="1"/>
  <c r="N1076" i="24"/>
  <c r="O1076" i="24"/>
  <c r="L1077" i="24"/>
  <c r="AD1077" i="24" s="1"/>
  <c r="M1077" i="24"/>
  <c r="AE1077" i="24" s="1"/>
  <c r="N1077" i="24"/>
  <c r="O1077" i="24"/>
  <c r="AG1077" i="24" s="1"/>
  <c r="L1078" i="24"/>
  <c r="AD1078" i="24" s="1"/>
  <c r="M1078" i="24"/>
  <c r="AE1078" i="24" s="1"/>
  <c r="N1078" i="24"/>
  <c r="AF1078" i="24" s="1"/>
  <c r="O1078" i="24"/>
  <c r="L1149" i="24"/>
  <c r="AD1149" i="24" s="1"/>
  <c r="M1149" i="24"/>
  <c r="AE1149" i="24" s="1"/>
  <c r="N1149" i="24"/>
  <c r="O1149" i="24"/>
  <c r="AG1149" i="24" s="1"/>
  <c r="L1282" i="24"/>
  <c r="AD1282" i="24" s="1"/>
  <c r="M1282" i="24"/>
  <c r="AE1282" i="24" s="1"/>
  <c r="N1282" i="24"/>
  <c r="AF1282" i="24" s="1"/>
  <c r="O1282" i="24"/>
  <c r="AG1282" i="24" s="1"/>
  <c r="L1079" i="24"/>
  <c r="AD1079" i="24" s="1"/>
  <c r="M1079" i="24"/>
  <c r="AE1079" i="24" s="1"/>
  <c r="N1079" i="24"/>
  <c r="O1079" i="24"/>
  <c r="AG1079" i="24" s="1"/>
  <c r="L1080" i="24"/>
  <c r="AD1080" i="24" s="1"/>
  <c r="M1080" i="24"/>
  <c r="AE1080" i="24" s="1"/>
  <c r="N1080" i="24"/>
  <c r="O1080" i="24"/>
  <c r="AG1080" i="24" s="1"/>
  <c r="L1081" i="24"/>
  <c r="AD1081" i="24" s="1"/>
  <c r="M1081" i="24"/>
  <c r="AE1081" i="24" s="1"/>
  <c r="N1081" i="24"/>
  <c r="O1081" i="24"/>
  <c r="AG1081" i="24" s="1"/>
  <c r="L1082" i="24"/>
  <c r="AD1082" i="24" s="1"/>
  <c r="M1082" i="24"/>
  <c r="AE1082" i="24" s="1"/>
  <c r="N1082" i="24"/>
  <c r="AF1082" i="24" s="1"/>
  <c r="O1082" i="24"/>
  <c r="AG1082" i="24" s="1"/>
  <c r="L1083" i="24"/>
  <c r="AD1083" i="24" s="1"/>
  <c r="M1083" i="24"/>
  <c r="AE1083" i="24" s="1"/>
  <c r="N1083" i="24"/>
  <c r="O1083" i="24"/>
  <c r="AG1083" i="24" s="1"/>
  <c r="L1084" i="24"/>
  <c r="AD1084" i="24" s="1"/>
  <c r="M1084" i="24"/>
  <c r="AE1084" i="24" s="1"/>
  <c r="N1084" i="24"/>
  <c r="AF1084" i="24" s="1"/>
  <c r="O1084" i="24"/>
  <c r="L1085" i="24"/>
  <c r="AD1085" i="24" s="1"/>
  <c r="M1085" i="24"/>
  <c r="AE1085" i="24" s="1"/>
  <c r="N1085" i="24"/>
  <c r="O1085" i="24"/>
  <c r="AG1085" i="24" s="1"/>
  <c r="L1086" i="24"/>
  <c r="AD1086" i="24" s="1"/>
  <c r="M1086" i="24"/>
  <c r="AE1086" i="24" s="1"/>
  <c r="N1086" i="24"/>
  <c r="O1086" i="24"/>
  <c r="AG1086" i="24" s="1"/>
  <c r="L1087" i="24"/>
  <c r="AD1087" i="24" s="1"/>
  <c r="M1087" i="24"/>
  <c r="AE1087" i="24" s="1"/>
  <c r="N1087" i="24"/>
  <c r="AF1087" i="24" s="1"/>
  <c r="O1087" i="24"/>
  <c r="L1088" i="24"/>
  <c r="AD1088" i="24" s="1"/>
  <c r="M1088" i="24"/>
  <c r="AE1088" i="24" s="1"/>
  <c r="N1088" i="24"/>
  <c r="O1088" i="24"/>
  <c r="L1089" i="24"/>
  <c r="AD1089" i="24" s="1"/>
  <c r="M1089" i="24"/>
  <c r="AE1089" i="24" s="1"/>
  <c r="N1089" i="24"/>
  <c r="O1089" i="24"/>
  <c r="L1090" i="24"/>
  <c r="AD1090" i="24" s="1"/>
  <c r="M1090" i="24"/>
  <c r="AE1090" i="24" s="1"/>
  <c r="N1090" i="24"/>
  <c r="O1090" i="24"/>
  <c r="AG1090" i="24" s="1"/>
  <c r="L1091" i="24"/>
  <c r="AD1091" i="24" s="1"/>
  <c r="M1091" i="24"/>
  <c r="AE1091" i="24" s="1"/>
  <c r="N1091" i="24"/>
  <c r="AF1091" i="24" s="1"/>
  <c r="O1091" i="24"/>
  <c r="L1092" i="24"/>
  <c r="AD1092" i="24" s="1"/>
  <c r="M1092" i="24"/>
  <c r="AE1092" i="24" s="1"/>
  <c r="N1092" i="24"/>
  <c r="AF1092" i="24" s="1"/>
  <c r="O1092" i="24"/>
  <c r="L1093" i="24"/>
  <c r="AD1093" i="24" s="1"/>
  <c r="M1093" i="24"/>
  <c r="AE1093" i="24" s="1"/>
  <c r="N1093" i="24"/>
  <c r="O1093" i="24"/>
  <c r="AG1093" i="24" s="1"/>
  <c r="L1094" i="24"/>
  <c r="AD1094" i="24" s="1"/>
  <c r="M1094" i="24"/>
  <c r="AE1094" i="24" s="1"/>
  <c r="N1094" i="24"/>
  <c r="O1094" i="24"/>
  <c r="AG1094" i="24" s="1"/>
  <c r="L1095" i="24"/>
  <c r="AD1095" i="24" s="1"/>
  <c r="M1095" i="24"/>
  <c r="AE1095" i="24" s="1"/>
  <c r="N1095" i="24"/>
  <c r="O1095" i="24"/>
  <c r="AG1095" i="24" s="1"/>
  <c r="L1096" i="24"/>
  <c r="AD1096" i="24" s="1"/>
  <c r="M1096" i="24"/>
  <c r="AE1096" i="24" s="1"/>
  <c r="N1096" i="24"/>
  <c r="AF1096" i="24" s="1"/>
  <c r="O1096" i="24"/>
  <c r="AG1096" i="24" s="1"/>
  <c r="L1097" i="24"/>
  <c r="AD1097" i="24" s="1"/>
  <c r="M1097" i="24"/>
  <c r="AE1097" i="24" s="1"/>
  <c r="N1097" i="24"/>
  <c r="O1097" i="24"/>
  <c r="AG1097" i="24" s="1"/>
  <c r="L1098" i="24"/>
  <c r="AD1098" i="24" s="1"/>
  <c r="M1098" i="24"/>
  <c r="AE1098" i="24" s="1"/>
  <c r="N1098" i="24"/>
  <c r="AF1098" i="24" s="1"/>
  <c r="O1098" i="24"/>
  <c r="AG1098" i="24" s="1"/>
  <c r="L1099" i="24"/>
  <c r="AD1099" i="24" s="1"/>
  <c r="M1099" i="24"/>
  <c r="AE1099" i="24" s="1"/>
  <c r="N1099" i="24"/>
  <c r="O1099" i="24"/>
  <c r="AG1099" i="24" s="1"/>
  <c r="L1100" i="24"/>
  <c r="AD1100" i="24" s="1"/>
  <c r="M1100" i="24"/>
  <c r="AE1100" i="24" s="1"/>
  <c r="N1100" i="24"/>
  <c r="O1100" i="24"/>
  <c r="L1101" i="24"/>
  <c r="AD1101" i="24" s="1"/>
  <c r="M1101" i="24"/>
  <c r="AE1101" i="24" s="1"/>
  <c r="N1101" i="24"/>
  <c r="O1101" i="24"/>
  <c r="AG1101" i="24" s="1"/>
  <c r="L1102" i="24"/>
  <c r="AD1102" i="24" s="1"/>
  <c r="M1102" i="24"/>
  <c r="AE1102" i="24" s="1"/>
  <c r="N1102" i="24"/>
  <c r="AF1102" i="24" s="1"/>
  <c r="O1102" i="24"/>
  <c r="L1103" i="24"/>
  <c r="AD1103" i="24" s="1"/>
  <c r="M1103" i="24"/>
  <c r="AE1103" i="24" s="1"/>
  <c r="N1103" i="24"/>
  <c r="O1103" i="24"/>
  <c r="AG1103" i="24" s="1"/>
  <c r="L1104" i="24"/>
  <c r="AD1104" i="24" s="1"/>
  <c r="M1104" i="24"/>
  <c r="AE1104" i="24" s="1"/>
  <c r="N1104" i="24"/>
  <c r="AF1104" i="24" s="1"/>
  <c r="O1104" i="24"/>
  <c r="L1107" i="24"/>
  <c r="AD1107" i="24" s="1"/>
  <c r="M1107" i="24"/>
  <c r="AE1107" i="24" s="1"/>
  <c r="N1107" i="24"/>
  <c r="O1107" i="24"/>
  <c r="AG1107" i="24" s="1"/>
  <c r="L1108" i="24"/>
  <c r="AD1108" i="24" s="1"/>
  <c r="M1108" i="24"/>
  <c r="AE1108" i="24" s="1"/>
  <c r="N1108" i="24"/>
  <c r="AF1108" i="24" s="1"/>
  <c r="O1108" i="24"/>
  <c r="AG1108" i="24" s="1"/>
  <c r="L1109" i="24"/>
  <c r="AD1109" i="24" s="1"/>
  <c r="M1109" i="24"/>
  <c r="AE1109" i="24" s="1"/>
  <c r="N1109" i="24"/>
  <c r="O1109" i="24"/>
  <c r="AG1109" i="24" s="1"/>
  <c r="L1110" i="24"/>
  <c r="AD1110" i="24" s="1"/>
  <c r="M1110" i="24"/>
  <c r="AE1110" i="24" s="1"/>
  <c r="N1110" i="24"/>
  <c r="O1110" i="24"/>
  <c r="L1111" i="24"/>
  <c r="AD1111" i="24" s="1"/>
  <c r="M1111" i="24"/>
  <c r="AE1111" i="24" s="1"/>
  <c r="N1111" i="24"/>
  <c r="O1111" i="24"/>
  <c r="AG1111" i="24" s="1"/>
  <c r="L1112" i="24"/>
  <c r="AD1112" i="24" s="1"/>
  <c r="M1112" i="24"/>
  <c r="AE1112" i="24" s="1"/>
  <c r="N1112" i="24"/>
  <c r="AF1112" i="24" s="1"/>
  <c r="O1112" i="24"/>
  <c r="AG1112" i="24" s="1"/>
  <c r="L1113" i="24"/>
  <c r="AD1113" i="24" s="1"/>
  <c r="M1113" i="24"/>
  <c r="AE1113" i="24" s="1"/>
  <c r="N1113" i="24"/>
  <c r="AF1113" i="24" s="1"/>
  <c r="O1113" i="24"/>
  <c r="AG1113" i="24" s="1"/>
  <c r="L1114" i="24"/>
  <c r="AD1114" i="24" s="1"/>
  <c r="M1114" i="24"/>
  <c r="AE1114" i="24" s="1"/>
  <c r="N1114" i="24"/>
  <c r="O1114" i="24"/>
  <c r="AG1114" i="24" s="1"/>
  <c r="L1115" i="24"/>
  <c r="AD1115" i="24" s="1"/>
  <c r="M1115" i="24"/>
  <c r="AE1115" i="24" s="1"/>
  <c r="N1115" i="24"/>
  <c r="O1115" i="24"/>
  <c r="AG1115" i="24" s="1"/>
  <c r="L1150" i="24"/>
  <c r="AD1150" i="24" s="1"/>
  <c r="M1150" i="24"/>
  <c r="AE1150" i="24" s="1"/>
  <c r="N1150" i="24"/>
  <c r="O1150" i="24"/>
  <c r="L1151" i="24"/>
  <c r="AD1151" i="24" s="1"/>
  <c r="M1151" i="24"/>
  <c r="AE1151" i="24" s="1"/>
  <c r="N1151" i="24"/>
  <c r="O1151" i="24"/>
  <c r="AG1151" i="24" s="1"/>
  <c r="L1152" i="24"/>
  <c r="AD1152" i="24" s="1"/>
  <c r="M1152" i="24"/>
  <c r="AE1152" i="24" s="1"/>
  <c r="N1152" i="24"/>
  <c r="AF1152" i="24" s="1"/>
  <c r="O1152" i="24"/>
  <c r="L1153" i="24"/>
  <c r="AD1153" i="24" s="1"/>
  <c r="M1153" i="24"/>
  <c r="AE1153" i="24" s="1"/>
  <c r="N1153" i="24"/>
  <c r="O1153" i="24"/>
  <c r="AG1153" i="24" s="1"/>
  <c r="L1154" i="24"/>
  <c r="AD1154" i="24" s="1"/>
  <c r="M1154" i="24"/>
  <c r="AE1154" i="24" s="1"/>
  <c r="N1154" i="24"/>
  <c r="AF1154" i="24" s="1"/>
  <c r="O1154" i="24"/>
  <c r="L1155" i="24"/>
  <c r="AD1155" i="24" s="1"/>
  <c r="M1155" i="24"/>
  <c r="AE1155" i="24" s="1"/>
  <c r="N1155" i="24"/>
  <c r="O1155" i="24"/>
  <c r="AG1155" i="24" s="1"/>
  <c r="L1156" i="24"/>
  <c r="AD1156" i="24" s="1"/>
  <c r="M1156" i="24"/>
  <c r="AE1156" i="24" s="1"/>
  <c r="N1156" i="24"/>
  <c r="O1156" i="24"/>
  <c r="L1157" i="24"/>
  <c r="AD1157" i="24" s="1"/>
  <c r="M1157" i="24"/>
  <c r="AE1157" i="24" s="1"/>
  <c r="N1157" i="24"/>
  <c r="O1157" i="24"/>
  <c r="AG1157" i="24" s="1"/>
  <c r="L1158" i="24"/>
  <c r="AD1158" i="24" s="1"/>
  <c r="M1158" i="24"/>
  <c r="AE1158" i="24" s="1"/>
  <c r="N1158" i="24"/>
  <c r="AF1158" i="24" s="1"/>
  <c r="O1158" i="24"/>
  <c r="AG1158" i="24" s="1"/>
  <c r="L1159" i="24"/>
  <c r="AD1159" i="24" s="1"/>
  <c r="M1159" i="24"/>
  <c r="AE1159" i="24" s="1"/>
  <c r="N1159" i="24"/>
  <c r="O1159" i="24"/>
  <c r="L1160" i="24"/>
  <c r="AD1160" i="24" s="1"/>
  <c r="M1160" i="24"/>
  <c r="AE1160" i="24" s="1"/>
  <c r="N1160" i="24"/>
  <c r="AF1160" i="24" s="1"/>
  <c r="O1160" i="24"/>
  <c r="L1161" i="24"/>
  <c r="AD1161" i="24" s="1"/>
  <c r="M1161" i="24"/>
  <c r="AE1161" i="24" s="1"/>
  <c r="N1161" i="24"/>
  <c r="O1161" i="24"/>
  <c r="AG1161" i="24" s="1"/>
  <c r="L1162" i="24"/>
  <c r="AD1162" i="24" s="1"/>
  <c r="M1162" i="24"/>
  <c r="AE1162" i="24" s="1"/>
  <c r="N1162" i="24"/>
  <c r="O1162" i="24"/>
  <c r="AG1162" i="24" s="1"/>
  <c r="L1163" i="24"/>
  <c r="AD1163" i="24" s="1"/>
  <c r="M1163" i="24"/>
  <c r="AE1163" i="24" s="1"/>
  <c r="N1163" i="24"/>
  <c r="AF1163" i="24" s="1"/>
  <c r="O1163" i="24"/>
  <c r="AG1163" i="24" s="1"/>
  <c r="L1164" i="24"/>
  <c r="AD1164" i="24" s="1"/>
  <c r="M1164" i="24"/>
  <c r="AE1164" i="24" s="1"/>
  <c r="N1164" i="24"/>
  <c r="O1164" i="24"/>
  <c r="AG1164" i="24" s="1"/>
  <c r="L1165" i="24"/>
  <c r="AD1165" i="24" s="1"/>
  <c r="M1165" i="24"/>
  <c r="AE1165" i="24" s="1"/>
  <c r="N1165" i="24"/>
  <c r="O1165" i="24"/>
  <c r="AG1165" i="24" s="1"/>
  <c r="L1166" i="24"/>
  <c r="AD1166" i="24" s="1"/>
  <c r="M1166" i="24"/>
  <c r="AE1166" i="24" s="1"/>
  <c r="N1166" i="24"/>
  <c r="O1166" i="24"/>
  <c r="AG1166" i="24" s="1"/>
  <c r="L1167" i="24"/>
  <c r="AD1167" i="24" s="1"/>
  <c r="M1167" i="24"/>
  <c r="AE1167" i="24" s="1"/>
  <c r="N1167" i="24"/>
  <c r="AF1167" i="24" s="1"/>
  <c r="O1167" i="24"/>
  <c r="L1168" i="24"/>
  <c r="AD1168" i="24" s="1"/>
  <c r="M1168" i="24"/>
  <c r="AE1168" i="24" s="1"/>
  <c r="N1168" i="24"/>
  <c r="AF1168" i="24" s="1"/>
  <c r="O1168" i="24"/>
  <c r="L1169" i="24"/>
  <c r="AD1169" i="24" s="1"/>
  <c r="M1169" i="24"/>
  <c r="AE1169" i="24" s="1"/>
  <c r="N1169" i="24"/>
  <c r="O1169" i="24"/>
  <c r="AG1169" i="24" s="1"/>
  <c r="L1170" i="24"/>
  <c r="AD1170" i="24" s="1"/>
  <c r="M1170" i="24"/>
  <c r="AE1170" i="24" s="1"/>
  <c r="N1170" i="24"/>
  <c r="O1170" i="24"/>
  <c r="AG1170" i="24" s="1"/>
  <c r="L1171" i="24"/>
  <c r="AD1171" i="24" s="1"/>
  <c r="M1171" i="24"/>
  <c r="AE1171" i="24" s="1"/>
  <c r="N1171" i="24"/>
  <c r="O1171" i="24"/>
  <c r="AG1171" i="24" s="1"/>
  <c r="L1172" i="24"/>
  <c r="AD1172" i="24" s="1"/>
  <c r="M1172" i="24"/>
  <c r="AE1172" i="24" s="1"/>
  <c r="N1172" i="24"/>
  <c r="O1172" i="24"/>
  <c r="L1173" i="24"/>
  <c r="AD1173" i="24" s="1"/>
  <c r="M1173" i="24"/>
  <c r="AE1173" i="24" s="1"/>
  <c r="N1173" i="24"/>
  <c r="O1173" i="24"/>
  <c r="AG1173" i="24" s="1"/>
  <c r="L1174" i="24"/>
  <c r="AD1174" i="24" s="1"/>
  <c r="M1174" i="24"/>
  <c r="AE1174" i="24" s="1"/>
  <c r="N1174" i="24"/>
  <c r="AF1174" i="24" s="1"/>
  <c r="O1174" i="24"/>
  <c r="AG1174" i="24" s="1"/>
  <c r="L1175" i="24"/>
  <c r="AD1175" i="24" s="1"/>
  <c r="M1175" i="24"/>
  <c r="AE1175" i="24" s="1"/>
  <c r="N1175" i="24"/>
  <c r="AF1175" i="24" s="1"/>
  <c r="O1175" i="24"/>
  <c r="AG1175" i="24" s="1"/>
  <c r="L1176" i="24"/>
  <c r="AD1176" i="24" s="1"/>
  <c r="M1176" i="24"/>
  <c r="AE1176" i="24" s="1"/>
  <c r="N1176" i="24"/>
  <c r="O1176" i="24"/>
  <c r="L1177" i="24"/>
  <c r="AD1177" i="24" s="1"/>
  <c r="M1177" i="24"/>
  <c r="AE1177" i="24" s="1"/>
  <c r="N1177" i="24"/>
  <c r="O1177" i="24"/>
  <c r="AG1177" i="24" s="1"/>
  <c r="L1178" i="24"/>
  <c r="AD1178" i="24" s="1"/>
  <c r="M1178" i="24"/>
  <c r="AE1178" i="24" s="1"/>
  <c r="N1178" i="24"/>
  <c r="O1178" i="24"/>
  <c r="AG1178" i="24" s="1"/>
  <c r="L1179" i="24"/>
  <c r="AD1179" i="24" s="1"/>
  <c r="M1179" i="24"/>
  <c r="AE1179" i="24" s="1"/>
  <c r="N1179" i="24"/>
  <c r="AF1179" i="24" s="1"/>
  <c r="O1179" i="24"/>
  <c r="AG1179" i="24" s="1"/>
  <c r="L1180" i="24"/>
  <c r="AD1180" i="24" s="1"/>
  <c r="M1180" i="24"/>
  <c r="AE1180" i="24" s="1"/>
  <c r="N1180" i="24"/>
  <c r="O1180" i="24"/>
  <c r="AG1180" i="24" s="1"/>
  <c r="L1181" i="24"/>
  <c r="AD1181" i="24" s="1"/>
  <c r="M1181" i="24"/>
  <c r="AE1181" i="24" s="1"/>
  <c r="N1181" i="24"/>
  <c r="O1181" i="24"/>
  <c r="AG1181" i="24" s="1"/>
  <c r="L1182" i="24"/>
  <c r="AD1182" i="24" s="1"/>
  <c r="M1182" i="24"/>
  <c r="AE1182" i="24" s="1"/>
  <c r="N1182" i="24"/>
  <c r="AF1182" i="24" s="1"/>
  <c r="O1182" i="24"/>
  <c r="L1183" i="24"/>
  <c r="AD1183" i="24" s="1"/>
  <c r="M1183" i="24"/>
  <c r="AE1183" i="24" s="1"/>
  <c r="N1183" i="24"/>
  <c r="O1183" i="24"/>
  <c r="AG1183" i="24" s="1"/>
  <c r="L1184" i="24"/>
  <c r="AD1184" i="24" s="1"/>
  <c r="M1184" i="24"/>
  <c r="AE1184" i="24" s="1"/>
  <c r="N1184" i="24"/>
  <c r="AF1184" i="24" s="1"/>
  <c r="O1184" i="24"/>
  <c r="L1185" i="24"/>
  <c r="AD1185" i="24" s="1"/>
  <c r="M1185" i="24"/>
  <c r="AE1185" i="24" s="1"/>
  <c r="N1185" i="24"/>
  <c r="O1185" i="24"/>
  <c r="AG1185" i="24" s="1"/>
  <c r="L1186" i="24"/>
  <c r="AD1186" i="24" s="1"/>
  <c r="M1186" i="24"/>
  <c r="AE1186" i="24" s="1"/>
  <c r="N1186" i="24"/>
  <c r="O1186" i="24"/>
  <c r="L1116" i="24"/>
  <c r="AD1116" i="24" s="1"/>
  <c r="M1116" i="24"/>
  <c r="AE1116" i="24" s="1"/>
  <c r="N1116" i="24"/>
  <c r="O1116" i="24"/>
  <c r="L1117" i="24"/>
  <c r="AD1117" i="24" s="1"/>
  <c r="M1117" i="24"/>
  <c r="AE1117" i="24" s="1"/>
  <c r="N1117" i="24"/>
  <c r="AF1117" i="24" s="1"/>
  <c r="O1117" i="24"/>
  <c r="L1118" i="24"/>
  <c r="AD1118" i="24" s="1"/>
  <c r="M1118" i="24"/>
  <c r="AE1118" i="24" s="1"/>
  <c r="N1118" i="24"/>
  <c r="O1118" i="24"/>
  <c r="AG1118" i="24" s="1"/>
  <c r="L1119" i="24"/>
  <c r="AD1119" i="24" s="1"/>
  <c r="M1119" i="24"/>
  <c r="AE1119" i="24" s="1"/>
  <c r="N1119" i="24"/>
  <c r="AF1119" i="24" s="1"/>
  <c r="O1119" i="24"/>
  <c r="AG1119" i="24" s="1"/>
  <c r="L1120" i="24"/>
  <c r="AD1120" i="24" s="1"/>
  <c r="M1120" i="24"/>
  <c r="AE1120" i="24" s="1"/>
  <c r="N1120" i="24"/>
  <c r="O1120" i="24"/>
  <c r="AG1120" i="24" s="1"/>
  <c r="L1121" i="24"/>
  <c r="AD1121" i="24" s="1"/>
  <c r="M1121" i="24"/>
  <c r="AE1121" i="24" s="1"/>
  <c r="N1121" i="24"/>
  <c r="O1121" i="24"/>
  <c r="L1187" i="24"/>
  <c r="AD1187" i="24" s="1"/>
  <c r="M1187" i="24"/>
  <c r="AE1187" i="24" s="1"/>
  <c r="N1187" i="24"/>
  <c r="O1187" i="24"/>
  <c r="AG1187" i="24" s="1"/>
  <c r="L1188" i="24"/>
  <c r="AD1188" i="24" s="1"/>
  <c r="M1188" i="24"/>
  <c r="AE1188" i="24" s="1"/>
  <c r="N1188" i="24"/>
  <c r="O1188" i="24"/>
  <c r="AG1188" i="24" s="1"/>
  <c r="L1189" i="24"/>
  <c r="AD1189" i="24" s="1"/>
  <c r="M1189" i="24"/>
  <c r="AE1189" i="24" s="1"/>
  <c r="N1189" i="24"/>
  <c r="AF1189" i="24" s="1"/>
  <c r="O1189" i="24"/>
  <c r="L1190" i="24"/>
  <c r="AD1190" i="24" s="1"/>
  <c r="M1190" i="24"/>
  <c r="AE1190" i="24" s="1"/>
  <c r="N1190" i="24"/>
  <c r="AF1190" i="24" s="1"/>
  <c r="O1190" i="24"/>
  <c r="L1191" i="24"/>
  <c r="AD1191" i="24" s="1"/>
  <c r="M1191" i="24"/>
  <c r="AE1191" i="24" s="1"/>
  <c r="N1191" i="24"/>
  <c r="O1191" i="24"/>
  <c r="AG1191" i="24" s="1"/>
  <c r="L1192" i="24"/>
  <c r="AD1192" i="24" s="1"/>
  <c r="M1192" i="24"/>
  <c r="AE1192" i="24" s="1"/>
  <c r="N1192" i="24"/>
  <c r="O1192" i="24"/>
  <c r="AG1192" i="24" s="1"/>
  <c r="L1193" i="24"/>
  <c r="AD1193" i="24" s="1"/>
  <c r="M1193" i="24"/>
  <c r="AE1193" i="24" s="1"/>
  <c r="N1193" i="24"/>
  <c r="O1193" i="24"/>
  <c r="L1194" i="24"/>
  <c r="AD1194" i="24" s="1"/>
  <c r="M1194" i="24"/>
  <c r="AE1194" i="24" s="1"/>
  <c r="N1194" i="24"/>
  <c r="AF1194" i="24" s="1"/>
  <c r="O1194" i="24"/>
  <c r="L1195" i="24"/>
  <c r="AD1195" i="24" s="1"/>
  <c r="M1195" i="24"/>
  <c r="AE1195" i="24" s="1"/>
  <c r="N1195" i="24"/>
  <c r="O1195" i="24"/>
  <c r="AG1195" i="24" s="1"/>
  <c r="L1196" i="24"/>
  <c r="AD1196" i="24" s="1"/>
  <c r="M1196" i="24"/>
  <c r="AE1196" i="24" s="1"/>
  <c r="N1196" i="24"/>
  <c r="O1196" i="24"/>
  <c r="AG1196" i="24" s="1"/>
  <c r="L1197" i="24"/>
  <c r="AD1197" i="24" s="1"/>
  <c r="M1197" i="24"/>
  <c r="AE1197" i="24" s="1"/>
  <c r="N1197" i="24"/>
  <c r="AF1197" i="24" s="1"/>
  <c r="O1197" i="24"/>
  <c r="AG1197" i="24" s="1"/>
  <c r="L1198" i="24"/>
  <c r="AD1198" i="24" s="1"/>
  <c r="M1198" i="24"/>
  <c r="AE1198" i="24" s="1"/>
  <c r="N1198" i="24"/>
  <c r="O1198" i="24"/>
  <c r="L1199" i="24"/>
  <c r="AD1199" i="24" s="1"/>
  <c r="M1199" i="24"/>
  <c r="AE1199" i="24" s="1"/>
  <c r="N1199" i="24"/>
  <c r="O1199" i="24"/>
  <c r="AG1199" i="24" s="1"/>
  <c r="L1283" i="24"/>
  <c r="AD1283" i="24" s="1"/>
  <c r="M1283" i="24"/>
  <c r="AE1283" i="24" s="1"/>
  <c r="N1283" i="24"/>
  <c r="AF1283" i="24" s="1"/>
  <c r="O1283" i="24"/>
  <c r="AG1283" i="24" s="1"/>
  <c r="L1284" i="24"/>
  <c r="AD1284" i="24" s="1"/>
  <c r="M1284" i="24"/>
  <c r="AE1284" i="24" s="1"/>
  <c r="N1284" i="24"/>
  <c r="O1284" i="24"/>
  <c r="AG1284" i="24" s="1"/>
  <c r="L1285" i="24"/>
  <c r="AD1285" i="24" s="1"/>
  <c r="M1285" i="24"/>
  <c r="AE1285" i="24" s="1"/>
  <c r="N1285" i="24"/>
  <c r="O1285" i="24"/>
  <c r="L1286" i="24"/>
  <c r="AD1286" i="24" s="1"/>
  <c r="M1286" i="24"/>
  <c r="AE1286" i="24" s="1"/>
  <c r="N1286" i="24"/>
  <c r="O1286" i="24"/>
  <c r="AG1286" i="24" s="1"/>
  <c r="L1287" i="24"/>
  <c r="AD1287" i="24" s="1"/>
  <c r="M1287" i="24"/>
  <c r="AE1287" i="24" s="1"/>
  <c r="N1287" i="24"/>
  <c r="AF1287" i="24" s="1"/>
  <c r="O1287" i="24"/>
  <c r="AG1287" i="24" s="1"/>
  <c r="L1288" i="24"/>
  <c r="AD1288" i="24" s="1"/>
  <c r="M1288" i="24"/>
  <c r="AE1288" i="24" s="1"/>
  <c r="N1288" i="24"/>
  <c r="AF1288" i="24" s="1"/>
  <c r="O1288" i="24"/>
  <c r="AG1288" i="24" s="1"/>
  <c r="L1289" i="24"/>
  <c r="AD1289" i="24" s="1"/>
  <c r="M1289" i="24"/>
  <c r="AE1289" i="24" s="1"/>
  <c r="N1289" i="24"/>
  <c r="O1289" i="24"/>
  <c r="AG1289" i="24" s="1"/>
  <c r="L1290" i="24"/>
  <c r="AD1290" i="24" s="1"/>
  <c r="M1290" i="24"/>
  <c r="AE1290" i="24" s="1"/>
  <c r="N1290" i="24"/>
  <c r="O1290" i="24"/>
  <c r="AG1290" i="24" s="1"/>
  <c r="L1291" i="24"/>
  <c r="AD1291" i="24" s="1"/>
  <c r="M1291" i="24"/>
  <c r="AE1291" i="24" s="1"/>
  <c r="N1291" i="24"/>
  <c r="O1291" i="24"/>
  <c r="AG1291" i="24" s="1"/>
  <c r="L1292" i="24"/>
  <c r="AD1292" i="24" s="1"/>
  <c r="M1292" i="24"/>
  <c r="AE1292" i="24" s="1"/>
  <c r="N1292" i="24"/>
  <c r="O1292" i="24"/>
  <c r="L1293" i="24"/>
  <c r="AD1293" i="24" s="1"/>
  <c r="M1293" i="24"/>
  <c r="AE1293" i="24" s="1"/>
  <c r="N1293" i="24"/>
  <c r="AF1293" i="24" s="1"/>
  <c r="O1293" i="24"/>
  <c r="L1294" i="24"/>
  <c r="AD1294" i="24" s="1"/>
  <c r="M1294" i="24"/>
  <c r="AE1294" i="24" s="1"/>
  <c r="N1294" i="24"/>
  <c r="O1294" i="24"/>
  <c r="AG1294" i="24" s="1"/>
  <c r="L1295" i="24"/>
  <c r="AD1295" i="24" s="1"/>
  <c r="M1295" i="24"/>
  <c r="AE1295" i="24" s="1"/>
  <c r="N1295" i="24"/>
  <c r="O1295" i="24"/>
  <c r="AG1295" i="24" s="1"/>
  <c r="L1296" i="24"/>
  <c r="AD1296" i="24" s="1"/>
  <c r="M1296" i="24"/>
  <c r="AE1296" i="24" s="1"/>
  <c r="N1296" i="24"/>
  <c r="O1296" i="24"/>
  <c r="AG1296" i="24" s="1"/>
  <c r="L1297" i="24"/>
  <c r="AD1297" i="24" s="1"/>
  <c r="M1297" i="24"/>
  <c r="AE1297" i="24" s="1"/>
  <c r="N1297" i="24"/>
  <c r="AF1297" i="24" s="1"/>
  <c r="O1297" i="24"/>
  <c r="L1298" i="24"/>
  <c r="AD1298" i="24" s="1"/>
  <c r="M1298" i="24"/>
  <c r="AE1298" i="24" s="1"/>
  <c r="N1298" i="24"/>
  <c r="O1298" i="24"/>
  <c r="AG1298" i="24" s="1"/>
  <c r="L1122" i="24"/>
  <c r="AD1122" i="24" s="1"/>
  <c r="M1122" i="24"/>
  <c r="AE1122" i="24" s="1"/>
  <c r="N1122" i="24"/>
  <c r="O1122" i="24"/>
  <c r="AG1122" i="24" s="1"/>
  <c r="L1123" i="24"/>
  <c r="AD1123" i="24" s="1"/>
  <c r="M1123" i="24"/>
  <c r="AE1123" i="24" s="1"/>
  <c r="N1123" i="24"/>
  <c r="AF1123" i="24" s="1"/>
  <c r="O1123" i="24"/>
  <c r="AG1123" i="24" s="1"/>
  <c r="L1124" i="24"/>
  <c r="AD1124" i="24" s="1"/>
  <c r="M1124" i="24"/>
  <c r="AE1124" i="24" s="1"/>
  <c r="N1124" i="24"/>
  <c r="O1124" i="24"/>
  <c r="L1125" i="24"/>
  <c r="AD1125" i="24" s="1"/>
  <c r="M1125" i="24"/>
  <c r="AE1125" i="24" s="1"/>
  <c r="N1125" i="24"/>
  <c r="O1125" i="24"/>
  <c r="AG1125" i="24" s="1"/>
  <c r="L1126" i="24"/>
  <c r="AD1126" i="24" s="1"/>
  <c r="M1126" i="24"/>
  <c r="AE1126" i="24" s="1"/>
  <c r="N1126" i="24"/>
  <c r="AF1126" i="24" s="1"/>
  <c r="O1126" i="24"/>
  <c r="AG1126" i="24" s="1"/>
  <c r="L1127" i="24"/>
  <c r="AD1127" i="24" s="1"/>
  <c r="M1127" i="24"/>
  <c r="AE1127" i="24" s="1"/>
  <c r="N1127" i="24"/>
  <c r="O1127" i="24"/>
  <c r="AG1127" i="24" s="1"/>
  <c r="L1128" i="24"/>
  <c r="AD1128" i="24" s="1"/>
  <c r="M1128" i="24"/>
  <c r="AE1128" i="24" s="1"/>
  <c r="N1128" i="24"/>
  <c r="O1128" i="24"/>
  <c r="AG1128" i="24" s="1"/>
  <c r="L1129" i="24"/>
  <c r="AD1129" i="24" s="1"/>
  <c r="M1129" i="24"/>
  <c r="AE1129" i="24" s="1"/>
  <c r="N1129" i="24"/>
  <c r="O1129" i="24"/>
  <c r="AG1129" i="24" s="1"/>
  <c r="L1130" i="24"/>
  <c r="AD1130" i="24" s="1"/>
  <c r="M1130" i="24"/>
  <c r="AE1130" i="24" s="1"/>
  <c r="N1130" i="24"/>
  <c r="AF1130" i="24" s="1"/>
  <c r="O1130" i="24"/>
  <c r="L1131" i="24"/>
  <c r="AD1131" i="24" s="1"/>
  <c r="M1131" i="24"/>
  <c r="AE1131" i="24" s="1"/>
  <c r="N1131" i="24"/>
  <c r="AF1131" i="24" s="1"/>
  <c r="O1131" i="24"/>
  <c r="AG1131" i="24" s="1"/>
  <c r="L1132" i="24"/>
  <c r="AD1132" i="24" s="1"/>
  <c r="M1132" i="24"/>
  <c r="AE1132" i="24" s="1"/>
  <c r="N1132" i="24"/>
  <c r="O1132" i="24"/>
  <c r="L1133" i="24"/>
  <c r="AD1133" i="24" s="1"/>
  <c r="M1133" i="24"/>
  <c r="AE1133" i="24" s="1"/>
  <c r="N1133" i="24"/>
  <c r="O1133" i="24"/>
  <c r="AG1133" i="24" s="1"/>
  <c r="L1134" i="24"/>
  <c r="AD1134" i="24" s="1"/>
  <c r="M1134" i="24"/>
  <c r="AE1134" i="24" s="1"/>
  <c r="N1134" i="24"/>
  <c r="O1134" i="24"/>
  <c r="L1135" i="24"/>
  <c r="AD1135" i="24" s="1"/>
  <c r="M1135" i="24"/>
  <c r="AE1135" i="24" s="1"/>
  <c r="N1135" i="24"/>
  <c r="O1135" i="24"/>
  <c r="L1136" i="24"/>
  <c r="AD1136" i="24" s="1"/>
  <c r="M1136" i="24"/>
  <c r="AE1136" i="24" s="1"/>
  <c r="N1136" i="24"/>
  <c r="AF1136" i="24" s="1"/>
  <c r="O1136" i="24"/>
  <c r="L1137" i="24"/>
  <c r="AD1137" i="24" s="1"/>
  <c r="M1137" i="24"/>
  <c r="AE1137" i="24" s="1"/>
  <c r="N1137" i="24"/>
  <c r="O1137" i="24"/>
  <c r="AG1137" i="24" s="1"/>
  <c r="L1138" i="24"/>
  <c r="AD1138" i="24" s="1"/>
  <c r="M1138" i="24"/>
  <c r="AE1138" i="24" s="1"/>
  <c r="N1138" i="24"/>
  <c r="AF1138" i="24" s="1"/>
  <c r="O1138" i="24"/>
  <c r="AG1138" i="24" s="1"/>
  <c r="L1139" i="24"/>
  <c r="AD1139" i="24" s="1"/>
  <c r="M1139" i="24"/>
  <c r="AE1139" i="24" s="1"/>
  <c r="N1139" i="24"/>
  <c r="O1139" i="24"/>
  <c r="AG1139" i="24" s="1"/>
  <c r="L1140" i="24"/>
  <c r="AD1140" i="24" s="1"/>
  <c r="M1140" i="24"/>
  <c r="AE1140" i="24" s="1"/>
  <c r="N1140" i="24"/>
  <c r="O1140" i="24"/>
  <c r="L1141" i="24"/>
  <c r="AD1141" i="24" s="1"/>
  <c r="M1141" i="24"/>
  <c r="AE1141" i="24" s="1"/>
  <c r="N1141" i="24"/>
  <c r="O1141" i="24"/>
  <c r="AG1141" i="24" s="1"/>
  <c r="L1142" i="24"/>
  <c r="AD1142" i="24" s="1"/>
  <c r="M1142" i="24"/>
  <c r="AE1142" i="24" s="1"/>
  <c r="N1142" i="24"/>
  <c r="AF1142" i="24" s="1"/>
  <c r="O1142" i="24"/>
  <c r="L1143" i="24"/>
  <c r="AD1143" i="24" s="1"/>
  <c r="M1143" i="24"/>
  <c r="AE1143" i="24" s="1"/>
  <c r="N1143" i="24"/>
  <c r="O1143" i="24"/>
  <c r="L1144" i="24"/>
  <c r="AD1144" i="24" s="1"/>
  <c r="M1144" i="24"/>
  <c r="AE1144" i="24" s="1"/>
  <c r="N1144" i="24"/>
  <c r="AF1144" i="24" s="1"/>
  <c r="O1144" i="24"/>
  <c r="L1145" i="24"/>
  <c r="AD1145" i="24" s="1"/>
  <c r="M1145" i="24"/>
  <c r="AE1145" i="24" s="1"/>
  <c r="N1145" i="24"/>
  <c r="O1145" i="24"/>
  <c r="AG1145" i="24" s="1"/>
  <c r="L1146" i="24"/>
  <c r="AD1146" i="24" s="1"/>
  <c r="M1146" i="24"/>
  <c r="AE1146" i="24" s="1"/>
  <c r="N1146" i="24"/>
  <c r="O1146" i="24"/>
  <c r="AG1146" i="24" s="1"/>
  <c r="L1147" i="24"/>
  <c r="AD1147" i="24" s="1"/>
  <c r="M1147" i="24"/>
  <c r="AE1147" i="24" s="1"/>
  <c r="N1147" i="24"/>
  <c r="AF1147" i="24" s="1"/>
  <c r="O1147" i="24"/>
  <c r="L1148" i="24"/>
  <c r="AD1148" i="24" s="1"/>
  <c r="M1148" i="24"/>
  <c r="AE1148" i="24" s="1"/>
  <c r="N1148" i="24"/>
  <c r="O1148" i="24"/>
  <c r="L1105" i="24"/>
  <c r="AD1105" i="24" s="1"/>
  <c r="M1105" i="24"/>
  <c r="AE1105" i="24" s="1"/>
  <c r="N1105" i="24"/>
  <c r="O1105" i="24"/>
  <c r="AG1105" i="24" s="1"/>
  <c r="L1106" i="24"/>
  <c r="AD1106" i="24" s="1"/>
  <c r="M1106" i="24"/>
  <c r="AE1106" i="24" s="1"/>
  <c r="N1106" i="24"/>
  <c r="O1106" i="24"/>
  <c r="AG1106" i="24" s="1"/>
  <c r="L1200" i="24"/>
  <c r="AD1200" i="24" s="1"/>
  <c r="M1200" i="24"/>
  <c r="AE1200" i="24" s="1"/>
  <c r="N1200" i="24"/>
  <c r="AF1200" i="24" s="1"/>
  <c r="O1200" i="24"/>
  <c r="AG1200" i="24" s="1"/>
  <c r="L1201" i="24"/>
  <c r="AD1201" i="24" s="1"/>
  <c r="M1201" i="24"/>
  <c r="AE1201" i="24" s="1"/>
  <c r="N1201" i="24"/>
  <c r="AF1201" i="24" s="1"/>
  <c r="O1201" i="24"/>
  <c r="L1202" i="24"/>
  <c r="AD1202" i="24" s="1"/>
  <c r="M1202" i="24"/>
  <c r="AE1202" i="24" s="1"/>
  <c r="N1202" i="24"/>
  <c r="O1202" i="24"/>
  <c r="AG1202" i="24" s="1"/>
  <c r="L1203" i="24"/>
  <c r="AD1203" i="24" s="1"/>
  <c r="M1203" i="24"/>
  <c r="AE1203" i="24" s="1"/>
  <c r="N1203" i="24"/>
  <c r="O1203" i="24"/>
  <c r="AG1203" i="24" s="1"/>
  <c r="L1204" i="24"/>
  <c r="AD1204" i="24" s="1"/>
  <c r="M1204" i="24"/>
  <c r="AE1204" i="24" s="1"/>
  <c r="N1204" i="24"/>
  <c r="O1204" i="24"/>
  <c r="AG1204" i="24" s="1"/>
  <c r="L1205" i="24"/>
  <c r="AD1205" i="24" s="1"/>
  <c r="M1205" i="24"/>
  <c r="AE1205" i="24" s="1"/>
  <c r="N1205" i="24"/>
  <c r="AF1205" i="24" s="1"/>
  <c r="O1205" i="24"/>
  <c r="L1206" i="24"/>
  <c r="AD1206" i="24" s="1"/>
  <c r="M1206" i="24"/>
  <c r="AE1206" i="24" s="1"/>
  <c r="N1206" i="24"/>
  <c r="O1206" i="24"/>
  <c r="AG1206" i="24" s="1"/>
  <c r="L1207" i="24"/>
  <c r="AD1207" i="24" s="1"/>
  <c r="M1207" i="24"/>
  <c r="AE1207" i="24" s="1"/>
  <c r="N1207" i="24"/>
  <c r="AF1207" i="24" s="1"/>
  <c r="O1207" i="24"/>
  <c r="AG1207" i="24" s="1"/>
  <c r="L1208" i="24"/>
  <c r="AD1208" i="24" s="1"/>
  <c r="M1208" i="24"/>
  <c r="AE1208" i="24" s="1"/>
  <c r="N1208" i="24"/>
  <c r="O1208" i="24"/>
  <c r="AG1208" i="24" s="1"/>
  <c r="L1209" i="24"/>
  <c r="AD1209" i="24" s="1"/>
  <c r="M1209" i="24"/>
  <c r="AE1209" i="24" s="1"/>
  <c r="N1209" i="24"/>
  <c r="O1209" i="24"/>
  <c r="L1210" i="24"/>
  <c r="AD1210" i="24" s="1"/>
  <c r="M1210" i="24"/>
  <c r="AE1210" i="24" s="1"/>
  <c r="N1210" i="24"/>
  <c r="O1210" i="24"/>
  <c r="AG1210" i="24" s="1"/>
  <c r="L1211" i="24"/>
  <c r="AD1211" i="24" s="1"/>
  <c r="M1211" i="24"/>
  <c r="AE1211" i="24" s="1"/>
  <c r="N1211" i="24"/>
  <c r="AF1211" i="24" s="1"/>
  <c r="O1211" i="24"/>
  <c r="AG1211" i="24" s="1"/>
  <c r="L1212" i="24"/>
  <c r="AD1212" i="24" s="1"/>
  <c r="M1212" i="24"/>
  <c r="AE1212" i="24" s="1"/>
  <c r="N1212" i="24"/>
  <c r="O1212" i="24"/>
  <c r="AG1212" i="24" s="1"/>
  <c r="L1213" i="24"/>
  <c r="AD1213" i="24" s="1"/>
  <c r="M1213" i="24"/>
  <c r="AE1213" i="24" s="1"/>
  <c r="N1213" i="24"/>
  <c r="AF1213" i="24" s="1"/>
  <c r="O1213" i="24"/>
  <c r="L1214" i="24"/>
  <c r="AD1214" i="24" s="1"/>
  <c r="M1214" i="24"/>
  <c r="AE1214" i="24" s="1"/>
  <c r="N1214" i="24"/>
  <c r="O1214" i="24"/>
  <c r="AG1214" i="24" s="1"/>
  <c r="L1215" i="24"/>
  <c r="AD1215" i="24" s="1"/>
  <c r="M1215" i="24"/>
  <c r="AE1215" i="24" s="1"/>
  <c r="N1215" i="24"/>
  <c r="O1215" i="24"/>
  <c r="L1216" i="24"/>
  <c r="AD1216" i="24" s="1"/>
  <c r="M1216" i="24"/>
  <c r="AE1216" i="24" s="1"/>
  <c r="N1216" i="24"/>
  <c r="AF1216" i="24" s="1"/>
  <c r="O1216" i="24"/>
  <c r="L1217" i="24"/>
  <c r="AD1217" i="24" s="1"/>
  <c r="M1217" i="24"/>
  <c r="AE1217" i="24" s="1"/>
  <c r="N1217" i="24"/>
  <c r="O1217" i="24"/>
  <c r="L1218" i="24"/>
  <c r="AD1218" i="24" s="1"/>
  <c r="M1218" i="24"/>
  <c r="AE1218" i="24" s="1"/>
  <c r="N1218" i="24"/>
  <c r="O1218" i="24"/>
  <c r="AG1218" i="24" s="1"/>
  <c r="L1219" i="24"/>
  <c r="AD1219" i="24" s="1"/>
  <c r="M1219" i="24"/>
  <c r="AE1219" i="24" s="1"/>
  <c r="N1219" i="24"/>
  <c r="O1219" i="24"/>
  <c r="AG1219" i="24" s="1"/>
  <c r="L1220" i="24"/>
  <c r="AD1220" i="24" s="1"/>
  <c r="M1220" i="24"/>
  <c r="AE1220" i="24" s="1"/>
  <c r="N1220" i="24"/>
  <c r="AF1220" i="24" s="1"/>
  <c r="O1220" i="24"/>
  <c r="AG1220" i="24" s="1"/>
  <c r="L1221" i="24"/>
  <c r="AD1221" i="24" s="1"/>
  <c r="M1221" i="24"/>
  <c r="AE1221" i="24" s="1"/>
  <c r="N1221" i="24"/>
  <c r="AF1221" i="24" s="1"/>
  <c r="O1221" i="24"/>
  <c r="L1222" i="24"/>
  <c r="AD1222" i="24" s="1"/>
  <c r="M1222" i="24"/>
  <c r="AE1222" i="24" s="1"/>
  <c r="N1222" i="24"/>
  <c r="O1222" i="24"/>
  <c r="AG1222" i="24" s="1"/>
  <c r="L1223" i="24"/>
  <c r="AD1223" i="24" s="1"/>
  <c r="M1223" i="24"/>
  <c r="AE1223" i="24" s="1"/>
  <c r="N1223" i="24"/>
  <c r="O1223" i="24"/>
  <c r="L1224" i="24"/>
  <c r="AD1224" i="24" s="1"/>
  <c r="M1224" i="24"/>
  <c r="AE1224" i="24" s="1"/>
  <c r="N1224" i="24"/>
  <c r="O1224" i="24"/>
  <c r="L1225" i="24"/>
  <c r="AD1225" i="24" s="1"/>
  <c r="M1225" i="24"/>
  <c r="AE1225" i="24" s="1"/>
  <c r="N1225" i="24"/>
  <c r="AF1225" i="24" s="1"/>
  <c r="O1225" i="24"/>
  <c r="AG1225" i="24" s="1"/>
  <c r="L1226" i="24"/>
  <c r="AD1226" i="24" s="1"/>
  <c r="M1226" i="24"/>
  <c r="AE1226" i="24" s="1"/>
  <c r="N1226" i="24"/>
  <c r="O1226" i="24"/>
  <c r="AG1226" i="24" s="1"/>
  <c r="L1227" i="24"/>
  <c r="AD1227" i="24" s="1"/>
  <c r="M1227" i="24"/>
  <c r="AE1227" i="24" s="1"/>
  <c r="N1227" i="24"/>
  <c r="AF1227" i="24" s="1"/>
  <c r="O1227" i="24"/>
  <c r="L1228" i="24"/>
  <c r="AD1228" i="24" s="1"/>
  <c r="M1228" i="24"/>
  <c r="AE1228" i="24" s="1"/>
  <c r="N1228" i="24"/>
  <c r="O1228" i="24"/>
  <c r="AG1228" i="24" s="1"/>
  <c r="L1229" i="24"/>
  <c r="AD1229" i="24" s="1"/>
  <c r="M1229" i="24"/>
  <c r="AE1229" i="24" s="1"/>
  <c r="N1229" i="24"/>
  <c r="O1229" i="24"/>
  <c r="L1232" i="24"/>
  <c r="AD1232" i="24" s="1"/>
  <c r="M1232" i="24"/>
  <c r="AE1232" i="24" s="1"/>
  <c r="N1232" i="24"/>
  <c r="O1232" i="24"/>
  <c r="AG1232" i="24" s="1"/>
  <c r="L1231" i="24"/>
  <c r="AD1231" i="24" s="1"/>
  <c r="M1231" i="24"/>
  <c r="AE1231" i="24" s="1"/>
  <c r="N1231" i="24"/>
  <c r="AF1231" i="24" s="1"/>
  <c r="O1231" i="24"/>
  <c r="AG1231" i="24" s="1"/>
  <c r="L1234" i="24"/>
  <c r="AD1234" i="24" s="1"/>
  <c r="M1234" i="24"/>
  <c r="AE1234" i="24" s="1"/>
  <c r="N1234" i="24"/>
  <c r="O1234" i="24"/>
  <c r="AG1234" i="24" s="1"/>
  <c r="L1235" i="24"/>
  <c r="AD1235" i="24" s="1"/>
  <c r="M1235" i="24"/>
  <c r="AE1235" i="24" s="1"/>
  <c r="N1235" i="24"/>
  <c r="AF1235" i="24" s="1"/>
  <c r="O1235" i="24"/>
  <c r="L1236" i="24"/>
  <c r="AD1236" i="24" s="1"/>
  <c r="M1236" i="24"/>
  <c r="AE1236" i="24" s="1"/>
  <c r="N1236" i="24"/>
  <c r="O1236" i="24"/>
  <c r="AG1236" i="24" s="1"/>
  <c r="L1237" i="24"/>
  <c r="AD1237" i="24" s="1"/>
  <c r="M1237" i="24"/>
  <c r="AE1237" i="24" s="1"/>
  <c r="N1237" i="24"/>
  <c r="O1237" i="24"/>
  <c r="AG1237" i="24" s="1"/>
  <c r="L1238" i="24"/>
  <c r="AD1238" i="24" s="1"/>
  <c r="M1238" i="24"/>
  <c r="AE1238" i="24" s="1"/>
  <c r="N1238" i="24"/>
  <c r="AF1238" i="24" s="1"/>
  <c r="O1238" i="24"/>
  <c r="AG1238" i="24" s="1"/>
  <c r="L1239" i="24"/>
  <c r="AD1239" i="24" s="1"/>
  <c r="M1239" i="24"/>
  <c r="AE1239" i="24" s="1"/>
  <c r="N1239" i="24"/>
  <c r="O1239" i="24"/>
  <c r="L1240" i="24"/>
  <c r="AD1240" i="24" s="1"/>
  <c r="M1240" i="24"/>
  <c r="AE1240" i="24" s="1"/>
  <c r="N1240" i="24"/>
  <c r="O1240" i="24"/>
  <c r="AG1240" i="24" s="1"/>
  <c r="L1241" i="24"/>
  <c r="AD1241" i="24" s="1"/>
  <c r="M1241" i="24"/>
  <c r="AE1241" i="24" s="1"/>
  <c r="N1241" i="24"/>
  <c r="O1241" i="24"/>
  <c r="AG1241" i="24" s="1"/>
  <c r="L1242" i="24"/>
  <c r="AD1242" i="24" s="1"/>
  <c r="M1242" i="24"/>
  <c r="AE1242" i="24" s="1"/>
  <c r="N1242" i="24"/>
  <c r="AF1242" i="24" s="1"/>
  <c r="O1242" i="24"/>
  <c r="AG1242" i="24" s="1"/>
  <c r="L1243" i="24"/>
  <c r="AD1243" i="24" s="1"/>
  <c r="M1243" i="24"/>
  <c r="AE1243" i="24" s="1"/>
  <c r="N1243" i="24"/>
  <c r="AF1243" i="24" s="1"/>
  <c r="O1243" i="24"/>
  <c r="L1244" i="24"/>
  <c r="AD1244" i="24" s="1"/>
  <c r="M1244" i="24"/>
  <c r="AE1244" i="24" s="1"/>
  <c r="N1244" i="24"/>
  <c r="O1244" i="24"/>
  <c r="AG1244" i="24" s="1"/>
  <c r="L1245" i="24"/>
  <c r="AD1245" i="24" s="1"/>
  <c r="M1245" i="24"/>
  <c r="AE1245" i="24" s="1"/>
  <c r="N1245" i="24"/>
  <c r="O1245" i="24"/>
  <c r="AG1245" i="24" s="1"/>
  <c r="L1246" i="24"/>
  <c r="AD1246" i="24" s="1"/>
  <c r="M1246" i="24"/>
  <c r="AE1246" i="24" s="1"/>
  <c r="N1246" i="24"/>
  <c r="O1246" i="24"/>
  <c r="AG1246" i="24" s="1"/>
  <c r="L1247" i="24"/>
  <c r="AD1247" i="24" s="1"/>
  <c r="M1247" i="24"/>
  <c r="AE1247" i="24" s="1"/>
  <c r="N1247" i="24"/>
  <c r="O1247" i="24"/>
  <c r="L1248" i="24"/>
  <c r="AD1248" i="24" s="1"/>
  <c r="M1248" i="24"/>
  <c r="AE1248" i="24" s="1"/>
  <c r="N1248" i="24"/>
  <c r="O1248" i="24"/>
  <c r="AG1248" i="24" s="1"/>
  <c r="L1249" i="24"/>
  <c r="AD1249" i="24" s="1"/>
  <c r="M1249" i="24"/>
  <c r="AE1249" i="24" s="1"/>
  <c r="N1249" i="24"/>
  <c r="AF1249" i="24" s="1"/>
  <c r="O1249" i="24"/>
  <c r="L1250" i="24"/>
  <c r="AD1250" i="24" s="1"/>
  <c r="M1250" i="24"/>
  <c r="AE1250" i="24" s="1"/>
  <c r="N1250" i="24"/>
  <c r="AF1250" i="24" s="1"/>
  <c r="O1250" i="24"/>
  <c r="AG1250" i="24" s="1"/>
  <c r="L1251" i="24"/>
  <c r="AD1251" i="24" s="1"/>
  <c r="M1251" i="24"/>
  <c r="AE1251" i="24" s="1"/>
  <c r="N1251" i="24"/>
  <c r="O1251" i="24"/>
  <c r="L1252" i="24"/>
  <c r="AD1252" i="24" s="1"/>
  <c r="M1252" i="24"/>
  <c r="AE1252" i="24" s="1"/>
  <c r="N1252" i="24"/>
  <c r="O1252" i="24"/>
  <c r="AG1252" i="24" s="1"/>
  <c r="L1253" i="24"/>
  <c r="AD1253" i="24" s="1"/>
  <c r="M1253" i="24"/>
  <c r="AE1253" i="24" s="1"/>
  <c r="N1253" i="24"/>
  <c r="O1253" i="24"/>
  <c r="AG1253" i="24" s="1"/>
  <c r="L1254" i="24"/>
  <c r="AD1254" i="24" s="1"/>
  <c r="M1254" i="24"/>
  <c r="AE1254" i="24" s="1"/>
  <c r="N1254" i="24"/>
  <c r="AF1254" i="24" s="1"/>
  <c r="O1254" i="24"/>
  <c r="L1255" i="24"/>
  <c r="AD1255" i="24" s="1"/>
  <c r="M1255" i="24"/>
  <c r="AE1255" i="24" s="1"/>
  <c r="N1255" i="24"/>
  <c r="O1255" i="24"/>
  <c r="L1256" i="24"/>
  <c r="AD1256" i="24" s="1"/>
  <c r="M1256" i="24"/>
  <c r="AE1256" i="24" s="1"/>
  <c r="N1256" i="24"/>
  <c r="O1256" i="24"/>
  <c r="AG1256" i="24" s="1"/>
  <c r="L1257" i="24"/>
  <c r="AD1257" i="24" s="1"/>
  <c r="M1257" i="24"/>
  <c r="AE1257" i="24" s="1"/>
  <c r="N1257" i="24"/>
  <c r="AF1257" i="24" s="1"/>
  <c r="O1257" i="24"/>
  <c r="L1258" i="24"/>
  <c r="AD1258" i="24" s="1"/>
  <c r="M1258" i="24"/>
  <c r="AE1258" i="24" s="1"/>
  <c r="N1258" i="24"/>
  <c r="O1258" i="24"/>
  <c r="L1259" i="24"/>
  <c r="AD1259" i="24" s="1"/>
  <c r="M1259" i="24"/>
  <c r="AE1259" i="24" s="1"/>
  <c r="N1259" i="24"/>
  <c r="AF1259" i="24" s="1"/>
  <c r="O1259" i="24"/>
  <c r="AG1259" i="24" s="1"/>
  <c r="L1260" i="24"/>
  <c r="AD1260" i="24" s="1"/>
  <c r="M1260" i="24"/>
  <c r="AE1260" i="24" s="1"/>
  <c r="N1260" i="24"/>
  <c r="O1260" i="24"/>
  <c r="AG1260" i="24" s="1"/>
  <c r="L1261" i="24"/>
  <c r="AD1261" i="24" s="1"/>
  <c r="M1261" i="24"/>
  <c r="AE1261" i="24" s="1"/>
  <c r="N1261" i="24"/>
  <c r="O1261" i="24"/>
  <c r="L1262" i="24"/>
  <c r="AD1262" i="24" s="1"/>
  <c r="M1262" i="24"/>
  <c r="AE1262" i="24" s="1"/>
  <c r="N1262" i="24"/>
  <c r="O1262" i="24"/>
  <c r="L1263" i="24"/>
  <c r="AD1263" i="24" s="1"/>
  <c r="M1263" i="24"/>
  <c r="AE1263" i="24" s="1"/>
  <c r="N1263" i="24"/>
  <c r="AF1263" i="24" s="1"/>
  <c r="O1263" i="24"/>
  <c r="L1264" i="24"/>
  <c r="AD1264" i="24" s="1"/>
  <c r="M1264" i="24"/>
  <c r="AE1264" i="24" s="1"/>
  <c r="N1264" i="24"/>
  <c r="O1264" i="24"/>
  <c r="AG1264" i="24" s="1"/>
  <c r="L1265" i="24"/>
  <c r="AD1265" i="24" s="1"/>
  <c r="M1265" i="24"/>
  <c r="AE1265" i="24" s="1"/>
  <c r="N1265" i="24"/>
  <c r="AF1265" i="24" s="1"/>
  <c r="O1265" i="24"/>
  <c r="AG1265" i="24" s="1"/>
  <c r="L1266" i="24"/>
  <c r="AD1266" i="24" s="1"/>
  <c r="M1266" i="24"/>
  <c r="AE1266" i="24" s="1"/>
  <c r="N1266" i="24"/>
  <c r="O1266" i="24"/>
  <c r="AG1266" i="24" s="1"/>
  <c r="L1267" i="24"/>
  <c r="AD1267" i="24" s="1"/>
  <c r="M1267" i="24"/>
  <c r="AE1267" i="24" s="1"/>
  <c r="N1267" i="24"/>
  <c r="O1267" i="24"/>
  <c r="L1268" i="24"/>
  <c r="AD1268" i="24" s="1"/>
  <c r="M1268" i="24"/>
  <c r="AE1268" i="24" s="1"/>
  <c r="N1268" i="24"/>
  <c r="O1268" i="24"/>
  <c r="AG1268" i="24" s="1"/>
  <c r="L1269" i="24"/>
  <c r="AD1269" i="24" s="1"/>
  <c r="M1269" i="24"/>
  <c r="AE1269" i="24" s="1"/>
  <c r="N1269" i="24"/>
  <c r="O1269" i="24"/>
  <c r="AG1269" i="24" s="1"/>
  <c r="L1270" i="24"/>
  <c r="AD1270" i="24" s="1"/>
  <c r="M1270" i="24"/>
  <c r="AE1270" i="24" s="1"/>
  <c r="N1270" i="24"/>
  <c r="AF1270" i="24" s="1"/>
  <c r="O1270" i="24"/>
  <c r="AG1270" i="24" s="1"/>
  <c r="L1271" i="24"/>
  <c r="AD1271" i="24" s="1"/>
  <c r="M1271" i="24"/>
  <c r="AE1271" i="24" s="1"/>
  <c r="N1271" i="24"/>
  <c r="AF1271" i="24" s="1"/>
  <c r="O1271" i="24"/>
  <c r="L1272" i="24"/>
  <c r="AD1272" i="24" s="1"/>
  <c r="M1272" i="24"/>
  <c r="AE1272" i="24" s="1"/>
  <c r="N1272" i="24"/>
  <c r="O1272" i="24"/>
  <c r="AG1272" i="24" s="1"/>
  <c r="L1273" i="24"/>
  <c r="AD1273" i="24" s="1"/>
  <c r="M1273" i="24"/>
  <c r="AE1273" i="24" s="1"/>
  <c r="N1273" i="24"/>
  <c r="O1273" i="24"/>
  <c r="AG1273" i="24" s="1"/>
  <c r="L1274" i="24"/>
  <c r="AD1274" i="24" s="1"/>
  <c r="M1274" i="24"/>
  <c r="AE1274" i="24" s="1"/>
  <c r="N1274" i="24"/>
  <c r="O1274" i="24"/>
  <c r="L1275" i="24"/>
  <c r="AD1275" i="24" s="1"/>
  <c r="M1275" i="24"/>
  <c r="AE1275" i="24" s="1"/>
  <c r="N1275" i="24"/>
  <c r="O1275" i="24"/>
  <c r="AG1275" i="24" s="1"/>
  <c r="L1299" i="24"/>
  <c r="AD1299" i="24" s="1"/>
  <c r="M1299" i="24"/>
  <c r="AE1299" i="24" s="1"/>
  <c r="N1299" i="24"/>
  <c r="O1299" i="24"/>
  <c r="AG1299" i="24" s="1"/>
  <c r="L1300" i="24"/>
  <c r="AD1300" i="24" s="1"/>
  <c r="M1300" i="24"/>
  <c r="AE1300" i="24" s="1"/>
  <c r="N1300" i="24"/>
  <c r="AF1300" i="24" s="1"/>
  <c r="O1300" i="24"/>
  <c r="AG1300" i="24" s="1"/>
  <c r="L1301" i="24"/>
  <c r="AD1301" i="24" s="1"/>
  <c r="M1301" i="24"/>
  <c r="AE1301" i="24" s="1"/>
  <c r="N1301" i="24"/>
  <c r="O1301" i="24"/>
  <c r="L1302" i="24"/>
  <c r="AD1302" i="24" s="1"/>
  <c r="M1302" i="24"/>
  <c r="AE1302" i="24" s="1"/>
  <c r="N1302" i="24"/>
  <c r="AF1302" i="24" s="1"/>
  <c r="O1302" i="24"/>
  <c r="L1303" i="24"/>
  <c r="AD1303" i="24" s="1"/>
  <c r="M1303" i="24"/>
  <c r="AE1303" i="24" s="1"/>
  <c r="N1303" i="24"/>
  <c r="O1303" i="24"/>
  <c r="AG1303" i="24" s="1"/>
  <c r="L1304" i="24"/>
  <c r="AD1304" i="24" s="1"/>
  <c r="M1304" i="24"/>
  <c r="AE1304" i="24" s="1"/>
  <c r="N1304" i="24"/>
  <c r="O1304" i="24"/>
  <c r="AG1304" i="24" s="1"/>
  <c r="L1305" i="24"/>
  <c r="AD1305" i="24" s="1"/>
  <c r="M1305" i="24"/>
  <c r="AE1305" i="24" s="1"/>
  <c r="N1305" i="24"/>
  <c r="O1305" i="24"/>
  <c r="AG1305" i="24" s="1"/>
  <c r="L1306" i="24"/>
  <c r="AD1306" i="24" s="1"/>
  <c r="M1306" i="24"/>
  <c r="AE1306" i="24" s="1"/>
  <c r="N1306" i="24"/>
  <c r="AF1306" i="24" s="1"/>
  <c r="O1306" i="24"/>
  <c r="L1280" i="24"/>
  <c r="AD1280" i="24" s="1"/>
  <c r="M1280" i="24"/>
  <c r="AE1280" i="24" s="1"/>
  <c r="N1280" i="24"/>
  <c r="O1280" i="24"/>
  <c r="AG1280" i="24" s="1"/>
  <c r="L1281" i="24"/>
  <c r="AD1281" i="24" s="1"/>
  <c r="M1281" i="24"/>
  <c r="AE1281" i="24" s="1"/>
  <c r="N1281" i="24"/>
  <c r="O1281" i="24"/>
  <c r="AG1281" i="24" s="1"/>
  <c r="L1276" i="24"/>
  <c r="AD1276" i="24" s="1"/>
  <c r="M1276" i="24"/>
  <c r="AE1276" i="24" s="1"/>
  <c r="N1276" i="24"/>
  <c r="O1276" i="24"/>
  <c r="L1277" i="24"/>
  <c r="AD1277" i="24" s="1"/>
  <c r="M1277" i="24"/>
  <c r="AE1277" i="24" s="1"/>
  <c r="N1277" i="24"/>
  <c r="O1277" i="24"/>
  <c r="L1278" i="24"/>
  <c r="AD1278" i="24" s="1"/>
  <c r="M1278" i="24"/>
  <c r="AE1278" i="24" s="1"/>
  <c r="N1278" i="24"/>
  <c r="O1278" i="24"/>
  <c r="AG1278" i="24" s="1"/>
  <c r="L1279" i="24"/>
  <c r="AD1279" i="24" s="1"/>
  <c r="M1279" i="24"/>
  <c r="AE1279" i="24" s="1"/>
  <c r="N1279" i="24"/>
  <c r="AF1279" i="24" s="1"/>
  <c r="O1279" i="24"/>
  <c r="AG1279" i="24" s="1"/>
  <c r="L1230" i="24"/>
  <c r="AD1230" i="24" s="1"/>
  <c r="M1230" i="24"/>
  <c r="AE1230" i="24" s="1"/>
  <c r="N1230" i="24"/>
  <c r="O1230" i="24"/>
  <c r="L1307" i="24"/>
  <c r="AD1307" i="24" s="1"/>
  <c r="M1307" i="24"/>
  <c r="AE1307" i="24" s="1"/>
  <c r="N1307" i="24"/>
  <c r="O1307" i="24"/>
  <c r="AG1307" i="24" s="1"/>
  <c r="L1308" i="24"/>
  <c r="AD1308" i="24" s="1"/>
  <c r="M1308" i="24"/>
  <c r="AE1308" i="24" s="1"/>
  <c r="N1308" i="24"/>
  <c r="O1308" i="24"/>
  <c r="AG1308" i="24" s="1"/>
  <c r="L1309" i="24"/>
  <c r="AD1309" i="24" s="1"/>
  <c r="M1309" i="24"/>
  <c r="AE1309" i="24" s="1"/>
  <c r="N1309" i="24"/>
  <c r="O1309" i="24"/>
  <c r="AG1309" i="24" s="1"/>
  <c r="L1310" i="24"/>
  <c r="AD1310" i="24" s="1"/>
  <c r="M1310" i="24"/>
  <c r="AE1310" i="24" s="1"/>
  <c r="N1310" i="24"/>
  <c r="AF1310" i="24" s="1"/>
  <c r="O1310" i="24"/>
  <c r="AG1310" i="24" s="1"/>
  <c r="L1311" i="24"/>
  <c r="AD1311" i="24" s="1"/>
  <c r="M1311" i="24"/>
  <c r="AE1311" i="24" s="1"/>
  <c r="N1311" i="24"/>
  <c r="O1311" i="24"/>
  <c r="L1312" i="24"/>
  <c r="AD1312" i="24" s="1"/>
  <c r="M1312" i="24"/>
  <c r="AE1312" i="24" s="1"/>
  <c r="N1312" i="24"/>
  <c r="O1312" i="24"/>
  <c r="AG1312" i="24" s="1"/>
  <c r="L1313" i="24"/>
  <c r="AD1313" i="24" s="1"/>
  <c r="M1313" i="24"/>
  <c r="AE1313" i="24" s="1"/>
  <c r="N1313" i="24"/>
  <c r="O1313" i="24"/>
  <c r="L1314" i="24"/>
  <c r="AD1314" i="24" s="1"/>
  <c r="M1314" i="24"/>
  <c r="AE1314" i="24" s="1"/>
  <c r="N1314" i="24"/>
  <c r="O1314" i="24"/>
  <c r="AG1314" i="24" s="1"/>
  <c r="L1315" i="24"/>
  <c r="AD1315" i="24" s="1"/>
  <c r="M1315" i="24"/>
  <c r="AE1315" i="24" s="1"/>
  <c r="N1315" i="24"/>
  <c r="AF1315" i="24" s="1"/>
  <c r="O1315" i="24"/>
  <c r="L1316" i="24"/>
  <c r="AD1316" i="24" s="1"/>
  <c r="M1316" i="24"/>
  <c r="AE1316" i="24" s="1"/>
  <c r="N1316" i="24"/>
  <c r="O1316" i="24"/>
  <c r="AG1316" i="24" s="1"/>
  <c r="L1317" i="24"/>
  <c r="AD1317" i="24" s="1"/>
  <c r="M1317" i="24"/>
  <c r="AE1317" i="24" s="1"/>
  <c r="N1317" i="24"/>
  <c r="O1317" i="24"/>
  <c r="AG1317" i="24" s="1"/>
  <c r="L1318" i="24"/>
  <c r="AD1318" i="24" s="1"/>
  <c r="M1318" i="24"/>
  <c r="AE1318" i="24" s="1"/>
  <c r="N1318" i="24"/>
  <c r="O1318" i="24"/>
  <c r="L1319" i="24"/>
  <c r="AD1319" i="24" s="1"/>
  <c r="M1319" i="24"/>
  <c r="AE1319" i="24" s="1"/>
  <c r="N1319" i="24"/>
  <c r="AF1319" i="24" s="1"/>
  <c r="O1319" i="24"/>
  <c r="L1320" i="24"/>
  <c r="AD1320" i="24" s="1"/>
  <c r="M1320" i="24"/>
  <c r="AE1320" i="24" s="1"/>
  <c r="N1320" i="24"/>
  <c r="O1320" i="24"/>
  <c r="AG1320" i="24" s="1"/>
  <c r="L1321" i="24"/>
  <c r="AD1321" i="24" s="1"/>
  <c r="M1321" i="24"/>
  <c r="AE1321" i="24" s="1"/>
  <c r="N1321" i="24"/>
  <c r="O1321" i="24"/>
  <c r="AG1321" i="24" s="1"/>
  <c r="L1322" i="24"/>
  <c r="AD1322" i="24" s="1"/>
  <c r="M1322" i="24"/>
  <c r="AE1322" i="24" s="1"/>
  <c r="N1322" i="24"/>
  <c r="O1322" i="24"/>
  <c r="L1323" i="24"/>
  <c r="AD1323" i="24" s="1"/>
  <c r="M1323" i="24"/>
  <c r="AE1323" i="24" s="1"/>
  <c r="N1323" i="24"/>
  <c r="O1323" i="24"/>
  <c r="AG1323" i="24" s="1"/>
  <c r="L1324" i="24"/>
  <c r="AD1324" i="24" s="1"/>
  <c r="M1324" i="24"/>
  <c r="AE1324" i="24" s="1"/>
  <c r="N1324" i="24"/>
  <c r="O1324" i="24"/>
  <c r="AG1324" i="24" s="1"/>
  <c r="L1325" i="24"/>
  <c r="AD1325" i="24" s="1"/>
  <c r="M1325" i="24"/>
  <c r="AE1325" i="24" s="1"/>
  <c r="N1325" i="24"/>
  <c r="AF1325" i="24" s="1"/>
  <c r="O1325" i="24"/>
  <c r="AG1325" i="24" s="1"/>
  <c r="L1326" i="24"/>
  <c r="AD1326" i="24" s="1"/>
  <c r="M1326" i="24"/>
  <c r="AE1326" i="24" s="1"/>
  <c r="N1326" i="24"/>
  <c r="O1326" i="24"/>
  <c r="AG1326" i="24" s="1"/>
  <c r="L1327" i="24"/>
  <c r="AD1327" i="24" s="1"/>
  <c r="M1327" i="24"/>
  <c r="AE1327" i="24" s="1"/>
  <c r="N1327" i="24"/>
  <c r="O1327" i="24"/>
  <c r="L1328" i="24"/>
  <c r="AD1328" i="24" s="1"/>
  <c r="M1328" i="24"/>
  <c r="AE1328" i="24" s="1"/>
  <c r="N1328" i="24"/>
  <c r="O1328" i="24"/>
  <c r="AG1328" i="24" s="1"/>
  <c r="L1329" i="24"/>
  <c r="AD1329" i="24" s="1"/>
  <c r="M1329" i="24"/>
  <c r="AE1329" i="24" s="1"/>
  <c r="N1329" i="24"/>
  <c r="O1329" i="24"/>
  <c r="AG1329" i="24" s="1"/>
  <c r="L1330" i="24"/>
  <c r="AD1330" i="24" s="1"/>
  <c r="M1330" i="24"/>
  <c r="AE1330" i="24" s="1"/>
  <c r="N1330" i="24"/>
  <c r="O1330" i="24"/>
  <c r="AG1330" i="24" s="1"/>
  <c r="L1331" i="24"/>
  <c r="AD1331" i="24" s="1"/>
  <c r="M1331" i="24"/>
  <c r="AE1331" i="24" s="1"/>
  <c r="N1331" i="24"/>
  <c r="O1331" i="24"/>
  <c r="L1332" i="24"/>
  <c r="AD1332" i="24" s="1"/>
  <c r="M1332" i="24"/>
  <c r="AE1332" i="24" s="1"/>
  <c r="N1332" i="24"/>
  <c r="O1332" i="24"/>
  <c r="AG1332" i="24" s="1"/>
  <c r="L1333" i="24"/>
  <c r="AD1333" i="24" s="1"/>
  <c r="M1333" i="24"/>
  <c r="AE1333" i="24" s="1"/>
  <c r="N1333" i="24"/>
  <c r="O1333" i="24"/>
  <c r="AG1333" i="24" s="1"/>
  <c r="L1334" i="24"/>
  <c r="AD1334" i="24" s="1"/>
  <c r="M1334" i="24"/>
  <c r="AE1334" i="24" s="1"/>
  <c r="N1334" i="24"/>
  <c r="O1334" i="24"/>
  <c r="L1335" i="24"/>
  <c r="AD1335" i="24" s="1"/>
  <c r="M1335" i="24"/>
  <c r="AE1335" i="24" s="1"/>
  <c r="N1335" i="24"/>
  <c r="O1335" i="24"/>
  <c r="L1336" i="24"/>
  <c r="AD1336" i="24" s="1"/>
  <c r="M1336" i="24"/>
  <c r="AE1336" i="24" s="1"/>
  <c r="N1336" i="24"/>
  <c r="O1336" i="24"/>
  <c r="AG1336" i="24" s="1"/>
  <c r="L1337" i="24"/>
  <c r="AD1337" i="24" s="1"/>
  <c r="M1337" i="24"/>
  <c r="AE1337" i="24" s="1"/>
  <c r="N1337" i="24"/>
  <c r="O1337" i="24"/>
  <c r="AG1337" i="24" s="1"/>
  <c r="L1338" i="24"/>
  <c r="AD1338" i="24" s="1"/>
  <c r="M1338" i="24"/>
  <c r="AE1338" i="24" s="1"/>
  <c r="N1338" i="24"/>
  <c r="AF1338" i="24" s="1"/>
  <c r="O1338" i="24"/>
  <c r="L1339" i="24"/>
  <c r="AD1339" i="24" s="1"/>
  <c r="M1339" i="24"/>
  <c r="AE1339" i="24" s="1"/>
  <c r="N1339" i="24"/>
  <c r="O1339" i="24"/>
  <c r="AG1339" i="24" s="1"/>
  <c r="L1340" i="24"/>
  <c r="AD1340" i="24" s="1"/>
  <c r="M1340" i="24"/>
  <c r="AE1340" i="24" s="1"/>
  <c r="N1340" i="24"/>
  <c r="O1340" i="24"/>
  <c r="AG1340" i="24" s="1"/>
  <c r="L1341" i="24"/>
  <c r="AD1341" i="24" s="1"/>
  <c r="M1341" i="24"/>
  <c r="AE1341" i="24" s="1"/>
  <c r="N1341" i="24"/>
  <c r="O1341" i="24"/>
  <c r="L1342" i="24"/>
  <c r="AD1342" i="24" s="1"/>
  <c r="M1342" i="24"/>
  <c r="AE1342" i="24" s="1"/>
  <c r="N1342" i="24"/>
  <c r="O1342" i="24"/>
  <c r="AG1342" i="24" s="1"/>
  <c r="L1343" i="24"/>
  <c r="AD1343" i="24" s="1"/>
  <c r="M1343" i="24"/>
  <c r="AE1343" i="24" s="1"/>
  <c r="N1343" i="24"/>
  <c r="AF1343" i="24" s="1"/>
  <c r="O1343" i="24"/>
  <c r="L1344" i="24"/>
  <c r="AD1344" i="24" s="1"/>
  <c r="M1344" i="24"/>
  <c r="AE1344" i="24" s="1"/>
  <c r="N1344" i="24"/>
  <c r="O1344" i="24"/>
  <c r="AG1344" i="24" s="1"/>
  <c r="L1345" i="24"/>
  <c r="AD1345" i="24" s="1"/>
  <c r="M1345" i="24"/>
  <c r="AE1345" i="24" s="1"/>
  <c r="N1345" i="24"/>
  <c r="O1345" i="24"/>
  <c r="AG1345" i="24" s="1"/>
  <c r="L1346" i="24"/>
  <c r="AD1346" i="24" s="1"/>
  <c r="M1346" i="24"/>
  <c r="AE1346" i="24" s="1"/>
  <c r="N1346" i="24"/>
  <c r="O1346" i="24"/>
  <c r="AG1346" i="24" s="1"/>
  <c r="L543" i="24"/>
  <c r="AD543" i="24" s="1"/>
  <c r="M543" i="24"/>
  <c r="AE543" i="24" s="1"/>
  <c r="N543" i="24"/>
  <c r="AF543" i="24" s="1"/>
  <c r="O543" i="24"/>
  <c r="L544" i="24"/>
  <c r="AD544" i="24" s="1"/>
  <c r="M544" i="24"/>
  <c r="AE544" i="24" s="1"/>
  <c r="N544" i="24"/>
  <c r="O544" i="24"/>
  <c r="AG544" i="24" s="1"/>
  <c r="L545" i="24"/>
  <c r="AD545" i="24" s="1"/>
  <c r="M545" i="24"/>
  <c r="AE545" i="24" s="1"/>
  <c r="N545" i="24"/>
  <c r="O545" i="24"/>
  <c r="AG545" i="24" s="1"/>
  <c r="L546" i="24"/>
  <c r="AD546" i="24" s="1"/>
  <c r="M546" i="24"/>
  <c r="AE546" i="24" s="1"/>
  <c r="N546" i="24"/>
  <c r="AF546" i="24" s="1"/>
  <c r="O546" i="24"/>
  <c r="L547" i="24"/>
  <c r="AD547" i="24" s="1"/>
  <c r="M547" i="24"/>
  <c r="AE547" i="24" s="1"/>
  <c r="N547" i="24"/>
  <c r="AF547" i="24" s="1"/>
  <c r="O547" i="24"/>
  <c r="L548" i="24"/>
  <c r="AD548" i="24" s="1"/>
  <c r="M548" i="24"/>
  <c r="AE548" i="24" s="1"/>
  <c r="N548" i="24"/>
  <c r="O548" i="24"/>
  <c r="AG548" i="24" s="1"/>
  <c r="L549" i="24"/>
  <c r="AD549" i="24" s="1"/>
  <c r="M549" i="24"/>
  <c r="AE549" i="24" s="1"/>
  <c r="N549" i="24"/>
  <c r="AF549" i="24" s="1"/>
  <c r="O549" i="24"/>
  <c r="AG549" i="24" s="1"/>
  <c r="L550" i="24"/>
  <c r="AD550" i="24" s="1"/>
  <c r="M550" i="24"/>
  <c r="AE550" i="24" s="1"/>
  <c r="N550" i="24"/>
  <c r="AF550" i="24" s="1"/>
  <c r="O550" i="24"/>
  <c r="AG550" i="24" s="1"/>
  <c r="L551" i="24"/>
  <c r="AD551" i="24" s="1"/>
  <c r="M551" i="24"/>
  <c r="AE551" i="24" s="1"/>
  <c r="N551" i="24"/>
  <c r="AF551" i="24" s="1"/>
  <c r="O551" i="24"/>
  <c r="L552" i="24"/>
  <c r="AD552" i="24" s="1"/>
  <c r="M552" i="24"/>
  <c r="AE552" i="24" s="1"/>
  <c r="N552" i="24"/>
  <c r="O552" i="24"/>
  <c r="AG552" i="24" s="1"/>
  <c r="L553" i="24"/>
  <c r="AD553" i="24" s="1"/>
  <c r="M553" i="24"/>
  <c r="AE553" i="24" s="1"/>
  <c r="N553" i="24"/>
  <c r="AF553" i="24" s="1"/>
  <c r="O553" i="24"/>
  <c r="L554" i="24"/>
  <c r="AD554" i="24" s="1"/>
  <c r="M554" i="24"/>
  <c r="AE554" i="24" s="1"/>
  <c r="N554" i="24"/>
  <c r="AF554" i="24" s="1"/>
  <c r="O554" i="24"/>
  <c r="L555" i="24"/>
  <c r="AD555" i="24" s="1"/>
  <c r="M555" i="24"/>
  <c r="AE555" i="24" s="1"/>
  <c r="N555" i="24"/>
  <c r="AF555" i="24" s="1"/>
  <c r="O555" i="24"/>
  <c r="L556" i="24"/>
  <c r="AD556" i="24" s="1"/>
  <c r="M556" i="24"/>
  <c r="AE556" i="24" s="1"/>
  <c r="N556" i="24"/>
  <c r="O556" i="24"/>
  <c r="AG556" i="24" s="1"/>
  <c r="L557" i="24"/>
  <c r="AD557" i="24" s="1"/>
  <c r="M557" i="24"/>
  <c r="AE557" i="24" s="1"/>
  <c r="N557" i="24"/>
  <c r="AF557" i="24" s="1"/>
  <c r="O557" i="24"/>
  <c r="AG557" i="24" s="1"/>
  <c r="L558" i="24"/>
  <c r="AD558" i="24" s="1"/>
  <c r="M558" i="24"/>
  <c r="AE558" i="24" s="1"/>
  <c r="N558" i="24"/>
  <c r="AF558" i="24" s="1"/>
  <c r="O558" i="24"/>
  <c r="L559" i="24"/>
  <c r="AD559" i="24" s="1"/>
  <c r="M559" i="24"/>
  <c r="AE559" i="24" s="1"/>
  <c r="N559" i="24"/>
  <c r="AF559" i="24" s="1"/>
  <c r="O559" i="24"/>
  <c r="L560" i="24"/>
  <c r="AD560" i="24" s="1"/>
  <c r="M560" i="24"/>
  <c r="AE560" i="24" s="1"/>
  <c r="N560" i="24"/>
  <c r="AF560" i="24" s="1"/>
  <c r="O560" i="24"/>
  <c r="AG560" i="24" s="1"/>
  <c r="L561" i="24"/>
  <c r="AD561" i="24" s="1"/>
  <c r="M561" i="24"/>
  <c r="AE561" i="24" s="1"/>
  <c r="N561" i="24"/>
  <c r="AF561" i="24" s="1"/>
  <c r="O561" i="24"/>
  <c r="AG561" i="24" s="1"/>
  <c r="L562" i="24"/>
  <c r="AD562" i="24" s="1"/>
  <c r="M562" i="24"/>
  <c r="AE562" i="24" s="1"/>
  <c r="N562" i="24"/>
  <c r="O562" i="24"/>
  <c r="L563" i="24"/>
  <c r="AD563" i="24" s="1"/>
  <c r="M563" i="24"/>
  <c r="AE563" i="24" s="1"/>
  <c r="N563" i="24"/>
  <c r="AF563" i="24" s="1"/>
  <c r="O563" i="24"/>
  <c r="L564" i="24"/>
  <c r="AD564" i="24" s="1"/>
  <c r="M564" i="24"/>
  <c r="AE564" i="24" s="1"/>
  <c r="N564" i="24"/>
  <c r="O564" i="24"/>
  <c r="AG564" i="24" s="1"/>
  <c r="L565" i="24"/>
  <c r="AD565" i="24" s="1"/>
  <c r="M565" i="24"/>
  <c r="AE565" i="24" s="1"/>
  <c r="N565" i="24"/>
  <c r="AF565" i="24" s="1"/>
  <c r="O565" i="24"/>
  <c r="AG565" i="24" s="1"/>
  <c r="L566" i="24"/>
  <c r="AD566" i="24" s="1"/>
  <c r="M566" i="24"/>
  <c r="AE566" i="24" s="1"/>
  <c r="N566" i="24"/>
  <c r="AF566" i="24" s="1"/>
  <c r="O566" i="24"/>
  <c r="L567" i="24"/>
  <c r="AD567" i="24" s="1"/>
  <c r="M567" i="24"/>
  <c r="AE567" i="24" s="1"/>
  <c r="N567" i="24"/>
  <c r="AF567" i="24" s="1"/>
  <c r="O567" i="24"/>
  <c r="L568" i="24"/>
  <c r="AD568" i="24" s="1"/>
  <c r="M568" i="24"/>
  <c r="AE568" i="24" s="1"/>
  <c r="N568" i="24"/>
  <c r="O568" i="24"/>
  <c r="AG568" i="24" s="1"/>
  <c r="L571" i="24"/>
  <c r="AD571" i="24" s="1"/>
  <c r="M571" i="24"/>
  <c r="AE571" i="24" s="1"/>
  <c r="N571" i="24"/>
  <c r="O571" i="24"/>
  <c r="AG571" i="24" s="1"/>
  <c r="L572" i="24"/>
  <c r="AD572" i="24" s="1"/>
  <c r="M572" i="24"/>
  <c r="AE572" i="24" s="1"/>
  <c r="N572" i="24"/>
  <c r="O572" i="24"/>
  <c r="L573" i="24"/>
  <c r="AD573" i="24" s="1"/>
  <c r="M573" i="24"/>
  <c r="AE573" i="24" s="1"/>
  <c r="N573" i="24"/>
  <c r="AF573" i="24" s="1"/>
  <c r="O573" i="24"/>
  <c r="L574" i="24"/>
  <c r="AD574" i="24" s="1"/>
  <c r="M574" i="24"/>
  <c r="AE574" i="24" s="1"/>
  <c r="N574" i="24"/>
  <c r="O574" i="24"/>
  <c r="AG574" i="24" s="1"/>
  <c r="L575" i="24"/>
  <c r="AD575" i="24" s="1"/>
  <c r="M575" i="24"/>
  <c r="AE575" i="24" s="1"/>
  <c r="N575" i="24"/>
  <c r="AF575" i="24" s="1"/>
  <c r="O575" i="24"/>
  <c r="L576" i="24"/>
  <c r="AD576" i="24" s="1"/>
  <c r="M576" i="24"/>
  <c r="AE576" i="24" s="1"/>
  <c r="N576" i="24"/>
  <c r="AF576" i="24" s="1"/>
  <c r="O576" i="24"/>
  <c r="AG576" i="24" s="1"/>
  <c r="L577" i="24"/>
  <c r="AD577" i="24" s="1"/>
  <c r="M577" i="24"/>
  <c r="AE577" i="24" s="1"/>
  <c r="N577" i="24"/>
  <c r="AF577" i="24" s="1"/>
  <c r="O577" i="24"/>
  <c r="L578" i="24"/>
  <c r="AD578" i="24" s="1"/>
  <c r="M578" i="24"/>
  <c r="AE578" i="24" s="1"/>
  <c r="N578" i="24"/>
  <c r="O578" i="24"/>
  <c r="AG578" i="24" s="1"/>
  <c r="L579" i="24"/>
  <c r="AD579" i="24" s="1"/>
  <c r="M579" i="24"/>
  <c r="AE579" i="24" s="1"/>
  <c r="N579" i="24"/>
  <c r="AF579" i="24" s="1"/>
  <c r="O579" i="24"/>
  <c r="AG579" i="24" s="1"/>
  <c r="L614" i="24"/>
  <c r="AD614" i="24" s="1"/>
  <c r="M614" i="24"/>
  <c r="AE614" i="24" s="1"/>
  <c r="N614" i="24"/>
  <c r="AF614" i="24" s="1"/>
  <c r="O614" i="24"/>
  <c r="L615" i="24"/>
  <c r="AD615" i="24" s="1"/>
  <c r="M615" i="24"/>
  <c r="AE615" i="24" s="1"/>
  <c r="N615" i="24"/>
  <c r="AF615" i="24" s="1"/>
  <c r="O615" i="24"/>
  <c r="AG615" i="24" s="1"/>
  <c r="L616" i="24"/>
  <c r="AD616" i="24" s="1"/>
  <c r="M616" i="24"/>
  <c r="AE616" i="24" s="1"/>
  <c r="N616" i="24"/>
  <c r="O616" i="24"/>
  <c r="AG616" i="24" s="1"/>
  <c r="L617" i="24"/>
  <c r="AD617" i="24" s="1"/>
  <c r="M617" i="24"/>
  <c r="AE617" i="24" s="1"/>
  <c r="N617" i="24"/>
  <c r="AF617" i="24" s="1"/>
  <c r="O617" i="24"/>
  <c r="L618" i="24"/>
  <c r="AD618" i="24" s="1"/>
  <c r="M618" i="24"/>
  <c r="AE618" i="24" s="1"/>
  <c r="N618" i="24"/>
  <c r="AF618" i="24" s="1"/>
  <c r="O618" i="24"/>
  <c r="AG618" i="24" s="1"/>
  <c r="L619" i="24"/>
  <c r="AD619" i="24" s="1"/>
  <c r="M619" i="24"/>
  <c r="AE619" i="24" s="1"/>
  <c r="N619" i="24"/>
  <c r="AF619" i="24" s="1"/>
  <c r="O619" i="24"/>
  <c r="L620" i="24"/>
  <c r="AD620" i="24" s="1"/>
  <c r="M620" i="24"/>
  <c r="AE620" i="24" s="1"/>
  <c r="N620" i="24"/>
  <c r="O620" i="24"/>
  <c r="AG620" i="24" s="1"/>
  <c r="L621" i="24"/>
  <c r="AD621" i="24" s="1"/>
  <c r="M621" i="24"/>
  <c r="AE621" i="24" s="1"/>
  <c r="N621" i="24"/>
  <c r="AF621" i="24" s="1"/>
  <c r="O621" i="24"/>
  <c r="AG621" i="24" s="1"/>
  <c r="L622" i="24"/>
  <c r="AD622" i="24" s="1"/>
  <c r="M622" i="24"/>
  <c r="AE622" i="24" s="1"/>
  <c r="N622" i="24"/>
  <c r="O622" i="24"/>
  <c r="L623" i="24"/>
  <c r="AD623" i="24" s="1"/>
  <c r="M623" i="24"/>
  <c r="AE623" i="24" s="1"/>
  <c r="N623" i="24"/>
  <c r="AF623" i="24" s="1"/>
  <c r="O623" i="24"/>
  <c r="L624" i="24"/>
  <c r="AD624" i="24" s="1"/>
  <c r="M624" i="24"/>
  <c r="AE624" i="24" s="1"/>
  <c r="N624" i="24"/>
  <c r="O624" i="24"/>
  <c r="AG624" i="24" s="1"/>
  <c r="L625" i="24"/>
  <c r="AD625" i="24" s="1"/>
  <c r="M625" i="24"/>
  <c r="AE625" i="24" s="1"/>
  <c r="N625" i="24"/>
  <c r="AF625" i="24" s="1"/>
  <c r="O625" i="24"/>
  <c r="AG625" i="24" s="1"/>
  <c r="L626" i="24"/>
  <c r="AD626" i="24" s="1"/>
  <c r="M626" i="24"/>
  <c r="AE626" i="24" s="1"/>
  <c r="N626" i="24"/>
  <c r="AF626" i="24" s="1"/>
  <c r="O626" i="24"/>
  <c r="L627" i="24"/>
  <c r="AD627" i="24" s="1"/>
  <c r="M627" i="24"/>
  <c r="AE627" i="24" s="1"/>
  <c r="N627" i="24"/>
  <c r="AF627" i="24" s="1"/>
  <c r="O627" i="24"/>
  <c r="L628" i="24"/>
  <c r="AD628" i="24" s="1"/>
  <c r="M628" i="24"/>
  <c r="AE628" i="24" s="1"/>
  <c r="N628" i="24"/>
  <c r="O628" i="24"/>
  <c r="AG628" i="24" s="1"/>
  <c r="L629" i="24"/>
  <c r="AD629" i="24" s="1"/>
  <c r="M629" i="24"/>
  <c r="AE629" i="24" s="1"/>
  <c r="N629" i="24"/>
  <c r="O629" i="24"/>
  <c r="L630" i="24"/>
  <c r="AD630" i="24" s="1"/>
  <c r="M630" i="24"/>
  <c r="AE630" i="24" s="1"/>
  <c r="N630" i="24"/>
  <c r="AF630" i="24" s="1"/>
  <c r="O630" i="24"/>
  <c r="L631" i="24"/>
  <c r="AD631" i="24" s="1"/>
  <c r="M631" i="24"/>
  <c r="AE631" i="24" s="1"/>
  <c r="N631" i="24"/>
  <c r="AF631" i="24" s="1"/>
  <c r="O631" i="24"/>
  <c r="L632" i="24"/>
  <c r="AD632" i="24" s="1"/>
  <c r="M632" i="24"/>
  <c r="AE632" i="24" s="1"/>
  <c r="N632" i="24"/>
  <c r="O632" i="24"/>
  <c r="AG632" i="24" s="1"/>
  <c r="L633" i="24"/>
  <c r="AD633" i="24" s="1"/>
  <c r="M633" i="24"/>
  <c r="AE633" i="24" s="1"/>
  <c r="N633" i="24"/>
  <c r="AF633" i="24" s="1"/>
  <c r="O633" i="24"/>
  <c r="AG633" i="24" s="1"/>
  <c r="L634" i="24"/>
  <c r="AD634" i="24" s="1"/>
  <c r="M634" i="24"/>
  <c r="AE634" i="24" s="1"/>
  <c r="N634" i="24"/>
  <c r="O634" i="24"/>
  <c r="AG634" i="24" s="1"/>
  <c r="L635" i="24"/>
  <c r="AD635" i="24" s="1"/>
  <c r="M635" i="24"/>
  <c r="AE635" i="24" s="1"/>
  <c r="N635" i="24"/>
  <c r="AF635" i="24" s="1"/>
  <c r="O635" i="24"/>
  <c r="L636" i="24"/>
  <c r="AD636" i="24" s="1"/>
  <c r="M636" i="24"/>
  <c r="AE636" i="24" s="1"/>
  <c r="N636" i="24"/>
  <c r="O636" i="24"/>
  <c r="AG636" i="24" s="1"/>
  <c r="L637" i="24"/>
  <c r="AD637" i="24" s="1"/>
  <c r="M637" i="24"/>
  <c r="AE637" i="24" s="1"/>
  <c r="N637" i="24"/>
  <c r="AF637" i="24" s="1"/>
  <c r="O637" i="24"/>
  <c r="AG637" i="24" s="1"/>
  <c r="L638" i="24"/>
  <c r="AD638" i="24" s="1"/>
  <c r="M638" i="24"/>
  <c r="AE638" i="24" s="1"/>
  <c r="N638" i="24"/>
  <c r="AF638" i="24" s="1"/>
  <c r="O638" i="24"/>
  <c r="L639" i="24"/>
  <c r="AD639" i="24" s="1"/>
  <c r="M639" i="24"/>
  <c r="AE639" i="24" s="1"/>
  <c r="N639" i="24"/>
  <c r="O639" i="24"/>
  <c r="L640" i="24"/>
  <c r="AD640" i="24" s="1"/>
  <c r="M640" i="24"/>
  <c r="AE640" i="24" s="1"/>
  <c r="N640" i="24"/>
  <c r="O640" i="24"/>
  <c r="AG640" i="24" s="1"/>
  <c r="L641" i="24"/>
  <c r="AD641" i="24" s="1"/>
  <c r="M641" i="24"/>
  <c r="AE641" i="24" s="1"/>
  <c r="N641" i="24"/>
  <c r="O641" i="24"/>
  <c r="AG641" i="24" s="1"/>
  <c r="L642" i="24"/>
  <c r="AD642" i="24" s="1"/>
  <c r="M642" i="24"/>
  <c r="AE642" i="24" s="1"/>
  <c r="N642" i="24"/>
  <c r="AF642" i="24" s="1"/>
  <c r="O642" i="24"/>
  <c r="AG642" i="24" s="1"/>
  <c r="L643" i="24"/>
  <c r="AD643" i="24" s="1"/>
  <c r="M643" i="24"/>
  <c r="AE643" i="24" s="1"/>
  <c r="N643" i="24"/>
  <c r="AF643" i="24" s="1"/>
  <c r="O643" i="24"/>
  <c r="L644" i="24"/>
  <c r="AD644" i="24" s="1"/>
  <c r="M644" i="24"/>
  <c r="AE644" i="24" s="1"/>
  <c r="N644" i="24"/>
  <c r="O644" i="24"/>
  <c r="AG644" i="24" s="1"/>
  <c r="L613" i="24"/>
  <c r="AD613" i="24" s="1"/>
  <c r="M613" i="24"/>
  <c r="AE613" i="24" s="1"/>
  <c r="N613" i="24"/>
  <c r="AF613" i="24" s="1"/>
  <c r="O613" i="24"/>
  <c r="AG613" i="24" s="1"/>
  <c r="L645" i="24"/>
  <c r="AD645" i="24" s="1"/>
  <c r="M645" i="24"/>
  <c r="AE645" i="24" s="1"/>
  <c r="N645" i="24"/>
  <c r="AF645" i="24" s="1"/>
  <c r="O645" i="24"/>
  <c r="L646" i="24"/>
  <c r="AD646" i="24" s="1"/>
  <c r="M646" i="24"/>
  <c r="AE646" i="24" s="1"/>
  <c r="N646" i="24"/>
  <c r="AF646" i="24" s="1"/>
  <c r="O646" i="24"/>
  <c r="L647" i="24"/>
  <c r="AD647" i="24" s="1"/>
  <c r="M647" i="24"/>
  <c r="AE647" i="24" s="1"/>
  <c r="N647" i="24"/>
  <c r="O647" i="24"/>
  <c r="AG647" i="24" s="1"/>
  <c r="L648" i="24"/>
  <c r="AD648" i="24" s="1"/>
  <c r="M648" i="24"/>
  <c r="AE648" i="24" s="1"/>
  <c r="N648" i="24"/>
  <c r="AF648" i="24" s="1"/>
  <c r="O648" i="24"/>
  <c r="L649" i="24"/>
  <c r="AD649" i="24" s="1"/>
  <c r="M649" i="24"/>
  <c r="AE649" i="24" s="1"/>
  <c r="N649" i="24"/>
  <c r="AF649" i="24" s="1"/>
  <c r="O649" i="24"/>
  <c r="AG649" i="24" s="1"/>
  <c r="L650" i="24"/>
  <c r="AD650" i="24" s="1"/>
  <c r="M650" i="24"/>
  <c r="AE650" i="24" s="1"/>
  <c r="N650" i="24"/>
  <c r="AF650" i="24" s="1"/>
  <c r="O650" i="24"/>
  <c r="L580" i="24"/>
  <c r="AD580" i="24" s="1"/>
  <c r="M580" i="24"/>
  <c r="AE580" i="24" s="1"/>
  <c r="N580" i="24"/>
  <c r="O580" i="24"/>
  <c r="L581" i="24"/>
  <c r="AD581" i="24" s="1"/>
  <c r="M581" i="24"/>
  <c r="AE581" i="24" s="1"/>
  <c r="N581" i="24"/>
  <c r="AF581" i="24" s="1"/>
  <c r="O581" i="24"/>
  <c r="AG581" i="24" s="1"/>
  <c r="L582" i="24"/>
  <c r="AD582" i="24" s="1"/>
  <c r="M582" i="24"/>
  <c r="AE582" i="24" s="1"/>
  <c r="N582" i="24"/>
  <c r="AF582" i="24" s="1"/>
  <c r="O582" i="24"/>
  <c r="L583" i="24"/>
  <c r="AD583" i="24" s="1"/>
  <c r="M583" i="24"/>
  <c r="AE583" i="24" s="1"/>
  <c r="N583" i="24"/>
  <c r="AF583" i="24" s="1"/>
  <c r="O583" i="24"/>
  <c r="L584" i="24"/>
  <c r="AD584" i="24" s="1"/>
  <c r="M584" i="24"/>
  <c r="AE584" i="24" s="1"/>
  <c r="N584" i="24"/>
  <c r="O584" i="24"/>
  <c r="AG584" i="24" s="1"/>
  <c r="L585" i="24"/>
  <c r="AD585" i="24" s="1"/>
  <c r="M585" i="24"/>
  <c r="AE585" i="24" s="1"/>
  <c r="N585" i="24"/>
  <c r="AF585" i="24" s="1"/>
  <c r="O585" i="24"/>
  <c r="AG585" i="24" s="1"/>
  <c r="L651" i="24"/>
  <c r="AD651" i="24" s="1"/>
  <c r="M651" i="24"/>
  <c r="AE651" i="24" s="1"/>
  <c r="N651" i="24"/>
  <c r="AF651" i="24" s="1"/>
  <c r="O651" i="24"/>
  <c r="AG651" i="24" s="1"/>
  <c r="L652" i="24"/>
  <c r="AD652" i="24" s="1"/>
  <c r="M652" i="24"/>
  <c r="AE652" i="24" s="1"/>
  <c r="N652" i="24"/>
  <c r="O652" i="24"/>
  <c r="L653" i="24"/>
  <c r="AD653" i="24" s="1"/>
  <c r="M653" i="24"/>
  <c r="AE653" i="24" s="1"/>
  <c r="N653" i="24"/>
  <c r="AF653" i="24" s="1"/>
  <c r="O653" i="24"/>
  <c r="L654" i="24"/>
  <c r="AD654" i="24" s="1"/>
  <c r="M654" i="24"/>
  <c r="AE654" i="24" s="1"/>
  <c r="N654" i="24"/>
  <c r="O654" i="24"/>
  <c r="AG654" i="24" s="1"/>
  <c r="L655" i="24"/>
  <c r="AD655" i="24" s="1"/>
  <c r="M655" i="24"/>
  <c r="AE655" i="24" s="1"/>
  <c r="N655" i="24"/>
  <c r="O655" i="24"/>
  <c r="L656" i="24"/>
  <c r="AD656" i="24" s="1"/>
  <c r="M656" i="24"/>
  <c r="AE656" i="24" s="1"/>
  <c r="N656" i="24"/>
  <c r="AF656" i="24" s="1"/>
  <c r="O656" i="24"/>
  <c r="L657" i="24"/>
  <c r="AD657" i="24" s="1"/>
  <c r="M657" i="24"/>
  <c r="AE657" i="24" s="1"/>
  <c r="N657" i="24"/>
  <c r="O657" i="24"/>
  <c r="AG657" i="24" s="1"/>
  <c r="L658" i="24"/>
  <c r="AD658" i="24" s="1"/>
  <c r="M658" i="24"/>
  <c r="AE658" i="24" s="1"/>
  <c r="N658" i="24"/>
  <c r="AF658" i="24" s="1"/>
  <c r="O658" i="24"/>
  <c r="L659" i="24"/>
  <c r="AD659" i="24" s="1"/>
  <c r="M659" i="24"/>
  <c r="AE659" i="24" s="1"/>
  <c r="N659" i="24"/>
  <c r="O659" i="24"/>
  <c r="AG659" i="24" s="1"/>
  <c r="L660" i="24"/>
  <c r="AD660" i="24" s="1"/>
  <c r="M660" i="24"/>
  <c r="AE660" i="24" s="1"/>
  <c r="N660" i="24"/>
  <c r="AF660" i="24" s="1"/>
  <c r="O660" i="24"/>
  <c r="L661" i="24"/>
  <c r="AD661" i="24" s="1"/>
  <c r="M661" i="24"/>
  <c r="AE661" i="24" s="1"/>
  <c r="N661" i="24"/>
  <c r="O661" i="24"/>
  <c r="AG661" i="24" s="1"/>
  <c r="L662" i="24"/>
  <c r="AD662" i="24" s="1"/>
  <c r="M662" i="24"/>
  <c r="AE662" i="24" s="1"/>
  <c r="N662" i="24"/>
  <c r="AF662" i="24" s="1"/>
  <c r="O662" i="24"/>
  <c r="L663" i="24"/>
  <c r="AD663" i="24" s="1"/>
  <c r="M663" i="24"/>
  <c r="AE663" i="24" s="1"/>
  <c r="N663" i="24"/>
  <c r="AF663" i="24" s="1"/>
  <c r="O663" i="24"/>
  <c r="L747" i="24"/>
  <c r="AD747" i="24" s="1"/>
  <c r="M747" i="24"/>
  <c r="AE747" i="24" s="1"/>
  <c r="N747" i="24"/>
  <c r="O747" i="24"/>
  <c r="L748" i="24"/>
  <c r="AD748" i="24" s="1"/>
  <c r="M748" i="24"/>
  <c r="AE748" i="24" s="1"/>
  <c r="N748" i="24"/>
  <c r="O748" i="24"/>
  <c r="AG748" i="24" s="1"/>
  <c r="L749" i="24"/>
  <c r="AD749" i="24" s="1"/>
  <c r="M749" i="24"/>
  <c r="AE749" i="24" s="1"/>
  <c r="N749" i="24"/>
  <c r="AF749" i="24" s="1"/>
  <c r="O749" i="24"/>
  <c r="L750" i="24"/>
  <c r="AD750" i="24" s="1"/>
  <c r="M750" i="24"/>
  <c r="AE750" i="24" s="1"/>
  <c r="N750" i="24"/>
  <c r="AF750" i="24" s="1"/>
  <c r="O750" i="24"/>
  <c r="AG750" i="24" s="1"/>
  <c r="L751" i="24"/>
  <c r="AD751" i="24" s="1"/>
  <c r="M751" i="24"/>
  <c r="AE751" i="24" s="1"/>
  <c r="N751" i="24"/>
  <c r="O751" i="24"/>
  <c r="L752" i="24"/>
  <c r="AD752" i="24" s="1"/>
  <c r="M752" i="24"/>
  <c r="AE752" i="24" s="1"/>
  <c r="N752" i="24"/>
  <c r="O752" i="24"/>
  <c r="AG752" i="24" s="1"/>
  <c r="L753" i="24"/>
  <c r="AD753" i="24" s="1"/>
  <c r="M753" i="24"/>
  <c r="AE753" i="24" s="1"/>
  <c r="N753" i="24"/>
  <c r="AF753" i="24" s="1"/>
  <c r="O753" i="24"/>
  <c r="AG753" i="24" s="1"/>
  <c r="L754" i="24"/>
  <c r="AD754" i="24" s="1"/>
  <c r="M754" i="24"/>
  <c r="AE754" i="24" s="1"/>
  <c r="N754" i="24"/>
  <c r="AF754" i="24" s="1"/>
  <c r="O754" i="24"/>
  <c r="L755" i="24"/>
  <c r="AD755" i="24" s="1"/>
  <c r="M755" i="24"/>
  <c r="AE755" i="24" s="1"/>
  <c r="N755" i="24"/>
  <c r="AF755" i="24" s="1"/>
  <c r="O755" i="24"/>
  <c r="L756" i="24"/>
  <c r="AD756" i="24" s="1"/>
  <c r="M756" i="24"/>
  <c r="AE756" i="24" s="1"/>
  <c r="N756" i="24"/>
  <c r="O756" i="24"/>
  <c r="AG756" i="24" s="1"/>
  <c r="L757" i="24"/>
  <c r="AD757" i="24" s="1"/>
  <c r="M757" i="24"/>
  <c r="AE757" i="24" s="1"/>
  <c r="N757" i="24"/>
  <c r="AF757" i="24" s="1"/>
  <c r="O757" i="24"/>
  <c r="AG757" i="24" s="1"/>
  <c r="L758" i="24"/>
  <c r="AD758" i="24" s="1"/>
  <c r="M758" i="24"/>
  <c r="AE758" i="24" s="1"/>
  <c r="N758" i="24"/>
  <c r="AF758" i="24" s="1"/>
  <c r="O758" i="24"/>
  <c r="L759" i="24"/>
  <c r="AD759" i="24" s="1"/>
  <c r="M759" i="24"/>
  <c r="AE759" i="24" s="1"/>
  <c r="N759" i="24"/>
  <c r="AF759" i="24" s="1"/>
  <c r="O759" i="24"/>
  <c r="L760" i="24"/>
  <c r="AD760" i="24" s="1"/>
  <c r="M760" i="24"/>
  <c r="AE760" i="24" s="1"/>
  <c r="N760" i="24"/>
  <c r="O760" i="24"/>
  <c r="AG760" i="24" s="1"/>
  <c r="L761" i="24"/>
  <c r="AD761" i="24" s="1"/>
  <c r="M761" i="24"/>
  <c r="AE761" i="24" s="1"/>
  <c r="N761" i="24"/>
  <c r="AF761" i="24" s="1"/>
  <c r="O761" i="24"/>
  <c r="AG761" i="24" s="1"/>
  <c r="L762" i="24"/>
  <c r="AD762" i="24" s="1"/>
  <c r="M762" i="24"/>
  <c r="AE762" i="24" s="1"/>
  <c r="N762" i="24"/>
  <c r="O762" i="24"/>
  <c r="L746" i="24"/>
  <c r="AD746" i="24" s="1"/>
  <c r="M746" i="24"/>
  <c r="AE746" i="24" s="1"/>
  <c r="N746" i="24"/>
  <c r="AF746" i="24" s="1"/>
  <c r="O746" i="24"/>
  <c r="L586" i="24"/>
  <c r="AD586" i="24" s="1"/>
  <c r="M586" i="24"/>
  <c r="AE586" i="24" s="1"/>
  <c r="N586" i="24"/>
  <c r="O586" i="24"/>
  <c r="AG586" i="24" s="1"/>
  <c r="L587" i="24"/>
  <c r="AD587" i="24" s="1"/>
  <c r="M587" i="24"/>
  <c r="AE587" i="24" s="1"/>
  <c r="N587" i="24"/>
  <c r="AF587" i="24" s="1"/>
  <c r="O587" i="24"/>
  <c r="AG587" i="24" s="1"/>
  <c r="L588" i="24"/>
  <c r="AD588" i="24" s="1"/>
  <c r="M588" i="24"/>
  <c r="AE588" i="24" s="1"/>
  <c r="N588" i="24"/>
  <c r="AF588" i="24" s="1"/>
  <c r="O588" i="24"/>
  <c r="AG588" i="24" s="1"/>
  <c r="L589" i="24"/>
  <c r="AD589" i="24" s="1"/>
  <c r="M589" i="24"/>
  <c r="AE589" i="24" s="1"/>
  <c r="N589" i="24"/>
  <c r="O589" i="24"/>
  <c r="L590" i="24"/>
  <c r="AD590" i="24" s="1"/>
  <c r="M590" i="24"/>
  <c r="AE590" i="24" s="1"/>
  <c r="N590" i="24"/>
  <c r="O590" i="24"/>
  <c r="AG590" i="24" s="1"/>
  <c r="L591" i="24"/>
  <c r="AD591" i="24" s="1"/>
  <c r="M591" i="24"/>
  <c r="AE591" i="24" s="1"/>
  <c r="N591" i="24"/>
  <c r="AF591" i="24" s="1"/>
  <c r="O591" i="24"/>
  <c r="AG591" i="24" s="1"/>
  <c r="L592" i="24"/>
  <c r="AD592" i="24" s="1"/>
  <c r="M592" i="24"/>
  <c r="AE592" i="24" s="1"/>
  <c r="N592" i="24"/>
  <c r="AF592" i="24" s="1"/>
  <c r="O592" i="24"/>
  <c r="L593" i="24"/>
  <c r="AD593" i="24" s="1"/>
  <c r="M593" i="24"/>
  <c r="AE593" i="24" s="1"/>
  <c r="N593" i="24"/>
  <c r="AF593" i="24" s="1"/>
  <c r="O593" i="24"/>
  <c r="L594" i="24"/>
  <c r="AD594" i="24" s="1"/>
  <c r="M594" i="24"/>
  <c r="AE594" i="24" s="1"/>
  <c r="N594" i="24"/>
  <c r="O594" i="24"/>
  <c r="AG594" i="24" s="1"/>
  <c r="L595" i="24"/>
  <c r="AD595" i="24" s="1"/>
  <c r="M595" i="24"/>
  <c r="AE595" i="24" s="1"/>
  <c r="N595" i="24"/>
  <c r="AF595" i="24" s="1"/>
  <c r="O595" i="24"/>
  <c r="AG595" i="24" s="1"/>
  <c r="L596" i="24"/>
  <c r="AD596" i="24" s="1"/>
  <c r="M596" i="24"/>
  <c r="AE596" i="24" s="1"/>
  <c r="N596" i="24"/>
  <c r="O596" i="24"/>
  <c r="AG596" i="24" s="1"/>
  <c r="L597" i="24"/>
  <c r="AD597" i="24" s="1"/>
  <c r="M597" i="24"/>
  <c r="AE597" i="24" s="1"/>
  <c r="N597" i="24"/>
  <c r="AF597" i="24" s="1"/>
  <c r="O597" i="24"/>
  <c r="L598" i="24"/>
  <c r="AD598" i="24" s="1"/>
  <c r="M598" i="24"/>
  <c r="AE598" i="24" s="1"/>
  <c r="N598" i="24"/>
  <c r="O598" i="24"/>
  <c r="AG598" i="24" s="1"/>
  <c r="L599" i="24"/>
  <c r="AD599" i="24" s="1"/>
  <c r="M599" i="24"/>
  <c r="AE599" i="24" s="1"/>
  <c r="N599" i="24"/>
  <c r="AF599" i="24" s="1"/>
  <c r="O599" i="24"/>
  <c r="AG599" i="24" s="1"/>
  <c r="L600" i="24"/>
  <c r="AD600" i="24" s="1"/>
  <c r="M600" i="24"/>
  <c r="AE600" i="24" s="1"/>
  <c r="N600" i="24"/>
  <c r="AF600" i="24" s="1"/>
  <c r="O600" i="24"/>
  <c r="L601" i="24"/>
  <c r="AD601" i="24" s="1"/>
  <c r="M601" i="24"/>
  <c r="AE601" i="24" s="1"/>
  <c r="N601" i="24"/>
  <c r="AF601" i="24" s="1"/>
  <c r="O601" i="24"/>
  <c r="L602" i="24"/>
  <c r="AD602" i="24" s="1"/>
  <c r="M602" i="24"/>
  <c r="AE602" i="24" s="1"/>
  <c r="N602" i="24"/>
  <c r="O602" i="24"/>
  <c r="AG602" i="24" s="1"/>
  <c r="L603" i="24"/>
  <c r="AD603" i="24" s="1"/>
  <c r="M603" i="24"/>
  <c r="AE603" i="24" s="1"/>
  <c r="N603" i="24"/>
  <c r="AF603" i="24" s="1"/>
  <c r="O603" i="24"/>
  <c r="L604" i="24"/>
  <c r="AD604" i="24" s="1"/>
  <c r="M604" i="24"/>
  <c r="AE604" i="24" s="1"/>
  <c r="N604" i="24"/>
  <c r="AF604" i="24" s="1"/>
  <c r="O604" i="24"/>
  <c r="AG604" i="24" s="1"/>
  <c r="L605" i="24"/>
  <c r="AD605" i="24" s="1"/>
  <c r="M605" i="24"/>
  <c r="AE605" i="24" s="1"/>
  <c r="N605" i="24"/>
  <c r="O605" i="24"/>
  <c r="L606" i="24"/>
  <c r="AD606" i="24" s="1"/>
  <c r="M606" i="24"/>
  <c r="AE606" i="24" s="1"/>
  <c r="N606" i="24"/>
  <c r="O606" i="24"/>
  <c r="AG606" i="24" s="1"/>
  <c r="L607" i="24"/>
  <c r="AD607" i="24" s="1"/>
  <c r="M607" i="24"/>
  <c r="AE607" i="24" s="1"/>
  <c r="N607" i="24"/>
  <c r="AF607" i="24" s="1"/>
  <c r="O607" i="24"/>
  <c r="AG607" i="24" s="1"/>
  <c r="L608" i="24"/>
  <c r="AD608" i="24" s="1"/>
  <c r="M608" i="24"/>
  <c r="AE608" i="24" s="1"/>
  <c r="N608" i="24"/>
  <c r="AF608" i="24" s="1"/>
  <c r="O608" i="24"/>
  <c r="L609" i="24"/>
  <c r="AD609" i="24" s="1"/>
  <c r="M609" i="24"/>
  <c r="AE609" i="24" s="1"/>
  <c r="N609" i="24"/>
  <c r="AF609" i="24" s="1"/>
  <c r="O609" i="24"/>
  <c r="L610" i="24"/>
  <c r="AD610" i="24" s="1"/>
  <c r="M610" i="24"/>
  <c r="AE610" i="24" s="1"/>
  <c r="N610" i="24"/>
  <c r="O610" i="24"/>
  <c r="AG610" i="24" s="1"/>
  <c r="L611" i="24"/>
  <c r="AD611" i="24" s="1"/>
  <c r="M611" i="24"/>
  <c r="AE611" i="24" s="1"/>
  <c r="N611" i="24"/>
  <c r="AF611" i="24" s="1"/>
  <c r="O611" i="24"/>
  <c r="AG611" i="24" s="1"/>
  <c r="L612" i="24"/>
  <c r="AD612" i="24" s="1"/>
  <c r="M612" i="24"/>
  <c r="AE612" i="24" s="1"/>
  <c r="N612" i="24"/>
  <c r="AF612" i="24" s="1"/>
  <c r="O612" i="24"/>
  <c r="AG612" i="24" s="1"/>
  <c r="L569" i="24"/>
  <c r="AD569" i="24" s="1"/>
  <c r="M569" i="24"/>
  <c r="AE569" i="24" s="1"/>
  <c r="N569" i="24"/>
  <c r="AF569" i="24" s="1"/>
  <c r="O569" i="24"/>
  <c r="L570" i="24"/>
  <c r="AD570" i="24" s="1"/>
  <c r="M570" i="24"/>
  <c r="AE570" i="24" s="1"/>
  <c r="N570" i="24"/>
  <c r="AF570" i="24" s="1"/>
  <c r="O570" i="24"/>
  <c r="L664" i="24"/>
  <c r="AD664" i="24" s="1"/>
  <c r="M664" i="24"/>
  <c r="AE664" i="24" s="1"/>
  <c r="N664" i="24"/>
  <c r="AF664" i="24" s="1"/>
  <c r="O664" i="24"/>
  <c r="L665" i="24"/>
  <c r="AD665" i="24" s="1"/>
  <c r="M665" i="24"/>
  <c r="AE665" i="24" s="1"/>
  <c r="N665" i="24"/>
  <c r="AF665" i="24" s="1"/>
  <c r="O665" i="24"/>
  <c r="L666" i="24"/>
  <c r="AD666" i="24" s="1"/>
  <c r="M666" i="24"/>
  <c r="AE666" i="24" s="1"/>
  <c r="N666" i="24"/>
  <c r="AF666" i="24" s="1"/>
  <c r="O666" i="24"/>
  <c r="L667" i="24"/>
  <c r="AD667" i="24" s="1"/>
  <c r="M667" i="24"/>
  <c r="AE667" i="24" s="1"/>
  <c r="N667" i="24"/>
  <c r="O667" i="24"/>
  <c r="AG667" i="24" s="1"/>
  <c r="L668" i="24"/>
  <c r="AD668" i="24" s="1"/>
  <c r="M668" i="24"/>
  <c r="AE668" i="24" s="1"/>
  <c r="N668" i="24"/>
  <c r="AF668" i="24" s="1"/>
  <c r="O668" i="24"/>
  <c r="L669" i="24"/>
  <c r="AD669" i="24" s="1"/>
  <c r="M669" i="24"/>
  <c r="AE669" i="24" s="1"/>
  <c r="N669" i="24"/>
  <c r="AF669" i="24" s="1"/>
  <c r="O669" i="24"/>
  <c r="L670" i="24"/>
  <c r="AD670" i="24" s="1"/>
  <c r="M670" i="24"/>
  <c r="AE670" i="24" s="1"/>
  <c r="N670" i="24"/>
  <c r="AF670" i="24" s="1"/>
  <c r="O670" i="24"/>
  <c r="L671" i="24"/>
  <c r="AD671" i="24" s="1"/>
  <c r="M671" i="24"/>
  <c r="AE671" i="24" s="1"/>
  <c r="N671" i="24"/>
  <c r="AF671" i="24" s="1"/>
  <c r="O671" i="24"/>
  <c r="L672" i="24"/>
  <c r="AD672" i="24" s="1"/>
  <c r="M672" i="24"/>
  <c r="AE672" i="24" s="1"/>
  <c r="N672" i="24"/>
  <c r="AF672" i="24" s="1"/>
  <c r="O672" i="24"/>
  <c r="L673" i="24"/>
  <c r="AD673" i="24" s="1"/>
  <c r="M673" i="24"/>
  <c r="AE673" i="24" s="1"/>
  <c r="N673" i="24"/>
  <c r="AF673" i="24" s="1"/>
  <c r="O673" i="24"/>
  <c r="L674" i="24"/>
  <c r="AD674" i="24" s="1"/>
  <c r="M674" i="24"/>
  <c r="AE674" i="24" s="1"/>
  <c r="N674" i="24"/>
  <c r="AF674" i="24" s="1"/>
  <c r="O674" i="24"/>
  <c r="L675" i="24"/>
  <c r="AD675" i="24" s="1"/>
  <c r="M675" i="24"/>
  <c r="AE675" i="24" s="1"/>
  <c r="N675" i="24"/>
  <c r="O675" i="24"/>
  <c r="AG675" i="24" s="1"/>
  <c r="L676" i="24"/>
  <c r="AD676" i="24" s="1"/>
  <c r="M676" i="24"/>
  <c r="AE676" i="24" s="1"/>
  <c r="N676" i="24"/>
  <c r="O676" i="24"/>
  <c r="AG676" i="24" s="1"/>
  <c r="L677" i="24"/>
  <c r="AD677" i="24" s="1"/>
  <c r="M677" i="24"/>
  <c r="AE677" i="24" s="1"/>
  <c r="N677" i="24"/>
  <c r="O677" i="24"/>
  <c r="AG677" i="24" s="1"/>
  <c r="L678" i="24"/>
  <c r="AD678" i="24" s="1"/>
  <c r="M678" i="24"/>
  <c r="AE678" i="24" s="1"/>
  <c r="N678" i="24"/>
  <c r="AF678" i="24" s="1"/>
  <c r="O678" i="24"/>
  <c r="L679" i="24"/>
  <c r="AD679" i="24" s="1"/>
  <c r="M679" i="24"/>
  <c r="AE679" i="24" s="1"/>
  <c r="N679" i="24"/>
  <c r="O679" i="24"/>
  <c r="AG679" i="24" s="1"/>
  <c r="L680" i="24"/>
  <c r="AD680" i="24" s="1"/>
  <c r="M680" i="24"/>
  <c r="AE680" i="24" s="1"/>
  <c r="N680" i="24"/>
  <c r="AF680" i="24" s="1"/>
  <c r="O680" i="24"/>
  <c r="L681" i="24"/>
  <c r="AD681" i="24" s="1"/>
  <c r="M681" i="24"/>
  <c r="AE681" i="24" s="1"/>
  <c r="N681" i="24"/>
  <c r="AF681" i="24" s="1"/>
  <c r="O681" i="24"/>
  <c r="L682" i="24"/>
  <c r="AD682" i="24" s="1"/>
  <c r="M682" i="24"/>
  <c r="AE682" i="24" s="1"/>
  <c r="N682" i="24"/>
  <c r="AF682" i="24" s="1"/>
  <c r="O682" i="24"/>
  <c r="L683" i="24"/>
  <c r="AD683" i="24" s="1"/>
  <c r="M683" i="24"/>
  <c r="AE683" i="24" s="1"/>
  <c r="N683" i="24"/>
  <c r="O683" i="24"/>
  <c r="AG683" i="24" s="1"/>
  <c r="L684" i="24"/>
  <c r="AD684" i="24" s="1"/>
  <c r="M684" i="24"/>
  <c r="AE684" i="24" s="1"/>
  <c r="N684" i="24"/>
  <c r="AF684" i="24" s="1"/>
  <c r="O684" i="24"/>
  <c r="AG684" i="24" s="1"/>
  <c r="L685" i="24"/>
  <c r="AD685" i="24" s="1"/>
  <c r="M685" i="24"/>
  <c r="AE685" i="24" s="1"/>
  <c r="N685" i="24"/>
  <c r="AF685" i="24" s="1"/>
  <c r="O685" i="24"/>
  <c r="AG685" i="24" s="1"/>
  <c r="L686" i="24"/>
  <c r="AD686" i="24" s="1"/>
  <c r="M686" i="24"/>
  <c r="AE686" i="24" s="1"/>
  <c r="N686" i="24"/>
  <c r="AF686" i="24" s="1"/>
  <c r="O686" i="24"/>
  <c r="L687" i="24"/>
  <c r="AD687" i="24" s="1"/>
  <c r="M687" i="24"/>
  <c r="AE687" i="24" s="1"/>
  <c r="N687" i="24"/>
  <c r="O687" i="24"/>
  <c r="AG687" i="24" s="1"/>
  <c r="L688" i="24"/>
  <c r="AD688" i="24" s="1"/>
  <c r="M688" i="24"/>
  <c r="AE688" i="24" s="1"/>
  <c r="N688" i="24"/>
  <c r="AF688" i="24" s="1"/>
  <c r="O688" i="24"/>
  <c r="L689" i="24"/>
  <c r="AD689" i="24" s="1"/>
  <c r="M689" i="24"/>
  <c r="AE689" i="24" s="1"/>
  <c r="N689" i="24"/>
  <c r="AF689" i="24" s="1"/>
  <c r="O689" i="24"/>
  <c r="L690" i="24"/>
  <c r="AD690" i="24" s="1"/>
  <c r="M690" i="24"/>
  <c r="AE690" i="24" s="1"/>
  <c r="N690" i="24"/>
  <c r="AF690" i="24" s="1"/>
  <c r="O690" i="24"/>
  <c r="AG690" i="24" s="1"/>
  <c r="L691" i="24"/>
  <c r="AD691" i="24" s="1"/>
  <c r="M691" i="24"/>
  <c r="AE691" i="24" s="1"/>
  <c r="N691" i="24"/>
  <c r="O691" i="24"/>
  <c r="AG691" i="24" s="1"/>
  <c r="L692" i="24"/>
  <c r="AD692" i="24" s="1"/>
  <c r="M692" i="24"/>
  <c r="AE692" i="24" s="1"/>
  <c r="N692" i="24"/>
  <c r="O692" i="24"/>
  <c r="L693" i="24"/>
  <c r="AD693" i="24" s="1"/>
  <c r="M693" i="24"/>
  <c r="AE693" i="24" s="1"/>
  <c r="N693" i="24"/>
  <c r="AF693" i="24" s="1"/>
  <c r="O693" i="24"/>
  <c r="AG693" i="24" s="1"/>
  <c r="L696" i="24"/>
  <c r="AD696" i="24" s="1"/>
  <c r="M696" i="24"/>
  <c r="AE696" i="24" s="1"/>
  <c r="N696" i="24"/>
  <c r="AF696" i="24" s="1"/>
  <c r="O696" i="24"/>
  <c r="L695" i="24"/>
  <c r="AD695" i="24" s="1"/>
  <c r="M695" i="24"/>
  <c r="AE695" i="24" s="1"/>
  <c r="N695" i="24"/>
  <c r="O695" i="24"/>
  <c r="AG695" i="24" s="1"/>
  <c r="L698" i="24"/>
  <c r="AD698" i="24" s="1"/>
  <c r="M698" i="24"/>
  <c r="AE698" i="24" s="1"/>
  <c r="N698" i="24"/>
  <c r="O698" i="24"/>
  <c r="AG698" i="24" s="1"/>
  <c r="L699" i="24"/>
  <c r="AD699" i="24" s="1"/>
  <c r="M699" i="24"/>
  <c r="AE699" i="24" s="1"/>
  <c r="N699" i="24"/>
  <c r="AF699" i="24" s="1"/>
  <c r="O699" i="24"/>
  <c r="L700" i="24"/>
  <c r="AD700" i="24" s="1"/>
  <c r="M700" i="24"/>
  <c r="AE700" i="24" s="1"/>
  <c r="N700" i="24"/>
  <c r="AF700" i="24" s="1"/>
  <c r="O700" i="24"/>
  <c r="L701" i="24"/>
  <c r="AD701" i="24" s="1"/>
  <c r="M701" i="24"/>
  <c r="AE701" i="24" s="1"/>
  <c r="N701" i="24"/>
  <c r="O701" i="24"/>
  <c r="AG701" i="24" s="1"/>
  <c r="L702" i="24"/>
  <c r="AD702" i="24" s="1"/>
  <c r="M702" i="24"/>
  <c r="AE702" i="24" s="1"/>
  <c r="N702" i="24"/>
  <c r="O702" i="24"/>
  <c r="AG702" i="24" s="1"/>
  <c r="L703" i="24"/>
  <c r="AD703" i="24" s="1"/>
  <c r="M703" i="24"/>
  <c r="AE703" i="24" s="1"/>
  <c r="N703" i="24"/>
  <c r="AF703" i="24" s="1"/>
  <c r="O703" i="24"/>
  <c r="L704" i="24"/>
  <c r="AD704" i="24" s="1"/>
  <c r="M704" i="24"/>
  <c r="AE704" i="24" s="1"/>
  <c r="N704" i="24"/>
  <c r="AF704" i="24" s="1"/>
  <c r="O704" i="24"/>
  <c r="L705" i="24"/>
  <c r="AD705" i="24" s="1"/>
  <c r="M705" i="24"/>
  <c r="AE705" i="24" s="1"/>
  <c r="N705" i="24"/>
  <c r="O705" i="24"/>
  <c r="AG705" i="24" s="1"/>
  <c r="L706" i="24"/>
  <c r="AD706" i="24" s="1"/>
  <c r="M706" i="24"/>
  <c r="AE706" i="24" s="1"/>
  <c r="N706" i="24"/>
  <c r="AF706" i="24" s="1"/>
  <c r="O706" i="24"/>
  <c r="AG706" i="24" s="1"/>
  <c r="L707" i="24"/>
  <c r="AD707" i="24" s="1"/>
  <c r="M707" i="24"/>
  <c r="AE707" i="24" s="1"/>
  <c r="N707" i="24"/>
  <c r="AF707" i="24" s="1"/>
  <c r="O707" i="24"/>
  <c r="L708" i="24"/>
  <c r="AD708" i="24" s="1"/>
  <c r="M708" i="24"/>
  <c r="AE708" i="24" s="1"/>
  <c r="N708" i="24"/>
  <c r="AF708" i="24" s="1"/>
  <c r="O708" i="24"/>
  <c r="L709" i="24"/>
  <c r="AD709" i="24" s="1"/>
  <c r="M709" i="24"/>
  <c r="AE709" i="24" s="1"/>
  <c r="N709" i="24"/>
  <c r="O709" i="24"/>
  <c r="AG709" i="24" s="1"/>
  <c r="L710" i="24"/>
  <c r="AD710" i="24" s="1"/>
  <c r="M710" i="24"/>
  <c r="AE710" i="24" s="1"/>
  <c r="N710" i="24"/>
  <c r="AF710" i="24" s="1"/>
  <c r="O710" i="24"/>
  <c r="L711" i="24"/>
  <c r="AD711" i="24" s="1"/>
  <c r="M711" i="24"/>
  <c r="AE711" i="24" s="1"/>
  <c r="N711" i="24"/>
  <c r="AF711" i="24" s="1"/>
  <c r="O711" i="24"/>
  <c r="AG711" i="24" s="1"/>
  <c r="L712" i="24"/>
  <c r="AD712" i="24" s="1"/>
  <c r="M712" i="24"/>
  <c r="AE712" i="24" s="1"/>
  <c r="N712" i="24"/>
  <c r="AF712" i="24" s="1"/>
  <c r="O712" i="24"/>
  <c r="L713" i="24"/>
  <c r="AD713" i="24" s="1"/>
  <c r="M713" i="24"/>
  <c r="AE713" i="24" s="1"/>
  <c r="N713" i="24"/>
  <c r="O713" i="24"/>
  <c r="AG713" i="24" s="1"/>
  <c r="L714" i="24"/>
  <c r="AD714" i="24" s="1"/>
  <c r="M714" i="24"/>
  <c r="AE714" i="24" s="1"/>
  <c r="N714" i="24"/>
  <c r="AF714" i="24" s="1"/>
  <c r="O714" i="24"/>
  <c r="L715" i="24"/>
  <c r="AD715" i="24" s="1"/>
  <c r="M715" i="24"/>
  <c r="AE715" i="24" s="1"/>
  <c r="N715" i="24"/>
  <c r="AF715" i="24" s="1"/>
  <c r="O715" i="24"/>
  <c r="L716" i="24"/>
  <c r="AD716" i="24" s="1"/>
  <c r="M716" i="24"/>
  <c r="AE716" i="24" s="1"/>
  <c r="N716" i="24"/>
  <c r="AF716" i="24" s="1"/>
  <c r="O716" i="24"/>
  <c r="L717" i="24"/>
  <c r="AD717" i="24" s="1"/>
  <c r="M717" i="24"/>
  <c r="AE717" i="24" s="1"/>
  <c r="N717" i="24"/>
  <c r="O717" i="24"/>
  <c r="AG717" i="24" s="1"/>
  <c r="L718" i="24"/>
  <c r="AD718" i="24" s="1"/>
  <c r="M718" i="24"/>
  <c r="AE718" i="24" s="1"/>
  <c r="N718" i="24"/>
  <c r="O718" i="24"/>
  <c r="AG718" i="24" s="1"/>
  <c r="L719" i="24"/>
  <c r="AD719" i="24" s="1"/>
  <c r="M719" i="24"/>
  <c r="AE719" i="24" s="1"/>
  <c r="N719" i="24"/>
  <c r="O719" i="24"/>
  <c r="L720" i="24"/>
  <c r="AD720" i="24" s="1"/>
  <c r="M720" i="24"/>
  <c r="AE720" i="24" s="1"/>
  <c r="N720" i="24"/>
  <c r="AF720" i="24" s="1"/>
  <c r="O720" i="24"/>
  <c r="L721" i="24"/>
  <c r="AD721" i="24" s="1"/>
  <c r="M721" i="24"/>
  <c r="AE721" i="24" s="1"/>
  <c r="N721" i="24"/>
  <c r="O721" i="24"/>
  <c r="AG721" i="24" s="1"/>
  <c r="L722" i="24"/>
  <c r="AD722" i="24" s="1"/>
  <c r="M722" i="24"/>
  <c r="AE722" i="24" s="1"/>
  <c r="N722" i="24"/>
  <c r="AF722" i="24" s="1"/>
  <c r="O722" i="24"/>
  <c r="L723" i="24"/>
  <c r="AD723" i="24" s="1"/>
  <c r="M723" i="24"/>
  <c r="AE723" i="24" s="1"/>
  <c r="N723" i="24"/>
  <c r="O723" i="24"/>
  <c r="L724" i="24"/>
  <c r="AD724" i="24" s="1"/>
  <c r="M724" i="24"/>
  <c r="AE724" i="24" s="1"/>
  <c r="N724" i="24"/>
  <c r="AF724" i="24" s="1"/>
  <c r="O724" i="24"/>
  <c r="L725" i="24"/>
  <c r="AD725" i="24" s="1"/>
  <c r="M725" i="24"/>
  <c r="AE725" i="24" s="1"/>
  <c r="N725" i="24"/>
  <c r="O725" i="24"/>
  <c r="AG725" i="24" s="1"/>
  <c r="L726" i="24"/>
  <c r="AD726" i="24" s="1"/>
  <c r="M726" i="24"/>
  <c r="AE726" i="24" s="1"/>
  <c r="N726" i="24"/>
  <c r="AF726" i="24" s="1"/>
  <c r="O726" i="24"/>
  <c r="L727" i="24"/>
  <c r="AD727" i="24" s="1"/>
  <c r="M727" i="24"/>
  <c r="AE727" i="24" s="1"/>
  <c r="N727" i="24"/>
  <c r="AF727" i="24" s="1"/>
  <c r="O727" i="24"/>
  <c r="AG727" i="24" s="1"/>
  <c r="L728" i="24"/>
  <c r="AD728" i="24" s="1"/>
  <c r="M728" i="24"/>
  <c r="AE728" i="24" s="1"/>
  <c r="N728" i="24"/>
  <c r="AF728" i="24" s="1"/>
  <c r="O728" i="24"/>
  <c r="L729" i="24"/>
  <c r="AD729" i="24" s="1"/>
  <c r="M729" i="24"/>
  <c r="AE729" i="24" s="1"/>
  <c r="N729" i="24"/>
  <c r="O729" i="24"/>
  <c r="L730" i="24"/>
  <c r="AD730" i="24" s="1"/>
  <c r="M730" i="24"/>
  <c r="AE730" i="24" s="1"/>
  <c r="N730" i="24"/>
  <c r="AF730" i="24" s="1"/>
  <c r="O730" i="24"/>
  <c r="L731" i="24"/>
  <c r="AD731" i="24" s="1"/>
  <c r="M731" i="24"/>
  <c r="AE731" i="24" s="1"/>
  <c r="N731" i="24"/>
  <c r="O731" i="24"/>
  <c r="L732" i="24"/>
  <c r="AD732" i="24" s="1"/>
  <c r="M732" i="24"/>
  <c r="AE732" i="24" s="1"/>
  <c r="N732" i="24"/>
  <c r="AF732" i="24" s="1"/>
  <c r="O732" i="24"/>
  <c r="L733" i="24"/>
  <c r="AD733" i="24" s="1"/>
  <c r="M733" i="24"/>
  <c r="AE733" i="24" s="1"/>
  <c r="N733" i="24"/>
  <c r="O733" i="24"/>
  <c r="AG733" i="24" s="1"/>
  <c r="L734" i="24"/>
  <c r="AD734" i="24" s="1"/>
  <c r="M734" i="24"/>
  <c r="AE734" i="24" s="1"/>
  <c r="N734" i="24"/>
  <c r="AF734" i="24" s="1"/>
  <c r="O734" i="24"/>
  <c r="AG734" i="24" s="1"/>
  <c r="L735" i="24"/>
  <c r="AD735" i="24" s="1"/>
  <c r="M735" i="24"/>
  <c r="AE735" i="24" s="1"/>
  <c r="N735" i="24"/>
  <c r="AF735" i="24" s="1"/>
  <c r="O735" i="24"/>
  <c r="L736" i="24"/>
  <c r="AD736" i="24" s="1"/>
  <c r="M736" i="24"/>
  <c r="AE736" i="24" s="1"/>
  <c r="N736" i="24"/>
  <c r="O736" i="24"/>
  <c r="L737" i="24"/>
  <c r="AD737" i="24" s="1"/>
  <c r="M737" i="24"/>
  <c r="AE737" i="24" s="1"/>
  <c r="N737" i="24"/>
  <c r="AF737" i="24" s="1"/>
  <c r="O737" i="24"/>
  <c r="AG737" i="24" s="1"/>
  <c r="L738" i="24"/>
  <c r="AD738" i="24" s="1"/>
  <c r="M738" i="24"/>
  <c r="AE738" i="24" s="1"/>
  <c r="N738" i="24"/>
  <c r="AF738" i="24" s="1"/>
  <c r="O738" i="24"/>
  <c r="AG738" i="24" s="1"/>
  <c r="L739" i="24"/>
  <c r="AD739" i="24" s="1"/>
  <c r="M739" i="24"/>
  <c r="AE739" i="24" s="1"/>
  <c r="N739" i="24"/>
  <c r="AF739" i="24" s="1"/>
  <c r="O739" i="24"/>
  <c r="L763" i="24"/>
  <c r="AD763" i="24" s="1"/>
  <c r="M763" i="24"/>
  <c r="AE763" i="24" s="1"/>
  <c r="N763" i="24"/>
  <c r="AF763" i="24" s="1"/>
  <c r="O763" i="24"/>
  <c r="L764" i="24"/>
  <c r="AD764" i="24" s="1"/>
  <c r="M764" i="24"/>
  <c r="AE764" i="24" s="1"/>
  <c r="N764" i="24"/>
  <c r="O764" i="24"/>
  <c r="AG764" i="24" s="1"/>
  <c r="L765" i="24"/>
  <c r="AD765" i="24" s="1"/>
  <c r="M765" i="24"/>
  <c r="AE765" i="24" s="1"/>
  <c r="N765" i="24"/>
  <c r="O765" i="24"/>
  <c r="AG765" i="24" s="1"/>
  <c r="L766" i="24"/>
  <c r="AD766" i="24" s="1"/>
  <c r="M766" i="24"/>
  <c r="AE766" i="24" s="1"/>
  <c r="N766" i="24"/>
  <c r="O766" i="24"/>
  <c r="L767" i="24"/>
  <c r="AD767" i="24" s="1"/>
  <c r="M767" i="24"/>
  <c r="AE767" i="24" s="1"/>
  <c r="N767" i="24"/>
  <c r="AF767" i="24" s="1"/>
  <c r="O767" i="24"/>
  <c r="L768" i="24"/>
  <c r="AD768" i="24" s="1"/>
  <c r="M768" i="24"/>
  <c r="AE768" i="24" s="1"/>
  <c r="N768" i="24"/>
  <c r="O768" i="24"/>
  <c r="AG768" i="24" s="1"/>
  <c r="L769" i="24"/>
  <c r="AD769" i="24" s="1"/>
  <c r="M769" i="24"/>
  <c r="AE769" i="24" s="1"/>
  <c r="N769" i="24"/>
  <c r="O769" i="24"/>
  <c r="L770" i="24"/>
  <c r="AD770" i="24" s="1"/>
  <c r="M770" i="24"/>
  <c r="AE770" i="24" s="1"/>
  <c r="N770" i="24"/>
  <c r="AF770" i="24" s="1"/>
  <c r="O770" i="24"/>
  <c r="L744" i="24"/>
  <c r="AD744" i="24" s="1"/>
  <c r="M744" i="24"/>
  <c r="AE744" i="24" s="1"/>
  <c r="N744" i="24"/>
  <c r="AF744" i="24" s="1"/>
  <c r="O744" i="24"/>
  <c r="L745" i="24"/>
  <c r="AD745" i="24" s="1"/>
  <c r="M745" i="24"/>
  <c r="AE745" i="24" s="1"/>
  <c r="N745" i="24"/>
  <c r="O745" i="24"/>
  <c r="AG745" i="24" s="1"/>
  <c r="L740" i="24"/>
  <c r="AD740" i="24" s="1"/>
  <c r="M740" i="24"/>
  <c r="AE740" i="24" s="1"/>
  <c r="N740" i="24"/>
  <c r="AF740" i="24" s="1"/>
  <c r="O740" i="24"/>
  <c r="AG740" i="24" s="1"/>
  <c r="L741" i="24"/>
  <c r="AD741" i="24" s="1"/>
  <c r="M741" i="24"/>
  <c r="AE741" i="24" s="1"/>
  <c r="N741" i="24"/>
  <c r="AF741" i="24" s="1"/>
  <c r="O741" i="24"/>
  <c r="L742" i="24"/>
  <c r="AD742" i="24" s="1"/>
  <c r="M742" i="24"/>
  <c r="AE742" i="24" s="1"/>
  <c r="N742" i="24"/>
  <c r="AF742" i="24" s="1"/>
  <c r="O742" i="24"/>
  <c r="L743" i="24"/>
  <c r="AD743" i="24" s="1"/>
  <c r="M743" i="24"/>
  <c r="AE743" i="24" s="1"/>
  <c r="N743" i="24"/>
  <c r="O743" i="24"/>
  <c r="AG743" i="24" s="1"/>
  <c r="L694" i="24"/>
  <c r="AD694" i="24" s="1"/>
  <c r="M694" i="24"/>
  <c r="AE694" i="24" s="1"/>
  <c r="N694" i="24"/>
  <c r="AF694" i="24" s="1"/>
  <c r="O694" i="24"/>
  <c r="L771" i="24"/>
  <c r="AD771" i="24" s="1"/>
  <c r="M771" i="24"/>
  <c r="AE771" i="24" s="1"/>
  <c r="N771" i="24"/>
  <c r="AF771" i="24" s="1"/>
  <c r="O771" i="24"/>
  <c r="L772" i="24"/>
  <c r="AD772" i="24" s="1"/>
  <c r="M772" i="24"/>
  <c r="AE772" i="24" s="1"/>
  <c r="N772" i="24"/>
  <c r="AF772" i="24" s="1"/>
  <c r="O772" i="24"/>
  <c r="L773" i="24"/>
  <c r="AD773" i="24" s="1"/>
  <c r="M773" i="24"/>
  <c r="AE773" i="24" s="1"/>
  <c r="N773" i="24"/>
  <c r="O773" i="24"/>
  <c r="AG773" i="24" s="1"/>
  <c r="L774" i="24"/>
  <c r="AD774" i="24" s="1"/>
  <c r="M774" i="24"/>
  <c r="AE774" i="24" s="1"/>
  <c r="N774" i="24"/>
  <c r="AF774" i="24" s="1"/>
  <c r="O774" i="24"/>
  <c r="AG774" i="24" s="1"/>
  <c r="L775" i="24"/>
  <c r="AD775" i="24" s="1"/>
  <c r="M775" i="24"/>
  <c r="AE775" i="24" s="1"/>
  <c r="N775" i="24"/>
  <c r="O775" i="24"/>
  <c r="AG775" i="24" s="1"/>
  <c r="L776" i="24"/>
  <c r="AD776" i="24" s="1"/>
  <c r="M776" i="24"/>
  <c r="AE776" i="24" s="1"/>
  <c r="N776" i="24"/>
  <c r="AF776" i="24" s="1"/>
  <c r="O776" i="24"/>
  <c r="L777" i="24"/>
  <c r="AD777" i="24" s="1"/>
  <c r="M777" i="24"/>
  <c r="AE777" i="24" s="1"/>
  <c r="N777" i="24"/>
  <c r="O777" i="24"/>
  <c r="AG777" i="24" s="1"/>
  <c r="L778" i="24"/>
  <c r="AD778" i="24" s="1"/>
  <c r="M778" i="24"/>
  <c r="AE778" i="24" s="1"/>
  <c r="N778" i="24"/>
  <c r="O778" i="24"/>
  <c r="L779" i="24"/>
  <c r="AD779" i="24" s="1"/>
  <c r="M779" i="24"/>
  <c r="AE779" i="24" s="1"/>
  <c r="N779" i="24"/>
  <c r="AF779" i="24" s="1"/>
  <c r="O779" i="24"/>
  <c r="L780" i="24"/>
  <c r="AD780" i="24" s="1"/>
  <c r="M780" i="24"/>
  <c r="AE780" i="24" s="1"/>
  <c r="N780" i="24"/>
  <c r="O780" i="24"/>
  <c r="L781" i="24"/>
  <c r="AD781" i="24" s="1"/>
  <c r="M781" i="24"/>
  <c r="AE781" i="24" s="1"/>
  <c r="N781" i="24"/>
  <c r="O781" i="24"/>
  <c r="AG781" i="24" s="1"/>
  <c r="L782" i="24"/>
  <c r="AD782" i="24" s="1"/>
  <c r="M782" i="24"/>
  <c r="AE782" i="24" s="1"/>
  <c r="N782" i="24"/>
  <c r="AF782" i="24" s="1"/>
  <c r="O782" i="24"/>
  <c r="AG782" i="24" s="1"/>
  <c r="L783" i="24"/>
  <c r="AD783" i="24" s="1"/>
  <c r="M783" i="24"/>
  <c r="AE783" i="24" s="1"/>
  <c r="N783" i="24"/>
  <c r="AF783" i="24" s="1"/>
  <c r="O783" i="24"/>
  <c r="AG783" i="24" s="1"/>
  <c r="L784" i="24"/>
  <c r="AD784" i="24" s="1"/>
  <c r="M784" i="24"/>
  <c r="AE784" i="24" s="1"/>
  <c r="N784" i="24"/>
  <c r="AF784" i="24" s="1"/>
  <c r="O784" i="24"/>
  <c r="L785" i="24"/>
  <c r="AD785" i="24" s="1"/>
  <c r="M785" i="24"/>
  <c r="AE785" i="24" s="1"/>
  <c r="N785" i="24"/>
  <c r="O785" i="24"/>
  <c r="AG785" i="24" s="1"/>
  <c r="L786" i="24"/>
  <c r="AD786" i="24" s="1"/>
  <c r="M786" i="24"/>
  <c r="AE786" i="24" s="1"/>
  <c r="N786" i="24"/>
  <c r="O786" i="24"/>
  <c r="L787" i="24"/>
  <c r="AD787" i="24" s="1"/>
  <c r="M787" i="24"/>
  <c r="AE787" i="24" s="1"/>
  <c r="N787" i="24"/>
  <c r="AF787" i="24" s="1"/>
  <c r="O787" i="24"/>
  <c r="L788" i="24"/>
  <c r="AD788" i="24" s="1"/>
  <c r="M788" i="24"/>
  <c r="AE788" i="24" s="1"/>
  <c r="N788" i="24"/>
  <c r="AF788" i="24" s="1"/>
  <c r="O788" i="24"/>
  <c r="L789" i="24"/>
  <c r="AD789" i="24" s="1"/>
  <c r="M789" i="24"/>
  <c r="AE789" i="24" s="1"/>
  <c r="N789" i="24"/>
  <c r="O789" i="24"/>
  <c r="AG789" i="24" s="1"/>
  <c r="L790" i="24"/>
  <c r="AD790" i="24" s="1"/>
  <c r="M790" i="24"/>
  <c r="AE790" i="24" s="1"/>
  <c r="N790" i="24"/>
  <c r="AF790" i="24" s="1"/>
  <c r="O790" i="24"/>
  <c r="L791" i="24"/>
  <c r="AD791" i="24" s="1"/>
  <c r="M791" i="24"/>
  <c r="AE791" i="24" s="1"/>
  <c r="N791" i="24"/>
  <c r="AF791" i="24" s="1"/>
  <c r="O791" i="24"/>
  <c r="AG791" i="24" s="1"/>
  <c r="L792" i="24"/>
  <c r="AD792" i="24" s="1"/>
  <c r="M792" i="24"/>
  <c r="AE792" i="24" s="1"/>
  <c r="N792" i="24"/>
  <c r="AF792" i="24" s="1"/>
  <c r="O792" i="24"/>
  <c r="L793" i="24"/>
  <c r="AD793" i="24" s="1"/>
  <c r="M793" i="24"/>
  <c r="AE793" i="24" s="1"/>
  <c r="N793" i="24"/>
  <c r="O793" i="24"/>
  <c r="AG793" i="24" s="1"/>
  <c r="L794" i="24"/>
  <c r="AD794" i="24" s="1"/>
  <c r="M794" i="24"/>
  <c r="AE794" i="24" s="1"/>
  <c r="N794" i="24"/>
  <c r="O794" i="24"/>
  <c r="L795" i="24"/>
  <c r="AD795" i="24" s="1"/>
  <c r="M795" i="24"/>
  <c r="AE795" i="24" s="1"/>
  <c r="N795" i="24"/>
  <c r="O795" i="24"/>
  <c r="L796" i="24"/>
  <c r="AD796" i="24" s="1"/>
  <c r="M796" i="24"/>
  <c r="AE796" i="24" s="1"/>
  <c r="N796" i="24"/>
  <c r="AF796" i="24" s="1"/>
  <c r="O796" i="24"/>
  <c r="L797" i="24"/>
  <c r="AD797" i="24" s="1"/>
  <c r="M797" i="24"/>
  <c r="AE797" i="24" s="1"/>
  <c r="N797" i="24"/>
  <c r="O797" i="24"/>
  <c r="AG797" i="24" s="1"/>
  <c r="L798" i="24"/>
  <c r="AD798" i="24" s="1"/>
  <c r="M798" i="24"/>
  <c r="AE798" i="24" s="1"/>
  <c r="N798" i="24"/>
  <c r="AF798" i="24" s="1"/>
  <c r="O798" i="24"/>
  <c r="AG798" i="24" s="1"/>
  <c r="L799" i="24"/>
  <c r="AD799" i="24" s="1"/>
  <c r="M799" i="24"/>
  <c r="AE799" i="24" s="1"/>
  <c r="N799" i="24"/>
  <c r="AF799" i="24" s="1"/>
  <c r="O799" i="24"/>
  <c r="L800" i="24"/>
  <c r="AD800" i="24" s="1"/>
  <c r="M800" i="24"/>
  <c r="AE800" i="24" s="1"/>
  <c r="N800" i="24"/>
  <c r="AF800" i="24" s="1"/>
  <c r="O800" i="24"/>
  <c r="L801" i="24"/>
  <c r="AD801" i="24" s="1"/>
  <c r="M801" i="24"/>
  <c r="AE801" i="24" s="1"/>
  <c r="N801" i="24"/>
  <c r="O801" i="24"/>
  <c r="AG801" i="24" s="1"/>
  <c r="L802" i="24"/>
  <c r="AD802" i="24" s="1"/>
  <c r="M802" i="24"/>
  <c r="AE802" i="24" s="1"/>
  <c r="N802" i="24"/>
  <c r="AF802" i="24" s="1"/>
  <c r="O802" i="24"/>
  <c r="L803" i="24"/>
  <c r="AD803" i="24" s="1"/>
  <c r="M803" i="24"/>
  <c r="AE803" i="24" s="1"/>
  <c r="N803" i="24"/>
  <c r="AF803" i="24" s="1"/>
  <c r="O803" i="24"/>
  <c r="L804" i="24"/>
  <c r="AD804" i="24" s="1"/>
  <c r="M804" i="24"/>
  <c r="AE804" i="24" s="1"/>
  <c r="N804" i="24"/>
  <c r="AF804" i="24" s="1"/>
  <c r="O804" i="24"/>
  <c r="L805" i="24"/>
  <c r="AD805" i="24" s="1"/>
  <c r="M805" i="24"/>
  <c r="AE805" i="24" s="1"/>
  <c r="N805" i="24"/>
  <c r="O805" i="24"/>
  <c r="AG805" i="24" s="1"/>
  <c r="L806" i="24"/>
  <c r="AD806" i="24" s="1"/>
  <c r="M806" i="24"/>
  <c r="AE806" i="24" s="1"/>
  <c r="N806" i="24"/>
  <c r="AF806" i="24" s="1"/>
  <c r="O806" i="24"/>
  <c r="AG806" i="24" s="1"/>
  <c r="L807" i="24"/>
  <c r="AD807" i="24" s="1"/>
  <c r="M807" i="24"/>
  <c r="AE807" i="24" s="1"/>
  <c r="N807" i="24"/>
  <c r="AF807" i="24" s="1"/>
  <c r="O807" i="24"/>
  <c r="L808" i="24"/>
  <c r="AD808" i="24" s="1"/>
  <c r="M808" i="24"/>
  <c r="AE808" i="24" s="1"/>
  <c r="N808" i="24"/>
  <c r="O808" i="24"/>
  <c r="L809" i="24"/>
  <c r="AD809" i="24" s="1"/>
  <c r="M809" i="24"/>
  <c r="AE809" i="24" s="1"/>
  <c r="N809" i="24"/>
  <c r="O809" i="24"/>
  <c r="AG809" i="24" s="1"/>
  <c r="L810" i="24"/>
  <c r="AD810" i="24" s="1"/>
  <c r="M810" i="24"/>
  <c r="AE810" i="24" s="1"/>
  <c r="N810" i="24"/>
  <c r="O810" i="24"/>
  <c r="L345" i="24"/>
  <c r="AD345" i="24" s="1"/>
  <c r="M345" i="24"/>
  <c r="AE345" i="24" s="1"/>
  <c r="N345" i="24"/>
  <c r="AF345" i="24" s="1"/>
  <c r="O345" i="24"/>
  <c r="L478" i="24"/>
  <c r="AD478" i="24" s="1"/>
  <c r="M478" i="24"/>
  <c r="AE478" i="24" s="1"/>
  <c r="N478" i="24"/>
  <c r="O478" i="24"/>
  <c r="L275" i="24"/>
  <c r="AD275" i="24" s="1"/>
  <c r="M275" i="24"/>
  <c r="AE275" i="24" s="1"/>
  <c r="N275" i="24"/>
  <c r="O275" i="24"/>
  <c r="AG275" i="24" s="1"/>
  <c r="L276" i="24"/>
  <c r="AD276" i="24" s="1"/>
  <c r="M276" i="24"/>
  <c r="AE276" i="24" s="1"/>
  <c r="N276" i="24"/>
  <c r="AF276" i="24" s="1"/>
  <c r="O276" i="24"/>
  <c r="L277" i="24"/>
  <c r="AD277" i="24" s="1"/>
  <c r="M277" i="24"/>
  <c r="AE277" i="24" s="1"/>
  <c r="N277" i="24"/>
  <c r="AF277" i="24" s="1"/>
  <c r="O277" i="24"/>
  <c r="L278" i="24"/>
  <c r="AD278" i="24" s="1"/>
  <c r="M278" i="24"/>
  <c r="AE278" i="24" s="1"/>
  <c r="N278" i="24"/>
  <c r="AF278" i="24" s="1"/>
  <c r="O278" i="24"/>
  <c r="L279" i="24"/>
  <c r="AD279" i="24" s="1"/>
  <c r="M279" i="24"/>
  <c r="AE279" i="24" s="1"/>
  <c r="N279" i="24"/>
  <c r="O279" i="24"/>
  <c r="AG279" i="24" s="1"/>
  <c r="L280" i="24"/>
  <c r="AD280" i="24" s="1"/>
  <c r="M280" i="24"/>
  <c r="AE280" i="24" s="1"/>
  <c r="N280" i="24"/>
  <c r="AF280" i="24" s="1"/>
  <c r="O280" i="24"/>
  <c r="L281" i="24"/>
  <c r="AD281" i="24" s="1"/>
  <c r="M281" i="24"/>
  <c r="AE281" i="24" s="1"/>
  <c r="N281" i="24"/>
  <c r="O281" i="24"/>
  <c r="L282" i="24"/>
  <c r="AD282" i="24" s="1"/>
  <c r="M282" i="24"/>
  <c r="AE282" i="24" s="1"/>
  <c r="N282" i="24"/>
  <c r="O282" i="24"/>
  <c r="L283" i="24"/>
  <c r="AD283" i="24" s="1"/>
  <c r="M283" i="24"/>
  <c r="AE283" i="24" s="1"/>
  <c r="N283" i="24"/>
  <c r="O283" i="24"/>
  <c r="AG283" i="24" s="1"/>
  <c r="L284" i="24"/>
  <c r="AD284" i="24" s="1"/>
  <c r="M284" i="24"/>
  <c r="AE284" i="24" s="1"/>
  <c r="N284" i="24"/>
  <c r="AF284" i="24" s="1"/>
  <c r="O284" i="24"/>
  <c r="AG284" i="24" s="1"/>
  <c r="L285" i="24"/>
  <c r="AD285" i="24" s="1"/>
  <c r="M285" i="24"/>
  <c r="AE285" i="24" s="1"/>
  <c r="N285" i="24"/>
  <c r="AF285" i="24" s="1"/>
  <c r="O285" i="24"/>
  <c r="L286" i="24"/>
  <c r="AD286" i="24" s="1"/>
  <c r="M286" i="24"/>
  <c r="AE286" i="24" s="1"/>
  <c r="N286" i="24"/>
  <c r="AF286" i="24" s="1"/>
  <c r="O286" i="24"/>
  <c r="L287" i="24"/>
  <c r="AD287" i="24" s="1"/>
  <c r="M287" i="24"/>
  <c r="AE287" i="24" s="1"/>
  <c r="N287" i="24"/>
  <c r="O287" i="24"/>
  <c r="AG287" i="24" s="1"/>
  <c r="L288" i="24"/>
  <c r="AD288" i="24" s="1"/>
  <c r="M288" i="24"/>
  <c r="AE288" i="24" s="1"/>
  <c r="N288" i="24"/>
  <c r="AF288" i="24" s="1"/>
  <c r="O288" i="24"/>
  <c r="L289" i="24"/>
  <c r="AD289" i="24" s="1"/>
  <c r="M289" i="24"/>
  <c r="AE289" i="24" s="1"/>
  <c r="N289" i="24"/>
  <c r="O289" i="24"/>
  <c r="L290" i="24"/>
  <c r="AD290" i="24" s="1"/>
  <c r="M290" i="24"/>
  <c r="AE290" i="24" s="1"/>
  <c r="N290" i="24"/>
  <c r="AF290" i="24" s="1"/>
  <c r="O290" i="24"/>
  <c r="L291" i="24"/>
  <c r="AD291" i="24" s="1"/>
  <c r="M291" i="24"/>
  <c r="AE291" i="24" s="1"/>
  <c r="N291" i="24"/>
  <c r="O291" i="24"/>
  <c r="AG291" i="24" s="1"/>
  <c r="L292" i="24"/>
  <c r="AD292" i="24" s="1"/>
  <c r="M292" i="24"/>
  <c r="AE292" i="24" s="1"/>
  <c r="N292" i="24"/>
  <c r="AF292" i="24" s="1"/>
  <c r="O292" i="24"/>
  <c r="AG292" i="24" s="1"/>
  <c r="L293" i="24"/>
  <c r="AD293" i="24" s="1"/>
  <c r="M293" i="24"/>
  <c r="AE293" i="24" s="1"/>
  <c r="N293" i="24"/>
  <c r="AF293" i="24" s="1"/>
  <c r="O293" i="24"/>
  <c r="L294" i="24"/>
  <c r="AD294" i="24" s="1"/>
  <c r="M294" i="24"/>
  <c r="AE294" i="24" s="1"/>
  <c r="N294" i="24"/>
  <c r="O294" i="24"/>
  <c r="L295" i="24"/>
  <c r="AD295" i="24" s="1"/>
  <c r="M295" i="24"/>
  <c r="AE295" i="24" s="1"/>
  <c r="N295" i="24"/>
  <c r="O295" i="24"/>
  <c r="AG295" i="24" s="1"/>
  <c r="L296" i="24"/>
  <c r="AD296" i="24" s="1"/>
  <c r="M296" i="24"/>
  <c r="AE296" i="24" s="1"/>
  <c r="N296" i="24"/>
  <c r="AF296" i="24" s="1"/>
  <c r="O296" i="24"/>
  <c r="L297" i="24"/>
  <c r="AD297" i="24" s="1"/>
  <c r="M297" i="24"/>
  <c r="AE297" i="24" s="1"/>
  <c r="N297" i="24"/>
  <c r="AF297" i="24" s="1"/>
  <c r="O297" i="24"/>
  <c r="L298" i="24"/>
  <c r="AD298" i="24" s="1"/>
  <c r="M298" i="24"/>
  <c r="AE298" i="24" s="1"/>
  <c r="N298" i="24"/>
  <c r="AF298" i="24" s="1"/>
  <c r="O298" i="24"/>
  <c r="L299" i="24"/>
  <c r="AD299" i="24" s="1"/>
  <c r="M299" i="24"/>
  <c r="AE299" i="24" s="1"/>
  <c r="N299" i="24"/>
  <c r="O299" i="24"/>
  <c r="AG299" i="24" s="1"/>
  <c r="L300" i="24"/>
  <c r="AD300" i="24" s="1"/>
  <c r="M300" i="24"/>
  <c r="AE300" i="24" s="1"/>
  <c r="N300" i="24"/>
  <c r="AF300" i="24" s="1"/>
  <c r="O300" i="24"/>
  <c r="AG300" i="24" s="1"/>
  <c r="L303" i="24"/>
  <c r="AD303" i="24" s="1"/>
  <c r="M303" i="24"/>
  <c r="AE303" i="24" s="1"/>
  <c r="N303" i="24"/>
  <c r="AF303" i="24" s="1"/>
  <c r="O303" i="24"/>
  <c r="L304" i="24"/>
  <c r="AD304" i="24" s="1"/>
  <c r="M304" i="24"/>
  <c r="AE304" i="24" s="1"/>
  <c r="N304" i="24"/>
  <c r="AF304" i="24" s="1"/>
  <c r="O304" i="24"/>
  <c r="L305" i="24"/>
  <c r="AD305" i="24" s="1"/>
  <c r="M305" i="24"/>
  <c r="AE305" i="24" s="1"/>
  <c r="N305" i="24"/>
  <c r="O305" i="24"/>
  <c r="AG305" i="24" s="1"/>
  <c r="L306" i="24"/>
  <c r="AD306" i="24" s="1"/>
  <c r="M306" i="24"/>
  <c r="AE306" i="24" s="1"/>
  <c r="N306" i="24"/>
  <c r="O306" i="24"/>
  <c r="AG306" i="24" s="1"/>
  <c r="L307" i="24"/>
  <c r="AD307" i="24" s="1"/>
  <c r="M307" i="24"/>
  <c r="AE307" i="24" s="1"/>
  <c r="N307" i="24"/>
  <c r="AF307" i="24" s="1"/>
  <c r="O307" i="24"/>
  <c r="L308" i="24"/>
  <c r="AD308" i="24" s="1"/>
  <c r="M308" i="24"/>
  <c r="AE308" i="24" s="1"/>
  <c r="N308" i="24"/>
  <c r="O308" i="24"/>
  <c r="L309" i="24"/>
  <c r="AD309" i="24" s="1"/>
  <c r="M309" i="24"/>
  <c r="AE309" i="24" s="1"/>
  <c r="N309" i="24"/>
  <c r="O309" i="24"/>
  <c r="AG309" i="24" s="1"/>
  <c r="L310" i="24"/>
  <c r="AD310" i="24" s="1"/>
  <c r="M310" i="24"/>
  <c r="AE310" i="24" s="1"/>
  <c r="N310" i="24"/>
  <c r="AF310" i="24" s="1"/>
  <c r="O310" i="24"/>
  <c r="AG310" i="24" s="1"/>
  <c r="L311" i="24"/>
  <c r="AD311" i="24" s="1"/>
  <c r="M311" i="24"/>
  <c r="AE311" i="24" s="1"/>
  <c r="N311" i="24"/>
  <c r="AF311" i="24" s="1"/>
  <c r="O311" i="24"/>
  <c r="L346" i="24"/>
  <c r="AD346" i="24" s="1"/>
  <c r="M346" i="24"/>
  <c r="AE346" i="24" s="1"/>
  <c r="N346" i="24"/>
  <c r="AF346" i="24" s="1"/>
  <c r="O346" i="24"/>
  <c r="L347" i="24"/>
  <c r="AD347" i="24" s="1"/>
  <c r="M347" i="24"/>
  <c r="AE347" i="24" s="1"/>
  <c r="N347" i="24"/>
  <c r="O347" i="24"/>
  <c r="AG347" i="24" s="1"/>
  <c r="L348" i="24"/>
  <c r="AD348" i="24" s="1"/>
  <c r="M348" i="24"/>
  <c r="AE348" i="24" s="1"/>
  <c r="N348" i="24"/>
  <c r="AF348" i="24" s="1"/>
  <c r="O348" i="24"/>
  <c r="L349" i="24"/>
  <c r="AD349" i="24" s="1"/>
  <c r="M349" i="24"/>
  <c r="AE349" i="24" s="1"/>
  <c r="N349" i="24"/>
  <c r="O349" i="24"/>
  <c r="L350" i="24"/>
  <c r="AD350" i="24" s="1"/>
  <c r="M350" i="24"/>
  <c r="AE350" i="24" s="1"/>
  <c r="N350" i="24"/>
  <c r="O350" i="24"/>
  <c r="L351" i="24"/>
  <c r="AD351" i="24" s="1"/>
  <c r="M351" i="24"/>
  <c r="AE351" i="24" s="1"/>
  <c r="N351" i="24"/>
  <c r="O351" i="24"/>
  <c r="AG351" i="24" s="1"/>
  <c r="L352" i="24"/>
  <c r="AD352" i="24" s="1"/>
  <c r="M352" i="24"/>
  <c r="AE352" i="24" s="1"/>
  <c r="N352" i="24"/>
  <c r="O352" i="24"/>
  <c r="L353" i="24"/>
  <c r="AD353" i="24" s="1"/>
  <c r="M353" i="24"/>
  <c r="AE353" i="24" s="1"/>
  <c r="N353" i="24"/>
  <c r="AF353" i="24" s="1"/>
  <c r="O353" i="24"/>
  <c r="L354" i="24"/>
  <c r="AD354" i="24" s="1"/>
  <c r="M354" i="24"/>
  <c r="AE354" i="24" s="1"/>
  <c r="N354" i="24"/>
  <c r="AF354" i="24" s="1"/>
  <c r="O354" i="24"/>
  <c r="L355" i="24"/>
  <c r="AD355" i="24" s="1"/>
  <c r="M355" i="24"/>
  <c r="AE355" i="24" s="1"/>
  <c r="N355" i="24"/>
  <c r="O355" i="24"/>
  <c r="AG355" i="24" s="1"/>
  <c r="L356" i="24"/>
  <c r="AD356" i="24" s="1"/>
  <c r="M356" i="24"/>
  <c r="AE356" i="24" s="1"/>
  <c r="N356" i="24"/>
  <c r="AF356" i="24" s="1"/>
  <c r="O356" i="24"/>
  <c r="L357" i="24"/>
  <c r="AD357" i="24" s="1"/>
  <c r="M357" i="24"/>
  <c r="AE357" i="24" s="1"/>
  <c r="N357" i="24"/>
  <c r="AF357" i="24" s="1"/>
  <c r="O357" i="24"/>
  <c r="L358" i="24"/>
  <c r="AD358" i="24" s="1"/>
  <c r="M358" i="24"/>
  <c r="AE358" i="24" s="1"/>
  <c r="N358" i="24"/>
  <c r="AF358" i="24" s="1"/>
  <c r="O358" i="24"/>
  <c r="L359" i="24"/>
  <c r="AD359" i="24" s="1"/>
  <c r="M359" i="24"/>
  <c r="AE359" i="24" s="1"/>
  <c r="N359" i="24"/>
  <c r="O359" i="24"/>
  <c r="AG359" i="24" s="1"/>
  <c r="L360" i="24"/>
  <c r="AD360" i="24" s="1"/>
  <c r="M360" i="24"/>
  <c r="AE360" i="24" s="1"/>
  <c r="N360" i="24"/>
  <c r="AF360" i="24" s="1"/>
  <c r="O360" i="24"/>
  <c r="AG360" i="24" s="1"/>
  <c r="L361" i="24"/>
  <c r="AD361" i="24" s="1"/>
  <c r="M361" i="24"/>
  <c r="AE361" i="24" s="1"/>
  <c r="N361" i="24"/>
  <c r="AF361" i="24" s="1"/>
  <c r="O361" i="24"/>
  <c r="L362" i="24"/>
  <c r="AD362" i="24" s="1"/>
  <c r="M362" i="24"/>
  <c r="AE362" i="24" s="1"/>
  <c r="N362" i="24"/>
  <c r="O362" i="24"/>
  <c r="L363" i="24"/>
  <c r="AD363" i="24" s="1"/>
  <c r="M363" i="24"/>
  <c r="AE363" i="24" s="1"/>
  <c r="N363" i="24"/>
  <c r="O363" i="24"/>
  <c r="AG363" i="24" s="1"/>
  <c r="L364" i="24"/>
  <c r="AD364" i="24" s="1"/>
  <c r="M364" i="24"/>
  <c r="AE364" i="24" s="1"/>
  <c r="N364" i="24"/>
  <c r="AF364" i="24" s="1"/>
  <c r="O364" i="24"/>
  <c r="L365" i="24"/>
  <c r="AD365" i="24" s="1"/>
  <c r="M365" i="24"/>
  <c r="AE365" i="24" s="1"/>
  <c r="N365" i="24"/>
  <c r="AF365" i="24" s="1"/>
  <c r="O365" i="24"/>
  <c r="L366" i="24"/>
  <c r="AD366" i="24" s="1"/>
  <c r="M366" i="24"/>
  <c r="AE366" i="24" s="1"/>
  <c r="N366" i="24"/>
  <c r="AF366" i="24" s="1"/>
  <c r="O366" i="24"/>
  <c r="L367" i="24"/>
  <c r="AD367" i="24" s="1"/>
  <c r="M367" i="24"/>
  <c r="AE367" i="24" s="1"/>
  <c r="N367" i="24"/>
  <c r="O367" i="24"/>
  <c r="AG367" i="24" s="1"/>
  <c r="L368" i="24"/>
  <c r="AD368" i="24" s="1"/>
  <c r="M368" i="24"/>
  <c r="AE368" i="24" s="1"/>
  <c r="N368" i="24"/>
  <c r="AF368" i="24" s="1"/>
  <c r="O368" i="24"/>
  <c r="AG368" i="24" s="1"/>
  <c r="L369" i="24"/>
  <c r="AD369" i="24" s="1"/>
  <c r="M369" i="24"/>
  <c r="AE369" i="24" s="1"/>
  <c r="N369" i="24"/>
  <c r="AF369" i="24" s="1"/>
  <c r="O369" i="24"/>
  <c r="L370" i="24"/>
  <c r="AD370" i="24" s="1"/>
  <c r="M370" i="24"/>
  <c r="AE370" i="24" s="1"/>
  <c r="N370" i="24"/>
  <c r="O370" i="24"/>
  <c r="L371" i="24"/>
  <c r="AD371" i="24" s="1"/>
  <c r="M371" i="24"/>
  <c r="AE371" i="24" s="1"/>
  <c r="N371" i="24"/>
  <c r="O371" i="24"/>
  <c r="AG371" i="24" s="1"/>
  <c r="L372" i="24"/>
  <c r="AD372" i="24" s="1"/>
  <c r="M372" i="24"/>
  <c r="AE372" i="24" s="1"/>
  <c r="N372" i="24"/>
  <c r="AF372" i="24" s="1"/>
  <c r="O372" i="24"/>
  <c r="AG372" i="24" s="1"/>
  <c r="L373" i="24"/>
  <c r="AD373" i="24" s="1"/>
  <c r="M373" i="24"/>
  <c r="AE373" i="24" s="1"/>
  <c r="N373" i="24"/>
  <c r="AF373" i="24" s="1"/>
  <c r="O373" i="24"/>
  <c r="L374" i="24"/>
  <c r="AD374" i="24" s="1"/>
  <c r="M374" i="24"/>
  <c r="AE374" i="24" s="1"/>
  <c r="N374" i="24"/>
  <c r="O374" i="24"/>
  <c r="L375" i="24"/>
  <c r="AD375" i="24" s="1"/>
  <c r="M375" i="24"/>
  <c r="AE375" i="24" s="1"/>
  <c r="N375" i="24"/>
  <c r="O375" i="24"/>
  <c r="AG375" i="24" s="1"/>
  <c r="L376" i="24"/>
  <c r="AD376" i="24" s="1"/>
  <c r="M376" i="24"/>
  <c r="AE376" i="24" s="1"/>
  <c r="N376" i="24"/>
  <c r="AF376" i="24" s="1"/>
  <c r="O376" i="24"/>
  <c r="AG376" i="24" s="1"/>
  <c r="L377" i="24"/>
  <c r="AD377" i="24" s="1"/>
  <c r="M377" i="24"/>
  <c r="AE377" i="24" s="1"/>
  <c r="N377" i="24"/>
  <c r="AF377" i="24" s="1"/>
  <c r="O377" i="24"/>
  <c r="L378" i="24"/>
  <c r="AD378" i="24" s="1"/>
  <c r="M378" i="24"/>
  <c r="AE378" i="24" s="1"/>
  <c r="N378" i="24"/>
  <c r="AF378" i="24" s="1"/>
  <c r="O378" i="24"/>
  <c r="L379" i="24"/>
  <c r="AD379" i="24" s="1"/>
  <c r="M379" i="24"/>
  <c r="AE379" i="24" s="1"/>
  <c r="N379" i="24"/>
  <c r="O379" i="24"/>
  <c r="AG379" i="24" s="1"/>
  <c r="L380" i="24"/>
  <c r="AD380" i="24" s="1"/>
  <c r="M380" i="24"/>
  <c r="AE380" i="24" s="1"/>
  <c r="N380" i="24"/>
  <c r="AF380" i="24" s="1"/>
  <c r="O380" i="24"/>
  <c r="L381" i="24"/>
  <c r="AD381" i="24" s="1"/>
  <c r="M381" i="24"/>
  <c r="AE381" i="24" s="1"/>
  <c r="N381" i="24"/>
  <c r="AF381" i="24" s="1"/>
  <c r="O381" i="24"/>
  <c r="L382" i="24"/>
  <c r="AD382" i="24" s="1"/>
  <c r="M382" i="24"/>
  <c r="AE382" i="24" s="1"/>
  <c r="N382" i="24"/>
  <c r="O382" i="24"/>
  <c r="L312" i="24"/>
  <c r="AD312" i="24" s="1"/>
  <c r="M312" i="24"/>
  <c r="AE312" i="24" s="1"/>
  <c r="N312" i="24"/>
  <c r="O312" i="24"/>
  <c r="AG312" i="24" s="1"/>
  <c r="L313" i="24"/>
  <c r="AD313" i="24" s="1"/>
  <c r="M313" i="24"/>
  <c r="AE313" i="24" s="1"/>
  <c r="N313" i="24"/>
  <c r="AF313" i="24" s="1"/>
  <c r="O313" i="24"/>
  <c r="AG313" i="24" s="1"/>
  <c r="L314" i="24"/>
  <c r="AD314" i="24" s="1"/>
  <c r="M314" i="24"/>
  <c r="AE314" i="24" s="1"/>
  <c r="N314" i="24"/>
  <c r="AF314" i="24" s="1"/>
  <c r="O314" i="24"/>
  <c r="L315" i="24"/>
  <c r="AD315" i="24" s="1"/>
  <c r="M315" i="24"/>
  <c r="AE315" i="24" s="1"/>
  <c r="N315" i="24"/>
  <c r="AF315" i="24" s="1"/>
  <c r="O315" i="24"/>
  <c r="L316" i="24"/>
  <c r="AD316" i="24" s="1"/>
  <c r="M316" i="24"/>
  <c r="AE316" i="24" s="1"/>
  <c r="N316" i="24"/>
  <c r="O316" i="24"/>
  <c r="AG316" i="24" s="1"/>
  <c r="L317" i="24"/>
  <c r="AD317" i="24" s="1"/>
  <c r="M317" i="24"/>
  <c r="AE317" i="24" s="1"/>
  <c r="N317" i="24"/>
  <c r="O317" i="24"/>
  <c r="L383" i="24"/>
  <c r="AD383" i="24" s="1"/>
  <c r="M383" i="24"/>
  <c r="AE383" i="24" s="1"/>
  <c r="N383" i="24"/>
  <c r="AF383" i="24" s="1"/>
  <c r="O383" i="24"/>
  <c r="L384" i="24"/>
  <c r="AD384" i="24" s="1"/>
  <c r="M384" i="24"/>
  <c r="AE384" i="24" s="1"/>
  <c r="N384" i="24"/>
  <c r="AF384" i="24" s="1"/>
  <c r="O384" i="24"/>
  <c r="L385" i="24"/>
  <c r="AD385" i="24" s="1"/>
  <c r="M385" i="24"/>
  <c r="AE385" i="24" s="1"/>
  <c r="N385" i="24"/>
  <c r="O385" i="24"/>
  <c r="AG385" i="24" s="1"/>
  <c r="L386" i="24"/>
  <c r="AD386" i="24" s="1"/>
  <c r="M386" i="24"/>
  <c r="AE386" i="24" s="1"/>
  <c r="N386" i="24"/>
  <c r="AF386" i="24" s="1"/>
  <c r="O386" i="24"/>
  <c r="L387" i="24"/>
  <c r="AD387" i="24" s="1"/>
  <c r="M387" i="24"/>
  <c r="AE387" i="24" s="1"/>
  <c r="N387" i="24"/>
  <c r="AF387" i="24" s="1"/>
  <c r="O387" i="24"/>
  <c r="L388" i="24"/>
  <c r="AD388" i="24" s="1"/>
  <c r="M388" i="24"/>
  <c r="AE388" i="24" s="1"/>
  <c r="N388" i="24"/>
  <c r="AF388" i="24" s="1"/>
  <c r="O388" i="24"/>
  <c r="L389" i="24"/>
  <c r="AD389" i="24" s="1"/>
  <c r="M389" i="24"/>
  <c r="AE389" i="24" s="1"/>
  <c r="N389" i="24"/>
  <c r="O389" i="24"/>
  <c r="AG389" i="24" s="1"/>
  <c r="L390" i="24"/>
  <c r="AD390" i="24" s="1"/>
  <c r="M390" i="24"/>
  <c r="AE390" i="24" s="1"/>
  <c r="N390" i="24"/>
  <c r="AF390" i="24" s="1"/>
  <c r="O390" i="24"/>
  <c r="L391" i="24"/>
  <c r="AD391" i="24" s="1"/>
  <c r="M391" i="24"/>
  <c r="AE391" i="24" s="1"/>
  <c r="N391" i="24"/>
  <c r="AF391" i="24" s="1"/>
  <c r="O391" i="24"/>
  <c r="L392" i="24"/>
  <c r="AD392" i="24" s="1"/>
  <c r="M392" i="24"/>
  <c r="AE392" i="24" s="1"/>
  <c r="N392" i="24"/>
  <c r="AF392" i="24" s="1"/>
  <c r="O392" i="24"/>
  <c r="L393" i="24"/>
  <c r="AD393" i="24" s="1"/>
  <c r="M393" i="24"/>
  <c r="AE393" i="24" s="1"/>
  <c r="N393" i="24"/>
  <c r="O393" i="24"/>
  <c r="AG393" i="24" s="1"/>
  <c r="L394" i="24"/>
  <c r="AD394" i="24" s="1"/>
  <c r="M394" i="24"/>
  <c r="AE394" i="24" s="1"/>
  <c r="N394" i="24"/>
  <c r="AF394" i="24" s="1"/>
  <c r="O394" i="24"/>
  <c r="AG394" i="24" s="1"/>
  <c r="L395" i="24"/>
  <c r="AD395" i="24" s="1"/>
  <c r="M395" i="24"/>
  <c r="AE395" i="24" s="1"/>
  <c r="N395" i="24"/>
  <c r="AF395" i="24" s="1"/>
  <c r="O395" i="24"/>
  <c r="L479" i="24"/>
  <c r="AD479" i="24" s="1"/>
  <c r="M479" i="24"/>
  <c r="AE479" i="24" s="1"/>
  <c r="N479" i="24"/>
  <c r="AF479" i="24" s="1"/>
  <c r="O479" i="24"/>
  <c r="L480" i="24"/>
  <c r="AD480" i="24" s="1"/>
  <c r="M480" i="24"/>
  <c r="AE480" i="24" s="1"/>
  <c r="N480" i="24"/>
  <c r="O480" i="24"/>
  <c r="AG480" i="24" s="1"/>
  <c r="L481" i="24"/>
  <c r="AD481" i="24" s="1"/>
  <c r="M481" i="24"/>
  <c r="AE481" i="24" s="1"/>
  <c r="N481" i="24"/>
  <c r="AF481" i="24" s="1"/>
  <c r="O481" i="24"/>
  <c r="AG481" i="24" s="1"/>
  <c r="L482" i="24"/>
  <c r="AD482" i="24" s="1"/>
  <c r="M482" i="24"/>
  <c r="AE482" i="24" s="1"/>
  <c r="N482" i="24"/>
  <c r="O482" i="24"/>
  <c r="L483" i="24"/>
  <c r="AD483" i="24" s="1"/>
  <c r="M483" i="24"/>
  <c r="AE483" i="24" s="1"/>
  <c r="N483" i="24"/>
  <c r="AF483" i="24" s="1"/>
  <c r="O483" i="24"/>
  <c r="L484" i="24"/>
  <c r="AD484" i="24" s="1"/>
  <c r="M484" i="24"/>
  <c r="AE484" i="24" s="1"/>
  <c r="N484" i="24"/>
  <c r="O484" i="24"/>
  <c r="AG484" i="24" s="1"/>
  <c r="L485" i="24"/>
  <c r="AD485" i="24" s="1"/>
  <c r="M485" i="24"/>
  <c r="AE485" i="24" s="1"/>
  <c r="N485" i="24"/>
  <c r="AF485" i="24" s="1"/>
  <c r="O485" i="24"/>
  <c r="AG485" i="24" s="1"/>
  <c r="L486" i="24"/>
  <c r="AD486" i="24" s="1"/>
  <c r="M486" i="24"/>
  <c r="AE486" i="24" s="1"/>
  <c r="N486" i="24"/>
  <c r="AF486" i="24" s="1"/>
  <c r="O486" i="24"/>
  <c r="L487" i="24"/>
  <c r="AD487" i="24" s="1"/>
  <c r="M487" i="24"/>
  <c r="AE487" i="24" s="1"/>
  <c r="N487" i="24"/>
  <c r="AF487" i="24" s="1"/>
  <c r="O487" i="24"/>
  <c r="L488" i="24"/>
  <c r="AD488" i="24" s="1"/>
  <c r="M488" i="24"/>
  <c r="AE488" i="24" s="1"/>
  <c r="N488" i="24"/>
  <c r="O488" i="24"/>
  <c r="AG488" i="24" s="1"/>
  <c r="L489" i="24"/>
  <c r="AD489" i="24" s="1"/>
  <c r="M489" i="24"/>
  <c r="AE489" i="24" s="1"/>
  <c r="N489" i="24"/>
  <c r="O489" i="24"/>
  <c r="L490" i="24"/>
  <c r="AD490" i="24" s="1"/>
  <c r="M490" i="24"/>
  <c r="AE490" i="24" s="1"/>
  <c r="N490" i="24"/>
  <c r="O490" i="24"/>
  <c r="L491" i="24"/>
  <c r="AD491" i="24" s="1"/>
  <c r="M491" i="24"/>
  <c r="AE491" i="24" s="1"/>
  <c r="N491" i="24"/>
  <c r="AF491" i="24" s="1"/>
  <c r="O491" i="24"/>
  <c r="L492" i="24"/>
  <c r="AD492" i="24" s="1"/>
  <c r="M492" i="24"/>
  <c r="AE492" i="24" s="1"/>
  <c r="N492" i="24"/>
  <c r="O492" i="24"/>
  <c r="AG492" i="24" s="1"/>
  <c r="L493" i="24"/>
  <c r="AD493" i="24" s="1"/>
  <c r="M493" i="24"/>
  <c r="AE493" i="24" s="1"/>
  <c r="N493" i="24"/>
  <c r="AF493" i="24" s="1"/>
  <c r="O493" i="24"/>
  <c r="L494" i="24"/>
  <c r="AD494" i="24" s="1"/>
  <c r="M494" i="24"/>
  <c r="AE494" i="24" s="1"/>
  <c r="N494" i="24"/>
  <c r="AF494" i="24" s="1"/>
  <c r="O494" i="24"/>
  <c r="L318" i="24"/>
  <c r="AD318" i="24" s="1"/>
  <c r="M318" i="24"/>
  <c r="AE318" i="24" s="1"/>
  <c r="N318" i="24"/>
  <c r="AF318" i="24" s="1"/>
  <c r="O318" i="24"/>
  <c r="L319" i="24"/>
  <c r="AD319" i="24" s="1"/>
  <c r="M319" i="24"/>
  <c r="AE319" i="24" s="1"/>
  <c r="N319" i="24"/>
  <c r="O319" i="24"/>
  <c r="AG319" i="24" s="1"/>
  <c r="L320" i="24"/>
  <c r="AD320" i="24" s="1"/>
  <c r="M320" i="24"/>
  <c r="AE320" i="24" s="1"/>
  <c r="N320" i="24"/>
  <c r="AF320" i="24" s="1"/>
  <c r="O320" i="24"/>
  <c r="AG320" i="24" s="1"/>
  <c r="L321" i="24"/>
  <c r="AD321" i="24" s="1"/>
  <c r="M321" i="24"/>
  <c r="AE321" i="24" s="1"/>
  <c r="N321" i="24"/>
  <c r="AF321" i="24" s="1"/>
  <c r="O321" i="24"/>
  <c r="L322" i="24"/>
  <c r="AD322" i="24" s="1"/>
  <c r="M322" i="24"/>
  <c r="AE322" i="24" s="1"/>
  <c r="N322" i="24"/>
  <c r="AF322" i="24" s="1"/>
  <c r="O322" i="24"/>
  <c r="L323" i="24"/>
  <c r="AD323" i="24" s="1"/>
  <c r="M323" i="24"/>
  <c r="AE323" i="24" s="1"/>
  <c r="N323" i="24"/>
  <c r="O323" i="24"/>
  <c r="AG323" i="24" s="1"/>
  <c r="L324" i="24"/>
  <c r="AD324" i="24" s="1"/>
  <c r="M324" i="24"/>
  <c r="AE324" i="24" s="1"/>
  <c r="N324" i="24"/>
  <c r="AF324" i="24" s="1"/>
  <c r="O324" i="24"/>
  <c r="AG324" i="24" s="1"/>
  <c r="L325" i="24"/>
  <c r="AD325" i="24" s="1"/>
  <c r="M325" i="24"/>
  <c r="AE325" i="24" s="1"/>
  <c r="N325" i="24"/>
  <c r="AF325" i="24" s="1"/>
  <c r="O325" i="24"/>
  <c r="L326" i="24"/>
  <c r="AD326" i="24" s="1"/>
  <c r="M326" i="24"/>
  <c r="AE326" i="24" s="1"/>
  <c r="N326" i="24"/>
  <c r="AF326" i="24" s="1"/>
  <c r="O326" i="24"/>
  <c r="L327" i="24"/>
  <c r="AD327" i="24" s="1"/>
  <c r="M327" i="24"/>
  <c r="AE327" i="24" s="1"/>
  <c r="N327" i="24"/>
  <c r="O327" i="24"/>
  <c r="AG327" i="24" s="1"/>
  <c r="L328" i="24"/>
  <c r="AD328" i="24" s="1"/>
  <c r="M328" i="24"/>
  <c r="AE328" i="24" s="1"/>
  <c r="N328" i="24"/>
  <c r="AF328" i="24" s="1"/>
  <c r="O328" i="24"/>
  <c r="L329" i="24"/>
  <c r="AD329" i="24" s="1"/>
  <c r="M329" i="24"/>
  <c r="AE329" i="24" s="1"/>
  <c r="N329" i="24"/>
  <c r="AF329" i="24" s="1"/>
  <c r="O329" i="24"/>
  <c r="L330" i="24"/>
  <c r="AD330" i="24" s="1"/>
  <c r="M330" i="24"/>
  <c r="AE330" i="24" s="1"/>
  <c r="N330" i="24"/>
  <c r="AF330" i="24" s="1"/>
  <c r="O330" i="24"/>
  <c r="L331" i="24"/>
  <c r="AD331" i="24" s="1"/>
  <c r="M331" i="24"/>
  <c r="AE331" i="24" s="1"/>
  <c r="N331" i="24"/>
  <c r="O331" i="24"/>
  <c r="AG331" i="24" s="1"/>
  <c r="L332" i="24"/>
  <c r="AD332" i="24" s="1"/>
  <c r="M332" i="24"/>
  <c r="AE332" i="24" s="1"/>
  <c r="N332" i="24"/>
  <c r="AF332" i="24" s="1"/>
  <c r="O332" i="24"/>
  <c r="AG332" i="24" s="1"/>
  <c r="L333" i="24"/>
  <c r="AD333" i="24" s="1"/>
  <c r="M333" i="24"/>
  <c r="AE333" i="24" s="1"/>
  <c r="N333" i="24"/>
  <c r="AF333" i="24" s="1"/>
  <c r="O333" i="24"/>
  <c r="L334" i="24"/>
  <c r="AD334" i="24" s="1"/>
  <c r="M334" i="24"/>
  <c r="AE334" i="24" s="1"/>
  <c r="N334" i="24"/>
  <c r="AF334" i="24" s="1"/>
  <c r="O334" i="24"/>
  <c r="L335" i="24"/>
  <c r="AD335" i="24" s="1"/>
  <c r="M335" i="24"/>
  <c r="AE335" i="24" s="1"/>
  <c r="N335" i="24"/>
  <c r="O335" i="24"/>
  <c r="AG335" i="24" s="1"/>
  <c r="L336" i="24"/>
  <c r="AD336" i="24" s="1"/>
  <c r="M336" i="24"/>
  <c r="AE336" i="24" s="1"/>
  <c r="N336" i="24"/>
  <c r="O336" i="24"/>
  <c r="L337" i="24"/>
  <c r="AD337" i="24" s="1"/>
  <c r="M337" i="24"/>
  <c r="AE337" i="24" s="1"/>
  <c r="N337" i="24"/>
  <c r="O337" i="24"/>
  <c r="L338" i="24"/>
  <c r="AD338" i="24" s="1"/>
  <c r="M338" i="24"/>
  <c r="AE338" i="24" s="1"/>
  <c r="N338" i="24"/>
  <c r="AF338" i="24" s="1"/>
  <c r="O338" i="24"/>
  <c r="L339" i="24"/>
  <c r="AD339" i="24" s="1"/>
  <c r="M339" i="24"/>
  <c r="AE339" i="24" s="1"/>
  <c r="N339" i="24"/>
  <c r="O339" i="24"/>
  <c r="AG339" i="24" s="1"/>
  <c r="L340" i="24"/>
  <c r="AD340" i="24" s="1"/>
  <c r="M340" i="24"/>
  <c r="AE340" i="24" s="1"/>
  <c r="N340" i="24"/>
  <c r="AF340" i="24" s="1"/>
  <c r="O340" i="24"/>
  <c r="AG340" i="24" s="1"/>
  <c r="L341" i="24"/>
  <c r="AD341" i="24" s="1"/>
  <c r="M341" i="24"/>
  <c r="AE341" i="24" s="1"/>
  <c r="N341" i="24"/>
  <c r="AF341" i="24" s="1"/>
  <c r="O341" i="24"/>
  <c r="L342" i="24"/>
  <c r="AD342" i="24" s="1"/>
  <c r="M342" i="24"/>
  <c r="AE342" i="24" s="1"/>
  <c r="N342" i="24"/>
  <c r="AF342" i="24" s="1"/>
  <c r="O342" i="24"/>
  <c r="L343" i="24"/>
  <c r="AD343" i="24" s="1"/>
  <c r="M343" i="24"/>
  <c r="AE343" i="24" s="1"/>
  <c r="N343" i="24"/>
  <c r="O343" i="24"/>
  <c r="AG343" i="24" s="1"/>
  <c r="L344" i="24"/>
  <c r="AD344" i="24" s="1"/>
  <c r="M344" i="24"/>
  <c r="AE344" i="24" s="1"/>
  <c r="N344" i="24"/>
  <c r="AF344" i="24" s="1"/>
  <c r="O344" i="24"/>
  <c r="L301" i="24"/>
  <c r="AD301" i="24" s="1"/>
  <c r="M301" i="24"/>
  <c r="AE301" i="24" s="1"/>
  <c r="N301" i="24"/>
  <c r="AF301" i="24" s="1"/>
  <c r="O301" i="24"/>
  <c r="L302" i="24"/>
  <c r="AD302" i="24" s="1"/>
  <c r="M302" i="24"/>
  <c r="AE302" i="24" s="1"/>
  <c r="N302" i="24"/>
  <c r="O302" i="24"/>
  <c r="L396" i="24"/>
  <c r="AD396" i="24" s="1"/>
  <c r="M396" i="24"/>
  <c r="AE396" i="24" s="1"/>
  <c r="N396" i="24"/>
  <c r="O396" i="24"/>
  <c r="AG396" i="24" s="1"/>
  <c r="L397" i="24"/>
  <c r="AD397" i="24" s="1"/>
  <c r="M397" i="24"/>
  <c r="AE397" i="24" s="1"/>
  <c r="N397" i="24"/>
  <c r="AF397" i="24" s="1"/>
  <c r="O397" i="24"/>
  <c r="AG397" i="24" s="1"/>
  <c r="L398" i="24"/>
  <c r="AD398" i="24" s="1"/>
  <c r="M398" i="24"/>
  <c r="AE398" i="24" s="1"/>
  <c r="N398" i="24"/>
  <c r="AF398" i="24" s="1"/>
  <c r="O398" i="24"/>
  <c r="L399" i="24"/>
  <c r="AD399" i="24" s="1"/>
  <c r="M399" i="24"/>
  <c r="AE399" i="24" s="1"/>
  <c r="N399" i="24"/>
  <c r="AF399" i="24" s="1"/>
  <c r="O399" i="24"/>
  <c r="L400" i="24"/>
  <c r="AD400" i="24" s="1"/>
  <c r="M400" i="24"/>
  <c r="AE400" i="24" s="1"/>
  <c r="N400" i="24"/>
  <c r="O400" i="24"/>
  <c r="AG400" i="24" s="1"/>
  <c r="L401" i="24"/>
  <c r="AD401" i="24" s="1"/>
  <c r="M401" i="24"/>
  <c r="AE401" i="24" s="1"/>
  <c r="N401" i="24"/>
  <c r="AF401" i="24" s="1"/>
  <c r="O401" i="24"/>
  <c r="L402" i="24"/>
  <c r="AD402" i="24" s="1"/>
  <c r="M402" i="24"/>
  <c r="AE402" i="24" s="1"/>
  <c r="N402" i="24"/>
  <c r="AF402" i="24" s="1"/>
  <c r="O402" i="24"/>
  <c r="L403" i="24"/>
  <c r="AD403" i="24" s="1"/>
  <c r="M403" i="24"/>
  <c r="AE403" i="24" s="1"/>
  <c r="N403" i="24"/>
  <c r="AF403" i="24" s="1"/>
  <c r="O403" i="24"/>
  <c r="L404" i="24"/>
  <c r="AD404" i="24" s="1"/>
  <c r="M404" i="24"/>
  <c r="AE404" i="24" s="1"/>
  <c r="N404" i="24"/>
  <c r="O404" i="24"/>
  <c r="AG404" i="24" s="1"/>
  <c r="L405" i="24"/>
  <c r="AD405" i="24" s="1"/>
  <c r="M405" i="24"/>
  <c r="AE405" i="24" s="1"/>
  <c r="N405" i="24"/>
  <c r="AF405" i="24" s="1"/>
  <c r="O405" i="24"/>
  <c r="L406" i="24"/>
  <c r="AD406" i="24" s="1"/>
  <c r="M406" i="24"/>
  <c r="AE406" i="24" s="1"/>
  <c r="N406" i="24"/>
  <c r="AF406" i="24" s="1"/>
  <c r="O406" i="24"/>
  <c r="L407" i="24"/>
  <c r="AD407" i="24" s="1"/>
  <c r="M407" i="24"/>
  <c r="AE407" i="24" s="1"/>
  <c r="N407" i="24"/>
  <c r="O407" i="24"/>
  <c r="L408" i="24"/>
  <c r="AD408" i="24" s="1"/>
  <c r="M408" i="24"/>
  <c r="AE408" i="24" s="1"/>
  <c r="N408" i="24"/>
  <c r="O408" i="24"/>
  <c r="AG408" i="24" s="1"/>
  <c r="L409" i="24"/>
  <c r="AD409" i="24" s="1"/>
  <c r="M409" i="24"/>
  <c r="AE409" i="24" s="1"/>
  <c r="N409" i="24"/>
  <c r="AF409" i="24" s="1"/>
  <c r="O409" i="24"/>
  <c r="L410" i="24"/>
  <c r="AD410" i="24" s="1"/>
  <c r="M410" i="24"/>
  <c r="AE410" i="24" s="1"/>
  <c r="N410" i="24"/>
  <c r="AF410" i="24" s="1"/>
  <c r="O410" i="24"/>
  <c r="L411" i="24"/>
  <c r="AD411" i="24" s="1"/>
  <c r="M411" i="24"/>
  <c r="AE411" i="24" s="1"/>
  <c r="N411" i="24"/>
  <c r="AF411" i="24" s="1"/>
  <c r="O411" i="24"/>
  <c r="L412" i="24"/>
  <c r="AD412" i="24" s="1"/>
  <c r="M412" i="24"/>
  <c r="AE412" i="24" s="1"/>
  <c r="N412" i="24"/>
  <c r="O412" i="24"/>
  <c r="AG412" i="24" s="1"/>
  <c r="L413" i="24"/>
  <c r="AD413" i="24" s="1"/>
  <c r="M413" i="24"/>
  <c r="AE413" i="24" s="1"/>
  <c r="N413" i="24"/>
  <c r="AF413" i="24" s="1"/>
  <c r="O413" i="24"/>
  <c r="L414" i="24"/>
  <c r="AD414" i="24" s="1"/>
  <c r="M414" i="24"/>
  <c r="AE414" i="24" s="1"/>
  <c r="N414" i="24"/>
  <c r="AF414" i="24" s="1"/>
  <c r="O414" i="24"/>
  <c r="L415" i="24"/>
  <c r="AD415" i="24" s="1"/>
  <c r="M415" i="24"/>
  <c r="AE415" i="24" s="1"/>
  <c r="N415" i="24"/>
  <c r="AF415" i="24" s="1"/>
  <c r="O415" i="24"/>
  <c r="L416" i="24"/>
  <c r="AD416" i="24" s="1"/>
  <c r="M416" i="24"/>
  <c r="AE416" i="24" s="1"/>
  <c r="N416" i="24"/>
  <c r="O416" i="24"/>
  <c r="AG416" i="24" s="1"/>
  <c r="L417" i="24"/>
  <c r="AD417" i="24" s="1"/>
  <c r="M417" i="24"/>
  <c r="AE417" i="24" s="1"/>
  <c r="N417" i="24"/>
  <c r="AF417" i="24" s="1"/>
  <c r="O417" i="24"/>
  <c r="AG417" i="24" s="1"/>
  <c r="L418" i="24"/>
  <c r="AD418" i="24" s="1"/>
  <c r="M418" i="24"/>
  <c r="AE418" i="24" s="1"/>
  <c r="N418" i="24"/>
  <c r="O418" i="24"/>
  <c r="AG418" i="24" s="1"/>
  <c r="L419" i="24"/>
  <c r="AD419" i="24" s="1"/>
  <c r="M419" i="24"/>
  <c r="AE419" i="24" s="1"/>
  <c r="N419" i="24"/>
  <c r="AF419" i="24" s="1"/>
  <c r="O419" i="24"/>
  <c r="L420" i="24"/>
  <c r="AD420" i="24" s="1"/>
  <c r="M420" i="24"/>
  <c r="AE420" i="24" s="1"/>
  <c r="N420" i="24"/>
  <c r="O420" i="24"/>
  <c r="AG420" i="24" s="1"/>
  <c r="L421" i="24"/>
  <c r="AD421" i="24" s="1"/>
  <c r="M421" i="24"/>
  <c r="AE421" i="24" s="1"/>
  <c r="N421" i="24"/>
  <c r="AF421" i="24" s="1"/>
  <c r="O421" i="24"/>
  <c r="L422" i="24"/>
  <c r="AD422" i="24" s="1"/>
  <c r="M422" i="24"/>
  <c r="AE422" i="24" s="1"/>
  <c r="N422" i="24"/>
  <c r="AF422" i="24" s="1"/>
  <c r="O422" i="24"/>
  <c r="L423" i="24"/>
  <c r="AD423" i="24" s="1"/>
  <c r="M423" i="24"/>
  <c r="AE423" i="24" s="1"/>
  <c r="N423" i="24"/>
  <c r="AF423" i="24" s="1"/>
  <c r="O423" i="24"/>
  <c r="L424" i="24"/>
  <c r="AD424" i="24" s="1"/>
  <c r="M424" i="24"/>
  <c r="AE424" i="24" s="1"/>
  <c r="N424" i="24"/>
  <c r="O424" i="24"/>
  <c r="AG424" i="24" s="1"/>
  <c r="L425" i="24"/>
  <c r="AD425" i="24" s="1"/>
  <c r="M425" i="24"/>
  <c r="AE425" i="24" s="1"/>
  <c r="N425" i="24"/>
  <c r="AF425" i="24" s="1"/>
  <c r="O425" i="24"/>
  <c r="L428" i="24"/>
  <c r="AD428" i="24" s="1"/>
  <c r="M428" i="24"/>
  <c r="AE428" i="24" s="1"/>
  <c r="N428" i="24"/>
  <c r="AF428" i="24" s="1"/>
  <c r="O428" i="24"/>
  <c r="AG428" i="24" s="1"/>
  <c r="L427" i="24"/>
  <c r="AD427" i="24" s="1"/>
  <c r="M427" i="24"/>
  <c r="AE427" i="24" s="1"/>
  <c r="N427" i="24"/>
  <c r="O427" i="24"/>
  <c r="L430" i="24"/>
  <c r="AD430" i="24" s="1"/>
  <c r="M430" i="24"/>
  <c r="AE430" i="24" s="1"/>
  <c r="N430" i="24"/>
  <c r="O430" i="24"/>
  <c r="AG430" i="24" s="1"/>
  <c r="L431" i="24"/>
  <c r="AD431" i="24" s="1"/>
  <c r="M431" i="24"/>
  <c r="AE431" i="24" s="1"/>
  <c r="N431" i="24"/>
  <c r="AF431" i="24" s="1"/>
  <c r="O431" i="24"/>
  <c r="AG431" i="24" s="1"/>
  <c r="L432" i="24"/>
  <c r="AD432" i="24" s="1"/>
  <c r="M432" i="24"/>
  <c r="AE432" i="24" s="1"/>
  <c r="N432" i="24"/>
  <c r="AF432" i="24" s="1"/>
  <c r="O432" i="24"/>
  <c r="L433" i="24"/>
  <c r="AD433" i="24" s="1"/>
  <c r="M433" i="24"/>
  <c r="AE433" i="24" s="1"/>
  <c r="N433" i="24"/>
  <c r="AF433" i="24" s="1"/>
  <c r="O433" i="24"/>
  <c r="L434" i="24"/>
  <c r="AD434" i="24" s="1"/>
  <c r="M434" i="24"/>
  <c r="AE434" i="24" s="1"/>
  <c r="N434" i="24"/>
  <c r="O434" i="24"/>
  <c r="AG434" i="24" s="1"/>
  <c r="L435" i="24"/>
  <c r="AD435" i="24" s="1"/>
  <c r="M435" i="24"/>
  <c r="AE435" i="24" s="1"/>
  <c r="N435" i="24"/>
  <c r="AF435" i="24" s="1"/>
  <c r="O435" i="24"/>
  <c r="AG435" i="24" s="1"/>
  <c r="L436" i="24"/>
  <c r="AD436" i="24" s="1"/>
  <c r="M436" i="24"/>
  <c r="AE436" i="24" s="1"/>
  <c r="N436" i="24"/>
  <c r="AF436" i="24" s="1"/>
  <c r="O436" i="24"/>
  <c r="L437" i="24"/>
  <c r="AD437" i="24" s="1"/>
  <c r="M437" i="24"/>
  <c r="AE437" i="24" s="1"/>
  <c r="N437" i="24"/>
  <c r="AF437" i="24" s="1"/>
  <c r="O437" i="24"/>
  <c r="L438" i="24"/>
  <c r="AD438" i="24" s="1"/>
  <c r="M438" i="24"/>
  <c r="AE438" i="24" s="1"/>
  <c r="N438" i="24"/>
  <c r="O438" i="24"/>
  <c r="AG438" i="24" s="1"/>
  <c r="L439" i="24"/>
  <c r="AD439" i="24" s="1"/>
  <c r="M439" i="24"/>
  <c r="AE439" i="24" s="1"/>
  <c r="N439" i="24"/>
  <c r="AF439" i="24" s="1"/>
  <c r="O439" i="24"/>
  <c r="AG439" i="24" s="1"/>
  <c r="L440" i="24"/>
  <c r="AD440" i="24" s="1"/>
  <c r="M440" i="24"/>
  <c r="AE440" i="24" s="1"/>
  <c r="N440" i="24"/>
  <c r="AF440" i="24" s="1"/>
  <c r="O440" i="24"/>
  <c r="L441" i="24"/>
  <c r="AD441" i="24" s="1"/>
  <c r="M441" i="24"/>
  <c r="AE441" i="24" s="1"/>
  <c r="N441" i="24"/>
  <c r="AF441" i="24" s="1"/>
  <c r="O441" i="24"/>
  <c r="L442" i="24"/>
  <c r="AD442" i="24" s="1"/>
  <c r="M442" i="24"/>
  <c r="AE442" i="24" s="1"/>
  <c r="N442" i="24"/>
  <c r="O442" i="24"/>
  <c r="AG442" i="24" s="1"/>
  <c r="L443" i="24"/>
  <c r="AD443" i="24" s="1"/>
  <c r="M443" i="24"/>
  <c r="AE443" i="24" s="1"/>
  <c r="N443" i="24"/>
  <c r="AF443" i="24" s="1"/>
  <c r="O443" i="24"/>
  <c r="AG443" i="24" s="1"/>
  <c r="L444" i="24"/>
  <c r="AD444" i="24" s="1"/>
  <c r="M444" i="24"/>
  <c r="AE444" i="24" s="1"/>
  <c r="N444" i="24"/>
  <c r="AF444" i="24" s="1"/>
  <c r="O444" i="24"/>
  <c r="AG444" i="24" s="1"/>
  <c r="L445" i="24"/>
  <c r="AD445" i="24" s="1"/>
  <c r="M445" i="24"/>
  <c r="AE445" i="24" s="1"/>
  <c r="N445" i="24"/>
  <c r="AF445" i="24" s="1"/>
  <c r="O445" i="24"/>
  <c r="L446" i="24"/>
  <c r="AD446" i="24" s="1"/>
  <c r="M446" i="24"/>
  <c r="AE446" i="24" s="1"/>
  <c r="N446" i="24"/>
  <c r="O446" i="24"/>
  <c r="AG446" i="24" s="1"/>
  <c r="L447" i="24"/>
  <c r="AD447" i="24" s="1"/>
  <c r="M447" i="24"/>
  <c r="AE447" i="24" s="1"/>
  <c r="N447" i="24"/>
  <c r="AF447" i="24" s="1"/>
  <c r="O447" i="24"/>
  <c r="L448" i="24"/>
  <c r="AD448" i="24" s="1"/>
  <c r="M448" i="24"/>
  <c r="AE448" i="24" s="1"/>
  <c r="N448" i="24"/>
  <c r="AF448" i="24" s="1"/>
  <c r="O448" i="24"/>
  <c r="L449" i="24"/>
  <c r="AD449" i="24" s="1"/>
  <c r="M449" i="24"/>
  <c r="AE449" i="24" s="1"/>
  <c r="N449" i="24"/>
  <c r="AF449" i="24" s="1"/>
  <c r="O449" i="24"/>
  <c r="L450" i="24"/>
  <c r="AD450" i="24" s="1"/>
  <c r="M450" i="24"/>
  <c r="AE450" i="24" s="1"/>
  <c r="N450" i="24"/>
  <c r="O450" i="24"/>
  <c r="AG450" i="24" s="1"/>
  <c r="L451" i="24"/>
  <c r="AD451" i="24" s="1"/>
  <c r="M451" i="24"/>
  <c r="AE451" i="24" s="1"/>
  <c r="N451" i="24"/>
  <c r="AF451" i="24" s="1"/>
  <c r="O451" i="24"/>
  <c r="AG451" i="24" s="1"/>
  <c r="L452" i="24"/>
  <c r="AD452" i="24" s="1"/>
  <c r="M452" i="24"/>
  <c r="AE452" i="24" s="1"/>
  <c r="N452" i="24"/>
  <c r="AF452" i="24" s="1"/>
  <c r="O452" i="24"/>
  <c r="L453" i="24"/>
  <c r="AD453" i="24" s="1"/>
  <c r="M453" i="24"/>
  <c r="AE453" i="24" s="1"/>
  <c r="N453" i="24"/>
  <c r="AF453" i="24" s="1"/>
  <c r="O453" i="24"/>
  <c r="L454" i="24"/>
  <c r="AD454" i="24" s="1"/>
  <c r="M454" i="24"/>
  <c r="AE454" i="24" s="1"/>
  <c r="N454" i="24"/>
  <c r="O454" i="24"/>
  <c r="AG454" i="24" s="1"/>
  <c r="L455" i="24"/>
  <c r="AD455" i="24" s="1"/>
  <c r="M455" i="24"/>
  <c r="AE455" i="24" s="1"/>
  <c r="N455" i="24"/>
  <c r="AF455" i="24" s="1"/>
  <c r="O455" i="24"/>
  <c r="AG455" i="24" s="1"/>
  <c r="L456" i="24"/>
  <c r="AD456" i="24" s="1"/>
  <c r="M456" i="24"/>
  <c r="AE456" i="24" s="1"/>
  <c r="N456" i="24"/>
  <c r="AF456" i="24" s="1"/>
  <c r="O456" i="24"/>
  <c r="L457" i="24"/>
  <c r="AD457" i="24" s="1"/>
  <c r="M457" i="24"/>
  <c r="AE457" i="24" s="1"/>
  <c r="N457" i="24"/>
  <c r="AF457" i="24" s="1"/>
  <c r="O457" i="24"/>
  <c r="L458" i="24"/>
  <c r="AD458" i="24" s="1"/>
  <c r="M458" i="24"/>
  <c r="AE458" i="24" s="1"/>
  <c r="N458" i="24"/>
  <c r="O458" i="24"/>
  <c r="AG458" i="24" s="1"/>
  <c r="L459" i="24"/>
  <c r="AD459" i="24" s="1"/>
  <c r="M459" i="24"/>
  <c r="AE459" i="24" s="1"/>
  <c r="N459" i="24"/>
  <c r="O459" i="24"/>
  <c r="L460" i="24"/>
  <c r="AD460" i="24" s="1"/>
  <c r="M460" i="24"/>
  <c r="AE460" i="24" s="1"/>
  <c r="N460" i="24"/>
  <c r="O460" i="24"/>
  <c r="L461" i="24"/>
  <c r="AD461" i="24" s="1"/>
  <c r="M461" i="24"/>
  <c r="AE461" i="24" s="1"/>
  <c r="N461" i="24"/>
  <c r="AF461" i="24" s="1"/>
  <c r="O461" i="24"/>
  <c r="L462" i="24"/>
  <c r="AD462" i="24" s="1"/>
  <c r="M462" i="24"/>
  <c r="AE462" i="24" s="1"/>
  <c r="N462" i="24"/>
  <c r="O462" i="24"/>
  <c r="AG462" i="24" s="1"/>
  <c r="L463" i="24"/>
  <c r="AD463" i="24" s="1"/>
  <c r="M463" i="24"/>
  <c r="AE463" i="24" s="1"/>
  <c r="N463" i="24"/>
  <c r="O463" i="24"/>
  <c r="L464" i="24"/>
  <c r="AD464" i="24" s="1"/>
  <c r="M464" i="24"/>
  <c r="AE464" i="24" s="1"/>
  <c r="N464" i="24"/>
  <c r="AF464" i="24" s="1"/>
  <c r="O464" i="24"/>
  <c r="L465" i="24"/>
  <c r="AD465" i="24" s="1"/>
  <c r="M465" i="24"/>
  <c r="AE465" i="24" s="1"/>
  <c r="N465" i="24"/>
  <c r="AF465" i="24" s="1"/>
  <c r="O465" i="24"/>
  <c r="L466" i="24"/>
  <c r="AD466" i="24" s="1"/>
  <c r="M466" i="24"/>
  <c r="AE466" i="24" s="1"/>
  <c r="N466" i="24"/>
  <c r="O466" i="24"/>
  <c r="AG466" i="24" s="1"/>
  <c r="L467" i="24"/>
  <c r="AD467" i="24" s="1"/>
  <c r="M467" i="24"/>
  <c r="AE467" i="24" s="1"/>
  <c r="N467" i="24"/>
  <c r="AF467" i="24" s="1"/>
  <c r="O467" i="24"/>
  <c r="L468" i="24"/>
  <c r="AD468" i="24" s="1"/>
  <c r="M468" i="24"/>
  <c r="AE468" i="24" s="1"/>
  <c r="N468" i="24"/>
  <c r="AF468" i="24" s="1"/>
  <c r="O468" i="24"/>
  <c r="L469" i="24"/>
  <c r="AD469" i="24" s="1"/>
  <c r="M469" i="24"/>
  <c r="AE469" i="24" s="1"/>
  <c r="N469" i="24"/>
  <c r="AF469" i="24" s="1"/>
  <c r="O469" i="24"/>
  <c r="L470" i="24"/>
  <c r="AD470" i="24" s="1"/>
  <c r="M470" i="24"/>
  <c r="AE470" i="24" s="1"/>
  <c r="N470" i="24"/>
  <c r="O470" i="24"/>
  <c r="AG470" i="24" s="1"/>
  <c r="L471" i="24"/>
  <c r="AD471" i="24" s="1"/>
  <c r="M471" i="24"/>
  <c r="AE471" i="24" s="1"/>
  <c r="N471" i="24"/>
  <c r="AF471" i="24" s="1"/>
  <c r="O471" i="24"/>
  <c r="AG471" i="24" s="1"/>
  <c r="L495" i="24"/>
  <c r="AD495" i="24" s="1"/>
  <c r="M495" i="24"/>
  <c r="AE495" i="24" s="1"/>
  <c r="N495" i="24"/>
  <c r="AF495" i="24" s="1"/>
  <c r="O495" i="24"/>
  <c r="L496" i="24"/>
  <c r="AD496" i="24" s="1"/>
  <c r="M496" i="24"/>
  <c r="AE496" i="24" s="1"/>
  <c r="N496" i="24"/>
  <c r="AF496" i="24" s="1"/>
  <c r="O496" i="24"/>
  <c r="L497" i="24"/>
  <c r="AD497" i="24" s="1"/>
  <c r="M497" i="24"/>
  <c r="AE497" i="24" s="1"/>
  <c r="N497" i="24"/>
  <c r="O497" i="24"/>
  <c r="AG497" i="24" s="1"/>
  <c r="L498" i="24"/>
  <c r="AD498" i="24" s="1"/>
  <c r="M498" i="24"/>
  <c r="AE498" i="24" s="1"/>
  <c r="N498" i="24"/>
  <c r="AF498" i="24" s="1"/>
  <c r="O498" i="24"/>
  <c r="L499" i="24"/>
  <c r="AD499" i="24" s="1"/>
  <c r="M499" i="24"/>
  <c r="AE499" i="24" s="1"/>
  <c r="N499" i="24"/>
  <c r="O499" i="24"/>
  <c r="L500" i="24"/>
  <c r="AD500" i="24" s="1"/>
  <c r="M500" i="24"/>
  <c r="AE500" i="24" s="1"/>
  <c r="N500" i="24"/>
  <c r="AF500" i="24" s="1"/>
  <c r="O500" i="24"/>
  <c r="L501" i="24"/>
  <c r="AD501" i="24" s="1"/>
  <c r="M501" i="24"/>
  <c r="AE501" i="24" s="1"/>
  <c r="N501" i="24"/>
  <c r="O501" i="24"/>
  <c r="AG501" i="24" s="1"/>
  <c r="L502" i="24"/>
  <c r="AD502" i="24" s="1"/>
  <c r="M502" i="24"/>
  <c r="AE502" i="24" s="1"/>
  <c r="N502" i="24"/>
  <c r="AF502" i="24" s="1"/>
  <c r="O502" i="24"/>
  <c r="L476" i="24"/>
  <c r="AD476" i="24" s="1"/>
  <c r="M476" i="24"/>
  <c r="AE476" i="24" s="1"/>
  <c r="N476" i="24"/>
  <c r="AF476" i="24" s="1"/>
  <c r="O476" i="24"/>
  <c r="L477" i="24"/>
  <c r="AD477" i="24" s="1"/>
  <c r="M477" i="24"/>
  <c r="AE477" i="24" s="1"/>
  <c r="N477" i="24"/>
  <c r="AF477" i="24" s="1"/>
  <c r="O477" i="24"/>
  <c r="L472" i="24"/>
  <c r="AD472" i="24" s="1"/>
  <c r="M472" i="24"/>
  <c r="AE472" i="24" s="1"/>
  <c r="N472" i="24"/>
  <c r="O472" i="24"/>
  <c r="AG472" i="24" s="1"/>
  <c r="L473" i="24"/>
  <c r="AD473" i="24" s="1"/>
  <c r="M473" i="24"/>
  <c r="AE473" i="24" s="1"/>
  <c r="N473" i="24"/>
  <c r="AF473" i="24" s="1"/>
  <c r="O473" i="24"/>
  <c r="AG473" i="24" s="1"/>
  <c r="L474" i="24"/>
  <c r="AD474" i="24" s="1"/>
  <c r="M474" i="24"/>
  <c r="AE474" i="24" s="1"/>
  <c r="N474" i="24"/>
  <c r="AF474" i="24" s="1"/>
  <c r="O474" i="24"/>
  <c r="L475" i="24"/>
  <c r="AD475" i="24" s="1"/>
  <c r="M475" i="24"/>
  <c r="AE475" i="24" s="1"/>
  <c r="N475" i="24"/>
  <c r="AF475" i="24" s="1"/>
  <c r="O475" i="24"/>
  <c r="L426" i="24"/>
  <c r="AD426" i="24" s="1"/>
  <c r="M426" i="24"/>
  <c r="AE426" i="24" s="1"/>
  <c r="N426" i="24"/>
  <c r="O426" i="24"/>
  <c r="AG426" i="24" s="1"/>
  <c r="L503" i="24"/>
  <c r="AD503" i="24" s="1"/>
  <c r="M503" i="24"/>
  <c r="AE503" i="24" s="1"/>
  <c r="N503" i="24"/>
  <c r="AF503" i="24" s="1"/>
  <c r="O503" i="24"/>
  <c r="AG503" i="24" s="1"/>
  <c r="L504" i="24"/>
  <c r="AD504" i="24" s="1"/>
  <c r="M504" i="24"/>
  <c r="AE504" i="24" s="1"/>
  <c r="N504" i="24"/>
  <c r="O504" i="24"/>
  <c r="L505" i="24"/>
  <c r="AD505" i="24" s="1"/>
  <c r="M505" i="24"/>
  <c r="AE505" i="24" s="1"/>
  <c r="N505" i="24"/>
  <c r="AF505" i="24" s="1"/>
  <c r="O505" i="24"/>
  <c r="L506" i="24"/>
  <c r="AD506" i="24" s="1"/>
  <c r="M506" i="24"/>
  <c r="AE506" i="24" s="1"/>
  <c r="N506" i="24"/>
  <c r="O506" i="24"/>
  <c r="AG506" i="24" s="1"/>
  <c r="L507" i="24"/>
  <c r="AD507" i="24" s="1"/>
  <c r="M507" i="24"/>
  <c r="AE507" i="24" s="1"/>
  <c r="N507" i="24"/>
  <c r="AF507" i="24" s="1"/>
  <c r="O507" i="24"/>
  <c r="AG507" i="24" s="1"/>
  <c r="L508" i="24"/>
  <c r="AD508" i="24" s="1"/>
  <c r="M508" i="24"/>
  <c r="AE508" i="24" s="1"/>
  <c r="N508" i="24"/>
  <c r="AF508" i="24" s="1"/>
  <c r="O508" i="24"/>
  <c r="L509" i="24"/>
  <c r="AD509" i="24" s="1"/>
  <c r="M509" i="24"/>
  <c r="AE509" i="24" s="1"/>
  <c r="N509" i="24"/>
  <c r="AF509" i="24" s="1"/>
  <c r="O509" i="24"/>
  <c r="L510" i="24"/>
  <c r="AD510" i="24" s="1"/>
  <c r="M510" i="24"/>
  <c r="AE510" i="24" s="1"/>
  <c r="N510" i="24"/>
  <c r="O510" i="24"/>
  <c r="AG510" i="24" s="1"/>
  <c r="L511" i="24"/>
  <c r="AD511" i="24" s="1"/>
  <c r="M511" i="24"/>
  <c r="AE511" i="24" s="1"/>
  <c r="N511" i="24"/>
  <c r="O511" i="24"/>
  <c r="L512" i="24"/>
  <c r="AD512" i="24" s="1"/>
  <c r="M512" i="24"/>
  <c r="AE512" i="24" s="1"/>
  <c r="N512" i="24"/>
  <c r="AF512" i="24" s="1"/>
  <c r="O512" i="24"/>
  <c r="L513" i="24"/>
  <c r="AD513" i="24" s="1"/>
  <c r="M513" i="24"/>
  <c r="AE513" i="24" s="1"/>
  <c r="N513" i="24"/>
  <c r="AF513" i="24" s="1"/>
  <c r="O513" i="24"/>
  <c r="L514" i="24"/>
  <c r="AD514" i="24" s="1"/>
  <c r="M514" i="24"/>
  <c r="AE514" i="24" s="1"/>
  <c r="N514" i="24"/>
  <c r="O514" i="24"/>
  <c r="AG514" i="24" s="1"/>
  <c r="L515" i="24"/>
  <c r="AD515" i="24" s="1"/>
  <c r="M515" i="24"/>
  <c r="AE515" i="24" s="1"/>
  <c r="N515" i="24"/>
  <c r="AF515" i="24" s="1"/>
  <c r="O515" i="24"/>
  <c r="AG515" i="24" s="1"/>
  <c r="L516" i="24"/>
  <c r="AD516" i="24" s="1"/>
  <c r="M516" i="24"/>
  <c r="AE516" i="24" s="1"/>
  <c r="N516" i="24"/>
  <c r="AF516" i="24" s="1"/>
  <c r="O516" i="24"/>
  <c r="L517" i="24"/>
  <c r="AD517" i="24" s="1"/>
  <c r="M517" i="24"/>
  <c r="AE517" i="24" s="1"/>
  <c r="N517" i="24"/>
  <c r="AF517" i="24" s="1"/>
  <c r="O517" i="24"/>
  <c r="L518" i="24"/>
  <c r="AD518" i="24" s="1"/>
  <c r="M518" i="24"/>
  <c r="AE518" i="24" s="1"/>
  <c r="N518" i="24"/>
  <c r="O518" i="24"/>
  <c r="AG518" i="24" s="1"/>
  <c r="L519" i="24"/>
  <c r="AD519" i="24" s="1"/>
  <c r="M519" i="24"/>
  <c r="AE519" i="24" s="1"/>
  <c r="N519" i="24"/>
  <c r="AF519" i="24" s="1"/>
  <c r="O519" i="24"/>
  <c r="AG519" i="24" s="1"/>
  <c r="L520" i="24"/>
  <c r="AD520" i="24" s="1"/>
  <c r="M520" i="24"/>
  <c r="AE520" i="24" s="1"/>
  <c r="N520" i="24"/>
  <c r="AF520" i="24" s="1"/>
  <c r="O520" i="24"/>
  <c r="L521" i="24"/>
  <c r="AD521" i="24" s="1"/>
  <c r="M521" i="24"/>
  <c r="AE521" i="24" s="1"/>
  <c r="N521" i="24"/>
  <c r="AF521" i="24" s="1"/>
  <c r="O521" i="24"/>
  <c r="L522" i="24"/>
  <c r="AD522" i="24" s="1"/>
  <c r="M522" i="24"/>
  <c r="AE522" i="24" s="1"/>
  <c r="N522" i="24"/>
  <c r="O522" i="24"/>
  <c r="AG522" i="24" s="1"/>
  <c r="L523" i="24"/>
  <c r="AD523" i="24" s="1"/>
  <c r="M523" i="24"/>
  <c r="AE523" i="24" s="1"/>
  <c r="N523" i="24"/>
  <c r="AF523" i="24" s="1"/>
  <c r="O523" i="24"/>
  <c r="L524" i="24"/>
  <c r="AD524" i="24" s="1"/>
  <c r="M524" i="24"/>
  <c r="AE524" i="24" s="1"/>
  <c r="N524" i="24"/>
  <c r="AF524" i="24" s="1"/>
  <c r="O524" i="24"/>
  <c r="L525" i="24"/>
  <c r="AD525" i="24" s="1"/>
  <c r="M525" i="24"/>
  <c r="AE525" i="24" s="1"/>
  <c r="N525" i="24"/>
  <c r="AF525" i="24" s="1"/>
  <c r="O525" i="24"/>
  <c r="L526" i="24"/>
  <c r="AD526" i="24" s="1"/>
  <c r="M526" i="24"/>
  <c r="AE526" i="24" s="1"/>
  <c r="N526" i="24"/>
  <c r="O526" i="24"/>
  <c r="AG526" i="24" s="1"/>
  <c r="L527" i="24"/>
  <c r="AD527" i="24" s="1"/>
  <c r="M527" i="24"/>
  <c r="AE527" i="24" s="1"/>
  <c r="N527" i="24"/>
  <c r="AF527" i="24" s="1"/>
  <c r="O527" i="24"/>
  <c r="L528" i="24"/>
  <c r="AD528" i="24" s="1"/>
  <c r="M528" i="24"/>
  <c r="AE528" i="24" s="1"/>
  <c r="N528" i="24"/>
  <c r="AF528" i="24" s="1"/>
  <c r="O528" i="24"/>
  <c r="L529" i="24"/>
  <c r="AD529" i="24" s="1"/>
  <c r="M529" i="24"/>
  <c r="AE529" i="24" s="1"/>
  <c r="N529" i="24"/>
  <c r="AF529" i="24" s="1"/>
  <c r="O529" i="24"/>
  <c r="L530" i="24"/>
  <c r="AD530" i="24" s="1"/>
  <c r="M530" i="24"/>
  <c r="AE530" i="24" s="1"/>
  <c r="N530" i="24"/>
  <c r="O530" i="24"/>
  <c r="AG530" i="24" s="1"/>
  <c r="L531" i="24"/>
  <c r="AD531" i="24" s="1"/>
  <c r="M531" i="24"/>
  <c r="AE531" i="24" s="1"/>
  <c r="N531" i="24"/>
  <c r="AF531" i="24" s="1"/>
  <c r="O531" i="24"/>
  <c r="L532" i="24"/>
  <c r="AD532" i="24" s="1"/>
  <c r="M532" i="24"/>
  <c r="AE532" i="24" s="1"/>
  <c r="N532" i="24"/>
  <c r="AF532" i="24" s="1"/>
  <c r="O532" i="24"/>
  <c r="L533" i="24"/>
  <c r="AD533" i="24" s="1"/>
  <c r="M533" i="24"/>
  <c r="AE533" i="24" s="1"/>
  <c r="N533" i="24"/>
  <c r="AF533" i="24" s="1"/>
  <c r="O533" i="24"/>
  <c r="L534" i="24"/>
  <c r="AD534" i="24" s="1"/>
  <c r="M534" i="24"/>
  <c r="AE534" i="24" s="1"/>
  <c r="N534" i="24"/>
  <c r="O534" i="24"/>
  <c r="AG534" i="24" s="1"/>
  <c r="L535" i="24"/>
  <c r="AD535" i="24" s="1"/>
  <c r="M535" i="24"/>
  <c r="AE535" i="24" s="1"/>
  <c r="N535" i="24"/>
  <c r="O535" i="24"/>
  <c r="L536" i="24"/>
  <c r="AD536" i="24" s="1"/>
  <c r="M536" i="24"/>
  <c r="AE536" i="24" s="1"/>
  <c r="N536" i="24"/>
  <c r="AF536" i="24" s="1"/>
  <c r="O536" i="24"/>
  <c r="L537" i="24"/>
  <c r="AD537" i="24" s="1"/>
  <c r="M537" i="24"/>
  <c r="AE537" i="24" s="1"/>
  <c r="N537" i="24"/>
  <c r="O537" i="24"/>
  <c r="L538" i="24"/>
  <c r="AD538" i="24" s="1"/>
  <c r="M538" i="24"/>
  <c r="AE538" i="24" s="1"/>
  <c r="N538" i="24"/>
  <c r="O538" i="24"/>
  <c r="AG538" i="24" s="1"/>
  <c r="L539" i="24"/>
  <c r="AD539" i="24" s="1"/>
  <c r="M539" i="24"/>
  <c r="AE539" i="24" s="1"/>
  <c r="N539" i="24"/>
  <c r="AF539" i="24" s="1"/>
  <c r="O539" i="24"/>
  <c r="AG539" i="24" s="1"/>
  <c r="L540" i="24"/>
  <c r="AD540" i="24" s="1"/>
  <c r="M540" i="24"/>
  <c r="AE540" i="24" s="1"/>
  <c r="N540" i="24"/>
  <c r="AF540" i="24" s="1"/>
  <c r="O540" i="24"/>
  <c r="L541" i="24"/>
  <c r="AD541" i="24" s="1"/>
  <c r="M541" i="24"/>
  <c r="AE541" i="24" s="1"/>
  <c r="N541" i="24"/>
  <c r="AF541" i="24" s="1"/>
  <c r="O541" i="24"/>
  <c r="L542" i="24"/>
  <c r="AD542" i="24" s="1"/>
  <c r="M542" i="24"/>
  <c r="AE542" i="24" s="1"/>
  <c r="N542" i="24"/>
  <c r="O542" i="24"/>
  <c r="AG542" i="24" s="1"/>
  <c r="L1417" i="24"/>
  <c r="AD1417" i="24" s="1"/>
  <c r="M1417" i="24"/>
  <c r="AE1417" i="24" s="1"/>
  <c r="N1417" i="24"/>
  <c r="AF1417" i="24" s="1"/>
  <c r="O1417" i="24"/>
  <c r="AG1417" i="24" s="1"/>
  <c r="L1550" i="24"/>
  <c r="AD1550" i="24" s="1"/>
  <c r="M1550" i="24"/>
  <c r="AE1550" i="24" s="1"/>
  <c r="N1550" i="24"/>
  <c r="AF1550" i="24" s="1"/>
  <c r="O1550" i="24"/>
  <c r="L1347" i="24"/>
  <c r="AD1347" i="24" s="1"/>
  <c r="M1347" i="24"/>
  <c r="AE1347" i="24" s="1"/>
  <c r="N1347" i="24"/>
  <c r="AF1347" i="24" s="1"/>
  <c r="O1347" i="24"/>
  <c r="L1348" i="24"/>
  <c r="AD1348" i="24" s="1"/>
  <c r="M1348" i="24"/>
  <c r="AE1348" i="24" s="1"/>
  <c r="N1348" i="24"/>
  <c r="O1348" i="24"/>
  <c r="AG1348" i="24" s="1"/>
  <c r="L1349" i="24"/>
  <c r="AD1349" i="24" s="1"/>
  <c r="M1349" i="24"/>
  <c r="AE1349" i="24" s="1"/>
  <c r="N1349" i="24"/>
  <c r="AF1349" i="24" s="1"/>
  <c r="O1349" i="24"/>
  <c r="L1350" i="24"/>
  <c r="AD1350" i="24" s="1"/>
  <c r="M1350" i="24"/>
  <c r="AE1350" i="24" s="1"/>
  <c r="N1350" i="24"/>
  <c r="AF1350" i="24" s="1"/>
  <c r="O1350" i="24"/>
  <c r="L1351" i="24"/>
  <c r="AD1351" i="24" s="1"/>
  <c r="M1351" i="24"/>
  <c r="AE1351" i="24" s="1"/>
  <c r="N1351" i="24"/>
  <c r="AF1351" i="24" s="1"/>
  <c r="O1351" i="24"/>
  <c r="L1352" i="24"/>
  <c r="AD1352" i="24" s="1"/>
  <c r="M1352" i="24"/>
  <c r="AE1352" i="24" s="1"/>
  <c r="N1352" i="24"/>
  <c r="O1352" i="24"/>
  <c r="AG1352" i="24" s="1"/>
  <c r="L1353" i="24"/>
  <c r="AD1353" i="24" s="1"/>
  <c r="M1353" i="24"/>
  <c r="AE1353" i="24" s="1"/>
  <c r="N1353" i="24"/>
  <c r="AF1353" i="24" s="1"/>
  <c r="O1353" i="24"/>
  <c r="L1354" i="24"/>
  <c r="AD1354" i="24" s="1"/>
  <c r="M1354" i="24"/>
  <c r="AE1354" i="24" s="1"/>
  <c r="N1354" i="24"/>
  <c r="AF1354" i="24" s="1"/>
  <c r="O1354" i="24"/>
  <c r="L1355" i="24"/>
  <c r="AD1355" i="24" s="1"/>
  <c r="M1355" i="24"/>
  <c r="AE1355" i="24" s="1"/>
  <c r="N1355" i="24"/>
  <c r="AF1355" i="24" s="1"/>
  <c r="O1355" i="24"/>
  <c r="L1356" i="24"/>
  <c r="AD1356" i="24" s="1"/>
  <c r="M1356" i="24"/>
  <c r="AE1356" i="24" s="1"/>
  <c r="N1356" i="24"/>
  <c r="O1356" i="24"/>
  <c r="AG1356" i="24" s="1"/>
  <c r="L1357" i="24"/>
  <c r="AD1357" i="24" s="1"/>
  <c r="M1357" i="24"/>
  <c r="AE1357" i="24" s="1"/>
  <c r="N1357" i="24"/>
  <c r="AF1357" i="24" s="1"/>
  <c r="O1357" i="24"/>
  <c r="L1358" i="24"/>
  <c r="AD1358" i="24" s="1"/>
  <c r="M1358" i="24"/>
  <c r="AE1358" i="24" s="1"/>
  <c r="N1358" i="24"/>
  <c r="AF1358" i="24" s="1"/>
  <c r="O1358" i="24"/>
  <c r="L1359" i="24"/>
  <c r="AD1359" i="24" s="1"/>
  <c r="M1359" i="24"/>
  <c r="AE1359" i="24" s="1"/>
  <c r="N1359" i="24"/>
  <c r="AF1359" i="24" s="1"/>
  <c r="O1359" i="24"/>
  <c r="L1360" i="24"/>
  <c r="AD1360" i="24" s="1"/>
  <c r="M1360" i="24"/>
  <c r="AE1360" i="24" s="1"/>
  <c r="N1360" i="24"/>
  <c r="O1360" i="24"/>
  <c r="AG1360" i="24" s="1"/>
  <c r="L1361" i="24"/>
  <c r="AD1361" i="24" s="1"/>
  <c r="M1361" i="24"/>
  <c r="AE1361" i="24" s="1"/>
  <c r="N1361" i="24"/>
  <c r="AF1361" i="24" s="1"/>
  <c r="O1361" i="24"/>
  <c r="L1362" i="24"/>
  <c r="AD1362" i="24" s="1"/>
  <c r="M1362" i="24"/>
  <c r="AE1362" i="24" s="1"/>
  <c r="N1362" i="24"/>
  <c r="AF1362" i="24" s="1"/>
  <c r="O1362" i="24"/>
  <c r="L1363" i="24"/>
  <c r="AD1363" i="24" s="1"/>
  <c r="M1363" i="24"/>
  <c r="AE1363" i="24" s="1"/>
  <c r="N1363" i="24"/>
  <c r="AF1363" i="24" s="1"/>
  <c r="O1363" i="24"/>
  <c r="L1364" i="24"/>
  <c r="AD1364" i="24" s="1"/>
  <c r="M1364" i="24"/>
  <c r="AE1364" i="24" s="1"/>
  <c r="N1364" i="24"/>
  <c r="O1364" i="24"/>
  <c r="AG1364" i="24" s="1"/>
  <c r="L1365" i="24"/>
  <c r="AD1365" i="24" s="1"/>
  <c r="M1365" i="24"/>
  <c r="AE1365" i="24" s="1"/>
  <c r="N1365" i="24"/>
  <c r="O1365" i="24"/>
  <c r="AG1365" i="24" s="1"/>
  <c r="L1366" i="24"/>
  <c r="AD1366" i="24" s="1"/>
  <c r="M1366" i="24"/>
  <c r="AE1366" i="24" s="1"/>
  <c r="N1366" i="24"/>
  <c r="AF1366" i="24" s="1"/>
  <c r="O1366" i="24"/>
  <c r="L1367" i="24"/>
  <c r="AD1367" i="24" s="1"/>
  <c r="M1367" i="24"/>
  <c r="AE1367" i="24" s="1"/>
  <c r="N1367" i="24"/>
  <c r="AF1367" i="24" s="1"/>
  <c r="O1367" i="24"/>
  <c r="L1368" i="24"/>
  <c r="AD1368" i="24" s="1"/>
  <c r="M1368" i="24"/>
  <c r="AE1368" i="24" s="1"/>
  <c r="N1368" i="24"/>
  <c r="O1368" i="24"/>
  <c r="AG1368" i="24" s="1"/>
  <c r="L1369" i="24"/>
  <c r="AD1369" i="24" s="1"/>
  <c r="M1369" i="24"/>
  <c r="AE1369" i="24" s="1"/>
  <c r="N1369" i="24"/>
  <c r="AF1369" i="24" s="1"/>
  <c r="O1369" i="24"/>
  <c r="L1370" i="24"/>
  <c r="AD1370" i="24" s="1"/>
  <c r="M1370" i="24"/>
  <c r="AE1370" i="24" s="1"/>
  <c r="N1370" i="24"/>
  <c r="AF1370" i="24" s="1"/>
  <c r="O1370" i="24"/>
  <c r="L1371" i="24"/>
  <c r="AD1371" i="24" s="1"/>
  <c r="M1371" i="24"/>
  <c r="AE1371" i="24" s="1"/>
  <c r="N1371" i="24"/>
  <c r="AF1371" i="24" s="1"/>
  <c r="O1371" i="24"/>
  <c r="L1372" i="24"/>
  <c r="AD1372" i="24" s="1"/>
  <c r="M1372" i="24"/>
  <c r="AE1372" i="24" s="1"/>
  <c r="N1372" i="24"/>
  <c r="O1372" i="24"/>
  <c r="AG1372" i="24" s="1"/>
  <c r="L1375" i="24"/>
  <c r="AD1375" i="24" s="1"/>
  <c r="M1375" i="24"/>
  <c r="AE1375" i="24" s="1"/>
  <c r="N1375" i="24"/>
  <c r="AF1375" i="24" s="1"/>
  <c r="O1375" i="24"/>
  <c r="L1376" i="24"/>
  <c r="AD1376" i="24" s="1"/>
  <c r="M1376" i="24"/>
  <c r="AE1376" i="24" s="1"/>
  <c r="N1376" i="24"/>
  <c r="AF1376" i="24" s="1"/>
  <c r="O1376" i="24"/>
  <c r="L1377" i="24"/>
  <c r="AD1377" i="24" s="1"/>
  <c r="M1377" i="24"/>
  <c r="AE1377" i="24" s="1"/>
  <c r="N1377" i="24"/>
  <c r="AF1377" i="24" s="1"/>
  <c r="O1377" i="24"/>
  <c r="L1378" i="24"/>
  <c r="AD1378" i="24" s="1"/>
  <c r="M1378" i="24"/>
  <c r="AE1378" i="24" s="1"/>
  <c r="N1378" i="24"/>
  <c r="O1378" i="24"/>
  <c r="AG1378" i="24" s="1"/>
  <c r="L1379" i="24"/>
  <c r="AD1379" i="24" s="1"/>
  <c r="M1379" i="24"/>
  <c r="AE1379" i="24" s="1"/>
  <c r="N1379" i="24"/>
  <c r="AF1379" i="24" s="1"/>
  <c r="O1379" i="24"/>
  <c r="AG1379" i="24" s="1"/>
  <c r="L1380" i="24"/>
  <c r="AD1380" i="24" s="1"/>
  <c r="M1380" i="24"/>
  <c r="AE1380" i="24" s="1"/>
  <c r="N1380" i="24"/>
  <c r="AF1380" i="24" s="1"/>
  <c r="O1380" i="24"/>
  <c r="L1381" i="24"/>
  <c r="AD1381" i="24" s="1"/>
  <c r="M1381" i="24"/>
  <c r="AE1381" i="24" s="1"/>
  <c r="N1381" i="24"/>
  <c r="O1381" i="24"/>
  <c r="L1382" i="24"/>
  <c r="AD1382" i="24" s="1"/>
  <c r="M1382" i="24"/>
  <c r="AE1382" i="24" s="1"/>
  <c r="N1382" i="24"/>
  <c r="O1382" i="24"/>
  <c r="AG1382" i="24" s="1"/>
  <c r="L1383" i="24"/>
  <c r="AD1383" i="24" s="1"/>
  <c r="M1383" i="24"/>
  <c r="AE1383" i="24" s="1"/>
  <c r="N1383" i="24"/>
  <c r="AF1383" i="24" s="1"/>
  <c r="O1383" i="24"/>
  <c r="L1418" i="24"/>
  <c r="AD1418" i="24" s="1"/>
  <c r="M1418" i="24"/>
  <c r="AE1418" i="24" s="1"/>
  <c r="N1418" i="24"/>
  <c r="AF1418" i="24" s="1"/>
  <c r="O1418" i="24"/>
  <c r="L1419" i="24"/>
  <c r="AD1419" i="24" s="1"/>
  <c r="M1419" i="24"/>
  <c r="AE1419" i="24" s="1"/>
  <c r="N1419" i="24"/>
  <c r="AF1419" i="24" s="1"/>
  <c r="O1419" i="24"/>
  <c r="L1420" i="24"/>
  <c r="AD1420" i="24" s="1"/>
  <c r="M1420" i="24"/>
  <c r="AE1420" i="24" s="1"/>
  <c r="N1420" i="24"/>
  <c r="O1420" i="24"/>
  <c r="AG1420" i="24" s="1"/>
  <c r="L1421" i="24"/>
  <c r="AD1421" i="24" s="1"/>
  <c r="M1421" i="24"/>
  <c r="AE1421" i="24" s="1"/>
  <c r="N1421" i="24"/>
  <c r="AF1421" i="24" s="1"/>
  <c r="O1421" i="24"/>
  <c r="L1422" i="24"/>
  <c r="AD1422" i="24" s="1"/>
  <c r="M1422" i="24"/>
  <c r="AE1422" i="24" s="1"/>
  <c r="N1422" i="24"/>
  <c r="AF1422" i="24" s="1"/>
  <c r="O1422" i="24"/>
  <c r="L1423" i="24"/>
  <c r="AD1423" i="24" s="1"/>
  <c r="M1423" i="24"/>
  <c r="AE1423" i="24" s="1"/>
  <c r="N1423" i="24"/>
  <c r="AF1423" i="24" s="1"/>
  <c r="O1423" i="24"/>
  <c r="L1424" i="24"/>
  <c r="AD1424" i="24" s="1"/>
  <c r="M1424" i="24"/>
  <c r="AE1424" i="24" s="1"/>
  <c r="N1424" i="24"/>
  <c r="O1424" i="24"/>
  <c r="AG1424" i="24" s="1"/>
  <c r="L1425" i="24"/>
  <c r="AD1425" i="24" s="1"/>
  <c r="M1425" i="24"/>
  <c r="AE1425" i="24" s="1"/>
  <c r="N1425" i="24"/>
  <c r="AF1425" i="24" s="1"/>
  <c r="O1425" i="24"/>
  <c r="L1426" i="24"/>
  <c r="AD1426" i="24" s="1"/>
  <c r="M1426" i="24"/>
  <c r="AE1426" i="24" s="1"/>
  <c r="N1426" i="24"/>
  <c r="AF1426" i="24" s="1"/>
  <c r="O1426" i="24"/>
  <c r="AG1426" i="24" s="1"/>
  <c r="L1427" i="24"/>
  <c r="AD1427" i="24" s="1"/>
  <c r="M1427" i="24"/>
  <c r="AE1427" i="24" s="1"/>
  <c r="N1427" i="24"/>
  <c r="AF1427" i="24" s="1"/>
  <c r="O1427" i="24"/>
  <c r="L1428" i="24"/>
  <c r="AD1428" i="24" s="1"/>
  <c r="M1428" i="24"/>
  <c r="AE1428" i="24" s="1"/>
  <c r="N1428" i="24"/>
  <c r="O1428" i="24"/>
  <c r="AG1428" i="24" s="1"/>
  <c r="L1429" i="24"/>
  <c r="AD1429" i="24" s="1"/>
  <c r="M1429" i="24"/>
  <c r="AE1429" i="24" s="1"/>
  <c r="N1429" i="24"/>
  <c r="O1429" i="24"/>
  <c r="L1430" i="24"/>
  <c r="AD1430" i="24" s="1"/>
  <c r="M1430" i="24"/>
  <c r="AE1430" i="24" s="1"/>
  <c r="N1430" i="24"/>
  <c r="AF1430" i="24" s="1"/>
  <c r="O1430" i="24"/>
  <c r="L1431" i="24"/>
  <c r="AD1431" i="24" s="1"/>
  <c r="M1431" i="24"/>
  <c r="AE1431" i="24" s="1"/>
  <c r="N1431" i="24"/>
  <c r="O1431" i="24"/>
  <c r="L1432" i="24"/>
  <c r="AD1432" i="24" s="1"/>
  <c r="M1432" i="24"/>
  <c r="AE1432" i="24" s="1"/>
  <c r="N1432" i="24"/>
  <c r="O1432" i="24"/>
  <c r="AG1432" i="24" s="1"/>
  <c r="L1433" i="24"/>
  <c r="AD1433" i="24" s="1"/>
  <c r="M1433" i="24"/>
  <c r="AE1433" i="24" s="1"/>
  <c r="N1433" i="24"/>
  <c r="AF1433" i="24" s="1"/>
  <c r="O1433" i="24"/>
  <c r="L1434" i="24"/>
  <c r="AD1434" i="24" s="1"/>
  <c r="M1434" i="24"/>
  <c r="AE1434" i="24" s="1"/>
  <c r="N1434" i="24"/>
  <c r="AF1434" i="24" s="1"/>
  <c r="O1434" i="24"/>
  <c r="L1435" i="24"/>
  <c r="AD1435" i="24" s="1"/>
  <c r="M1435" i="24"/>
  <c r="AE1435" i="24" s="1"/>
  <c r="N1435" i="24"/>
  <c r="AF1435" i="24" s="1"/>
  <c r="O1435" i="24"/>
  <c r="L1436" i="24"/>
  <c r="AD1436" i="24" s="1"/>
  <c r="M1436" i="24"/>
  <c r="AE1436" i="24" s="1"/>
  <c r="N1436" i="24"/>
  <c r="O1436" i="24"/>
  <c r="AG1436" i="24" s="1"/>
  <c r="L1437" i="24"/>
  <c r="AD1437" i="24" s="1"/>
  <c r="M1437" i="24"/>
  <c r="AE1437" i="24" s="1"/>
  <c r="N1437" i="24"/>
  <c r="AF1437" i="24" s="1"/>
  <c r="O1437" i="24"/>
  <c r="AG1437" i="24" s="1"/>
  <c r="L1438" i="24"/>
  <c r="AD1438" i="24" s="1"/>
  <c r="M1438" i="24"/>
  <c r="AE1438" i="24" s="1"/>
  <c r="N1438" i="24"/>
  <c r="AF1438" i="24" s="1"/>
  <c r="O1438" i="24"/>
  <c r="L1439" i="24"/>
  <c r="AD1439" i="24" s="1"/>
  <c r="M1439" i="24"/>
  <c r="AE1439" i="24" s="1"/>
  <c r="N1439" i="24"/>
  <c r="AF1439" i="24" s="1"/>
  <c r="O1439" i="24"/>
  <c r="L1440" i="24"/>
  <c r="AD1440" i="24" s="1"/>
  <c r="M1440" i="24"/>
  <c r="AE1440" i="24" s="1"/>
  <c r="N1440" i="24"/>
  <c r="O1440" i="24"/>
  <c r="AG1440" i="24" s="1"/>
  <c r="L1441" i="24"/>
  <c r="AD1441" i="24" s="1"/>
  <c r="M1441" i="24"/>
  <c r="AE1441" i="24" s="1"/>
  <c r="N1441" i="24"/>
  <c r="AF1441" i="24" s="1"/>
  <c r="O1441" i="24"/>
  <c r="AG1441" i="24" s="1"/>
  <c r="L1442" i="24"/>
  <c r="AD1442" i="24" s="1"/>
  <c r="M1442" i="24"/>
  <c r="AE1442" i="24" s="1"/>
  <c r="N1442" i="24"/>
  <c r="AF1442" i="24" s="1"/>
  <c r="O1442" i="24"/>
  <c r="L1443" i="24"/>
  <c r="AD1443" i="24" s="1"/>
  <c r="M1443" i="24"/>
  <c r="AE1443" i="24" s="1"/>
  <c r="N1443" i="24"/>
  <c r="AF1443" i="24" s="1"/>
  <c r="O1443" i="24"/>
  <c r="L1444" i="24"/>
  <c r="AD1444" i="24" s="1"/>
  <c r="M1444" i="24"/>
  <c r="AE1444" i="24" s="1"/>
  <c r="N1444" i="24"/>
  <c r="O1444" i="24"/>
  <c r="AG1444" i="24" s="1"/>
  <c r="L1445" i="24"/>
  <c r="AD1445" i="24" s="1"/>
  <c r="M1445" i="24"/>
  <c r="AE1445" i="24" s="1"/>
  <c r="N1445" i="24"/>
  <c r="AF1445" i="24" s="1"/>
  <c r="O1445" i="24"/>
  <c r="L1446" i="24"/>
  <c r="AD1446" i="24" s="1"/>
  <c r="M1446" i="24"/>
  <c r="AE1446" i="24" s="1"/>
  <c r="N1446" i="24"/>
  <c r="AF1446" i="24" s="1"/>
  <c r="O1446" i="24"/>
  <c r="L1447" i="24"/>
  <c r="AD1447" i="24" s="1"/>
  <c r="M1447" i="24"/>
  <c r="AE1447" i="24" s="1"/>
  <c r="N1447" i="24"/>
  <c r="AF1447" i="24" s="1"/>
  <c r="O1447" i="24"/>
  <c r="L1448" i="24"/>
  <c r="AD1448" i="24" s="1"/>
  <c r="M1448" i="24"/>
  <c r="AE1448" i="24" s="1"/>
  <c r="N1448" i="24"/>
  <c r="O1448" i="24"/>
  <c r="AG1448" i="24" s="1"/>
  <c r="L1449" i="24"/>
  <c r="AD1449" i="24" s="1"/>
  <c r="M1449" i="24"/>
  <c r="AE1449" i="24" s="1"/>
  <c r="N1449" i="24"/>
  <c r="AF1449" i="24" s="1"/>
  <c r="O1449" i="24"/>
  <c r="AG1449" i="24" s="1"/>
  <c r="L1450" i="24"/>
  <c r="AD1450" i="24" s="1"/>
  <c r="M1450" i="24"/>
  <c r="AE1450" i="24" s="1"/>
  <c r="N1450" i="24"/>
  <c r="AF1450" i="24" s="1"/>
  <c r="O1450" i="24"/>
  <c r="L1451" i="24"/>
  <c r="AD1451" i="24" s="1"/>
  <c r="M1451" i="24"/>
  <c r="AE1451" i="24" s="1"/>
  <c r="N1451" i="24"/>
  <c r="AF1451" i="24" s="1"/>
  <c r="O1451" i="24"/>
  <c r="L1452" i="24"/>
  <c r="AD1452" i="24" s="1"/>
  <c r="M1452" i="24"/>
  <c r="AE1452" i="24" s="1"/>
  <c r="N1452" i="24"/>
  <c r="O1452" i="24"/>
  <c r="AG1452" i="24" s="1"/>
  <c r="L1453" i="24"/>
  <c r="AD1453" i="24" s="1"/>
  <c r="M1453" i="24"/>
  <c r="AE1453" i="24" s="1"/>
  <c r="N1453" i="24"/>
  <c r="AF1453" i="24" s="1"/>
  <c r="O1453" i="24"/>
  <c r="AG1453" i="24" s="1"/>
  <c r="L1454" i="24"/>
  <c r="AD1454" i="24" s="1"/>
  <c r="M1454" i="24"/>
  <c r="AE1454" i="24" s="1"/>
  <c r="N1454" i="24"/>
  <c r="AF1454" i="24" s="1"/>
  <c r="O1454" i="24"/>
  <c r="L1384" i="24"/>
  <c r="AD1384" i="24" s="1"/>
  <c r="M1384" i="24"/>
  <c r="AE1384" i="24" s="1"/>
  <c r="N1384" i="24"/>
  <c r="AF1384" i="24" s="1"/>
  <c r="O1384" i="24"/>
  <c r="L1385" i="24"/>
  <c r="AD1385" i="24" s="1"/>
  <c r="M1385" i="24"/>
  <c r="AE1385" i="24" s="1"/>
  <c r="N1385" i="24"/>
  <c r="O1385" i="24"/>
  <c r="AG1385" i="24" s="1"/>
  <c r="L1386" i="24"/>
  <c r="AD1386" i="24" s="1"/>
  <c r="M1386" i="24"/>
  <c r="AE1386" i="24" s="1"/>
  <c r="N1386" i="24"/>
  <c r="AF1386" i="24" s="1"/>
  <c r="O1386" i="24"/>
  <c r="AG1386" i="24" s="1"/>
  <c r="L1387" i="24"/>
  <c r="AD1387" i="24" s="1"/>
  <c r="M1387" i="24"/>
  <c r="AE1387" i="24" s="1"/>
  <c r="N1387" i="24"/>
  <c r="AF1387" i="24" s="1"/>
  <c r="O1387" i="24"/>
  <c r="L1388" i="24"/>
  <c r="AD1388" i="24" s="1"/>
  <c r="M1388" i="24"/>
  <c r="AE1388" i="24" s="1"/>
  <c r="N1388" i="24"/>
  <c r="AF1388" i="24" s="1"/>
  <c r="O1388" i="24"/>
  <c r="L1389" i="24"/>
  <c r="AD1389" i="24" s="1"/>
  <c r="M1389" i="24"/>
  <c r="AE1389" i="24" s="1"/>
  <c r="N1389" i="24"/>
  <c r="O1389" i="24"/>
  <c r="AG1389" i="24" s="1"/>
  <c r="L1455" i="24"/>
  <c r="AD1455" i="24" s="1"/>
  <c r="M1455" i="24"/>
  <c r="AE1455" i="24" s="1"/>
  <c r="N1455" i="24"/>
  <c r="AF1455" i="24" s="1"/>
  <c r="O1455" i="24"/>
  <c r="L1456" i="24"/>
  <c r="AD1456" i="24" s="1"/>
  <c r="M1456" i="24"/>
  <c r="AE1456" i="24" s="1"/>
  <c r="N1456" i="24"/>
  <c r="AF1456" i="24" s="1"/>
  <c r="O1456" i="24"/>
  <c r="L1457" i="24"/>
  <c r="AD1457" i="24" s="1"/>
  <c r="M1457" i="24"/>
  <c r="AE1457" i="24" s="1"/>
  <c r="N1457" i="24"/>
  <c r="AF1457" i="24" s="1"/>
  <c r="O1457" i="24"/>
  <c r="L1458" i="24"/>
  <c r="AD1458" i="24" s="1"/>
  <c r="M1458" i="24"/>
  <c r="AE1458" i="24" s="1"/>
  <c r="N1458" i="24"/>
  <c r="O1458" i="24"/>
  <c r="AG1458" i="24" s="1"/>
  <c r="L1459" i="24"/>
  <c r="AD1459" i="24" s="1"/>
  <c r="M1459" i="24"/>
  <c r="AE1459" i="24" s="1"/>
  <c r="N1459" i="24"/>
  <c r="AF1459" i="24" s="1"/>
  <c r="O1459" i="24"/>
  <c r="L1460" i="24"/>
  <c r="AD1460" i="24" s="1"/>
  <c r="M1460" i="24"/>
  <c r="AE1460" i="24" s="1"/>
  <c r="N1460" i="24"/>
  <c r="AF1460" i="24" s="1"/>
  <c r="O1460" i="24"/>
  <c r="L1461" i="24"/>
  <c r="AD1461" i="24" s="1"/>
  <c r="M1461" i="24"/>
  <c r="AE1461" i="24" s="1"/>
  <c r="N1461" i="24"/>
  <c r="AF1461" i="24" s="1"/>
  <c r="O1461" i="24"/>
  <c r="L1462" i="24"/>
  <c r="AD1462" i="24" s="1"/>
  <c r="M1462" i="24"/>
  <c r="AE1462" i="24" s="1"/>
  <c r="N1462" i="24"/>
  <c r="O1462" i="24"/>
  <c r="AG1462" i="24" s="1"/>
  <c r="L1463" i="24"/>
  <c r="AD1463" i="24" s="1"/>
  <c r="M1463" i="24"/>
  <c r="AE1463" i="24" s="1"/>
  <c r="N1463" i="24"/>
  <c r="AF1463" i="24" s="1"/>
  <c r="O1463" i="24"/>
  <c r="L1464" i="24"/>
  <c r="AD1464" i="24" s="1"/>
  <c r="M1464" i="24"/>
  <c r="AE1464" i="24" s="1"/>
  <c r="N1464" i="24"/>
  <c r="AF1464" i="24" s="1"/>
  <c r="O1464" i="24"/>
  <c r="L1465" i="24"/>
  <c r="AD1465" i="24" s="1"/>
  <c r="M1465" i="24"/>
  <c r="AE1465" i="24" s="1"/>
  <c r="N1465" i="24"/>
  <c r="AF1465" i="24" s="1"/>
  <c r="O1465" i="24"/>
  <c r="L1466" i="24"/>
  <c r="AD1466" i="24" s="1"/>
  <c r="M1466" i="24"/>
  <c r="AE1466" i="24" s="1"/>
  <c r="N1466" i="24"/>
  <c r="O1466" i="24"/>
  <c r="AG1466" i="24" s="1"/>
  <c r="L1467" i="24"/>
  <c r="AD1467" i="24" s="1"/>
  <c r="M1467" i="24"/>
  <c r="AE1467" i="24" s="1"/>
  <c r="N1467" i="24"/>
  <c r="AF1467" i="24" s="1"/>
  <c r="O1467" i="24"/>
  <c r="L1551" i="24"/>
  <c r="AD1551" i="24" s="1"/>
  <c r="M1551" i="24"/>
  <c r="AE1551" i="24" s="1"/>
  <c r="N1551" i="24"/>
  <c r="AF1551" i="24" s="1"/>
  <c r="O1551" i="24"/>
  <c r="L1552" i="24"/>
  <c r="AD1552" i="24" s="1"/>
  <c r="M1552" i="24"/>
  <c r="AE1552" i="24" s="1"/>
  <c r="N1552" i="24"/>
  <c r="AF1552" i="24" s="1"/>
  <c r="O1552" i="24"/>
  <c r="L1553" i="24"/>
  <c r="AD1553" i="24" s="1"/>
  <c r="M1553" i="24"/>
  <c r="AE1553" i="24" s="1"/>
  <c r="N1553" i="24"/>
  <c r="O1553" i="24"/>
  <c r="AG1553" i="24" s="1"/>
  <c r="L1554" i="24"/>
  <c r="AD1554" i="24" s="1"/>
  <c r="M1554" i="24"/>
  <c r="AE1554" i="24" s="1"/>
  <c r="N1554" i="24"/>
  <c r="AF1554" i="24" s="1"/>
  <c r="O1554" i="24"/>
  <c r="L1555" i="24"/>
  <c r="AD1555" i="24" s="1"/>
  <c r="M1555" i="24"/>
  <c r="AE1555" i="24" s="1"/>
  <c r="N1555" i="24"/>
  <c r="AF1555" i="24" s="1"/>
  <c r="O1555" i="24"/>
  <c r="L1556" i="24"/>
  <c r="AD1556" i="24" s="1"/>
  <c r="M1556" i="24"/>
  <c r="AE1556" i="24" s="1"/>
  <c r="N1556" i="24"/>
  <c r="AF1556" i="24" s="1"/>
  <c r="O1556" i="24"/>
  <c r="L1557" i="24"/>
  <c r="AD1557" i="24" s="1"/>
  <c r="M1557" i="24"/>
  <c r="AE1557" i="24" s="1"/>
  <c r="N1557" i="24"/>
  <c r="O1557" i="24"/>
  <c r="AG1557" i="24" s="1"/>
  <c r="L1558" i="24"/>
  <c r="AD1558" i="24" s="1"/>
  <c r="M1558" i="24"/>
  <c r="AE1558" i="24" s="1"/>
  <c r="N1558" i="24"/>
  <c r="AF1558" i="24" s="1"/>
  <c r="O1558" i="24"/>
  <c r="AG1558" i="24" s="1"/>
  <c r="L1559" i="24"/>
  <c r="AD1559" i="24" s="1"/>
  <c r="M1559" i="24"/>
  <c r="AE1559" i="24" s="1"/>
  <c r="N1559" i="24"/>
  <c r="AF1559" i="24" s="1"/>
  <c r="O1559" i="24"/>
  <c r="L1560" i="24"/>
  <c r="AD1560" i="24" s="1"/>
  <c r="M1560" i="24"/>
  <c r="AE1560" i="24" s="1"/>
  <c r="N1560" i="24"/>
  <c r="AF1560" i="24" s="1"/>
  <c r="O1560" i="24"/>
  <c r="L1561" i="24"/>
  <c r="AD1561" i="24" s="1"/>
  <c r="M1561" i="24"/>
  <c r="AE1561" i="24" s="1"/>
  <c r="N1561" i="24"/>
  <c r="O1561" i="24"/>
  <c r="AG1561" i="24" s="1"/>
  <c r="L1562" i="24"/>
  <c r="AD1562" i="24" s="1"/>
  <c r="M1562" i="24"/>
  <c r="AE1562" i="24" s="1"/>
  <c r="N1562" i="24"/>
  <c r="AF1562" i="24" s="1"/>
  <c r="O1562" i="24"/>
  <c r="L1563" i="24"/>
  <c r="AD1563" i="24" s="1"/>
  <c r="M1563" i="24"/>
  <c r="AE1563" i="24" s="1"/>
  <c r="N1563" i="24"/>
  <c r="AF1563" i="24" s="1"/>
  <c r="O1563" i="24"/>
  <c r="L1564" i="24"/>
  <c r="AD1564" i="24" s="1"/>
  <c r="M1564" i="24"/>
  <c r="AE1564" i="24" s="1"/>
  <c r="N1564" i="24"/>
  <c r="AF1564" i="24" s="1"/>
  <c r="O1564" i="24"/>
  <c r="L1565" i="24"/>
  <c r="AD1565" i="24" s="1"/>
  <c r="M1565" i="24"/>
  <c r="AE1565" i="24" s="1"/>
  <c r="N1565" i="24"/>
  <c r="O1565" i="24"/>
  <c r="AG1565" i="24" s="1"/>
  <c r="L1566" i="24"/>
  <c r="AD1566" i="24" s="1"/>
  <c r="M1566" i="24"/>
  <c r="AE1566" i="24" s="1"/>
  <c r="N1566" i="24"/>
  <c r="O1566" i="24"/>
  <c r="L1390" i="24"/>
  <c r="AD1390" i="24" s="1"/>
  <c r="M1390" i="24"/>
  <c r="AE1390" i="24" s="1"/>
  <c r="N1390" i="24"/>
  <c r="AF1390" i="24" s="1"/>
  <c r="O1390" i="24"/>
  <c r="L1391" i="24"/>
  <c r="AD1391" i="24" s="1"/>
  <c r="M1391" i="24"/>
  <c r="AE1391" i="24" s="1"/>
  <c r="N1391" i="24"/>
  <c r="AF1391" i="24" s="1"/>
  <c r="O1391" i="24"/>
  <c r="L1392" i="24"/>
  <c r="AD1392" i="24" s="1"/>
  <c r="M1392" i="24"/>
  <c r="AE1392" i="24" s="1"/>
  <c r="N1392" i="24"/>
  <c r="O1392" i="24"/>
  <c r="AG1392" i="24" s="1"/>
  <c r="L1393" i="24"/>
  <c r="AD1393" i="24" s="1"/>
  <c r="M1393" i="24"/>
  <c r="AE1393" i="24" s="1"/>
  <c r="N1393" i="24"/>
  <c r="AF1393" i="24" s="1"/>
  <c r="O1393" i="24"/>
  <c r="L1394" i="24"/>
  <c r="AD1394" i="24" s="1"/>
  <c r="M1394" i="24"/>
  <c r="AE1394" i="24" s="1"/>
  <c r="N1394" i="24"/>
  <c r="AF1394" i="24" s="1"/>
  <c r="O1394" i="24"/>
  <c r="L1395" i="24"/>
  <c r="AD1395" i="24" s="1"/>
  <c r="M1395" i="24"/>
  <c r="AE1395" i="24" s="1"/>
  <c r="N1395" i="24"/>
  <c r="AF1395" i="24" s="1"/>
  <c r="O1395" i="24"/>
  <c r="L1396" i="24"/>
  <c r="AD1396" i="24" s="1"/>
  <c r="M1396" i="24"/>
  <c r="AE1396" i="24" s="1"/>
  <c r="N1396" i="24"/>
  <c r="O1396" i="24"/>
  <c r="AG1396" i="24" s="1"/>
  <c r="L1397" i="24"/>
  <c r="AD1397" i="24" s="1"/>
  <c r="M1397" i="24"/>
  <c r="AE1397" i="24" s="1"/>
  <c r="N1397" i="24"/>
  <c r="AF1397" i="24" s="1"/>
  <c r="O1397" i="24"/>
  <c r="AG1397" i="24" s="1"/>
  <c r="L1398" i="24"/>
  <c r="AD1398" i="24" s="1"/>
  <c r="M1398" i="24"/>
  <c r="AE1398" i="24" s="1"/>
  <c r="N1398" i="24"/>
  <c r="AF1398" i="24" s="1"/>
  <c r="O1398" i="24"/>
  <c r="L1399" i="24"/>
  <c r="AD1399" i="24" s="1"/>
  <c r="M1399" i="24"/>
  <c r="AE1399" i="24" s="1"/>
  <c r="N1399" i="24"/>
  <c r="AF1399" i="24" s="1"/>
  <c r="O1399" i="24"/>
  <c r="L1400" i="24"/>
  <c r="AD1400" i="24" s="1"/>
  <c r="M1400" i="24"/>
  <c r="AE1400" i="24" s="1"/>
  <c r="N1400" i="24"/>
  <c r="O1400" i="24"/>
  <c r="AG1400" i="24" s="1"/>
  <c r="L1401" i="24"/>
  <c r="AD1401" i="24" s="1"/>
  <c r="M1401" i="24"/>
  <c r="AE1401" i="24" s="1"/>
  <c r="N1401" i="24"/>
  <c r="AF1401" i="24" s="1"/>
  <c r="O1401" i="24"/>
  <c r="L1402" i="24"/>
  <c r="AD1402" i="24" s="1"/>
  <c r="M1402" i="24"/>
  <c r="AE1402" i="24" s="1"/>
  <c r="N1402" i="24"/>
  <c r="AF1402" i="24" s="1"/>
  <c r="O1402" i="24"/>
  <c r="L1403" i="24"/>
  <c r="AD1403" i="24" s="1"/>
  <c r="M1403" i="24"/>
  <c r="AE1403" i="24" s="1"/>
  <c r="N1403" i="24"/>
  <c r="AF1403" i="24" s="1"/>
  <c r="O1403" i="24"/>
  <c r="L1404" i="24"/>
  <c r="AD1404" i="24" s="1"/>
  <c r="M1404" i="24"/>
  <c r="AE1404" i="24" s="1"/>
  <c r="N1404" i="24"/>
  <c r="O1404" i="24"/>
  <c r="AG1404" i="24" s="1"/>
  <c r="L1405" i="24"/>
  <c r="AD1405" i="24" s="1"/>
  <c r="M1405" i="24"/>
  <c r="AE1405" i="24" s="1"/>
  <c r="N1405" i="24"/>
  <c r="AF1405" i="24" s="1"/>
  <c r="O1405" i="24"/>
  <c r="AG1405" i="24" s="1"/>
  <c r="L1406" i="24"/>
  <c r="AD1406" i="24" s="1"/>
  <c r="M1406" i="24"/>
  <c r="AE1406" i="24" s="1"/>
  <c r="N1406" i="24"/>
  <c r="AF1406" i="24" s="1"/>
  <c r="O1406" i="24"/>
  <c r="L1407" i="24"/>
  <c r="AD1407" i="24" s="1"/>
  <c r="M1407" i="24"/>
  <c r="AE1407" i="24" s="1"/>
  <c r="N1407" i="24"/>
  <c r="AF1407" i="24" s="1"/>
  <c r="O1407" i="24"/>
  <c r="L1408" i="24"/>
  <c r="AD1408" i="24" s="1"/>
  <c r="M1408" i="24"/>
  <c r="AE1408" i="24" s="1"/>
  <c r="N1408" i="24"/>
  <c r="O1408" i="24"/>
  <c r="AG1408" i="24" s="1"/>
  <c r="L1409" i="24"/>
  <c r="AD1409" i="24" s="1"/>
  <c r="M1409" i="24"/>
  <c r="AE1409" i="24" s="1"/>
  <c r="N1409" i="24"/>
  <c r="AF1409" i="24" s="1"/>
  <c r="O1409" i="24"/>
  <c r="AG1409" i="24" s="1"/>
  <c r="L1410" i="24"/>
  <c r="AD1410" i="24" s="1"/>
  <c r="M1410" i="24"/>
  <c r="AE1410" i="24" s="1"/>
  <c r="N1410" i="24"/>
  <c r="AF1410" i="24" s="1"/>
  <c r="O1410" i="24"/>
  <c r="L1411" i="24"/>
  <c r="AD1411" i="24" s="1"/>
  <c r="M1411" i="24"/>
  <c r="AE1411" i="24" s="1"/>
  <c r="N1411" i="24"/>
  <c r="AF1411" i="24" s="1"/>
  <c r="O1411" i="24"/>
  <c r="L1412" i="24"/>
  <c r="AD1412" i="24" s="1"/>
  <c r="M1412" i="24"/>
  <c r="AE1412" i="24" s="1"/>
  <c r="N1412" i="24"/>
  <c r="O1412" i="24"/>
  <c r="AG1412" i="24" s="1"/>
  <c r="L1413" i="24"/>
  <c r="AD1413" i="24" s="1"/>
  <c r="M1413" i="24"/>
  <c r="AE1413" i="24" s="1"/>
  <c r="N1413" i="24"/>
  <c r="AF1413" i="24" s="1"/>
  <c r="O1413" i="24"/>
  <c r="L1414" i="24"/>
  <c r="AD1414" i="24" s="1"/>
  <c r="M1414" i="24"/>
  <c r="AE1414" i="24" s="1"/>
  <c r="N1414" i="24"/>
  <c r="AF1414" i="24" s="1"/>
  <c r="O1414" i="24"/>
  <c r="L1415" i="24"/>
  <c r="AD1415" i="24" s="1"/>
  <c r="M1415" i="24"/>
  <c r="AE1415" i="24" s="1"/>
  <c r="N1415" i="24"/>
  <c r="AF1415" i="24" s="1"/>
  <c r="O1415" i="24"/>
  <c r="L1416" i="24"/>
  <c r="AD1416" i="24" s="1"/>
  <c r="M1416" i="24"/>
  <c r="AE1416" i="24" s="1"/>
  <c r="N1416" i="24"/>
  <c r="O1416" i="24"/>
  <c r="AG1416" i="24" s="1"/>
  <c r="L1373" i="24"/>
  <c r="AD1373" i="24" s="1"/>
  <c r="M1373" i="24"/>
  <c r="AE1373" i="24" s="1"/>
  <c r="N1373" i="24"/>
  <c r="AF1373" i="24" s="1"/>
  <c r="O1373" i="24"/>
  <c r="L1374" i="24"/>
  <c r="AD1374" i="24" s="1"/>
  <c r="M1374" i="24"/>
  <c r="AE1374" i="24" s="1"/>
  <c r="N1374" i="24"/>
  <c r="AF1374" i="24" s="1"/>
  <c r="O1374" i="24"/>
  <c r="L1468" i="24"/>
  <c r="AD1468" i="24" s="1"/>
  <c r="M1468" i="24"/>
  <c r="AE1468" i="24" s="1"/>
  <c r="N1468" i="24"/>
  <c r="AF1468" i="24" s="1"/>
  <c r="O1468" i="24"/>
  <c r="L1469" i="24"/>
  <c r="AD1469" i="24" s="1"/>
  <c r="M1469" i="24"/>
  <c r="AE1469" i="24" s="1"/>
  <c r="N1469" i="24"/>
  <c r="O1469" i="24"/>
  <c r="AG1469" i="24" s="1"/>
  <c r="L1470" i="24"/>
  <c r="AD1470" i="24" s="1"/>
  <c r="M1470" i="24"/>
  <c r="AE1470" i="24" s="1"/>
  <c r="N1470" i="24"/>
  <c r="AF1470" i="24" s="1"/>
  <c r="O1470" i="24"/>
  <c r="L1471" i="24"/>
  <c r="AD1471" i="24" s="1"/>
  <c r="M1471" i="24"/>
  <c r="AE1471" i="24" s="1"/>
  <c r="N1471" i="24"/>
  <c r="AF1471" i="24" s="1"/>
  <c r="O1471" i="24"/>
  <c r="L1472" i="24"/>
  <c r="AD1472" i="24" s="1"/>
  <c r="M1472" i="24"/>
  <c r="AE1472" i="24" s="1"/>
  <c r="N1472" i="24"/>
  <c r="AF1472" i="24" s="1"/>
  <c r="O1472" i="24"/>
  <c r="L1473" i="24"/>
  <c r="AD1473" i="24" s="1"/>
  <c r="M1473" i="24"/>
  <c r="AE1473" i="24" s="1"/>
  <c r="N1473" i="24"/>
  <c r="O1473" i="24"/>
  <c r="AG1473" i="24" s="1"/>
  <c r="L1474" i="24"/>
  <c r="AD1474" i="24" s="1"/>
  <c r="M1474" i="24"/>
  <c r="AE1474" i="24" s="1"/>
  <c r="N1474" i="24"/>
  <c r="AF1474" i="24" s="1"/>
  <c r="O1474" i="24"/>
  <c r="L1475" i="24"/>
  <c r="AD1475" i="24" s="1"/>
  <c r="M1475" i="24"/>
  <c r="AE1475" i="24" s="1"/>
  <c r="N1475" i="24"/>
  <c r="AF1475" i="24" s="1"/>
  <c r="O1475" i="24"/>
  <c r="L1476" i="24"/>
  <c r="AD1476" i="24" s="1"/>
  <c r="M1476" i="24"/>
  <c r="AE1476" i="24" s="1"/>
  <c r="N1476" i="24"/>
  <c r="AF1476" i="24" s="1"/>
  <c r="O1476" i="24"/>
  <c r="L1477" i="24"/>
  <c r="AD1477" i="24" s="1"/>
  <c r="M1477" i="24"/>
  <c r="AE1477" i="24" s="1"/>
  <c r="N1477" i="24"/>
  <c r="O1477" i="24"/>
  <c r="AG1477" i="24" s="1"/>
  <c r="L1478" i="24"/>
  <c r="AD1478" i="24" s="1"/>
  <c r="M1478" i="24"/>
  <c r="AE1478" i="24" s="1"/>
  <c r="N1478" i="24"/>
  <c r="AF1478" i="24" s="1"/>
  <c r="O1478" i="24"/>
  <c r="L1479" i="24"/>
  <c r="AD1479" i="24" s="1"/>
  <c r="M1479" i="24"/>
  <c r="AE1479" i="24" s="1"/>
  <c r="N1479" i="24"/>
  <c r="AF1479" i="24" s="1"/>
  <c r="O1479" i="24"/>
  <c r="L1480" i="24"/>
  <c r="AD1480" i="24" s="1"/>
  <c r="M1480" i="24"/>
  <c r="AE1480" i="24" s="1"/>
  <c r="N1480" i="24"/>
  <c r="AF1480" i="24" s="1"/>
  <c r="O1480" i="24"/>
  <c r="L1481" i="24"/>
  <c r="AD1481" i="24" s="1"/>
  <c r="M1481" i="24"/>
  <c r="AE1481" i="24" s="1"/>
  <c r="N1481" i="24"/>
  <c r="O1481" i="24"/>
  <c r="AG1481" i="24" s="1"/>
  <c r="L1482" i="24"/>
  <c r="AD1482" i="24" s="1"/>
  <c r="M1482" i="24"/>
  <c r="AE1482" i="24" s="1"/>
  <c r="N1482" i="24"/>
  <c r="AF1482" i="24" s="1"/>
  <c r="O1482" i="24"/>
  <c r="AG1482" i="24" s="1"/>
  <c r="L1483" i="24"/>
  <c r="AD1483" i="24" s="1"/>
  <c r="M1483" i="24"/>
  <c r="AE1483" i="24" s="1"/>
  <c r="N1483" i="24"/>
  <c r="AF1483" i="24" s="1"/>
  <c r="O1483" i="24"/>
  <c r="L1484" i="24"/>
  <c r="AD1484" i="24" s="1"/>
  <c r="M1484" i="24"/>
  <c r="AE1484" i="24" s="1"/>
  <c r="N1484" i="24"/>
  <c r="AF1484" i="24" s="1"/>
  <c r="O1484" i="24"/>
  <c r="L1485" i="24"/>
  <c r="AD1485" i="24" s="1"/>
  <c r="M1485" i="24"/>
  <c r="AE1485" i="24" s="1"/>
  <c r="N1485" i="24"/>
  <c r="O1485" i="24"/>
  <c r="AG1485" i="24" s="1"/>
  <c r="L1486" i="24"/>
  <c r="AD1486" i="24" s="1"/>
  <c r="M1486" i="24"/>
  <c r="AE1486" i="24" s="1"/>
  <c r="N1486" i="24"/>
  <c r="AF1486" i="24" s="1"/>
  <c r="O1486" i="24"/>
  <c r="L1487" i="24"/>
  <c r="AD1487" i="24" s="1"/>
  <c r="M1487" i="24"/>
  <c r="AE1487" i="24" s="1"/>
  <c r="N1487" i="24"/>
  <c r="AF1487" i="24" s="1"/>
  <c r="O1487" i="24"/>
  <c r="L1488" i="24"/>
  <c r="AD1488" i="24" s="1"/>
  <c r="M1488" i="24"/>
  <c r="AE1488" i="24" s="1"/>
  <c r="N1488" i="24"/>
  <c r="AF1488" i="24" s="1"/>
  <c r="O1488" i="24"/>
  <c r="L1489" i="24"/>
  <c r="AD1489" i="24" s="1"/>
  <c r="M1489" i="24"/>
  <c r="AE1489" i="24" s="1"/>
  <c r="N1489" i="24"/>
  <c r="O1489" i="24"/>
  <c r="AG1489" i="24" s="1"/>
  <c r="L1490" i="24"/>
  <c r="AD1490" i="24" s="1"/>
  <c r="M1490" i="24"/>
  <c r="AE1490" i="24" s="1"/>
  <c r="N1490" i="24"/>
  <c r="AF1490" i="24" s="1"/>
  <c r="O1490" i="24"/>
  <c r="L1491" i="24"/>
  <c r="AD1491" i="24" s="1"/>
  <c r="M1491" i="24"/>
  <c r="AE1491" i="24" s="1"/>
  <c r="N1491" i="24"/>
  <c r="AF1491" i="24" s="1"/>
  <c r="O1491" i="24"/>
  <c r="L1492" i="24"/>
  <c r="AD1492" i="24" s="1"/>
  <c r="M1492" i="24"/>
  <c r="AE1492" i="24" s="1"/>
  <c r="N1492" i="24"/>
  <c r="AF1492" i="24" s="1"/>
  <c r="O1492" i="24"/>
  <c r="L1493" i="24"/>
  <c r="AD1493" i="24" s="1"/>
  <c r="M1493" i="24"/>
  <c r="AE1493" i="24" s="1"/>
  <c r="N1493" i="24"/>
  <c r="O1493" i="24"/>
  <c r="AG1493" i="24" s="1"/>
  <c r="L1494" i="24"/>
  <c r="AD1494" i="24" s="1"/>
  <c r="M1494" i="24"/>
  <c r="AE1494" i="24" s="1"/>
  <c r="N1494" i="24"/>
  <c r="AF1494" i="24" s="1"/>
  <c r="O1494" i="24"/>
  <c r="AG1494" i="24" s="1"/>
  <c r="L1495" i="24"/>
  <c r="AD1495" i="24" s="1"/>
  <c r="M1495" i="24"/>
  <c r="AE1495" i="24" s="1"/>
  <c r="N1495" i="24"/>
  <c r="AF1495" i="24" s="1"/>
  <c r="O1495" i="24"/>
  <c r="L1496" i="24"/>
  <c r="AD1496" i="24" s="1"/>
  <c r="M1496" i="24"/>
  <c r="AE1496" i="24" s="1"/>
  <c r="N1496" i="24"/>
  <c r="AF1496" i="24" s="1"/>
  <c r="O1496" i="24"/>
  <c r="L1497" i="24"/>
  <c r="AD1497" i="24" s="1"/>
  <c r="M1497" i="24"/>
  <c r="AE1497" i="24" s="1"/>
  <c r="N1497" i="24"/>
  <c r="O1497" i="24"/>
  <c r="AG1497" i="24" s="1"/>
  <c r="L1500" i="24"/>
  <c r="AD1500" i="24" s="1"/>
  <c r="M1500" i="24"/>
  <c r="AE1500" i="24" s="1"/>
  <c r="N1500" i="24"/>
  <c r="AF1500" i="24" s="1"/>
  <c r="O1500" i="24"/>
  <c r="L1499" i="24"/>
  <c r="AD1499" i="24" s="1"/>
  <c r="M1499" i="24"/>
  <c r="AE1499" i="24" s="1"/>
  <c r="N1499" i="24"/>
  <c r="AF1499" i="24" s="1"/>
  <c r="O1499" i="24"/>
  <c r="L1502" i="24"/>
  <c r="AD1502" i="24" s="1"/>
  <c r="M1502" i="24"/>
  <c r="AE1502" i="24" s="1"/>
  <c r="N1502" i="24"/>
  <c r="AF1502" i="24" s="1"/>
  <c r="O1502" i="24"/>
  <c r="L1503" i="24"/>
  <c r="AD1503" i="24" s="1"/>
  <c r="M1503" i="24"/>
  <c r="AE1503" i="24" s="1"/>
  <c r="N1503" i="24"/>
  <c r="O1503" i="24"/>
  <c r="AG1503" i="24" s="1"/>
  <c r="L1504" i="24"/>
  <c r="AD1504" i="24" s="1"/>
  <c r="M1504" i="24"/>
  <c r="AE1504" i="24" s="1"/>
  <c r="N1504" i="24"/>
  <c r="AF1504" i="24" s="1"/>
  <c r="O1504" i="24"/>
  <c r="L1505" i="24"/>
  <c r="AD1505" i="24" s="1"/>
  <c r="M1505" i="24"/>
  <c r="AE1505" i="24" s="1"/>
  <c r="N1505" i="24"/>
  <c r="AF1505" i="24" s="1"/>
  <c r="O1505" i="24"/>
  <c r="L1506" i="24"/>
  <c r="AD1506" i="24" s="1"/>
  <c r="M1506" i="24"/>
  <c r="AE1506" i="24" s="1"/>
  <c r="N1506" i="24"/>
  <c r="AF1506" i="24" s="1"/>
  <c r="O1506" i="24"/>
  <c r="L1507" i="24"/>
  <c r="AD1507" i="24" s="1"/>
  <c r="M1507" i="24"/>
  <c r="AE1507" i="24" s="1"/>
  <c r="N1507" i="24"/>
  <c r="O1507" i="24"/>
  <c r="AG1507" i="24" s="1"/>
  <c r="L1508" i="24"/>
  <c r="AD1508" i="24" s="1"/>
  <c r="M1508" i="24"/>
  <c r="AE1508" i="24" s="1"/>
  <c r="N1508" i="24"/>
  <c r="O1508" i="24"/>
  <c r="L1509" i="24"/>
  <c r="AD1509" i="24" s="1"/>
  <c r="M1509" i="24"/>
  <c r="AE1509" i="24" s="1"/>
  <c r="N1509" i="24"/>
  <c r="AF1509" i="24" s="1"/>
  <c r="O1509" i="24"/>
  <c r="L1510" i="24"/>
  <c r="AD1510" i="24" s="1"/>
  <c r="M1510" i="24"/>
  <c r="AE1510" i="24" s="1"/>
  <c r="N1510" i="24"/>
  <c r="AF1510" i="24" s="1"/>
  <c r="O1510" i="24"/>
  <c r="L1511" i="24"/>
  <c r="AD1511" i="24" s="1"/>
  <c r="M1511" i="24"/>
  <c r="AE1511" i="24" s="1"/>
  <c r="N1511" i="24"/>
  <c r="O1511" i="24"/>
  <c r="AG1511" i="24" s="1"/>
  <c r="L1512" i="24"/>
  <c r="AD1512" i="24" s="1"/>
  <c r="M1512" i="24"/>
  <c r="AE1512" i="24" s="1"/>
  <c r="N1512" i="24"/>
  <c r="AF1512" i="24" s="1"/>
  <c r="O1512" i="24"/>
  <c r="L1513" i="24"/>
  <c r="AD1513" i="24" s="1"/>
  <c r="M1513" i="24"/>
  <c r="AE1513" i="24" s="1"/>
  <c r="N1513" i="24"/>
  <c r="AF1513" i="24" s="1"/>
  <c r="O1513" i="24"/>
  <c r="L1514" i="24"/>
  <c r="AD1514" i="24" s="1"/>
  <c r="M1514" i="24"/>
  <c r="AE1514" i="24" s="1"/>
  <c r="N1514" i="24"/>
  <c r="AF1514" i="24" s="1"/>
  <c r="O1514" i="24"/>
  <c r="L1515" i="24"/>
  <c r="AD1515" i="24" s="1"/>
  <c r="M1515" i="24"/>
  <c r="AE1515" i="24" s="1"/>
  <c r="N1515" i="24"/>
  <c r="O1515" i="24"/>
  <c r="AG1515" i="24" s="1"/>
  <c r="L1516" i="24"/>
  <c r="AD1516" i="24" s="1"/>
  <c r="M1516" i="24"/>
  <c r="AE1516" i="24" s="1"/>
  <c r="N1516" i="24"/>
  <c r="AF1516" i="24" s="1"/>
  <c r="O1516" i="24"/>
  <c r="L1517" i="24"/>
  <c r="AD1517" i="24" s="1"/>
  <c r="M1517" i="24"/>
  <c r="AE1517" i="24" s="1"/>
  <c r="N1517" i="24"/>
  <c r="AF1517" i="24" s="1"/>
  <c r="O1517" i="24"/>
  <c r="L1518" i="24"/>
  <c r="AD1518" i="24" s="1"/>
  <c r="M1518" i="24"/>
  <c r="AE1518" i="24" s="1"/>
  <c r="N1518" i="24"/>
  <c r="AF1518" i="24" s="1"/>
  <c r="O1518" i="24"/>
  <c r="L1519" i="24"/>
  <c r="AD1519" i="24" s="1"/>
  <c r="M1519" i="24"/>
  <c r="AE1519" i="24" s="1"/>
  <c r="N1519" i="24"/>
  <c r="O1519" i="24"/>
  <c r="AG1519" i="24" s="1"/>
  <c r="L1520" i="24"/>
  <c r="AD1520" i="24" s="1"/>
  <c r="M1520" i="24"/>
  <c r="AE1520" i="24" s="1"/>
  <c r="N1520" i="24"/>
  <c r="AF1520" i="24" s="1"/>
  <c r="O1520" i="24"/>
  <c r="L1521" i="24"/>
  <c r="AD1521" i="24" s="1"/>
  <c r="M1521" i="24"/>
  <c r="AE1521" i="24" s="1"/>
  <c r="N1521" i="24"/>
  <c r="AF1521" i="24" s="1"/>
  <c r="O1521" i="24"/>
  <c r="L1522" i="24"/>
  <c r="AD1522" i="24" s="1"/>
  <c r="M1522" i="24"/>
  <c r="AE1522" i="24" s="1"/>
  <c r="N1522" i="24"/>
  <c r="AF1522" i="24" s="1"/>
  <c r="O1522" i="24"/>
  <c r="L1523" i="24"/>
  <c r="AD1523" i="24" s="1"/>
  <c r="M1523" i="24"/>
  <c r="AE1523" i="24" s="1"/>
  <c r="N1523" i="24"/>
  <c r="O1523" i="24"/>
  <c r="AG1523" i="24" s="1"/>
  <c r="L1524" i="24"/>
  <c r="AD1524" i="24" s="1"/>
  <c r="M1524" i="24"/>
  <c r="AE1524" i="24" s="1"/>
  <c r="N1524" i="24"/>
  <c r="AF1524" i="24" s="1"/>
  <c r="O1524" i="24"/>
  <c r="AG1524" i="24" s="1"/>
  <c r="L1525" i="24"/>
  <c r="AD1525" i="24" s="1"/>
  <c r="M1525" i="24"/>
  <c r="AE1525" i="24" s="1"/>
  <c r="N1525" i="24"/>
  <c r="AF1525" i="24" s="1"/>
  <c r="O1525" i="24"/>
  <c r="L1526" i="24"/>
  <c r="AD1526" i="24" s="1"/>
  <c r="M1526" i="24"/>
  <c r="AE1526" i="24" s="1"/>
  <c r="N1526" i="24"/>
  <c r="AF1526" i="24" s="1"/>
  <c r="O1526" i="24"/>
  <c r="L1527" i="24"/>
  <c r="AD1527" i="24" s="1"/>
  <c r="M1527" i="24"/>
  <c r="AE1527" i="24" s="1"/>
  <c r="N1527" i="24"/>
  <c r="O1527" i="24"/>
  <c r="AG1527" i="24" s="1"/>
  <c r="L1528" i="24"/>
  <c r="AD1528" i="24" s="1"/>
  <c r="M1528" i="24"/>
  <c r="AE1528" i="24" s="1"/>
  <c r="N1528" i="24"/>
  <c r="AF1528" i="24" s="1"/>
  <c r="O1528" i="24"/>
  <c r="L1529" i="24"/>
  <c r="AD1529" i="24" s="1"/>
  <c r="M1529" i="24"/>
  <c r="AE1529" i="24" s="1"/>
  <c r="N1529" i="24"/>
  <c r="AF1529" i="24" s="1"/>
  <c r="O1529" i="24"/>
  <c r="L1530" i="24"/>
  <c r="AD1530" i="24" s="1"/>
  <c r="M1530" i="24"/>
  <c r="AE1530" i="24" s="1"/>
  <c r="N1530" i="24"/>
  <c r="O1530" i="24"/>
  <c r="L1531" i="24"/>
  <c r="AD1531" i="24" s="1"/>
  <c r="M1531" i="24"/>
  <c r="AE1531" i="24" s="1"/>
  <c r="N1531" i="24"/>
  <c r="O1531" i="24"/>
  <c r="AG1531" i="24" s="1"/>
  <c r="L1532" i="24"/>
  <c r="AD1532" i="24" s="1"/>
  <c r="M1532" i="24"/>
  <c r="AE1532" i="24" s="1"/>
  <c r="N1532" i="24"/>
  <c r="AF1532" i="24" s="1"/>
  <c r="O1532" i="24"/>
  <c r="L1533" i="24"/>
  <c r="AD1533" i="24" s="1"/>
  <c r="M1533" i="24"/>
  <c r="AE1533" i="24" s="1"/>
  <c r="N1533" i="24"/>
  <c r="AF1533" i="24" s="1"/>
  <c r="O1533" i="24"/>
  <c r="L1534" i="24"/>
  <c r="AD1534" i="24" s="1"/>
  <c r="M1534" i="24"/>
  <c r="AE1534" i="24" s="1"/>
  <c r="N1534" i="24"/>
  <c r="AF1534" i="24" s="1"/>
  <c r="O1534" i="24"/>
  <c r="L1535" i="24"/>
  <c r="AD1535" i="24" s="1"/>
  <c r="M1535" i="24"/>
  <c r="AE1535" i="24" s="1"/>
  <c r="N1535" i="24"/>
  <c r="O1535" i="24"/>
  <c r="AG1535" i="24" s="1"/>
  <c r="L1536" i="24"/>
  <c r="AD1536" i="24" s="1"/>
  <c r="M1536" i="24"/>
  <c r="AE1536" i="24" s="1"/>
  <c r="N1536" i="24"/>
  <c r="AF1536" i="24" s="1"/>
  <c r="O1536" i="24"/>
  <c r="L1537" i="24"/>
  <c r="AD1537" i="24" s="1"/>
  <c r="M1537" i="24"/>
  <c r="AE1537" i="24" s="1"/>
  <c r="N1537" i="24"/>
  <c r="AF1537" i="24" s="1"/>
  <c r="O1537" i="24"/>
  <c r="L1538" i="24"/>
  <c r="AD1538" i="24" s="1"/>
  <c r="M1538" i="24"/>
  <c r="AE1538" i="24" s="1"/>
  <c r="N1538" i="24"/>
  <c r="AF1538" i="24" s="1"/>
  <c r="O1538" i="24"/>
  <c r="L1539" i="24"/>
  <c r="AD1539" i="24" s="1"/>
  <c r="M1539" i="24"/>
  <c r="AE1539" i="24" s="1"/>
  <c r="N1539" i="24"/>
  <c r="O1539" i="24"/>
  <c r="AG1539" i="24" s="1"/>
  <c r="L1540" i="24"/>
  <c r="AD1540" i="24" s="1"/>
  <c r="M1540" i="24"/>
  <c r="AE1540" i="24" s="1"/>
  <c r="N1540" i="24"/>
  <c r="AF1540" i="24" s="1"/>
  <c r="O1540" i="24"/>
  <c r="L1541" i="24"/>
  <c r="AD1541" i="24" s="1"/>
  <c r="M1541" i="24"/>
  <c r="AE1541" i="24" s="1"/>
  <c r="N1541" i="24"/>
  <c r="AF1541" i="24" s="1"/>
  <c r="O1541" i="24"/>
  <c r="L1542" i="24"/>
  <c r="AD1542" i="24" s="1"/>
  <c r="M1542" i="24"/>
  <c r="AE1542" i="24" s="1"/>
  <c r="N1542" i="24"/>
  <c r="AF1542" i="24" s="1"/>
  <c r="O1542" i="24"/>
  <c r="L1543" i="24"/>
  <c r="AD1543" i="24" s="1"/>
  <c r="M1543" i="24"/>
  <c r="AE1543" i="24" s="1"/>
  <c r="N1543" i="24"/>
  <c r="O1543" i="24"/>
  <c r="AG1543" i="24" s="1"/>
  <c r="L1567" i="24"/>
  <c r="AD1567" i="24" s="1"/>
  <c r="M1567" i="24"/>
  <c r="AE1567" i="24" s="1"/>
  <c r="N1567" i="24"/>
  <c r="AF1567" i="24" s="1"/>
  <c r="O1567" i="24"/>
  <c r="AG1567" i="24" s="1"/>
  <c r="L1568" i="24"/>
  <c r="AD1568" i="24" s="1"/>
  <c r="M1568" i="24"/>
  <c r="AE1568" i="24" s="1"/>
  <c r="N1568" i="24"/>
  <c r="AF1568" i="24" s="1"/>
  <c r="O1568" i="24"/>
  <c r="L1569" i="24"/>
  <c r="AD1569" i="24" s="1"/>
  <c r="M1569" i="24"/>
  <c r="AE1569" i="24" s="1"/>
  <c r="N1569" i="24"/>
  <c r="AF1569" i="24" s="1"/>
  <c r="O1569" i="24"/>
  <c r="L1570" i="24"/>
  <c r="AD1570" i="24" s="1"/>
  <c r="M1570" i="24"/>
  <c r="AE1570" i="24" s="1"/>
  <c r="N1570" i="24"/>
  <c r="O1570" i="24"/>
  <c r="AG1570" i="24" s="1"/>
  <c r="L1571" i="24"/>
  <c r="AD1571" i="24" s="1"/>
  <c r="M1571" i="24"/>
  <c r="AE1571" i="24" s="1"/>
  <c r="N1571" i="24"/>
  <c r="AF1571" i="24" s="1"/>
  <c r="O1571" i="24"/>
  <c r="L1572" i="24"/>
  <c r="AD1572" i="24" s="1"/>
  <c r="M1572" i="24"/>
  <c r="AE1572" i="24" s="1"/>
  <c r="N1572" i="24"/>
  <c r="AF1572" i="24" s="1"/>
  <c r="O1572" i="24"/>
  <c r="L1573" i="24"/>
  <c r="AD1573" i="24" s="1"/>
  <c r="M1573" i="24"/>
  <c r="AE1573" i="24" s="1"/>
  <c r="N1573" i="24"/>
  <c r="AF1573" i="24" s="1"/>
  <c r="O1573" i="24"/>
  <c r="L1574" i="24"/>
  <c r="AD1574" i="24" s="1"/>
  <c r="M1574" i="24"/>
  <c r="AE1574" i="24" s="1"/>
  <c r="N1574" i="24"/>
  <c r="O1574" i="24"/>
  <c r="AG1574" i="24" s="1"/>
  <c r="L1548" i="24"/>
  <c r="AD1548" i="24" s="1"/>
  <c r="M1548" i="24"/>
  <c r="AE1548" i="24" s="1"/>
  <c r="N1548" i="24"/>
  <c r="AF1548" i="24" s="1"/>
  <c r="O1548" i="24"/>
  <c r="AG1548" i="24" s="1"/>
  <c r="L1549" i="24"/>
  <c r="AD1549" i="24" s="1"/>
  <c r="M1549" i="24"/>
  <c r="AE1549" i="24" s="1"/>
  <c r="N1549" i="24"/>
  <c r="AF1549" i="24" s="1"/>
  <c r="O1549" i="24"/>
  <c r="L1544" i="24"/>
  <c r="AD1544" i="24" s="1"/>
  <c r="M1544" i="24"/>
  <c r="AE1544" i="24" s="1"/>
  <c r="N1544" i="24"/>
  <c r="AF1544" i="24" s="1"/>
  <c r="O1544" i="24"/>
  <c r="L1545" i="24"/>
  <c r="AD1545" i="24" s="1"/>
  <c r="M1545" i="24"/>
  <c r="AE1545" i="24" s="1"/>
  <c r="N1545" i="24"/>
  <c r="O1545" i="24"/>
  <c r="AG1545" i="24" s="1"/>
  <c r="L1546" i="24"/>
  <c r="AD1546" i="24" s="1"/>
  <c r="M1546" i="24"/>
  <c r="AE1546" i="24" s="1"/>
  <c r="N1546" i="24"/>
  <c r="AF1546" i="24" s="1"/>
  <c r="O1546" i="24"/>
  <c r="L1547" i="24"/>
  <c r="AD1547" i="24" s="1"/>
  <c r="M1547" i="24"/>
  <c r="AE1547" i="24" s="1"/>
  <c r="N1547" i="24"/>
  <c r="AF1547" i="24" s="1"/>
  <c r="O1547" i="24"/>
  <c r="L1498" i="24"/>
  <c r="AD1498" i="24" s="1"/>
  <c r="M1498" i="24"/>
  <c r="AE1498" i="24" s="1"/>
  <c r="N1498" i="24"/>
  <c r="AF1498" i="24" s="1"/>
  <c r="O1498" i="24"/>
  <c r="AG1498" i="24" s="1"/>
  <c r="L1575" i="24"/>
  <c r="AD1575" i="24" s="1"/>
  <c r="M1575" i="24"/>
  <c r="AE1575" i="24" s="1"/>
  <c r="N1575" i="24"/>
  <c r="O1575" i="24"/>
  <c r="AG1575" i="24" s="1"/>
  <c r="L1576" i="24"/>
  <c r="AD1576" i="24" s="1"/>
  <c r="M1576" i="24"/>
  <c r="AE1576" i="24" s="1"/>
  <c r="N1576" i="24"/>
  <c r="AF1576" i="24" s="1"/>
  <c r="O1576" i="24"/>
  <c r="AG1576" i="24" s="1"/>
  <c r="L1577" i="24"/>
  <c r="AD1577" i="24" s="1"/>
  <c r="M1577" i="24"/>
  <c r="AE1577" i="24" s="1"/>
  <c r="N1577" i="24"/>
  <c r="AF1577" i="24" s="1"/>
  <c r="O1577" i="24"/>
  <c r="L1578" i="24"/>
  <c r="AD1578" i="24" s="1"/>
  <c r="M1578" i="24"/>
  <c r="AE1578" i="24" s="1"/>
  <c r="N1578" i="24"/>
  <c r="AF1578" i="24" s="1"/>
  <c r="O1578" i="24"/>
  <c r="L1579" i="24"/>
  <c r="AD1579" i="24" s="1"/>
  <c r="M1579" i="24"/>
  <c r="AE1579" i="24" s="1"/>
  <c r="N1579" i="24"/>
  <c r="O1579" i="24"/>
  <c r="AG1579" i="24" s="1"/>
  <c r="L1580" i="24"/>
  <c r="AD1580" i="24" s="1"/>
  <c r="M1580" i="24"/>
  <c r="AE1580" i="24" s="1"/>
  <c r="N1580" i="24"/>
  <c r="AF1580" i="24" s="1"/>
  <c r="O1580" i="24"/>
  <c r="L1581" i="24"/>
  <c r="AD1581" i="24" s="1"/>
  <c r="M1581" i="24"/>
  <c r="AE1581" i="24" s="1"/>
  <c r="N1581" i="24"/>
  <c r="AF1581" i="24" s="1"/>
  <c r="O1581" i="24"/>
  <c r="L1582" i="24"/>
  <c r="AD1582" i="24" s="1"/>
  <c r="M1582" i="24"/>
  <c r="AE1582" i="24" s="1"/>
  <c r="N1582" i="24"/>
  <c r="AF1582" i="24" s="1"/>
  <c r="O1582" i="24"/>
  <c r="L1583" i="24"/>
  <c r="AD1583" i="24" s="1"/>
  <c r="M1583" i="24"/>
  <c r="AE1583" i="24" s="1"/>
  <c r="N1583" i="24"/>
  <c r="O1583" i="24"/>
  <c r="AG1583" i="24" s="1"/>
  <c r="L1584" i="24"/>
  <c r="AD1584" i="24" s="1"/>
  <c r="M1584" i="24"/>
  <c r="AE1584" i="24" s="1"/>
  <c r="N1584" i="24"/>
  <c r="AF1584" i="24" s="1"/>
  <c r="O1584" i="24"/>
  <c r="L1585" i="24"/>
  <c r="AD1585" i="24" s="1"/>
  <c r="M1585" i="24"/>
  <c r="AE1585" i="24" s="1"/>
  <c r="N1585" i="24"/>
  <c r="AF1585" i="24" s="1"/>
  <c r="O1585" i="24"/>
  <c r="L1586" i="24"/>
  <c r="AD1586" i="24" s="1"/>
  <c r="M1586" i="24"/>
  <c r="AE1586" i="24" s="1"/>
  <c r="N1586" i="24"/>
  <c r="AF1586" i="24" s="1"/>
  <c r="O1586" i="24"/>
  <c r="L1587" i="24"/>
  <c r="AD1587" i="24" s="1"/>
  <c r="M1587" i="24"/>
  <c r="AE1587" i="24" s="1"/>
  <c r="N1587" i="24"/>
  <c r="O1587" i="24"/>
  <c r="AG1587" i="24" s="1"/>
  <c r="L1588" i="24"/>
  <c r="AD1588" i="24" s="1"/>
  <c r="M1588" i="24"/>
  <c r="AE1588" i="24" s="1"/>
  <c r="N1588" i="24"/>
  <c r="AF1588" i="24" s="1"/>
  <c r="O1588" i="24"/>
  <c r="L1589" i="24"/>
  <c r="AD1589" i="24" s="1"/>
  <c r="M1589" i="24"/>
  <c r="AE1589" i="24" s="1"/>
  <c r="N1589" i="24"/>
  <c r="AF1589" i="24" s="1"/>
  <c r="O1589" i="24"/>
  <c r="L1590" i="24"/>
  <c r="AD1590" i="24" s="1"/>
  <c r="M1590" i="24"/>
  <c r="AE1590" i="24" s="1"/>
  <c r="N1590" i="24"/>
  <c r="AF1590" i="24" s="1"/>
  <c r="O1590" i="24"/>
  <c r="L1591" i="24"/>
  <c r="AD1591" i="24" s="1"/>
  <c r="M1591" i="24"/>
  <c r="AE1591" i="24" s="1"/>
  <c r="N1591" i="24"/>
  <c r="O1591" i="24"/>
  <c r="AG1591" i="24" s="1"/>
  <c r="L1592" i="24"/>
  <c r="AD1592" i="24" s="1"/>
  <c r="M1592" i="24"/>
  <c r="AE1592" i="24" s="1"/>
  <c r="N1592" i="24"/>
  <c r="AF1592" i="24" s="1"/>
  <c r="O1592" i="24"/>
  <c r="AG1592" i="24" s="1"/>
  <c r="L1593" i="24"/>
  <c r="AD1593" i="24" s="1"/>
  <c r="M1593" i="24"/>
  <c r="AE1593" i="24" s="1"/>
  <c r="N1593" i="24"/>
  <c r="AF1593" i="24" s="1"/>
  <c r="O1593" i="24"/>
  <c r="L1594" i="24"/>
  <c r="AD1594" i="24" s="1"/>
  <c r="M1594" i="24"/>
  <c r="AE1594" i="24" s="1"/>
  <c r="N1594" i="24"/>
  <c r="AF1594" i="24" s="1"/>
  <c r="O1594" i="24"/>
  <c r="L1595" i="24"/>
  <c r="AD1595" i="24" s="1"/>
  <c r="M1595" i="24"/>
  <c r="AE1595" i="24" s="1"/>
  <c r="N1595" i="24"/>
  <c r="O1595" i="24"/>
  <c r="AG1595" i="24" s="1"/>
  <c r="L1596" i="24"/>
  <c r="AD1596" i="24" s="1"/>
  <c r="M1596" i="24"/>
  <c r="AE1596" i="24" s="1"/>
  <c r="N1596" i="24"/>
  <c r="AF1596" i="24" s="1"/>
  <c r="O1596" i="24"/>
  <c r="L1597" i="24"/>
  <c r="AD1597" i="24" s="1"/>
  <c r="M1597" i="24"/>
  <c r="AE1597" i="24" s="1"/>
  <c r="N1597" i="24"/>
  <c r="AF1597" i="24" s="1"/>
  <c r="O1597" i="24"/>
  <c r="L1598" i="24"/>
  <c r="AD1598" i="24" s="1"/>
  <c r="M1598" i="24"/>
  <c r="AE1598" i="24" s="1"/>
  <c r="N1598" i="24"/>
  <c r="AF1598" i="24" s="1"/>
  <c r="O1598" i="24"/>
  <c r="L1599" i="24"/>
  <c r="AD1599" i="24" s="1"/>
  <c r="M1599" i="24"/>
  <c r="AE1599" i="24" s="1"/>
  <c r="N1599" i="24"/>
  <c r="O1599" i="24"/>
  <c r="AG1599" i="24" s="1"/>
  <c r="L1600" i="24"/>
  <c r="AD1600" i="24" s="1"/>
  <c r="M1600" i="24"/>
  <c r="AE1600" i="24" s="1"/>
  <c r="N1600" i="24"/>
  <c r="AF1600" i="24" s="1"/>
  <c r="O1600" i="24"/>
  <c r="L1601" i="24"/>
  <c r="AD1601" i="24" s="1"/>
  <c r="M1601" i="24"/>
  <c r="AE1601" i="24" s="1"/>
  <c r="N1601" i="24"/>
  <c r="AF1601" i="24" s="1"/>
  <c r="O1601" i="24"/>
  <c r="L1602" i="24"/>
  <c r="AD1602" i="24" s="1"/>
  <c r="M1602" i="24"/>
  <c r="AE1602" i="24" s="1"/>
  <c r="N1602" i="24"/>
  <c r="AF1602" i="24" s="1"/>
  <c r="O1602" i="24"/>
  <c r="L1603" i="24"/>
  <c r="AD1603" i="24" s="1"/>
  <c r="M1603" i="24"/>
  <c r="AE1603" i="24" s="1"/>
  <c r="N1603" i="24"/>
  <c r="O1603" i="24"/>
  <c r="AG1603" i="24" s="1"/>
  <c r="L1604" i="24"/>
  <c r="AD1604" i="24" s="1"/>
  <c r="M1604" i="24"/>
  <c r="AE1604" i="24" s="1"/>
  <c r="N1604" i="24"/>
  <c r="AF1604" i="24" s="1"/>
  <c r="O1604" i="24"/>
  <c r="L1605" i="24"/>
  <c r="AD1605" i="24" s="1"/>
  <c r="M1605" i="24"/>
  <c r="AE1605" i="24" s="1"/>
  <c r="N1605" i="24"/>
  <c r="AF1605" i="24" s="1"/>
  <c r="O1605" i="24"/>
  <c r="L1606" i="24"/>
  <c r="AD1606" i="24" s="1"/>
  <c r="M1606" i="24"/>
  <c r="AE1606" i="24" s="1"/>
  <c r="N1606" i="24"/>
  <c r="AF1606" i="24" s="1"/>
  <c r="O1606" i="24"/>
  <c r="L1607" i="24"/>
  <c r="AD1607" i="24" s="1"/>
  <c r="M1607" i="24"/>
  <c r="AE1607" i="24" s="1"/>
  <c r="N1607" i="24"/>
  <c r="O1607" i="24"/>
  <c r="AG1607" i="24" s="1"/>
  <c r="L1608" i="24"/>
  <c r="AD1608" i="24" s="1"/>
  <c r="M1608" i="24"/>
  <c r="AE1608" i="24" s="1"/>
  <c r="N1608" i="24"/>
  <c r="AF1608" i="24" s="1"/>
  <c r="O1608" i="24"/>
  <c r="AG1608" i="24" s="1"/>
  <c r="L1609" i="24"/>
  <c r="AD1609" i="24" s="1"/>
  <c r="M1609" i="24"/>
  <c r="AE1609" i="24" s="1"/>
  <c r="N1609" i="24"/>
  <c r="AF1609" i="24" s="1"/>
  <c r="O1609" i="24"/>
  <c r="L1610" i="24"/>
  <c r="AD1610" i="24" s="1"/>
  <c r="M1610" i="24"/>
  <c r="AE1610" i="24" s="1"/>
  <c r="N1610" i="24"/>
  <c r="AF1610" i="24" s="1"/>
  <c r="O1610" i="24"/>
  <c r="L1611" i="24"/>
  <c r="AD1611" i="24" s="1"/>
  <c r="M1611" i="24"/>
  <c r="AE1611" i="24" s="1"/>
  <c r="N1611" i="24"/>
  <c r="O1611" i="24"/>
  <c r="AG1611" i="24" s="1"/>
  <c r="L1612" i="24"/>
  <c r="AD1612" i="24" s="1"/>
  <c r="M1612" i="24"/>
  <c r="AE1612" i="24" s="1"/>
  <c r="N1612" i="24"/>
  <c r="AF1612" i="24" s="1"/>
  <c r="O1612" i="24"/>
  <c r="L1613" i="24"/>
  <c r="AD1613" i="24" s="1"/>
  <c r="M1613" i="24"/>
  <c r="AE1613" i="24" s="1"/>
  <c r="N1613" i="24"/>
  <c r="AF1613" i="24" s="1"/>
  <c r="O1613" i="24"/>
  <c r="L1614" i="24"/>
  <c r="AD1614" i="24" s="1"/>
  <c r="M1614" i="24"/>
  <c r="AE1614" i="24" s="1"/>
  <c r="N1614" i="24"/>
  <c r="AF1614" i="24" s="1"/>
  <c r="O1614" i="24"/>
  <c r="O7" i="24"/>
  <c r="AG7" i="24" s="1"/>
  <c r="M7" i="24"/>
  <c r="AE7" i="24" s="1"/>
  <c r="N7" i="24"/>
  <c r="AF7" i="24" s="1"/>
  <c r="L7" i="24"/>
  <c r="AD7" i="24" s="1"/>
  <c r="AD954" i="24"/>
  <c r="AE876" i="24"/>
  <c r="AF854" i="24"/>
  <c r="AF858" i="24"/>
  <c r="AF859" i="24"/>
  <c r="AF862" i="24"/>
  <c r="AF865" i="24"/>
  <c r="AF867" i="24"/>
  <c r="AF868" i="24"/>
  <c r="AF871" i="24"/>
  <c r="AF873" i="24"/>
  <c r="AF874" i="24"/>
  <c r="AF878" i="24"/>
  <c r="AF879" i="24"/>
  <c r="AF838" i="24"/>
  <c r="AF934" i="24"/>
  <c r="AF935" i="24"/>
  <c r="AF939" i="24"/>
  <c r="AF940" i="24"/>
  <c r="AF942" i="24"/>
  <c r="AF944" i="24"/>
  <c r="AF946" i="24"/>
  <c r="AF948" i="24"/>
  <c r="AF950" i="24"/>
  <c r="AF952" i="24"/>
  <c r="AF954" i="24"/>
  <c r="AF958" i="24"/>
  <c r="AF959" i="24"/>
  <c r="AF960" i="24"/>
  <c r="AF966" i="24"/>
  <c r="AF967" i="24"/>
  <c r="AF969" i="24"/>
  <c r="AF972" i="24"/>
  <c r="AF974" i="24"/>
  <c r="AF976" i="24"/>
  <c r="AF980" i="24"/>
  <c r="AF981" i="24"/>
  <c r="AF982" i="24"/>
  <c r="AF985" i="24"/>
  <c r="AF986" i="24"/>
  <c r="AF989" i="24"/>
  <c r="AF992" i="24"/>
  <c r="AF994" i="24"/>
  <c r="AF996" i="24"/>
  <c r="AF999" i="24"/>
  <c r="AF1000" i="24"/>
  <c r="AF1001" i="24"/>
  <c r="AF1005" i="24"/>
  <c r="AF1006" i="24"/>
  <c r="AF1032" i="24"/>
  <c r="AF1035" i="24"/>
  <c r="AF1037" i="24"/>
  <c r="AF1038" i="24"/>
  <c r="AF1013" i="24"/>
  <c r="AF1008" i="24"/>
  <c r="AF1010" i="24"/>
  <c r="AF1040" i="24"/>
  <c r="AF1041" i="24"/>
  <c r="AF1045" i="24"/>
  <c r="AF1048" i="24"/>
  <c r="AF1049" i="24"/>
  <c r="AF1053" i="24"/>
  <c r="AF1054" i="24"/>
  <c r="AF1056" i="24"/>
  <c r="AF1060" i="24"/>
  <c r="AF1061" i="24"/>
  <c r="AF1064" i="24"/>
  <c r="AF1066" i="24"/>
  <c r="AF1069" i="24"/>
  <c r="AF1070" i="24"/>
  <c r="AF1074" i="24"/>
  <c r="AF1076" i="24"/>
  <c r="AF1077" i="24"/>
  <c r="AF1079" i="24"/>
  <c r="AF1080" i="24"/>
  <c r="AF1083" i="24"/>
  <c r="AF1086" i="24"/>
  <c r="AF1088" i="24"/>
  <c r="AF1090" i="24"/>
  <c r="AF1094" i="24"/>
  <c r="AF1095" i="24"/>
  <c r="AF1099" i="24"/>
  <c r="AF1100" i="24"/>
  <c r="AF1103" i="24"/>
  <c r="AF1109" i="24"/>
  <c r="AF1110" i="24"/>
  <c r="AF1114" i="24"/>
  <c r="AF1150" i="24"/>
  <c r="AF1151" i="24"/>
  <c r="AF1155" i="24"/>
  <c r="AF1156" i="24"/>
  <c r="AF1159" i="24"/>
  <c r="AF1162" i="24"/>
  <c r="AF1164" i="24"/>
  <c r="AF1166" i="24"/>
  <c r="AF1170" i="24"/>
  <c r="AF1171" i="24"/>
  <c r="AF1172" i="24"/>
  <c r="AF1176" i="24"/>
  <c r="AF1178" i="24"/>
  <c r="AF1180" i="24"/>
  <c r="AF1183" i="24"/>
  <c r="AF1186" i="24"/>
  <c r="AF1116" i="24"/>
  <c r="AF1120" i="24"/>
  <c r="AF1121" i="24"/>
  <c r="AF1188" i="24"/>
  <c r="AF1192" i="24"/>
  <c r="AF1193" i="24"/>
  <c r="AF1196" i="24"/>
  <c r="AF1198" i="24"/>
  <c r="AF1284" i="24"/>
  <c r="AF1285" i="24"/>
  <c r="AF1289" i="24"/>
  <c r="AF1291" i="24"/>
  <c r="AF1292" i="24"/>
  <c r="AF1295" i="24"/>
  <c r="AF1296" i="24"/>
  <c r="AF1122" i="24"/>
  <c r="AF1124" i="24"/>
  <c r="AF1127" i="24"/>
  <c r="AF1128" i="24"/>
  <c r="AF1132" i="24"/>
  <c r="AF1134" i="24"/>
  <c r="AF1135" i="24"/>
  <c r="AF1139" i="24"/>
  <c r="AF1140" i="24"/>
  <c r="AF1143" i="24"/>
  <c r="AF1146" i="24"/>
  <c r="AF1148" i="24"/>
  <c r="AF1106" i="24"/>
  <c r="AF1203" i="24"/>
  <c r="AF1204" i="24"/>
  <c r="AF1208" i="24"/>
  <c r="AF1209" i="24"/>
  <c r="AF1212" i="24"/>
  <c r="AF1215" i="24"/>
  <c r="AF1217" i="24"/>
  <c r="AF1219" i="24"/>
  <c r="AF1223" i="24"/>
  <c r="AF1224" i="24"/>
  <c r="AF1228" i="24"/>
  <c r="AF1229" i="24"/>
  <c r="AF1234" i="24"/>
  <c r="AF1237" i="24"/>
  <c r="AF1239" i="24"/>
  <c r="AF1241" i="24"/>
  <c r="AF1245" i="24"/>
  <c r="AF1246" i="24"/>
  <c r="AF1247" i="24"/>
  <c r="AF1251" i="24"/>
  <c r="AF1253" i="24"/>
  <c r="AF1255" i="24"/>
  <c r="AF1258" i="24"/>
  <c r="AF1261" i="24"/>
  <c r="AF1262" i="24"/>
  <c r="AF1266" i="24"/>
  <c r="AF1267" i="24"/>
  <c r="AF1269" i="24"/>
  <c r="AF1273" i="24"/>
  <c r="AF1274" i="24"/>
  <c r="AF1275" i="24"/>
  <c r="AF1301" i="24"/>
  <c r="AF1304" i="24"/>
  <c r="AF1305" i="24"/>
  <c r="AF1281" i="24"/>
  <c r="AF1276" i="24"/>
  <c r="AF1277" i="24"/>
  <c r="AF1230" i="24"/>
  <c r="AF1307" i="24"/>
  <c r="AF1309" i="24"/>
  <c r="AF1311" i="24"/>
  <c r="AF1313" i="24"/>
  <c r="AF1314" i="24"/>
  <c r="AF1317" i="24"/>
  <c r="AF1318" i="24"/>
  <c r="AF1321" i="24"/>
  <c r="AF1322" i="24"/>
  <c r="AF1323" i="24"/>
  <c r="AF1326" i="24"/>
  <c r="AF1327" i="24"/>
  <c r="AF1329" i="24"/>
  <c r="AF1330" i="24"/>
  <c r="AF1331" i="24"/>
  <c r="AF1333" i="24"/>
  <c r="AF1334" i="24"/>
  <c r="AF1335" i="24"/>
  <c r="AF1337" i="24"/>
  <c r="AF1339" i="24"/>
  <c r="AF1341" i="24"/>
  <c r="AF1342" i="24"/>
  <c r="AF1345" i="24"/>
  <c r="AF1346" i="24"/>
  <c r="AF545" i="24"/>
  <c r="AF552" i="24"/>
  <c r="AF562" i="24"/>
  <c r="AF571" i="24"/>
  <c r="AF572" i="24"/>
  <c r="AF622" i="24"/>
  <c r="AF629" i="24"/>
  <c r="AF634" i="24"/>
  <c r="AF639" i="24"/>
  <c r="AF641" i="24"/>
  <c r="AF580" i="24"/>
  <c r="AF652" i="24"/>
  <c r="AF654" i="24"/>
  <c r="AF655" i="24"/>
  <c r="AF659" i="24"/>
  <c r="AF747" i="24"/>
  <c r="AF751" i="24"/>
  <c r="AF762" i="24"/>
  <c r="AF589" i="24"/>
  <c r="AF596" i="24"/>
  <c r="AF605" i="24"/>
  <c r="AF676" i="24"/>
  <c r="AF677" i="24"/>
  <c r="AF692" i="24"/>
  <c r="AF698" i="24"/>
  <c r="AF702" i="24"/>
  <c r="AF718" i="24"/>
  <c r="AF719" i="24"/>
  <c r="AF723" i="24"/>
  <c r="AF729" i="24"/>
  <c r="AF731" i="24"/>
  <c r="AF736" i="24"/>
  <c r="AF765" i="24"/>
  <c r="AF766" i="24"/>
  <c r="AF769" i="24"/>
  <c r="AF775" i="24"/>
  <c r="AF778" i="24"/>
  <c r="AF780" i="24"/>
  <c r="AF786" i="24"/>
  <c r="AF794" i="24"/>
  <c r="AF795" i="24"/>
  <c r="AF808" i="24"/>
  <c r="AF810" i="24"/>
  <c r="AF478" i="24"/>
  <c r="AF281" i="24"/>
  <c r="AF282" i="24"/>
  <c r="AF289" i="24"/>
  <c r="AF294" i="24"/>
  <c r="AF306" i="24"/>
  <c r="AF308" i="24"/>
  <c r="AF349" i="24"/>
  <c r="AF350" i="24"/>
  <c r="AF352" i="24"/>
  <c r="AF362" i="24"/>
  <c r="AF370" i="24"/>
  <c r="AF374" i="24"/>
  <c r="AF382" i="24"/>
  <c r="AF317" i="24"/>
  <c r="AF482" i="24"/>
  <c r="AF489" i="24"/>
  <c r="AF490" i="24"/>
  <c r="AF336" i="24"/>
  <c r="AF337" i="24"/>
  <c r="AF302" i="24"/>
  <c r="AF407" i="24"/>
  <c r="AF418" i="24"/>
  <c r="AF427" i="24"/>
  <c r="AF459" i="24"/>
  <c r="AF460" i="24"/>
  <c r="AF463" i="24"/>
  <c r="AF499" i="24"/>
  <c r="AF504" i="24"/>
  <c r="AF511" i="24"/>
  <c r="AF535" i="24"/>
  <c r="AF537" i="24"/>
  <c r="AF1365" i="24"/>
  <c r="AF1381" i="24"/>
  <c r="AF1429" i="24"/>
  <c r="AF1431" i="24"/>
  <c r="AF1566" i="24"/>
  <c r="AF1508" i="24"/>
  <c r="AF1530" i="24"/>
  <c r="K1614" i="24"/>
  <c r="V1614" i="24" s="1"/>
  <c r="K1613" i="24"/>
  <c r="V1613" i="24" s="1"/>
  <c r="K1612" i="24"/>
  <c r="V1612" i="24" s="1"/>
  <c r="K1611" i="24"/>
  <c r="V1611" i="24" s="1"/>
  <c r="K1610" i="24"/>
  <c r="V1610" i="24" s="1"/>
  <c r="K1609" i="24"/>
  <c r="V1609" i="24" s="1"/>
  <c r="K1608" i="24"/>
  <c r="V1608" i="24" s="1"/>
  <c r="K1607" i="24"/>
  <c r="V1607" i="24" s="1"/>
  <c r="K1606" i="24"/>
  <c r="V1606" i="24" s="1"/>
  <c r="K1605" i="24"/>
  <c r="V1605" i="24" s="1"/>
  <c r="K1604" i="24"/>
  <c r="V1604" i="24" s="1"/>
  <c r="K1603" i="24"/>
  <c r="V1603" i="24" s="1"/>
  <c r="K1602" i="24"/>
  <c r="V1602" i="24" s="1"/>
  <c r="K1601" i="24"/>
  <c r="V1601" i="24" s="1"/>
  <c r="K1600" i="24"/>
  <c r="V1600" i="24" s="1"/>
  <c r="K1599" i="24"/>
  <c r="V1599" i="24" s="1"/>
  <c r="K1598" i="24"/>
  <c r="V1598" i="24" s="1"/>
  <c r="K1597" i="24"/>
  <c r="V1597" i="24" s="1"/>
  <c r="K1596" i="24"/>
  <c r="V1596" i="24" s="1"/>
  <c r="K1595" i="24"/>
  <c r="V1595" i="24" s="1"/>
  <c r="K1594" i="24"/>
  <c r="V1594" i="24" s="1"/>
  <c r="K1593" i="24"/>
  <c r="V1593" i="24" s="1"/>
  <c r="K1592" i="24"/>
  <c r="V1592" i="24" s="1"/>
  <c r="K1591" i="24"/>
  <c r="V1591" i="24" s="1"/>
  <c r="K1590" i="24"/>
  <c r="V1590" i="24" s="1"/>
  <c r="K1589" i="24"/>
  <c r="V1589" i="24" s="1"/>
  <c r="K1588" i="24"/>
  <c r="V1588" i="24" s="1"/>
  <c r="K1587" i="24"/>
  <c r="V1587" i="24" s="1"/>
  <c r="K1586" i="24"/>
  <c r="V1586" i="24" s="1"/>
  <c r="K1585" i="24"/>
  <c r="V1585" i="24" s="1"/>
  <c r="K1584" i="24"/>
  <c r="V1584" i="24" s="1"/>
  <c r="K1583" i="24"/>
  <c r="V1583" i="24" s="1"/>
  <c r="K1582" i="24"/>
  <c r="V1582" i="24" s="1"/>
  <c r="K1581" i="24"/>
  <c r="V1581" i="24" s="1"/>
  <c r="K1580" i="24"/>
  <c r="V1580" i="24" s="1"/>
  <c r="K1579" i="24"/>
  <c r="V1579" i="24" s="1"/>
  <c r="K1578" i="24"/>
  <c r="V1578" i="24" s="1"/>
  <c r="K1577" i="24"/>
  <c r="V1577" i="24" s="1"/>
  <c r="K1576" i="24"/>
  <c r="V1576" i="24" s="1"/>
  <c r="K1575" i="24"/>
  <c r="V1575" i="24" s="1"/>
  <c r="K1498" i="24"/>
  <c r="V1498" i="24" s="1"/>
  <c r="K1547" i="24"/>
  <c r="V1547" i="24" s="1"/>
  <c r="K1546" i="24"/>
  <c r="V1546" i="24" s="1"/>
  <c r="K1545" i="24"/>
  <c r="V1545" i="24" s="1"/>
  <c r="K1544" i="24"/>
  <c r="V1544" i="24" s="1"/>
  <c r="K1549" i="24"/>
  <c r="V1549" i="24" s="1"/>
  <c r="K1548" i="24"/>
  <c r="V1548" i="24" s="1"/>
  <c r="K1574" i="24"/>
  <c r="V1574" i="24" s="1"/>
  <c r="K1573" i="24"/>
  <c r="V1573" i="24" s="1"/>
  <c r="K1572" i="24"/>
  <c r="V1572" i="24" s="1"/>
  <c r="K1571" i="24"/>
  <c r="V1571" i="24" s="1"/>
  <c r="K1570" i="24"/>
  <c r="V1570" i="24" s="1"/>
  <c r="K1569" i="24"/>
  <c r="V1569" i="24" s="1"/>
  <c r="K1568" i="24"/>
  <c r="V1568" i="24" s="1"/>
  <c r="K1567" i="24"/>
  <c r="V1567" i="24" s="1"/>
  <c r="K1543" i="24"/>
  <c r="V1543" i="24" s="1"/>
  <c r="K1542" i="24"/>
  <c r="V1542" i="24" s="1"/>
  <c r="K1541" i="24"/>
  <c r="V1541" i="24" s="1"/>
  <c r="K1540" i="24"/>
  <c r="V1540" i="24" s="1"/>
  <c r="K1539" i="24"/>
  <c r="V1539" i="24" s="1"/>
  <c r="K1538" i="24"/>
  <c r="V1538" i="24" s="1"/>
  <c r="K1537" i="24"/>
  <c r="V1537" i="24" s="1"/>
  <c r="K1536" i="24"/>
  <c r="V1536" i="24" s="1"/>
  <c r="K1535" i="24"/>
  <c r="V1535" i="24" s="1"/>
  <c r="K1534" i="24"/>
  <c r="V1534" i="24" s="1"/>
  <c r="K1533" i="24"/>
  <c r="V1533" i="24" s="1"/>
  <c r="K1532" i="24"/>
  <c r="V1532" i="24" s="1"/>
  <c r="K1531" i="24"/>
  <c r="V1531" i="24" s="1"/>
  <c r="K1530" i="24"/>
  <c r="V1530" i="24" s="1"/>
  <c r="K1529" i="24"/>
  <c r="V1529" i="24" s="1"/>
  <c r="K1528" i="24"/>
  <c r="V1528" i="24" s="1"/>
  <c r="K1527" i="24"/>
  <c r="V1527" i="24" s="1"/>
  <c r="K1526" i="24"/>
  <c r="V1526" i="24" s="1"/>
  <c r="K1525" i="24"/>
  <c r="V1525" i="24" s="1"/>
  <c r="K1524" i="24"/>
  <c r="V1524" i="24" s="1"/>
  <c r="K1523" i="24"/>
  <c r="V1523" i="24" s="1"/>
  <c r="K1522" i="24"/>
  <c r="V1522" i="24" s="1"/>
  <c r="K1521" i="24"/>
  <c r="V1521" i="24" s="1"/>
  <c r="K1520" i="24"/>
  <c r="V1520" i="24" s="1"/>
  <c r="K1519" i="24"/>
  <c r="V1519" i="24" s="1"/>
  <c r="K1518" i="24"/>
  <c r="V1518" i="24" s="1"/>
  <c r="K1517" i="24"/>
  <c r="V1517" i="24" s="1"/>
  <c r="K1516" i="24"/>
  <c r="V1516" i="24" s="1"/>
  <c r="K1515" i="24"/>
  <c r="V1515" i="24" s="1"/>
  <c r="K1514" i="24"/>
  <c r="V1514" i="24" s="1"/>
  <c r="K1513" i="24"/>
  <c r="V1513" i="24" s="1"/>
  <c r="K1512" i="24"/>
  <c r="V1512" i="24" s="1"/>
  <c r="K1511" i="24"/>
  <c r="V1511" i="24" s="1"/>
  <c r="K1510" i="24"/>
  <c r="V1510" i="24" s="1"/>
  <c r="K1509" i="24"/>
  <c r="V1509" i="24" s="1"/>
  <c r="K1508" i="24"/>
  <c r="V1508" i="24" s="1"/>
  <c r="K1507" i="24"/>
  <c r="V1507" i="24" s="1"/>
  <c r="K1506" i="24"/>
  <c r="V1506" i="24" s="1"/>
  <c r="K1505" i="24"/>
  <c r="V1505" i="24" s="1"/>
  <c r="K1504" i="24"/>
  <c r="V1504" i="24" s="1"/>
  <c r="K1503" i="24"/>
  <c r="V1503" i="24" s="1"/>
  <c r="K1502" i="24"/>
  <c r="V1502" i="24" s="1"/>
  <c r="K1499" i="24"/>
  <c r="V1499" i="24" s="1"/>
  <c r="K1500" i="24"/>
  <c r="V1500" i="24" s="1"/>
  <c r="K1497" i="24"/>
  <c r="V1497" i="24" s="1"/>
  <c r="K1496" i="24"/>
  <c r="V1496" i="24" s="1"/>
  <c r="K1495" i="24"/>
  <c r="V1495" i="24" s="1"/>
  <c r="K1494" i="24"/>
  <c r="V1494" i="24" s="1"/>
  <c r="K1493" i="24"/>
  <c r="V1493" i="24" s="1"/>
  <c r="K1492" i="24"/>
  <c r="V1492" i="24" s="1"/>
  <c r="K1491" i="24"/>
  <c r="V1491" i="24" s="1"/>
  <c r="K1490" i="24"/>
  <c r="V1490" i="24" s="1"/>
  <c r="K1489" i="24"/>
  <c r="V1489" i="24" s="1"/>
  <c r="K1488" i="24"/>
  <c r="V1488" i="24" s="1"/>
  <c r="K1487" i="24"/>
  <c r="V1487" i="24" s="1"/>
  <c r="K1486" i="24"/>
  <c r="V1486" i="24" s="1"/>
  <c r="K1485" i="24"/>
  <c r="V1485" i="24" s="1"/>
  <c r="K1484" i="24"/>
  <c r="V1484" i="24" s="1"/>
  <c r="K1483" i="24"/>
  <c r="V1483" i="24" s="1"/>
  <c r="K1482" i="24"/>
  <c r="V1482" i="24" s="1"/>
  <c r="K1481" i="24"/>
  <c r="V1481" i="24" s="1"/>
  <c r="K1480" i="24"/>
  <c r="V1480" i="24" s="1"/>
  <c r="K1479" i="24"/>
  <c r="V1479" i="24" s="1"/>
  <c r="K1478" i="24"/>
  <c r="V1478" i="24" s="1"/>
  <c r="K1477" i="24"/>
  <c r="V1477" i="24" s="1"/>
  <c r="K1476" i="24"/>
  <c r="V1476" i="24" s="1"/>
  <c r="K1475" i="24"/>
  <c r="V1475" i="24" s="1"/>
  <c r="K1474" i="24"/>
  <c r="V1474" i="24" s="1"/>
  <c r="K1473" i="24"/>
  <c r="V1473" i="24" s="1"/>
  <c r="K1472" i="24"/>
  <c r="V1472" i="24" s="1"/>
  <c r="K1471" i="24"/>
  <c r="V1471" i="24" s="1"/>
  <c r="K1470" i="24"/>
  <c r="V1470" i="24" s="1"/>
  <c r="K1469" i="24"/>
  <c r="V1469" i="24" s="1"/>
  <c r="K1468" i="24"/>
  <c r="V1468" i="24" s="1"/>
  <c r="K1374" i="24"/>
  <c r="V1374" i="24" s="1"/>
  <c r="K1373" i="24"/>
  <c r="V1373" i="24" s="1"/>
  <c r="K1416" i="24"/>
  <c r="V1416" i="24" s="1"/>
  <c r="K1415" i="24"/>
  <c r="V1415" i="24" s="1"/>
  <c r="K1414" i="24"/>
  <c r="V1414" i="24" s="1"/>
  <c r="K1413" i="24"/>
  <c r="V1413" i="24" s="1"/>
  <c r="K1412" i="24"/>
  <c r="V1412" i="24" s="1"/>
  <c r="K1411" i="24"/>
  <c r="V1411" i="24" s="1"/>
  <c r="K1410" i="24"/>
  <c r="V1410" i="24" s="1"/>
  <c r="K1409" i="24"/>
  <c r="V1409" i="24" s="1"/>
  <c r="K1408" i="24"/>
  <c r="V1408" i="24" s="1"/>
  <c r="K1407" i="24"/>
  <c r="V1407" i="24" s="1"/>
  <c r="K1406" i="24"/>
  <c r="V1406" i="24" s="1"/>
  <c r="K1405" i="24"/>
  <c r="V1405" i="24" s="1"/>
  <c r="K1404" i="24"/>
  <c r="V1404" i="24" s="1"/>
  <c r="K1403" i="24"/>
  <c r="V1403" i="24" s="1"/>
  <c r="K1402" i="24"/>
  <c r="V1402" i="24" s="1"/>
  <c r="K1401" i="24"/>
  <c r="V1401" i="24" s="1"/>
  <c r="K1400" i="24"/>
  <c r="V1400" i="24" s="1"/>
  <c r="K1399" i="24"/>
  <c r="V1399" i="24" s="1"/>
  <c r="K1398" i="24"/>
  <c r="V1398" i="24" s="1"/>
  <c r="K1397" i="24"/>
  <c r="V1397" i="24" s="1"/>
  <c r="K1396" i="24"/>
  <c r="V1396" i="24" s="1"/>
  <c r="K1395" i="24"/>
  <c r="V1395" i="24" s="1"/>
  <c r="K1394" i="24"/>
  <c r="V1394" i="24" s="1"/>
  <c r="K1393" i="24"/>
  <c r="V1393" i="24" s="1"/>
  <c r="K1392" i="24"/>
  <c r="V1392" i="24" s="1"/>
  <c r="K1391" i="24"/>
  <c r="V1391" i="24" s="1"/>
  <c r="K1390" i="24"/>
  <c r="V1390" i="24" s="1"/>
  <c r="K1566" i="24"/>
  <c r="V1566" i="24" s="1"/>
  <c r="K1565" i="24"/>
  <c r="V1565" i="24" s="1"/>
  <c r="K1564" i="24"/>
  <c r="V1564" i="24" s="1"/>
  <c r="K1563" i="24"/>
  <c r="V1563" i="24" s="1"/>
  <c r="K1562" i="24"/>
  <c r="V1562" i="24" s="1"/>
  <c r="K1561" i="24"/>
  <c r="V1561" i="24" s="1"/>
  <c r="K1560" i="24"/>
  <c r="V1560" i="24" s="1"/>
  <c r="K1559" i="24"/>
  <c r="V1559" i="24" s="1"/>
  <c r="K1558" i="24"/>
  <c r="V1558" i="24" s="1"/>
  <c r="K1557" i="24"/>
  <c r="V1557" i="24" s="1"/>
  <c r="K1556" i="24"/>
  <c r="V1556" i="24" s="1"/>
  <c r="K1555" i="24"/>
  <c r="V1555" i="24" s="1"/>
  <c r="K1554" i="24"/>
  <c r="V1554" i="24" s="1"/>
  <c r="K1553" i="24"/>
  <c r="V1553" i="24" s="1"/>
  <c r="K1552" i="24"/>
  <c r="V1552" i="24" s="1"/>
  <c r="K1551" i="24"/>
  <c r="V1551" i="24" s="1"/>
  <c r="K1467" i="24"/>
  <c r="V1467" i="24" s="1"/>
  <c r="K1466" i="24"/>
  <c r="V1466" i="24" s="1"/>
  <c r="K1465" i="24"/>
  <c r="V1465" i="24" s="1"/>
  <c r="K1464" i="24"/>
  <c r="V1464" i="24" s="1"/>
  <c r="K1463" i="24"/>
  <c r="V1463" i="24" s="1"/>
  <c r="K1462" i="24"/>
  <c r="V1462" i="24" s="1"/>
  <c r="K1461" i="24"/>
  <c r="V1461" i="24" s="1"/>
  <c r="K1460" i="24"/>
  <c r="V1460" i="24" s="1"/>
  <c r="K1459" i="24"/>
  <c r="V1459" i="24" s="1"/>
  <c r="K1458" i="24"/>
  <c r="V1458" i="24" s="1"/>
  <c r="K1457" i="24"/>
  <c r="V1457" i="24" s="1"/>
  <c r="K1456" i="24"/>
  <c r="V1456" i="24" s="1"/>
  <c r="K1455" i="24"/>
  <c r="V1455" i="24" s="1"/>
  <c r="K1389" i="24"/>
  <c r="V1389" i="24" s="1"/>
  <c r="K1388" i="24"/>
  <c r="V1388" i="24" s="1"/>
  <c r="K1387" i="24"/>
  <c r="V1387" i="24" s="1"/>
  <c r="K1386" i="24"/>
  <c r="V1386" i="24" s="1"/>
  <c r="K1385" i="24"/>
  <c r="V1385" i="24" s="1"/>
  <c r="K1384" i="24"/>
  <c r="V1384" i="24" s="1"/>
  <c r="K1454" i="24"/>
  <c r="V1454" i="24" s="1"/>
  <c r="K1453" i="24"/>
  <c r="V1453" i="24" s="1"/>
  <c r="K1452" i="24"/>
  <c r="V1452" i="24" s="1"/>
  <c r="K1451" i="24"/>
  <c r="V1451" i="24" s="1"/>
  <c r="K1450" i="24"/>
  <c r="V1450" i="24" s="1"/>
  <c r="K1449" i="24"/>
  <c r="V1449" i="24" s="1"/>
  <c r="K1448" i="24"/>
  <c r="V1448" i="24" s="1"/>
  <c r="K1447" i="24"/>
  <c r="V1447" i="24" s="1"/>
  <c r="K1446" i="24"/>
  <c r="V1446" i="24" s="1"/>
  <c r="K1445" i="24"/>
  <c r="V1445" i="24" s="1"/>
  <c r="K1444" i="24"/>
  <c r="V1444" i="24" s="1"/>
  <c r="K1443" i="24"/>
  <c r="V1443" i="24" s="1"/>
  <c r="K1442" i="24"/>
  <c r="V1442" i="24" s="1"/>
  <c r="K1441" i="24"/>
  <c r="V1441" i="24" s="1"/>
  <c r="K1440" i="24"/>
  <c r="V1440" i="24" s="1"/>
  <c r="K1439" i="24"/>
  <c r="V1439" i="24" s="1"/>
  <c r="K1438" i="24"/>
  <c r="V1438" i="24" s="1"/>
  <c r="K1437" i="24"/>
  <c r="V1437" i="24" s="1"/>
  <c r="K1436" i="24"/>
  <c r="V1436" i="24" s="1"/>
  <c r="K1435" i="24"/>
  <c r="V1435" i="24" s="1"/>
  <c r="K1434" i="24"/>
  <c r="V1434" i="24" s="1"/>
  <c r="K1433" i="24"/>
  <c r="V1433" i="24" s="1"/>
  <c r="K1432" i="24"/>
  <c r="V1432" i="24" s="1"/>
  <c r="K1431" i="24"/>
  <c r="V1431" i="24" s="1"/>
  <c r="K1430" i="24"/>
  <c r="V1430" i="24" s="1"/>
  <c r="K1429" i="24"/>
  <c r="V1429" i="24" s="1"/>
  <c r="K1428" i="24"/>
  <c r="V1428" i="24" s="1"/>
  <c r="K1427" i="24"/>
  <c r="V1427" i="24" s="1"/>
  <c r="K1426" i="24"/>
  <c r="V1426" i="24" s="1"/>
  <c r="K1425" i="24"/>
  <c r="V1425" i="24" s="1"/>
  <c r="K1424" i="24"/>
  <c r="V1424" i="24" s="1"/>
  <c r="K1423" i="24"/>
  <c r="V1423" i="24" s="1"/>
  <c r="K1422" i="24"/>
  <c r="V1422" i="24" s="1"/>
  <c r="K1421" i="24"/>
  <c r="V1421" i="24" s="1"/>
  <c r="K1420" i="24"/>
  <c r="V1420" i="24" s="1"/>
  <c r="K1419" i="24"/>
  <c r="V1419" i="24" s="1"/>
  <c r="K1418" i="24"/>
  <c r="V1418" i="24" s="1"/>
  <c r="K1383" i="24"/>
  <c r="V1383" i="24" s="1"/>
  <c r="K1382" i="24"/>
  <c r="V1382" i="24" s="1"/>
  <c r="K1381" i="24"/>
  <c r="V1381" i="24" s="1"/>
  <c r="K1380" i="24"/>
  <c r="V1380" i="24" s="1"/>
  <c r="K1379" i="24"/>
  <c r="V1379" i="24" s="1"/>
  <c r="K1378" i="24"/>
  <c r="V1378" i="24" s="1"/>
  <c r="K1377" i="24"/>
  <c r="V1377" i="24" s="1"/>
  <c r="K1376" i="24"/>
  <c r="V1376" i="24" s="1"/>
  <c r="K1375" i="24"/>
  <c r="V1375" i="24" s="1"/>
  <c r="K1372" i="24"/>
  <c r="V1372" i="24" s="1"/>
  <c r="K1371" i="24"/>
  <c r="V1371" i="24" s="1"/>
  <c r="K1370" i="24"/>
  <c r="V1370" i="24" s="1"/>
  <c r="K1369" i="24"/>
  <c r="V1369" i="24" s="1"/>
  <c r="K1368" i="24"/>
  <c r="V1368" i="24" s="1"/>
  <c r="K1367" i="24"/>
  <c r="V1367" i="24" s="1"/>
  <c r="K1366" i="24"/>
  <c r="V1366" i="24" s="1"/>
  <c r="K1365" i="24"/>
  <c r="V1365" i="24" s="1"/>
  <c r="K1364" i="24"/>
  <c r="V1364" i="24" s="1"/>
  <c r="K1363" i="24"/>
  <c r="V1363" i="24" s="1"/>
  <c r="K1362" i="24"/>
  <c r="V1362" i="24" s="1"/>
  <c r="K1361" i="24"/>
  <c r="V1361" i="24" s="1"/>
  <c r="K1360" i="24"/>
  <c r="V1360" i="24" s="1"/>
  <c r="K1359" i="24"/>
  <c r="V1359" i="24" s="1"/>
  <c r="K1358" i="24"/>
  <c r="V1358" i="24" s="1"/>
  <c r="K1357" i="24"/>
  <c r="V1357" i="24" s="1"/>
  <c r="K1356" i="24"/>
  <c r="V1356" i="24" s="1"/>
  <c r="K1355" i="24"/>
  <c r="V1355" i="24" s="1"/>
  <c r="K1354" i="24"/>
  <c r="V1354" i="24" s="1"/>
  <c r="K1353" i="24"/>
  <c r="V1353" i="24" s="1"/>
  <c r="K1352" i="24"/>
  <c r="V1352" i="24" s="1"/>
  <c r="K1351" i="24"/>
  <c r="V1351" i="24" s="1"/>
  <c r="K1350" i="24"/>
  <c r="V1350" i="24" s="1"/>
  <c r="K1349" i="24"/>
  <c r="V1349" i="24" s="1"/>
  <c r="K1348" i="24"/>
  <c r="V1348" i="24" s="1"/>
  <c r="K1347" i="24"/>
  <c r="V1347" i="24" s="1"/>
  <c r="K1550" i="24"/>
  <c r="V1550" i="24" s="1"/>
  <c r="K1417" i="24"/>
  <c r="V1417" i="24" s="1"/>
  <c r="K542" i="24"/>
  <c r="V542" i="24" s="1"/>
  <c r="K541" i="24"/>
  <c r="V541" i="24" s="1"/>
  <c r="K540" i="24"/>
  <c r="V540" i="24" s="1"/>
  <c r="K539" i="24"/>
  <c r="V539" i="24" s="1"/>
  <c r="K538" i="24"/>
  <c r="V538" i="24" s="1"/>
  <c r="K537" i="24"/>
  <c r="V537" i="24" s="1"/>
  <c r="K536" i="24"/>
  <c r="V536" i="24" s="1"/>
  <c r="K535" i="24"/>
  <c r="V535" i="24" s="1"/>
  <c r="K534" i="24"/>
  <c r="V534" i="24" s="1"/>
  <c r="K533" i="24"/>
  <c r="V533" i="24" s="1"/>
  <c r="K532" i="24"/>
  <c r="V532" i="24" s="1"/>
  <c r="K531" i="24"/>
  <c r="V531" i="24" s="1"/>
  <c r="K530" i="24"/>
  <c r="V530" i="24" s="1"/>
  <c r="K529" i="24"/>
  <c r="V529" i="24" s="1"/>
  <c r="K528" i="24"/>
  <c r="V528" i="24" s="1"/>
  <c r="K527" i="24"/>
  <c r="V527" i="24" s="1"/>
  <c r="K526" i="24"/>
  <c r="V526" i="24" s="1"/>
  <c r="K525" i="24"/>
  <c r="V525" i="24" s="1"/>
  <c r="K524" i="24"/>
  <c r="V524" i="24" s="1"/>
  <c r="K523" i="24"/>
  <c r="V523" i="24" s="1"/>
  <c r="K522" i="24"/>
  <c r="V522" i="24" s="1"/>
  <c r="K521" i="24"/>
  <c r="V521" i="24" s="1"/>
  <c r="K520" i="24"/>
  <c r="V520" i="24" s="1"/>
  <c r="K519" i="24"/>
  <c r="V519" i="24" s="1"/>
  <c r="K518" i="24"/>
  <c r="V518" i="24" s="1"/>
  <c r="K517" i="24"/>
  <c r="V517" i="24" s="1"/>
  <c r="K516" i="24"/>
  <c r="V516" i="24" s="1"/>
  <c r="K515" i="24"/>
  <c r="V515" i="24" s="1"/>
  <c r="K514" i="24"/>
  <c r="V514" i="24" s="1"/>
  <c r="K513" i="24"/>
  <c r="V513" i="24" s="1"/>
  <c r="K512" i="24"/>
  <c r="V512" i="24" s="1"/>
  <c r="K511" i="24"/>
  <c r="V511" i="24" s="1"/>
  <c r="K510" i="24"/>
  <c r="V510" i="24" s="1"/>
  <c r="K509" i="24"/>
  <c r="V509" i="24" s="1"/>
  <c r="K508" i="24"/>
  <c r="V508" i="24" s="1"/>
  <c r="K507" i="24"/>
  <c r="V507" i="24" s="1"/>
  <c r="K506" i="24"/>
  <c r="V506" i="24" s="1"/>
  <c r="K505" i="24"/>
  <c r="V505" i="24" s="1"/>
  <c r="K504" i="24"/>
  <c r="V504" i="24" s="1"/>
  <c r="K503" i="24"/>
  <c r="V503" i="24" s="1"/>
  <c r="K426" i="24"/>
  <c r="V426" i="24" s="1"/>
  <c r="K475" i="24"/>
  <c r="V475" i="24" s="1"/>
  <c r="K474" i="24"/>
  <c r="V474" i="24" s="1"/>
  <c r="K473" i="24"/>
  <c r="V473" i="24" s="1"/>
  <c r="K472" i="24"/>
  <c r="V472" i="24" s="1"/>
  <c r="K477" i="24"/>
  <c r="V477" i="24" s="1"/>
  <c r="K476" i="24"/>
  <c r="V476" i="24" s="1"/>
  <c r="K502" i="24"/>
  <c r="V502" i="24" s="1"/>
  <c r="K501" i="24"/>
  <c r="V501" i="24" s="1"/>
  <c r="K500" i="24"/>
  <c r="V500" i="24" s="1"/>
  <c r="K499" i="24"/>
  <c r="V499" i="24" s="1"/>
  <c r="K498" i="24"/>
  <c r="V498" i="24" s="1"/>
  <c r="K497" i="24"/>
  <c r="V497" i="24" s="1"/>
  <c r="K496" i="24"/>
  <c r="V496" i="24" s="1"/>
  <c r="K495" i="24"/>
  <c r="V495" i="24" s="1"/>
  <c r="K471" i="24"/>
  <c r="V471" i="24" s="1"/>
  <c r="K470" i="24"/>
  <c r="V470" i="24" s="1"/>
  <c r="K469" i="24"/>
  <c r="V469" i="24" s="1"/>
  <c r="K468" i="24"/>
  <c r="V468" i="24" s="1"/>
  <c r="K467" i="24"/>
  <c r="V467" i="24" s="1"/>
  <c r="K466" i="24"/>
  <c r="V466" i="24" s="1"/>
  <c r="K465" i="24"/>
  <c r="V465" i="24" s="1"/>
  <c r="K464" i="24"/>
  <c r="V464" i="24" s="1"/>
  <c r="K463" i="24"/>
  <c r="V463" i="24" s="1"/>
  <c r="K462" i="24"/>
  <c r="V462" i="24" s="1"/>
  <c r="K461" i="24"/>
  <c r="V461" i="24" s="1"/>
  <c r="K460" i="24"/>
  <c r="V460" i="24" s="1"/>
  <c r="K459" i="24"/>
  <c r="V459" i="24" s="1"/>
  <c r="K458" i="24"/>
  <c r="V458" i="24" s="1"/>
  <c r="K457" i="24"/>
  <c r="V457" i="24" s="1"/>
  <c r="K456" i="24"/>
  <c r="V456" i="24" s="1"/>
  <c r="K455" i="24"/>
  <c r="V455" i="24" s="1"/>
  <c r="K454" i="24"/>
  <c r="V454" i="24" s="1"/>
  <c r="K453" i="24"/>
  <c r="V453" i="24" s="1"/>
  <c r="K452" i="24"/>
  <c r="V452" i="24" s="1"/>
  <c r="K451" i="24"/>
  <c r="V451" i="24" s="1"/>
  <c r="K450" i="24"/>
  <c r="V450" i="24" s="1"/>
  <c r="K449" i="24"/>
  <c r="V449" i="24" s="1"/>
  <c r="K448" i="24"/>
  <c r="V448" i="24" s="1"/>
  <c r="K447" i="24"/>
  <c r="V447" i="24" s="1"/>
  <c r="K446" i="24"/>
  <c r="V446" i="24" s="1"/>
  <c r="K445" i="24"/>
  <c r="V445" i="24" s="1"/>
  <c r="K444" i="24"/>
  <c r="V444" i="24" s="1"/>
  <c r="K443" i="24"/>
  <c r="V443" i="24" s="1"/>
  <c r="K442" i="24"/>
  <c r="V442" i="24" s="1"/>
  <c r="K441" i="24"/>
  <c r="V441" i="24" s="1"/>
  <c r="K440" i="24"/>
  <c r="V440" i="24" s="1"/>
  <c r="K439" i="24"/>
  <c r="V439" i="24" s="1"/>
  <c r="K438" i="24"/>
  <c r="V438" i="24" s="1"/>
  <c r="K437" i="24"/>
  <c r="V437" i="24" s="1"/>
  <c r="K436" i="24"/>
  <c r="V436" i="24" s="1"/>
  <c r="K435" i="24"/>
  <c r="V435" i="24" s="1"/>
  <c r="K434" i="24"/>
  <c r="V434" i="24" s="1"/>
  <c r="K433" i="24"/>
  <c r="V433" i="24" s="1"/>
  <c r="K432" i="24"/>
  <c r="V432" i="24" s="1"/>
  <c r="K431" i="24"/>
  <c r="V431" i="24" s="1"/>
  <c r="K430" i="24"/>
  <c r="V430" i="24" s="1"/>
  <c r="K427" i="24"/>
  <c r="V427" i="24" s="1"/>
  <c r="K428" i="24"/>
  <c r="V428" i="24" s="1"/>
  <c r="K425" i="24"/>
  <c r="V425" i="24" s="1"/>
  <c r="K424" i="24"/>
  <c r="V424" i="24" s="1"/>
  <c r="K423" i="24"/>
  <c r="V423" i="24" s="1"/>
  <c r="K422" i="24"/>
  <c r="V422" i="24" s="1"/>
  <c r="K421" i="24"/>
  <c r="V421" i="24" s="1"/>
  <c r="K420" i="24"/>
  <c r="V420" i="24" s="1"/>
  <c r="K419" i="24"/>
  <c r="V419" i="24" s="1"/>
  <c r="K418" i="24"/>
  <c r="V418" i="24" s="1"/>
  <c r="K417" i="24"/>
  <c r="V417" i="24" s="1"/>
  <c r="K416" i="24"/>
  <c r="V416" i="24" s="1"/>
  <c r="K415" i="24"/>
  <c r="V415" i="24" s="1"/>
  <c r="K414" i="24"/>
  <c r="V414" i="24" s="1"/>
  <c r="K413" i="24"/>
  <c r="V413" i="24" s="1"/>
  <c r="K412" i="24"/>
  <c r="V412" i="24" s="1"/>
  <c r="K411" i="24"/>
  <c r="V411" i="24" s="1"/>
  <c r="K410" i="24"/>
  <c r="V410" i="24" s="1"/>
  <c r="K409" i="24"/>
  <c r="V409" i="24" s="1"/>
  <c r="K408" i="24"/>
  <c r="V408" i="24" s="1"/>
  <c r="K407" i="24"/>
  <c r="V407" i="24" s="1"/>
  <c r="K406" i="24"/>
  <c r="V406" i="24" s="1"/>
  <c r="K405" i="24"/>
  <c r="V405" i="24" s="1"/>
  <c r="K404" i="24"/>
  <c r="V404" i="24" s="1"/>
  <c r="K403" i="24"/>
  <c r="V403" i="24" s="1"/>
  <c r="K402" i="24"/>
  <c r="V402" i="24" s="1"/>
  <c r="K401" i="24"/>
  <c r="V401" i="24" s="1"/>
  <c r="K400" i="24"/>
  <c r="V400" i="24" s="1"/>
  <c r="K399" i="24"/>
  <c r="V399" i="24" s="1"/>
  <c r="K398" i="24"/>
  <c r="V398" i="24" s="1"/>
  <c r="K397" i="24"/>
  <c r="V397" i="24" s="1"/>
  <c r="K396" i="24"/>
  <c r="V396" i="24" s="1"/>
  <c r="K302" i="24"/>
  <c r="V302" i="24" s="1"/>
  <c r="K301" i="24"/>
  <c r="V301" i="24" s="1"/>
  <c r="K344" i="24"/>
  <c r="V344" i="24" s="1"/>
  <c r="K343" i="24"/>
  <c r="V343" i="24" s="1"/>
  <c r="K342" i="24"/>
  <c r="V342" i="24" s="1"/>
  <c r="K341" i="24"/>
  <c r="V341" i="24" s="1"/>
  <c r="K340" i="24"/>
  <c r="V340" i="24" s="1"/>
  <c r="K339" i="24"/>
  <c r="V339" i="24" s="1"/>
  <c r="K338" i="24"/>
  <c r="V338" i="24" s="1"/>
  <c r="K337" i="24"/>
  <c r="V337" i="24" s="1"/>
  <c r="K336" i="24"/>
  <c r="V336" i="24" s="1"/>
  <c r="K335" i="24"/>
  <c r="V335" i="24" s="1"/>
  <c r="K334" i="24"/>
  <c r="V334" i="24" s="1"/>
  <c r="K333" i="24"/>
  <c r="V333" i="24" s="1"/>
  <c r="K332" i="24"/>
  <c r="V332" i="24" s="1"/>
  <c r="K331" i="24"/>
  <c r="V331" i="24" s="1"/>
  <c r="K330" i="24"/>
  <c r="V330" i="24" s="1"/>
  <c r="K329" i="24"/>
  <c r="V329" i="24" s="1"/>
  <c r="K328" i="24"/>
  <c r="V328" i="24" s="1"/>
  <c r="K327" i="24"/>
  <c r="V327" i="24" s="1"/>
  <c r="K326" i="24"/>
  <c r="V326" i="24" s="1"/>
  <c r="K325" i="24"/>
  <c r="V325" i="24" s="1"/>
  <c r="K324" i="24"/>
  <c r="V324" i="24" s="1"/>
  <c r="K323" i="24"/>
  <c r="V323" i="24" s="1"/>
  <c r="K322" i="24"/>
  <c r="V322" i="24" s="1"/>
  <c r="K321" i="24"/>
  <c r="V321" i="24" s="1"/>
  <c r="K320" i="24"/>
  <c r="V320" i="24" s="1"/>
  <c r="K319" i="24"/>
  <c r="V319" i="24" s="1"/>
  <c r="K318" i="24"/>
  <c r="V318" i="24" s="1"/>
  <c r="K494" i="24"/>
  <c r="V494" i="24" s="1"/>
  <c r="K493" i="24"/>
  <c r="V493" i="24" s="1"/>
  <c r="K492" i="24"/>
  <c r="V492" i="24" s="1"/>
  <c r="K491" i="24"/>
  <c r="V491" i="24" s="1"/>
  <c r="K490" i="24"/>
  <c r="V490" i="24" s="1"/>
  <c r="K489" i="24"/>
  <c r="V489" i="24" s="1"/>
  <c r="K488" i="24"/>
  <c r="V488" i="24" s="1"/>
  <c r="K487" i="24"/>
  <c r="V487" i="24" s="1"/>
  <c r="K486" i="24"/>
  <c r="V486" i="24" s="1"/>
  <c r="K485" i="24"/>
  <c r="V485" i="24" s="1"/>
  <c r="K484" i="24"/>
  <c r="V484" i="24" s="1"/>
  <c r="K483" i="24"/>
  <c r="V483" i="24" s="1"/>
  <c r="K482" i="24"/>
  <c r="V482" i="24" s="1"/>
  <c r="K481" i="24"/>
  <c r="V481" i="24" s="1"/>
  <c r="K480" i="24"/>
  <c r="V480" i="24" s="1"/>
  <c r="K479" i="24"/>
  <c r="V479" i="24" s="1"/>
  <c r="K395" i="24"/>
  <c r="V395" i="24" s="1"/>
  <c r="K394" i="24"/>
  <c r="V394" i="24" s="1"/>
  <c r="K393" i="24"/>
  <c r="V393" i="24" s="1"/>
  <c r="K392" i="24"/>
  <c r="V392" i="24" s="1"/>
  <c r="K391" i="24"/>
  <c r="V391" i="24" s="1"/>
  <c r="K390" i="24"/>
  <c r="V390" i="24" s="1"/>
  <c r="K389" i="24"/>
  <c r="V389" i="24" s="1"/>
  <c r="K388" i="24"/>
  <c r="V388" i="24" s="1"/>
  <c r="K387" i="24"/>
  <c r="V387" i="24" s="1"/>
  <c r="K386" i="24"/>
  <c r="V386" i="24" s="1"/>
  <c r="K385" i="24"/>
  <c r="V385" i="24" s="1"/>
  <c r="K384" i="24"/>
  <c r="V384" i="24" s="1"/>
  <c r="K383" i="24"/>
  <c r="V383" i="24" s="1"/>
  <c r="K317" i="24"/>
  <c r="V317" i="24" s="1"/>
  <c r="K316" i="24"/>
  <c r="V316" i="24" s="1"/>
  <c r="K315" i="24"/>
  <c r="V315" i="24" s="1"/>
  <c r="K314" i="24"/>
  <c r="V314" i="24" s="1"/>
  <c r="K313" i="24"/>
  <c r="V313" i="24" s="1"/>
  <c r="K312" i="24"/>
  <c r="V312" i="24" s="1"/>
  <c r="K382" i="24"/>
  <c r="V382" i="24" s="1"/>
  <c r="K381" i="24"/>
  <c r="V381" i="24" s="1"/>
  <c r="K380" i="24"/>
  <c r="V380" i="24" s="1"/>
  <c r="K379" i="24"/>
  <c r="V379" i="24" s="1"/>
  <c r="K378" i="24"/>
  <c r="V378" i="24" s="1"/>
  <c r="K377" i="24"/>
  <c r="V377" i="24" s="1"/>
  <c r="K376" i="24"/>
  <c r="V376" i="24" s="1"/>
  <c r="K375" i="24"/>
  <c r="V375" i="24" s="1"/>
  <c r="K374" i="24"/>
  <c r="V374" i="24" s="1"/>
  <c r="K373" i="24"/>
  <c r="V373" i="24" s="1"/>
  <c r="K372" i="24"/>
  <c r="V372" i="24" s="1"/>
  <c r="K371" i="24"/>
  <c r="V371" i="24" s="1"/>
  <c r="K370" i="24"/>
  <c r="V370" i="24" s="1"/>
  <c r="K369" i="24"/>
  <c r="V369" i="24" s="1"/>
  <c r="K368" i="24"/>
  <c r="V368" i="24" s="1"/>
  <c r="K367" i="24"/>
  <c r="V367" i="24" s="1"/>
  <c r="K366" i="24"/>
  <c r="V366" i="24" s="1"/>
  <c r="K365" i="24"/>
  <c r="V365" i="24" s="1"/>
  <c r="K364" i="24"/>
  <c r="V364" i="24" s="1"/>
  <c r="K363" i="24"/>
  <c r="V363" i="24" s="1"/>
  <c r="K362" i="24"/>
  <c r="V362" i="24" s="1"/>
  <c r="K361" i="24"/>
  <c r="V361" i="24" s="1"/>
  <c r="K360" i="24"/>
  <c r="V360" i="24" s="1"/>
  <c r="K359" i="24"/>
  <c r="V359" i="24" s="1"/>
  <c r="K358" i="24"/>
  <c r="V358" i="24" s="1"/>
  <c r="K357" i="24"/>
  <c r="V357" i="24" s="1"/>
  <c r="K356" i="24"/>
  <c r="V356" i="24" s="1"/>
  <c r="K355" i="24"/>
  <c r="V355" i="24" s="1"/>
  <c r="K354" i="24"/>
  <c r="V354" i="24" s="1"/>
  <c r="K353" i="24"/>
  <c r="V353" i="24" s="1"/>
  <c r="K352" i="24"/>
  <c r="V352" i="24" s="1"/>
  <c r="K351" i="24"/>
  <c r="V351" i="24" s="1"/>
  <c r="K350" i="24"/>
  <c r="V350" i="24" s="1"/>
  <c r="K349" i="24"/>
  <c r="V349" i="24" s="1"/>
  <c r="K348" i="24"/>
  <c r="V348" i="24" s="1"/>
  <c r="K347" i="24"/>
  <c r="V347" i="24" s="1"/>
  <c r="K346" i="24"/>
  <c r="V346" i="24" s="1"/>
  <c r="K311" i="24"/>
  <c r="V311" i="24" s="1"/>
  <c r="K310" i="24"/>
  <c r="V310" i="24" s="1"/>
  <c r="K309" i="24"/>
  <c r="V309" i="24" s="1"/>
  <c r="K308" i="24"/>
  <c r="V308" i="24" s="1"/>
  <c r="K307" i="24"/>
  <c r="V307" i="24" s="1"/>
  <c r="K306" i="24"/>
  <c r="V306" i="24" s="1"/>
  <c r="K305" i="24"/>
  <c r="V305" i="24" s="1"/>
  <c r="K304" i="24"/>
  <c r="V304" i="24" s="1"/>
  <c r="K303" i="24"/>
  <c r="V303" i="24" s="1"/>
  <c r="K300" i="24"/>
  <c r="V300" i="24" s="1"/>
  <c r="K299" i="24"/>
  <c r="V299" i="24" s="1"/>
  <c r="K298" i="24"/>
  <c r="V298" i="24" s="1"/>
  <c r="K297" i="24"/>
  <c r="V297" i="24" s="1"/>
  <c r="K296" i="24"/>
  <c r="V296" i="24" s="1"/>
  <c r="K295" i="24"/>
  <c r="V295" i="24" s="1"/>
  <c r="K294" i="24"/>
  <c r="V294" i="24" s="1"/>
  <c r="K293" i="24"/>
  <c r="V293" i="24" s="1"/>
  <c r="K292" i="24"/>
  <c r="V292" i="24" s="1"/>
  <c r="K291" i="24"/>
  <c r="V291" i="24" s="1"/>
  <c r="K290" i="24"/>
  <c r="V290" i="24" s="1"/>
  <c r="K289" i="24"/>
  <c r="V289" i="24" s="1"/>
  <c r="K288" i="24"/>
  <c r="V288" i="24" s="1"/>
  <c r="K287" i="24"/>
  <c r="V287" i="24" s="1"/>
  <c r="K286" i="24"/>
  <c r="V286" i="24" s="1"/>
  <c r="K285" i="24"/>
  <c r="V285" i="24" s="1"/>
  <c r="K284" i="24"/>
  <c r="V284" i="24" s="1"/>
  <c r="K283" i="24"/>
  <c r="V283" i="24" s="1"/>
  <c r="K282" i="24"/>
  <c r="V282" i="24" s="1"/>
  <c r="K281" i="24"/>
  <c r="V281" i="24" s="1"/>
  <c r="K280" i="24"/>
  <c r="V280" i="24" s="1"/>
  <c r="K279" i="24"/>
  <c r="V279" i="24" s="1"/>
  <c r="K278" i="24"/>
  <c r="V278" i="24" s="1"/>
  <c r="K277" i="24"/>
  <c r="V277" i="24" s="1"/>
  <c r="K276" i="24"/>
  <c r="V276" i="24" s="1"/>
  <c r="K275" i="24"/>
  <c r="V275" i="24" s="1"/>
  <c r="K478" i="24"/>
  <c r="V478" i="24" s="1"/>
  <c r="K345" i="24"/>
  <c r="V345" i="24" s="1"/>
  <c r="K810" i="24"/>
  <c r="V810" i="24" s="1"/>
  <c r="K809" i="24"/>
  <c r="V809" i="24" s="1"/>
  <c r="K808" i="24"/>
  <c r="V808" i="24" s="1"/>
  <c r="K807" i="24"/>
  <c r="V807" i="24" s="1"/>
  <c r="K806" i="24"/>
  <c r="V806" i="24" s="1"/>
  <c r="K805" i="24"/>
  <c r="V805" i="24" s="1"/>
  <c r="K804" i="24"/>
  <c r="V804" i="24" s="1"/>
  <c r="K803" i="24"/>
  <c r="V803" i="24" s="1"/>
  <c r="K802" i="24"/>
  <c r="V802" i="24" s="1"/>
  <c r="K801" i="24"/>
  <c r="V801" i="24" s="1"/>
  <c r="K800" i="24"/>
  <c r="V800" i="24" s="1"/>
  <c r="K799" i="24"/>
  <c r="V799" i="24" s="1"/>
  <c r="K798" i="24"/>
  <c r="V798" i="24" s="1"/>
  <c r="K797" i="24"/>
  <c r="V797" i="24" s="1"/>
  <c r="K796" i="24"/>
  <c r="V796" i="24" s="1"/>
  <c r="K795" i="24"/>
  <c r="V795" i="24" s="1"/>
  <c r="K794" i="24"/>
  <c r="V794" i="24" s="1"/>
  <c r="K793" i="24"/>
  <c r="V793" i="24" s="1"/>
  <c r="K792" i="24"/>
  <c r="V792" i="24" s="1"/>
  <c r="K791" i="24"/>
  <c r="V791" i="24" s="1"/>
  <c r="K790" i="24"/>
  <c r="V790" i="24" s="1"/>
  <c r="K789" i="24"/>
  <c r="V789" i="24" s="1"/>
  <c r="K788" i="24"/>
  <c r="V788" i="24" s="1"/>
  <c r="K787" i="24"/>
  <c r="V787" i="24" s="1"/>
  <c r="K786" i="24"/>
  <c r="V786" i="24" s="1"/>
  <c r="K785" i="24"/>
  <c r="V785" i="24" s="1"/>
  <c r="K784" i="24"/>
  <c r="V784" i="24" s="1"/>
  <c r="K783" i="24"/>
  <c r="V783" i="24" s="1"/>
  <c r="K782" i="24"/>
  <c r="V782" i="24" s="1"/>
  <c r="K781" i="24"/>
  <c r="V781" i="24" s="1"/>
  <c r="K780" i="24"/>
  <c r="V780" i="24" s="1"/>
  <c r="K779" i="24"/>
  <c r="V779" i="24" s="1"/>
  <c r="K778" i="24"/>
  <c r="V778" i="24" s="1"/>
  <c r="K777" i="24"/>
  <c r="V777" i="24" s="1"/>
  <c r="K776" i="24"/>
  <c r="V776" i="24" s="1"/>
  <c r="K775" i="24"/>
  <c r="V775" i="24" s="1"/>
  <c r="K774" i="24"/>
  <c r="V774" i="24" s="1"/>
  <c r="K773" i="24"/>
  <c r="V773" i="24" s="1"/>
  <c r="K772" i="24"/>
  <c r="V772" i="24" s="1"/>
  <c r="K771" i="24"/>
  <c r="V771" i="24" s="1"/>
  <c r="K694" i="24"/>
  <c r="V694" i="24" s="1"/>
  <c r="K743" i="24"/>
  <c r="V743" i="24" s="1"/>
  <c r="K742" i="24"/>
  <c r="V742" i="24" s="1"/>
  <c r="K741" i="24"/>
  <c r="V741" i="24" s="1"/>
  <c r="K740" i="24"/>
  <c r="V740" i="24" s="1"/>
  <c r="K745" i="24"/>
  <c r="V745" i="24" s="1"/>
  <c r="K744" i="24"/>
  <c r="V744" i="24" s="1"/>
  <c r="K770" i="24"/>
  <c r="V770" i="24" s="1"/>
  <c r="K769" i="24"/>
  <c r="V769" i="24" s="1"/>
  <c r="K768" i="24"/>
  <c r="V768" i="24" s="1"/>
  <c r="K767" i="24"/>
  <c r="V767" i="24" s="1"/>
  <c r="K766" i="24"/>
  <c r="V766" i="24" s="1"/>
  <c r="K765" i="24"/>
  <c r="V765" i="24" s="1"/>
  <c r="K764" i="24"/>
  <c r="V764" i="24" s="1"/>
  <c r="K763" i="24"/>
  <c r="V763" i="24" s="1"/>
  <c r="K739" i="24"/>
  <c r="V739" i="24" s="1"/>
  <c r="K738" i="24"/>
  <c r="V738" i="24" s="1"/>
  <c r="K737" i="24"/>
  <c r="V737" i="24" s="1"/>
  <c r="K736" i="24"/>
  <c r="V736" i="24" s="1"/>
  <c r="K735" i="24"/>
  <c r="V735" i="24" s="1"/>
  <c r="K734" i="24"/>
  <c r="V734" i="24" s="1"/>
  <c r="K733" i="24"/>
  <c r="V733" i="24" s="1"/>
  <c r="K732" i="24"/>
  <c r="V732" i="24" s="1"/>
  <c r="K731" i="24"/>
  <c r="V731" i="24" s="1"/>
  <c r="K730" i="24"/>
  <c r="V730" i="24" s="1"/>
  <c r="K729" i="24"/>
  <c r="V729" i="24" s="1"/>
  <c r="K728" i="24"/>
  <c r="V728" i="24" s="1"/>
  <c r="K727" i="24"/>
  <c r="V727" i="24" s="1"/>
  <c r="K726" i="24"/>
  <c r="V726" i="24" s="1"/>
  <c r="K725" i="24"/>
  <c r="V725" i="24" s="1"/>
  <c r="K724" i="24"/>
  <c r="V724" i="24" s="1"/>
  <c r="K723" i="24"/>
  <c r="V723" i="24" s="1"/>
  <c r="K722" i="24"/>
  <c r="V722" i="24" s="1"/>
  <c r="K721" i="24"/>
  <c r="V721" i="24" s="1"/>
  <c r="K720" i="24"/>
  <c r="V720" i="24" s="1"/>
  <c r="K719" i="24"/>
  <c r="V719" i="24" s="1"/>
  <c r="K718" i="24"/>
  <c r="V718" i="24" s="1"/>
  <c r="K717" i="24"/>
  <c r="V717" i="24" s="1"/>
  <c r="K716" i="24"/>
  <c r="V716" i="24" s="1"/>
  <c r="K715" i="24"/>
  <c r="V715" i="24" s="1"/>
  <c r="K714" i="24"/>
  <c r="V714" i="24" s="1"/>
  <c r="K713" i="24"/>
  <c r="V713" i="24" s="1"/>
  <c r="K712" i="24"/>
  <c r="V712" i="24" s="1"/>
  <c r="K711" i="24"/>
  <c r="V711" i="24" s="1"/>
  <c r="K710" i="24"/>
  <c r="V710" i="24" s="1"/>
  <c r="K709" i="24"/>
  <c r="V709" i="24" s="1"/>
  <c r="K708" i="24"/>
  <c r="V708" i="24" s="1"/>
  <c r="K707" i="24"/>
  <c r="V707" i="24" s="1"/>
  <c r="K706" i="24"/>
  <c r="V706" i="24" s="1"/>
  <c r="K705" i="24"/>
  <c r="V705" i="24" s="1"/>
  <c r="K704" i="24"/>
  <c r="V704" i="24" s="1"/>
  <c r="K703" i="24"/>
  <c r="V703" i="24" s="1"/>
  <c r="K702" i="24"/>
  <c r="V702" i="24" s="1"/>
  <c r="K701" i="24"/>
  <c r="V701" i="24" s="1"/>
  <c r="K700" i="24"/>
  <c r="V700" i="24" s="1"/>
  <c r="K699" i="24"/>
  <c r="V699" i="24" s="1"/>
  <c r="K698" i="24"/>
  <c r="V698" i="24" s="1"/>
  <c r="K695" i="24"/>
  <c r="V695" i="24" s="1"/>
  <c r="K696" i="24"/>
  <c r="V696" i="24" s="1"/>
  <c r="K693" i="24"/>
  <c r="V693" i="24" s="1"/>
  <c r="K692" i="24"/>
  <c r="V692" i="24" s="1"/>
  <c r="K691" i="24"/>
  <c r="V691" i="24" s="1"/>
  <c r="K690" i="24"/>
  <c r="V690" i="24" s="1"/>
  <c r="K689" i="24"/>
  <c r="V689" i="24" s="1"/>
  <c r="K688" i="24"/>
  <c r="V688" i="24" s="1"/>
  <c r="K687" i="24"/>
  <c r="V687" i="24" s="1"/>
  <c r="K686" i="24"/>
  <c r="V686" i="24" s="1"/>
  <c r="K685" i="24"/>
  <c r="V685" i="24" s="1"/>
  <c r="K684" i="24"/>
  <c r="V684" i="24" s="1"/>
  <c r="K683" i="24"/>
  <c r="V683" i="24" s="1"/>
  <c r="K682" i="24"/>
  <c r="V682" i="24" s="1"/>
  <c r="K681" i="24"/>
  <c r="V681" i="24" s="1"/>
  <c r="K680" i="24"/>
  <c r="V680" i="24" s="1"/>
  <c r="K679" i="24"/>
  <c r="V679" i="24" s="1"/>
  <c r="K678" i="24"/>
  <c r="V678" i="24" s="1"/>
  <c r="K677" i="24"/>
  <c r="V677" i="24" s="1"/>
  <c r="K676" i="24"/>
  <c r="V676" i="24" s="1"/>
  <c r="K675" i="24"/>
  <c r="V675" i="24" s="1"/>
  <c r="K674" i="24"/>
  <c r="V674" i="24" s="1"/>
  <c r="K673" i="24"/>
  <c r="V673" i="24" s="1"/>
  <c r="K672" i="24"/>
  <c r="V672" i="24" s="1"/>
  <c r="K671" i="24"/>
  <c r="V671" i="24" s="1"/>
  <c r="K670" i="24"/>
  <c r="V670" i="24" s="1"/>
  <c r="K669" i="24"/>
  <c r="V669" i="24" s="1"/>
  <c r="K668" i="24"/>
  <c r="V668" i="24" s="1"/>
  <c r="K667" i="24"/>
  <c r="V667" i="24" s="1"/>
  <c r="K666" i="24"/>
  <c r="V666" i="24" s="1"/>
  <c r="K665" i="24"/>
  <c r="V665" i="24" s="1"/>
  <c r="K664" i="24"/>
  <c r="V664" i="24" s="1"/>
  <c r="K570" i="24"/>
  <c r="V570" i="24" s="1"/>
  <c r="K569" i="24"/>
  <c r="V569" i="24" s="1"/>
  <c r="K612" i="24"/>
  <c r="V612" i="24" s="1"/>
  <c r="K611" i="24"/>
  <c r="V611" i="24" s="1"/>
  <c r="K610" i="24"/>
  <c r="V610" i="24" s="1"/>
  <c r="K609" i="24"/>
  <c r="V609" i="24" s="1"/>
  <c r="K608" i="24"/>
  <c r="V608" i="24" s="1"/>
  <c r="K607" i="24"/>
  <c r="V607" i="24" s="1"/>
  <c r="K606" i="24"/>
  <c r="V606" i="24" s="1"/>
  <c r="K605" i="24"/>
  <c r="V605" i="24" s="1"/>
  <c r="K604" i="24"/>
  <c r="V604" i="24" s="1"/>
  <c r="K603" i="24"/>
  <c r="V603" i="24" s="1"/>
  <c r="K602" i="24"/>
  <c r="V602" i="24" s="1"/>
  <c r="K601" i="24"/>
  <c r="V601" i="24" s="1"/>
  <c r="K600" i="24"/>
  <c r="V600" i="24" s="1"/>
  <c r="K599" i="24"/>
  <c r="V599" i="24" s="1"/>
  <c r="K598" i="24"/>
  <c r="V598" i="24" s="1"/>
  <c r="K597" i="24"/>
  <c r="V597" i="24" s="1"/>
  <c r="K596" i="24"/>
  <c r="V596" i="24" s="1"/>
  <c r="K595" i="24"/>
  <c r="V595" i="24" s="1"/>
  <c r="K594" i="24"/>
  <c r="V594" i="24" s="1"/>
  <c r="K593" i="24"/>
  <c r="V593" i="24" s="1"/>
  <c r="K592" i="24"/>
  <c r="V592" i="24" s="1"/>
  <c r="K591" i="24"/>
  <c r="V591" i="24" s="1"/>
  <c r="K590" i="24"/>
  <c r="V590" i="24" s="1"/>
  <c r="K589" i="24"/>
  <c r="V589" i="24" s="1"/>
  <c r="K588" i="24"/>
  <c r="V588" i="24" s="1"/>
  <c r="K587" i="24"/>
  <c r="V587" i="24" s="1"/>
  <c r="K586" i="24"/>
  <c r="V586" i="24" s="1"/>
  <c r="K746" i="24"/>
  <c r="V746" i="24" s="1"/>
  <c r="K762" i="24"/>
  <c r="V762" i="24" s="1"/>
  <c r="K761" i="24"/>
  <c r="V761" i="24" s="1"/>
  <c r="K760" i="24"/>
  <c r="V760" i="24" s="1"/>
  <c r="K759" i="24"/>
  <c r="V759" i="24" s="1"/>
  <c r="K758" i="24"/>
  <c r="V758" i="24" s="1"/>
  <c r="K757" i="24"/>
  <c r="V757" i="24" s="1"/>
  <c r="K756" i="24"/>
  <c r="V756" i="24" s="1"/>
  <c r="K755" i="24"/>
  <c r="V755" i="24" s="1"/>
  <c r="K754" i="24"/>
  <c r="V754" i="24" s="1"/>
  <c r="K753" i="24"/>
  <c r="V753" i="24" s="1"/>
  <c r="K752" i="24"/>
  <c r="V752" i="24" s="1"/>
  <c r="K751" i="24"/>
  <c r="V751" i="24" s="1"/>
  <c r="K750" i="24"/>
  <c r="V750" i="24" s="1"/>
  <c r="K749" i="24"/>
  <c r="V749" i="24" s="1"/>
  <c r="K748" i="24"/>
  <c r="V748" i="24" s="1"/>
  <c r="K747" i="24"/>
  <c r="V747" i="24" s="1"/>
  <c r="K663" i="24"/>
  <c r="V663" i="24" s="1"/>
  <c r="K662" i="24"/>
  <c r="V662" i="24" s="1"/>
  <c r="K661" i="24"/>
  <c r="V661" i="24" s="1"/>
  <c r="K660" i="24"/>
  <c r="V660" i="24" s="1"/>
  <c r="K659" i="24"/>
  <c r="V659" i="24" s="1"/>
  <c r="K658" i="24"/>
  <c r="V658" i="24" s="1"/>
  <c r="K657" i="24"/>
  <c r="V657" i="24" s="1"/>
  <c r="K656" i="24"/>
  <c r="V656" i="24" s="1"/>
  <c r="K655" i="24"/>
  <c r="V655" i="24" s="1"/>
  <c r="K654" i="24"/>
  <c r="V654" i="24" s="1"/>
  <c r="K653" i="24"/>
  <c r="V653" i="24" s="1"/>
  <c r="K652" i="24"/>
  <c r="V652" i="24" s="1"/>
  <c r="K651" i="24"/>
  <c r="V651" i="24" s="1"/>
  <c r="K585" i="24"/>
  <c r="V585" i="24" s="1"/>
  <c r="K584" i="24"/>
  <c r="V584" i="24" s="1"/>
  <c r="K583" i="24"/>
  <c r="V583" i="24" s="1"/>
  <c r="K582" i="24"/>
  <c r="V582" i="24" s="1"/>
  <c r="K581" i="24"/>
  <c r="V581" i="24" s="1"/>
  <c r="K580" i="24"/>
  <c r="V580" i="24" s="1"/>
  <c r="K650" i="24"/>
  <c r="V650" i="24" s="1"/>
  <c r="K649" i="24"/>
  <c r="V649" i="24" s="1"/>
  <c r="K648" i="24"/>
  <c r="V648" i="24" s="1"/>
  <c r="K647" i="24"/>
  <c r="V647" i="24" s="1"/>
  <c r="K646" i="24"/>
  <c r="V646" i="24" s="1"/>
  <c r="K645" i="24"/>
  <c r="V645" i="24" s="1"/>
  <c r="K613" i="24"/>
  <c r="V613" i="24" s="1"/>
  <c r="K644" i="24"/>
  <c r="V644" i="24" s="1"/>
  <c r="K643" i="24"/>
  <c r="V643" i="24" s="1"/>
  <c r="K642" i="24"/>
  <c r="V642" i="24" s="1"/>
  <c r="K641" i="24"/>
  <c r="V641" i="24" s="1"/>
  <c r="K640" i="24"/>
  <c r="V640" i="24" s="1"/>
  <c r="K639" i="24"/>
  <c r="V639" i="24" s="1"/>
  <c r="K638" i="24"/>
  <c r="V638" i="24" s="1"/>
  <c r="K637" i="24"/>
  <c r="V637" i="24" s="1"/>
  <c r="K636" i="24"/>
  <c r="V636" i="24" s="1"/>
  <c r="K635" i="24"/>
  <c r="V635" i="24" s="1"/>
  <c r="K634" i="24"/>
  <c r="V634" i="24" s="1"/>
  <c r="K633" i="24"/>
  <c r="V633" i="24" s="1"/>
  <c r="K632" i="24"/>
  <c r="V632" i="24" s="1"/>
  <c r="K631" i="24"/>
  <c r="V631" i="24" s="1"/>
  <c r="K630" i="24"/>
  <c r="V630" i="24" s="1"/>
  <c r="K629" i="24"/>
  <c r="V629" i="24" s="1"/>
  <c r="K628" i="24"/>
  <c r="V628" i="24" s="1"/>
  <c r="K627" i="24"/>
  <c r="V627" i="24" s="1"/>
  <c r="K626" i="24"/>
  <c r="V626" i="24" s="1"/>
  <c r="K625" i="24"/>
  <c r="V625" i="24" s="1"/>
  <c r="K624" i="24"/>
  <c r="V624" i="24" s="1"/>
  <c r="K623" i="24"/>
  <c r="V623" i="24" s="1"/>
  <c r="K622" i="24"/>
  <c r="V622" i="24" s="1"/>
  <c r="K621" i="24"/>
  <c r="V621" i="24" s="1"/>
  <c r="K620" i="24"/>
  <c r="V620" i="24" s="1"/>
  <c r="K619" i="24"/>
  <c r="V619" i="24" s="1"/>
  <c r="K618" i="24"/>
  <c r="V618" i="24" s="1"/>
  <c r="K617" i="24"/>
  <c r="V617" i="24" s="1"/>
  <c r="K616" i="24"/>
  <c r="V616" i="24" s="1"/>
  <c r="K615" i="24"/>
  <c r="V615" i="24" s="1"/>
  <c r="K614" i="24"/>
  <c r="V614" i="24" s="1"/>
  <c r="K579" i="24"/>
  <c r="V579" i="24" s="1"/>
  <c r="K578" i="24"/>
  <c r="V578" i="24" s="1"/>
  <c r="K577" i="24"/>
  <c r="V577" i="24" s="1"/>
  <c r="K576" i="24"/>
  <c r="V576" i="24" s="1"/>
  <c r="K575" i="24"/>
  <c r="V575" i="24" s="1"/>
  <c r="K574" i="24"/>
  <c r="V574" i="24" s="1"/>
  <c r="K573" i="24"/>
  <c r="V573" i="24" s="1"/>
  <c r="K572" i="24"/>
  <c r="V572" i="24" s="1"/>
  <c r="K571" i="24"/>
  <c r="V571" i="24" s="1"/>
  <c r="K568" i="24"/>
  <c r="V568" i="24" s="1"/>
  <c r="K567" i="24"/>
  <c r="V567" i="24" s="1"/>
  <c r="K566" i="24"/>
  <c r="V566" i="24" s="1"/>
  <c r="K565" i="24"/>
  <c r="V565" i="24" s="1"/>
  <c r="K564" i="24"/>
  <c r="V564" i="24" s="1"/>
  <c r="K563" i="24"/>
  <c r="V563" i="24" s="1"/>
  <c r="K562" i="24"/>
  <c r="V562" i="24" s="1"/>
  <c r="K561" i="24"/>
  <c r="V561" i="24" s="1"/>
  <c r="K560" i="24"/>
  <c r="V560" i="24" s="1"/>
  <c r="K559" i="24"/>
  <c r="V559" i="24" s="1"/>
  <c r="K558" i="24"/>
  <c r="V558" i="24" s="1"/>
  <c r="K557" i="24"/>
  <c r="V557" i="24" s="1"/>
  <c r="K556" i="24"/>
  <c r="V556" i="24" s="1"/>
  <c r="K555" i="24"/>
  <c r="V555" i="24" s="1"/>
  <c r="K554" i="24"/>
  <c r="V554" i="24" s="1"/>
  <c r="K553" i="24"/>
  <c r="V553" i="24" s="1"/>
  <c r="K552" i="24"/>
  <c r="V552" i="24" s="1"/>
  <c r="K551" i="24"/>
  <c r="V551" i="24" s="1"/>
  <c r="K550" i="24"/>
  <c r="V550" i="24" s="1"/>
  <c r="K549" i="24"/>
  <c r="V549" i="24" s="1"/>
  <c r="K548" i="24"/>
  <c r="V548" i="24" s="1"/>
  <c r="K547" i="24"/>
  <c r="V547" i="24" s="1"/>
  <c r="K546" i="24"/>
  <c r="V546" i="24" s="1"/>
  <c r="K545" i="24"/>
  <c r="V545" i="24" s="1"/>
  <c r="K544" i="24"/>
  <c r="V544" i="24" s="1"/>
  <c r="K543" i="24"/>
  <c r="V543" i="24" s="1"/>
  <c r="K117" i="24"/>
  <c r="V117" i="24" s="1"/>
  <c r="K118" i="24"/>
  <c r="V118" i="24" s="1"/>
  <c r="K119" i="24"/>
  <c r="V119" i="24" s="1"/>
  <c r="K120" i="24"/>
  <c r="V120" i="24" s="1"/>
  <c r="K121" i="24"/>
  <c r="V121" i="24" s="1"/>
  <c r="K122" i="24"/>
  <c r="V122" i="24" s="1"/>
  <c r="K123" i="24"/>
  <c r="V123" i="24" s="1"/>
  <c r="K124" i="24"/>
  <c r="V124" i="24" s="1"/>
  <c r="K125" i="24"/>
  <c r="V125" i="24" s="1"/>
  <c r="K126" i="24"/>
  <c r="V126" i="24" s="1"/>
  <c r="K127" i="24"/>
  <c r="V127" i="24" s="1"/>
  <c r="K211" i="24"/>
  <c r="V211" i="24" s="1"/>
  <c r="K212" i="24"/>
  <c r="V212" i="24" s="1"/>
  <c r="K213" i="24"/>
  <c r="V213" i="24" s="1"/>
  <c r="K214" i="24"/>
  <c r="V214" i="24" s="1"/>
  <c r="K215" i="24"/>
  <c r="V215" i="24" s="1"/>
  <c r="K216" i="24"/>
  <c r="V216" i="24" s="1"/>
  <c r="K217" i="24"/>
  <c r="V217" i="24" s="1"/>
  <c r="K218" i="24"/>
  <c r="V218" i="24" s="1"/>
  <c r="K219" i="24"/>
  <c r="V219" i="24" s="1"/>
  <c r="K220" i="24"/>
  <c r="V220" i="24" s="1"/>
  <c r="K221" i="24"/>
  <c r="V221" i="24" s="1"/>
  <c r="K222" i="24"/>
  <c r="V222" i="24" s="1"/>
  <c r="K223" i="24"/>
  <c r="V223" i="24" s="1"/>
  <c r="K224" i="24"/>
  <c r="V224" i="24" s="1"/>
  <c r="K225" i="24"/>
  <c r="V225" i="24" s="1"/>
  <c r="K226" i="24"/>
  <c r="V226" i="24" s="1"/>
  <c r="K210" i="24"/>
  <c r="V210" i="24" s="1"/>
  <c r="K50" i="24"/>
  <c r="V50" i="24" s="1"/>
  <c r="K51" i="24"/>
  <c r="V51" i="24" s="1"/>
  <c r="K52" i="24"/>
  <c r="V52" i="24" s="1"/>
  <c r="K53" i="24"/>
  <c r="V53" i="24" s="1"/>
  <c r="K54" i="24"/>
  <c r="V54" i="24" s="1"/>
  <c r="K55" i="24"/>
  <c r="V55" i="24" s="1"/>
  <c r="K56" i="24"/>
  <c r="V56" i="24" s="1"/>
  <c r="K57" i="24"/>
  <c r="V57" i="24" s="1"/>
  <c r="K58" i="24"/>
  <c r="V58" i="24" s="1"/>
  <c r="K59" i="24"/>
  <c r="V59" i="24" s="1"/>
  <c r="K60" i="24"/>
  <c r="V60" i="24" s="1"/>
  <c r="K61" i="24"/>
  <c r="V61" i="24" s="1"/>
  <c r="K62" i="24"/>
  <c r="V62" i="24" s="1"/>
  <c r="K63" i="24"/>
  <c r="V63" i="24" s="1"/>
  <c r="K64" i="24"/>
  <c r="V64" i="24" s="1"/>
  <c r="K65" i="24"/>
  <c r="V65" i="24" s="1"/>
  <c r="K66" i="24"/>
  <c r="V66" i="24" s="1"/>
  <c r="K67" i="24"/>
  <c r="V67" i="24" s="1"/>
  <c r="K68" i="24"/>
  <c r="V68" i="24" s="1"/>
  <c r="K69" i="24"/>
  <c r="V69" i="24" s="1"/>
  <c r="K70" i="24"/>
  <c r="V70" i="24" s="1"/>
  <c r="K71" i="24"/>
  <c r="V71" i="24" s="1"/>
  <c r="K72" i="24"/>
  <c r="V72" i="24" s="1"/>
  <c r="K73" i="24"/>
  <c r="V73" i="24" s="1"/>
  <c r="K74" i="24"/>
  <c r="V74" i="24" s="1"/>
  <c r="K75" i="24"/>
  <c r="V75" i="24" s="1"/>
  <c r="K76" i="24"/>
  <c r="V76" i="24" s="1"/>
  <c r="K33" i="24"/>
  <c r="V33" i="24" s="1"/>
  <c r="K34" i="24"/>
  <c r="V34" i="24" s="1"/>
  <c r="K128" i="24"/>
  <c r="V128" i="24" s="1"/>
  <c r="K129" i="24"/>
  <c r="V129" i="24" s="1"/>
  <c r="K130" i="24"/>
  <c r="V130" i="24" s="1"/>
  <c r="K131" i="24"/>
  <c r="V131" i="24" s="1"/>
  <c r="K132" i="24"/>
  <c r="V132" i="24" s="1"/>
  <c r="K133" i="24"/>
  <c r="V133" i="24" s="1"/>
  <c r="K134" i="24"/>
  <c r="V134" i="24" s="1"/>
  <c r="K135" i="24"/>
  <c r="V135" i="24" s="1"/>
  <c r="K136" i="24"/>
  <c r="V136" i="24" s="1"/>
  <c r="K137" i="24"/>
  <c r="V137" i="24" s="1"/>
  <c r="K138" i="24"/>
  <c r="V138" i="24" s="1"/>
  <c r="K139" i="24"/>
  <c r="V139" i="24" s="1"/>
  <c r="K140" i="24"/>
  <c r="V140" i="24" s="1"/>
  <c r="K141" i="24"/>
  <c r="V141" i="24" s="1"/>
  <c r="K142" i="24"/>
  <c r="V142" i="24" s="1"/>
  <c r="K143" i="24"/>
  <c r="V143" i="24" s="1"/>
  <c r="K144" i="24"/>
  <c r="V144" i="24" s="1"/>
  <c r="K145" i="24"/>
  <c r="V145" i="24" s="1"/>
  <c r="K146" i="24"/>
  <c r="V146" i="24" s="1"/>
  <c r="K147" i="24"/>
  <c r="V147" i="24" s="1"/>
  <c r="K148" i="24"/>
  <c r="V148" i="24" s="1"/>
  <c r="K149" i="24"/>
  <c r="V149" i="24" s="1"/>
  <c r="K150" i="24"/>
  <c r="V150" i="24" s="1"/>
  <c r="K151" i="24"/>
  <c r="V151" i="24" s="1"/>
  <c r="K152" i="24"/>
  <c r="V152" i="24" s="1"/>
  <c r="K153" i="24"/>
  <c r="V153" i="24" s="1"/>
  <c r="K154" i="24"/>
  <c r="V154" i="24" s="1"/>
  <c r="K155" i="24"/>
  <c r="V155" i="24" s="1"/>
  <c r="K156" i="24"/>
  <c r="V156" i="24" s="1"/>
  <c r="K157" i="24"/>
  <c r="V157" i="24" s="1"/>
  <c r="K160" i="24"/>
  <c r="V160" i="24" s="1"/>
  <c r="K159" i="24"/>
  <c r="V159" i="24" s="1"/>
  <c r="K162" i="24"/>
  <c r="V162" i="24" s="1"/>
  <c r="K163" i="24"/>
  <c r="V163" i="24" s="1"/>
  <c r="K164" i="24"/>
  <c r="V164" i="24" s="1"/>
  <c r="K165" i="24"/>
  <c r="V165" i="24" s="1"/>
  <c r="K166" i="24"/>
  <c r="V166" i="24" s="1"/>
  <c r="K167" i="24"/>
  <c r="V167" i="24" s="1"/>
  <c r="K168" i="24"/>
  <c r="V168" i="24" s="1"/>
  <c r="K169" i="24"/>
  <c r="V169" i="24" s="1"/>
  <c r="K170" i="24"/>
  <c r="V170" i="24" s="1"/>
  <c r="K171" i="24"/>
  <c r="V171" i="24" s="1"/>
  <c r="K172" i="24"/>
  <c r="V172" i="24" s="1"/>
  <c r="K173" i="24"/>
  <c r="V173" i="24" s="1"/>
  <c r="K174" i="24"/>
  <c r="V174" i="24" s="1"/>
  <c r="K175" i="24"/>
  <c r="V175" i="24" s="1"/>
  <c r="K176" i="24"/>
  <c r="V176" i="24" s="1"/>
  <c r="K177" i="24"/>
  <c r="V177" i="24" s="1"/>
  <c r="K178" i="24"/>
  <c r="V178" i="24" s="1"/>
  <c r="K179" i="24"/>
  <c r="V179" i="24" s="1"/>
  <c r="K180" i="24"/>
  <c r="V180" i="24" s="1"/>
  <c r="K181" i="24"/>
  <c r="V181" i="24" s="1"/>
  <c r="K182" i="24"/>
  <c r="V182" i="24" s="1"/>
  <c r="K183" i="24"/>
  <c r="V183" i="24" s="1"/>
  <c r="K184" i="24"/>
  <c r="V184" i="24" s="1"/>
  <c r="K185" i="24"/>
  <c r="V185" i="24" s="1"/>
  <c r="K186" i="24"/>
  <c r="V186" i="24" s="1"/>
  <c r="K187" i="24"/>
  <c r="V187" i="24" s="1"/>
  <c r="K188" i="24"/>
  <c r="V188" i="24" s="1"/>
  <c r="K189" i="24"/>
  <c r="V189" i="24" s="1"/>
  <c r="K190" i="24"/>
  <c r="V190" i="24" s="1"/>
  <c r="K191" i="24"/>
  <c r="V191" i="24" s="1"/>
  <c r="K192" i="24"/>
  <c r="V192" i="24" s="1"/>
  <c r="K193" i="24"/>
  <c r="V193" i="24" s="1"/>
  <c r="K194" i="24"/>
  <c r="V194" i="24" s="1"/>
  <c r="K195" i="24"/>
  <c r="V195" i="24" s="1"/>
  <c r="K196" i="24"/>
  <c r="V196" i="24" s="1"/>
  <c r="K197" i="24"/>
  <c r="V197" i="24" s="1"/>
  <c r="K198" i="24"/>
  <c r="V198" i="24" s="1"/>
  <c r="K199" i="24"/>
  <c r="V199" i="24" s="1"/>
  <c r="K200" i="24"/>
  <c r="V200" i="24" s="1"/>
  <c r="K201" i="24"/>
  <c r="V201" i="24" s="1"/>
  <c r="K202" i="24"/>
  <c r="V202" i="24" s="1"/>
  <c r="K203" i="24"/>
  <c r="V203" i="24" s="1"/>
  <c r="K227" i="24"/>
  <c r="V227" i="24" s="1"/>
  <c r="K228" i="24"/>
  <c r="V228" i="24" s="1"/>
  <c r="K229" i="24"/>
  <c r="V229" i="24" s="1"/>
  <c r="K230" i="24"/>
  <c r="V230" i="24" s="1"/>
  <c r="K231" i="24"/>
  <c r="V231" i="24" s="1"/>
  <c r="K232" i="24"/>
  <c r="V232" i="24" s="1"/>
  <c r="K233" i="24"/>
  <c r="V233" i="24" s="1"/>
  <c r="K234" i="24"/>
  <c r="V234" i="24" s="1"/>
  <c r="K208" i="24"/>
  <c r="V208" i="24" s="1"/>
  <c r="K209" i="24"/>
  <c r="V209" i="24" s="1"/>
  <c r="K204" i="24"/>
  <c r="V204" i="24" s="1"/>
  <c r="K205" i="24"/>
  <c r="V205" i="24" s="1"/>
  <c r="K206" i="24"/>
  <c r="V206" i="24" s="1"/>
  <c r="K207" i="24"/>
  <c r="V207" i="24" s="1"/>
  <c r="K158" i="24"/>
  <c r="V158" i="24" s="1"/>
  <c r="K235" i="24"/>
  <c r="V235" i="24" s="1"/>
  <c r="K236" i="24"/>
  <c r="V236" i="24" s="1"/>
  <c r="K237" i="24"/>
  <c r="V237" i="24" s="1"/>
  <c r="K238" i="24"/>
  <c r="V238" i="24" s="1"/>
  <c r="K239" i="24"/>
  <c r="V239" i="24" s="1"/>
  <c r="K240" i="24"/>
  <c r="V240" i="24" s="1"/>
  <c r="K241" i="24"/>
  <c r="V241" i="24" s="1"/>
  <c r="K242" i="24"/>
  <c r="V242" i="24" s="1"/>
  <c r="K243" i="24"/>
  <c r="V243" i="24" s="1"/>
  <c r="K244" i="24"/>
  <c r="V244" i="24" s="1"/>
  <c r="K245" i="24"/>
  <c r="V245" i="24" s="1"/>
  <c r="K246" i="24"/>
  <c r="V246" i="24" s="1"/>
  <c r="K247" i="24"/>
  <c r="V247" i="24" s="1"/>
  <c r="K248" i="24"/>
  <c r="V248" i="24" s="1"/>
  <c r="K249" i="24"/>
  <c r="V249" i="24" s="1"/>
  <c r="K250" i="24"/>
  <c r="V250" i="24" s="1"/>
  <c r="K251" i="24"/>
  <c r="V251" i="24" s="1"/>
  <c r="K252" i="24"/>
  <c r="V252" i="24" s="1"/>
  <c r="K253" i="24"/>
  <c r="V253" i="24" s="1"/>
  <c r="K254" i="24"/>
  <c r="V254" i="24" s="1"/>
  <c r="K255" i="24"/>
  <c r="V255" i="24" s="1"/>
  <c r="K256" i="24"/>
  <c r="V256" i="24" s="1"/>
  <c r="K257" i="24"/>
  <c r="V257" i="24" s="1"/>
  <c r="K258" i="24"/>
  <c r="V258" i="24" s="1"/>
  <c r="K259" i="24"/>
  <c r="V259" i="24" s="1"/>
  <c r="K260" i="24"/>
  <c r="V260" i="24" s="1"/>
  <c r="K261" i="24"/>
  <c r="V261" i="24" s="1"/>
  <c r="K262" i="24"/>
  <c r="V262" i="24" s="1"/>
  <c r="K263" i="24"/>
  <c r="V263" i="24" s="1"/>
  <c r="K264" i="24"/>
  <c r="V264" i="24" s="1"/>
  <c r="K265" i="24"/>
  <c r="V265" i="24" s="1"/>
  <c r="K266" i="24"/>
  <c r="V266" i="24" s="1"/>
  <c r="K267" i="24"/>
  <c r="V267" i="24" s="1"/>
  <c r="K268" i="24"/>
  <c r="V268" i="24" s="1"/>
  <c r="K269" i="24"/>
  <c r="V269" i="24" s="1"/>
  <c r="K270" i="24"/>
  <c r="V270" i="24" s="1"/>
  <c r="K271" i="24"/>
  <c r="V271" i="24" s="1"/>
  <c r="K272" i="24"/>
  <c r="V272" i="24" s="1"/>
  <c r="K273" i="24"/>
  <c r="V273" i="24" s="1"/>
  <c r="K274" i="24"/>
  <c r="V274" i="24" s="1"/>
  <c r="K881" i="24"/>
  <c r="V881" i="24" s="1"/>
  <c r="K1014" i="24"/>
  <c r="V1014" i="24" s="1"/>
  <c r="K811" i="24"/>
  <c r="V811" i="24" s="1"/>
  <c r="K812" i="24"/>
  <c r="V812" i="24" s="1"/>
  <c r="K813" i="24"/>
  <c r="V813" i="24" s="1"/>
  <c r="K814" i="24"/>
  <c r="V814" i="24" s="1"/>
  <c r="K815" i="24"/>
  <c r="V815" i="24" s="1"/>
  <c r="K816" i="24"/>
  <c r="V816" i="24" s="1"/>
  <c r="K817" i="24"/>
  <c r="V817" i="24" s="1"/>
  <c r="K818" i="24"/>
  <c r="V818" i="24" s="1"/>
  <c r="K819" i="24"/>
  <c r="V819" i="24" s="1"/>
  <c r="K820" i="24"/>
  <c r="V820" i="24" s="1"/>
  <c r="K821" i="24"/>
  <c r="V821" i="24" s="1"/>
  <c r="K822" i="24"/>
  <c r="V822" i="24" s="1"/>
  <c r="K823" i="24"/>
  <c r="V823" i="24" s="1"/>
  <c r="K824" i="24"/>
  <c r="V824" i="24" s="1"/>
  <c r="K825" i="24"/>
  <c r="V825" i="24" s="1"/>
  <c r="K826" i="24"/>
  <c r="V826" i="24" s="1"/>
  <c r="K827" i="24"/>
  <c r="V827" i="24" s="1"/>
  <c r="K828" i="24"/>
  <c r="V828" i="24" s="1"/>
  <c r="K829" i="24"/>
  <c r="V829" i="24" s="1"/>
  <c r="K830" i="24"/>
  <c r="V830" i="24" s="1"/>
  <c r="K831" i="24"/>
  <c r="V831" i="24" s="1"/>
  <c r="K832" i="24"/>
  <c r="V832" i="24" s="1"/>
  <c r="K833" i="24"/>
  <c r="V833" i="24" s="1"/>
  <c r="K834" i="24"/>
  <c r="V834" i="24" s="1"/>
  <c r="K835" i="24"/>
  <c r="V835" i="24" s="1"/>
  <c r="K836" i="24"/>
  <c r="V836" i="24" s="1"/>
  <c r="K839" i="24"/>
  <c r="V839" i="24" s="1"/>
  <c r="K840" i="24"/>
  <c r="V840" i="24" s="1"/>
  <c r="K841" i="24"/>
  <c r="V841" i="24" s="1"/>
  <c r="K842" i="24"/>
  <c r="V842" i="24" s="1"/>
  <c r="K843" i="24"/>
  <c r="V843" i="24" s="1"/>
  <c r="K844" i="24"/>
  <c r="V844" i="24" s="1"/>
  <c r="K845" i="24"/>
  <c r="V845" i="24" s="1"/>
  <c r="K846" i="24"/>
  <c r="V846" i="24" s="1"/>
  <c r="K847" i="24"/>
  <c r="V847" i="24" s="1"/>
  <c r="K882" i="24"/>
  <c r="V882" i="24" s="1"/>
  <c r="K883" i="24"/>
  <c r="V883" i="24" s="1"/>
  <c r="K884" i="24"/>
  <c r="V884" i="24" s="1"/>
  <c r="K885" i="24"/>
  <c r="V885" i="24" s="1"/>
  <c r="K886" i="24"/>
  <c r="V886" i="24" s="1"/>
  <c r="K887" i="24"/>
  <c r="V887" i="24" s="1"/>
  <c r="K888" i="24"/>
  <c r="V888" i="24" s="1"/>
  <c r="K889" i="24"/>
  <c r="V889" i="24" s="1"/>
  <c r="K890" i="24"/>
  <c r="V890" i="24" s="1"/>
  <c r="K891" i="24"/>
  <c r="V891" i="24" s="1"/>
  <c r="K892" i="24"/>
  <c r="V892" i="24" s="1"/>
  <c r="K893" i="24"/>
  <c r="V893" i="24" s="1"/>
  <c r="K894" i="24"/>
  <c r="V894" i="24" s="1"/>
  <c r="K895" i="24"/>
  <c r="V895" i="24" s="1"/>
  <c r="K896" i="24"/>
  <c r="V896" i="24" s="1"/>
  <c r="K897" i="24"/>
  <c r="V897" i="24" s="1"/>
  <c r="K898" i="24"/>
  <c r="V898" i="24" s="1"/>
  <c r="K899" i="24"/>
  <c r="V899" i="24" s="1"/>
  <c r="K900" i="24"/>
  <c r="V900" i="24" s="1"/>
  <c r="K901" i="24"/>
  <c r="V901" i="24" s="1"/>
  <c r="K902" i="24"/>
  <c r="V902" i="24" s="1"/>
  <c r="K903" i="24"/>
  <c r="V903" i="24" s="1"/>
  <c r="K904" i="24"/>
  <c r="V904" i="24" s="1"/>
  <c r="K905" i="24"/>
  <c r="V905" i="24" s="1"/>
  <c r="K906" i="24"/>
  <c r="V906" i="24" s="1"/>
  <c r="K907" i="24"/>
  <c r="V907" i="24" s="1"/>
  <c r="K908" i="24"/>
  <c r="V908" i="24" s="1"/>
  <c r="K909" i="24"/>
  <c r="V909" i="24" s="1"/>
  <c r="K910" i="24"/>
  <c r="V910" i="24" s="1"/>
  <c r="K911" i="24"/>
  <c r="V911" i="24" s="1"/>
  <c r="K912" i="24"/>
  <c r="V912" i="24" s="1"/>
  <c r="K913" i="24"/>
  <c r="V913" i="24" s="1"/>
  <c r="K914" i="24"/>
  <c r="V914" i="24" s="1"/>
  <c r="K915" i="24"/>
  <c r="V915" i="24" s="1"/>
  <c r="K916" i="24"/>
  <c r="V916" i="24" s="1"/>
  <c r="K917" i="24"/>
  <c r="V917" i="24" s="1"/>
  <c r="K918" i="24"/>
  <c r="V918" i="24" s="1"/>
  <c r="K848" i="24"/>
  <c r="V848" i="24" s="1"/>
  <c r="K849" i="24"/>
  <c r="V849" i="24" s="1"/>
  <c r="K850" i="24"/>
  <c r="V850" i="24" s="1"/>
  <c r="K851" i="24"/>
  <c r="V851" i="24" s="1"/>
  <c r="K852" i="24"/>
  <c r="V852" i="24" s="1"/>
  <c r="K853" i="24"/>
  <c r="V853" i="24" s="1"/>
  <c r="K919" i="24"/>
  <c r="V919" i="24" s="1"/>
  <c r="K920" i="24"/>
  <c r="V920" i="24" s="1"/>
  <c r="K921" i="24"/>
  <c r="V921" i="24" s="1"/>
  <c r="K922" i="24"/>
  <c r="V922" i="24" s="1"/>
  <c r="K923" i="24"/>
  <c r="V923" i="24" s="1"/>
  <c r="K924" i="24"/>
  <c r="V924" i="24" s="1"/>
  <c r="K925" i="24"/>
  <c r="V925" i="24" s="1"/>
  <c r="K926" i="24"/>
  <c r="V926" i="24" s="1"/>
  <c r="K927" i="24"/>
  <c r="V927" i="24" s="1"/>
  <c r="K928" i="24"/>
  <c r="V928" i="24" s="1"/>
  <c r="K929" i="24"/>
  <c r="V929" i="24" s="1"/>
  <c r="K930" i="24"/>
  <c r="V930" i="24" s="1"/>
  <c r="K931" i="24"/>
  <c r="V931" i="24" s="1"/>
  <c r="K1015" i="24"/>
  <c r="V1015" i="24" s="1"/>
  <c r="K1016" i="24"/>
  <c r="V1016" i="24" s="1"/>
  <c r="K1017" i="24"/>
  <c r="V1017" i="24" s="1"/>
  <c r="K1018" i="24"/>
  <c r="V1018" i="24" s="1"/>
  <c r="K1019" i="24"/>
  <c r="V1019" i="24" s="1"/>
  <c r="K1020" i="24"/>
  <c r="V1020" i="24" s="1"/>
  <c r="K1021" i="24"/>
  <c r="V1021" i="24" s="1"/>
  <c r="K1022" i="24"/>
  <c r="V1022" i="24" s="1"/>
  <c r="K1023" i="24"/>
  <c r="V1023" i="24" s="1"/>
  <c r="K1024" i="24"/>
  <c r="V1024" i="24" s="1"/>
  <c r="K1025" i="24"/>
  <c r="V1025" i="24" s="1"/>
  <c r="K1026" i="24"/>
  <c r="V1026" i="24" s="1"/>
  <c r="K1027" i="24"/>
  <c r="V1027" i="24" s="1"/>
  <c r="K1028" i="24"/>
  <c r="V1028" i="24" s="1"/>
  <c r="K1029" i="24"/>
  <c r="V1029" i="24" s="1"/>
  <c r="K1030" i="24"/>
  <c r="V1030" i="24" s="1"/>
  <c r="K854" i="24"/>
  <c r="V854" i="24" s="1"/>
  <c r="K855" i="24"/>
  <c r="V855" i="24" s="1"/>
  <c r="K856" i="24"/>
  <c r="V856" i="24" s="1"/>
  <c r="K857" i="24"/>
  <c r="V857" i="24" s="1"/>
  <c r="K858" i="24"/>
  <c r="V858" i="24" s="1"/>
  <c r="K859" i="24"/>
  <c r="V859" i="24" s="1"/>
  <c r="K860" i="24"/>
  <c r="V860" i="24" s="1"/>
  <c r="K861" i="24"/>
  <c r="V861" i="24" s="1"/>
  <c r="K862" i="24"/>
  <c r="V862" i="24" s="1"/>
  <c r="K863" i="24"/>
  <c r="V863" i="24" s="1"/>
  <c r="K864" i="24"/>
  <c r="V864" i="24" s="1"/>
  <c r="K865" i="24"/>
  <c r="V865" i="24" s="1"/>
  <c r="K866" i="24"/>
  <c r="V866" i="24" s="1"/>
  <c r="K867" i="24"/>
  <c r="V867" i="24" s="1"/>
  <c r="K868" i="24"/>
  <c r="V868" i="24" s="1"/>
  <c r="K869" i="24"/>
  <c r="V869" i="24" s="1"/>
  <c r="K870" i="24"/>
  <c r="V870" i="24" s="1"/>
  <c r="K871" i="24"/>
  <c r="V871" i="24" s="1"/>
  <c r="K872" i="24"/>
  <c r="V872" i="24" s="1"/>
  <c r="K873" i="24"/>
  <c r="V873" i="24" s="1"/>
  <c r="K874" i="24"/>
  <c r="V874" i="24" s="1"/>
  <c r="K875" i="24"/>
  <c r="V875" i="24" s="1"/>
  <c r="K876" i="24"/>
  <c r="V876" i="24" s="1"/>
  <c r="K877" i="24"/>
  <c r="V877" i="24" s="1"/>
  <c r="K878" i="24"/>
  <c r="V878" i="24" s="1"/>
  <c r="K879" i="24"/>
  <c r="V879" i="24" s="1"/>
  <c r="K880" i="24"/>
  <c r="V880" i="24" s="1"/>
  <c r="K837" i="24"/>
  <c r="V837" i="24" s="1"/>
  <c r="K838" i="24"/>
  <c r="V838" i="24" s="1"/>
  <c r="K932" i="24"/>
  <c r="V932" i="24" s="1"/>
  <c r="K933" i="24"/>
  <c r="V933" i="24" s="1"/>
  <c r="K934" i="24"/>
  <c r="V934" i="24" s="1"/>
  <c r="K935" i="24"/>
  <c r="V935" i="24" s="1"/>
  <c r="K936" i="24"/>
  <c r="V936" i="24" s="1"/>
  <c r="K937" i="24"/>
  <c r="V937" i="24" s="1"/>
  <c r="K938" i="24"/>
  <c r="V938" i="24" s="1"/>
  <c r="K939" i="24"/>
  <c r="V939" i="24" s="1"/>
  <c r="K940" i="24"/>
  <c r="V940" i="24" s="1"/>
  <c r="K941" i="24"/>
  <c r="V941" i="24" s="1"/>
  <c r="K942" i="24"/>
  <c r="V942" i="24" s="1"/>
  <c r="K943" i="24"/>
  <c r="V943" i="24" s="1"/>
  <c r="K944" i="24"/>
  <c r="V944" i="24" s="1"/>
  <c r="K945" i="24"/>
  <c r="V945" i="24" s="1"/>
  <c r="K946" i="24"/>
  <c r="V946" i="24" s="1"/>
  <c r="K947" i="24"/>
  <c r="V947" i="24" s="1"/>
  <c r="K948" i="24"/>
  <c r="V948" i="24" s="1"/>
  <c r="K949" i="24"/>
  <c r="V949" i="24" s="1"/>
  <c r="K950" i="24"/>
  <c r="V950" i="24" s="1"/>
  <c r="K951" i="24"/>
  <c r="V951" i="24" s="1"/>
  <c r="K952" i="24"/>
  <c r="V952" i="24" s="1"/>
  <c r="K953" i="24"/>
  <c r="V953" i="24" s="1"/>
  <c r="K954" i="24"/>
  <c r="V954" i="24" s="1"/>
  <c r="K955" i="24"/>
  <c r="V955" i="24" s="1"/>
  <c r="K956" i="24"/>
  <c r="V956" i="24" s="1"/>
  <c r="K957" i="24"/>
  <c r="V957" i="24" s="1"/>
  <c r="K958" i="24"/>
  <c r="V958" i="24" s="1"/>
  <c r="K959" i="24"/>
  <c r="V959" i="24" s="1"/>
  <c r="K960" i="24"/>
  <c r="V960" i="24" s="1"/>
  <c r="K961" i="24"/>
  <c r="V961" i="24" s="1"/>
  <c r="K964" i="24"/>
  <c r="V964" i="24" s="1"/>
  <c r="K963" i="24"/>
  <c r="V963" i="24" s="1"/>
  <c r="K966" i="24"/>
  <c r="V966" i="24" s="1"/>
  <c r="K967" i="24"/>
  <c r="V967" i="24" s="1"/>
  <c r="K968" i="24"/>
  <c r="V968" i="24" s="1"/>
  <c r="K969" i="24"/>
  <c r="V969" i="24" s="1"/>
  <c r="K970" i="24"/>
  <c r="V970" i="24" s="1"/>
  <c r="K971" i="24"/>
  <c r="V971" i="24" s="1"/>
  <c r="K972" i="24"/>
  <c r="V972" i="24" s="1"/>
  <c r="K973" i="24"/>
  <c r="V973" i="24" s="1"/>
  <c r="K974" i="24"/>
  <c r="V974" i="24" s="1"/>
  <c r="K975" i="24"/>
  <c r="V975" i="24" s="1"/>
  <c r="K976" i="24"/>
  <c r="V976" i="24" s="1"/>
  <c r="K977" i="24"/>
  <c r="V977" i="24" s="1"/>
  <c r="K978" i="24"/>
  <c r="V978" i="24" s="1"/>
  <c r="K979" i="24"/>
  <c r="V979" i="24" s="1"/>
  <c r="K980" i="24"/>
  <c r="V980" i="24" s="1"/>
  <c r="K981" i="24"/>
  <c r="V981" i="24" s="1"/>
  <c r="K982" i="24"/>
  <c r="V982" i="24" s="1"/>
  <c r="K983" i="24"/>
  <c r="V983" i="24" s="1"/>
  <c r="K984" i="24"/>
  <c r="V984" i="24" s="1"/>
  <c r="K985" i="24"/>
  <c r="V985" i="24" s="1"/>
  <c r="K986" i="24"/>
  <c r="V986" i="24" s="1"/>
  <c r="K987" i="24"/>
  <c r="V987" i="24" s="1"/>
  <c r="K988" i="24"/>
  <c r="V988" i="24" s="1"/>
  <c r="K989" i="24"/>
  <c r="V989" i="24" s="1"/>
  <c r="K990" i="24"/>
  <c r="V990" i="24" s="1"/>
  <c r="K991" i="24"/>
  <c r="V991" i="24" s="1"/>
  <c r="K992" i="24"/>
  <c r="V992" i="24" s="1"/>
  <c r="K993" i="24"/>
  <c r="V993" i="24" s="1"/>
  <c r="K994" i="24"/>
  <c r="V994" i="24" s="1"/>
  <c r="K995" i="24"/>
  <c r="V995" i="24" s="1"/>
  <c r="K996" i="24"/>
  <c r="V996" i="24" s="1"/>
  <c r="K997" i="24"/>
  <c r="V997" i="24" s="1"/>
  <c r="K998" i="24"/>
  <c r="V998" i="24" s="1"/>
  <c r="K999" i="24"/>
  <c r="V999" i="24" s="1"/>
  <c r="K1000" i="24"/>
  <c r="V1000" i="24" s="1"/>
  <c r="K1001" i="24"/>
  <c r="V1001" i="24" s="1"/>
  <c r="K1002" i="24"/>
  <c r="V1002" i="24" s="1"/>
  <c r="K1003" i="24"/>
  <c r="V1003" i="24" s="1"/>
  <c r="K1004" i="24"/>
  <c r="V1004" i="24" s="1"/>
  <c r="K1005" i="24"/>
  <c r="V1005" i="24" s="1"/>
  <c r="K1006" i="24"/>
  <c r="V1006" i="24" s="1"/>
  <c r="K1007" i="24"/>
  <c r="V1007" i="24" s="1"/>
  <c r="K1031" i="24"/>
  <c r="V1031" i="24" s="1"/>
  <c r="K1032" i="24"/>
  <c r="V1032" i="24" s="1"/>
  <c r="K1033" i="24"/>
  <c r="V1033" i="24" s="1"/>
  <c r="K1034" i="24"/>
  <c r="V1034" i="24" s="1"/>
  <c r="K1035" i="24"/>
  <c r="V1035" i="24" s="1"/>
  <c r="K1036" i="24"/>
  <c r="V1036" i="24" s="1"/>
  <c r="K1037" i="24"/>
  <c r="V1037" i="24" s="1"/>
  <c r="K1038" i="24"/>
  <c r="V1038" i="24" s="1"/>
  <c r="K1012" i="24"/>
  <c r="V1012" i="24" s="1"/>
  <c r="K1013" i="24"/>
  <c r="V1013" i="24" s="1"/>
  <c r="K1008" i="24"/>
  <c r="V1008" i="24" s="1"/>
  <c r="K1009" i="24"/>
  <c r="V1009" i="24" s="1"/>
  <c r="K1010" i="24"/>
  <c r="V1010" i="24" s="1"/>
  <c r="K1011" i="24"/>
  <c r="V1011" i="24" s="1"/>
  <c r="K962" i="24"/>
  <c r="V962" i="24" s="1"/>
  <c r="K1039" i="24"/>
  <c r="V1039" i="24" s="1"/>
  <c r="K1040" i="24"/>
  <c r="V1040" i="24" s="1"/>
  <c r="K1041" i="24"/>
  <c r="V1041" i="24" s="1"/>
  <c r="K1042" i="24"/>
  <c r="V1042" i="24" s="1"/>
  <c r="K1043" i="24"/>
  <c r="V1043" i="24" s="1"/>
  <c r="K1044" i="24"/>
  <c r="V1044" i="24" s="1"/>
  <c r="K1045" i="24"/>
  <c r="V1045" i="24" s="1"/>
  <c r="K1046" i="24"/>
  <c r="V1046" i="24" s="1"/>
  <c r="K1047" i="24"/>
  <c r="V1047" i="24" s="1"/>
  <c r="K1048" i="24"/>
  <c r="V1048" i="24" s="1"/>
  <c r="K1049" i="24"/>
  <c r="V1049" i="24" s="1"/>
  <c r="K1050" i="24"/>
  <c r="V1050" i="24" s="1"/>
  <c r="K1051" i="24"/>
  <c r="V1051" i="24" s="1"/>
  <c r="K1052" i="24"/>
  <c r="V1052" i="24" s="1"/>
  <c r="K1053" i="24"/>
  <c r="V1053" i="24" s="1"/>
  <c r="K1054" i="24"/>
  <c r="V1054" i="24" s="1"/>
  <c r="K1055" i="24"/>
  <c r="V1055" i="24" s="1"/>
  <c r="K1056" i="24"/>
  <c r="V1056" i="24" s="1"/>
  <c r="K1057" i="24"/>
  <c r="V1057" i="24" s="1"/>
  <c r="K1058" i="24"/>
  <c r="V1058" i="24" s="1"/>
  <c r="K1059" i="24"/>
  <c r="V1059" i="24" s="1"/>
  <c r="K1060" i="24"/>
  <c r="V1060" i="24" s="1"/>
  <c r="K1061" i="24"/>
  <c r="V1061" i="24" s="1"/>
  <c r="K1062" i="24"/>
  <c r="V1062" i="24" s="1"/>
  <c r="K1063" i="24"/>
  <c r="V1063" i="24" s="1"/>
  <c r="K1064" i="24"/>
  <c r="V1064" i="24" s="1"/>
  <c r="K1065" i="24"/>
  <c r="V1065" i="24" s="1"/>
  <c r="K1066" i="24"/>
  <c r="V1066" i="24" s="1"/>
  <c r="K1067" i="24"/>
  <c r="V1067" i="24" s="1"/>
  <c r="K1068" i="24"/>
  <c r="V1068" i="24" s="1"/>
  <c r="K1069" i="24"/>
  <c r="V1069" i="24" s="1"/>
  <c r="K1070" i="24"/>
  <c r="V1070" i="24" s="1"/>
  <c r="K1071" i="24"/>
  <c r="V1071" i="24" s="1"/>
  <c r="K1072" i="24"/>
  <c r="V1072" i="24" s="1"/>
  <c r="K1073" i="24"/>
  <c r="V1073" i="24" s="1"/>
  <c r="K1074" i="24"/>
  <c r="V1074" i="24" s="1"/>
  <c r="K1075" i="24"/>
  <c r="V1075" i="24" s="1"/>
  <c r="K1076" i="24"/>
  <c r="V1076" i="24" s="1"/>
  <c r="K1077" i="24"/>
  <c r="V1077" i="24" s="1"/>
  <c r="K1078" i="24"/>
  <c r="V1078" i="24" s="1"/>
  <c r="K1149" i="24"/>
  <c r="V1149" i="24" s="1"/>
  <c r="K1282" i="24"/>
  <c r="V1282" i="24" s="1"/>
  <c r="K1079" i="24"/>
  <c r="V1079" i="24" s="1"/>
  <c r="K1080" i="24"/>
  <c r="V1080" i="24" s="1"/>
  <c r="K1081" i="24"/>
  <c r="V1081" i="24" s="1"/>
  <c r="K1082" i="24"/>
  <c r="V1082" i="24" s="1"/>
  <c r="K1083" i="24"/>
  <c r="V1083" i="24" s="1"/>
  <c r="K1084" i="24"/>
  <c r="V1084" i="24" s="1"/>
  <c r="K1085" i="24"/>
  <c r="V1085" i="24" s="1"/>
  <c r="K1086" i="24"/>
  <c r="V1086" i="24" s="1"/>
  <c r="K1087" i="24"/>
  <c r="V1087" i="24" s="1"/>
  <c r="K1088" i="24"/>
  <c r="V1088" i="24" s="1"/>
  <c r="K1089" i="24"/>
  <c r="V1089" i="24" s="1"/>
  <c r="K1090" i="24"/>
  <c r="V1090" i="24" s="1"/>
  <c r="K1091" i="24"/>
  <c r="V1091" i="24" s="1"/>
  <c r="K1092" i="24"/>
  <c r="V1092" i="24" s="1"/>
  <c r="K1093" i="24"/>
  <c r="V1093" i="24" s="1"/>
  <c r="K1094" i="24"/>
  <c r="V1094" i="24" s="1"/>
  <c r="K1095" i="24"/>
  <c r="V1095" i="24" s="1"/>
  <c r="K1096" i="24"/>
  <c r="V1096" i="24" s="1"/>
  <c r="K1097" i="24"/>
  <c r="V1097" i="24" s="1"/>
  <c r="K1098" i="24"/>
  <c r="V1098" i="24" s="1"/>
  <c r="K1099" i="24"/>
  <c r="V1099" i="24" s="1"/>
  <c r="K1100" i="24"/>
  <c r="V1100" i="24" s="1"/>
  <c r="K1101" i="24"/>
  <c r="V1101" i="24" s="1"/>
  <c r="K1102" i="24"/>
  <c r="V1102" i="24" s="1"/>
  <c r="K1103" i="24"/>
  <c r="V1103" i="24" s="1"/>
  <c r="K1104" i="24"/>
  <c r="V1104" i="24" s="1"/>
  <c r="K1107" i="24"/>
  <c r="V1107" i="24" s="1"/>
  <c r="K1108" i="24"/>
  <c r="V1108" i="24" s="1"/>
  <c r="K1109" i="24"/>
  <c r="V1109" i="24" s="1"/>
  <c r="K1110" i="24"/>
  <c r="V1110" i="24" s="1"/>
  <c r="K1111" i="24"/>
  <c r="V1111" i="24" s="1"/>
  <c r="K1112" i="24"/>
  <c r="V1112" i="24" s="1"/>
  <c r="K1113" i="24"/>
  <c r="V1113" i="24" s="1"/>
  <c r="K1114" i="24"/>
  <c r="V1114" i="24" s="1"/>
  <c r="K1115" i="24"/>
  <c r="V1115" i="24" s="1"/>
  <c r="K1150" i="24"/>
  <c r="V1150" i="24" s="1"/>
  <c r="K1151" i="24"/>
  <c r="V1151" i="24" s="1"/>
  <c r="K1152" i="24"/>
  <c r="V1152" i="24" s="1"/>
  <c r="K1153" i="24"/>
  <c r="V1153" i="24" s="1"/>
  <c r="K1154" i="24"/>
  <c r="V1154" i="24" s="1"/>
  <c r="K1155" i="24"/>
  <c r="V1155" i="24" s="1"/>
  <c r="K1156" i="24"/>
  <c r="V1156" i="24" s="1"/>
  <c r="K1157" i="24"/>
  <c r="V1157" i="24" s="1"/>
  <c r="K1158" i="24"/>
  <c r="V1158" i="24" s="1"/>
  <c r="K1159" i="24"/>
  <c r="V1159" i="24" s="1"/>
  <c r="K1160" i="24"/>
  <c r="V1160" i="24" s="1"/>
  <c r="K1161" i="24"/>
  <c r="V1161" i="24" s="1"/>
  <c r="K1162" i="24"/>
  <c r="V1162" i="24" s="1"/>
  <c r="K1163" i="24"/>
  <c r="V1163" i="24" s="1"/>
  <c r="K1164" i="24"/>
  <c r="V1164" i="24" s="1"/>
  <c r="K1165" i="24"/>
  <c r="V1165" i="24" s="1"/>
  <c r="K1166" i="24"/>
  <c r="V1166" i="24" s="1"/>
  <c r="K1167" i="24"/>
  <c r="V1167" i="24" s="1"/>
  <c r="K1168" i="24"/>
  <c r="V1168" i="24" s="1"/>
  <c r="K1169" i="24"/>
  <c r="V1169" i="24" s="1"/>
  <c r="K1170" i="24"/>
  <c r="V1170" i="24" s="1"/>
  <c r="K1171" i="24"/>
  <c r="V1171" i="24" s="1"/>
  <c r="K1172" i="24"/>
  <c r="V1172" i="24" s="1"/>
  <c r="K1173" i="24"/>
  <c r="V1173" i="24" s="1"/>
  <c r="K1174" i="24"/>
  <c r="V1174" i="24" s="1"/>
  <c r="K1175" i="24"/>
  <c r="V1175" i="24" s="1"/>
  <c r="K1176" i="24"/>
  <c r="V1176" i="24" s="1"/>
  <c r="K1177" i="24"/>
  <c r="V1177" i="24" s="1"/>
  <c r="K1178" i="24"/>
  <c r="V1178" i="24" s="1"/>
  <c r="K1179" i="24"/>
  <c r="V1179" i="24" s="1"/>
  <c r="K1180" i="24"/>
  <c r="V1180" i="24" s="1"/>
  <c r="K1181" i="24"/>
  <c r="V1181" i="24" s="1"/>
  <c r="K1182" i="24"/>
  <c r="V1182" i="24" s="1"/>
  <c r="K1183" i="24"/>
  <c r="V1183" i="24" s="1"/>
  <c r="K1184" i="24"/>
  <c r="V1184" i="24" s="1"/>
  <c r="K1185" i="24"/>
  <c r="V1185" i="24" s="1"/>
  <c r="K1186" i="24"/>
  <c r="V1186" i="24" s="1"/>
  <c r="K1116" i="24"/>
  <c r="V1116" i="24" s="1"/>
  <c r="K1117" i="24"/>
  <c r="V1117" i="24" s="1"/>
  <c r="K1118" i="24"/>
  <c r="V1118" i="24" s="1"/>
  <c r="K1119" i="24"/>
  <c r="V1119" i="24" s="1"/>
  <c r="K1120" i="24"/>
  <c r="V1120" i="24" s="1"/>
  <c r="K1121" i="24"/>
  <c r="V1121" i="24" s="1"/>
  <c r="K1187" i="24"/>
  <c r="V1187" i="24" s="1"/>
  <c r="K1188" i="24"/>
  <c r="V1188" i="24" s="1"/>
  <c r="K1189" i="24"/>
  <c r="V1189" i="24" s="1"/>
  <c r="K1190" i="24"/>
  <c r="V1190" i="24" s="1"/>
  <c r="K1191" i="24"/>
  <c r="V1191" i="24" s="1"/>
  <c r="K1192" i="24"/>
  <c r="V1192" i="24" s="1"/>
  <c r="K1193" i="24"/>
  <c r="V1193" i="24" s="1"/>
  <c r="K1194" i="24"/>
  <c r="V1194" i="24" s="1"/>
  <c r="K1195" i="24"/>
  <c r="V1195" i="24" s="1"/>
  <c r="K1196" i="24"/>
  <c r="V1196" i="24" s="1"/>
  <c r="K1197" i="24"/>
  <c r="V1197" i="24" s="1"/>
  <c r="K1198" i="24"/>
  <c r="V1198" i="24" s="1"/>
  <c r="K1199" i="24"/>
  <c r="V1199" i="24" s="1"/>
  <c r="K1283" i="24"/>
  <c r="V1283" i="24" s="1"/>
  <c r="K1284" i="24"/>
  <c r="V1284" i="24" s="1"/>
  <c r="K1285" i="24"/>
  <c r="V1285" i="24" s="1"/>
  <c r="K1286" i="24"/>
  <c r="V1286" i="24" s="1"/>
  <c r="K1287" i="24"/>
  <c r="V1287" i="24" s="1"/>
  <c r="K1288" i="24"/>
  <c r="V1288" i="24" s="1"/>
  <c r="K1289" i="24"/>
  <c r="V1289" i="24" s="1"/>
  <c r="K1290" i="24"/>
  <c r="V1290" i="24" s="1"/>
  <c r="K1291" i="24"/>
  <c r="V1291" i="24" s="1"/>
  <c r="K1292" i="24"/>
  <c r="V1292" i="24" s="1"/>
  <c r="K1293" i="24"/>
  <c r="V1293" i="24" s="1"/>
  <c r="K1294" i="24"/>
  <c r="V1294" i="24" s="1"/>
  <c r="K1295" i="24"/>
  <c r="V1295" i="24" s="1"/>
  <c r="K1296" i="24"/>
  <c r="V1296" i="24" s="1"/>
  <c r="K1297" i="24"/>
  <c r="V1297" i="24" s="1"/>
  <c r="K1298" i="24"/>
  <c r="V1298" i="24" s="1"/>
  <c r="K1122" i="24"/>
  <c r="V1122" i="24" s="1"/>
  <c r="K1123" i="24"/>
  <c r="V1123" i="24" s="1"/>
  <c r="K1124" i="24"/>
  <c r="V1124" i="24" s="1"/>
  <c r="K1125" i="24"/>
  <c r="V1125" i="24" s="1"/>
  <c r="K1126" i="24"/>
  <c r="V1126" i="24" s="1"/>
  <c r="K1127" i="24"/>
  <c r="V1127" i="24" s="1"/>
  <c r="K1128" i="24"/>
  <c r="V1128" i="24" s="1"/>
  <c r="K1129" i="24"/>
  <c r="V1129" i="24" s="1"/>
  <c r="K1130" i="24"/>
  <c r="V1130" i="24" s="1"/>
  <c r="K1131" i="24"/>
  <c r="V1131" i="24" s="1"/>
  <c r="K1132" i="24"/>
  <c r="V1132" i="24" s="1"/>
  <c r="K1133" i="24"/>
  <c r="V1133" i="24" s="1"/>
  <c r="K1134" i="24"/>
  <c r="V1134" i="24" s="1"/>
  <c r="K1135" i="24"/>
  <c r="V1135" i="24" s="1"/>
  <c r="K1136" i="24"/>
  <c r="V1136" i="24" s="1"/>
  <c r="K1137" i="24"/>
  <c r="V1137" i="24" s="1"/>
  <c r="K1138" i="24"/>
  <c r="V1138" i="24" s="1"/>
  <c r="K1139" i="24"/>
  <c r="V1139" i="24" s="1"/>
  <c r="K1140" i="24"/>
  <c r="V1140" i="24" s="1"/>
  <c r="K1141" i="24"/>
  <c r="V1141" i="24" s="1"/>
  <c r="K1142" i="24"/>
  <c r="V1142" i="24" s="1"/>
  <c r="K1143" i="24"/>
  <c r="V1143" i="24" s="1"/>
  <c r="K1144" i="24"/>
  <c r="V1144" i="24" s="1"/>
  <c r="K1145" i="24"/>
  <c r="V1145" i="24" s="1"/>
  <c r="K1146" i="24"/>
  <c r="V1146" i="24" s="1"/>
  <c r="K1147" i="24"/>
  <c r="V1147" i="24" s="1"/>
  <c r="K1148" i="24"/>
  <c r="V1148" i="24" s="1"/>
  <c r="K1105" i="24"/>
  <c r="V1105" i="24" s="1"/>
  <c r="K1106" i="24"/>
  <c r="V1106" i="24" s="1"/>
  <c r="K1200" i="24"/>
  <c r="V1200" i="24" s="1"/>
  <c r="K1201" i="24"/>
  <c r="V1201" i="24" s="1"/>
  <c r="K1202" i="24"/>
  <c r="V1202" i="24" s="1"/>
  <c r="K1203" i="24"/>
  <c r="V1203" i="24" s="1"/>
  <c r="K1204" i="24"/>
  <c r="V1204" i="24" s="1"/>
  <c r="K1205" i="24"/>
  <c r="V1205" i="24" s="1"/>
  <c r="K1206" i="24"/>
  <c r="V1206" i="24" s="1"/>
  <c r="K1207" i="24"/>
  <c r="V1207" i="24" s="1"/>
  <c r="K1208" i="24"/>
  <c r="V1208" i="24" s="1"/>
  <c r="K1209" i="24"/>
  <c r="V1209" i="24" s="1"/>
  <c r="K1210" i="24"/>
  <c r="V1210" i="24" s="1"/>
  <c r="K1211" i="24"/>
  <c r="V1211" i="24" s="1"/>
  <c r="K1212" i="24"/>
  <c r="V1212" i="24" s="1"/>
  <c r="K1213" i="24"/>
  <c r="V1213" i="24" s="1"/>
  <c r="K1214" i="24"/>
  <c r="V1214" i="24" s="1"/>
  <c r="K1215" i="24"/>
  <c r="V1215" i="24" s="1"/>
  <c r="K1216" i="24"/>
  <c r="V1216" i="24" s="1"/>
  <c r="K1217" i="24"/>
  <c r="V1217" i="24" s="1"/>
  <c r="K1218" i="24"/>
  <c r="V1218" i="24" s="1"/>
  <c r="K1219" i="24"/>
  <c r="V1219" i="24" s="1"/>
  <c r="K1220" i="24"/>
  <c r="V1220" i="24" s="1"/>
  <c r="K1221" i="24"/>
  <c r="V1221" i="24" s="1"/>
  <c r="K1222" i="24"/>
  <c r="V1222" i="24" s="1"/>
  <c r="K1223" i="24"/>
  <c r="V1223" i="24" s="1"/>
  <c r="K1224" i="24"/>
  <c r="V1224" i="24" s="1"/>
  <c r="K1225" i="24"/>
  <c r="V1225" i="24" s="1"/>
  <c r="K1226" i="24"/>
  <c r="V1226" i="24" s="1"/>
  <c r="K1227" i="24"/>
  <c r="V1227" i="24" s="1"/>
  <c r="K1228" i="24"/>
  <c r="V1228" i="24" s="1"/>
  <c r="K1229" i="24"/>
  <c r="V1229" i="24" s="1"/>
  <c r="K1232" i="24"/>
  <c r="V1232" i="24" s="1"/>
  <c r="K1231" i="24"/>
  <c r="V1231" i="24" s="1"/>
  <c r="K1234" i="24"/>
  <c r="V1234" i="24" s="1"/>
  <c r="K1235" i="24"/>
  <c r="V1235" i="24" s="1"/>
  <c r="K1236" i="24"/>
  <c r="V1236" i="24" s="1"/>
  <c r="K1237" i="24"/>
  <c r="V1237" i="24" s="1"/>
  <c r="K1238" i="24"/>
  <c r="V1238" i="24" s="1"/>
  <c r="K1239" i="24"/>
  <c r="V1239" i="24" s="1"/>
  <c r="K1240" i="24"/>
  <c r="V1240" i="24" s="1"/>
  <c r="K1241" i="24"/>
  <c r="V1241" i="24" s="1"/>
  <c r="K1242" i="24"/>
  <c r="V1242" i="24" s="1"/>
  <c r="K1243" i="24"/>
  <c r="V1243" i="24" s="1"/>
  <c r="K1244" i="24"/>
  <c r="V1244" i="24" s="1"/>
  <c r="K1245" i="24"/>
  <c r="V1245" i="24" s="1"/>
  <c r="K1246" i="24"/>
  <c r="V1246" i="24" s="1"/>
  <c r="K1247" i="24"/>
  <c r="V1247" i="24" s="1"/>
  <c r="K1248" i="24"/>
  <c r="V1248" i="24" s="1"/>
  <c r="K1249" i="24"/>
  <c r="V1249" i="24" s="1"/>
  <c r="K1250" i="24"/>
  <c r="V1250" i="24" s="1"/>
  <c r="K1251" i="24"/>
  <c r="V1251" i="24" s="1"/>
  <c r="K1252" i="24"/>
  <c r="V1252" i="24" s="1"/>
  <c r="K1253" i="24"/>
  <c r="V1253" i="24" s="1"/>
  <c r="K1254" i="24"/>
  <c r="V1254" i="24" s="1"/>
  <c r="K1255" i="24"/>
  <c r="V1255" i="24" s="1"/>
  <c r="K1256" i="24"/>
  <c r="V1256" i="24" s="1"/>
  <c r="K1257" i="24"/>
  <c r="V1257" i="24" s="1"/>
  <c r="K1258" i="24"/>
  <c r="V1258" i="24" s="1"/>
  <c r="K1259" i="24"/>
  <c r="V1259" i="24" s="1"/>
  <c r="K1260" i="24"/>
  <c r="V1260" i="24" s="1"/>
  <c r="K1261" i="24"/>
  <c r="V1261" i="24" s="1"/>
  <c r="K1262" i="24"/>
  <c r="V1262" i="24" s="1"/>
  <c r="K1263" i="24"/>
  <c r="V1263" i="24" s="1"/>
  <c r="K1264" i="24"/>
  <c r="V1264" i="24" s="1"/>
  <c r="K1265" i="24"/>
  <c r="V1265" i="24" s="1"/>
  <c r="K1266" i="24"/>
  <c r="V1266" i="24" s="1"/>
  <c r="K1267" i="24"/>
  <c r="V1267" i="24" s="1"/>
  <c r="K1268" i="24"/>
  <c r="V1268" i="24" s="1"/>
  <c r="K1269" i="24"/>
  <c r="V1269" i="24" s="1"/>
  <c r="K1270" i="24"/>
  <c r="V1270" i="24" s="1"/>
  <c r="K1271" i="24"/>
  <c r="V1271" i="24" s="1"/>
  <c r="K1272" i="24"/>
  <c r="V1272" i="24" s="1"/>
  <c r="K1273" i="24"/>
  <c r="V1273" i="24" s="1"/>
  <c r="K1274" i="24"/>
  <c r="V1274" i="24" s="1"/>
  <c r="K1275" i="24"/>
  <c r="V1275" i="24" s="1"/>
  <c r="K1299" i="24"/>
  <c r="V1299" i="24" s="1"/>
  <c r="K1300" i="24"/>
  <c r="V1300" i="24" s="1"/>
  <c r="K1301" i="24"/>
  <c r="V1301" i="24" s="1"/>
  <c r="K1302" i="24"/>
  <c r="V1302" i="24" s="1"/>
  <c r="K1303" i="24"/>
  <c r="V1303" i="24" s="1"/>
  <c r="K1304" i="24"/>
  <c r="V1304" i="24" s="1"/>
  <c r="K1305" i="24"/>
  <c r="V1305" i="24" s="1"/>
  <c r="K1306" i="24"/>
  <c r="V1306" i="24" s="1"/>
  <c r="K1280" i="24"/>
  <c r="V1280" i="24" s="1"/>
  <c r="K1281" i="24"/>
  <c r="V1281" i="24" s="1"/>
  <c r="K1276" i="24"/>
  <c r="V1276" i="24" s="1"/>
  <c r="K1277" i="24"/>
  <c r="V1277" i="24" s="1"/>
  <c r="K1278" i="24"/>
  <c r="V1278" i="24" s="1"/>
  <c r="K1279" i="24"/>
  <c r="V1279" i="24" s="1"/>
  <c r="K1230" i="24"/>
  <c r="V1230" i="24" s="1"/>
  <c r="K1307" i="24"/>
  <c r="V1307" i="24" s="1"/>
  <c r="K1308" i="24"/>
  <c r="V1308" i="24" s="1"/>
  <c r="K1309" i="24"/>
  <c r="V1309" i="24" s="1"/>
  <c r="K1310" i="24"/>
  <c r="V1310" i="24" s="1"/>
  <c r="K1311" i="24"/>
  <c r="V1311" i="24" s="1"/>
  <c r="K1312" i="24"/>
  <c r="V1312" i="24" s="1"/>
  <c r="K1313" i="24"/>
  <c r="V1313" i="24" s="1"/>
  <c r="K1314" i="24"/>
  <c r="V1314" i="24" s="1"/>
  <c r="K1315" i="24"/>
  <c r="V1315" i="24" s="1"/>
  <c r="K1316" i="24"/>
  <c r="V1316" i="24" s="1"/>
  <c r="K1317" i="24"/>
  <c r="V1317" i="24" s="1"/>
  <c r="K1318" i="24"/>
  <c r="V1318" i="24" s="1"/>
  <c r="K1319" i="24"/>
  <c r="V1319" i="24" s="1"/>
  <c r="K1320" i="24"/>
  <c r="V1320" i="24" s="1"/>
  <c r="K1321" i="24"/>
  <c r="V1321" i="24" s="1"/>
  <c r="K1322" i="24"/>
  <c r="V1322" i="24" s="1"/>
  <c r="K1323" i="24"/>
  <c r="V1323" i="24" s="1"/>
  <c r="K1324" i="24"/>
  <c r="V1324" i="24" s="1"/>
  <c r="K1325" i="24"/>
  <c r="V1325" i="24" s="1"/>
  <c r="K1326" i="24"/>
  <c r="V1326" i="24" s="1"/>
  <c r="K1327" i="24"/>
  <c r="V1327" i="24" s="1"/>
  <c r="K1328" i="24"/>
  <c r="V1328" i="24" s="1"/>
  <c r="K1329" i="24"/>
  <c r="V1329" i="24" s="1"/>
  <c r="K1330" i="24"/>
  <c r="V1330" i="24" s="1"/>
  <c r="K1331" i="24"/>
  <c r="V1331" i="24" s="1"/>
  <c r="K1332" i="24"/>
  <c r="V1332" i="24" s="1"/>
  <c r="K1333" i="24"/>
  <c r="V1333" i="24" s="1"/>
  <c r="K1334" i="24"/>
  <c r="V1334" i="24" s="1"/>
  <c r="K1335" i="24"/>
  <c r="V1335" i="24" s="1"/>
  <c r="K1336" i="24"/>
  <c r="V1336" i="24" s="1"/>
  <c r="K1337" i="24"/>
  <c r="V1337" i="24" s="1"/>
  <c r="K1338" i="24"/>
  <c r="V1338" i="24" s="1"/>
  <c r="K1339" i="24"/>
  <c r="V1339" i="24" s="1"/>
  <c r="K1340" i="24"/>
  <c r="V1340" i="24" s="1"/>
  <c r="K1341" i="24"/>
  <c r="V1341" i="24" s="1"/>
  <c r="K1342" i="24"/>
  <c r="V1342" i="24" s="1"/>
  <c r="K1343" i="24"/>
  <c r="V1343" i="24" s="1"/>
  <c r="K1344" i="24"/>
  <c r="V1344" i="24" s="1"/>
  <c r="K1345" i="24"/>
  <c r="V1345" i="24" s="1"/>
  <c r="K1346" i="24"/>
  <c r="V1346" i="24" s="1"/>
  <c r="K15" i="24"/>
  <c r="V15" i="24" s="1"/>
  <c r="K16" i="24"/>
  <c r="V16" i="24" s="1"/>
  <c r="K17" i="24"/>
  <c r="V17" i="24" s="1"/>
  <c r="K18" i="24"/>
  <c r="V18" i="24" s="1"/>
  <c r="K19" i="24"/>
  <c r="V19" i="24" s="1"/>
  <c r="K20" i="24"/>
  <c r="V20" i="24" s="1"/>
  <c r="K21" i="24"/>
  <c r="V21" i="24" s="1"/>
  <c r="K22" i="24"/>
  <c r="V22" i="24" s="1"/>
  <c r="K23" i="24"/>
  <c r="V23" i="24" s="1"/>
  <c r="K24" i="24"/>
  <c r="V24" i="24" s="1"/>
  <c r="K25" i="24"/>
  <c r="V25" i="24" s="1"/>
  <c r="K26" i="24"/>
  <c r="V26" i="24" s="1"/>
  <c r="K27" i="24"/>
  <c r="V27" i="24" s="1"/>
  <c r="K28" i="24"/>
  <c r="V28" i="24" s="1"/>
  <c r="K29" i="24"/>
  <c r="V29" i="24" s="1"/>
  <c r="K30" i="24"/>
  <c r="V30" i="24" s="1"/>
  <c r="K31" i="24"/>
  <c r="V31" i="24" s="1"/>
  <c r="K32" i="24"/>
  <c r="V32" i="24" s="1"/>
  <c r="K35" i="24"/>
  <c r="V35" i="24" s="1"/>
  <c r="K36" i="24"/>
  <c r="V36" i="24" s="1"/>
  <c r="K37" i="24"/>
  <c r="V37" i="24" s="1"/>
  <c r="K38" i="24"/>
  <c r="V38" i="24" s="1"/>
  <c r="K39" i="24"/>
  <c r="V39" i="24" s="1"/>
  <c r="K40" i="24"/>
  <c r="V40" i="24" s="1"/>
  <c r="K41" i="24"/>
  <c r="V41" i="24" s="1"/>
  <c r="K42" i="24"/>
  <c r="V42" i="24" s="1"/>
  <c r="K43" i="24"/>
  <c r="V43" i="24" s="1"/>
  <c r="K78" i="24"/>
  <c r="V78" i="24" s="1"/>
  <c r="K79" i="24"/>
  <c r="V79" i="24" s="1"/>
  <c r="K80" i="24"/>
  <c r="V80" i="24" s="1"/>
  <c r="K81" i="24"/>
  <c r="V81" i="24" s="1"/>
  <c r="K82" i="24"/>
  <c r="V82" i="24" s="1"/>
  <c r="K83" i="24"/>
  <c r="V83" i="24" s="1"/>
  <c r="K84" i="24"/>
  <c r="V84" i="24" s="1"/>
  <c r="K85" i="24"/>
  <c r="V85" i="24" s="1"/>
  <c r="K86" i="24"/>
  <c r="V86" i="24" s="1"/>
  <c r="K87" i="24"/>
  <c r="V87" i="24" s="1"/>
  <c r="K88" i="24"/>
  <c r="V88" i="24" s="1"/>
  <c r="K89" i="24"/>
  <c r="V89" i="24" s="1"/>
  <c r="K90" i="24"/>
  <c r="V90" i="24" s="1"/>
  <c r="K91" i="24"/>
  <c r="V91" i="24" s="1"/>
  <c r="K92" i="24"/>
  <c r="V92" i="24" s="1"/>
  <c r="K93" i="24"/>
  <c r="V93" i="24" s="1"/>
  <c r="K94" i="24"/>
  <c r="V94" i="24" s="1"/>
  <c r="K95" i="24"/>
  <c r="V95" i="24" s="1"/>
  <c r="K96" i="24"/>
  <c r="V96" i="24" s="1"/>
  <c r="K97" i="24"/>
  <c r="V97" i="24" s="1"/>
  <c r="K98" i="24"/>
  <c r="V98" i="24" s="1"/>
  <c r="K99" i="24"/>
  <c r="V99" i="24" s="1"/>
  <c r="K100" i="24"/>
  <c r="V100" i="24" s="1"/>
  <c r="K101" i="24"/>
  <c r="V101" i="24" s="1"/>
  <c r="K102" i="24"/>
  <c r="V102" i="24" s="1"/>
  <c r="K103" i="24"/>
  <c r="V103" i="24" s="1"/>
  <c r="K104" i="24"/>
  <c r="V104" i="24" s="1"/>
  <c r="K105" i="24"/>
  <c r="V105" i="24" s="1"/>
  <c r="K106" i="24"/>
  <c r="V106" i="24" s="1"/>
  <c r="K107" i="24"/>
  <c r="V107" i="24" s="1"/>
  <c r="K108" i="24"/>
  <c r="V108" i="24" s="1"/>
  <c r="K77" i="24"/>
  <c r="V77" i="24" s="1"/>
  <c r="K109" i="24"/>
  <c r="V109" i="24" s="1"/>
  <c r="K110" i="24"/>
  <c r="V110" i="24" s="1"/>
  <c r="K111" i="24"/>
  <c r="V111" i="24" s="1"/>
  <c r="K112" i="24"/>
  <c r="V112" i="24" s="1"/>
  <c r="K113" i="24"/>
  <c r="V113" i="24" s="1"/>
  <c r="K114" i="24"/>
  <c r="V114" i="24" s="1"/>
  <c r="K44" i="24"/>
  <c r="V44" i="24" s="1"/>
  <c r="K45" i="24"/>
  <c r="V45" i="24" s="1"/>
  <c r="K46" i="24"/>
  <c r="V46" i="24" s="1"/>
  <c r="K47" i="24"/>
  <c r="V47" i="24" s="1"/>
  <c r="K48" i="24"/>
  <c r="V48" i="24" s="1"/>
  <c r="K49" i="24"/>
  <c r="V49" i="24" s="1"/>
  <c r="K115" i="24"/>
  <c r="V115" i="24" s="1"/>
  <c r="K116" i="24"/>
  <c r="V116" i="24" s="1"/>
  <c r="K8" i="24"/>
  <c r="V8" i="24" s="1"/>
  <c r="K9" i="24"/>
  <c r="V9" i="24" s="1"/>
  <c r="K10" i="24"/>
  <c r="V10" i="24" s="1"/>
  <c r="K11" i="24"/>
  <c r="V11" i="24" s="1"/>
  <c r="K12" i="24"/>
  <c r="V12" i="24" s="1"/>
  <c r="K13" i="24"/>
  <c r="V13" i="24" s="1"/>
  <c r="K14" i="24"/>
  <c r="V14" i="24" s="1"/>
  <c r="K7" i="24"/>
  <c r="V7" i="24" s="1"/>
  <c r="AK78" i="24"/>
  <c r="AK194" i="24"/>
  <c r="AK832" i="24"/>
  <c r="AK1139" i="24"/>
  <c r="AK1846" i="24"/>
  <c r="AK1899" i="24"/>
  <c r="AK1203" i="24" l="1"/>
  <c r="AK70" i="24"/>
  <c r="AK1888" i="24"/>
  <c r="AK1048" i="24"/>
  <c r="AK102" i="24"/>
  <c r="AK1615" i="24"/>
  <c r="AK1814" i="24"/>
  <c r="AK889" i="24"/>
  <c r="AK51" i="24"/>
  <c r="AK591" i="24"/>
  <c r="AK612" i="24"/>
  <c r="AK1835" i="24"/>
  <c r="AK1064" i="24"/>
  <c r="AK230" i="24"/>
  <c r="AK1683" i="24"/>
  <c r="AK1309" i="24"/>
  <c r="AK1175" i="24"/>
  <c r="AK816" i="24"/>
  <c r="AK159" i="24"/>
  <c r="AK214" i="24"/>
  <c r="AK376" i="24"/>
  <c r="AK1703" i="24"/>
  <c r="AK1674" i="24"/>
  <c r="AK1275" i="24"/>
  <c r="AK1162" i="24"/>
  <c r="AK1022" i="24"/>
  <c r="AK246" i="24"/>
  <c r="AK132" i="24"/>
  <c r="AK113" i="24"/>
  <c r="AK10" i="24"/>
  <c r="AK1608" i="24"/>
  <c r="AK1801" i="24"/>
  <c r="AK869" i="24"/>
  <c r="AK26" i="24"/>
  <c r="AK552" i="24"/>
  <c r="AK1482" i="24"/>
  <c r="AK372" i="24"/>
  <c r="AH1231" i="24"/>
  <c r="AJ1231" i="24" s="1"/>
  <c r="AH1030" i="24"/>
  <c r="AJ1030" i="24" s="1"/>
  <c r="AH929" i="24"/>
  <c r="AJ929" i="24" s="1"/>
  <c r="AH926" i="24"/>
  <c r="AJ926" i="24" s="1"/>
  <c r="AH925" i="24"/>
  <c r="AJ925" i="24" s="1"/>
  <c r="AH924" i="24"/>
  <c r="AJ924" i="24" s="1"/>
  <c r="AH920" i="24"/>
  <c r="AJ920" i="24" s="1"/>
  <c r="AH853" i="24"/>
  <c r="AJ853" i="24" s="1"/>
  <c r="AH852" i="24"/>
  <c r="AJ852" i="24" s="1"/>
  <c r="AH851" i="24"/>
  <c r="AJ851" i="24" s="1"/>
  <c r="AH850" i="24"/>
  <c r="AJ850" i="24" s="1"/>
  <c r="AH903" i="24"/>
  <c r="AJ903" i="24" s="1"/>
  <c r="AH902" i="24"/>
  <c r="AJ902" i="24" s="1"/>
  <c r="AH899" i="24"/>
  <c r="AJ899" i="24" s="1"/>
  <c r="AH897" i="24"/>
  <c r="AJ897" i="24" s="1"/>
  <c r="AH823" i="24"/>
  <c r="AJ823" i="24" s="1"/>
  <c r="AH815" i="24"/>
  <c r="AJ815" i="24" s="1"/>
  <c r="AH814" i="24"/>
  <c r="AJ814" i="24" s="1"/>
  <c r="AH811" i="24"/>
  <c r="AJ811" i="24" s="1"/>
  <c r="AH272" i="24"/>
  <c r="AJ272" i="24" s="1"/>
  <c r="AH269" i="24"/>
  <c r="AJ269" i="24" s="1"/>
  <c r="AH267" i="24"/>
  <c r="AJ267" i="24" s="1"/>
  <c r="AH265" i="24"/>
  <c r="AJ265" i="24" s="1"/>
  <c r="AH263" i="24"/>
  <c r="AJ263" i="24" s="1"/>
  <c r="AH261" i="24"/>
  <c r="AJ261" i="24" s="1"/>
  <c r="AH260" i="24"/>
  <c r="AJ260" i="24" s="1"/>
  <c r="AH257" i="24"/>
  <c r="AJ257" i="24" s="1"/>
  <c r="AH256" i="24"/>
  <c r="AJ256" i="24" s="1"/>
  <c r="AH252" i="24"/>
  <c r="AJ252" i="24" s="1"/>
  <c r="AH251" i="24"/>
  <c r="AJ251" i="24" s="1"/>
  <c r="AH249" i="24"/>
  <c r="AJ249" i="24" s="1"/>
  <c r="AH248" i="24"/>
  <c r="AJ248" i="24" s="1"/>
  <c r="AH247" i="24"/>
  <c r="AJ247" i="24" s="1"/>
  <c r="AH245" i="24"/>
  <c r="AJ245" i="24" s="1"/>
  <c r="AH241" i="24"/>
  <c r="AJ241" i="24" s="1"/>
  <c r="AH240" i="24"/>
  <c r="AJ240" i="24" s="1"/>
  <c r="AH237" i="24"/>
  <c r="AJ237" i="24" s="1"/>
  <c r="AH207" i="24"/>
  <c r="AJ207" i="24" s="1"/>
  <c r="AH205" i="24"/>
  <c r="AJ205" i="24" s="1"/>
  <c r="AH227" i="24"/>
  <c r="AJ227" i="24" s="1"/>
  <c r="AH201" i="24"/>
  <c r="AJ201" i="24" s="1"/>
  <c r="AH200" i="24"/>
  <c r="AJ200" i="24" s="1"/>
  <c r="AH199" i="24"/>
  <c r="AJ199" i="24" s="1"/>
  <c r="AH197" i="24"/>
  <c r="AJ197" i="24" s="1"/>
  <c r="AH196" i="24"/>
  <c r="AJ196" i="24" s="1"/>
  <c r="AH195" i="24"/>
  <c r="AJ195" i="24" s="1"/>
  <c r="AH193" i="24"/>
  <c r="AJ193" i="24" s="1"/>
  <c r="AH192" i="24"/>
  <c r="AJ192" i="24" s="1"/>
  <c r="AH191" i="24"/>
  <c r="AJ191" i="24" s="1"/>
  <c r="AH189" i="24"/>
  <c r="AJ189" i="24" s="1"/>
  <c r="AH185" i="24"/>
  <c r="AJ185" i="24" s="1"/>
  <c r="AH184" i="24"/>
  <c r="AJ184" i="24" s="1"/>
  <c r="AH183" i="24"/>
  <c r="AJ183" i="24" s="1"/>
  <c r="AH181" i="24"/>
  <c r="AJ181" i="24" s="1"/>
  <c r="AH180" i="24"/>
  <c r="AJ180" i="24" s="1"/>
  <c r="AH179" i="24"/>
  <c r="AJ179" i="24" s="1"/>
  <c r="AH177" i="24"/>
  <c r="AJ177" i="24" s="1"/>
  <c r="AH176" i="24"/>
  <c r="AJ176" i="24" s="1"/>
  <c r="AH175" i="24"/>
  <c r="AJ175" i="24" s="1"/>
  <c r="AH173" i="24"/>
  <c r="AJ173" i="24" s="1"/>
  <c r="AH171" i="24"/>
  <c r="AJ171" i="24" s="1"/>
  <c r="AH169" i="24"/>
  <c r="AJ169" i="24" s="1"/>
  <c r="AH168" i="24"/>
  <c r="AJ168" i="24" s="1"/>
  <c r="AH167" i="24"/>
  <c r="AJ167" i="24" s="1"/>
  <c r="AH164" i="24"/>
  <c r="AJ164" i="24" s="1"/>
  <c r="AH159" i="24"/>
  <c r="AJ159" i="24" s="1"/>
  <c r="AH160" i="24"/>
  <c r="AJ160" i="24" s="1"/>
  <c r="AH157" i="24"/>
  <c r="AJ157" i="24" s="1"/>
  <c r="AH155" i="24"/>
  <c r="AJ155" i="24" s="1"/>
  <c r="AH154" i="24"/>
  <c r="AJ154" i="24" s="1"/>
  <c r="AH153" i="24"/>
  <c r="AJ153" i="24" s="1"/>
  <c r="AH151" i="24"/>
  <c r="AJ151" i="24" s="1"/>
  <c r="AH150" i="24"/>
  <c r="AJ150" i="24" s="1"/>
  <c r="AH149" i="24"/>
  <c r="AJ149" i="24" s="1"/>
  <c r="AH147" i="24"/>
  <c r="AJ147" i="24" s="1"/>
  <c r="AH1835" i="24"/>
  <c r="AH1814" i="24"/>
  <c r="AH1615" i="24"/>
  <c r="AH1025" i="24"/>
  <c r="AJ1025" i="24" s="1"/>
  <c r="AH1024" i="24"/>
  <c r="AJ1024" i="24" s="1"/>
  <c r="AH1020" i="24"/>
  <c r="AJ1020" i="24" s="1"/>
  <c r="AH1019" i="24"/>
  <c r="AJ1019" i="24" s="1"/>
  <c r="AH931" i="24"/>
  <c r="AJ931" i="24" s="1"/>
  <c r="AH918" i="24"/>
  <c r="AJ918" i="24" s="1"/>
  <c r="AH914" i="24"/>
  <c r="AJ914" i="24" s="1"/>
  <c r="AH913" i="24"/>
  <c r="AJ913" i="24" s="1"/>
  <c r="AH911" i="24"/>
  <c r="AJ911" i="24" s="1"/>
  <c r="AH910" i="24"/>
  <c r="AJ910" i="24" s="1"/>
  <c r="AH907" i="24"/>
  <c r="AJ907" i="24" s="1"/>
  <c r="AH905" i="24"/>
  <c r="AJ905" i="24" s="1"/>
  <c r="AH895" i="24"/>
  <c r="AJ895" i="24" s="1"/>
  <c r="AH894" i="24"/>
  <c r="AJ894" i="24" s="1"/>
  <c r="AH890" i="24"/>
  <c r="AJ890" i="24" s="1"/>
  <c r="AH889" i="24"/>
  <c r="AJ889" i="24" s="1"/>
  <c r="AH887" i="24"/>
  <c r="AJ887" i="24" s="1"/>
  <c r="AH886" i="24"/>
  <c r="AJ886" i="24" s="1"/>
  <c r="AH885" i="24"/>
  <c r="AJ885" i="24" s="1"/>
  <c r="AH882" i="24"/>
  <c r="AJ882" i="24" s="1"/>
  <c r="AH845" i="24"/>
  <c r="AJ845" i="24" s="1"/>
  <c r="AH841" i="24"/>
  <c r="AJ841" i="24" s="1"/>
  <c r="AH840" i="24"/>
  <c r="AJ840" i="24" s="1"/>
  <c r="AH835" i="24"/>
  <c r="AJ835" i="24" s="1"/>
  <c r="AH834" i="24"/>
  <c r="AJ834" i="24" s="1"/>
  <c r="AH833" i="24"/>
  <c r="AJ833" i="24" s="1"/>
  <c r="AH831" i="24"/>
  <c r="AJ831" i="24" s="1"/>
  <c r="AH829" i="24"/>
  <c r="AJ829" i="24" s="1"/>
  <c r="AH826" i="24"/>
  <c r="AJ826" i="24" s="1"/>
  <c r="AH821" i="24"/>
  <c r="AJ821" i="24" s="1"/>
  <c r="AH819" i="24"/>
  <c r="AJ819" i="24" s="1"/>
  <c r="AH818" i="24"/>
  <c r="AJ818" i="24" s="1"/>
  <c r="AH817" i="24"/>
  <c r="AJ817" i="24" s="1"/>
  <c r="AH881" i="24"/>
  <c r="AJ881" i="24" s="1"/>
  <c r="AH206" i="24"/>
  <c r="AJ206" i="24" s="1"/>
  <c r="AH209" i="24"/>
  <c r="AJ209" i="24" s="1"/>
  <c r="AH234" i="24"/>
  <c r="AJ234" i="24" s="1"/>
  <c r="AH232" i="24"/>
  <c r="AJ232" i="24" s="1"/>
  <c r="AH228" i="24"/>
  <c r="AJ228" i="24" s="1"/>
  <c r="AH145" i="24"/>
  <c r="AJ145" i="24" s="1"/>
  <c r="AH143" i="24"/>
  <c r="AJ143" i="24" s="1"/>
  <c r="AH139" i="24"/>
  <c r="AJ139" i="24" s="1"/>
  <c r="AH138" i="24"/>
  <c r="AJ138" i="24" s="1"/>
  <c r="AH137" i="24"/>
  <c r="AJ137" i="24" s="1"/>
  <c r="AH135" i="24"/>
  <c r="AJ135" i="24" s="1"/>
  <c r="AH134" i="24"/>
  <c r="AJ134" i="24" s="1"/>
  <c r="AH131" i="24"/>
  <c r="AJ131" i="24" s="1"/>
  <c r="AH129" i="24"/>
  <c r="AJ129" i="24" s="1"/>
  <c r="AH128" i="24"/>
  <c r="AJ128" i="24" s="1"/>
  <c r="AH75" i="24"/>
  <c r="AJ75" i="24" s="1"/>
  <c r="AH74" i="24"/>
  <c r="AJ74" i="24" s="1"/>
  <c r="AH72" i="24"/>
  <c r="AJ72" i="24" s="1"/>
  <c r="AH70" i="24"/>
  <c r="AJ70" i="24" s="1"/>
  <c r="AH67" i="24"/>
  <c r="AJ67" i="24" s="1"/>
  <c r="AH62" i="24"/>
  <c r="AJ62" i="24" s="1"/>
  <c r="AH59" i="24"/>
  <c r="AJ59" i="24" s="1"/>
  <c r="AH58" i="24"/>
  <c r="AJ58" i="24" s="1"/>
  <c r="AH57" i="24"/>
  <c r="AJ57" i="24" s="1"/>
  <c r="AH56" i="24"/>
  <c r="AJ56" i="24" s="1"/>
  <c r="AH54" i="24"/>
  <c r="AJ54" i="24" s="1"/>
  <c r="AH53" i="24"/>
  <c r="AJ53" i="24" s="1"/>
  <c r="AH51" i="24"/>
  <c r="AJ51" i="24" s="1"/>
  <c r="AH50" i="24"/>
  <c r="AJ50" i="24" s="1"/>
  <c r="AH226" i="24"/>
  <c r="AJ226" i="24" s="1"/>
  <c r="AH221" i="24"/>
  <c r="AJ221" i="24" s="1"/>
  <c r="AH220" i="24"/>
  <c r="AJ220" i="24" s="1"/>
  <c r="AH219" i="24"/>
  <c r="AJ219" i="24" s="1"/>
  <c r="AH218" i="24"/>
  <c r="AJ218" i="24" s="1"/>
  <c r="AH215" i="24"/>
  <c r="AJ215" i="24" s="1"/>
  <c r="AH212" i="24"/>
  <c r="AJ212" i="24" s="1"/>
  <c r="AH127" i="24"/>
  <c r="AJ127" i="24" s="1"/>
  <c r="AH125" i="24"/>
  <c r="AJ125" i="24" s="1"/>
  <c r="AH122" i="24"/>
  <c r="AJ122" i="24" s="1"/>
  <c r="AH121" i="24"/>
  <c r="AJ121" i="24" s="1"/>
  <c r="AH120" i="24"/>
  <c r="AJ120" i="24" s="1"/>
  <c r="AH119" i="24"/>
  <c r="AJ119" i="24" s="1"/>
  <c r="AH116" i="24"/>
  <c r="AJ116" i="24" s="1"/>
  <c r="AH49" i="24"/>
  <c r="AJ49" i="24" s="1"/>
  <c r="AH48" i="24"/>
  <c r="AJ48" i="24" s="1"/>
  <c r="AH46" i="24"/>
  <c r="AJ46" i="24" s="1"/>
  <c r="AH44" i="24"/>
  <c r="AJ44" i="24" s="1"/>
  <c r="AH112" i="24"/>
  <c r="AJ112" i="24" s="1"/>
  <c r="AH111" i="24"/>
  <c r="AJ111" i="24" s="1"/>
  <c r="AH110" i="24"/>
  <c r="AJ110" i="24" s="1"/>
  <c r="AH109" i="24"/>
  <c r="AJ109" i="24" s="1"/>
  <c r="AH108" i="24"/>
  <c r="AJ108" i="24" s="1"/>
  <c r="AH107" i="24"/>
  <c r="AJ107" i="24" s="1"/>
  <c r="AH105" i="24"/>
  <c r="AJ105" i="24" s="1"/>
  <c r="AH104" i="24"/>
  <c r="AJ104" i="24" s="1"/>
  <c r="AH102" i="24"/>
  <c r="AJ102" i="24" s="1"/>
  <c r="AH100" i="24"/>
  <c r="AJ100" i="24" s="1"/>
  <c r="AH97" i="24"/>
  <c r="AJ97" i="24" s="1"/>
  <c r="AH95" i="24"/>
  <c r="AJ95" i="24" s="1"/>
  <c r="AH94" i="24"/>
  <c r="AJ94" i="24" s="1"/>
  <c r="AH92" i="24"/>
  <c r="AJ92" i="24" s="1"/>
  <c r="AH91" i="24"/>
  <c r="AJ91" i="24" s="1"/>
  <c r="AH89" i="24"/>
  <c r="AJ89" i="24" s="1"/>
  <c r="AH88" i="24"/>
  <c r="AJ88" i="24" s="1"/>
  <c r="AH84" i="24"/>
  <c r="AJ84" i="24" s="1"/>
  <c r="AH81" i="24"/>
  <c r="AJ81" i="24" s="1"/>
  <c r="AH80" i="24"/>
  <c r="AJ80" i="24" s="1"/>
  <c r="AH78" i="24"/>
  <c r="AJ78" i="24" s="1"/>
  <c r="AH42" i="24"/>
  <c r="AJ42" i="24" s="1"/>
  <c r="AH41" i="24"/>
  <c r="AJ41" i="24" s="1"/>
  <c r="AH39" i="24"/>
  <c r="AJ39" i="24" s="1"/>
  <c r="AH38" i="24"/>
  <c r="AJ38" i="24" s="1"/>
  <c r="AH36" i="24"/>
  <c r="AJ36" i="24" s="1"/>
  <c r="AH32" i="24"/>
  <c r="AJ32" i="24" s="1"/>
  <c r="AH29" i="24"/>
  <c r="AJ29" i="24" s="1"/>
  <c r="AH28" i="24"/>
  <c r="AJ28" i="24" s="1"/>
  <c r="AH27" i="24"/>
  <c r="AJ27" i="24" s="1"/>
  <c r="AH26" i="24"/>
  <c r="AJ26" i="24" s="1"/>
  <c r="AH24" i="24"/>
  <c r="AJ24" i="24" s="1"/>
  <c r="AH23" i="24"/>
  <c r="AJ23" i="24" s="1"/>
  <c r="AH21" i="24"/>
  <c r="AJ21" i="24" s="1"/>
  <c r="AH20" i="24"/>
  <c r="AJ20" i="24" s="1"/>
  <c r="AH18" i="24"/>
  <c r="AJ18" i="24" s="1"/>
  <c r="AH16" i="24"/>
  <c r="AJ16" i="24" s="1"/>
  <c r="AH12" i="24"/>
  <c r="AJ12" i="24" s="1"/>
  <c r="AH11" i="24"/>
  <c r="AJ11" i="24" s="1"/>
  <c r="AH10" i="24"/>
  <c r="AJ10" i="24" s="1"/>
  <c r="AH8" i="24"/>
  <c r="AJ8" i="24" s="1"/>
  <c r="AH1801" i="24"/>
  <c r="AH1703" i="24"/>
  <c r="AH896" i="24"/>
  <c r="AJ896" i="24" s="1"/>
  <c r="AH842" i="24"/>
  <c r="AJ842" i="24" s="1"/>
  <c r="AH828" i="24"/>
  <c r="AJ828" i="24" s="1"/>
  <c r="AH820" i="24"/>
  <c r="AJ820" i="24" s="1"/>
  <c r="AH274" i="24"/>
  <c r="AJ274" i="24" s="1"/>
  <c r="AH190" i="24"/>
  <c r="AJ190" i="24" s="1"/>
  <c r="AH178" i="24"/>
  <c r="AJ178" i="24" s="1"/>
  <c r="AH34" i="24"/>
  <c r="AJ34" i="24" s="1"/>
  <c r="AH136" i="24"/>
  <c r="AJ136" i="24" s="1"/>
  <c r="AH1592" i="24"/>
  <c r="AJ1592" i="24" s="1"/>
  <c r="AH1576" i="24"/>
  <c r="AJ1576" i="24" s="1"/>
  <c r="AK1546" i="24"/>
  <c r="AK1548" i="24"/>
  <c r="AK1508" i="24"/>
  <c r="AK1490" i="24"/>
  <c r="AK1486" i="24"/>
  <c r="AH1405" i="24"/>
  <c r="AJ1405" i="24" s="1"/>
  <c r="AH1548" i="24"/>
  <c r="AJ1548" i="24" s="1"/>
  <c r="AK1393" i="24"/>
  <c r="AK1554" i="24"/>
  <c r="AH1386" i="24"/>
  <c r="AJ1386" i="24" s="1"/>
  <c r="AK1447" i="24"/>
  <c r="AK1445" i="24"/>
  <c r="AH1441" i="24"/>
  <c r="AJ1441" i="24" s="1"/>
  <c r="AK1433" i="24"/>
  <c r="AK1425" i="24"/>
  <c r="AK1421" i="24"/>
  <c r="AK1353" i="24"/>
  <c r="AK1349" i="24"/>
  <c r="AH539" i="24"/>
  <c r="AJ539" i="24" s="1"/>
  <c r="AK535" i="24"/>
  <c r="AK527" i="24"/>
  <c r="AH507" i="24"/>
  <c r="AJ507" i="24" s="1"/>
  <c r="AH473" i="24"/>
  <c r="AJ473" i="24" s="1"/>
  <c r="AK467" i="24"/>
  <c r="AK436" i="24"/>
  <c r="AK421" i="24"/>
  <c r="AK409" i="24"/>
  <c r="AK328" i="24"/>
  <c r="AK390" i="24"/>
  <c r="AK364" i="24"/>
  <c r="AK296" i="24"/>
  <c r="AK802" i="24"/>
  <c r="AK790" i="24"/>
  <c r="AK778" i="24"/>
  <c r="AK694" i="24"/>
  <c r="AK714" i="24"/>
  <c r="AH706" i="24"/>
  <c r="AJ706" i="24" s="1"/>
  <c r="AH611" i="24"/>
  <c r="AJ611" i="24" s="1"/>
  <c r="AH607" i="24"/>
  <c r="AJ607" i="24" s="1"/>
  <c r="AH599" i="24"/>
  <c r="AJ599" i="24" s="1"/>
  <c r="AH591" i="24"/>
  <c r="AJ591" i="24" s="1"/>
  <c r="AH761" i="24"/>
  <c r="AJ761" i="24" s="1"/>
  <c r="AH585" i="24"/>
  <c r="AJ585" i="24" s="1"/>
  <c r="AH581" i="24"/>
  <c r="AJ581" i="24" s="1"/>
  <c r="AH613" i="24"/>
  <c r="AJ613" i="24" s="1"/>
  <c r="AH633" i="24"/>
  <c r="AJ633" i="24" s="1"/>
  <c r="AH625" i="24"/>
  <c r="AJ625" i="24" s="1"/>
  <c r="AH621" i="24"/>
  <c r="AJ621" i="24" s="1"/>
  <c r="AH565" i="24"/>
  <c r="AJ565" i="24" s="1"/>
  <c r="AH557" i="24"/>
  <c r="AJ557" i="24" s="1"/>
  <c r="AK1341" i="24"/>
  <c r="AK1276" i="24"/>
  <c r="AK1301" i="24"/>
  <c r="AH1021" i="24"/>
  <c r="AJ1021" i="24" s="1"/>
  <c r="AH848" i="24"/>
  <c r="AJ848" i="24" s="1"/>
  <c r="AH888" i="24"/>
  <c r="AJ888" i="24" s="1"/>
  <c r="AH262" i="24"/>
  <c r="AJ262" i="24" s="1"/>
  <c r="AH250" i="24"/>
  <c r="AJ250" i="24" s="1"/>
  <c r="AH233" i="24"/>
  <c r="AJ233" i="24" s="1"/>
  <c r="AH170" i="24"/>
  <c r="AJ170" i="24" s="1"/>
  <c r="AH156" i="24"/>
  <c r="AJ156" i="24" s="1"/>
  <c r="AH63" i="24"/>
  <c r="AJ63" i="24" s="1"/>
  <c r="AH118" i="24"/>
  <c r="AJ118" i="24" s="1"/>
  <c r="AH101" i="24"/>
  <c r="AJ101" i="24" s="1"/>
  <c r="AH830" i="24"/>
  <c r="AJ830" i="24" s="1"/>
  <c r="AH1014" i="24"/>
  <c r="AJ1014" i="24" s="1"/>
  <c r="AH208" i="24"/>
  <c r="AJ208" i="24" s="1"/>
  <c r="AH1867" i="24"/>
  <c r="AH1608" i="24"/>
  <c r="AJ1608" i="24" s="1"/>
  <c r="AH922" i="24"/>
  <c r="AJ922" i="24" s="1"/>
  <c r="AH847" i="24"/>
  <c r="AJ847" i="24" s="1"/>
  <c r="AH825" i="24"/>
  <c r="AJ825" i="24" s="1"/>
  <c r="AH141" i="24"/>
  <c r="AJ141" i="24" s="1"/>
  <c r="AH1027" i="24"/>
  <c r="AJ1027" i="24" s="1"/>
  <c r="AH7" i="24"/>
  <c r="AJ7" i="24" s="1"/>
  <c r="AH1028" i="24"/>
  <c r="AJ1028" i="24" s="1"/>
  <c r="AH1017" i="24"/>
  <c r="AJ1017" i="24" s="1"/>
  <c r="AH1015" i="24"/>
  <c r="AJ1015" i="24" s="1"/>
  <c r="AH921" i="24"/>
  <c r="AJ921" i="24" s="1"/>
  <c r="AH891" i="24"/>
  <c r="AJ891" i="24" s="1"/>
  <c r="AH163" i="24"/>
  <c r="AJ163" i="24" s="1"/>
  <c r="AH1016" i="24"/>
  <c r="AJ1016" i="24" s="1"/>
  <c r="AH637" i="24"/>
  <c r="AJ637" i="24" s="1"/>
  <c r="AH1337" i="24"/>
  <c r="AJ1337" i="24" s="1"/>
  <c r="AH1333" i="24"/>
  <c r="AJ1333" i="24" s="1"/>
  <c r="AH1325" i="24"/>
  <c r="AJ1325" i="24" s="1"/>
  <c r="AK1147" i="24"/>
  <c r="AK1190" i="24"/>
  <c r="AK1189" i="24"/>
  <c r="AK1116" i="24"/>
  <c r="AK1167" i="24"/>
  <c r="AK1036" i="24"/>
  <c r="AK939" i="24"/>
  <c r="AK873" i="24"/>
  <c r="AK854" i="24"/>
  <c r="AH1029" i="24"/>
  <c r="AJ1029" i="24" s="1"/>
  <c r="AH930" i="24"/>
  <c r="AJ930" i="24" s="1"/>
  <c r="AH849" i="24"/>
  <c r="AJ849" i="24" s="1"/>
  <c r="AK915" i="24"/>
  <c r="AG915" i="24"/>
  <c r="AH915" i="24" s="1"/>
  <c r="AJ915" i="24" s="1"/>
  <c r="AH912" i="24"/>
  <c r="AJ912" i="24" s="1"/>
  <c r="AH904" i="24"/>
  <c r="AJ904" i="24" s="1"/>
  <c r="AH900" i="24"/>
  <c r="AJ900" i="24" s="1"/>
  <c r="AH892" i="24"/>
  <c r="AJ892" i="24" s="1"/>
  <c r="AH884" i="24"/>
  <c r="AJ884" i="24" s="1"/>
  <c r="AH846" i="24"/>
  <c r="AJ846" i="24" s="1"/>
  <c r="AK843" i="24"/>
  <c r="AG843" i="24"/>
  <c r="AH843" i="24" s="1"/>
  <c r="AJ843" i="24" s="1"/>
  <c r="AH836" i="24"/>
  <c r="AJ836" i="24" s="1"/>
  <c r="AH832" i="24"/>
  <c r="AJ832" i="24" s="1"/>
  <c r="AH824" i="24"/>
  <c r="AJ824" i="24" s="1"/>
  <c r="AH816" i="24"/>
  <c r="AJ816" i="24" s="1"/>
  <c r="AH812" i="24"/>
  <c r="AJ812" i="24" s="1"/>
  <c r="AH270" i="24"/>
  <c r="AJ270" i="24" s="1"/>
  <c r="AK268" i="24"/>
  <c r="AG268" i="24"/>
  <c r="AH268" i="24" s="1"/>
  <c r="AJ268" i="24" s="1"/>
  <c r="AH266" i="24"/>
  <c r="AJ266" i="24" s="1"/>
  <c r="AH258" i="24"/>
  <c r="AJ258" i="24" s="1"/>
  <c r="AH254" i="24"/>
  <c r="AJ254" i="24" s="1"/>
  <c r="AH246" i="24"/>
  <c r="AJ246" i="24" s="1"/>
  <c r="AH242" i="24"/>
  <c r="AJ242" i="24" s="1"/>
  <c r="AH238" i="24"/>
  <c r="AJ238" i="24" s="1"/>
  <c r="AK236" i="24"/>
  <c r="AG236" i="24"/>
  <c r="AH236" i="24" s="1"/>
  <c r="AJ236" i="24" s="1"/>
  <c r="AH158" i="24"/>
  <c r="AJ158" i="24" s="1"/>
  <c r="AH204" i="24"/>
  <c r="AJ204" i="24" s="1"/>
  <c r="AH229" i="24"/>
  <c r="AJ229" i="24" s="1"/>
  <c r="AH202" i="24"/>
  <c r="AJ202" i="24" s="1"/>
  <c r="AH198" i="24"/>
  <c r="AJ198" i="24" s="1"/>
  <c r="AH194" i="24"/>
  <c r="AJ194" i="24" s="1"/>
  <c r="AK188" i="24"/>
  <c r="AH186" i="24"/>
  <c r="AJ186" i="24" s="1"/>
  <c r="AH182" i="24"/>
  <c r="AJ182" i="24" s="1"/>
  <c r="AH174" i="24"/>
  <c r="AJ174" i="24" s="1"/>
  <c r="AH166" i="24"/>
  <c r="AJ166" i="24" s="1"/>
  <c r="AH162" i="24"/>
  <c r="AJ162" i="24" s="1"/>
  <c r="AH152" i="24"/>
  <c r="AJ152" i="24" s="1"/>
  <c r="AH148" i="24"/>
  <c r="AJ148" i="24" s="1"/>
  <c r="AK146" i="24"/>
  <c r="AG146" i="24"/>
  <c r="AH146" i="24" s="1"/>
  <c r="AJ146" i="24" s="1"/>
  <c r="AH144" i="24"/>
  <c r="AJ144" i="24" s="1"/>
  <c r="AK142" i="24"/>
  <c r="AG142" i="24"/>
  <c r="AH142" i="24" s="1"/>
  <c r="AJ142" i="24" s="1"/>
  <c r="AH140" i="24"/>
  <c r="AJ140" i="24" s="1"/>
  <c r="AK133" i="24"/>
  <c r="AG133" i="24"/>
  <c r="AH133" i="24" s="1"/>
  <c r="AJ133" i="24" s="1"/>
  <c r="AH132" i="24"/>
  <c r="AJ132" i="24" s="1"/>
  <c r="AK130" i="24"/>
  <c r="AG130" i="24"/>
  <c r="AH130" i="24" s="1"/>
  <c r="AJ130" i="24" s="1"/>
  <c r="AK33" i="24"/>
  <c r="AG33" i="24"/>
  <c r="AH33" i="24" s="1"/>
  <c r="AJ33" i="24" s="1"/>
  <c r="AK73" i="24"/>
  <c r="AG73" i="24"/>
  <c r="AH73" i="24" s="1"/>
  <c r="AJ73" i="24" s="1"/>
  <c r="AH71" i="24"/>
  <c r="AJ71" i="24" s="1"/>
  <c r="AK69" i="24"/>
  <c r="AG69" i="24"/>
  <c r="AH69" i="24" s="1"/>
  <c r="AJ69" i="24" s="1"/>
  <c r="AK65" i="24"/>
  <c r="AG65" i="24"/>
  <c r="AH65" i="24" s="1"/>
  <c r="AJ65" i="24" s="1"/>
  <c r="AK64" i="24"/>
  <c r="AG64" i="24"/>
  <c r="AH64" i="24" s="1"/>
  <c r="AJ64" i="24" s="1"/>
  <c r="AK61" i="24"/>
  <c r="AG61" i="24"/>
  <c r="AH61" i="24" s="1"/>
  <c r="AJ61" i="24" s="1"/>
  <c r="AH55" i="24"/>
  <c r="AJ55" i="24" s="1"/>
  <c r="AK210" i="24"/>
  <c r="AH225" i="24"/>
  <c r="AJ225" i="24" s="1"/>
  <c r="AK223" i="24"/>
  <c r="AG223" i="24"/>
  <c r="AH223" i="24" s="1"/>
  <c r="AJ223" i="24" s="1"/>
  <c r="AH217" i="24"/>
  <c r="AJ217" i="24" s="1"/>
  <c r="AK211" i="24"/>
  <c r="AH126" i="24"/>
  <c r="AJ126" i="24" s="1"/>
  <c r="AK124" i="24"/>
  <c r="AG124" i="24"/>
  <c r="AH124" i="24" s="1"/>
  <c r="AJ124" i="24" s="1"/>
  <c r="AK47" i="24"/>
  <c r="AG47" i="24"/>
  <c r="AH47" i="24" s="1"/>
  <c r="AJ47" i="24" s="1"/>
  <c r="AH45" i="24"/>
  <c r="AJ45" i="24" s="1"/>
  <c r="AK114" i="24"/>
  <c r="AG114" i="24"/>
  <c r="AH114" i="24" s="1"/>
  <c r="AJ114" i="24" s="1"/>
  <c r="AH77" i="24"/>
  <c r="AJ77" i="24" s="1"/>
  <c r="AK103" i="24"/>
  <c r="AG103" i="24"/>
  <c r="AH103" i="24" s="1"/>
  <c r="AJ103" i="24" s="1"/>
  <c r="AK99" i="24"/>
  <c r="AG99" i="24"/>
  <c r="AH99" i="24" s="1"/>
  <c r="AJ99" i="24" s="1"/>
  <c r="AH93" i="24"/>
  <c r="AJ93" i="24" s="1"/>
  <c r="AK90" i="24"/>
  <c r="AK87" i="24"/>
  <c r="AG87" i="24"/>
  <c r="AH87" i="24" s="1"/>
  <c r="AJ87" i="24" s="1"/>
  <c r="AH85" i="24"/>
  <c r="AJ85" i="24" s="1"/>
  <c r="AK83" i="24"/>
  <c r="AK79" i="24"/>
  <c r="AG79" i="24"/>
  <c r="AH79" i="24" s="1"/>
  <c r="AJ79" i="24" s="1"/>
  <c r="AH43" i="24"/>
  <c r="AJ43" i="24" s="1"/>
  <c r="AK37" i="24"/>
  <c r="AG37" i="24"/>
  <c r="AH37" i="24" s="1"/>
  <c r="AJ37" i="24" s="1"/>
  <c r="AH35" i="24"/>
  <c r="AJ35" i="24" s="1"/>
  <c r="AK31" i="24"/>
  <c r="AG31" i="24"/>
  <c r="AH31" i="24" s="1"/>
  <c r="AJ31" i="24" s="1"/>
  <c r="AH25" i="24"/>
  <c r="AJ25" i="24" s="1"/>
  <c r="AK19" i="24"/>
  <c r="AG19" i="24"/>
  <c r="AH19" i="24" s="1"/>
  <c r="AJ19" i="24" s="1"/>
  <c r="AH17" i="24"/>
  <c r="AJ17" i="24" s="1"/>
  <c r="AK15" i="24"/>
  <c r="AG15" i="24"/>
  <c r="AH15" i="24" s="1"/>
  <c r="AJ15" i="24" s="1"/>
  <c r="AK9" i="24"/>
  <c r="AG9" i="24"/>
  <c r="AH9" i="24" s="1"/>
  <c r="AJ9" i="24" s="1"/>
  <c r="AK1896" i="24"/>
  <c r="AG1896" i="24"/>
  <c r="AH1896" i="24" s="1"/>
  <c r="AK1890" i="24"/>
  <c r="AK1887" i="24"/>
  <c r="AG1887" i="24"/>
  <c r="AH1887" i="24" s="1"/>
  <c r="AK1884" i="24"/>
  <c r="AG1884" i="24"/>
  <c r="AH1884" i="24" s="1"/>
  <c r="AK1881" i="24"/>
  <c r="AG1881" i="24"/>
  <c r="AH1881" i="24" s="1"/>
  <c r="AK1878" i="24"/>
  <c r="AG1878" i="24"/>
  <c r="AH1878" i="24" s="1"/>
  <c r="AK1872" i="24"/>
  <c r="AG1872" i="24"/>
  <c r="AH1872" i="24" s="1"/>
  <c r="AK1875" i="24"/>
  <c r="AG1875" i="24"/>
  <c r="AH1875" i="24" s="1"/>
  <c r="AK1869" i="24"/>
  <c r="AG1869" i="24"/>
  <c r="AH1869" i="24" s="1"/>
  <c r="AK1866" i="24"/>
  <c r="AG1866" i="24"/>
  <c r="AH1866" i="24" s="1"/>
  <c r="AK1842" i="24"/>
  <c r="AG1842" i="24"/>
  <c r="AH1842" i="24" s="1"/>
  <c r="AK1863" i="24"/>
  <c r="AG1863" i="24"/>
  <c r="AH1863" i="24" s="1"/>
  <c r="AK1857" i="24"/>
  <c r="AG1857" i="24"/>
  <c r="AH1857" i="24" s="1"/>
  <c r="AK1854" i="24"/>
  <c r="AG1854" i="24"/>
  <c r="AH1854" i="24" s="1"/>
  <c r="AK1893" i="24"/>
  <c r="AG1893" i="24"/>
  <c r="AH1893" i="24" s="1"/>
  <c r="AK1851" i="24"/>
  <c r="AG1851" i="24"/>
  <c r="AH1851" i="24" s="1"/>
  <c r="AK1848" i="24"/>
  <c r="AG1848" i="24"/>
  <c r="AH1848" i="24" s="1"/>
  <c r="AK1860" i="24"/>
  <c r="AG1860" i="24"/>
  <c r="AH1860" i="24" s="1"/>
  <c r="AK1845" i="24"/>
  <c r="AG1845" i="24"/>
  <c r="AH1845" i="24" s="1"/>
  <c r="AK1839" i="24"/>
  <c r="AG1839" i="24"/>
  <c r="AH1839" i="24" s="1"/>
  <c r="AK1836" i="24"/>
  <c r="AG1836" i="24"/>
  <c r="AH1836" i="24" s="1"/>
  <c r="AK1829" i="24"/>
  <c r="AG1829" i="24"/>
  <c r="AH1829" i="24" s="1"/>
  <c r="AK1822" i="24"/>
  <c r="AG1822" i="24"/>
  <c r="AH1822" i="24" s="1"/>
  <c r="AK1808" i="24"/>
  <c r="AG1808" i="24"/>
  <c r="AH1808" i="24" s="1"/>
  <c r="AK1794" i="24"/>
  <c r="AG1794" i="24"/>
  <c r="AH1794" i="24" s="1"/>
  <c r="AK1787" i="24"/>
  <c r="AG1787" i="24"/>
  <c r="AH1787" i="24" s="1"/>
  <c r="AK1780" i="24"/>
  <c r="AG1780" i="24"/>
  <c r="AH1780" i="24" s="1"/>
  <c r="AK1766" i="24"/>
  <c r="AG1766" i="24"/>
  <c r="AH1766" i="24" s="1"/>
  <c r="AK1773" i="24"/>
  <c r="AG1773" i="24"/>
  <c r="AH1773" i="24" s="1"/>
  <c r="AK1759" i="24"/>
  <c r="AG1759" i="24"/>
  <c r="AH1759" i="24" s="1"/>
  <c r="AK1752" i="24"/>
  <c r="AG1752" i="24"/>
  <c r="AH1752" i="24" s="1"/>
  <c r="AK1696" i="24"/>
  <c r="AG1696" i="24"/>
  <c r="AH1696" i="24" s="1"/>
  <c r="AK1745" i="24"/>
  <c r="AG1745" i="24"/>
  <c r="AH1745" i="24" s="1"/>
  <c r="AK1731" i="24"/>
  <c r="AG1731" i="24"/>
  <c r="AH1731" i="24" s="1"/>
  <c r="AK1724" i="24"/>
  <c r="AG1724" i="24"/>
  <c r="AH1724" i="24" s="1"/>
  <c r="AK1815" i="24"/>
  <c r="AG1815" i="24"/>
  <c r="AH1815" i="24" s="1"/>
  <c r="AK1717" i="24"/>
  <c r="AG1717" i="24"/>
  <c r="AH1717" i="24" s="1"/>
  <c r="AK1710" i="24"/>
  <c r="AG1710" i="24"/>
  <c r="AH1710" i="24" s="1"/>
  <c r="AK1738" i="24"/>
  <c r="AG1738" i="24"/>
  <c r="AH1738" i="24" s="1"/>
  <c r="AK1689" i="24"/>
  <c r="AG1689" i="24"/>
  <c r="AH1689" i="24" s="1"/>
  <c r="AK1682" i="24"/>
  <c r="AG1682" i="24"/>
  <c r="AH1682" i="24" s="1"/>
  <c r="AK1679" i="24"/>
  <c r="AG1679" i="24"/>
  <c r="AH1679" i="24" s="1"/>
  <c r="AK1676" i="24"/>
  <c r="AG1676" i="24"/>
  <c r="AH1676" i="24" s="1"/>
  <c r="AK1670" i="24"/>
  <c r="AG1670" i="24"/>
  <c r="AH1670" i="24" s="1"/>
  <c r="AK1667" i="24"/>
  <c r="AG1667" i="24"/>
  <c r="AH1667" i="24" s="1"/>
  <c r="AK1664" i="24"/>
  <c r="AG1664" i="24"/>
  <c r="AH1664" i="24" s="1"/>
  <c r="AK1661" i="24"/>
  <c r="AG1661" i="24"/>
  <c r="AH1661" i="24" s="1"/>
  <c r="AK1658" i="24"/>
  <c r="AG1658" i="24"/>
  <c r="AH1658" i="24" s="1"/>
  <c r="AK1652" i="24"/>
  <c r="AG1652" i="24"/>
  <c r="AH1652" i="24" s="1"/>
  <c r="AK1655" i="24"/>
  <c r="AG1655" i="24"/>
  <c r="AH1655" i="24" s="1"/>
  <c r="AK1649" i="24"/>
  <c r="AG1649" i="24"/>
  <c r="AH1649" i="24" s="1"/>
  <c r="AK1646" i="24"/>
  <c r="AG1646" i="24"/>
  <c r="AH1646" i="24" s="1"/>
  <c r="AK1622" i="24"/>
  <c r="AG1622" i="24"/>
  <c r="AH1622" i="24" s="1"/>
  <c r="AK1643" i="24"/>
  <c r="AG1643" i="24"/>
  <c r="AH1643" i="24" s="1"/>
  <c r="AK1637" i="24"/>
  <c r="AG1637" i="24"/>
  <c r="AH1637" i="24" s="1"/>
  <c r="AK1634" i="24"/>
  <c r="AG1634" i="24"/>
  <c r="AH1634" i="24" s="1"/>
  <c r="AK1673" i="24"/>
  <c r="AG1673" i="24"/>
  <c r="AH1673" i="24" s="1"/>
  <c r="AK1631" i="24"/>
  <c r="AG1631" i="24"/>
  <c r="AH1631" i="24" s="1"/>
  <c r="AK1628" i="24"/>
  <c r="AG1628" i="24"/>
  <c r="AH1628" i="24" s="1"/>
  <c r="AK1640" i="24"/>
  <c r="AG1640" i="24"/>
  <c r="AH1640" i="24" s="1"/>
  <c r="AH1023" i="24"/>
  <c r="AJ1023" i="24" s="1"/>
  <c r="AH1022" i="24"/>
  <c r="AJ1022" i="24" s="1"/>
  <c r="AH928" i="24"/>
  <c r="AJ928" i="24" s="1"/>
  <c r="AH923" i="24"/>
  <c r="AJ923" i="24" s="1"/>
  <c r="AH916" i="24"/>
  <c r="AJ916" i="24" s="1"/>
  <c r="AH908" i="24"/>
  <c r="AJ908" i="24" s="1"/>
  <c r="AH906" i="24"/>
  <c r="AJ906" i="24" s="1"/>
  <c r="AH898" i="24"/>
  <c r="AJ898" i="24" s="1"/>
  <c r="AH893" i="24"/>
  <c r="AJ893" i="24" s="1"/>
  <c r="AH883" i="24"/>
  <c r="AJ883" i="24" s="1"/>
  <c r="AH844" i="24"/>
  <c r="AJ844" i="24" s="1"/>
  <c r="AH839" i="24"/>
  <c r="AJ839" i="24" s="1"/>
  <c r="AH827" i="24"/>
  <c r="AJ827" i="24" s="1"/>
  <c r="AH822" i="24"/>
  <c r="AJ822" i="24" s="1"/>
  <c r="AH813" i="24"/>
  <c r="AJ813" i="24" s="1"/>
  <c r="AH273" i="24"/>
  <c r="AJ273" i="24" s="1"/>
  <c r="AH271" i="24"/>
  <c r="AJ271" i="24" s="1"/>
  <c r="AH264" i="24"/>
  <c r="AJ264" i="24" s="1"/>
  <c r="AH259" i="24"/>
  <c r="AJ259" i="24" s="1"/>
  <c r="AH255" i="24"/>
  <c r="AJ255" i="24" s="1"/>
  <c r="AH253" i="24"/>
  <c r="AJ253" i="24" s="1"/>
  <c r="AH244" i="24"/>
  <c r="AJ244" i="24" s="1"/>
  <c r="AH243" i="24"/>
  <c r="AJ243" i="24" s="1"/>
  <c r="AH239" i="24"/>
  <c r="AJ239" i="24" s="1"/>
  <c r="AH235" i="24"/>
  <c r="AJ235" i="24" s="1"/>
  <c r="AH231" i="24"/>
  <c r="AJ231" i="24" s="1"/>
  <c r="AH230" i="24"/>
  <c r="AJ230" i="24" s="1"/>
  <c r="AH203" i="24"/>
  <c r="AJ203" i="24" s="1"/>
  <c r="AH187" i="24"/>
  <c r="AJ187" i="24" s="1"/>
  <c r="AH172" i="24"/>
  <c r="AJ172" i="24" s="1"/>
  <c r="AH165" i="24"/>
  <c r="AJ165" i="24" s="1"/>
  <c r="AH66" i="24"/>
  <c r="AJ66" i="24" s="1"/>
  <c r="AH224" i="24"/>
  <c r="AJ224" i="24" s="1"/>
  <c r="AH216" i="24"/>
  <c r="AJ216" i="24" s="1"/>
  <c r="AH213" i="24"/>
  <c r="AJ213" i="24" s="1"/>
  <c r="AH211" i="24"/>
  <c r="AJ211" i="24" s="1"/>
  <c r="AH117" i="24"/>
  <c r="AJ117" i="24" s="1"/>
  <c r="AH96" i="24"/>
  <c r="AJ96" i="24" s="1"/>
  <c r="AH86" i="24"/>
  <c r="AJ86" i="24" s="1"/>
  <c r="AH13" i="24"/>
  <c r="AJ13" i="24" s="1"/>
  <c r="AH1890" i="24"/>
  <c r="AH1802" i="24"/>
  <c r="AH1626" i="24"/>
  <c r="AG188" i="24"/>
  <c r="AH188" i="24" s="1"/>
  <c r="AJ188" i="24" s="1"/>
  <c r="AG210" i="24"/>
  <c r="AH210" i="24" s="1"/>
  <c r="AJ210" i="24" s="1"/>
  <c r="AG83" i="24"/>
  <c r="AH83" i="24" s="1"/>
  <c r="AJ83" i="24" s="1"/>
  <c r="AH1683" i="24"/>
  <c r="AK1625" i="24"/>
  <c r="AG1625" i="24"/>
  <c r="AH1625" i="24" s="1"/>
  <c r="AK1619" i="24"/>
  <c r="AG1619" i="24"/>
  <c r="AH1619" i="24" s="1"/>
  <c r="AK1616" i="24"/>
  <c r="AG1616" i="24"/>
  <c r="AH1616" i="24" s="1"/>
  <c r="AK1900" i="24"/>
  <c r="AG1900" i="24"/>
  <c r="AH1900" i="24" s="1"/>
  <c r="AK1897" i="24"/>
  <c r="AG1897" i="24"/>
  <c r="AH1897" i="24" s="1"/>
  <c r="AK1891" i="24"/>
  <c r="AG1891" i="24"/>
  <c r="AH1891" i="24" s="1"/>
  <c r="AH1888" i="24"/>
  <c r="AK1885" i="24"/>
  <c r="AG1885" i="24"/>
  <c r="AH1885" i="24" s="1"/>
  <c r="AK1882" i="24"/>
  <c r="AG1882" i="24"/>
  <c r="AH1882" i="24" s="1"/>
  <c r="AK1879" i="24"/>
  <c r="AG1879" i="24"/>
  <c r="AH1879" i="24" s="1"/>
  <c r="AK1873" i="24"/>
  <c r="AG1873" i="24"/>
  <c r="AH1873" i="24" s="1"/>
  <c r="AK1876" i="24"/>
  <c r="AK1870" i="24"/>
  <c r="AG1870" i="24"/>
  <c r="AH1870" i="24" s="1"/>
  <c r="AK1867" i="24"/>
  <c r="AK1843" i="24"/>
  <c r="AG1843" i="24"/>
  <c r="AH1843" i="24" s="1"/>
  <c r="AK1864" i="24"/>
  <c r="AG1864" i="24"/>
  <c r="AH1864" i="24" s="1"/>
  <c r="AK1858" i="24"/>
  <c r="AG1858" i="24"/>
  <c r="AH1858" i="24" s="1"/>
  <c r="AK1855" i="24"/>
  <c r="AG1855" i="24"/>
  <c r="AH1855" i="24" s="1"/>
  <c r="AK1894" i="24"/>
  <c r="AG1894" i="24"/>
  <c r="AH1894" i="24" s="1"/>
  <c r="AK1852" i="24"/>
  <c r="AG1852" i="24"/>
  <c r="AH1852" i="24" s="1"/>
  <c r="AK1849" i="24"/>
  <c r="AG1849" i="24"/>
  <c r="AH1849" i="24" s="1"/>
  <c r="AK1861" i="24"/>
  <c r="AG1861" i="24"/>
  <c r="AH1861" i="24" s="1"/>
  <c r="AH1846" i="24"/>
  <c r="AK1840" i="24"/>
  <c r="AG1840" i="24"/>
  <c r="AH1840" i="24" s="1"/>
  <c r="AK1837" i="24"/>
  <c r="AG1837" i="24"/>
  <c r="AH1837" i="24" s="1"/>
  <c r="AK1830" i="24"/>
  <c r="AG1830" i="24"/>
  <c r="AH1830" i="24" s="1"/>
  <c r="AK1823" i="24"/>
  <c r="AG1823" i="24"/>
  <c r="AH1823" i="24" s="1"/>
  <c r="AK1809" i="24"/>
  <c r="AG1809" i="24"/>
  <c r="AH1809" i="24" s="1"/>
  <c r="AK1802" i="24"/>
  <c r="AK1795" i="24"/>
  <c r="AG1795" i="24"/>
  <c r="AH1795" i="24" s="1"/>
  <c r="AK1788" i="24"/>
  <c r="AG1788" i="24"/>
  <c r="AH1788" i="24" s="1"/>
  <c r="AK1781" i="24"/>
  <c r="AG1781" i="24"/>
  <c r="AH1781" i="24" s="1"/>
  <c r="AK1767" i="24"/>
  <c r="AG1767" i="24"/>
  <c r="AH1767" i="24" s="1"/>
  <c r="AK1774" i="24"/>
  <c r="AG1774" i="24"/>
  <c r="AH1774" i="24" s="1"/>
  <c r="AK1760" i="24"/>
  <c r="AG1760" i="24"/>
  <c r="AH1760" i="24" s="1"/>
  <c r="AK1753" i="24"/>
  <c r="AG1753" i="24"/>
  <c r="AH1753" i="24" s="1"/>
  <c r="AK1697" i="24"/>
  <c r="AG1697" i="24"/>
  <c r="AH1697" i="24" s="1"/>
  <c r="AK1746" i="24"/>
  <c r="AG1746" i="24"/>
  <c r="AH1746" i="24" s="1"/>
  <c r="AK1732" i="24"/>
  <c r="AG1732" i="24"/>
  <c r="AH1732" i="24" s="1"/>
  <c r="AK1725" i="24"/>
  <c r="AG1725" i="24"/>
  <c r="AH1725" i="24" s="1"/>
  <c r="AK1816" i="24"/>
  <c r="AG1816" i="24"/>
  <c r="AH1816" i="24" s="1"/>
  <c r="AK1718" i="24"/>
  <c r="AG1718" i="24"/>
  <c r="AH1718" i="24" s="1"/>
  <c r="AK1711" i="24"/>
  <c r="AG1711" i="24"/>
  <c r="AH1711" i="24" s="1"/>
  <c r="AK1739" i="24"/>
  <c r="AG1739" i="24"/>
  <c r="AH1739" i="24" s="1"/>
  <c r="AK1704" i="24"/>
  <c r="AG1704" i="24"/>
  <c r="AH1704" i="24" s="1"/>
  <c r="AK1690" i="24"/>
  <c r="AG1690" i="24"/>
  <c r="AH1690" i="24" s="1"/>
  <c r="AK1680" i="24"/>
  <c r="AG1680" i="24"/>
  <c r="AH1680" i="24" s="1"/>
  <c r="AK1677" i="24"/>
  <c r="AG1677" i="24"/>
  <c r="AH1677" i="24" s="1"/>
  <c r="AK1671" i="24"/>
  <c r="AG1671" i="24"/>
  <c r="AH1671" i="24" s="1"/>
  <c r="AK1668" i="24"/>
  <c r="AG1668" i="24"/>
  <c r="AH1668" i="24" s="1"/>
  <c r="AK1665" i="24"/>
  <c r="AG1665" i="24"/>
  <c r="AH1665" i="24" s="1"/>
  <c r="AK1662" i="24"/>
  <c r="AG1662" i="24"/>
  <c r="AH1662" i="24" s="1"/>
  <c r="AK1659" i="24"/>
  <c r="AG1659" i="24"/>
  <c r="AH1659" i="24" s="1"/>
  <c r="AK1653" i="24"/>
  <c r="AG1653" i="24"/>
  <c r="AH1653" i="24" s="1"/>
  <c r="AK1656" i="24"/>
  <c r="AG1656" i="24"/>
  <c r="AH1656" i="24" s="1"/>
  <c r="AK1650" i="24"/>
  <c r="AG1650" i="24"/>
  <c r="AH1650" i="24" s="1"/>
  <c r="AK1647" i="24"/>
  <c r="AG1647" i="24"/>
  <c r="AH1647" i="24" s="1"/>
  <c r="AK1623" i="24"/>
  <c r="AG1623" i="24"/>
  <c r="AH1623" i="24" s="1"/>
  <c r="AK1644" i="24"/>
  <c r="AG1644" i="24"/>
  <c r="AH1644" i="24" s="1"/>
  <c r="AK1638" i="24"/>
  <c r="AG1638" i="24"/>
  <c r="AH1638" i="24" s="1"/>
  <c r="AK1635" i="24"/>
  <c r="AG1635" i="24"/>
  <c r="AH1635" i="24" s="1"/>
  <c r="AH1674" i="24"/>
  <c r="AK1632" i="24"/>
  <c r="AG1632" i="24"/>
  <c r="AH1632" i="24" s="1"/>
  <c r="AK1629" i="24"/>
  <c r="AG1629" i="24"/>
  <c r="AH1629" i="24" s="1"/>
  <c r="AK1641" i="24"/>
  <c r="AG1641" i="24"/>
  <c r="AH1641" i="24" s="1"/>
  <c r="AK1626" i="24"/>
  <c r="AK1620" i="24"/>
  <c r="AG1620" i="24"/>
  <c r="AH1620" i="24" s="1"/>
  <c r="AK1617" i="24"/>
  <c r="AG1617" i="24"/>
  <c r="AH1617" i="24" s="1"/>
  <c r="AK1898" i="24"/>
  <c r="AG1898" i="24"/>
  <c r="AH1898" i="24" s="1"/>
  <c r="AK1895" i="24"/>
  <c r="AG1895" i="24"/>
  <c r="AH1895" i="24" s="1"/>
  <c r="AK1889" i="24"/>
  <c r="AG1889" i="24"/>
  <c r="AH1889" i="24" s="1"/>
  <c r="AK1886" i="24"/>
  <c r="AG1886" i="24"/>
  <c r="AH1886" i="24" s="1"/>
  <c r="AK1883" i="24"/>
  <c r="AG1883" i="24"/>
  <c r="AH1883" i="24" s="1"/>
  <c r="AK1880" i="24"/>
  <c r="AG1880" i="24"/>
  <c r="AH1880" i="24" s="1"/>
  <c r="AK1877" i="24"/>
  <c r="AG1877" i="24"/>
  <c r="AH1877" i="24" s="1"/>
  <c r="AK1871" i="24"/>
  <c r="AG1871" i="24"/>
  <c r="AH1871" i="24" s="1"/>
  <c r="AK1874" i="24"/>
  <c r="AG1874" i="24"/>
  <c r="AH1874" i="24" s="1"/>
  <c r="AK1868" i="24"/>
  <c r="AG1868" i="24"/>
  <c r="AH1868" i="24" s="1"/>
  <c r="AK1865" i="24"/>
  <c r="AG1865" i="24"/>
  <c r="AH1865" i="24" s="1"/>
  <c r="AK1841" i="24"/>
  <c r="AG1841" i="24"/>
  <c r="AH1841" i="24" s="1"/>
  <c r="AK1862" i="24"/>
  <c r="AG1862" i="24"/>
  <c r="AH1862" i="24" s="1"/>
  <c r="AK1856" i="24"/>
  <c r="AG1856" i="24"/>
  <c r="AH1856" i="24" s="1"/>
  <c r="AK1853" i="24"/>
  <c r="AG1853" i="24"/>
  <c r="AH1853" i="24" s="1"/>
  <c r="AK1892" i="24"/>
  <c r="AG1892" i="24"/>
  <c r="AH1892" i="24" s="1"/>
  <c r="AK1850" i="24"/>
  <c r="AG1850" i="24"/>
  <c r="AH1850" i="24" s="1"/>
  <c r="AK1847" i="24"/>
  <c r="AG1847" i="24"/>
  <c r="AH1847" i="24" s="1"/>
  <c r="AK1859" i="24"/>
  <c r="AG1859" i="24"/>
  <c r="AH1859" i="24" s="1"/>
  <c r="AK1844" i="24"/>
  <c r="AG1844" i="24"/>
  <c r="AH1844" i="24" s="1"/>
  <c r="AK1838" i="24"/>
  <c r="AG1838" i="24"/>
  <c r="AH1838" i="24" s="1"/>
  <c r="AK1828" i="24"/>
  <c r="AG1828" i="24"/>
  <c r="AH1828" i="24" s="1"/>
  <c r="AK1821" i="24"/>
  <c r="AG1821" i="24"/>
  <c r="AH1821" i="24" s="1"/>
  <c r="AK1807" i="24"/>
  <c r="AG1807" i="24"/>
  <c r="AH1807" i="24" s="1"/>
  <c r="AK1800" i="24"/>
  <c r="AG1800" i="24"/>
  <c r="AH1800" i="24" s="1"/>
  <c r="AK1793" i="24"/>
  <c r="AG1793" i="24"/>
  <c r="AH1793" i="24" s="1"/>
  <c r="AK1786" i="24"/>
  <c r="AG1786" i="24"/>
  <c r="AH1786" i="24" s="1"/>
  <c r="AK1779" i="24"/>
  <c r="AG1779" i="24"/>
  <c r="AH1779" i="24" s="1"/>
  <c r="AK1765" i="24"/>
  <c r="AG1765" i="24"/>
  <c r="AH1765" i="24" s="1"/>
  <c r="AK1772" i="24"/>
  <c r="AG1772" i="24"/>
  <c r="AH1772" i="24" s="1"/>
  <c r="AK1758" i="24"/>
  <c r="AG1758" i="24"/>
  <c r="AH1758" i="24" s="1"/>
  <c r="AK1751" i="24"/>
  <c r="AG1751" i="24"/>
  <c r="AH1751" i="24" s="1"/>
  <c r="AK1695" i="24"/>
  <c r="AG1695" i="24"/>
  <c r="AH1695" i="24" s="1"/>
  <c r="AK1744" i="24"/>
  <c r="AG1744" i="24"/>
  <c r="AH1744" i="24" s="1"/>
  <c r="AK1730" i="24"/>
  <c r="AG1730" i="24"/>
  <c r="AH1730" i="24" s="1"/>
  <c r="AK1723" i="24"/>
  <c r="AG1723" i="24"/>
  <c r="AH1723" i="24" s="1"/>
  <c r="AK1716" i="24"/>
  <c r="AG1716" i="24"/>
  <c r="AH1716" i="24" s="1"/>
  <c r="AK1709" i="24"/>
  <c r="AG1709" i="24"/>
  <c r="AH1709" i="24" s="1"/>
  <c r="AK1737" i="24"/>
  <c r="AG1737" i="24"/>
  <c r="AH1737" i="24" s="1"/>
  <c r="AK1702" i="24"/>
  <c r="AG1702" i="24"/>
  <c r="AH1702" i="24" s="1"/>
  <c r="AK1688" i="24"/>
  <c r="AG1688" i="24"/>
  <c r="AH1688" i="24" s="1"/>
  <c r="AK1681" i="24"/>
  <c r="AG1681" i="24"/>
  <c r="AH1681" i="24" s="1"/>
  <c r="AK1678" i="24"/>
  <c r="AG1678" i="24"/>
  <c r="AH1678" i="24" s="1"/>
  <c r="AK1675" i="24"/>
  <c r="AG1675" i="24"/>
  <c r="AH1675" i="24" s="1"/>
  <c r="AK1669" i="24"/>
  <c r="AG1669" i="24"/>
  <c r="AH1669" i="24" s="1"/>
  <c r="AK1666" i="24"/>
  <c r="AG1666" i="24"/>
  <c r="AH1666" i="24" s="1"/>
  <c r="AK1663" i="24"/>
  <c r="AG1663" i="24"/>
  <c r="AH1663" i="24" s="1"/>
  <c r="AK1660" i="24"/>
  <c r="AG1660" i="24"/>
  <c r="AH1660" i="24" s="1"/>
  <c r="AK1657" i="24"/>
  <c r="AG1657" i="24"/>
  <c r="AH1657" i="24" s="1"/>
  <c r="AK1651" i="24"/>
  <c r="AG1651" i="24"/>
  <c r="AH1651" i="24" s="1"/>
  <c r="AK1654" i="24"/>
  <c r="AG1654" i="24"/>
  <c r="AH1654" i="24" s="1"/>
  <c r="AK1648" i="24"/>
  <c r="AG1648" i="24"/>
  <c r="AH1648" i="24" s="1"/>
  <c r="AG1876" i="24"/>
  <c r="AH1876" i="24" s="1"/>
  <c r="AK1645" i="24"/>
  <c r="AG1645" i="24"/>
  <c r="AH1645" i="24" s="1"/>
  <c r="AK1621" i="24"/>
  <c r="AG1621" i="24"/>
  <c r="AH1621" i="24" s="1"/>
  <c r="AK1642" i="24"/>
  <c r="AG1642" i="24"/>
  <c r="AH1642" i="24" s="1"/>
  <c r="AK1636" i="24"/>
  <c r="AG1636" i="24"/>
  <c r="AH1636" i="24" s="1"/>
  <c r="AK1633" i="24"/>
  <c r="AG1633" i="24"/>
  <c r="AH1633" i="24" s="1"/>
  <c r="AK1672" i="24"/>
  <c r="AG1672" i="24"/>
  <c r="AH1672" i="24" s="1"/>
  <c r="AK1630" i="24"/>
  <c r="AG1630" i="24"/>
  <c r="AH1630" i="24" s="1"/>
  <c r="AK1627" i="24"/>
  <c r="AG1627" i="24"/>
  <c r="AH1627" i="24" s="1"/>
  <c r="AK1639" i="24"/>
  <c r="AG1639" i="24"/>
  <c r="AH1639" i="24" s="1"/>
  <c r="AK1624" i="24"/>
  <c r="AG1624" i="24"/>
  <c r="AH1624" i="24" s="1"/>
  <c r="AK1618" i="24"/>
  <c r="AG1618" i="24"/>
  <c r="AH1618" i="24" s="1"/>
  <c r="AH1018" i="24"/>
  <c r="AJ1018" i="24" s="1"/>
  <c r="AH927" i="24"/>
  <c r="AJ927" i="24" s="1"/>
  <c r="AH919" i="24"/>
  <c r="AJ919" i="24" s="1"/>
  <c r="AH917" i="24"/>
  <c r="AJ917" i="24" s="1"/>
  <c r="AH909" i="24"/>
  <c r="AJ909" i="24" s="1"/>
  <c r="AH1026" i="24"/>
  <c r="AJ1026" i="24" s="1"/>
  <c r="AH901" i="24"/>
  <c r="AJ901" i="24" s="1"/>
  <c r="AH76" i="24"/>
  <c r="AJ76" i="24" s="1"/>
  <c r="AH68" i="24"/>
  <c r="AJ68" i="24" s="1"/>
  <c r="AH60" i="24"/>
  <c r="AJ60" i="24" s="1"/>
  <c r="AH52" i="24"/>
  <c r="AJ52" i="24" s="1"/>
  <c r="AH222" i="24"/>
  <c r="AJ222" i="24" s="1"/>
  <c r="AH214" i="24"/>
  <c r="AJ214" i="24" s="1"/>
  <c r="AH123" i="24"/>
  <c r="AJ123" i="24" s="1"/>
  <c r="AH115" i="24"/>
  <c r="AJ115" i="24" s="1"/>
  <c r="AH113" i="24"/>
  <c r="AJ113" i="24" s="1"/>
  <c r="AH106" i="24"/>
  <c r="AJ106" i="24" s="1"/>
  <c r="AH98" i="24"/>
  <c r="AJ98" i="24" s="1"/>
  <c r="AH90" i="24"/>
  <c r="AJ90" i="24" s="1"/>
  <c r="AH82" i="24"/>
  <c r="AJ82" i="24" s="1"/>
  <c r="AH40" i="24"/>
  <c r="AJ40" i="24" s="1"/>
  <c r="AH30" i="24"/>
  <c r="AJ30" i="24" s="1"/>
  <c r="AH22" i="24"/>
  <c r="AJ22" i="24" s="1"/>
  <c r="AH14" i="24"/>
  <c r="AJ14" i="24" s="1"/>
  <c r="AH1899" i="24"/>
  <c r="AH702" i="24"/>
  <c r="AJ702" i="24" s="1"/>
  <c r="AH595" i="24"/>
  <c r="AJ595" i="24" s="1"/>
  <c r="AH654" i="24"/>
  <c r="AJ654" i="24" s="1"/>
  <c r="AH545" i="24"/>
  <c r="AJ545" i="24" s="1"/>
  <c r="AK1346" i="24"/>
  <c r="AK1250" i="24"/>
  <c r="AK1295" i="24"/>
  <c r="AK1096" i="24"/>
  <c r="AK996" i="24"/>
  <c r="AK905" i="24"/>
  <c r="AK258" i="24"/>
  <c r="AK174" i="24"/>
  <c r="AK637" i="24"/>
  <c r="AK718" i="24"/>
  <c r="AK473" i="24"/>
  <c r="AK1333" i="24"/>
  <c r="AK1237" i="24"/>
  <c r="AK1196" i="24"/>
  <c r="AK1082" i="24"/>
  <c r="AK968" i="24"/>
  <c r="AK613" i="24"/>
  <c r="AK738" i="24"/>
  <c r="AK539" i="24"/>
  <c r="AK1604" i="24"/>
  <c r="AG1604" i="24"/>
  <c r="AH1604" i="24" s="1"/>
  <c r="AJ1604" i="24" s="1"/>
  <c r="AG1361" i="24"/>
  <c r="AH1361" i="24" s="1"/>
  <c r="AJ1361" i="24" s="1"/>
  <c r="AK1361" i="24"/>
  <c r="AG719" i="24"/>
  <c r="AH719" i="24" s="1"/>
  <c r="AJ719" i="24" s="1"/>
  <c r="AK719" i="24"/>
  <c r="AH698" i="24"/>
  <c r="AJ698" i="24" s="1"/>
  <c r="AG749" i="24"/>
  <c r="AH749" i="24" s="1"/>
  <c r="AJ749" i="24" s="1"/>
  <c r="AK749" i="24"/>
  <c r="AH984" i="24"/>
  <c r="AJ984" i="24" s="1"/>
  <c r="AK1330" i="24"/>
  <c r="AK1188" i="24"/>
  <c r="AK1040" i="24"/>
  <c r="AK884" i="24"/>
  <c r="AK187" i="24"/>
  <c r="AK123" i="24"/>
  <c r="AK560" i="24"/>
  <c r="AK740" i="24"/>
  <c r="AK1449" i="24"/>
  <c r="AH552" i="24"/>
  <c r="AJ552" i="24" s="1"/>
  <c r="AK1600" i="24"/>
  <c r="AG1600" i="24"/>
  <c r="AH1600" i="24" s="1"/>
  <c r="AJ1600" i="24" s="1"/>
  <c r="AG1512" i="24"/>
  <c r="AH1512" i="24" s="1"/>
  <c r="AJ1512" i="24" s="1"/>
  <c r="AK1512" i="24"/>
  <c r="AH1449" i="24"/>
  <c r="AJ1449" i="24" s="1"/>
  <c r="AG405" i="24"/>
  <c r="AH405" i="24" s="1"/>
  <c r="AJ405" i="24" s="1"/>
  <c r="AK405" i="24"/>
  <c r="AG276" i="24"/>
  <c r="AH276" i="24" s="1"/>
  <c r="AJ276" i="24" s="1"/>
  <c r="AK276" i="24"/>
  <c r="AG668" i="24"/>
  <c r="AH668" i="24" s="1"/>
  <c r="AJ668" i="24" s="1"/>
  <c r="AK668" i="24"/>
  <c r="AG617" i="24"/>
  <c r="AH617" i="24" s="1"/>
  <c r="AJ617" i="24" s="1"/>
  <c r="AK617" i="24"/>
  <c r="AK1266" i="24"/>
  <c r="AK1228" i="24"/>
  <c r="AK1138" i="24"/>
  <c r="AK1155" i="24"/>
  <c r="AK1080" i="24"/>
  <c r="AK958" i="24"/>
  <c r="AK1018" i="24"/>
  <c r="AK812" i="24"/>
  <c r="AK243" i="24"/>
  <c r="AK153" i="24"/>
  <c r="AK68" i="24"/>
  <c r="AK98" i="24"/>
  <c r="AK25" i="24"/>
  <c r="AK654" i="24"/>
  <c r="AK685" i="24"/>
  <c r="AK340" i="24"/>
  <c r="AG1425" i="24"/>
  <c r="AH1425" i="24" s="1"/>
  <c r="AJ1425" i="24" s="1"/>
  <c r="AG1421" i="24"/>
  <c r="AH1421" i="24" s="1"/>
  <c r="AJ1421" i="24" s="1"/>
  <c r="AK1314" i="24"/>
  <c r="AK1253" i="24"/>
  <c r="AK1212" i="24"/>
  <c r="AK1123" i="24"/>
  <c r="AK1178" i="24"/>
  <c r="AK1103" i="24"/>
  <c r="AK1068" i="24"/>
  <c r="AK999" i="24"/>
  <c r="AK933" i="24"/>
  <c r="AK917" i="24"/>
  <c r="AK833" i="24"/>
  <c r="AK265" i="24"/>
  <c r="AK204" i="24"/>
  <c r="AK175" i="24"/>
  <c r="AK137" i="24"/>
  <c r="AK56" i="24"/>
  <c r="AK45" i="24"/>
  <c r="AK85" i="24"/>
  <c r="AK12" i="24"/>
  <c r="AK615" i="24"/>
  <c r="AK588" i="24"/>
  <c r="AK693" i="24"/>
  <c r="AK791" i="24"/>
  <c r="AK444" i="24"/>
  <c r="AK1453" i="24"/>
  <c r="AG1486" i="24"/>
  <c r="AH1486" i="24" s="1"/>
  <c r="AJ1486" i="24" s="1"/>
  <c r="AG467" i="24"/>
  <c r="AH467" i="24" s="1"/>
  <c r="AJ467" i="24" s="1"/>
  <c r="AH1287" i="24"/>
  <c r="AJ1287" i="24" s="1"/>
  <c r="AG1190" i="24"/>
  <c r="AH1190" i="24" s="1"/>
  <c r="AJ1190" i="24" s="1"/>
  <c r="AG1189" i="24"/>
  <c r="AH1189" i="24" s="1"/>
  <c r="AJ1189" i="24" s="1"/>
  <c r="AG1116" i="24"/>
  <c r="AH1116" i="24" s="1"/>
  <c r="AJ1116" i="24" s="1"/>
  <c r="AG1167" i="24"/>
  <c r="AH1167" i="24" s="1"/>
  <c r="AJ1167" i="24" s="1"/>
  <c r="AG1588" i="24"/>
  <c r="AH1588" i="24" s="1"/>
  <c r="AJ1588" i="24" s="1"/>
  <c r="AK1588" i="24"/>
  <c r="AK1571" i="24"/>
  <c r="AG1571" i="24"/>
  <c r="AH1571" i="24" s="1"/>
  <c r="AJ1571" i="24" s="1"/>
  <c r="AH1567" i="24"/>
  <c r="AJ1567" i="24" s="1"/>
  <c r="AK1413" i="24"/>
  <c r="AG1413" i="24"/>
  <c r="AH1413" i="24" s="1"/>
  <c r="AJ1413" i="24" s="1"/>
  <c r="AK1401" i="24"/>
  <c r="AG1401" i="24"/>
  <c r="AH1401" i="24" s="1"/>
  <c r="AJ1401" i="24" s="1"/>
  <c r="AK1467" i="24"/>
  <c r="AG1467" i="24"/>
  <c r="AH1467" i="24" s="1"/>
  <c r="AJ1467" i="24" s="1"/>
  <c r="AK1463" i="24"/>
  <c r="AG1463" i="24"/>
  <c r="AH1463" i="24" s="1"/>
  <c r="AJ1463" i="24" s="1"/>
  <c r="AK1459" i="24"/>
  <c r="AG1459" i="24"/>
  <c r="AH1459" i="24" s="1"/>
  <c r="AJ1459" i="24" s="1"/>
  <c r="AK769" i="24"/>
  <c r="AG769" i="24"/>
  <c r="AH769" i="24" s="1"/>
  <c r="AJ769" i="24" s="1"/>
  <c r="AK730" i="24"/>
  <c r="AG730" i="24"/>
  <c r="AH730" i="24" s="1"/>
  <c r="AJ730" i="24" s="1"/>
  <c r="AG710" i="24"/>
  <c r="AH710" i="24" s="1"/>
  <c r="AJ710" i="24" s="1"/>
  <c r="AK710" i="24"/>
  <c r="AK703" i="24"/>
  <c r="AG703" i="24"/>
  <c r="AH703" i="24" s="1"/>
  <c r="AJ703" i="24" s="1"/>
  <c r="AG688" i="24"/>
  <c r="AH688" i="24" s="1"/>
  <c r="AJ688" i="24" s="1"/>
  <c r="AK688" i="24"/>
  <c r="AK671" i="24"/>
  <c r="AG671" i="24"/>
  <c r="AH671" i="24" s="1"/>
  <c r="AJ671" i="24" s="1"/>
  <c r="AG669" i="24"/>
  <c r="AH669" i="24" s="1"/>
  <c r="AJ669" i="24" s="1"/>
  <c r="AK669" i="24"/>
  <c r="AK570" i="24"/>
  <c r="AG570" i="24"/>
  <c r="AH570" i="24" s="1"/>
  <c r="AJ570" i="24" s="1"/>
  <c r="AK755" i="24"/>
  <c r="AG755" i="24"/>
  <c r="AH755" i="24" s="1"/>
  <c r="AJ755" i="24" s="1"/>
  <c r="AK662" i="24"/>
  <c r="AG662" i="24"/>
  <c r="AH662" i="24" s="1"/>
  <c r="AJ662" i="24" s="1"/>
  <c r="AG658" i="24"/>
  <c r="AH658" i="24" s="1"/>
  <c r="AJ658" i="24" s="1"/>
  <c r="AK658" i="24"/>
  <c r="AG626" i="24"/>
  <c r="AH626" i="24" s="1"/>
  <c r="AJ626" i="24" s="1"/>
  <c r="AK626" i="24"/>
  <c r="AH1345" i="24"/>
  <c r="AJ1345" i="24" s="1"/>
  <c r="AG1338" i="24"/>
  <c r="AH1338" i="24" s="1"/>
  <c r="AJ1338" i="24" s="1"/>
  <c r="AK1338" i="24"/>
  <c r="AK1334" i="24"/>
  <c r="AG1334" i="24"/>
  <c r="AH1334" i="24" s="1"/>
  <c r="AJ1334" i="24" s="1"/>
  <c r="AG1322" i="24"/>
  <c r="AH1322" i="24" s="1"/>
  <c r="AJ1322" i="24" s="1"/>
  <c r="AK1322" i="24"/>
  <c r="AK1313" i="24"/>
  <c r="AG1313" i="24"/>
  <c r="AH1313" i="24" s="1"/>
  <c r="AJ1313" i="24" s="1"/>
  <c r="AG1230" i="24"/>
  <c r="AH1230" i="24" s="1"/>
  <c r="AJ1230" i="24" s="1"/>
  <c r="AK1230" i="24"/>
  <c r="AG1274" i="24"/>
  <c r="AH1274" i="24" s="1"/>
  <c r="AJ1274" i="24" s="1"/>
  <c r="AK1274" i="24"/>
  <c r="AK1262" i="24"/>
  <c r="AG1262" i="24"/>
  <c r="AH1262" i="24" s="1"/>
  <c r="AJ1262" i="24" s="1"/>
  <c r="AK1258" i="24"/>
  <c r="AG1258" i="24"/>
  <c r="AH1258" i="24" s="1"/>
  <c r="AJ1258" i="24" s="1"/>
  <c r="AK1249" i="24"/>
  <c r="AG1249" i="24"/>
  <c r="AH1249" i="24" s="1"/>
  <c r="AJ1249" i="24" s="1"/>
  <c r="AG1227" i="24"/>
  <c r="AH1227" i="24" s="1"/>
  <c r="AJ1227" i="24" s="1"/>
  <c r="AK1227" i="24"/>
  <c r="AK1216" i="24"/>
  <c r="AG1216" i="24"/>
  <c r="AH1216" i="24" s="1"/>
  <c r="AJ1216" i="24" s="1"/>
  <c r="AK1215" i="24"/>
  <c r="AG1215" i="24"/>
  <c r="AH1215" i="24" s="1"/>
  <c r="AJ1215" i="24" s="1"/>
  <c r="AG1144" i="24"/>
  <c r="AH1144" i="24" s="1"/>
  <c r="AJ1144" i="24" s="1"/>
  <c r="AK1144" i="24"/>
  <c r="AG1193" i="24"/>
  <c r="AH1193" i="24" s="1"/>
  <c r="AJ1193" i="24" s="1"/>
  <c r="AK1193" i="24"/>
  <c r="AG1182" i="24"/>
  <c r="AH1182" i="24" s="1"/>
  <c r="AJ1182" i="24" s="1"/>
  <c r="AK1182" i="24"/>
  <c r="AG1102" i="24"/>
  <c r="AH1102" i="24" s="1"/>
  <c r="AJ1102" i="24" s="1"/>
  <c r="AK1102" i="24"/>
  <c r="AK1091" i="24"/>
  <c r="AG1091" i="24"/>
  <c r="AH1091" i="24" s="1"/>
  <c r="AJ1091" i="24" s="1"/>
  <c r="AK1089" i="24"/>
  <c r="AG1089" i="24"/>
  <c r="AG1087" i="24"/>
  <c r="AH1087" i="24" s="1"/>
  <c r="AJ1087" i="24" s="1"/>
  <c r="AK1087" i="24"/>
  <c r="AG1076" i="24"/>
  <c r="AH1076" i="24" s="1"/>
  <c r="AJ1076" i="24" s="1"/>
  <c r="AK1076" i="24"/>
  <c r="AG1061" i="24"/>
  <c r="AH1061" i="24" s="1"/>
  <c r="AJ1061" i="24" s="1"/>
  <c r="AK1061" i="24"/>
  <c r="AG1045" i="24"/>
  <c r="AH1045" i="24" s="1"/>
  <c r="AJ1045" i="24" s="1"/>
  <c r="AK1045" i="24"/>
  <c r="AK152" i="24"/>
  <c r="AK136" i="24"/>
  <c r="AK57" i="24"/>
  <c r="AK219" i="24"/>
  <c r="AK213" i="24"/>
  <c r="AK115" i="24"/>
  <c r="AK84" i="24"/>
  <c r="AK1345" i="24"/>
  <c r="AK1281" i="24"/>
  <c r="AK1220" i="24"/>
  <c r="AK1287" i="24"/>
  <c r="AK1170" i="24"/>
  <c r="AK1077" i="24"/>
  <c r="AK984" i="24"/>
  <c r="AK868" i="24"/>
  <c r="AK847" i="24"/>
  <c r="AK270" i="24"/>
  <c r="AK201" i="24"/>
  <c r="AK145" i="24"/>
  <c r="AK222" i="24"/>
  <c r="AK93" i="24"/>
  <c r="AK21" i="24"/>
  <c r="AK561" i="24"/>
  <c r="AK750" i="24"/>
  <c r="AK727" i="24"/>
  <c r="AK431" i="24"/>
  <c r="AK1567" i="24"/>
  <c r="AG1393" i="24"/>
  <c r="AH1393" i="24" s="1"/>
  <c r="AJ1393" i="24" s="1"/>
  <c r="AG1528" i="24"/>
  <c r="AH1528" i="24" s="1"/>
  <c r="AJ1528" i="24" s="1"/>
  <c r="AK1528" i="24"/>
  <c r="AK1520" i="24"/>
  <c r="AG1520" i="24"/>
  <c r="AH1520" i="24" s="1"/>
  <c r="AJ1520" i="24" s="1"/>
  <c r="AK1516" i="24"/>
  <c r="AG1516" i="24"/>
  <c r="AH1516" i="24" s="1"/>
  <c r="AJ1516" i="24" s="1"/>
  <c r="AG1478" i="24"/>
  <c r="AH1478" i="24" s="1"/>
  <c r="AJ1478" i="24" s="1"/>
  <c r="AK1478" i="24"/>
  <c r="AG1429" i="24"/>
  <c r="AH1429" i="24" s="1"/>
  <c r="AJ1429" i="24" s="1"/>
  <c r="AK1429" i="24"/>
  <c r="AG1383" i="24"/>
  <c r="AH1383" i="24" s="1"/>
  <c r="AJ1383" i="24" s="1"/>
  <c r="AK1383" i="24"/>
  <c r="AK1375" i="24"/>
  <c r="AG1375" i="24"/>
  <c r="AH1375" i="24" s="1"/>
  <c r="AJ1375" i="24" s="1"/>
  <c r="AK1369" i="24"/>
  <c r="AG1369" i="24"/>
  <c r="AH1369" i="24" s="1"/>
  <c r="AJ1369" i="24" s="1"/>
  <c r="AG1357" i="24"/>
  <c r="AH1357" i="24" s="1"/>
  <c r="AJ1357" i="24" s="1"/>
  <c r="AK1357" i="24"/>
  <c r="AG531" i="24"/>
  <c r="AH531" i="24" s="1"/>
  <c r="AJ531" i="24" s="1"/>
  <c r="AK531" i="24"/>
  <c r="AK524" i="24"/>
  <c r="AG524" i="24"/>
  <c r="AH524" i="24" s="1"/>
  <c r="AJ524" i="24" s="1"/>
  <c r="AK523" i="24"/>
  <c r="AG523" i="24"/>
  <c r="AH523" i="24" s="1"/>
  <c r="AJ523" i="24" s="1"/>
  <c r="AK516" i="24"/>
  <c r="AG516" i="24"/>
  <c r="AH516" i="24" s="1"/>
  <c r="AJ516" i="24" s="1"/>
  <c r="AK511" i="24"/>
  <c r="AG511" i="24"/>
  <c r="AH511" i="24" s="1"/>
  <c r="AJ511" i="24" s="1"/>
  <c r="AK498" i="24"/>
  <c r="AG498" i="24"/>
  <c r="AH498" i="24" s="1"/>
  <c r="AJ498" i="24" s="1"/>
  <c r="AG459" i="24"/>
  <c r="AH459" i="24" s="1"/>
  <c r="AJ459" i="24" s="1"/>
  <c r="AK459" i="24"/>
  <c r="AG425" i="24"/>
  <c r="AH425" i="24" s="1"/>
  <c r="AJ425" i="24" s="1"/>
  <c r="AK425" i="24"/>
  <c r="AG413" i="24"/>
  <c r="AH413" i="24" s="1"/>
  <c r="AJ413" i="24" s="1"/>
  <c r="AK413" i="24"/>
  <c r="AK401" i="24"/>
  <c r="AG401" i="24"/>
  <c r="AH401" i="24" s="1"/>
  <c r="AJ401" i="24" s="1"/>
  <c r="AK344" i="24"/>
  <c r="AG344" i="24"/>
  <c r="AH344" i="24" s="1"/>
  <c r="AJ344" i="24" s="1"/>
  <c r="AG336" i="24"/>
  <c r="AH336" i="24" s="1"/>
  <c r="AJ336" i="24" s="1"/>
  <c r="AK336" i="24"/>
  <c r="AG493" i="24"/>
  <c r="AH493" i="24" s="1"/>
  <c r="AJ493" i="24" s="1"/>
  <c r="AK493" i="24"/>
  <c r="AK489" i="24"/>
  <c r="AG489" i="24"/>
  <c r="AH489" i="24" s="1"/>
  <c r="AJ489" i="24" s="1"/>
  <c r="AG386" i="24"/>
  <c r="AH386" i="24" s="1"/>
  <c r="AJ386" i="24" s="1"/>
  <c r="AK386" i="24"/>
  <c r="AK317" i="24"/>
  <c r="AG317" i="24"/>
  <c r="AH317" i="24" s="1"/>
  <c r="AJ317" i="24" s="1"/>
  <c r="AK380" i="24"/>
  <c r="AG380" i="24"/>
  <c r="AH380" i="24" s="1"/>
  <c r="AJ380" i="24" s="1"/>
  <c r="AG356" i="24"/>
  <c r="AH356" i="24" s="1"/>
  <c r="AJ356" i="24" s="1"/>
  <c r="AK356" i="24"/>
  <c r="AG352" i="24"/>
  <c r="AH352" i="24" s="1"/>
  <c r="AJ352" i="24" s="1"/>
  <c r="AK352" i="24"/>
  <c r="AK348" i="24"/>
  <c r="AG348" i="24"/>
  <c r="AH348" i="24" s="1"/>
  <c r="AJ348" i="24" s="1"/>
  <c r="AK288" i="24"/>
  <c r="AG288" i="24"/>
  <c r="AH288" i="24" s="1"/>
  <c r="AJ288" i="24" s="1"/>
  <c r="AK280" i="24"/>
  <c r="AG280" i="24"/>
  <c r="AH280" i="24" s="1"/>
  <c r="AJ280" i="24" s="1"/>
  <c r="AG810" i="24"/>
  <c r="AH810" i="24" s="1"/>
  <c r="AJ810" i="24" s="1"/>
  <c r="AK810" i="24"/>
  <c r="AG794" i="24"/>
  <c r="AH794" i="24" s="1"/>
  <c r="AJ794" i="24" s="1"/>
  <c r="AK794" i="24"/>
  <c r="AK786" i="24"/>
  <c r="AG786" i="24"/>
  <c r="AH786" i="24" s="1"/>
  <c r="AJ786" i="24" s="1"/>
  <c r="AK772" i="24"/>
  <c r="AG772" i="24"/>
  <c r="AH772" i="24" s="1"/>
  <c r="AJ772" i="24" s="1"/>
  <c r="AG741" i="24"/>
  <c r="AH741" i="24" s="1"/>
  <c r="AJ741" i="24" s="1"/>
  <c r="AK741" i="24"/>
  <c r="AG729" i="24"/>
  <c r="AH729" i="24" s="1"/>
  <c r="AJ729" i="24" s="1"/>
  <c r="AK729" i="24"/>
  <c r="AK726" i="24"/>
  <c r="AG726" i="24"/>
  <c r="AH726" i="24" s="1"/>
  <c r="AJ726" i="24" s="1"/>
  <c r="AK722" i="24"/>
  <c r="AG722" i="24"/>
  <c r="AH722" i="24" s="1"/>
  <c r="AJ722" i="24" s="1"/>
  <c r="AK692" i="24"/>
  <c r="AG692" i="24"/>
  <c r="AH692" i="24" s="1"/>
  <c r="AJ692" i="24" s="1"/>
  <c r="AK680" i="24"/>
  <c r="AG680" i="24"/>
  <c r="AH680" i="24" s="1"/>
  <c r="AJ680" i="24" s="1"/>
  <c r="AK672" i="24"/>
  <c r="AG672" i="24"/>
  <c r="AH672" i="24" s="1"/>
  <c r="AJ672" i="24" s="1"/>
  <c r="AK664" i="24"/>
  <c r="AG664" i="24"/>
  <c r="AH664" i="24" s="1"/>
  <c r="AJ664" i="24" s="1"/>
  <c r="AG603" i="24"/>
  <c r="AH603" i="24" s="1"/>
  <c r="AJ603" i="24" s="1"/>
  <c r="AK603" i="24"/>
  <c r="AG758" i="24"/>
  <c r="AH758" i="24" s="1"/>
  <c r="AJ758" i="24" s="1"/>
  <c r="AK758" i="24"/>
  <c r="AK653" i="24"/>
  <c r="AG653" i="24"/>
  <c r="AH653" i="24" s="1"/>
  <c r="AJ653" i="24" s="1"/>
  <c r="AK580" i="24"/>
  <c r="AG580" i="24"/>
  <c r="AH580" i="24" s="1"/>
  <c r="AJ580" i="24" s="1"/>
  <c r="AG648" i="24"/>
  <c r="AH648" i="24" s="1"/>
  <c r="AJ648" i="24" s="1"/>
  <c r="AK648" i="24"/>
  <c r="AK629" i="24"/>
  <c r="AG629" i="24"/>
  <c r="AH629" i="24" s="1"/>
  <c r="AJ629" i="24" s="1"/>
  <c r="AG575" i="24"/>
  <c r="AH575" i="24" s="1"/>
  <c r="AJ575" i="24" s="1"/>
  <c r="AK575" i="24"/>
  <c r="AK566" i="24"/>
  <c r="AG566" i="24"/>
  <c r="AH566" i="24" s="1"/>
  <c r="AJ566" i="24" s="1"/>
  <c r="AK558" i="24"/>
  <c r="AG558" i="24"/>
  <c r="AH558" i="24" s="1"/>
  <c r="AJ558" i="24" s="1"/>
  <c r="AG553" i="24"/>
  <c r="AH553" i="24" s="1"/>
  <c r="AJ553" i="24" s="1"/>
  <c r="AK553" i="24"/>
  <c r="AK1318" i="24"/>
  <c r="AG1318" i="24"/>
  <c r="AH1318" i="24" s="1"/>
  <c r="AJ1318" i="24" s="1"/>
  <c r="AK1261" i="24"/>
  <c r="AG1261" i="24"/>
  <c r="AH1261" i="24" s="1"/>
  <c r="AJ1261" i="24" s="1"/>
  <c r="AK1257" i="24"/>
  <c r="AG1257" i="24"/>
  <c r="AH1257" i="24" s="1"/>
  <c r="AJ1257" i="24" s="1"/>
  <c r="AK1254" i="24"/>
  <c r="AG1254" i="24"/>
  <c r="AH1254" i="24" s="1"/>
  <c r="AJ1254" i="24" s="1"/>
  <c r="AG1243" i="24"/>
  <c r="AH1243" i="24" s="1"/>
  <c r="AJ1243" i="24" s="1"/>
  <c r="AK1243" i="24"/>
  <c r="AK1224" i="24"/>
  <c r="AG1224" i="24"/>
  <c r="AH1224" i="24" s="1"/>
  <c r="AJ1224" i="24" s="1"/>
  <c r="AK1223" i="24"/>
  <c r="AG1223" i="24"/>
  <c r="AH1223" i="24" s="1"/>
  <c r="AJ1223" i="24" s="1"/>
  <c r="AG1209" i="24"/>
  <c r="AH1209" i="24" s="1"/>
  <c r="AJ1209" i="24" s="1"/>
  <c r="AK1209" i="24"/>
  <c r="AK1143" i="24"/>
  <c r="AG1143" i="24"/>
  <c r="AH1143" i="24" s="1"/>
  <c r="AJ1143" i="24" s="1"/>
  <c r="AK1142" i="24"/>
  <c r="AG1142" i="24"/>
  <c r="AH1142" i="24" s="1"/>
  <c r="AJ1142" i="24" s="1"/>
  <c r="AK1135" i="24"/>
  <c r="AG1135" i="24"/>
  <c r="AH1135" i="24" s="1"/>
  <c r="AJ1135" i="24" s="1"/>
  <c r="AK1134" i="24"/>
  <c r="AG1134" i="24"/>
  <c r="AH1134" i="24" s="1"/>
  <c r="AJ1134" i="24" s="1"/>
  <c r="AG1130" i="24"/>
  <c r="AH1130" i="24" s="1"/>
  <c r="AJ1130" i="24" s="1"/>
  <c r="AK1130" i="24"/>
  <c r="AG1292" i="24"/>
  <c r="AH1292" i="24" s="1"/>
  <c r="AJ1292" i="24" s="1"/>
  <c r="AK1292" i="24"/>
  <c r="AK1186" i="24"/>
  <c r="AG1186" i="24"/>
  <c r="AH1186" i="24" s="1"/>
  <c r="AJ1186" i="24" s="1"/>
  <c r="AK1159" i="24"/>
  <c r="AG1159" i="24"/>
  <c r="AH1159" i="24" s="1"/>
  <c r="AJ1159" i="24" s="1"/>
  <c r="AG1154" i="24"/>
  <c r="AH1154" i="24" s="1"/>
  <c r="AJ1154" i="24" s="1"/>
  <c r="AK1154" i="24"/>
  <c r="AK1150" i="24"/>
  <c r="AG1150" i="24"/>
  <c r="AH1150" i="24" s="1"/>
  <c r="AJ1150" i="24" s="1"/>
  <c r="AG1031" i="24"/>
  <c r="AH1031" i="24" s="1"/>
  <c r="AJ1031" i="24" s="1"/>
  <c r="AK1031" i="24"/>
  <c r="AG983" i="24"/>
  <c r="AH983" i="24" s="1"/>
  <c r="AJ983" i="24" s="1"/>
  <c r="AK983" i="24"/>
  <c r="AK964" i="24"/>
  <c r="AG964" i="24"/>
  <c r="AH964" i="24" s="1"/>
  <c r="AJ964" i="24" s="1"/>
  <c r="AG954" i="24"/>
  <c r="AH954" i="24" s="1"/>
  <c r="AJ954" i="24" s="1"/>
  <c r="AK954" i="24"/>
  <c r="AG837" i="24"/>
  <c r="AH837" i="24" s="1"/>
  <c r="AJ837" i="24" s="1"/>
  <c r="AK837" i="24"/>
  <c r="AK1030" i="24"/>
  <c r="AK931" i="24"/>
  <c r="AK930" i="24"/>
  <c r="AK923" i="24"/>
  <c r="AK904" i="24"/>
  <c r="AK897" i="24"/>
  <c r="AK888" i="24"/>
  <c r="AK841" i="24"/>
  <c r="AK839" i="24"/>
  <c r="AK824" i="24"/>
  <c r="AK881" i="24"/>
  <c r="AK263" i="24"/>
  <c r="AK251" i="24"/>
  <c r="AK250" i="24"/>
  <c r="AK242" i="24"/>
  <c r="AK238" i="24"/>
  <c r="AK229" i="24"/>
  <c r="AK191" i="24"/>
  <c r="AK190" i="24"/>
  <c r="AK189" i="24"/>
  <c r="AK179" i="24"/>
  <c r="AK167" i="24"/>
  <c r="AK163" i="24"/>
  <c r="AK148" i="24"/>
  <c r="AK74" i="24"/>
  <c r="AK62" i="24"/>
  <c r="AK226" i="24"/>
  <c r="AK77" i="24"/>
  <c r="AK106" i="24"/>
  <c r="AK97" i="24"/>
  <c r="AK95" i="24"/>
  <c r="AK94" i="24"/>
  <c r="AK91" i="24"/>
  <c r="AK35" i="24"/>
  <c r="AK18" i="24"/>
  <c r="AK1325" i="24"/>
  <c r="AK1265" i="24"/>
  <c r="AK1245" i="24"/>
  <c r="AK1200" i="24"/>
  <c r="AK1131" i="24"/>
  <c r="AK1119" i="24"/>
  <c r="AK1113" i="24"/>
  <c r="AK1095" i="24"/>
  <c r="AK1056" i="24"/>
  <c r="AK1010" i="24"/>
  <c r="AK946" i="24"/>
  <c r="AK927" i="24"/>
  <c r="AK896" i="24"/>
  <c r="AK825" i="24"/>
  <c r="AK257" i="24"/>
  <c r="AK239" i="24"/>
  <c r="AK186" i="24"/>
  <c r="AK170" i="24"/>
  <c r="AK129" i="24"/>
  <c r="AK63" i="24"/>
  <c r="AK122" i="24"/>
  <c r="AK109" i="24"/>
  <c r="AK43" i="24"/>
  <c r="AK8" i="24"/>
  <c r="AK625" i="24"/>
  <c r="AK581" i="24"/>
  <c r="AK599" i="24"/>
  <c r="AK676" i="24"/>
  <c r="AK698" i="24"/>
  <c r="AK775" i="24"/>
  <c r="AK292" i="24"/>
  <c r="AK394" i="24"/>
  <c r="AK503" i="24"/>
  <c r="AK1379" i="24"/>
  <c r="AK1397" i="24"/>
  <c r="AK1339" i="24"/>
  <c r="AK1317" i="24"/>
  <c r="AK1305" i="24"/>
  <c r="AK1259" i="24"/>
  <c r="AK1238" i="24"/>
  <c r="AK1219" i="24"/>
  <c r="AK1146" i="24"/>
  <c r="AK1126" i="24"/>
  <c r="AK1284" i="24"/>
  <c r="AK1183" i="24"/>
  <c r="AK1163" i="24"/>
  <c r="AK1112" i="24"/>
  <c r="AK1090" i="24"/>
  <c r="AK1069" i="24"/>
  <c r="AK1053" i="24"/>
  <c r="AK1035" i="24"/>
  <c r="AK972" i="24"/>
  <c r="AK942" i="24"/>
  <c r="AK857" i="24"/>
  <c r="AK849" i="24"/>
  <c r="AK893" i="24"/>
  <c r="AK842" i="24"/>
  <c r="AK817" i="24"/>
  <c r="AK269" i="24"/>
  <c r="AK253" i="24"/>
  <c r="AK205" i="24"/>
  <c r="AK199" i="24"/>
  <c r="AK182" i="24"/>
  <c r="AK162" i="24"/>
  <c r="AK144" i="24"/>
  <c r="AK75" i="24"/>
  <c r="AK58" i="24"/>
  <c r="AK221" i="24"/>
  <c r="AK117" i="24"/>
  <c r="AK105" i="24"/>
  <c r="AK36" i="24"/>
  <c r="AK13" i="24"/>
  <c r="AK545" i="24"/>
  <c r="AK571" i="24"/>
  <c r="AK634" i="24"/>
  <c r="AK585" i="24"/>
  <c r="AK757" i="24"/>
  <c r="AK611" i="24"/>
  <c r="AK677" i="24"/>
  <c r="AK706" i="24"/>
  <c r="AK737" i="24"/>
  <c r="AK782" i="24"/>
  <c r="AK300" i="24"/>
  <c r="AK320" i="24"/>
  <c r="AK443" i="24"/>
  <c r="AK519" i="24"/>
  <c r="AK1437" i="24"/>
  <c r="AK1405" i="24"/>
  <c r="AK1576" i="24"/>
  <c r="AG1508" i="24"/>
  <c r="AH1508" i="24" s="1"/>
  <c r="AJ1508" i="24" s="1"/>
  <c r="AH992" i="24"/>
  <c r="AJ992" i="24" s="1"/>
  <c r="AH1158" i="24"/>
  <c r="AJ1158" i="24" s="1"/>
  <c r="AH976" i="24"/>
  <c r="AJ976" i="24" s="1"/>
  <c r="AH1241" i="24"/>
  <c r="AJ1241" i="24" s="1"/>
  <c r="AH1196" i="24"/>
  <c r="AJ1196" i="24" s="1"/>
  <c r="AH968" i="24"/>
  <c r="AJ968" i="24" s="1"/>
  <c r="AH1174" i="24"/>
  <c r="AJ1174" i="24" s="1"/>
  <c r="AH1072" i="24"/>
  <c r="AJ1072" i="24" s="1"/>
  <c r="AH1086" i="24"/>
  <c r="AJ1086" i="24" s="1"/>
  <c r="AH967" i="24"/>
  <c r="AJ967" i="24" s="1"/>
  <c r="AG1596" i="24"/>
  <c r="AH1596" i="24" s="1"/>
  <c r="AJ1596" i="24" s="1"/>
  <c r="AK1596" i="24"/>
  <c r="AG1540" i="24"/>
  <c r="AH1540" i="24" s="1"/>
  <c r="AJ1540" i="24" s="1"/>
  <c r="AK1540" i="24"/>
  <c r="AH1494" i="24"/>
  <c r="AJ1494" i="24" s="1"/>
  <c r="AG1474" i="24"/>
  <c r="AH1474" i="24" s="1"/>
  <c r="AJ1474" i="24" s="1"/>
  <c r="AK1474" i="24"/>
  <c r="AH1397" i="24"/>
  <c r="AJ1397" i="24" s="1"/>
  <c r="AH1558" i="24"/>
  <c r="AJ1558" i="24" s="1"/>
  <c r="AG1455" i="24"/>
  <c r="AH1455" i="24" s="1"/>
  <c r="AJ1455" i="24" s="1"/>
  <c r="AK1455" i="24"/>
  <c r="AH1329" i="24"/>
  <c r="AJ1329" i="24" s="1"/>
  <c r="AK154" i="24"/>
  <c r="AH1188" i="24"/>
  <c r="AJ1188" i="24" s="1"/>
  <c r="AH988" i="24"/>
  <c r="AJ988" i="24" s="1"/>
  <c r="AH1498" i="24"/>
  <c r="AJ1498" i="24" s="1"/>
  <c r="AH1365" i="24"/>
  <c r="AJ1365" i="24" s="1"/>
  <c r="AH515" i="24"/>
  <c r="AJ515" i="24" s="1"/>
  <c r="AG502" i="24"/>
  <c r="AH502" i="24" s="1"/>
  <c r="AJ502" i="24" s="1"/>
  <c r="AK502" i="24"/>
  <c r="AG463" i="24"/>
  <c r="AH463" i="24" s="1"/>
  <c r="AJ463" i="24" s="1"/>
  <c r="AK463" i="24"/>
  <c r="AG447" i="24"/>
  <c r="AH447" i="24" s="1"/>
  <c r="AJ447" i="24" s="1"/>
  <c r="AK447" i="24"/>
  <c r="AG766" i="24"/>
  <c r="AH766" i="24" s="1"/>
  <c r="AJ766" i="24" s="1"/>
  <c r="AK766" i="24"/>
  <c r="AH765" i="24"/>
  <c r="AJ765" i="24" s="1"/>
  <c r="AG735" i="24"/>
  <c r="AH735" i="24" s="1"/>
  <c r="AJ735" i="24" s="1"/>
  <c r="AK735" i="24"/>
  <c r="AH684" i="24"/>
  <c r="AJ684" i="24" s="1"/>
  <c r="AH676" i="24"/>
  <c r="AJ676" i="24" s="1"/>
  <c r="AH587" i="24"/>
  <c r="AJ587" i="24" s="1"/>
  <c r="AH757" i="24"/>
  <c r="AJ757" i="24" s="1"/>
  <c r="AH753" i="24"/>
  <c r="AJ753" i="24" s="1"/>
  <c r="AH641" i="24"/>
  <c r="AJ641" i="24" s="1"/>
  <c r="AH579" i="24"/>
  <c r="AJ579" i="24" s="1"/>
  <c r="AH571" i="24"/>
  <c r="AJ571" i="24" s="1"/>
  <c r="AH561" i="24"/>
  <c r="AJ561" i="24" s="1"/>
  <c r="AH549" i="24"/>
  <c r="AJ549" i="24" s="1"/>
  <c r="AK150" i="24"/>
  <c r="AK138" i="24"/>
  <c r="AK134" i="24"/>
  <c r="AK53" i="24"/>
  <c r="AK215" i="24"/>
  <c r="AK116" i="24"/>
  <c r="AK110" i="24"/>
  <c r="AK41" i="24"/>
  <c r="AK23" i="24"/>
  <c r="AK11" i="24"/>
  <c r="AK1342" i="24"/>
  <c r="AK1337" i="24"/>
  <c r="AK1329" i="24"/>
  <c r="AK1321" i="24"/>
  <c r="AK1279" i="24"/>
  <c r="AK1304" i="24"/>
  <c r="AK1273" i="24"/>
  <c r="AK1242" i="24"/>
  <c r="AK1234" i="24"/>
  <c r="AK1208" i="24"/>
  <c r="AK1106" i="24"/>
  <c r="AK1128" i="24"/>
  <c r="AK1122" i="24"/>
  <c r="AK1291" i="24"/>
  <c r="AK1283" i="24"/>
  <c r="AK1180" i="24"/>
  <c r="AK1174" i="24"/>
  <c r="AK1166" i="24"/>
  <c r="AK1151" i="24"/>
  <c r="AK1109" i="24"/>
  <c r="AK1099" i="24"/>
  <c r="AK1094" i="24"/>
  <c r="AK1086" i="24"/>
  <c r="AK1079" i="24"/>
  <c r="AK1073" i="24"/>
  <c r="AK1066" i="24"/>
  <c r="AK1060" i="24"/>
  <c r="AK1052" i="24"/>
  <c r="AK1044" i="24"/>
  <c r="AK1012" i="24"/>
  <c r="AK1004" i="24"/>
  <c r="AK992" i="24"/>
  <c r="AK980" i="24"/>
  <c r="AK967" i="24"/>
  <c r="AK950" i="24"/>
  <c r="AK938" i="24"/>
  <c r="AK877" i="24"/>
  <c r="AK865" i="24"/>
  <c r="AK1029" i="24"/>
  <c r="AK919" i="24"/>
  <c r="AK913" i="24"/>
  <c r="AK901" i="24"/>
  <c r="AK892" i="24"/>
  <c r="AK887" i="24"/>
  <c r="AK846" i="24"/>
  <c r="AK829" i="24"/>
  <c r="AK821" i="24"/>
  <c r="AK815" i="24"/>
  <c r="AK274" i="24"/>
  <c r="AK267" i="24"/>
  <c r="AK262" i="24"/>
  <c r="AK255" i="24"/>
  <c r="AK235" i="24"/>
  <c r="AK234" i="24"/>
  <c r="AK203" i="24"/>
  <c r="AK198" i="24"/>
  <c r="AK185" i="24"/>
  <c r="AK178" i="24"/>
  <c r="AK173" i="24"/>
  <c r="AK166" i="24"/>
  <c r="AK157" i="24"/>
  <c r="AK149" i="24"/>
  <c r="AK141" i="24"/>
  <c r="AK135" i="24"/>
  <c r="AK128" i="24"/>
  <c r="AK72" i="24"/>
  <c r="AK67" i="24"/>
  <c r="AK60" i="24"/>
  <c r="AK55" i="24"/>
  <c r="AK225" i="24"/>
  <c r="AK218" i="24"/>
  <c r="AK127" i="24"/>
  <c r="AK119" i="24"/>
  <c r="AK49" i="24"/>
  <c r="AK112" i="24"/>
  <c r="AK108" i="24"/>
  <c r="AK101" i="24"/>
  <c r="AK96" i="24"/>
  <c r="AK89" i="24"/>
  <c r="AK82" i="24"/>
  <c r="AK40" i="24"/>
  <c r="AK30" i="24"/>
  <c r="AK24" i="24"/>
  <c r="AK17" i="24"/>
  <c r="AK549" i="24"/>
  <c r="AK557" i="24"/>
  <c r="AK565" i="24"/>
  <c r="AK576" i="24"/>
  <c r="AK618" i="24"/>
  <c r="AK641" i="24"/>
  <c r="AK649" i="24"/>
  <c r="AK651" i="24"/>
  <c r="AK659" i="24"/>
  <c r="AK753" i="24"/>
  <c r="AK761" i="24"/>
  <c r="AK595" i="24"/>
  <c r="AK604" i="24"/>
  <c r="AK690" i="24"/>
  <c r="AK702" i="24"/>
  <c r="AK711" i="24"/>
  <c r="AK765" i="24"/>
  <c r="AK783" i="24"/>
  <c r="AK798" i="24"/>
  <c r="AK284" i="24"/>
  <c r="AK306" i="24"/>
  <c r="AK360" i="24"/>
  <c r="AK313" i="24"/>
  <c r="AK481" i="24"/>
  <c r="AK324" i="24"/>
  <c r="AK397" i="24"/>
  <c r="AK417" i="24"/>
  <c r="AK435" i="24"/>
  <c r="AK451" i="24"/>
  <c r="AK471" i="24"/>
  <c r="AK507" i="24"/>
  <c r="AK1417" i="24"/>
  <c r="AK1365" i="24"/>
  <c r="AK1441" i="24"/>
  <c r="AK1386" i="24"/>
  <c r="AK1558" i="24"/>
  <c r="AK1409" i="24"/>
  <c r="AK1592" i="24"/>
  <c r="AG1445" i="24"/>
  <c r="AH1445" i="24" s="1"/>
  <c r="AJ1445" i="24" s="1"/>
  <c r="AG1353" i="24"/>
  <c r="AH1353" i="24" s="1"/>
  <c r="AJ1353" i="24" s="1"/>
  <c r="AG1349" i="24"/>
  <c r="AH1349" i="24" s="1"/>
  <c r="AJ1349" i="24" s="1"/>
  <c r="AG527" i="24"/>
  <c r="AH527" i="24" s="1"/>
  <c r="AJ527" i="24" s="1"/>
  <c r="AG409" i="24"/>
  <c r="AH409" i="24" s="1"/>
  <c r="AJ409" i="24" s="1"/>
  <c r="AG328" i="24"/>
  <c r="AH328" i="24" s="1"/>
  <c r="AJ328" i="24" s="1"/>
  <c r="AG390" i="24"/>
  <c r="AH390" i="24" s="1"/>
  <c r="AJ390" i="24" s="1"/>
  <c r="AG364" i="24"/>
  <c r="AH364" i="24" s="1"/>
  <c r="AJ364" i="24" s="1"/>
  <c r="AG296" i="24"/>
  <c r="AH296" i="24" s="1"/>
  <c r="AJ296" i="24" s="1"/>
  <c r="AG802" i="24"/>
  <c r="AH802" i="24" s="1"/>
  <c r="AJ802" i="24" s="1"/>
  <c r="AG790" i="24"/>
  <c r="AH790" i="24" s="1"/>
  <c r="AJ790" i="24" s="1"/>
  <c r="AG694" i="24"/>
  <c r="AH694" i="24" s="1"/>
  <c r="AJ694" i="24" s="1"/>
  <c r="AG714" i="24"/>
  <c r="AH714" i="24" s="1"/>
  <c r="AJ714" i="24" s="1"/>
  <c r="AG1341" i="24"/>
  <c r="AH1341" i="24" s="1"/>
  <c r="AJ1341" i="24" s="1"/>
  <c r="AG1276" i="24"/>
  <c r="AH1276" i="24" s="1"/>
  <c r="AJ1276" i="24" s="1"/>
  <c r="AG1301" i="24"/>
  <c r="AH1301" i="24" s="1"/>
  <c r="AJ1301" i="24" s="1"/>
  <c r="AG1147" i="24"/>
  <c r="AH1147" i="24" s="1"/>
  <c r="AJ1147" i="24" s="1"/>
  <c r="AH1295" i="24"/>
  <c r="AJ1295" i="24" s="1"/>
  <c r="AH1098" i="24"/>
  <c r="AJ1098" i="24" s="1"/>
  <c r="AH1094" i="24"/>
  <c r="AJ1094" i="24" s="1"/>
  <c r="AH980" i="24"/>
  <c r="AJ980" i="24" s="1"/>
  <c r="AH933" i="24"/>
  <c r="AJ933" i="24" s="1"/>
  <c r="AG873" i="24"/>
  <c r="AH873" i="24" s="1"/>
  <c r="AJ873" i="24" s="1"/>
  <c r="AH560" i="24"/>
  <c r="AJ560" i="24" s="1"/>
  <c r="AK1326" i="24"/>
  <c r="AK1310" i="24"/>
  <c r="AK1269" i="24"/>
  <c r="AK1246" i="24"/>
  <c r="AK1241" i="24"/>
  <c r="AK1231" i="24"/>
  <c r="AK1207" i="24"/>
  <c r="AK1127" i="24"/>
  <c r="AK1296" i="24"/>
  <c r="AK1288" i="24"/>
  <c r="AK1197" i="24"/>
  <c r="AK1179" i="24"/>
  <c r="AK1171" i="24"/>
  <c r="AK1164" i="24"/>
  <c r="AK1158" i="24"/>
  <c r="AK1108" i="24"/>
  <c r="AK1098" i="24"/>
  <c r="AK1083" i="24"/>
  <c r="AK1282" i="24"/>
  <c r="AK1072" i="24"/>
  <c r="AK1065" i="24"/>
  <c r="AK1057" i="24"/>
  <c r="AK1049" i="24"/>
  <c r="AK1041" i="24"/>
  <c r="AK1038" i="24"/>
  <c r="AK1000" i="24"/>
  <c r="AK988" i="24"/>
  <c r="AK976" i="24"/>
  <c r="AK949" i="24"/>
  <c r="AK934" i="24"/>
  <c r="AK861" i="24"/>
  <c r="AK1026" i="24"/>
  <c r="AK850" i="24"/>
  <c r="AK909" i="24"/>
  <c r="AK891" i="24"/>
  <c r="AK885" i="24"/>
  <c r="AK836" i="24"/>
  <c r="AK828" i="24"/>
  <c r="AK820" i="24"/>
  <c r="AK813" i="24"/>
  <c r="AK271" i="24"/>
  <c r="AK266" i="24"/>
  <c r="AK259" i="24"/>
  <c r="AK254" i="24"/>
  <c r="AK247" i="24"/>
  <c r="AK241" i="24"/>
  <c r="AK158" i="24"/>
  <c r="AK233" i="24"/>
  <c r="AK202" i="24"/>
  <c r="AK195" i="24"/>
  <c r="AK183" i="24"/>
  <c r="AK177" i="24"/>
  <c r="AK171" i="24"/>
  <c r="AK156" i="24"/>
  <c r="AK140" i="24"/>
  <c r="AK76" i="24"/>
  <c r="AK71" i="24"/>
  <c r="AK59" i="24"/>
  <c r="AK52" i="24"/>
  <c r="AK224" i="24"/>
  <c r="AK217" i="24"/>
  <c r="AK126" i="24"/>
  <c r="AK118" i="24"/>
  <c r="AK46" i="24"/>
  <c r="AK111" i="24"/>
  <c r="AK100" i="24"/>
  <c r="AK86" i="24"/>
  <c r="AK81" i="24"/>
  <c r="AK39" i="24"/>
  <c r="AK29" i="24"/>
  <c r="AK22" i="24"/>
  <c r="AK14" i="24"/>
  <c r="AK550" i="24"/>
  <c r="AK579" i="24"/>
  <c r="AK621" i="24"/>
  <c r="AK633" i="24"/>
  <c r="AK642" i="24"/>
  <c r="AK587" i="24"/>
  <c r="AK596" i="24"/>
  <c r="AK607" i="24"/>
  <c r="AK684" i="24"/>
  <c r="AK734" i="24"/>
  <c r="AK774" i="24"/>
  <c r="AK806" i="24"/>
  <c r="AK310" i="24"/>
  <c r="AK368" i="24"/>
  <c r="AK485" i="24"/>
  <c r="AK332" i="24"/>
  <c r="AK418" i="24"/>
  <c r="AK439" i="24"/>
  <c r="AK455" i="24"/>
  <c r="AK515" i="24"/>
  <c r="AK1426" i="24"/>
  <c r="AK1494" i="24"/>
  <c r="AK1524" i="24"/>
  <c r="AG1546" i="24"/>
  <c r="AH1546" i="24" s="1"/>
  <c r="AJ1546" i="24" s="1"/>
  <c r="AG1490" i="24"/>
  <c r="AH1490" i="24" s="1"/>
  <c r="AJ1490" i="24" s="1"/>
  <c r="AG1554" i="24"/>
  <c r="AH1554" i="24" s="1"/>
  <c r="AJ1554" i="24" s="1"/>
  <c r="AG1447" i="24"/>
  <c r="AH1447" i="24" s="1"/>
  <c r="AJ1447" i="24" s="1"/>
  <c r="AG1433" i="24"/>
  <c r="AH1433" i="24" s="1"/>
  <c r="AJ1433" i="24" s="1"/>
  <c r="AG535" i="24"/>
  <c r="AH535" i="24" s="1"/>
  <c r="AJ535" i="24" s="1"/>
  <c r="AG436" i="24"/>
  <c r="AH436" i="24" s="1"/>
  <c r="AJ436" i="24" s="1"/>
  <c r="AG421" i="24"/>
  <c r="AH421" i="24" s="1"/>
  <c r="AJ421" i="24" s="1"/>
  <c r="AG778" i="24"/>
  <c r="AH778" i="24" s="1"/>
  <c r="AJ778" i="24" s="1"/>
  <c r="AH1304" i="24"/>
  <c r="AJ1304" i="24" s="1"/>
  <c r="AH1106" i="24"/>
  <c r="AJ1106" i="24" s="1"/>
  <c r="AH1126" i="24"/>
  <c r="AJ1126" i="24" s="1"/>
  <c r="AH1056" i="24"/>
  <c r="AJ1056" i="24" s="1"/>
  <c r="AH1004" i="24"/>
  <c r="AJ1004" i="24" s="1"/>
  <c r="AH946" i="24"/>
  <c r="AJ946" i="24" s="1"/>
  <c r="AH934" i="24"/>
  <c r="AJ934" i="24" s="1"/>
  <c r="AH877" i="24"/>
  <c r="AJ877" i="24" s="1"/>
  <c r="AK120" i="24"/>
  <c r="AK107" i="24"/>
  <c r="AK27" i="24"/>
  <c r="AH1273" i="24"/>
  <c r="AJ1273" i="24" s="1"/>
  <c r="AH1207" i="24"/>
  <c r="AJ1207" i="24" s="1"/>
  <c r="AH1082" i="24"/>
  <c r="AJ1082" i="24" s="1"/>
  <c r="AH1282" i="24"/>
  <c r="AJ1282" i="24" s="1"/>
  <c r="AH1060" i="24"/>
  <c r="AJ1060" i="24" s="1"/>
  <c r="AH1052" i="24"/>
  <c r="AJ1052" i="24" s="1"/>
  <c r="AH1048" i="24"/>
  <c r="AJ1048" i="24" s="1"/>
  <c r="AH1044" i="24"/>
  <c r="AJ1044" i="24" s="1"/>
  <c r="AH1012" i="24"/>
  <c r="AJ1012" i="24" s="1"/>
  <c r="AH996" i="24"/>
  <c r="AJ996" i="24" s="1"/>
  <c r="AH949" i="24"/>
  <c r="AJ949" i="24" s="1"/>
  <c r="AH869" i="24"/>
  <c r="AJ869" i="24" s="1"/>
  <c r="AH868" i="24"/>
  <c r="AJ868" i="24" s="1"/>
  <c r="AH1265" i="24"/>
  <c r="AJ1265" i="24" s="1"/>
  <c r="AH1178" i="24"/>
  <c r="AJ1178" i="24" s="1"/>
  <c r="AH1170" i="24"/>
  <c r="AJ1170" i="24" s="1"/>
  <c r="AH1112" i="24"/>
  <c r="AJ1112" i="24" s="1"/>
  <c r="AH1090" i="24"/>
  <c r="AJ1090" i="24" s="1"/>
  <c r="AH1040" i="24"/>
  <c r="AJ1040" i="24" s="1"/>
  <c r="AH1038" i="24"/>
  <c r="AJ1038" i="24" s="1"/>
  <c r="AH1000" i="24"/>
  <c r="AJ1000" i="24" s="1"/>
  <c r="AH999" i="24"/>
  <c r="AJ999" i="24" s="1"/>
  <c r="AH950" i="24"/>
  <c r="AJ950" i="24" s="1"/>
  <c r="AH938" i="24"/>
  <c r="AJ938" i="24" s="1"/>
  <c r="AH865" i="24"/>
  <c r="AJ865" i="24" s="1"/>
  <c r="AH861" i="24"/>
  <c r="AJ861" i="24" s="1"/>
  <c r="AH857" i="24"/>
  <c r="AJ857" i="24" s="1"/>
  <c r="AH1166" i="24"/>
  <c r="AJ1166" i="24" s="1"/>
  <c r="AH1162" i="24"/>
  <c r="AJ1162" i="24" s="1"/>
  <c r="AH1108" i="24"/>
  <c r="AJ1108" i="24" s="1"/>
  <c r="AH1068" i="24"/>
  <c r="AJ1068" i="24" s="1"/>
  <c r="AH1064" i="24"/>
  <c r="AJ1064" i="24" s="1"/>
  <c r="AH1010" i="24"/>
  <c r="AJ1010" i="24" s="1"/>
  <c r="AH1035" i="24"/>
  <c r="AJ1035" i="24" s="1"/>
  <c r="AH972" i="24"/>
  <c r="AJ972" i="24" s="1"/>
  <c r="AH958" i="24"/>
  <c r="AJ958" i="24" s="1"/>
  <c r="AH942" i="24"/>
  <c r="AJ942" i="24" s="1"/>
  <c r="AK1607" i="24"/>
  <c r="AF1607" i="24"/>
  <c r="AH1607" i="24" s="1"/>
  <c r="AJ1607" i="24" s="1"/>
  <c r="AK1605" i="24"/>
  <c r="AG1605" i="24"/>
  <c r="AH1605" i="24" s="1"/>
  <c r="AJ1605" i="24" s="1"/>
  <c r="AK1597" i="24"/>
  <c r="AG1597" i="24"/>
  <c r="AH1597" i="24" s="1"/>
  <c r="AJ1597" i="24" s="1"/>
  <c r="AK1575" i="24"/>
  <c r="AF1575" i="24"/>
  <c r="AH1575" i="24" s="1"/>
  <c r="AJ1575" i="24" s="1"/>
  <c r="AK1547" i="24"/>
  <c r="AG1547" i="24"/>
  <c r="AH1547" i="24" s="1"/>
  <c r="AJ1547" i="24" s="1"/>
  <c r="AK1533" i="24"/>
  <c r="AG1533" i="24"/>
  <c r="AH1533" i="24" s="1"/>
  <c r="AJ1533" i="24" s="1"/>
  <c r="AK1519" i="24"/>
  <c r="AF1519" i="24"/>
  <c r="AH1519" i="24" s="1"/>
  <c r="AJ1519" i="24" s="1"/>
  <c r="AK1491" i="24"/>
  <c r="AG1491" i="24"/>
  <c r="AH1491" i="24" s="1"/>
  <c r="AJ1491" i="24" s="1"/>
  <c r="AK1477" i="24"/>
  <c r="AF1477" i="24"/>
  <c r="AH1477" i="24" s="1"/>
  <c r="AJ1477" i="24" s="1"/>
  <c r="AK1469" i="24"/>
  <c r="AF1469" i="24"/>
  <c r="AH1469" i="24" s="1"/>
  <c r="AJ1469" i="24" s="1"/>
  <c r="AK1412" i="24"/>
  <c r="AF1412" i="24"/>
  <c r="AH1412" i="24" s="1"/>
  <c r="AJ1412" i="24" s="1"/>
  <c r="AK1410" i="24"/>
  <c r="AG1410" i="24"/>
  <c r="AH1410" i="24" s="1"/>
  <c r="AJ1410" i="24" s="1"/>
  <c r="AK1396" i="24"/>
  <c r="AF1396" i="24"/>
  <c r="AH1396" i="24" s="1"/>
  <c r="AJ1396" i="24" s="1"/>
  <c r="AK1394" i="24"/>
  <c r="AG1394" i="24"/>
  <c r="AH1394" i="24" s="1"/>
  <c r="AJ1394" i="24" s="1"/>
  <c r="AK1557" i="24"/>
  <c r="AF1557" i="24"/>
  <c r="AH1557" i="24" s="1"/>
  <c r="AJ1557" i="24" s="1"/>
  <c r="AK1555" i="24"/>
  <c r="AG1555" i="24"/>
  <c r="AH1555" i="24" s="1"/>
  <c r="AJ1555" i="24" s="1"/>
  <c r="AF1466" i="24"/>
  <c r="AH1466" i="24" s="1"/>
  <c r="AJ1466" i="24" s="1"/>
  <c r="AK1466" i="24"/>
  <c r="AK1372" i="24"/>
  <c r="AF1372" i="24"/>
  <c r="AH1372" i="24" s="1"/>
  <c r="AJ1372" i="24" s="1"/>
  <c r="AK1370" i="24"/>
  <c r="AG1370" i="24"/>
  <c r="AH1370" i="24" s="1"/>
  <c r="AJ1370" i="24" s="1"/>
  <c r="AK1362" i="24"/>
  <c r="AG1362" i="24"/>
  <c r="AH1362" i="24" s="1"/>
  <c r="AJ1362" i="24" s="1"/>
  <c r="AK1356" i="24"/>
  <c r="AF1356" i="24"/>
  <c r="AH1356" i="24" s="1"/>
  <c r="AJ1356" i="24" s="1"/>
  <c r="AK1348" i="24"/>
  <c r="AF1348" i="24"/>
  <c r="AH1348" i="24" s="1"/>
  <c r="AJ1348" i="24" s="1"/>
  <c r="AK504" i="24"/>
  <c r="AG504" i="24"/>
  <c r="AH504" i="24" s="1"/>
  <c r="AJ504" i="24" s="1"/>
  <c r="AK476" i="24"/>
  <c r="AG476" i="24"/>
  <c r="AH476" i="24" s="1"/>
  <c r="AJ476" i="24" s="1"/>
  <c r="AK497" i="24"/>
  <c r="AF497" i="24"/>
  <c r="AH497" i="24" s="1"/>
  <c r="AJ497" i="24" s="1"/>
  <c r="AK458" i="24"/>
  <c r="AF458" i="24"/>
  <c r="AH458" i="24" s="1"/>
  <c r="AJ458" i="24" s="1"/>
  <c r="AK456" i="24"/>
  <c r="AG456" i="24"/>
  <c r="AH456" i="24" s="1"/>
  <c r="AJ456" i="24" s="1"/>
  <c r="AK450" i="24"/>
  <c r="AF450" i="24"/>
  <c r="AH450" i="24" s="1"/>
  <c r="AJ450" i="24" s="1"/>
  <c r="AK424" i="24"/>
  <c r="AF424" i="24"/>
  <c r="AH424" i="24" s="1"/>
  <c r="AJ424" i="24" s="1"/>
  <c r="AK416" i="24"/>
  <c r="AF416" i="24"/>
  <c r="AH416" i="24" s="1"/>
  <c r="AJ416" i="24" s="1"/>
  <c r="AK400" i="24"/>
  <c r="AF400" i="24"/>
  <c r="AH400" i="24" s="1"/>
  <c r="AJ400" i="24" s="1"/>
  <c r="AK335" i="24"/>
  <c r="AF335" i="24"/>
  <c r="AH335" i="24" s="1"/>
  <c r="AJ335" i="24" s="1"/>
  <c r="AK319" i="24"/>
  <c r="AF319" i="24"/>
  <c r="AH319" i="24" s="1"/>
  <c r="AJ319" i="24" s="1"/>
  <c r="AK355" i="24"/>
  <c r="AF355" i="24"/>
  <c r="AH355" i="24" s="1"/>
  <c r="AJ355" i="24" s="1"/>
  <c r="AK279" i="24"/>
  <c r="AF279" i="24"/>
  <c r="AH279" i="24" s="1"/>
  <c r="AJ279" i="24" s="1"/>
  <c r="AK809" i="24"/>
  <c r="AF809" i="24"/>
  <c r="AH809" i="24" s="1"/>
  <c r="AJ809" i="24" s="1"/>
  <c r="AK801" i="24"/>
  <c r="AF801" i="24"/>
  <c r="AH801" i="24" s="1"/>
  <c r="AJ801" i="24" s="1"/>
  <c r="AK745" i="24"/>
  <c r="AF745" i="24"/>
  <c r="AH745" i="24" s="1"/>
  <c r="AJ745" i="24" s="1"/>
  <c r="AK767" i="24"/>
  <c r="AG767" i="24"/>
  <c r="AH767" i="24" s="1"/>
  <c r="AJ767" i="24" s="1"/>
  <c r="AK717" i="24"/>
  <c r="AF717" i="24"/>
  <c r="AH717" i="24" s="1"/>
  <c r="AJ717" i="24" s="1"/>
  <c r="AK683" i="24"/>
  <c r="AF683" i="24"/>
  <c r="AH683" i="24" s="1"/>
  <c r="AJ683" i="24" s="1"/>
  <c r="AK678" i="24"/>
  <c r="AG678" i="24"/>
  <c r="AH678" i="24" s="1"/>
  <c r="AJ678" i="24" s="1"/>
  <c r="AK569" i="24"/>
  <c r="AG569" i="24"/>
  <c r="AH569" i="24" s="1"/>
  <c r="AJ569" i="24" s="1"/>
  <c r="AK586" i="24"/>
  <c r="AF586" i="24"/>
  <c r="AH586" i="24" s="1"/>
  <c r="AJ586" i="24" s="1"/>
  <c r="AK660" i="24"/>
  <c r="AG660" i="24"/>
  <c r="AH660" i="24" s="1"/>
  <c r="AJ660" i="24" s="1"/>
  <c r="AK1299" i="24"/>
  <c r="AF1299" i="24"/>
  <c r="AH1299" i="24" s="1"/>
  <c r="AJ1299" i="24" s="1"/>
  <c r="AK1323" i="24"/>
  <c r="AK1498" i="24"/>
  <c r="AK1602" i="24"/>
  <c r="AG1602" i="24"/>
  <c r="AH1602" i="24" s="1"/>
  <c r="AJ1602" i="24" s="1"/>
  <c r="AK1578" i="24"/>
  <c r="AG1578" i="24"/>
  <c r="AH1578" i="24" s="1"/>
  <c r="AJ1578" i="24" s="1"/>
  <c r="AK1544" i="24"/>
  <c r="AG1544" i="24"/>
  <c r="AH1544" i="24" s="1"/>
  <c r="AJ1544" i="24" s="1"/>
  <c r="AK1569" i="24"/>
  <c r="AG1569" i="24"/>
  <c r="AH1569" i="24" s="1"/>
  <c r="AJ1569" i="24" s="1"/>
  <c r="AK1538" i="24"/>
  <c r="AG1538" i="24"/>
  <c r="AH1538" i="24" s="1"/>
  <c r="AJ1538" i="24" s="1"/>
  <c r="AK1530" i="24"/>
  <c r="AG1530" i="24"/>
  <c r="AH1530" i="24" s="1"/>
  <c r="AJ1530" i="24" s="1"/>
  <c r="AK1522" i="24"/>
  <c r="AG1522" i="24"/>
  <c r="AH1522" i="24" s="1"/>
  <c r="AJ1522" i="24" s="1"/>
  <c r="AK1514" i="24"/>
  <c r="AG1514" i="24"/>
  <c r="AH1514" i="24" s="1"/>
  <c r="AJ1514" i="24" s="1"/>
  <c r="AK1506" i="24"/>
  <c r="AG1506" i="24"/>
  <c r="AH1506" i="24" s="1"/>
  <c r="AJ1506" i="24" s="1"/>
  <c r="AK1496" i="24"/>
  <c r="AG1496" i="24"/>
  <c r="AH1496" i="24" s="1"/>
  <c r="AJ1496" i="24" s="1"/>
  <c r="AK1488" i="24"/>
  <c r="AG1488" i="24"/>
  <c r="AH1488" i="24" s="1"/>
  <c r="AJ1488" i="24" s="1"/>
  <c r="AK1480" i="24"/>
  <c r="AG1480" i="24"/>
  <c r="AH1480" i="24" s="1"/>
  <c r="AJ1480" i="24" s="1"/>
  <c r="AK1472" i="24"/>
  <c r="AG1472" i="24"/>
  <c r="AH1472" i="24" s="1"/>
  <c r="AJ1472" i="24" s="1"/>
  <c r="AK1415" i="24"/>
  <c r="AG1415" i="24"/>
  <c r="AH1415" i="24" s="1"/>
  <c r="AJ1415" i="24" s="1"/>
  <c r="AK1407" i="24"/>
  <c r="AG1407" i="24"/>
  <c r="AH1407" i="24" s="1"/>
  <c r="AJ1407" i="24" s="1"/>
  <c r="AK1399" i="24"/>
  <c r="AG1399" i="24"/>
  <c r="AH1399" i="24" s="1"/>
  <c r="AJ1399" i="24" s="1"/>
  <c r="AK1391" i="24"/>
  <c r="AG1391" i="24"/>
  <c r="AH1391" i="24" s="1"/>
  <c r="AJ1391" i="24" s="1"/>
  <c r="AK1560" i="24"/>
  <c r="AG1560" i="24"/>
  <c r="AH1560" i="24" s="1"/>
  <c r="AJ1560" i="24" s="1"/>
  <c r="AK1552" i="24"/>
  <c r="AG1552" i="24"/>
  <c r="AH1552" i="24" s="1"/>
  <c r="AJ1552" i="24" s="1"/>
  <c r="AK1461" i="24"/>
  <c r="AG1461" i="24"/>
  <c r="AH1461" i="24" s="1"/>
  <c r="AJ1461" i="24" s="1"/>
  <c r="AK1388" i="24"/>
  <c r="AG1388" i="24"/>
  <c r="AH1388" i="24" s="1"/>
  <c r="AJ1388" i="24" s="1"/>
  <c r="AK1451" i="24"/>
  <c r="AG1451" i="24"/>
  <c r="AH1451" i="24" s="1"/>
  <c r="AJ1451" i="24" s="1"/>
  <c r="AK1443" i="24"/>
  <c r="AG1443" i="24"/>
  <c r="AH1443" i="24" s="1"/>
  <c r="AJ1443" i="24" s="1"/>
  <c r="AK1435" i="24"/>
  <c r="AG1435" i="24"/>
  <c r="AH1435" i="24" s="1"/>
  <c r="AJ1435" i="24" s="1"/>
  <c r="AK1427" i="24"/>
  <c r="AG1427" i="24"/>
  <c r="AH1427" i="24" s="1"/>
  <c r="AJ1427" i="24" s="1"/>
  <c r="AK1419" i="24"/>
  <c r="AG1419" i="24"/>
  <c r="AH1419" i="24" s="1"/>
  <c r="AJ1419" i="24" s="1"/>
  <c r="AK1377" i="24"/>
  <c r="AG1377" i="24"/>
  <c r="AH1377" i="24" s="1"/>
  <c r="AJ1377" i="24" s="1"/>
  <c r="AK1367" i="24"/>
  <c r="AG1367" i="24"/>
  <c r="AH1367" i="24" s="1"/>
  <c r="AJ1367" i="24" s="1"/>
  <c r="AK1359" i="24"/>
  <c r="AG1359" i="24"/>
  <c r="AH1359" i="24" s="1"/>
  <c r="AJ1359" i="24" s="1"/>
  <c r="AK1351" i="24"/>
  <c r="AG1351" i="24"/>
  <c r="AH1351" i="24" s="1"/>
  <c r="AJ1351" i="24" s="1"/>
  <c r="AK541" i="24"/>
  <c r="AG541" i="24"/>
  <c r="AH541" i="24" s="1"/>
  <c r="AJ541" i="24" s="1"/>
  <c r="AK533" i="24"/>
  <c r="AG533" i="24"/>
  <c r="AH533" i="24" s="1"/>
  <c r="AJ533" i="24" s="1"/>
  <c r="AK525" i="24"/>
  <c r="AG525" i="24"/>
  <c r="AH525" i="24" s="1"/>
  <c r="AJ525" i="24" s="1"/>
  <c r="AK517" i="24"/>
  <c r="AG517" i="24"/>
  <c r="AH517" i="24" s="1"/>
  <c r="AJ517" i="24" s="1"/>
  <c r="AK509" i="24"/>
  <c r="AG509" i="24"/>
  <c r="AH509" i="24" s="1"/>
  <c r="AJ509" i="24" s="1"/>
  <c r="AK475" i="24"/>
  <c r="AG475" i="24"/>
  <c r="AH475" i="24" s="1"/>
  <c r="AJ475" i="24" s="1"/>
  <c r="AK500" i="24"/>
  <c r="AG500" i="24"/>
  <c r="AH500" i="24" s="1"/>
  <c r="AJ500" i="24" s="1"/>
  <c r="AK469" i="24"/>
  <c r="AG469" i="24"/>
  <c r="AH469" i="24" s="1"/>
  <c r="AJ469" i="24" s="1"/>
  <c r="AK461" i="24"/>
  <c r="AG461" i="24"/>
  <c r="AH461" i="24" s="1"/>
  <c r="AJ461" i="24" s="1"/>
  <c r="AK453" i="24"/>
  <c r="AG453" i="24"/>
  <c r="AH453" i="24" s="1"/>
  <c r="AJ453" i="24" s="1"/>
  <c r="AK445" i="24"/>
  <c r="AG445" i="24"/>
  <c r="AH445" i="24" s="1"/>
  <c r="AJ445" i="24" s="1"/>
  <c r="AK437" i="24"/>
  <c r="AG437" i="24"/>
  <c r="AH437" i="24" s="1"/>
  <c r="AJ437" i="24" s="1"/>
  <c r="AK427" i="24"/>
  <c r="AG427" i="24"/>
  <c r="AH427" i="24" s="1"/>
  <c r="AJ427" i="24" s="1"/>
  <c r="AK419" i="24"/>
  <c r="AG419" i="24"/>
  <c r="AH419" i="24" s="1"/>
  <c r="AJ419" i="24" s="1"/>
  <c r="AK411" i="24"/>
  <c r="AG411" i="24"/>
  <c r="AH411" i="24" s="1"/>
  <c r="AJ411" i="24" s="1"/>
  <c r="AK403" i="24"/>
  <c r="AG403" i="24"/>
  <c r="AH403" i="24" s="1"/>
  <c r="AJ403" i="24" s="1"/>
  <c r="AK302" i="24"/>
  <c r="AG302" i="24"/>
  <c r="AH302" i="24" s="1"/>
  <c r="AJ302" i="24" s="1"/>
  <c r="AK338" i="24"/>
  <c r="AG338" i="24"/>
  <c r="AH338" i="24" s="1"/>
  <c r="AJ338" i="24" s="1"/>
  <c r="AK330" i="24"/>
  <c r="AG330" i="24"/>
  <c r="AH330" i="24" s="1"/>
  <c r="AJ330" i="24" s="1"/>
  <c r="AK322" i="24"/>
  <c r="AG322" i="24"/>
  <c r="AH322" i="24" s="1"/>
  <c r="AJ322" i="24" s="1"/>
  <c r="AK491" i="24"/>
  <c r="AG491" i="24"/>
  <c r="AH491" i="24" s="1"/>
  <c r="AJ491" i="24" s="1"/>
  <c r="AK483" i="24"/>
  <c r="AG483" i="24"/>
  <c r="AH483" i="24" s="1"/>
  <c r="AJ483" i="24" s="1"/>
  <c r="AK392" i="24"/>
  <c r="AG392" i="24"/>
  <c r="AH392" i="24" s="1"/>
  <c r="AJ392" i="24" s="1"/>
  <c r="AK384" i="24"/>
  <c r="AG384" i="24"/>
  <c r="AH384" i="24" s="1"/>
  <c r="AJ384" i="24" s="1"/>
  <c r="AK382" i="24"/>
  <c r="AG382" i="24"/>
  <c r="AH382" i="24" s="1"/>
  <c r="AJ382" i="24" s="1"/>
  <c r="AK374" i="24"/>
  <c r="AG374" i="24"/>
  <c r="AH374" i="24" s="1"/>
  <c r="AJ374" i="24" s="1"/>
  <c r="AK366" i="24"/>
  <c r="AG366" i="24"/>
  <c r="AH366" i="24" s="1"/>
  <c r="AJ366" i="24" s="1"/>
  <c r="AK358" i="24"/>
  <c r="AG358" i="24"/>
  <c r="AH358" i="24" s="1"/>
  <c r="AJ358" i="24" s="1"/>
  <c r="AK350" i="24"/>
  <c r="AG350" i="24"/>
  <c r="AH350" i="24" s="1"/>
  <c r="AJ350" i="24" s="1"/>
  <c r="AK308" i="24"/>
  <c r="AG308" i="24"/>
  <c r="AH308" i="24" s="1"/>
  <c r="AJ308" i="24" s="1"/>
  <c r="AK298" i="24"/>
  <c r="AG298" i="24"/>
  <c r="AH298" i="24" s="1"/>
  <c r="AJ298" i="24" s="1"/>
  <c r="AK290" i="24"/>
  <c r="AG290" i="24"/>
  <c r="AH290" i="24" s="1"/>
  <c r="AJ290" i="24" s="1"/>
  <c r="AK282" i="24"/>
  <c r="AG282" i="24"/>
  <c r="AH282" i="24" s="1"/>
  <c r="AJ282" i="24" s="1"/>
  <c r="AK478" i="24"/>
  <c r="AG478" i="24"/>
  <c r="AH478" i="24" s="1"/>
  <c r="AJ478" i="24" s="1"/>
  <c r="AK804" i="24"/>
  <c r="AG804" i="24"/>
  <c r="AH804" i="24" s="1"/>
  <c r="AJ804" i="24" s="1"/>
  <c r="AK796" i="24"/>
  <c r="AG796" i="24"/>
  <c r="AH796" i="24" s="1"/>
  <c r="AJ796" i="24" s="1"/>
  <c r="AK788" i="24"/>
  <c r="AG788" i="24"/>
  <c r="AH788" i="24" s="1"/>
  <c r="AJ788" i="24" s="1"/>
  <c r="AK777" i="24"/>
  <c r="AF777" i="24"/>
  <c r="AH777" i="24" s="1"/>
  <c r="AJ777" i="24" s="1"/>
  <c r="AK768" i="24"/>
  <c r="AF768" i="24"/>
  <c r="AH768" i="24" s="1"/>
  <c r="AJ768" i="24" s="1"/>
  <c r="AK763" i="24"/>
  <c r="AG763" i="24"/>
  <c r="AH763" i="24" s="1"/>
  <c r="AJ763" i="24" s="1"/>
  <c r="AK724" i="24"/>
  <c r="AG724" i="24"/>
  <c r="AH724" i="24" s="1"/>
  <c r="AJ724" i="24" s="1"/>
  <c r="AK713" i="24"/>
  <c r="AF713" i="24"/>
  <c r="AH713" i="24" s="1"/>
  <c r="AJ713" i="24" s="1"/>
  <c r="AK708" i="24"/>
  <c r="AG708" i="24"/>
  <c r="AH708" i="24" s="1"/>
  <c r="AJ708" i="24" s="1"/>
  <c r="AK695" i="24"/>
  <c r="AF695" i="24"/>
  <c r="AH695" i="24" s="1"/>
  <c r="AJ695" i="24" s="1"/>
  <c r="AK679" i="24"/>
  <c r="AF679" i="24"/>
  <c r="AH679" i="24" s="1"/>
  <c r="AJ679" i="24" s="1"/>
  <c r="AK674" i="24"/>
  <c r="AG674" i="24"/>
  <c r="AH674" i="24" s="1"/>
  <c r="AJ674" i="24" s="1"/>
  <c r="AK609" i="24"/>
  <c r="AG609" i="24"/>
  <c r="AH609" i="24" s="1"/>
  <c r="AJ609" i="24" s="1"/>
  <c r="AK598" i="24"/>
  <c r="AF598" i="24"/>
  <c r="AH598" i="24" s="1"/>
  <c r="AJ598" i="24" s="1"/>
  <c r="AK593" i="24"/>
  <c r="AG593" i="24"/>
  <c r="AH593" i="24" s="1"/>
  <c r="AJ593" i="24" s="1"/>
  <c r="AK760" i="24"/>
  <c r="AF760" i="24"/>
  <c r="AH760" i="24" s="1"/>
  <c r="AJ760" i="24" s="1"/>
  <c r="AK661" i="24"/>
  <c r="AF661" i="24"/>
  <c r="AH661" i="24" s="1"/>
  <c r="AJ661" i="24" s="1"/>
  <c r="AK656" i="24"/>
  <c r="AG656" i="24"/>
  <c r="AH656" i="24" s="1"/>
  <c r="AJ656" i="24" s="1"/>
  <c r="AK646" i="24"/>
  <c r="AG646" i="24"/>
  <c r="AH646" i="24" s="1"/>
  <c r="AJ646" i="24" s="1"/>
  <c r="AK636" i="24"/>
  <c r="AF636" i="24"/>
  <c r="AH636" i="24" s="1"/>
  <c r="AJ636" i="24" s="1"/>
  <c r="AK631" i="24"/>
  <c r="AG631" i="24"/>
  <c r="AH631" i="24" s="1"/>
  <c r="AJ631" i="24" s="1"/>
  <c r="AK620" i="24"/>
  <c r="AF620" i="24"/>
  <c r="AH620" i="24" s="1"/>
  <c r="AJ620" i="24" s="1"/>
  <c r="AK568" i="24"/>
  <c r="AF568" i="24"/>
  <c r="AH568" i="24" s="1"/>
  <c r="AJ568" i="24" s="1"/>
  <c r="AK563" i="24"/>
  <c r="AG563" i="24"/>
  <c r="AH563" i="24" s="1"/>
  <c r="AJ563" i="24" s="1"/>
  <c r="AK547" i="24"/>
  <c r="AG547" i="24"/>
  <c r="AH547" i="24" s="1"/>
  <c r="AJ547" i="24" s="1"/>
  <c r="AK1340" i="24"/>
  <c r="AF1340" i="24"/>
  <c r="AH1340" i="24" s="1"/>
  <c r="AJ1340" i="24" s="1"/>
  <c r="AK1335" i="24"/>
  <c r="AG1335" i="24"/>
  <c r="AH1335" i="24" s="1"/>
  <c r="AJ1335" i="24" s="1"/>
  <c r="AK1324" i="24"/>
  <c r="AF1324" i="24"/>
  <c r="AH1324" i="24" s="1"/>
  <c r="AJ1324" i="24" s="1"/>
  <c r="AK1319" i="24"/>
  <c r="AG1319" i="24"/>
  <c r="AH1319" i="24" s="1"/>
  <c r="AJ1319" i="24" s="1"/>
  <c r="AK1308" i="24"/>
  <c r="AF1308" i="24"/>
  <c r="AH1308" i="24" s="1"/>
  <c r="AJ1308" i="24" s="1"/>
  <c r="AK1226" i="24"/>
  <c r="AF1226" i="24"/>
  <c r="AH1226" i="24" s="1"/>
  <c r="AJ1226" i="24" s="1"/>
  <c r="AK1290" i="24"/>
  <c r="AF1290" i="24"/>
  <c r="AH1290" i="24" s="1"/>
  <c r="AJ1290" i="24" s="1"/>
  <c r="AK1115" i="24"/>
  <c r="AF1115" i="24"/>
  <c r="AH1115" i="24" s="1"/>
  <c r="AJ1115" i="24" s="1"/>
  <c r="AK1104" i="24"/>
  <c r="AG1104" i="24"/>
  <c r="AH1104" i="24" s="1"/>
  <c r="AJ1104" i="24" s="1"/>
  <c r="AK1074" i="24"/>
  <c r="AG1074" i="24"/>
  <c r="AH1074" i="24" s="1"/>
  <c r="AJ1074" i="24" s="1"/>
  <c r="AK1583" i="24"/>
  <c r="AF1583" i="24"/>
  <c r="AH1583" i="24" s="1"/>
  <c r="AJ1583" i="24" s="1"/>
  <c r="AK1574" i="24"/>
  <c r="AF1574" i="24"/>
  <c r="AH1574" i="24" s="1"/>
  <c r="AJ1574" i="24" s="1"/>
  <c r="AK1572" i="24"/>
  <c r="AG1572" i="24"/>
  <c r="AH1572" i="24" s="1"/>
  <c r="AJ1572" i="24" s="1"/>
  <c r="AK1541" i="24"/>
  <c r="AG1541" i="24"/>
  <c r="AH1541" i="24" s="1"/>
  <c r="AJ1541" i="24" s="1"/>
  <c r="AK1527" i="24"/>
  <c r="AF1527" i="24"/>
  <c r="AH1527" i="24" s="1"/>
  <c r="AJ1527" i="24" s="1"/>
  <c r="AK1525" i="24"/>
  <c r="AG1525" i="24"/>
  <c r="AH1525" i="24" s="1"/>
  <c r="AJ1525" i="24" s="1"/>
  <c r="AK1511" i="24"/>
  <c r="AF1511" i="24"/>
  <c r="AH1511" i="24" s="1"/>
  <c r="AJ1511" i="24" s="1"/>
  <c r="AK1509" i="24"/>
  <c r="AG1509" i="24"/>
  <c r="AH1509" i="24" s="1"/>
  <c r="AJ1509" i="24" s="1"/>
  <c r="AK1493" i="24"/>
  <c r="AF1493" i="24"/>
  <c r="AH1493" i="24" s="1"/>
  <c r="AJ1493" i="24" s="1"/>
  <c r="AK1483" i="24"/>
  <c r="AG1483" i="24"/>
  <c r="AH1483" i="24" s="1"/>
  <c r="AJ1483" i="24" s="1"/>
  <c r="AK1404" i="24"/>
  <c r="AF1404" i="24"/>
  <c r="AH1404" i="24" s="1"/>
  <c r="AJ1404" i="24" s="1"/>
  <c r="AK1402" i="24"/>
  <c r="AG1402" i="24"/>
  <c r="AH1402" i="24" s="1"/>
  <c r="AJ1402" i="24" s="1"/>
  <c r="AK1565" i="24"/>
  <c r="AF1565" i="24"/>
  <c r="AH1565" i="24" s="1"/>
  <c r="AJ1565" i="24" s="1"/>
  <c r="AK1458" i="24"/>
  <c r="AF1458" i="24"/>
  <c r="AH1458" i="24" s="1"/>
  <c r="AJ1458" i="24" s="1"/>
  <c r="AK1456" i="24"/>
  <c r="AG1456" i="24"/>
  <c r="AH1456" i="24" s="1"/>
  <c r="AJ1456" i="24" s="1"/>
  <c r="AK1385" i="24"/>
  <c r="AF1385" i="24"/>
  <c r="AH1385" i="24" s="1"/>
  <c r="AJ1385" i="24" s="1"/>
  <c r="AK1438" i="24"/>
  <c r="AG1438" i="24"/>
  <c r="AH1438" i="24" s="1"/>
  <c r="AJ1438" i="24" s="1"/>
  <c r="AK1432" i="24"/>
  <c r="AF1432" i="24"/>
  <c r="AH1432" i="24" s="1"/>
  <c r="AJ1432" i="24" s="1"/>
  <c r="AK1430" i="24"/>
  <c r="AG1430" i="24"/>
  <c r="AH1430" i="24" s="1"/>
  <c r="AJ1430" i="24" s="1"/>
  <c r="AK1424" i="24"/>
  <c r="AF1424" i="24"/>
  <c r="AH1424" i="24" s="1"/>
  <c r="AJ1424" i="24" s="1"/>
  <c r="AK1422" i="24"/>
  <c r="AG1422" i="24"/>
  <c r="AH1422" i="24" s="1"/>
  <c r="AJ1422" i="24" s="1"/>
  <c r="AK1382" i="24"/>
  <c r="AF1382" i="24"/>
  <c r="AH1382" i="24" s="1"/>
  <c r="AJ1382" i="24" s="1"/>
  <c r="AK1354" i="24"/>
  <c r="AG1354" i="24"/>
  <c r="AH1354" i="24" s="1"/>
  <c r="AJ1354" i="24" s="1"/>
  <c r="AK1550" i="24"/>
  <c r="AG1550" i="24"/>
  <c r="AH1550" i="24" s="1"/>
  <c r="AJ1550" i="24" s="1"/>
  <c r="AK538" i="24"/>
  <c r="AF538" i="24"/>
  <c r="AH538" i="24" s="1"/>
  <c r="AJ538" i="24" s="1"/>
  <c r="AK536" i="24"/>
  <c r="AG536" i="24"/>
  <c r="AH536" i="24" s="1"/>
  <c r="AJ536" i="24" s="1"/>
  <c r="AK514" i="24"/>
  <c r="AF514" i="24"/>
  <c r="AH514" i="24" s="1"/>
  <c r="AJ514" i="24" s="1"/>
  <c r="AK512" i="24"/>
  <c r="AG512" i="24"/>
  <c r="AH512" i="24" s="1"/>
  <c r="AJ512" i="24" s="1"/>
  <c r="AK448" i="24"/>
  <c r="AG448" i="24"/>
  <c r="AH448" i="24" s="1"/>
  <c r="AJ448" i="24" s="1"/>
  <c r="AK434" i="24"/>
  <c r="AF434" i="24"/>
  <c r="AH434" i="24" s="1"/>
  <c r="AJ434" i="24" s="1"/>
  <c r="AK408" i="24"/>
  <c r="AF408" i="24"/>
  <c r="AH408" i="24" s="1"/>
  <c r="AJ408" i="24" s="1"/>
  <c r="AK343" i="24"/>
  <c r="AF343" i="24"/>
  <c r="AH343" i="24" s="1"/>
  <c r="AJ343" i="24" s="1"/>
  <c r="AK327" i="24"/>
  <c r="AF327" i="24"/>
  <c r="AH327" i="24" s="1"/>
  <c r="AJ327" i="24" s="1"/>
  <c r="AK480" i="24"/>
  <c r="AF480" i="24"/>
  <c r="AH480" i="24" s="1"/>
  <c r="AJ480" i="24" s="1"/>
  <c r="AK379" i="24"/>
  <c r="AF379" i="24"/>
  <c r="AH379" i="24" s="1"/>
  <c r="AJ379" i="24" s="1"/>
  <c r="AK363" i="24"/>
  <c r="AF363" i="24"/>
  <c r="AH363" i="24" s="1"/>
  <c r="AJ363" i="24" s="1"/>
  <c r="AK305" i="24"/>
  <c r="AF305" i="24"/>
  <c r="AH305" i="24" s="1"/>
  <c r="AJ305" i="24" s="1"/>
  <c r="AK287" i="24"/>
  <c r="AF287" i="24"/>
  <c r="AH287" i="24" s="1"/>
  <c r="AJ287" i="24" s="1"/>
  <c r="AK748" i="24"/>
  <c r="AF748" i="24"/>
  <c r="AH748" i="24" s="1"/>
  <c r="AJ748" i="24" s="1"/>
  <c r="AK584" i="24"/>
  <c r="AF584" i="24"/>
  <c r="AH584" i="24" s="1"/>
  <c r="AJ584" i="24" s="1"/>
  <c r="AK640" i="24"/>
  <c r="AF640" i="24"/>
  <c r="AH640" i="24" s="1"/>
  <c r="AJ640" i="24" s="1"/>
  <c r="AK556" i="24"/>
  <c r="AF556" i="24"/>
  <c r="AH556" i="24" s="1"/>
  <c r="AJ556" i="24" s="1"/>
  <c r="AK1344" i="24"/>
  <c r="AF1344" i="24"/>
  <c r="AH1344" i="24" s="1"/>
  <c r="AJ1344" i="24" s="1"/>
  <c r="AK1328" i="24"/>
  <c r="AF1328" i="24"/>
  <c r="AH1328" i="24" s="1"/>
  <c r="AJ1328" i="24" s="1"/>
  <c r="AK1312" i="24"/>
  <c r="AF1312" i="24"/>
  <c r="AH1312" i="24" s="1"/>
  <c r="AJ1312" i="24" s="1"/>
  <c r="AK1210" i="24"/>
  <c r="AF1210" i="24"/>
  <c r="AH1210" i="24" s="1"/>
  <c r="AJ1210" i="24" s="1"/>
  <c r="AK1191" i="24"/>
  <c r="AF1191" i="24"/>
  <c r="AH1191" i="24" s="1"/>
  <c r="AJ1191" i="24" s="1"/>
  <c r="AK1610" i="24"/>
  <c r="AG1610" i="24"/>
  <c r="AH1610" i="24" s="1"/>
  <c r="AJ1610" i="24" s="1"/>
  <c r="AK1594" i="24"/>
  <c r="AG1594" i="24"/>
  <c r="AK1586" i="24"/>
  <c r="AG1586" i="24"/>
  <c r="AH1586" i="24" s="1"/>
  <c r="AJ1586" i="24" s="1"/>
  <c r="AK1307" i="24"/>
  <c r="AK1300" i="24"/>
  <c r="AK1270" i="24"/>
  <c r="AK1225" i="24"/>
  <c r="AK1211" i="24"/>
  <c r="AK1204" i="24"/>
  <c r="AK1289" i="24"/>
  <c r="AK1192" i="24"/>
  <c r="AK1120" i="24"/>
  <c r="AK1114" i="24"/>
  <c r="AK1050" i="24"/>
  <c r="AK1611" i="24"/>
  <c r="AF1611" i="24"/>
  <c r="AH1611" i="24" s="1"/>
  <c r="AJ1611" i="24" s="1"/>
  <c r="AK1609" i="24"/>
  <c r="AG1609" i="24"/>
  <c r="AH1609" i="24" s="1"/>
  <c r="AJ1609" i="24" s="1"/>
  <c r="AK1603" i="24"/>
  <c r="AF1603" i="24"/>
  <c r="AH1603" i="24" s="1"/>
  <c r="AJ1603" i="24" s="1"/>
  <c r="AK1601" i="24"/>
  <c r="AG1601" i="24"/>
  <c r="AH1601" i="24" s="1"/>
  <c r="AJ1601" i="24" s="1"/>
  <c r="AK1595" i="24"/>
  <c r="AF1595" i="24"/>
  <c r="AH1595" i="24" s="1"/>
  <c r="AJ1595" i="24" s="1"/>
  <c r="AH1594" i="24"/>
  <c r="AJ1594" i="24" s="1"/>
  <c r="AK1593" i="24"/>
  <c r="AG1593" i="24"/>
  <c r="AH1593" i="24" s="1"/>
  <c r="AJ1593" i="24" s="1"/>
  <c r="AK1587" i="24"/>
  <c r="AF1587" i="24"/>
  <c r="AH1587" i="24" s="1"/>
  <c r="AJ1587" i="24" s="1"/>
  <c r="AK1585" i="24"/>
  <c r="AG1585" i="24"/>
  <c r="AH1585" i="24" s="1"/>
  <c r="AJ1585" i="24" s="1"/>
  <c r="AK1579" i="24"/>
  <c r="AF1579" i="24"/>
  <c r="AH1579" i="24" s="1"/>
  <c r="AJ1579" i="24" s="1"/>
  <c r="AK1577" i="24"/>
  <c r="AG1577" i="24"/>
  <c r="AH1577" i="24" s="1"/>
  <c r="AJ1577" i="24" s="1"/>
  <c r="AK1545" i="24"/>
  <c r="AF1545" i="24"/>
  <c r="AH1545" i="24" s="1"/>
  <c r="AJ1545" i="24" s="1"/>
  <c r="AK1549" i="24"/>
  <c r="AG1549" i="24"/>
  <c r="AH1549" i="24" s="1"/>
  <c r="AJ1549" i="24" s="1"/>
  <c r="AK1570" i="24"/>
  <c r="AF1570" i="24"/>
  <c r="AH1570" i="24" s="1"/>
  <c r="AJ1570" i="24" s="1"/>
  <c r="AK1568" i="24"/>
  <c r="AG1568" i="24"/>
  <c r="AH1568" i="24" s="1"/>
  <c r="AJ1568" i="24" s="1"/>
  <c r="AK1539" i="24"/>
  <c r="AF1539" i="24"/>
  <c r="AH1539" i="24" s="1"/>
  <c r="AJ1539" i="24" s="1"/>
  <c r="AK1537" i="24"/>
  <c r="AG1537" i="24"/>
  <c r="AH1537" i="24" s="1"/>
  <c r="AJ1537" i="24" s="1"/>
  <c r="AK1531" i="24"/>
  <c r="AF1531" i="24"/>
  <c r="AH1531" i="24" s="1"/>
  <c r="AJ1531" i="24" s="1"/>
  <c r="AK1529" i="24"/>
  <c r="AG1529" i="24"/>
  <c r="AH1529" i="24" s="1"/>
  <c r="AJ1529" i="24" s="1"/>
  <c r="AK1523" i="24"/>
  <c r="AF1523" i="24"/>
  <c r="AH1523" i="24" s="1"/>
  <c r="AJ1523" i="24" s="1"/>
  <c r="AK1521" i="24"/>
  <c r="AG1521" i="24"/>
  <c r="AH1521" i="24" s="1"/>
  <c r="AJ1521" i="24" s="1"/>
  <c r="AK1515" i="24"/>
  <c r="AF1515" i="24"/>
  <c r="AH1515" i="24" s="1"/>
  <c r="AJ1515" i="24" s="1"/>
  <c r="AK1513" i="24"/>
  <c r="AG1513" i="24"/>
  <c r="AH1513" i="24" s="1"/>
  <c r="AJ1513" i="24" s="1"/>
  <c r="AK1507" i="24"/>
  <c r="AF1507" i="24"/>
  <c r="AH1507" i="24" s="1"/>
  <c r="AJ1507" i="24" s="1"/>
  <c r="AK1505" i="24"/>
  <c r="AG1505" i="24"/>
  <c r="AH1505" i="24" s="1"/>
  <c r="AJ1505" i="24" s="1"/>
  <c r="AK1497" i="24"/>
  <c r="AF1497" i="24"/>
  <c r="AH1497" i="24" s="1"/>
  <c r="AJ1497" i="24" s="1"/>
  <c r="AK1495" i="24"/>
  <c r="AG1495" i="24"/>
  <c r="AH1495" i="24" s="1"/>
  <c r="AJ1495" i="24" s="1"/>
  <c r="AK1489" i="24"/>
  <c r="AF1489" i="24"/>
  <c r="AH1489" i="24" s="1"/>
  <c r="AJ1489" i="24" s="1"/>
  <c r="AK1487" i="24"/>
  <c r="AG1487" i="24"/>
  <c r="AH1487" i="24" s="1"/>
  <c r="AJ1487" i="24" s="1"/>
  <c r="AK1481" i="24"/>
  <c r="AF1481" i="24"/>
  <c r="AH1481" i="24" s="1"/>
  <c r="AJ1481" i="24" s="1"/>
  <c r="AK1479" i="24"/>
  <c r="AG1479" i="24"/>
  <c r="AH1479" i="24" s="1"/>
  <c r="AJ1479" i="24" s="1"/>
  <c r="AK1473" i="24"/>
  <c r="AF1473" i="24"/>
  <c r="AH1473" i="24" s="1"/>
  <c r="AJ1473" i="24" s="1"/>
  <c r="AK1471" i="24"/>
  <c r="AG1471" i="24"/>
  <c r="AH1471" i="24" s="1"/>
  <c r="AJ1471" i="24" s="1"/>
  <c r="AK1416" i="24"/>
  <c r="AF1416" i="24"/>
  <c r="AH1416" i="24" s="1"/>
  <c r="AJ1416" i="24" s="1"/>
  <c r="AK1414" i="24"/>
  <c r="AG1414" i="24"/>
  <c r="AH1414" i="24" s="1"/>
  <c r="AJ1414" i="24" s="1"/>
  <c r="AK1408" i="24"/>
  <c r="AF1408" i="24"/>
  <c r="AH1408" i="24" s="1"/>
  <c r="AJ1408" i="24" s="1"/>
  <c r="AK1406" i="24"/>
  <c r="AG1406" i="24"/>
  <c r="AH1406" i="24" s="1"/>
  <c r="AJ1406" i="24" s="1"/>
  <c r="AK1400" i="24"/>
  <c r="AF1400" i="24"/>
  <c r="AH1400" i="24" s="1"/>
  <c r="AJ1400" i="24" s="1"/>
  <c r="AK1398" i="24"/>
  <c r="AG1398" i="24"/>
  <c r="AH1398" i="24" s="1"/>
  <c r="AJ1398" i="24" s="1"/>
  <c r="AK1392" i="24"/>
  <c r="AF1392" i="24"/>
  <c r="AH1392" i="24" s="1"/>
  <c r="AJ1392" i="24" s="1"/>
  <c r="AK1390" i="24"/>
  <c r="AG1390" i="24"/>
  <c r="AH1390" i="24" s="1"/>
  <c r="AJ1390" i="24" s="1"/>
  <c r="AK1561" i="24"/>
  <c r="AF1561" i="24"/>
  <c r="AH1561" i="24" s="1"/>
  <c r="AJ1561" i="24" s="1"/>
  <c r="AK1559" i="24"/>
  <c r="AG1559" i="24"/>
  <c r="AH1559" i="24" s="1"/>
  <c r="AJ1559" i="24" s="1"/>
  <c r="AK1553" i="24"/>
  <c r="AF1553" i="24"/>
  <c r="AH1553" i="24" s="1"/>
  <c r="AJ1553" i="24" s="1"/>
  <c r="AK1551" i="24"/>
  <c r="AG1551" i="24"/>
  <c r="AH1551" i="24" s="1"/>
  <c r="AJ1551" i="24" s="1"/>
  <c r="AK1462" i="24"/>
  <c r="AF1462" i="24"/>
  <c r="AH1462" i="24" s="1"/>
  <c r="AJ1462" i="24" s="1"/>
  <c r="AK1460" i="24"/>
  <c r="AG1460" i="24"/>
  <c r="AH1460" i="24" s="1"/>
  <c r="AJ1460" i="24" s="1"/>
  <c r="AK1389" i="24"/>
  <c r="AF1389" i="24"/>
  <c r="AH1389" i="24" s="1"/>
  <c r="AJ1389" i="24" s="1"/>
  <c r="AK1387" i="24"/>
  <c r="AG1387" i="24"/>
  <c r="AH1387" i="24" s="1"/>
  <c r="AJ1387" i="24" s="1"/>
  <c r="AK1452" i="24"/>
  <c r="AF1452" i="24"/>
  <c r="AH1452" i="24" s="1"/>
  <c r="AJ1452" i="24" s="1"/>
  <c r="AK1450" i="24"/>
  <c r="AG1450" i="24"/>
  <c r="AH1450" i="24" s="1"/>
  <c r="AJ1450" i="24" s="1"/>
  <c r="AK1444" i="24"/>
  <c r="AF1444" i="24"/>
  <c r="AH1444" i="24" s="1"/>
  <c r="AJ1444" i="24" s="1"/>
  <c r="AK1442" i="24"/>
  <c r="AG1442" i="24"/>
  <c r="AH1442" i="24" s="1"/>
  <c r="AJ1442" i="24" s="1"/>
  <c r="AK1436" i="24"/>
  <c r="AF1436" i="24"/>
  <c r="AH1436" i="24" s="1"/>
  <c r="AJ1436" i="24" s="1"/>
  <c r="AK1434" i="24"/>
  <c r="AG1434" i="24"/>
  <c r="AH1434" i="24" s="1"/>
  <c r="AJ1434" i="24" s="1"/>
  <c r="AK1428" i="24"/>
  <c r="AF1428" i="24"/>
  <c r="AH1428" i="24" s="1"/>
  <c r="AJ1428" i="24" s="1"/>
  <c r="AK1420" i="24"/>
  <c r="AF1420" i="24"/>
  <c r="AH1420" i="24" s="1"/>
  <c r="AJ1420" i="24" s="1"/>
  <c r="AG1418" i="24"/>
  <c r="AH1418" i="24" s="1"/>
  <c r="AJ1418" i="24" s="1"/>
  <c r="AK1418" i="24"/>
  <c r="AK1378" i="24"/>
  <c r="AF1378" i="24"/>
  <c r="AH1378" i="24" s="1"/>
  <c r="AJ1378" i="24" s="1"/>
  <c r="AK1376" i="24"/>
  <c r="AG1376" i="24"/>
  <c r="AH1376" i="24" s="1"/>
  <c r="AJ1376" i="24" s="1"/>
  <c r="AK1368" i="24"/>
  <c r="AF1368" i="24"/>
  <c r="AH1368" i="24" s="1"/>
  <c r="AJ1368" i="24" s="1"/>
  <c r="AK1366" i="24"/>
  <c r="AG1366" i="24"/>
  <c r="AH1366" i="24" s="1"/>
  <c r="AJ1366" i="24" s="1"/>
  <c r="AK1360" i="24"/>
  <c r="AF1360" i="24"/>
  <c r="AH1360" i="24" s="1"/>
  <c r="AJ1360" i="24" s="1"/>
  <c r="AK1358" i="24"/>
  <c r="AG1358" i="24"/>
  <c r="AH1358" i="24" s="1"/>
  <c r="AJ1358" i="24" s="1"/>
  <c r="AK1352" i="24"/>
  <c r="AF1352" i="24"/>
  <c r="AH1352" i="24" s="1"/>
  <c r="AJ1352" i="24" s="1"/>
  <c r="AK1350" i="24"/>
  <c r="AG1350" i="24"/>
  <c r="AH1350" i="24" s="1"/>
  <c r="AJ1350" i="24" s="1"/>
  <c r="AK542" i="24"/>
  <c r="AF542" i="24"/>
  <c r="AH542" i="24" s="1"/>
  <c r="AJ542" i="24" s="1"/>
  <c r="AK540" i="24"/>
  <c r="AG540" i="24"/>
  <c r="AH540" i="24" s="1"/>
  <c r="AJ540" i="24" s="1"/>
  <c r="AK534" i="24"/>
  <c r="AF534" i="24"/>
  <c r="AH534" i="24" s="1"/>
  <c r="AJ534" i="24" s="1"/>
  <c r="AK532" i="24"/>
  <c r="AG532" i="24"/>
  <c r="AH532" i="24" s="1"/>
  <c r="AJ532" i="24" s="1"/>
  <c r="AK526" i="24"/>
  <c r="AF526" i="24"/>
  <c r="AH526" i="24" s="1"/>
  <c r="AJ526" i="24" s="1"/>
  <c r="AK518" i="24"/>
  <c r="AF518" i="24"/>
  <c r="AH518" i="24" s="1"/>
  <c r="AJ518" i="24" s="1"/>
  <c r="AK510" i="24"/>
  <c r="AF510" i="24"/>
  <c r="AH510" i="24" s="1"/>
  <c r="AJ510" i="24" s="1"/>
  <c r="AK508" i="24"/>
  <c r="AG508" i="24"/>
  <c r="AH508" i="24" s="1"/>
  <c r="AJ508" i="24" s="1"/>
  <c r="AK426" i="24"/>
  <c r="AF426" i="24"/>
  <c r="AH426" i="24" s="1"/>
  <c r="AJ426" i="24" s="1"/>
  <c r="AK474" i="24"/>
  <c r="AG474" i="24"/>
  <c r="AH474" i="24" s="1"/>
  <c r="AJ474" i="24" s="1"/>
  <c r="AK501" i="24"/>
  <c r="AF501" i="24"/>
  <c r="AH501" i="24" s="1"/>
  <c r="AJ501" i="24" s="1"/>
  <c r="AK499" i="24"/>
  <c r="AG499" i="24"/>
  <c r="AH499" i="24" s="1"/>
  <c r="AJ499" i="24" s="1"/>
  <c r="AK470" i="24"/>
  <c r="AF470" i="24"/>
  <c r="AH470" i="24" s="1"/>
  <c r="AJ470" i="24" s="1"/>
  <c r="AK468" i="24"/>
  <c r="AG468" i="24"/>
  <c r="AH468" i="24" s="1"/>
  <c r="AJ468" i="24" s="1"/>
  <c r="AK462" i="24"/>
  <c r="AF462" i="24"/>
  <c r="AH462" i="24" s="1"/>
  <c r="AJ462" i="24" s="1"/>
  <c r="AK460" i="24"/>
  <c r="AG460" i="24"/>
  <c r="AH460" i="24" s="1"/>
  <c r="AJ460" i="24" s="1"/>
  <c r="AK454" i="24"/>
  <c r="AF454" i="24"/>
  <c r="AH454" i="24" s="1"/>
  <c r="AJ454" i="24" s="1"/>
  <c r="AK452" i="24"/>
  <c r="AG452" i="24"/>
  <c r="AH452" i="24" s="1"/>
  <c r="AJ452" i="24" s="1"/>
  <c r="AK446" i="24"/>
  <c r="AF446" i="24"/>
  <c r="AH446" i="24" s="1"/>
  <c r="AJ446" i="24" s="1"/>
  <c r="AK438" i="24"/>
  <c r="AF438" i="24"/>
  <c r="AH438" i="24" s="1"/>
  <c r="AJ438" i="24" s="1"/>
  <c r="AK430" i="24"/>
  <c r="AF430" i="24"/>
  <c r="AH430" i="24" s="1"/>
  <c r="AJ430" i="24" s="1"/>
  <c r="AK420" i="24"/>
  <c r="AF420" i="24"/>
  <c r="AH420" i="24" s="1"/>
  <c r="AJ420" i="24" s="1"/>
  <c r="AK412" i="24"/>
  <c r="AF412" i="24"/>
  <c r="AH412" i="24" s="1"/>
  <c r="AJ412" i="24" s="1"/>
  <c r="AK404" i="24"/>
  <c r="AF404" i="24"/>
  <c r="AH404" i="24" s="1"/>
  <c r="AJ404" i="24" s="1"/>
  <c r="AK396" i="24"/>
  <c r="AF396" i="24"/>
  <c r="AH396" i="24" s="1"/>
  <c r="AJ396" i="24" s="1"/>
  <c r="AK339" i="24"/>
  <c r="AF339" i="24"/>
  <c r="AH339" i="24" s="1"/>
  <c r="AJ339" i="24" s="1"/>
  <c r="AK331" i="24"/>
  <c r="AF331" i="24"/>
  <c r="AH331" i="24" s="1"/>
  <c r="AJ331" i="24" s="1"/>
  <c r="AK323" i="24"/>
  <c r="AF323" i="24"/>
  <c r="AH323" i="24" s="1"/>
  <c r="AJ323" i="24" s="1"/>
  <c r="AK492" i="24"/>
  <c r="AF492" i="24"/>
  <c r="AH492" i="24" s="1"/>
  <c r="AJ492" i="24" s="1"/>
  <c r="AK484" i="24"/>
  <c r="AF484" i="24"/>
  <c r="AH484" i="24" s="1"/>
  <c r="AJ484" i="24" s="1"/>
  <c r="AK393" i="24"/>
  <c r="AF393" i="24"/>
  <c r="AH393" i="24" s="1"/>
  <c r="AJ393" i="24" s="1"/>
  <c r="AK385" i="24"/>
  <c r="AF385" i="24"/>
  <c r="AH385" i="24" s="1"/>
  <c r="AJ385" i="24" s="1"/>
  <c r="AK312" i="24"/>
  <c r="AF312" i="24"/>
  <c r="AH312" i="24" s="1"/>
  <c r="AJ312" i="24" s="1"/>
  <c r="AK375" i="24"/>
  <c r="AF375" i="24"/>
  <c r="AH375" i="24" s="1"/>
  <c r="AJ375" i="24" s="1"/>
  <c r="AK367" i="24"/>
  <c r="AF367" i="24"/>
  <c r="AH367" i="24" s="1"/>
  <c r="AJ367" i="24" s="1"/>
  <c r="AK359" i="24"/>
  <c r="AF359" i="24"/>
  <c r="AH359" i="24" s="1"/>
  <c r="AJ359" i="24" s="1"/>
  <c r="AK351" i="24"/>
  <c r="AF351" i="24"/>
  <c r="AH351" i="24" s="1"/>
  <c r="AJ351" i="24" s="1"/>
  <c r="AK309" i="24"/>
  <c r="AF309" i="24"/>
  <c r="AH309" i="24" s="1"/>
  <c r="AJ309" i="24" s="1"/>
  <c r="AK299" i="24"/>
  <c r="AF299" i="24"/>
  <c r="AH299" i="24" s="1"/>
  <c r="AJ299" i="24" s="1"/>
  <c r="AK291" i="24"/>
  <c r="AF291" i="24"/>
  <c r="AH291" i="24" s="1"/>
  <c r="AJ291" i="24" s="1"/>
  <c r="AK283" i="24"/>
  <c r="AF283" i="24"/>
  <c r="AH283" i="24" s="1"/>
  <c r="AJ283" i="24" s="1"/>
  <c r="AK275" i="24"/>
  <c r="AF275" i="24"/>
  <c r="AH275" i="24" s="1"/>
  <c r="AJ275" i="24" s="1"/>
  <c r="AK805" i="24"/>
  <c r="AF805" i="24"/>
  <c r="AH805" i="24" s="1"/>
  <c r="AJ805" i="24" s="1"/>
  <c r="AK797" i="24"/>
  <c r="AF797" i="24"/>
  <c r="AH797" i="24" s="1"/>
  <c r="AJ797" i="24" s="1"/>
  <c r="AK789" i="24"/>
  <c r="AF789" i="24"/>
  <c r="AH789" i="24" s="1"/>
  <c r="AJ789" i="24" s="1"/>
  <c r="AK784" i="24"/>
  <c r="AG784" i="24"/>
  <c r="AH784" i="24" s="1"/>
  <c r="AJ784" i="24" s="1"/>
  <c r="AK773" i="24"/>
  <c r="AF773" i="24"/>
  <c r="AH773" i="24" s="1"/>
  <c r="AJ773" i="24" s="1"/>
  <c r="AK742" i="24"/>
  <c r="AG742" i="24"/>
  <c r="AH742" i="24" s="1"/>
  <c r="AJ742" i="24" s="1"/>
  <c r="AK764" i="24"/>
  <c r="AF764" i="24"/>
  <c r="AH764" i="24" s="1"/>
  <c r="AJ764" i="24" s="1"/>
  <c r="AK736" i="24"/>
  <c r="AG736" i="24"/>
  <c r="AH736" i="24" s="1"/>
  <c r="AJ736" i="24" s="1"/>
  <c r="AK725" i="24"/>
  <c r="AF725" i="24"/>
  <c r="AH725" i="24" s="1"/>
  <c r="AJ725" i="24" s="1"/>
  <c r="AK720" i="24"/>
  <c r="AG720" i="24"/>
  <c r="AH720" i="24" s="1"/>
  <c r="AJ720" i="24" s="1"/>
  <c r="AK709" i="24"/>
  <c r="AF709" i="24"/>
  <c r="AH709" i="24" s="1"/>
  <c r="AJ709" i="24" s="1"/>
  <c r="AK704" i="24"/>
  <c r="AG704" i="24"/>
  <c r="AH704" i="24" s="1"/>
  <c r="AJ704" i="24" s="1"/>
  <c r="AK691" i="24"/>
  <c r="AF691" i="24"/>
  <c r="AH691" i="24" s="1"/>
  <c r="AJ691" i="24" s="1"/>
  <c r="AK686" i="24"/>
  <c r="AG686" i="24"/>
  <c r="AH686" i="24" s="1"/>
  <c r="AJ686" i="24" s="1"/>
  <c r="AK675" i="24"/>
  <c r="AF675" i="24"/>
  <c r="AH675" i="24" s="1"/>
  <c r="AJ675" i="24" s="1"/>
  <c r="AK670" i="24"/>
  <c r="AG670" i="24"/>
  <c r="AH670" i="24" s="1"/>
  <c r="AJ670" i="24" s="1"/>
  <c r="AK610" i="24"/>
  <c r="AF610" i="24"/>
  <c r="AH610" i="24" s="1"/>
  <c r="AJ610" i="24" s="1"/>
  <c r="AK605" i="24"/>
  <c r="AG605" i="24"/>
  <c r="AH605" i="24" s="1"/>
  <c r="AJ605" i="24" s="1"/>
  <c r="AK594" i="24"/>
  <c r="AF594" i="24"/>
  <c r="AH594" i="24" s="1"/>
  <c r="AJ594" i="24" s="1"/>
  <c r="AK589" i="24"/>
  <c r="AG589" i="24"/>
  <c r="AH589" i="24" s="1"/>
  <c r="AJ589" i="24" s="1"/>
  <c r="AK756" i="24"/>
  <c r="AF756" i="24"/>
  <c r="AH756" i="24" s="1"/>
  <c r="AJ756" i="24" s="1"/>
  <c r="AK751" i="24"/>
  <c r="AG751" i="24"/>
  <c r="AH751" i="24" s="1"/>
  <c r="AJ751" i="24" s="1"/>
  <c r="AK657" i="24"/>
  <c r="AF657" i="24"/>
  <c r="AH657" i="24" s="1"/>
  <c r="AJ657" i="24" s="1"/>
  <c r="AK652" i="24"/>
  <c r="AG652" i="24"/>
  <c r="AH652" i="24" s="1"/>
  <c r="AJ652" i="24" s="1"/>
  <c r="AK647" i="24"/>
  <c r="AF647" i="24"/>
  <c r="AH647" i="24" s="1"/>
  <c r="AJ647" i="24" s="1"/>
  <c r="AK643" i="24"/>
  <c r="AG643" i="24"/>
  <c r="AH643" i="24" s="1"/>
  <c r="AJ643" i="24" s="1"/>
  <c r="AK632" i="24"/>
  <c r="AF632" i="24"/>
  <c r="AH632" i="24" s="1"/>
  <c r="AJ632" i="24" s="1"/>
  <c r="AK627" i="24"/>
  <c r="AG627" i="24"/>
  <c r="AH627" i="24" s="1"/>
  <c r="AJ627" i="24" s="1"/>
  <c r="AK616" i="24"/>
  <c r="AF616" i="24"/>
  <c r="AH616" i="24" s="1"/>
  <c r="AJ616" i="24" s="1"/>
  <c r="AK577" i="24"/>
  <c r="AG577" i="24"/>
  <c r="AH577" i="24" s="1"/>
  <c r="AJ577" i="24" s="1"/>
  <c r="AK564" i="24"/>
  <c r="AF564" i="24"/>
  <c r="AH564" i="24" s="1"/>
  <c r="AJ564" i="24" s="1"/>
  <c r="AK559" i="24"/>
  <c r="AG559" i="24"/>
  <c r="AH559" i="24" s="1"/>
  <c r="AJ559" i="24" s="1"/>
  <c r="AK548" i="24"/>
  <c r="AF548" i="24"/>
  <c r="AH548" i="24" s="1"/>
  <c r="AJ548" i="24" s="1"/>
  <c r="AK543" i="24"/>
  <c r="AG543" i="24"/>
  <c r="AH543" i="24" s="1"/>
  <c r="AJ543" i="24" s="1"/>
  <c r="AK1336" i="24"/>
  <c r="AF1336" i="24"/>
  <c r="AH1336" i="24" s="1"/>
  <c r="AJ1336" i="24" s="1"/>
  <c r="AK1331" i="24"/>
  <c r="AG1331" i="24"/>
  <c r="AH1331" i="24" s="1"/>
  <c r="AJ1331" i="24" s="1"/>
  <c r="AK1320" i="24"/>
  <c r="AF1320" i="24"/>
  <c r="AH1320" i="24" s="1"/>
  <c r="AJ1320" i="24" s="1"/>
  <c r="AK1315" i="24"/>
  <c r="AG1315" i="24"/>
  <c r="AH1315" i="24" s="1"/>
  <c r="AJ1315" i="24" s="1"/>
  <c r="AK1244" i="24"/>
  <c r="AF1244" i="24"/>
  <c r="AH1244" i="24" s="1"/>
  <c r="AJ1244" i="24" s="1"/>
  <c r="AK1129" i="24"/>
  <c r="AF1129" i="24"/>
  <c r="AH1129" i="24" s="1"/>
  <c r="AJ1129" i="24" s="1"/>
  <c r="AK1165" i="24"/>
  <c r="AF1165" i="24"/>
  <c r="AH1165" i="24" s="1"/>
  <c r="AJ1165" i="24" s="1"/>
  <c r="AK1613" i="24"/>
  <c r="AG1613" i="24"/>
  <c r="AH1613" i="24" s="1"/>
  <c r="AJ1613" i="24" s="1"/>
  <c r="AK1599" i="24"/>
  <c r="AF1599" i="24"/>
  <c r="AH1599" i="24" s="1"/>
  <c r="AJ1599" i="24" s="1"/>
  <c r="AK1591" i="24"/>
  <c r="AF1591" i="24"/>
  <c r="AH1591" i="24" s="1"/>
  <c r="AJ1591" i="24" s="1"/>
  <c r="AK1589" i="24"/>
  <c r="AG1589" i="24"/>
  <c r="AH1589" i="24" s="1"/>
  <c r="AJ1589" i="24" s="1"/>
  <c r="AK1581" i="24"/>
  <c r="AG1581" i="24"/>
  <c r="AH1581" i="24" s="1"/>
  <c r="AJ1581" i="24" s="1"/>
  <c r="AK1543" i="24"/>
  <c r="AF1543" i="24"/>
  <c r="AH1543" i="24" s="1"/>
  <c r="AJ1543" i="24" s="1"/>
  <c r="AK1535" i="24"/>
  <c r="AF1535" i="24"/>
  <c r="AH1535" i="24" s="1"/>
  <c r="AJ1535" i="24" s="1"/>
  <c r="AK1517" i="24"/>
  <c r="AG1517" i="24"/>
  <c r="AH1517" i="24" s="1"/>
  <c r="AJ1517" i="24" s="1"/>
  <c r="AK1503" i="24"/>
  <c r="AF1503" i="24"/>
  <c r="AH1503" i="24" s="1"/>
  <c r="AJ1503" i="24" s="1"/>
  <c r="AK1499" i="24"/>
  <c r="AG1499" i="24"/>
  <c r="AH1499" i="24" s="1"/>
  <c r="AJ1499" i="24" s="1"/>
  <c r="AK1485" i="24"/>
  <c r="AF1485" i="24"/>
  <c r="AH1485" i="24" s="1"/>
  <c r="AJ1485" i="24" s="1"/>
  <c r="AK1475" i="24"/>
  <c r="AG1475" i="24"/>
  <c r="AH1475" i="24" s="1"/>
  <c r="AJ1475" i="24" s="1"/>
  <c r="AK1374" i="24"/>
  <c r="AG1374" i="24"/>
  <c r="AH1374" i="24" s="1"/>
  <c r="AJ1374" i="24" s="1"/>
  <c r="AK1563" i="24"/>
  <c r="AG1563" i="24"/>
  <c r="AH1563" i="24" s="1"/>
  <c r="AJ1563" i="24" s="1"/>
  <c r="AK1464" i="24"/>
  <c r="AG1464" i="24"/>
  <c r="AH1464" i="24" s="1"/>
  <c r="AJ1464" i="24" s="1"/>
  <c r="AK1454" i="24"/>
  <c r="AG1454" i="24"/>
  <c r="AH1454" i="24" s="1"/>
  <c r="AJ1454" i="24" s="1"/>
  <c r="AK1448" i="24"/>
  <c r="AF1448" i="24"/>
  <c r="AH1448" i="24" s="1"/>
  <c r="AJ1448" i="24" s="1"/>
  <c r="AK1446" i="24"/>
  <c r="AG1446" i="24"/>
  <c r="AH1446" i="24" s="1"/>
  <c r="AJ1446" i="24" s="1"/>
  <c r="AK1440" i="24"/>
  <c r="AF1440" i="24"/>
  <c r="AH1440" i="24" s="1"/>
  <c r="AJ1440" i="24" s="1"/>
  <c r="AK1380" i="24"/>
  <c r="AG1380" i="24"/>
  <c r="AH1380" i="24" s="1"/>
  <c r="AJ1380" i="24" s="1"/>
  <c r="AK1364" i="24"/>
  <c r="AF1364" i="24"/>
  <c r="AH1364" i="24" s="1"/>
  <c r="AJ1364" i="24" s="1"/>
  <c r="AK530" i="24"/>
  <c r="AF530" i="24"/>
  <c r="AH530" i="24" s="1"/>
  <c r="AJ530" i="24" s="1"/>
  <c r="AK528" i="24"/>
  <c r="AG528" i="24"/>
  <c r="AH528" i="24" s="1"/>
  <c r="AJ528" i="24" s="1"/>
  <c r="AK522" i="24"/>
  <c r="AF522" i="24"/>
  <c r="AH522" i="24" s="1"/>
  <c r="AJ522" i="24" s="1"/>
  <c r="AK520" i="24"/>
  <c r="AG520" i="24"/>
  <c r="AH520" i="24" s="1"/>
  <c r="AJ520" i="24" s="1"/>
  <c r="AK506" i="24"/>
  <c r="AF506" i="24"/>
  <c r="AH506" i="24" s="1"/>
  <c r="AJ506" i="24" s="1"/>
  <c r="AF472" i="24"/>
  <c r="AH472" i="24" s="1"/>
  <c r="AJ472" i="24" s="1"/>
  <c r="AK472" i="24"/>
  <c r="AK495" i="24"/>
  <c r="AG495" i="24"/>
  <c r="AH495" i="24" s="1"/>
  <c r="AJ495" i="24" s="1"/>
  <c r="AK466" i="24"/>
  <c r="AF466" i="24"/>
  <c r="AH466" i="24" s="1"/>
  <c r="AJ466" i="24" s="1"/>
  <c r="AK464" i="24"/>
  <c r="AG464" i="24"/>
  <c r="AH464" i="24" s="1"/>
  <c r="AJ464" i="24" s="1"/>
  <c r="AK442" i="24"/>
  <c r="AF442" i="24"/>
  <c r="AH442" i="24" s="1"/>
  <c r="AJ442" i="24" s="1"/>
  <c r="AK488" i="24"/>
  <c r="AF488" i="24"/>
  <c r="AH488" i="24" s="1"/>
  <c r="AJ488" i="24" s="1"/>
  <c r="AK389" i="24"/>
  <c r="AF389" i="24"/>
  <c r="AH389" i="24" s="1"/>
  <c r="AJ389" i="24" s="1"/>
  <c r="AK316" i="24"/>
  <c r="AF316" i="24"/>
  <c r="AH316" i="24" s="1"/>
  <c r="AJ316" i="24" s="1"/>
  <c r="AK371" i="24"/>
  <c r="AF371" i="24"/>
  <c r="AH371" i="24" s="1"/>
  <c r="AJ371" i="24" s="1"/>
  <c r="AK347" i="24"/>
  <c r="AF347" i="24"/>
  <c r="AH347" i="24" s="1"/>
  <c r="AJ347" i="24" s="1"/>
  <c r="AK295" i="24"/>
  <c r="AF295" i="24"/>
  <c r="AH295" i="24" s="1"/>
  <c r="AJ295" i="24" s="1"/>
  <c r="AK793" i="24"/>
  <c r="AF793" i="24"/>
  <c r="AH793" i="24" s="1"/>
  <c r="AJ793" i="24" s="1"/>
  <c r="AK781" i="24"/>
  <c r="AF781" i="24"/>
  <c r="AH781" i="24" s="1"/>
  <c r="AJ781" i="24" s="1"/>
  <c r="AK776" i="24"/>
  <c r="AG776" i="24"/>
  <c r="AH776" i="24" s="1"/>
  <c r="AJ776" i="24" s="1"/>
  <c r="AK733" i="24"/>
  <c r="AF733" i="24"/>
  <c r="AH733" i="24" s="1"/>
  <c r="AJ733" i="24" s="1"/>
  <c r="AK728" i="24"/>
  <c r="AG728" i="24"/>
  <c r="AH728" i="24" s="1"/>
  <c r="AJ728" i="24" s="1"/>
  <c r="AK712" i="24"/>
  <c r="AG712" i="24"/>
  <c r="AH712" i="24" s="1"/>
  <c r="AJ712" i="24" s="1"/>
  <c r="AK701" i="24"/>
  <c r="AF701" i="24"/>
  <c r="AH701" i="24" s="1"/>
  <c r="AJ701" i="24" s="1"/>
  <c r="AK696" i="24"/>
  <c r="AG696" i="24"/>
  <c r="AH696" i="24" s="1"/>
  <c r="AJ696" i="24" s="1"/>
  <c r="AK667" i="24"/>
  <c r="AF667" i="24"/>
  <c r="AH667" i="24" s="1"/>
  <c r="AJ667" i="24" s="1"/>
  <c r="AK602" i="24"/>
  <c r="AF602" i="24"/>
  <c r="AH602" i="24" s="1"/>
  <c r="AJ602" i="24" s="1"/>
  <c r="AK597" i="24"/>
  <c r="AG597" i="24"/>
  <c r="AH597" i="24" s="1"/>
  <c r="AJ597" i="24" s="1"/>
  <c r="AK759" i="24"/>
  <c r="AG759" i="24"/>
  <c r="AH759" i="24" s="1"/>
  <c r="AJ759" i="24" s="1"/>
  <c r="AK650" i="24"/>
  <c r="AG650" i="24"/>
  <c r="AH650" i="24" s="1"/>
  <c r="AJ650" i="24" s="1"/>
  <c r="AK635" i="24"/>
  <c r="AG635" i="24"/>
  <c r="AH635" i="24" s="1"/>
  <c r="AJ635" i="24" s="1"/>
  <c r="AK624" i="24"/>
  <c r="AF624" i="24"/>
  <c r="AH624" i="24" s="1"/>
  <c r="AJ624" i="24" s="1"/>
  <c r="AK619" i="24"/>
  <c r="AG619" i="24"/>
  <c r="AH619" i="24" s="1"/>
  <c r="AJ619" i="24" s="1"/>
  <c r="AK574" i="24"/>
  <c r="AF574" i="24"/>
  <c r="AH574" i="24" s="1"/>
  <c r="AJ574" i="24" s="1"/>
  <c r="AK567" i="24"/>
  <c r="AG567" i="24"/>
  <c r="AH567" i="24" s="1"/>
  <c r="AJ567" i="24" s="1"/>
  <c r="AK551" i="24"/>
  <c r="AG551" i="24"/>
  <c r="AH551" i="24" s="1"/>
  <c r="AJ551" i="24" s="1"/>
  <c r="AK7" i="24"/>
  <c r="AK1614" i="24"/>
  <c r="AG1614" i="24"/>
  <c r="AH1614" i="24" s="1"/>
  <c r="AJ1614" i="24" s="1"/>
  <c r="AK1606" i="24"/>
  <c r="AG1606" i="24"/>
  <c r="AH1606" i="24" s="1"/>
  <c r="AJ1606" i="24" s="1"/>
  <c r="AK1598" i="24"/>
  <c r="AG1598" i="24"/>
  <c r="AH1598" i="24" s="1"/>
  <c r="AJ1598" i="24" s="1"/>
  <c r="AK1590" i="24"/>
  <c r="AG1590" i="24"/>
  <c r="AH1590" i="24" s="1"/>
  <c r="AJ1590" i="24" s="1"/>
  <c r="AK1582" i="24"/>
  <c r="AG1582" i="24"/>
  <c r="AH1582" i="24" s="1"/>
  <c r="AJ1582" i="24" s="1"/>
  <c r="AK1573" i="24"/>
  <c r="AG1573" i="24"/>
  <c r="AH1573" i="24" s="1"/>
  <c r="AJ1573" i="24" s="1"/>
  <c r="AK1542" i="24"/>
  <c r="AG1542" i="24"/>
  <c r="AH1542" i="24" s="1"/>
  <c r="AJ1542" i="24" s="1"/>
  <c r="AK1534" i="24"/>
  <c r="AG1534" i="24"/>
  <c r="AH1534" i="24" s="1"/>
  <c r="AJ1534" i="24" s="1"/>
  <c r="AK1526" i="24"/>
  <c r="AG1526" i="24"/>
  <c r="AH1526" i="24" s="1"/>
  <c r="AJ1526" i="24" s="1"/>
  <c r="AK1518" i="24"/>
  <c r="AG1518" i="24"/>
  <c r="AH1518" i="24" s="1"/>
  <c r="AJ1518" i="24" s="1"/>
  <c r="AK1510" i="24"/>
  <c r="AG1510" i="24"/>
  <c r="AH1510" i="24" s="1"/>
  <c r="AJ1510" i="24" s="1"/>
  <c r="AK1502" i="24"/>
  <c r="AG1502" i="24"/>
  <c r="AH1502" i="24" s="1"/>
  <c r="AJ1502" i="24" s="1"/>
  <c r="AK1492" i="24"/>
  <c r="AG1492" i="24"/>
  <c r="AH1492" i="24" s="1"/>
  <c r="AJ1492" i="24" s="1"/>
  <c r="AK1484" i="24"/>
  <c r="AG1484" i="24"/>
  <c r="AH1484" i="24" s="1"/>
  <c r="AJ1484" i="24" s="1"/>
  <c r="AK1476" i="24"/>
  <c r="AG1476" i="24"/>
  <c r="AH1476" i="24" s="1"/>
  <c r="AJ1476" i="24" s="1"/>
  <c r="AK1468" i="24"/>
  <c r="AG1468" i="24"/>
  <c r="AH1468" i="24" s="1"/>
  <c r="AJ1468" i="24" s="1"/>
  <c r="AK1411" i="24"/>
  <c r="AG1411" i="24"/>
  <c r="AH1411" i="24" s="1"/>
  <c r="AJ1411" i="24" s="1"/>
  <c r="AK1403" i="24"/>
  <c r="AG1403" i="24"/>
  <c r="AH1403" i="24" s="1"/>
  <c r="AJ1403" i="24" s="1"/>
  <c r="AK1395" i="24"/>
  <c r="AG1395" i="24"/>
  <c r="AH1395" i="24" s="1"/>
  <c r="AJ1395" i="24" s="1"/>
  <c r="AK1564" i="24"/>
  <c r="AG1564" i="24"/>
  <c r="AH1564" i="24" s="1"/>
  <c r="AJ1564" i="24" s="1"/>
  <c r="AK1556" i="24"/>
  <c r="AG1556" i="24"/>
  <c r="AH1556" i="24" s="1"/>
  <c r="AJ1556" i="24" s="1"/>
  <c r="AK1465" i="24"/>
  <c r="AG1465" i="24"/>
  <c r="AH1465" i="24" s="1"/>
  <c r="AJ1465" i="24" s="1"/>
  <c r="AK1457" i="24"/>
  <c r="AG1457" i="24"/>
  <c r="AH1457" i="24" s="1"/>
  <c r="AJ1457" i="24" s="1"/>
  <c r="AK1384" i="24"/>
  <c r="AG1384" i="24"/>
  <c r="AH1384" i="24" s="1"/>
  <c r="AJ1384" i="24" s="1"/>
  <c r="AK1439" i="24"/>
  <c r="AG1439" i="24"/>
  <c r="AH1439" i="24" s="1"/>
  <c r="AJ1439" i="24" s="1"/>
  <c r="AK1431" i="24"/>
  <c r="AG1431" i="24"/>
  <c r="AH1431" i="24" s="1"/>
  <c r="AJ1431" i="24" s="1"/>
  <c r="AK1423" i="24"/>
  <c r="AG1423" i="24"/>
  <c r="AH1423" i="24" s="1"/>
  <c r="AJ1423" i="24" s="1"/>
  <c r="AK1381" i="24"/>
  <c r="AG1381" i="24"/>
  <c r="AH1381" i="24" s="1"/>
  <c r="AJ1381" i="24" s="1"/>
  <c r="AK1371" i="24"/>
  <c r="AG1371" i="24"/>
  <c r="AH1371" i="24" s="1"/>
  <c r="AJ1371" i="24" s="1"/>
  <c r="AK1363" i="24"/>
  <c r="AG1363" i="24"/>
  <c r="AH1363" i="24" s="1"/>
  <c r="AJ1363" i="24" s="1"/>
  <c r="AK1355" i="24"/>
  <c r="AG1355" i="24"/>
  <c r="AH1355" i="24" s="1"/>
  <c r="AJ1355" i="24" s="1"/>
  <c r="AK1347" i="24"/>
  <c r="AG1347" i="24"/>
  <c r="AH1347" i="24" s="1"/>
  <c r="AJ1347" i="24" s="1"/>
  <c r="AK537" i="24"/>
  <c r="AG537" i="24"/>
  <c r="AH537" i="24" s="1"/>
  <c r="AJ537" i="24" s="1"/>
  <c r="AK529" i="24"/>
  <c r="AG529" i="24"/>
  <c r="AH529" i="24" s="1"/>
  <c r="AJ529" i="24" s="1"/>
  <c r="AK521" i="24"/>
  <c r="AG521" i="24"/>
  <c r="AH521" i="24" s="1"/>
  <c r="AJ521" i="24" s="1"/>
  <c r="AK513" i="24"/>
  <c r="AG513" i="24"/>
  <c r="AH513" i="24" s="1"/>
  <c r="AJ513" i="24" s="1"/>
  <c r="AK505" i="24"/>
  <c r="AG505" i="24"/>
  <c r="AH505" i="24" s="1"/>
  <c r="AJ505" i="24" s="1"/>
  <c r="AK477" i="24"/>
  <c r="AG477" i="24"/>
  <c r="AH477" i="24" s="1"/>
  <c r="AJ477" i="24" s="1"/>
  <c r="AK496" i="24"/>
  <c r="AG496" i="24"/>
  <c r="AH496" i="24" s="1"/>
  <c r="AJ496" i="24" s="1"/>
  <c r="AK465" i="24"/>
  <c r="AG465" i="24"/>
  <c r="AH465" i="24" s="1"/>
  <c r="AJ465" i="24" s="1"/>
  <c r="AK457" i="24"/>
  <c r="AG457" i="24"/>
  <c r="AH457" i="24" s="1"/>
  <c r="AJ457" i="24" s="1"/>
  <c r="AK449" i="24"/>
  <c r="AG449" i="24"/>
  <c r="AH449" i="24" s="1"/>
  <c r="AJ449" i="24" s="1"/>
  <c r="AK441" i="24"/>
  <c r="AG441" i="24"/>
  <c r="AH441" i="24" s="1"/>
  <c r="AJ441" i="24" s="1"/>
  <c r="AK433" i="24"/>
  <c r="AG433" i="24"/>
  <c r="AH433" i="24" s="1"/>
  <c r="AJ433" i="24" s="1"/>
  <c r="AK423" i="24"/>
  <c r="AG423" i="24"/>
  <c r="AH423" i="24" s="1"/>
  <c r="AJ423" i="24" s="1"/>
  <c r="AK415" i="24"/>
  <c r="AG415" i="24"/>
  <c r="AH415" i="24" s="1"/>
  <c r="AJ415" i="24" s="1"/>
  <c r="AK407" i="24"/>
  <c r="AG407" i="24"/>
  <c r="AH407" i="24" s="1"/>
  <c r="AJ407" i="24" s="1"/>
  <c r="AK399" i="24"/>
  <c r="AG399" i="24"/>
  <c r="AH399" i="24" s="1"/>
  <c r="AJ399" i="24" s="1"/>
  <c r="AK342" i="24"/>
  <c r="AG342" i="24"/>
  <c r="AH342" i="24" s="1"/>
  <c r="AJ342" i="24" s="1"/>
  <c r="AK334" i="24"/>
  <c r="AG334" i="24"/>
  <c r="AH334" i="24" s="1"/>
  <c r="AJ334" i="24" s="1"/>
  <c r="AK326" i="24"/>
  <c r="AG326" i="24"/>
  <c r="AH326" i="24" s="1"/>
  <c r="AJ326" i="24" s="1"/>
  <c r="AK318" i="24"/>
  <c r="AG318" i="24"/>
  <c r="AH318" i="24" s="1"/>
  <c r="AJ318" i="24" s="1"/>
  <c r="AK487" i="24"/>
  <c r="AG487" i="24"/>
  <c r="AH487" i="24" s="1"/>
  <c r="AJ487" i="24" s="1"/>
  <c r="AK479" i="24"/>
  <c r="AG479" i="24"/>
  <c r="AH479" i="24" s="1"/>
  <c r="AJ479" i="24" s="1"/>
  <c r="AK388" i="24"/>
  <c r="AG388" i="24"/>
  <c r="AH388" i="24" s="1"/>
  <c r="AJ388" i="24" s="1"/>
  <c r="AK315" i="24"/>
  <c r="AG315" i="24"/>
  <c r="AH315" i="24" s="1"/>
  <c r="AJ315" i="24" s="1"/>
  <c r="AK378" i="24"/>
  <c r="AG378" i="24"/>
  <c r="AH378" i="24" s="1"/>
  <c r="AJ378" i="24" s="1"/>
  <c r="AK370" i="24"/>
  <c r="AG370" i="24"/>
  <c r="AH370" i="24" s="1"/>
  <c r="AJ370" i="24" s="1"/>
  <c r="AK362" i="24"/>
  <c r="AG362" i="24"/>
  <c r="AH362" i="24" s="1"/>
  <c r="AJ362" i="24" s="1"/>
  <c r="AK354" i="24"/>
  <c r="AG354" i="24"/>
  <c r="AH354" i="24" s="1"/>
  <c r="AJ354" i="24" s="1"/>
  <c r="AK346" i="24"/>
  <c r="AG346" i="24"/>
  <c r="AH346" i="24" s="1"/>
  <c r="AJ346" i="24" s="1"/>
  <c r="AK304" i="24"/>
  <c r="AG304" i="24"/>
  <c r="AH304" i="24" s="1"/>
  <c r="AJ304" i="24" s="1"/>
  <c r="AK294" i="24"/>
  <c r="AG294" i="24"/>
  <c r="AH294" i="24" s="1"/>
  <c r="AJ294" i="24" s="1"/>
  <c r="AK286" i="24"/>
  <c r="AG286" i="24"/>
  <c r="AH286" i="24" s="1"/>
  <c r="AJ286" i="24" s="1"/>
  <c r="AK278" i="24"/>
  <c r="AG278" i="24"/>
  <c r="AH278" i="24" s="1"/>
  <c r="AJ278" i="24" s="1"/>
  <c r="AK808" i="24"/>
  <c r="AG808" i="24"/>
  <c r="AH808" i="24" s="1"/>
  <c r="AJ808" i="24" s="1"/>
  <c r="AK800" i="24"/>
  <c r="AG800" i="24"/>
  <c r="AH800" i="24" s="1"/>
  <c r="AJ800" i="24" s="1"/>
  <c r="AK792" i="24"/>
  <c r="AG792" i="24"/>
  <c r="AH792" i="24" s="1"/>
  <c r="AJ792" i="24" s="1"/>
  <c r="AK785" i="24"/>
  <c r="AF785" i="24"/>
  <c r="AH785" i="24" s="1"/>
  <c r="AJ785" i="24" s="1"/>
  <c r="AK780" i="24"/>
  <c r="AG780" i="24"/>
  <c r="AH780" i="24" s="1"/>
  <c r="AJ780" i="24" s="1"/>
  <c r="AK743" i="24"/>
  <c r="AF743" i="24"/>
  <c r="AH743" i="24" s="1"/>
  <c r="AJ743" i="24" s="1"/>
  <c r="AK744" i="24"/>
  <c r="AG744" i="24"/>
  <c r="AH744" i="24" s="1"/>
  <c r="AJ744" i="24" s="1"/>
  <c r="AK732" i="24"/>
  <c r="AG732" i="24"/>
  <c r="AH732" i="24" s="1"/>
  <c r="AJ732" i="24" s="1"/>
  <c r="AK721" i="24"/>
  <c r="AF721" i="24"/>
  <c r="AH721" i="24" s="1"/>
  <c r="AJ721" i="24" s="1"/>
  <c r="AK716" i="24"/>
  <c r="AG716" i="24"/>
  <c r="AH716" i="24" s="1"/>
  <c r="AJ716" i="24" s="1"/>
  <c r="AK705" i="24"/>
  <c r="AF705" i="24"/>
  <c r="AH705" i="24" s="1"/>
  <c r="AJ705" i="24" s="1"/>
  <c r="AK700" i="24"/>
  <c r="AG700" i="24"/>
  <c r="AH700" i="24" s="1"/>
  <c r="AJ700" i="24" s="1"/>
  <c r="AK687" i="24"/>
  <c r="AF687" i="24"/>
  <c r="AH687" i="24" s="1"/>
  <c r="AJ687" i="24" s="1"/>
  <c r="AK682" i="24"/>
  <c r="AG682" i="24"/>
  <c r="AH682" i="24" s="1"/>
  <c r="AJ682" i="24" s="1"/>
  <c r="AK666" i="24"/>
  <c r="AG666" i="24"/>
  <c r="AH666" i="24" s="1"/>
  <c r="AJ666" i="24" s="1"/>
  <c r="AK606" i="24"/>
  <c r="AF606" i="24"/>
  <c r="AH606" i="24" s="1"/>
  <c r="AJ606" i="24" s="1"/>
  <c r="AK601" i="24"/>
  <c r="AG601" i="24"/>
  <c r="AH601" i="24" s="1"/>
  <c r="AJ601" i="24" s="1"/>
  <c r="AK590" i="24"/>
  <c r="AF590" i="24"/>
  <c r="AH590" i="24" s="1"/>
  <c r="AJ590" i="24" s="1"/>
  <c r="AK746" i="24"/>
  <c r="AG746" i="24"/>
  <c r="AH746" i="24" s="1"/>
  <c r="AJ746" i="24" s="1"/>
  <c r="AK752" i="24"/>
  <c r="AF752" i="24"/>
  <c r="AH752" i="24" s="1"/>
  <c r="AJ752" i="24" s="1"/>
  <c r="AK747" i="24"/>
  <c r="AG747" i="24"/>
  <c r="AH747" i="24" s="1"/>
  <c r="AJ747" i="24" s="1"/>
  <c r="AK583" i="24"/>
  <c r="AG583" i="24"/>
  <c r="AH583" i="24" s="1"/>
  <c r="AJ583" i="24" s="1"/>
  <c r="AK644" i="24"/>
  <c r="AF644" i="24"/>
  <c r="AH644" i="24" s="1"/>
  <c r="AJ644" i="24" s="1"/>
  <c r="AK639" i="24"/>
  <c r="AG639" i="24"/>
  <c r="AH639" i="24" s="1"/>
  <c r="AJ639" i="24" s="1"/>
  <c r="AK628" i="24"/>
  <c r="AF628" i="24"/>
  <c r="AH628" i="24" s="1"/>
  <c r="AJ628" i="24" s="1"/>
  <c r="AK623" i="24"/>
  <c r="AG623" i="24"/>
  <c r="AH623" i="24" s="1"/>
  <c r="AJ623" i="24" s="1"/>
  <c r="AK578" i="24"/>
  <c r="AF578" i="24"/>
  <c r="AH578" i="24" s="1"/>
  <c r="AJ578" i="24" s="1"/>
  <c r="AK573" i="24"/>
  <c r="AG573" i="24"/>
  <c r="AH573" i="24" s="1"/>
  <c r="AJ573" i="24" s="1"/>
  <c r="AK555" i="24"/>
  <c r="AG555" i="24"/>
  <c r="AH555" i="24" s="1"/>
  <c r="AJ555" i="24" s="1"/>
  <c r="AK544" i="24"/>
  <c r="AF544" i="24"/>
  <c r="AH544" i="24" s="1"/>
  <c r="AJ544" i="24" s="1"/>
  <c r="AK1343" i="24"/>
  <c r="AG1343" i="24"/>
  <c r="AH1343" i="24" s="1"/>
  <c r="AJ1343" i="24" s="1"/>
  <c r="AK1332" i="24"/>
  <c r="AF1332" i="24"/>
  <c r="AH1332" i="24" s="1"/>
  <c r="AJ1332" i="24" s="1"/>
  <c r="AK1327" i="24"/>
  <c r="AG1327" i="24"/>
  <c r="AH1327" i="24" s="1"/>
  <c r="AJ1327" i="24" s="1"/>
  <c r="AK1316" i="24"/>
  <c r="AF1316" i="24"/>
  <c r="AH1316" i="24" s="1"/>
  <c r="AJ1316" i="24" s="1"/>
  <c r="AK1311" i="24"/>
  <c r="AG1311" i="24"/>
  <c r="AH1311" i="24" s="1"/>
  <c r="AJ1311" i="24" s="1"/>
  <c r="AK1260" i="24"/>
  <c r="AF1260" i="24"/>
  <c r="AH1260" i="24" s="1"/>
  <c r="AJ1260" i="24" s="1"/>
  <c r="AK1145" i="24"/>
  <c r="AF1145" i="24"/>
  <c r="AH1145" i="24" s="1"/>
  <c r="AJ1145" i="24" s="1"/>
  <c r="AK1181" i="24"/>
  <c r="AF1181" i="24"/>
  <c r="AH1181" i="24" s="1"/>
  <c r="AJ1181" i="24" s="1"/>
  <c r="AK1088" i="24"/>
  <c r="AG1088" i="24"/>
  <c r="AH1088" i="24" s="1"/>
  <c r="AJ1088" i="24" s="1"/>
  <c r="AK1058" i="24"/>
  <c r="AG1058" i="24"/>
  <c r="AH1058" i="24" s="1"/>
  <c r="AJ1058" i="24" s="1"/>
  <c r="AK440" i="24"/>
  <c r="AG440" i="24"/>
  <c r="AH440" i="24" s="1"/>
  <c r="AJ440" i="24" s="1"/>
  <c r="AK432" i="24"/>
  <c r="AG432" i="24"/>
  <c r="AH432" i="24" s="1"/>
  <c r="AJ432" i="24" s="1"/>
  <c r="AK422" i="24"/>
  <c r="AG422" i="24"/>
  <c r="AH422" i="24" s="1"/>
  <c r="AJ422" i="24" s="1"/>
  <c r="AK414" i="24"/>
  <c r="AG414" i="24"/>
  <c r="AH414" i="24" s="1"/>
  <c r="AJ414" i="24" s="1"/>
  <c r="AK410" i="24"/>
  <c r="AG410" i="24"/>
  <c r="AH410" i="24" s="1"/>
  <c r="AJ410" i="24" s="1"/>
  <c r="AK406" i="24"/>
  <c r="AG406" i="24"/>
  <c r="AH406" i="24" s="1"/>
  <c r="AJ406" i="24" s="1"/>
  <c r="AK402" i="24"/>
  <c r="AG402" i="24"/>
  <c r="AH402" i="24" s="1"/>
  <c r="AJ402" i="24" s="1"/>
  <c r="AK398" i="24"/>
  <c r="AG398" i="24"/>
  <c r="AH398" i="24" s="1"/>
  <c r="AJ398" i="24" s="1"/>
  <c r="AK301" i="24"/>
  <c r="AG301" i="24"/>
  <c r="AH301" i="24" s="1"/>
  <c r="AJ301" i="24" s="1"/>
  <c r="AK341" i="24"/>
  <c r="AG341" i="24"/>
  <c r="AH341" i="24" s="1"/>
  <c r="AJ341" i="24" s="1"/>
  <c r="AK337" i="24"/>
  <c r="AG337" i="24"/>
  <c r="AH337" i="24" s="1"/>
  <c r="AJ337" i="24" s="1"/>
  <c r="AK333" i="24"/>
  <c r="AG333" i="24"/>
  <c r="AH333" i="24" s="1"/>
  <c r="AJ333" i="24" s="1"/>
  <c r="AK329" i="24"/>
  <c r="AG329" i="24"/>
  <c r="AH329" i="24" s="1"/>
  <c r="AJ329" i="24" s="1"/>
  <c r="AK325" i="24"/>
  <c r="AG325" i="24"/>
  <c r="AH325" i="24" s="1"/>
  <c r="AJ325" i="24" s="1"/>
  <c r="AK321" i="24"/>
  <c r="AG321" i="24"/>
  <c r="AH321" i="24" s="1"/>
  <c r="AJ321" i="24" s="1"/>
  <c r="AK494" i="24"/>
  <c r="AG494" i="24"/>
  <c r="AH494" i="24" s="1"/>
  <c r="AJ494" i="24" s="1"/>
  <c r="AK490" i="24"/>
  <c r="AG490" i="24"/>
  <c r="AH490" i="24" s="1"/>
  <c r="AJ490" i="24" s="1"/>
  <c r="AK486" i="24"/>
  <c r="AG486" i="24"/>
  <c r="AH486" i="24" s="1"/>
  <c r="AJ486" i="24" s="1"/>
  <c r="AK482" i="24"/>
  <c r="AG482" i="24"/>
  <c r="AH482" i="24" s="1"/>
  <c r="AJ482" i="24" s="1"/>
  <c r="AK395" i="24"/>
  <c r="AG395" i="24"/>
  <c r="AH395" i="24" s="1"/>
  <c r="AJ395" i="24" s="1"/>
  <c r="AK391" i="24"/>
  <c r="AG391" i="24"/>
  <c r="AH391" i="24" s="1"/>
  <c r="AJ391" i="24" s="1"/>
  <c r="AK387" i="24"/>
  <c r="AG387" i="24"/>
  <c r="AH387" i="24" s="1"/>
  <c r="AJ387" i="24" s="1"/>
  <c r="AK383" i="24"/>
  <c r="AG383" i="24"/>
  <c r="AH383" i="24" s="1"/>
  <c r="AJ383" i="24" s="1"/>
  <c r="AK314" i="24"/>
  <c r="AG314" i="24"/>
  <c r="AH314" i="24" s="1"/>
  <c r="AJ314" i="24" s="1"/>
  <c r="AK381" i="24"/>
  <c r="AG381" i="24"/>
  <c r="AH381" i="24" s="1"/>
  <c r="AJ381" i="24" s="1"/>
  <c r="AK377" i="24"/>
  <c r="AG377" i="24"/>
  <c r="AH377" i="24" s="1"/>
  <c r="AJ377" i="24" s="1"/>
  <c r="AK373" i="24"/>
  <c r="AG373" i="24"/>
  <c r="AH373" i="24" s="1"/>
  <c r="AJ373" i="24" s="1"/>
  <c r="AK369" i="24"/>
  <c r="AG369" i="24"/>
  <c r="AH369" i="24" s="1"/>
  <c r="AJ369" i="24" s="1"/>
  <c r="AK365" i="24"/>
  <c r="AG365" i="24"/>
  <c r="AH365" i="24" s="1"/>
  <c r="AJ365" i="24" s="1"/>
  <c r="AK361" i="24"/>
  <c r="AG361" i="24"/>
  <c r="AH361" i="24" s="1"/>
  <c r="AJ361" i="24" s="1"/>
  <c r="AK357" i="24"/>
  <c r="AG357" i="24"/>
  <c r="AH357" i="24" s="1"/>
  <c r="AJ357" i="24" s="1"/>
  <c r="AK353" i="24"/>
  <c r="AG353" i="24"/>
  <c r="AH353" i="24" s="1"/>
  <c r="AJ353" i="24" s="1"/>
  <c r="AK349" i="24"/>
  <c r="AG349" i="24"/>
  <c r="AH349" i="24" s="1"/>
  <c r="AJ349" i="24" s="1"/>
  <c r="AK311" i="24"/>
  <c r="AG311" i="24"/>
  <c r="AH311" i="24" s="1"/>
  <c r="AJ311" i="24" s="1"/>
  <c r="AK307" i="24"/>
  <c r="AG307" i="24"/>
  <c r="AH307" i="24" s="1"/>
  <c r="AJ307" i="24" s="1"/>
  <c r="AK303" i="24"/>
  <c r="AG303" i="24"/>
  <c r="AH303" i="24" s="1"/>
  <c r="AJ303" i="24" s="1"/>
  <c r="AK297" i="24"/>
  <c r="AG297" i="24"/>
  <c r="AH297" i="24" s="1"/>
  <c r="AJ297" i="24" s="1"/>
  <c r="AK293" i="24"/>
  <c r="AG293" i="24"/>
  <c r="AH293" i="24" s="1"/>
  <c r="AJ293" i="24" s="1"/>
  <c r="AK289" i="24"/>
  <c r="AG289" i="24"/>
  <c r="AH289" i="24" s="1"/>
  <c r="AJ289" i="24" s="1"/>
  <c r="AK285" i="24"/>
  <c r="AG285" i="24"/>
  <c r="AH285" i="24" s="1"/>
  <c r="AJ285" i="24" s="1"/>
  <c r="AK281" i="24"/>
  <c r="AG281" i="24"/>
  <c r="AH281" i="24" s="1"/>
  <c r="AJ281" i="24" s="1"/>
  <c r="AK277" i="24"/>
  <c r="AG277" i="24"/>
  <c r="AH277" i="24" s="1"/>
  <c r="AJ277" i="24" s="1"/>
  <c r="AK345" i="24"/>
  <c r="AG345" i="24"/>
  <c r="AH345" i="24" s="1"/>
  <c r="AJ345" i="24" s="1"/>
  <c r="AK807" i="24"/>
  <c r="AG807" i="24"/>
  <c r="AH807" i="24" s="1"/>
  <c r="AJ807" i="24" s="1"/>
  <c r="AK803" i="24"/>
  <c r="AG803" i="24"/>
  <c r="AH803" i="24" s="1"/>
  <c r="AJ803" i="24" s="1"/>
  <c r="AK799" i="24"/>
  <c r="AG799" i="24"/>
  <c r="AH799" i="24" s="1"/>
  <c r="AJ799" i="24" s="1"/>
  <c r="AK795" i="24"/>
  <c r="AG795" i="24"/>
  <c r="AH795" i="24" s="1"/>
  <c r="AJ795" i="24" s="1"/>
  <c r="AK787" i="24"/>
  <c r="AG787" i="24"/>
  <c r="AH787" i="24" s="1"/>
  <c r="AJ787" i="24" s="1"/>
  <c r="AK779" i="24"/>
  <c r="AG779" i="24"/>
  <c r="AH779" i="24" s="1"/>
  <c r="AJ779" i="24" s="1"/>
  <c r="AK771" i="24"/>
  <c r="AG771" i="24"/>
  <c r="AH771" i="24" s="1"/>
  <c r="AJ771" i="24" s="1"/>
  <c r="AK770" i="24"/>
  <c r="AG770" i="24"/>
  <c r="AH770" i="24" s="1"/>
  <c r="AJ770" i="24" s="1"/>
  <c r="AK739" i="24"/>
  <c r="AG739" i="24"/>
  <c r="AH739" i="24" s="1"/>
  <c r="AJ739" i="24" s="1"/>
  <c r="AK731" i="24"/>
  <c r="AG731" i="24"/>
  <c r="AH731" i="24" s="1"/>
  <c r="AJ731" i="24" s="1"/>
  <c r="AK723" i="24"/>
  <c r="AG723" i="24"/>
  <c r="AH723" i="24" s="1"/>
  <c r="AJ723" i="24" s="1"/>
  <c r="AK715" i="24"/>
  <c r="AG715" i="24"/>
  <c r="AH715" i="24" s="1"/>
  <c r="AJ715" i="24" s="1"/>
  <c r="AK707" i="24"/>
  <c r="AG707" i="24"/>
  <c r="AH707" i="24" s="1"/>
  <c r="AJ707" i="24" s="1"/>
  <c r="AK699" i="24"/>
  <c r="AG699" i="24"/>
  <c r="AH699" i="24" s="1"/>
  <c r="AJ699" i="24" s="1"/>
  <c r="AH690" i="24"/>
  <c r="AJ690" i="24" s="1"/>
  <c r="AK689" i="24"/>
  <c r="AG689" i="24"/>
  <c r="AH689" i="24" s="1"/>
  <c r="AJ689" i="24" s="1"/>
  <c r="AK681" i="24"/>
  <c r="AG681" i="24"/>
  <c r="AH681" i="24" s="1"/>
  <c r="AJ681" i="24" s="1"/>
  <c r="AK673" i="24"/>
  <c r="AG673" i="24"/>
  <c r="AH673" i="24" s="1"/>
  <c r="AJ673" i="24" s="1"/>
  <c r="AK665" i="24"/>
  <c r="AG665" i="24"/>
  <c r="AH665" i="24" s="1"/>
  <c r="AJ665" i="24" s="1"/>
  <c r="AK608" i="24"/>
  <c r="AG608" i="24"/>
  <c r="AH608" i="24" s="1"/>
  <c r="AJ608" i="24" s="1"/>
  <c r="AK600" i="24"/>
  <c r="AG600" i="24"/>
  <c r="AH600" i="24" s="1"/>
  <c r="AJ600" i="24" s="1"/>
  <c r="AK592" i="24"/>
  <c r="AG592" i="24"/>
  <c r="AH592" i="24" s="1"/>
  <c r="AJ592" i="24" s="1"/>
  <c r="AK762" i="24"/>
  <c r="AG762" i="24"/>
  <c r="AH762" i="24" s="1"/>
  <c r="AJ762" i="24" s="1"/>
  <c r="AK754" i="24"/>
  <c r="AG754" i="24"/>
  <c r="AH754" i="24" s="1"/>
  <c r="AJ754" i="24" s="1"/>
  <c r="AK663" i="24"/>
  <c r="AG663" i="24"/>
  <c r="AH663" i="24" s="1"/>
  <c r="AJ663" i="24" s="1"/>
  <c r="AK655" i="24"/>
  <c r="AG655" i="24"/>
  <c r="AH655" i="24" s="1"/>
  <c r="AJ655" i="24" s="1"/>
  <c r="AK582" i="24"/>
  <c r="AG582" i="24"/>
  <c r="AH582" i="24" s="1"/>
  <c r="AJ582" i="24" s="1"/>
  <c r="AK645" i="24"/>
  <c r="AG645" i="24"/>
  <c r="AH645" i="24" s="1"/>
  <c r="AJ645" i="24" s="1"/>
  <c r="AK638" i="24"/>
  <c r="AG638" i="24"/>
  <c r="AH638" i="24" s="1"/>
  <c r="AJ638" i="24" s="1"/>
  <c r="AK630" i="24"/>
  <c r="AG630" i="24"/>
  <c r="AH630" i="24" s="1"/>
  <c r="AJ630" i="24" s="1"/>
  <c r="AK622" i="24"/>
  <c r="AG622" i="24"/>
  <c r="AH622" i="24" s="1"/>
  <c r="AJ622" i="24" s="1"/>
  <c r="AH615" i="24"/>
  <c r="AJ615" i="24" s="1"/>
  <c r="AK614" i="24"/>
  <c r="AG614" i="24"/>
  <c r="AH614" i="24" s="1"/>
  <c r="AJ614" i="24" s="1"/>
  <c r="AK572" i="24"/>
  <c r="AG572" i="24"/>
  <c r="AH572" i="24" s="1"/>
  <c r="AJ572" i="24" s="1"/>
  <c r="AK562" i="24"/>
  <c r="AG562" i="24"/>
  <c r="AH562" i="24" s="1"/>
  <c r="AJ562" i="24" s="1"/>
  <c r="AK554" i="24"/>
  <c r="AG554" i="24"/>
  <c r="AH554" i="24" s="1"/>
  <c r="AJ554" i="24" s="1"/>
  <c r="AK546" i="24"/>
  <c r="AG546" i="24"/>
  <c r="AH546" i="24" s="1"/>
  <c r="AJ546" i="24" s="1"/>
  <c r="AH1339" i="24"/>
  <c r="AJ1339" i="24" s="1"/>
  <c r="AH1323" i="24"/>
  <c r="AJ1323" i="24" s="1"/>
  <c r="AH1307" i="24"/>
  <c r="AJ1307" i="24" s="1"/>
  <c r="AK1303" i="24"/>
  <c r="AF1303" i="24"/>
  <c r="AH1303" i="24" s="1"/>
  <c r="AJ1303" i="24" s="1"/>
  <c r="AK1302" i="24"/>
  <c r="AG1302" i="24"/>
  <c r="AH1302" i="24" s="1"/>
  <c r="AJ1302" i="24" s="1"/>
  <c r="AH1275" i="24"/>
  <c r="AJ1275" i="24" s="1"/>
  <c r="AK1264" i="24"/>
  <c r="AF1264" i="24"/>
  <c r="AH1264" i="24" s="1"/>
  <c r="AJ1264" i="24" s="1"/>
  <c r="AK1263" i="24"/>
  <c r="AG1263" i="24"/>
  <c r="AH1263" i="24" s="1"/>
  <c r="AJ1263" i="24" s="1"/>
  <c r="AH1259" i="24"/>
  <c r="AJ1259" i="24" s="1"/>
  <c r="AK1248" i="24"/>
  <c r="AF1248" i="24"/>
  <c r="AH1248" i="24" s="1"/>
  <c r="AJ1248" i="24" s="1"/>
  <c r="AK1247" i="24"/>
  <c r="AG1247" i="24"/>
  <c r="AH1247" i="24" s="1"/>
  <c r="AJ1247" i="24" s="1"/>
  <c r="AK1232" i="24"/>
  <c r="AF1232" i="24"/>
  <c r="AH1232" i="24" s="1"/>
  <c r="AJ1232" i="24" s="1"/>
  <c r="AK1229" i="24"/>
  <c r="AG1229" i="24"/>
  <c r="AH1229" i="24" s="1"/>
  <c r="AJ1229" i="24" s="1"/>
  <c r="AH1225" i="24"/>
  <c r="AJ1225" i="24" s="1"/>
  <c r="AK1214" i="24"/>
  <c r="AF1214" i="24"/>
  <c r="AH1214" i="24" s="1"/>
  <c r="AJ1214" i="24" s="1"/>
  <c r="AK1213" i="24"/>
  <c r="AG1213" i="24"/>
  <c r="AH1213" i="24" s="1"/>
  <c r="AJ1213" i="24" s="1"/>
  <c r="AK1105" i="24"/>
  <c r="AF1105" i="24"/>
  <c r="AH1105" i="24" s="1"/>
  <c r="AJ1105" i="24" s="1"/>
  <c r="AK1148" i="24"/>
  <c r="AG1148" i="24"/>
  <c r="AH1148" i="24" s="1"/>
  <c r="AJ1148" i="24" s="1"/>
  <c r="AK1133" i="24"/>
  <c r="AF1133" i="24"/>
  <c r="AH1133" i="24" s="1"/>
  <c r="AJ1133" i="24" s="1"/>
  <c r="AK1132" i="24"/>
  <c r="AG1132" i="24"/>
  <c r="AH1132" i="24" s="1"/>
  <c r="AJ1132" i="24" s="1"/>
  <c r="AH1128" i="24"/>
  <c r="AJ1128" i="24" s="1"/>
  <c r="AK1294" i="24"/>
  <c r="AF1294" i="24"/>
  <c r="AH1294" i="24" s="1"/>
  <c r="AJ1294" i="24" s="1"/>
  <c r="AK1293" i="24"/>
  <c r="AG1293" i="24"/>
  <c r="AH1293" i="24" s="1"/>
  <c r="AJ1293" i="24" s="1"/>
  <c r="AH1289" i="24"/>
  <c r="AJ1289" i="24" s="1"/>
  <c r="AK1195" i="24"/>
  <c r="AF1195" i="24"/>
  <c r="AH1195" i="24" s="1"/>
  <c r="AJ1195" i="24" s="1"/>
  <c r="AK1194" i="24"/>
  <c r="AG1194" i="24"/>
  <c r="AH1194" i="24" s="1"/>
  <c r="AJ1194" i="24" s="1"/>
  <c r="AK1185" i="24"/>
  <c r="AF1185" i="24"/>
  <c r="AH1185" i="24" s="1"/>
  <c r="AJ1185" i="24" s="1"/>
  <c r="AK1184" i="24"/>
  <c r="AG1184" i="24"/>
  <c r="AH1184" i="24" s="1"/>
  <c r="AJ1184" i="24" s="1"/>
  <c r="AH1180" i="24"/>
  <c r="AJ1180" i="24" s="1"/>
  <c r="AK1169" i="24"/>
  <c r="AF1169" i="24"/>
  <c r="AH1169" i="24" s="1"/>
  <c r="AJ1169" i="24" s="1"/>
  <c r="AK1168" i="24"/>
  <c r="AG1168" i="24"/>
  <c r="AH1168" i="24" s="1"/>
  <c r="AJ1168" i="24" s="1"/>
  <c r="AH1164" i="24"/>
  <c r="AJ1164" i="24" s="1"/>
  <c r="AK1153" i="24"/>
  <c r="AF1153" i="24"/>
  <c r="AH1153" i="24" s="1"/>
  <c r="AJ1153" i="24" s="1"/>
  <c r="AK1152" i="24"/>
  <c r="AG1152" i="24"/>
  <c r="AH1152" i="24" s="1"/>
  <c r="AJ1152" i="24" s="1"/>
  <c r="AH1114" i="24"/>
  <c r="AJ1114" i="24" s="1"/>
  <c r="AK1107" i="24"/>
  <c r="AF1107" i="24"/>
  <c r="AH1107" i="24" s="1"/>
  <c r="AJ1107" i="24" s="1"/>
  <c r="AK1097" i="24"/>
  <c r="AF1097" i="24"/>
  <c r="AH1097" i="24" s="1"/>
  <c r="AJ1097" i="24" s="1"/>
  <c r="AH1096" i="24"/>
  <c r="AJ1096" i="24" s="1"/>
  <c r="AK1081" i="24"/>
  <c r="AF1081" i="24"/>
  <c r="AH1081" i="24" s="1"/>
  <c r="AJ1081" i="24" s="1"/>
  <c r="AH1080" i="24"/>
  <c r="AJ1080" i="24" s="1"/>
  <c r="AK1075" i="24"/>
  <c r="AF1075" i="24"/>
  <c r="AH1075" i="24" s="1"/>
  <c r="AJ1075" i="24" s="1"/>
  <c r="AK1067" i="24"/>
  <c r="AF1067" i="24"/>
  <c r="AH1067" i="24" s="1"/>
  <c r="AJ1067" i="24" s="1"/>
  <c r="AH1066" i="24"/>
  <c r="AJ1066" i="24" s="1"/>
  <c r="AK1059" i="24"/>
  <c r="AF1059" i="24"/>
  <c r="AH1059" i="24" s="1"/>
  <c r="AJ1059" i="24" s="1"/>
  <c r="AK1051" i="24"/>
  <c r="AF1051" i="24"/>
  <c r="AH1051" i="24" s="1"/>
  <c r="AJ1051" i="24" s="1"/>
  <c r="AH1050" i="24"/>
  <c r="AJ1050" i="24" s="1"/>
  <c r="AK1043" i="24"/>
  <c r="AF1043" i="24"/>
  <c r="AH1043" i="24" s="1"/>
  <c r="AJ1043" i="24" s="1"/>
  <c r="AK1009" i="24"/>
  <c r="AF1009" i="24"/>
  <c r="AH1009" i="24" s="1"/>
  <c r="AJ1009" i="24" s="1"/>
  <c r="AK1013" i="24"/>
  <c r="AG1013" i="24"/>
  <c r="AH1013" i="24" s="1"/>
  <c r="AJ1013" i="24" s="1"/>
  <c r="AK1034" i="24"/>
  <c r="AF1034" i="24"/>
  <c r="AH1034" i="24" s="1"/>
  <c r="AJ1034" i="24" s="1"/>
  <c r="AK1032" i="24"/>
  <c r="AG1032" i="24"/>
  <c r="AH1032" i="24" s="1"/>
  <c r="AJ1032" i="24" s="1"/>
  <c r="AK1003" i="24"/>
  <c r="AF1003" i="24"/>
  <c r="AH1003" i="24" s="1"/>
  <c r="AJ1003" i="24" s="1"/>
  <c r="AK1001" i="24"/>
  <c r="AG1001" i="24"/>
  <c r="AH1001" i="24" s="1"/>
  <c r="AJ1001" i="24" s="1"/>
  <c r="AK995" i="24"/>
  <c r="AF995" i="24"/>
  <c r="AH995" i="24" s="1"/>
  <c r="AJ995" i="24" s="1"/>
  <c r="AK993" i="24"/>
  <c r="AG993" i="24"/>
  <c r="AH993" i="24" s="1"/>
  <c r="AJ993" i="24" s="1"/>
  <c r="AK987" i="24"/>
  <c r="AF987" i="24"/>
  <c r="AH987" i="24" s="1"/>
  <c r="AJ987" i="24" s="1"/>
  <c r="AK985" i="24"/>
  <c r="AG985" i="24"/>
  <c r="AH985" i="24" s="1"/>
  <c r="AJ985" i="24" s="1"/>
  <c r="AK979" i="24"/>
  <c r="AF979" i="24"/>
  <c r="AH979" i="24" s="1"/>
  <c r="AJ979" i="24" s="1"/>
  <c r="AK977" i="24"/>
  <c r="AG977" i="24"/>
  <c r="AH977" i="24" s="1"/>
  <c r="AJ977" i="24" s="1"/>
  <c r="AK960" i="24"/>
  <c r="AG960" i="24"/>
  <c r="AH960" i="24" s="1"/>
  <c r="AJ960" i="24" s="1"/>
  <c r="AK944" i="24"/>
  <c r="AG944" i="24"/>
  <c r="AH944" i="24" s="1"/>
  <c r="AJ944" i="24" s="1"/>
  <c r="AK879" i="24"/>
  <c r="AG879" i="24"/>
  <c r="AH879" i="24" s="1"/>
  <c r="AJ879" i="24" s="1"/>
  <c r="AK863" i="24"/>
  <c r="AG863" i="24"/>
  <c r="AH863" i="24" s="1"/>
  <c r="AJ863" i="24" s="1"/>
  <c r="AK1024" i="24"/>
  <c r="AK925" i="24"/>
  <c r="AK899" i="24"/>
  <c r="AK882" i="24"/>
  <c r="AK831" i="24"/>
  <c r="AK248" i="24"/>
  <c r="AK207" i="24"/>
  <c r="AK168" i="24"/>
  <c r="AK1612" i="24"/>
  <c r="AG1612" i="24"/>
  <c r="AH1612" i="24" s="1"/>
  <c r="AJ1612" i="24" s="1"/>
  <c r="AK1584" i="24"/>
  <c r="AG1584" i="24"/>
  <c r="AH1584" i="24" s="1"/>
  <c r="AJ1584" i="24" s="1"/>
  <c r="AK1580" i="24"/>
  <c r="AG1580" i="24"/>
  <c r="AH1580" i="24" s="1"/>
  <c r="AJ1580" i="24" s="1"/>
  <c r="AK1536" i="24"/>
  <c r="AG1536" i="24"/>
  <c r="AH1536" i="24" s="1"/>
  <c r="AJ1536" i="24" s="1"/>
  <c r="AK1532" i="24"/>
  <c r="AG1532" i="24"/>
  <c r="AH1532" i="24" s="1"/>
  <c r="AJ1532" i="24" s="1"/>
  <c r="AK1504" i="24"/>
  <c r="AG1504" i="24"/>
  <c r="AH1504" i="24" s="1"/>
  <c r="AJ1504" i="24" s="1"/>
  <c r="AK1500" i="24"/>
  <c r="AG1500" i="24"/>
  <c r="AH1500" i="24" s="1"/>
  <c r="AJ1500" i="24" s="1"/>
  <c r="AK1470" i="24"/>
  <c r="AG1470" i="24"/>
  <c r="AH1470" i="24" s="1"/>
  <c r="AJ1470" i="24" s="1"/>
  <c r="AK1373" i="24"/>
  <c r="AG1373" i="24"/>
  <c r="AH1373" i="24" s="1"/>
  <c r="AJ1373" i="24" s="1"/>
  <c r="AK1566" i="24"/>
  <c r="AG1566" i="24"/>
  <c r="AH1566" i="24" s="1"/>
  <c r="AJ1566" i="24" s="1"/>
  <c r="AK1562" i="24"/>
  <c r="AG1562" i="24"/>
  <c r="AH1562" i="24" s="1"/>
  <c r="AJ1562" i="24" s="1"/>
  <c r="AH1426" i="24"/>
  <c r="AJ1426" i="24" s="1"/>
  <c r="AH444" i="24"/>
  <c r="AJ444" i="24" s="1"/>
  <c r="AH428" i="24"/>
  <c r="AJ428" i="24" s="1"/>
  <c r="AH418" i="24"/>
  <c r="AJ418" i="24" s="1"/>
  <c r="AH791" i="24"/>
  <c r="AJ791" i="24" s="1"/>
  <c r="AH783" i="24"/>
  <c r="AJ783" i="24" s="1"/>
  <c r="AH775" i="24"/>
  <c r="AJ775" i="24" s="1"/>
  <c r="AH727" i="24"/>
  <c r="AJ727" i="24" s="1"/>
  <c r="AH711" i="24"/>
  <c r="AJ711" i="24" s="1"/>
  <c r="AH693" i="24"/>
  <c r="AJ693" i="24" s="1"/>
  <c r="AH685" i="24"/>
  <c r="AJ685" i="24" s="1"/>
  <c r="AH677" i="24"/>
  <c r="AJ677" i="24" s="1"/>
  <c r="AH612" i="24"/>
  <c r="AJ612" i="24" s="1"/>
  <c r="AH604" i="24"/>
  <c r="AJ604" i="24" s="1"/>
  <c r="AH596" i="24"/>
  <c r="AJ596" i="24" s="1"/>
  <c r="AH588" i="24"/>
  <c r="AJ588" i="24" s="1"/>
  <c r="AH750" i="24"/>
  <c r="AJ750" i="24" s="1"/>
  <c r="AH659" i="24"/>
  <c r="AJ659" i="24" s="1"/>
  <c r="AH651" i="24"/>
  <c r="AJ651" i="24" s="1"/>
  <c r="AH649" i="24"/>
  <c r="AJ649" i="24" s="1"/>
  <c r="AH642" i="24"/>
  <c r="AJ642" i="24" s="1"/>
  <c r="AH634" i="24"/>
  <c r="AJ634" i="24" s="1"/>
  <c r="AH618" i="24"/>
  <c r="AJ618" i="24" s="1"/>
  <c r="AH576" i="24"/>
  <c r="AJ576" i="24" s="1"/>
  <c r="AH550" i="24"/>
  <c r="AJ550" i="24" s="1"/>
  <c r="AH1346" i="24"/>
  <c r="AJ1346" i="24" s="1"/>
  <c r="AH1342" i="24"/>
  <c r="AJ1342" i="24" s="1"/>
  <c r="AH1330" i="24"/>
  <c r="AJ1330" i="24" s="1"/>
  <c r="AH1326" i="24"/>
  <c r="AJ1326" i="24" s="1"/>
  <c r="AH1314" i="24"/>
  <c r="AJ1314" i="24" s="1"/>
  <c r="AH1310" i="24"/>
  <c r="AJ1310" i="24" s="1"/>
  <c r="AK1280" i="24"/>
  <c r="AF1280" i="24"/>
  <c r="AH1280" i="24" s="1"/>
  <c r="AJ1280" i="24" s="1"/>
  <c r="AK1306" i="24"/>
  <c r="AG1306" i="24"/>
  <c r="AH1306" i="24" s="1"/>
  <c r="AJ1306" i="24" s="1"/>
  <c r="AK1268" i="24"/>
  <c r="AF1268" i="24"/>
  <c r="AH1268" i="24" s="1"/>
  <c r="AJ1268" i="24" s="1"/>
  <c r="AK1267" i="24"/>
  <c r="AG1267" i="24"/>
  <c r="AH1267" i="24" s="1"/>
  <c r="AJ1267" i="24" s="1"/>
  <c r="AK1252" i="24"/>
  <c r="AF1252" i="24"/>
  <c r="AH1252" i="24" s="1"/>
  <c r="AJ1252" i="24" s="1"/>
  <c r="AK1251" i="24"/>
  <c r="AG1251" i="24"/>
  <c r="AH1251" i="24" s="1"/>
  <c r="AJ1251" i="24" s="1"/>
  <c r="AK1236" i="24"/>
  <c r="AF1236" i="24"/>
  <c r="AH1236" i="24" s="1"/>
  <c r="AJ1236" i="24" s="1"/>
  <c r="AK1235" i="24"/>
  <c r="AG1235" i="24"/>
  <c r="AH1235" i="24" s="1"/>
  <c r="AJ1235" i="24" s="1"/>
  <c r="AK1218" i="24"/>
  <c r="AF1218" i="24"/>
  <c r="AH1218" i="24" s="1"/>
  <c r="AJ1218" i="24" s="1"/>
  <c r="AK1217" i="24"/>
  <c r="AG1217" i="24"/>
  <c r="AH1217" i="24" s="1"/>
  <c r="AJ1217" i="24" s="1"/>
  <c r="AK1202" i="24"/>
  <c r="AF1202" i="24"/>
  <c r="AH1202" i="24" s="1"/>
  <c r="AJ1202" i="24" s="1"/>
  <c r="AK1201" i="24"/>
  <c r="AG1201" i="24"/>
  <c r="AH1201" i="24" s="1"/>
  <c r="AJ1201" i="24" s="1"/>
  <c r="AK1137" i="24"/>
  <c r="AF1137" i="24"/>
  <c r="AH1137" i="24" s="1"/>
  <c r="AJ1137" i="24" s="1"/>
  <c r="AK1136" i="24"/>
  <c r="AG1136" i="24"/>
  <c r="AH1136" i="24" s="1"/>
  <c r="AJ1136" i="24" s="1"/>
  <c r="AK1298" i="24"/>
  <c r="AF1298" i="24"/>
  <c r="AH1298" i="24" s="1"/>
  <c r="AJ1298" i="24" s="1"/>
  <c r="AK1297" i="24"/>
  <c r="AG1297" i="24"/>
  <c r="AH1297" i="24" s="1"/>
  <c r="AJ1297" i="24" s="1"/>
  <c r="AK1199" i="24"/>
  <c r="AF1199" i="24"/>
  <c r="AH1199" i="24" s="1"/>
  <c r="AJ1199" i="24" s="1"/>
  <c r="AK1198" i="24"/>
  <c r="AG1198" i="24"/>
  <c r="AH1198" i="24" s="1"/>
  <c r="AJ1198" i="24" s="1"/>
  <c r="AK1118" i="24"/>
  <c r="AF1118" i="24"/>
  <c r="AH1118" i="24" s="1"/>
  <c r="AJ1118" i="24" s="1"/>
  <c r="AK1117" i="24"/>
  <c r="AG1117" i="24"/>
  <c r="AH1117" i="24" s="1"/>
  <c r="AJ1117" i="24" s="1"/>
  <c r="AK1173" i="24"/>
  <c r="AF1173" i="24"/>
  <c r="AH1173" i="24" s="1"/>
  <c r="AJ1173" i="24" s="1"/>
  <c r="AK1172" i="24"/>
  <c r="AG1172" i="24"/>
  <c r="AH1172" i="24" s="1"/>
  <c r="AJ1172" i="24" s="1"/>
  <c r="AK1157" i="24"/>
  <c r="AF1157" i="24"/>
  <c r="AH1157" i="24" s="1"/>
  <c r="AJ1157" i="24" s="1"/>
  <c r="AK1156" i="24"/>
  <c r="AG1156" i="24"/>
  <c r="AH1156" i="24" s="1"/>
  <c r="AJ1156" i="24" s="1"/>
  <c r="AK1110" i="24"/>
  <c r="AG1110" i="24"/>
  <c r="AH1110" i="24" s="1"/>
  <c r="AJ1110" i="24" s="1"/>
  <c r="AK1100" i="24"/>
  <c r="AG1100" i="24"/>
  <c r="AH1100" i="24" s="1"/>
  <c r="AJ1100" i="24" s="1"/>
  <c r="AK1092" i="24"/>
  <c r="AG1092" i="24"/>
  <c r="AH1092" i="24" s="1"/>
  <c r="AJ1092" i="24" s="1"/>
  <c r="AK1084" i="24"/>
  <c r="AG1084" i="24"/>
  <c r="AH1084" i="24" s="1"/>
  <c r="AJ1084" i="24" s="1"/>
  <c r="AK1078" i="24"/>
  <c r="AG1078" i="24"/>
  <c r="AH1078" i="24" s="1"/>
  <c r="AJ1078" i="24" s="1"/>
  <c r="AK1070" i="24"/>
  <c r="AG1070" i="24"/>
  <c r="AH1070" i="24" s="1"/>
  <c r="AJ1070" i="24" s="1"/>
  <c r="AK1062" i="24"/>
  <c r="AG1062" i="24"/>
  <c r="AH1062" i="24" s="1"/>
  <c r="AJ1062" i="24" s="1"/>
  <c r="AK1054" i="24"/>
  <c r="AG1054" i="24"/>
  <c r="AH1054" i="24" s="1"/>
  <c r="AJ1054" i="24" s="1"/>
  <c r="AK1046" i="24"/>
  <c r="AG1046" i="24"/>
  <c r="AH1046" i="24" s="1"/>
  <c r="AJ1046" i="24" s="1"/>
  <c r="AK962" i="24"/>
  <c r="AG962" i="24"/>
  <c r="AH962" i="24" s="1"/>
  <c r="AJ962" i="24" s="1"/>
  <c r="AK1037" i="24"/>
  <c r="AG1037" i="24"/>
  <c r="AH1037" i="24" s="1"/>
  <c r="AJ1037" i="24" s="1"/>
  <c r="AK1006" i="24"/>
  <c r="AG1006" i="24"/>
  <c r="AH1006" i="24" s="1"/>
  <c r="AJ1006" i="24" s="1"/>
  <c r="AK998" i="24"/>
  <c r="AG998" i="24"/>
  <c r="AH998" i="24" s="1"/>
  <c r="AJ998" i="24" s="1"/>
  <c r="AK990" i="24"/>
  <c r="AG990" i="24"/>
  <c r="AH990" i="24" s="1"/>
  <c r="AJ990" i="24" s="1"/>
  <c r="AK982" i="24"/>
  <c r="AG982" i="24"/>
  <c r="AH982" i="24" s="1"/>
  <c r="AJ982" i="24" s="1"/>
  <c r="AK974" i="24"/>
  <c r="AG974" i="24"/>
  <c r="AH974" i="24" s="1"/>
  <c r="AJ974" i="24" s="1"/>
  <c r="AK961" i="24"/>
  <c r="AF961" i="24"/>
  <c r="AH961" i="24" s="1"/>
  <c r="AJ961" i="24" s="1"/>
  <c r="AK956" i="24"/>
  <c r="AG956" i="24"/>
  <c r="AH956" i="24" s="1"/>
  <c r="AJ956" i="24" s="1"/>
  <c r="AK945" i="24"/>
  <c r="AF945" i="24"/>
  <c r="AH945" i="24" s="1"/>
  <c r="AJ945" i="24" s="1"/>
  <c r="AK940" i="24"/>
  <c r="AG940" i="24"/>
  <c r="AH940" i="24" s="1"/>
  <c r="AJ940" i="24" s="1"/>
  <c r="AK880" i="24"/>
  <c r="AF880" i="24"/>
  <c r="AH880" i="24" s="1"/>
  <c r="AJ880" i="24" s="1"/>
  <c r="AK875" i="24"/>
  <c r="AG875" i="24"/>
  <c r="AH875" i="24" s="1"/>
  <c r="AJ875" i="24" s="1"/>
  <c r="AK864" i="24"/>
  <c r="AF864" i="24"/>
  <c r="AH864" i="24" s="1"/>
  <c r="AJ864" i="24" s="1"/>
  <c r="AK859" i="24"/>
  <c r="AG859" i="24"/>
  <c r="AH859" i="24" s="1"/>
  <c r="AJ859" i="24" s="1"/>
  <c r="AK1025" i="24"/>
  <c r="AK1020" i="24"/>
  <c r="AK926" i="24"/>
  <c r="AK921" i="24"/>
  <c r="AK916" i="24"/>
  <c r="AK911" i="24"/>
  <c r="AK900" i="24"/>
  <c r="AK883" i="24"/>
  <c r="AK264" i="24"/>
  <c r="AK249" i="24"/>
  <c r="AK184" i="24"/>
  <c r="AK169" i="24"/>
  <c r="AF1089" i="24"/>
  <c r="AK428" i="24"/>
  <c r="AH1524" i="24"/>
  <c r="AJ1524" i="24" s="1"/>
  <c r="AH1482" i="24"/>
  <c r="AJ1482" i="24" s="1"/>
  <c r="AH1409" i="24"/>
  <c r="AJ1409" i="24" s="1"/>
  <c r="AH1453" i="24"/>
  <c r="AJ1453" i="24" s="1"/>
  <c r="AH1437" i="24"/>
  <c r="AJ1437" i="24" s="1"/>
  <c r="AH1379" i="24"/>
  <c r="AJ1379" i="24" s="1"/>
  <c r="AH1417" i="24"/>
  <c r="AJ1417" i="24" s="1"/>
  <c r="AH519" i="24"/>
  <c r="AJ519" i="24" s="1"/>
  <c r="AH503" i="24"/>
  <c r="AJ503" i="24" s="1"/>
  <c r="AH471" i="24"/>
  <c r="AJ471" i="24" s="1"/>
  <c r="AH451" i="24"/>
  <c r="AJ451" i="24" s="1"/>
  <c r="AH443" i="24"/>
  <c r="AJ443" i="24" s="1"/>
  <c r="AH435" i="24"/>
  <c r="AJ435" i="24" s="1"/>
  <c r="AH417" i="24"/>
  <c r="AJ417" i="24" s="1"/>
  <c r="AH320" i="24"/>
  <c r="AJ320" i="24" s="1"/>
  <c r="AH481" i="24"/>
  <c r="AJ481" i="24" s="1"/>
  <c r="AH313" i="24"/>
  <c r="AJ313" i="24" s="1"/>
  <c r="AH368" i="24"/>
  <c r="AJ368" i="24" s="1"/>
  <c r="AH300" i="24"/>
  <c r="AJ300" i="24" s="1"/>
  <c r="AH292" i="24"/>
  <c r="AJ292" i="24" s="1"/>
  <c r="AH284" i="24"/>
  <c r="AJ284" i="24" s="1"/>
  <c r="AH806" i="24"/>
  <c r="AJ806" i="24" s="1"/>
  <c r="AH798" i="24"/>
  <c r="AJ798" i="24" s="1"/>
  <c r="AH782" i="24"/>
  <c r="AJ782" i="24" s="1"/>
  <c r="AH774" i="24"/>
  <c r="AJ774" i="24" s="1"/>
  <c r="AH740" i="24"/>
  <c r="AJ740" i="24" s="1"/>
  <c r="AH738" i="24"/>
  <c r="AJ738" i="24" s="1"/>
  <c r="AH737" i="24"/>
  <c r="AJ737" i="24" s="1"/>
  <c r="AH734" i="24"/>
  <c r="AJ734" i="24" s="1"/>
  <c r="AH718" i="24"/>
  <c r="AJ718" i="24" s="1"/>
  <c r="AH1321" i="24"/>
  <c r="AJ1321" i="24" s="1"/>
  <c r="AH1279" i="24"/>
  <c r="AJ1279" i="24" s="1"/>
  <c r="AK1278" i="24"/>
  <c r="AF1278" i="24"/>
  <c r="AH1278" i="24" s="1"/>
  <c r="AJ1278" i="24" s="1"/>
  <c r="AK1277" i="24"/>
  <c r="AG1277" i="24"/>
  <c r="AH1277" i="24" s="1"/>
  <c r="AJ1277" i="24" s="1"/>
  <c r="AK1272" i="24"/>
  <c r="AF1272" i="24"/>
  <c r="AH1272" i="24" s="1"/>
  <c r="AJ1272" i="24" s="1"/>
  <c r="AK1271" i="24"/>
  <c r="AG1271" i="24"/>
  <c r="AH1271" i="24" s="1"/>
  <c r="AJ1271" i="24" s="1"/>
  <c r="AK1256" i="24"/>
  <c r="AF1256" i="24"/>
  <c r="AH1256" i="24" s="1"/>
  <c r="AJ1256" i="24" s="1"/>
  <c r="AK1255" i="24"/>
  <c r="AG1255" i="24"/>
  <c r="AH1255" i="24" s="1"/>
  <c r="AJ1255" i="24" s="1"/>
  <c r="AK1240" i="24"/>
  <c r="AF1240" i="24"/>
  <c r="AH1240" i="24" s="1"/>
  <c r="AJ1240" i="24" s="1"/>
  <c r="AK1239" i="24"/>
  <c r="AG1239" i="24"/>
  <c r="AH1239" i="24" s="1"/>
  <c r="AJ1239" i="24" s="1"/>
  <c r="AK1222" i="24"/>
  <c r="AF1222" i="24"/>
  <c r="AH1222" i="24" s="1"/>
  <c r="AJ1222" i="24" s="1"/>
  <c r="AK1221" i="24"/>
  <c r="AG1221" i="24"/>
  <c r="AH1221" i="24" s="1"/>
  <c r="AJ1221" i="24" s="1"/>
  <c r="AK1206" i="24"/>
  <c r="AF1206" i="24"/>
  <c r="AH1206" i="24" s="1"/>
  <c r="AJ1206" i="24" s="1"/>
  <c r="AK1205" i="24"/>
  <c r="AG1205" i="24"/>
  <c r="AH1205" i="24" s="1"/>
  <c r="AJ1205" i="24" s="1"/>
  <c r="AK1141" i="24"/>
  <c r="AF1141" i="24"/>
  <c r="AH1141" i="24" s="1"/>
  <c r="AJ1141" i="24" s="1"/>
  <c r="AK1140" i="24"/>
  <c r="AG1140" i="24"/>
  <c r="AH1140" i="24" s="1"/>
  <c r="AJ1140" i="24" s="1"/>
  <c r="AK1125" i="24"/>
  <c r="AF1125" i="24"/>
  <c r="AH1125" i="24" s="1"/>
  <c r="AJ1125" i="24" s="1"/>
  <c r="AK1124" i="24"/>
  <c r="AG1124" i="24"/>
  <c r="AH1124" i="24" s="1"/>
  <c r="AJ1124" i="24" s="1"/>
  <c r="AK1286" i="24"/>
  <c r="AF1286" i="24"/>
  <c r="AH1286" i="24" s="1"/>
  <c r="AJ1286" i="24" s="1"/>
  <c r="AK1285" i="24"/>
  <c r="AG1285" i="24"/>
  <c r="AH1285" i="24" s="1"/>
  <c r="AJ1285" i="24" s="1"/>
  <c r="AK1187" i="24"/>
  <c r="AF1187" i="24"/>
  <c r="AH1187" i="24" s="1"/>
  <c r="AJ1187" i="24" s="1"/>
  <c r="AK1121" i="24"/>
  <c r="AG1121" i="24"/>
  <c r="AH1121" i="24" s="1"/>
  <c r="AJ1121" i="24" s="1"/>
  <c r="AK1177" i="24"/>
  <c r="AF1177" i="24"/>
  <c r="AH1177" i="24" s="1"/>
  <c r="AJ1177" i="24" s="1"/>
  <c r="AK1176" i="24"/>
  <c r="AG1176" i="24"/>
  <c r="AH1176" i="24" s="1"/>
  <c r="AJ1176" i="24" s="1"/>
  <c r="AK1161" i="24"/>
  <c r="AF1161" i="24"/>
  <c r="AH1161" i="24" s="1"/>
  <c r="AJ1161" i="24" s="1"/>
  <c r="AK1160" i="24"/>
  <c r="AG1160" i="24"/>
  <c r="AH1160" i="24" s="1"/>
  <c r="AJ1160" i="24" s="1"/>
  <c r="AK1111" i="24"/>
  <c r="AF1111" i="24"/>
  <c r="AH1111" i="24" s="1"/>
  <c r="AJ1111" i="24" s="1"/>
  <c r="AK1101" i="24"/>
  <c r="AF1101" i="24"/>
  <c r="AH1101" i="24" s="1"/>
  <c r="AJ1101" i="24" s="1"/>
  <c r="AK1093" i="24"/>
  <c r="AF1093" i="24"/>
  <c r="AH1093" i="24" s="1"/>
  <c r="AJ1093" i="24" s="1"/>
  <c r="AK1085" i="24"/>
  <c r="AF1085" i="24"/>
  <c r="AH1085" i="24" s="1"/>
  <c r="AJ1085" i="24" s="1"/>
  <c r="AK1149" i="24"/>
  <c r="AF1149" i="24"/>
  <c r="AH1149" i="24" s="1"/>
  <c r="AJ1149" i="24" s="1"/>
  <c r="AK1071" i="24"/>
  <c r="AF1071" i="24"/>
  <c r="AH1071" i="24" s="1"/>
  <c r="AJ1071" i="24" s="1"/>
  <c r="AK1063" i="24"/>
  <c r="AF1063" i="24"/>
  <c r="AH1063" i="24" s="1"/>
  <c r="AJ1063" i="24" s="1"/>
  <c r="AK1055" i="24"/>
  <c r="AF1055" i="24"/>
  <c r="AH1055" i="24" s="1"/>
  <c r="AJ1055" i="24" s="1"/>
  <c r="AK1047" i="24"/>
  <c r="AF1047" i="24"/>
  <c r="AH1047" i="24" s="1"/>
  <c r="AJ1047" i="24" s="1"/>
  <c r="AK1039" i="24"/>
  <c r="AF1039" i="24"/>
  <c r="AH1039" i="24" s="1"/>
  <c r="AJ1039" i="24" s="1"/>
  <c r="AK1011" i="24"/>
  <c r="AG1011" i="24"/>
  <c r="AH1011" i="24" s="1"/>
  <c r="AJ1011" i="24" s="1"/>
  <c r="AK1007" i="24"/>
  <c r="AF1007" i="24"/>
  <c r="AH1007" i="24" s="1"/>
  <c r="AJ1007" i="24" s="1"/>
  <c r="AK1005" i="24"/>
  <c r="AG1005" i="24"/>
  <c r="AH1005" i="24" s="1"/>
  <c r="AJ1005" i="24" s="1"/>
  <c r="AK997" i="24"/>
  <c r="AG997" i="24"/>
  <c r="AH997" i="24" s="1"/>
  <c r="AJ997" i="24" s="1"/>
  <c r="AK991" i="24"/>
  <c r="AF991" i="24"/>
  <c r="AH991" i="24" s="1"/>
  <c r="AJ991" i="24" s="1"/>
  <c r="AK989" i="24"/>
  <c r="AG989" i="24"/>
  <c r="AH989" i="24" s="1"/>
  <c r="AJ989" i="24" s="1"/>
  <c r="AK981" i="24"/>
  <c r="AG981" i="24"/>
  <c r="AH981" i="24" s="1"/>
  <c r="AJ981" i="24" s="1"/>
  <c r="AK975" i="24"/>
  <c r="AF975" i="24"/>
  <c r="AH975" i="24" s="1"/>
  <c r="AJ975" i="24" s="1"/>
  <c r="AK970" i="24"/>
  <c r="AG970" i="24"/>
  <c r="AH970" i="24" s="1"/>
  <c r="AJ970" i="24" s="1"/>
  <c r="AK957" i="24"/>
  <c r="AF957" i="24"/>
  <c r="AH957" i="24" s="1"/>
  <c r="AJ957" i="24" s="1"/>
  <c r="AK952" i="24"/>
  <c r="AG952" i="24"/>
  <c r="AH952" i="24" s="1"/>
  <c r="AJ952" i="24" s="1"/>
  <c r="AK941" i="24"/>
  <c r="AF941" i="24"/>
  <c r="AH941" i="24" s="1"/>
  <c r="AJ941" i="24" s="1"/>
  <c r="AK936" i="24"/>
  <c r="AG936" i="24"/>
  <c r="AH936" i="24" s="1"/>
  <c r="AJ936" i="24" s="1"/>
  <c r="AK876" i="24"/>
  <c r="AF876" i="24"/>
  <c r="AH876" i="24" s="1"/>
  <c r="AJ876" i="24" s="1"/>
  <c r="AK871" i="24"/>
  <c r="AG871" i="24"/>
  <c r="AH871" i="24" s="1"/>
  <c r="AJ871" i="24" s="1"/>
  <c r="AK860" i="24"/>
  <c r="AF860" i="24"/>
  <c r="AH860" i="24" s="1"/>
  <c r="AJ860" i="24" s="1"/>
  <c r="AK855" i="24"/>
  <c r="AG855" i="24"/>
  <c r="AH855" i="24" s="1"/>
  <c r="AJ855" i="24" s="1"/>
  <c r="AK1021" i="24"/>
  <c r="AK1016" i="24"/>
  <c r="AK922" i="24"/>
  <c r="AK852" i="24"/>
  <c r="AK912" i="24"/>
  <c r="AK907" i="24"/>
  <c r="AK814" i="24"/>
  <c r="AK200" i="24"/>
  <c r="AK1042" i="24"/>
  <c r="AG1042" i="24"/>
  <c r="AH1042" i="24" s="1"/>
  <c r="AJ1042" i="24" s="1"/>
  <c r="AK1008" i="24"/>
  <c r="AG1008" i="24"/>
  <c r="AH1008" i="24" s="1"/>
  <c r="AJ1008" i="24" s="1"/>
  <c r="AK1033" i="24"/>
  <c r="AG1033" i="24"/>
  <c r="AH1033" i="24" s="1"/>
  <c r="AJ1033" i="24" s="1"/>
  <c r="AK1002" i="24"/>
  <c r="AG1002" i="24"/>
  <c r="AH1002" i="24" s="1"/>
  <c r="AJ1002" i="24" s="1"/>
  <c r="AK994" i="24"/>
  <c r="AG994" i="24"/>
  <c r="AH994" i="24" s="1"/>
  <c r="AJ994" i="24" s="1"/>
  <c r="AK986" i="24"/>
  <c r="AG986" i="24"/>
  <c r="AH986" i="24" s="1"/>
  <c r="AJ986" i="24" s="1"/>
  <c r="AK978" i="24"/>
  <c r="AG978" i="24"/>
  <c r="AH978" i="24" s="1"/>
  <c r="AJ978" i="24" s="1"/>
  <c r="AK971" i="24"/>
  <c r="AF971" i="24"/>
  <c r="AH971" i="24" s="1"/>
  <c r="AJ971" i="24" s="1"/>
  <c r="AK966" i="24"/>
  <c r="AG966" i="24"/>
  <c r="AH966" i="24" s="1"/>
  <c r="AJ966" i="24" s="1"/>
  <c r="AK953" i="24"/>
  <c r="AF953" i="24"/>
  <c r="AH953" i="24" s="1"/>
  <c r="AJ953" i="24" s="1"/>
  <c r="AK948" i="24"/>
  <c r="AG948" i="24"/>
  <c r="AH948" i="24" s="1"/>
  <c r="AJ948" i="24" s="1"/>
  <c r="AK937" i="24"/>
  <c r="AF937" i="24"/>
  <c r="AH937" i="24" s="1"/>
  <c r="AJ937" i="24" s="1"/>
  <c r="AK932" i="24"/>
  <c r="AG932" i="24"/>
  <c r="AH932" i="24" s="1"/>
  <c r="AJ932" i="24" s="1"/>
  <c r="AK872" i="24"/>
  <c r="AF872" i="24"/>
  <c r="AH872" i="24" s="1"/>
  <c r="AJ872" i="24" s="1"/>
  <c r="AK867" i="24"/>
  <c r="AG867" i="24"/>
  <c r="AH867" i="24" s="1"/>
  <c r="AJ867" i="24" s="1"/>
  <c r="AK856" i="24"/>
  <c r="AF856" i="24"/>
  <c r="AH856" i="24" s="1"/>
  <c r="AJ856" i="24" s="1"/>
  <c r="AK1028" i="24"/>
  <c r="AK1017" i="24"/>
  <c r="AK929" i="24"/>
  <c r="AK853" i="24"/>
  <c r="AK848" i="24"/>
  <c r="AK908" i="24"/>
  <c r="AK903" i="24"/>
  <c r="AK830" i="24"/>
  <c r="AK206" i="24"/>
  <c r="AG1036" i="24"/>
  <c r="AH1036" i="24" s="1"/>
  <c r="AJ1036" i="24" s="1"/>
  <c r="AK973" i="24"/>
  <c r="AG973" i="24"/>
  <c r="AH973" i="24" s="1"/>
  <c r="AJ973" i="24" s="1"/>
  <c r="AK969" i="24"/>
  <c r="AG969" i="24"/>
  <c r="AH969" i="24" s="1"/>
  <c r="AJ969" i="24" s="1"/>
  <c r="AK963" i="24"/>
  <c r="AG963" i="24"/>
  <c r="AH963" i="24" s="1"/>
  <c r="AJ963" i="24" s="1"/>
  <c r="AK959" i="24"/>
  <c r="AG959" i="24"/>
  <c r="AH959" i="24" s="1"/>
  <c r="AJ959" i="24" s="1"/>
  <c r="AK955" i="24"/>
  <c r="AG955" i="24"/>
  <c r="AH955" i="24" s="1"/>
  <c r="AJ955" i="24" s="1"/>
  <c r="AK951" i="24"/>
  <c r="AG951" i="24"/>
  <c r="AH951" i="24" s="1"/>
  <c r="AJ951" i="24" s="1"/>
  <c r="AK947" i="24"/>
  <c r="AG947" i="24"/>
  <c r="AH947" i="24" s="1"/>
  <c r="AJ947" i="24" s="1"/>
  <c r="AK943" i="24"/>
  <c r="AG943" i="24"/>
  <c r="AH943" i="24" s="1"/>
  <c r="AJ943" i="24" s="1"/>
  <c r="AK935" i="24"/>
  <c r="AG935" i="24"/>
  <c r="AH935" i="24" s="1"/>
  <c r="AJ935" i="24" s="1"/>
  <c r="AK838" i="24"/>
  <c r="AG838" i="24"/>
  <c r="AH838" i="24" s="1"/>
  <c r="AJ838" i="24" s="1"/>
  <c r="AK878" i="24"/>
  <c r="AG878" i="24"/>
  <c r="AH878" i="24" s="1"/>
  <c r="AJ878" i="24" s="1"/>
  <c r="AK874" i="24"/>
  <c r="AG874" i="24"/>
  <c r="AH874" i="24" s="1"/>
  <c r="AJ874" i="24" s="1"/>
  <c r="AK870" i="24"/>
  <c r="AG870" i="24"/>
  <c r="AH870" i="24" s="1"/>
  <c r="AJ870" i="24" s="1"/>
  <c r="AK866" i="24"/>
  <c r="AG866" i="24"/>
  <c r="AH866" i="24" s="1"/>
  <c r="AJ866" i="24" s="1"/>
  <c r="AK862" i="24"/>
  <c r="AG862" i="24"/>
  <c r="AH862" i="24" s="1"/>
  <c r="AJ862" i="24" s="1"/>
  <c r="AK858" i="24"/>
  <c r="AG858" i="24"/>
  <c r="AH858" i="24" s="1"/>
  <c r="AJ858" i="24" s="1"/>
  <c r="AK1027" i="24"/>
  <c r="AK1023" i="24"/>
  <c r="AK1019" i="24"/>
  <c r="AK1015" i="24"/>
  <c r="AK928" i="24"/>
  <c r="AK924" i="24"/>
  <c r="AK920" i="24"/>
  <c r="AK851" i="24"/>
  <c r="AK918" i="24"/>
  <c r="AK914" i="24"/>
  <c r="AK910" i="24"/>
  <c r="AK906" i="24"/>
  <c r="AK902" i="24"/>
  <c r="AK898" i="24"/>
  <c r="AK895" i="24"/>
  <c r="AK894" i="24"/>
  <c r="AK890" i="24"/>
  <c r="AK886" i="24"/>
  <c r="AK835" i="24"/>
  <c r="AK834" i="24"/>
  <c r="AK819" i="24"/>
  <c r="AK818" i="24"/>
  <c r="AK252" i="24"/>
  <c r="AK237" i="24"/>
  <c r="AK228" i="24"/>
  <c r="AK227" i="24"/>
  <c r="AK172" i="24"/>
  <c r="AK155" i="24"/>
  <c r="AH1305" i="24"/>
  <c r="AJ1305" i="24" s="1"/>
  <c r="AH1270" i="24"/>
  <c r="AJ1270" i="24" s="1"/>
  <c r="AH1266" i="24"/>
  <c r="AJ1266" i="24" s="1"/>
  <c r="AH1250" i="24"/>
  <c r="AJ1250" i="24" s="1"/>
  <c r="AH1246" i="24"/>
  <c r="AJ1246" i="24" s="1"/>
  <c r="AH1242" i="24"/>
  <c r="AJ1242" i="24" s="1"/>
  <c r="AH1238" i="24"/>
  <c r="AJ1238" i="24" s="1"/>
  <c r="AH1234" i="24"/>
  <c r="AJ1234" i="24" s="1"/>
  <c r="AH1228" i="24"/>
  <c r="AJ1228" i="24" s="1"/>
  <c r="AH1220" i="24"/>
  <c r="AJ1220" i="24" s="1"/>
  <c r="AH1212" i="24"/>
  <c r="AJ1212" i="24" s="1"/>
  <c r="AH1208" i="24"/>
  <c r="AJ1208" i="24" s="1"/>
  <c r="AH1204" i="24"/>
  <c r="AJ1204" i="24" s="1"/>
  <c r="AH1200" i="24"/>
  <c r="AJ1200" i="24" s="1"/>
  <c r="AH1139" i="24"/>
  <c r="AJ1139" i="24" s="1"/>
  <c r="AH1131" i="24"/>
  <c r="AJ1131" i="24" s="1"/>
  <c r="AH1127" i="24"/>
  <c r="AJ1127" i="24" s="1"/>
  <c r="AH1123" i="24"/>
  <c r="AJ1123" i="24" s="1"/>
  <c r="AH1296" i="24"/>
  <c r="AJ1296" i="24" s="1"/>
  <c r="AH1288" i="24"/>
  <c r="AJ1288" i="24" s="1"/>
  <c r="AH1284" i="24"/>
  <c r="AJ1284" i="24" s="1"/>
  <c r="AH1197" i="24"/>
  <c r="AJ1197" i="24" s="1"/>
  <c r="AH1120" i="24"/>
  <c r="AJ1120" i="24" s="1"/>
  <c r="AH1171" i="24"/>
  <c r="AJ1171" i="24" s="1"/>
  <c r="AH1155" i="24"/>
  <c r="AJ1155" i="24" s="1"/>
  <c r="AH1103" i="24"/>
  <c r="AJ1103" i="24" s="1"/>
  <c r="AH1073" i="24"/>
  <c r="AJ1073" i="24" s="1"/>
  <c r="AH1057" i="24"/>
  <c r="AJ1057" i="24" s="1"/>
  <c r="AH1041" i="24"/>
  <c r="AJ1041" i="24" s="1"/>
  <c r="AK840" i="24"/>
  <c r="AK823" i="24"/>
  <c r="AK822" i="24"/>
  <c r="AK273" i="24"/>
  <c r="AK272" i="24"/>
  <c r="AK256" i="24"/>
  <c r="AK240" i="24"/>
  <c r="AK232" i="24"/>
  <c r="AK231" i="24"/>
  <c r="AK193" i="24"/>
  <c r="AK192" i="24"/>
  <c r="AK176" i="24"/>
  <c r="AK160" i="24"/>
  <c r="AG939" i="24"/>
  <c r="AH939" i="24" s="1"/>
  <c r="AJ939" i="24" s="1"/>
  <c r="AK845" i="24"/>
  <c r="AK844" i="24"/>
  <c r="AK827" i="24"/>
  <c r="AK826" i="24"/>
  <c r="AK811" i="24"/>
  <c r="AK1014" i="24"/>
  <c r="AK261" i="24"/>
  <c r="AK260" i="24"/>
  <c r="AK245" i="24"/>
  <c r="AK244" i="24"/>
  <c r="AK209" i="24"/>
  <c r="AK208" i="24"/>
  <c r="AK197" i="24"/>
  <c r="AK196" i="24"/>
  <c r="AK181" i="24"/>
  <c r="AK180" i="24"/>
  <c r="AK165" i="24"/>
  <c r="AK164" i="24"/>
  <c r="AG854" i="24"/>
  <c r="AH854" i="24" s="1"/>
  <c r="AJ854" i="24" s="1"/>
  <c r="AK151" i="24"/>
  <c r="AK147" i="24"/>
  <c r="AK143" i="24"/>
  <c r="AK139" i="24"/>
  <c r="AK131" i="24"/>
  <c r="AK34" i="24"/>
  <c r="AK66" i="24"/>
  <c r="AK54" i="24"/>
  <c r="AK50" i="24"/>
  <c r="AK220" i="24"/>
  <c r="AK216" i="24"/>
  <c r="AK212" i="24"/>
  <c r="AK125" i="24"/>
  <c r="AK121" i="24"/>
  <c r="AK48" i="24"/>
  <c r="AK44" i="24"/>
  <c r="AK104" i="24"/>
  <c r="AK92" i="24"/>
  <c r="AK88" i="24"/>
  <c r="AK80" i="24"/>
  <c r="AK42" i="24"/>
  <c r="AK38" i="24"/>
  <c r="AK32" i="24"/>
  <c r="AK28" i="24"/>
  <c r="AK20" i="24"/>
  <c r="AK16" i="24"/>
  <c r="AH1053" i="24"/>
  <c r="AJ1053" i="24" s="1"/>
  <c r="AH1069" i="24"/>
  <c r="AJ1069" i="24" s="1"/>
  <c r="AH1083" i="24"/>
  <c r="AJ1083" i="24" s="1"/>
  <c r="AH1099" i="24"/>
  <c r="AJ1099" i="24" s="1"/>
  <c r="AH1151" i="24"/>
  <c r="AJ1151" i="24" s="1"/>
  <c r="AH1183" i="24"/>
  <c r="AJ1183" i="24" s="1"/>
  <c r="AH1049" i="24"/>
  <c r="AJ1049" i="24" s="1"/>
  <c r="AH1065" i="24"/>
  <c r="AJ1065" i="24" s="1"/>
  <c r="AH1079" i="24"/>
  <c r="AJ1079" i="24" s="1"/>
  <c r="AH1095" i="24"/>
  <c r="AJ1095" i="24" s="1"/>
  <c r="AH1113" i="24"/>
  <c r="AJ1113" i="24" s="1"/>
  <c r="AH1163" i="24"/>
  <c r="AJ1163" i="24" s="1"/>
  <c r="AH1179" i="24"/>
  <c r="AJ1179" i="24" s="1"/>
  <c r="AH1119" i="24"/>
  <c r="AJ1119" i="24" s="1"/>
  <c r="AH1192" i="24"/>
  <c r="AJ1192" i="24" s="1"/>
  <c r="AH1283" i="24"/>
  <c r="AJ1283" i="24" s="1"/>
  <c r="AH1291" i="24"/>
  <c r="AJ1291" i="24" s="1"/>
  <c r="AH1122" i="24"/>
  <c r="AJ1122" i="24" s="1"/>
  <c r="AH1138" i="24"/>
  <c r="AJ1138" i="24" s="1"/>
  <c r="AH1146" i="24"/>
  <c r="AJ1146" i="24" s="1"/>
  <c r="AH1203" i="24"/>
  <c r="AJ1203" i="24" s="1"/>
  <c r="AH1211" i="24"/>
  <c r="AJ1211" i="24" s="1"/>
  <c r="AH1219" i="24"/>
  <c r="AJ1219" i="24" s="1"/>
  <c r="AH1237" i="24"/>
  <c r="AJ1237" i="24" s="1"/>
  <c r="AH1245" i="24"/>
  <c r="AJ1245" i="24" s="1"/>
  <c r="AH1253" i="24"/>
  <c r="AJ1253" i="24" s="1"/>
  <c r="AH1269" i="24"/>
  <c r="AJ1269" i="24" s="1"/>
  <c r="AH1300" i="24"/>
  <c r="AJ1300" i="24" s="1"/>
  <c r="AH1281" i="24"/>
  <c r="AJ1281" i="24" s="1"/>
  <c r="AH1309" i="24"/>
  <c r="AJ1309" i="24" s="1"/>
  <c r="AH1317" i="24"/>
  <c r="AJ1317" i="24" s="1"/>
  <c r="AH1077" i="24"/>
  <c r="AJ1077" i="24" s="1"/>
  <c r="AH1109" i="24"/>
  <c r="AJ1109" i="24" s="1"/>
  <c r="AH1175" i="24"/>
  <c r="AJ1175" i="24" s="1"/>
  <c r="AH306" i="24"/>
  <c r="AJ306" i="24" s="1"/>
  <c r="AH372" i="24"/>
  <c r="AJ372" i="24" s="1"/>
  <c r="AH310" i="24"/>
  <c r="AJ310" i="24" s="1"/>
  <c r="AH360" i="24"/>
  <c r="AJ360" i="24" s="1"/>
  <c r="AH376" i="24"/>
  <c r="AJ376" i="24" s="1"/>
  <c r="AH394" i="24"/>
  <c r="AJ394" i="24" s="1"/>
  <c r="AH485" i="24"/>
  <c r="AJ485" i="24" s="1"/>
  <c r="AH324" i="24"/>
  <c r="AJ324" i="24" s="1"/>
  <c r="AH332" i="24"/>
  <c r="AJ332" i="24" s="1"/>
  <c r="AH340" i="24"/>
  <c r="AJ340" i="24" s="1"/>
  <c r="AH397" i="24"/>
  <c r="AJ397" i="24" s="1"/>
  <c r="AH431" i="24"/>
  <c r="AJ431" i="24" s="1"/>
  <c r="AH439" i="24"/>
  <c r="AJ439" i="24" s="1"/>
  <c r="AH455" i="24"/>
  <c r="AJ455" i="24" s="1"/>
  <c r="AH1089" i="24" l="1"/>
  <c r="AJ1089" i="24" s="1"/>
  <c r="N27" i="9" l="1"/>
  <c r="N26" i="9"/>
  <c r="N25" i="9"/>
  <c r="N24" i="9"/>
  <c r="N23" i="9"/>
  <c r="N22" i="9"/>
  <c r="N21" i="9"/>
  <c r="N20" i="9"/>
  <c r="N19" i="9"/>
  <c r="N18" i="9"/>
  <c r="N17" i="9"/>
  <c r="N16" i="9"/>
  <c r="N15" i="9"/>
  <c r="N14" i="9"/>
  <c r="N13" i="9"/>
  <c r="N12" i="9"/>
  <c r="N11" i="9"/>
  <c r="N10" i="9"/>
  <c r="N9" i="9"/>
  <c r="N8" i="9"/>
  <c r="N7" i="9"/>
  <c r="N6" i="9"/>
  <c r="J307" i="5" l="1"/>
  <c r="K307" i="5"/>
  <c r="L307" i="5"/>
  <c r="M307" i="5"/>
  <c r="N307" i="5"/>
  <c r="O307" i="5"/>
  <c r="P307" i="5"/>
  <c r="Q307" i="5"/>
  <c r="R307" i="5"/>
  <c r="I307" i="5"/>
  <c r="J41" i="5" l="1"/>
  <c r="K41" i="5"/>
  <c r="L41" i="5"/>
  <c r="M41" i="5"/>
  <c r="N41" i="5"/>
  <c r="O41" i="5"/>
  <c r="P41" i="5"/>
  <c r="Q41" i="5"/>
  <c r="R41" i="5"/>
  <c r="H41" i="5"/>
  <c r="I41" i="5"/>
  <c r="F9" i="5" l="1"/>
  <c r="G9" i="5"/>
  <c r="F10" i="5"/>
  <c r="G10" i="5"/>
  <c r="F11" i="5"/>
  <c r="G11" i="5"/>
  <c r="F12" i="5"/>
  <c r="G12" i="5"/>
  <c r="F13" i="5"/>
  <c r="G13" i="5"/>
  <c r="F14" i="5"/>
  <c r="G14" i="5"/>
  <c r="F15" i="5"/>
  <c r="G15" i="5"/>
  <c r="F16" i="5"/>
  <c r="G16" i="5"/>
  <c r="F17" i="5"/>
  <c r="G17" i="5"/>
  <c r="F18" i="5"/>
  <c r="G18"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0" i="5"/>
  <c r="G40" i="5"/>
  <c r="F41" i="5"/>
  <c r="G41" i="5"/>
  <c r="F42" i="5"/>
  <c r="G42" i="5"/>
  <c r="F43" i="5"/>
  <c r="G43" i="5"/>
  <c r="F44" i="5"/>
  <c r="G44" i="5"/>
  <c r="F45" i="5"/>
  <c r="G45" i="5"/>
  <c r="F46" i="5"/>
  <c r="G46" i="5"/>
  <c r="F47" i="5"/>
  <c r="G47" i="5"/>
  <c r="F48" i="5"/>
  <c r="G48" i="5"/>
  <c r="F49" i="5"/>
  <c r="G49" i="5"/>
  <c r="F50" i="5"/>
  <c r="G50" i="5"/>
  <c r="F51" i="5"/>
  <c r="G51" i="5"/>
  <c r="F52" i="5"/>
  <c r="G52" i="5"/>
  <c r="F53" i="5"/>
  <c r="G53" i="5"/>
  <c r="F54" i="5"/>
  <c r="G54" i="5"/>
  <c r="F55" i="5"/>
  <c r="G55" i="5"/>
  <c r="F56" i="5"/>
  <c r="G56" i="5"/>
  <c r="F57" i="5"/>
  <c r="G57" i="5"/>
  <c r="F58" i="5"/>
  <c r="G58" i="5"/>
  <c r="F59" i="5"/>
  <c r="G59" i="5"/>
  <c r="F60" i="5"/>
  <c r="G60" i="5"/>
  <c r="F61" i="5"/>
  <c r="G61" i="5"/>
  <c r="F62" i="5"/>
  <c r="G62" i="5"/>
  <c r="F63" i="5"/>
  <c r="G63" i="5"/>
  <c r="F64" i="5"/>
  <c r="G64" i="5"/>
  <c r="F65" i="5"/>
  <c r="G65" i="5"/>
  <c r="F66" i="5"/>
  <c r="G66" i="5"/>
  <c r="F67" i="5"/>
  <c r="G67" i="5"/>
  <c r="F68" i="5"/>
  <c r="G68" i="5"/>
  <c r="F69" i="5"/>
  <c r="G69" i="5"/>
  <c r="F70" i="5"/>
  <c r="G70" i="5"/>
  <c r="F71" i="5"/>
  <c r="G71" i="5"/>
  <c r="F72" i="5"/>
  <c r="G72" i="5"/>
  <c r="F73" i="5"/>
  <c r="G73" i="5"/>
  <c r="F74" i="5"/>
  <c r="G74" i="5"/>
  <c r="F75" i="5"/>
  <c r="G75" i="5"/>
  <c r="F76" i="5"/>
  <c r="G76" i="5"/>
  <c r="F77" i="5"/>
  <c r="G77" i="5"/>
  <c r="F78" i="5"/>
  <c r="G78" i="5"/>
  <c r="F79" i="5"/>
  <c r="G79" i="5"/>
  <c r="F80" i="5"/>
  <c r="G80" i="5"/>
  <c r="F81" i="5"/>
  <c r="G81" i="5"/>
  <c r="F82" i="5"/>
  <c r="G82" i="5"/>
  <c r="F83" i="5"/>
  <c r="G83" i="5"/>
  <c r="F84" i="5"/>
  <c r="G84" i="5"/>
  <c r="F85" i="5"/>
  <c r="G85" i="5"/>
  <c r="F86" i="5"/>
  <c r="G86" i="5"/>
  <c r="F87" i="5"/>
  <c r="G87" i="5"/>
  <c r="F88" i="5"/>
  <c r="G88" i="5"/>
  <c r="F89" i="5"/>
  <c r="G89" i="5"/>
  <c r="F90" i="5"/>
  <c r="G90" i="5"/>
  <c r="F91" i="5"/>
  <c r="G91" i="5"/>
  <c r="F92" i="5"/>
  <c r="G92" i="5"/>
  <c r="F93" i="5"/>
  <c r="G93" i="5"/>
  <c r="F94" i="5"/>
  <c r="G94" i="5"/>
  <c r="F95" i="5"/>
  <c r="G95" i="5"/>
  <c r="F96" i="5"/>
  <c r="G96" i="5"/>
  <c r="F97" i="5"/>
  <c r="G97" i="5"/>
  <c r="F98" i="5"/>
  <c r="G98" i="5"/>
  <c r="F99" i="5"/>
  <c r="G99" i="5"/>
  <c r="F100" i="5"/>
  <c r="G100" i="5"/>
  <c r="F101" i="5"/>
  <c r="G101" i="5"/>
  <c r="F102" i="5"/>
  <c r="G102" i="5"/>
  <c r="F103" i="5"/>
  <c r="G103" i="5"/>
  <c r="F104" i="5"/>
  <c r="G104" i="5"/>
  <c r="F105" i="5"/>
  <c r="G105" i="5"/>
  <c r="F106" i="5"/>
  <c r="G106" i="5"/>
  <c r="F107" i="5"/>
  <c r="G107" i="5"/>
  <c r="F108" i="5"/>
  <c r="G108" i="5"/>
  <c r="F109" i="5"/>
  <c r="G109" i="5"/>
  <c r="F110" i="5"/>
  <c r="G110" i="5"/>
  <c r="F111" i="5"/>
  <c r="G111" i="5"/>
  <c r="F112" i="5"/>
  <c r="G112" i="5"/>
  <c r="F113" i="5"/>
  <c r="G113" i="5"/>
  <c r="F114" i="5"/>
  <c r="G114" i="5"/>
  <c r="F115" i="5"/>
  <c r="G115" i="5"/>
  <c r="F116" i="5"/>
  <c r="G116" i="5"/>
  <c r="F117" i="5"/>
  <c r="G117" i="5"/>
  <c r="F118" i="5"/>
  <c r="G118" i="5"/>
  <c r="F119" i="5"/>
  <c r="G119" i="5"/>
  <c r="F120" i="5"/>
  <c r="G120" i="5"/>
  <c r="F121" i="5"/>
  <c r="G121" i="5"/>
  <c r="F122" i="5"/>
  <c r="G122" i="5"/>
  <c r="F123" i="5"/>
  <c r="G123" i="5"/>
  <c r="F124" i="5"/>
  <c r="G124" i="5"/>
  <c r="F125" i="5"/>
  <c r="G125" i="5"/>
  <c r="F126" i="5"/>
  <c r="G126" i="5"/>
  <c r="F127" i="5"/>
  <c r="G127" i="5"/>
  <c r="F128" i="5"/>
  <c r="G128" i="5"/>
  <c r="F129" i="5"/>
  <c r="G129" i="5"/>
  <c r="F130" i="5"/>
  <c r="G130" i="5"/>
  <c r="F131" i="5"/>
  <c r="G131" i="5"/>
  <c r="F132" i="5"/>
  <c r="G132" i="5"/>
  <c r="F133" i="5"/>
  <c r="G133" i="5"/>
  <c r="F134" i="5"/>
  <c r="G134" i="5"/>
  <c r="F135" i="5"/>
  <c r="G135" i="5"/>
  <c r="F136" i="5"/>
  <c r="G136" i="5"/>
  <c r="F137" i="5"/>
  <c r="G137" i="5"/>
  <c r="F138" i="5"/>
  <c r="G138" i="5"/>
  <c r="F139" i="5"/>
  <c r="G139" i="5"/>
  <c r="F140" i="5"/>
  <c r="G140" i="5"/>
  <c r="F141" i="5"/>
  <c r="G141" i="5"/>
  <c r="F142" i="5"/>
  <c r="G142" i="5"/>
  <c r="F143" i="5"/>
  <c r="G143" i="5"/>
  <c r="F144" i="5"/>
  <c r="G144" i="5"/>
  <c r="F145" i="5"/>
  <c r="G145" i="5"/>
  <c r="F146" i="5"/>
  <c r="G146" i="5"/>
  <c r="F148" i="5"/>
  <c r="G148" i="5"/>
  <c r="F147" i="5"/>
  <c r="G147" i="5"/>
  <c r="F149" i="5"/>
  <c r="G149" i="5"/>
  <c r="F150" i="5"/>
  <c r="G150" i="5"/>
  <c r="F151" i="5"/>
  <c r="G151" i="5"/>
  <c r="F152" i="5"/>
  <c r="G152" i="5"/>
  <c r="F153" i="5"/>
  <c r="G153" i="5"/>
  <c r="F154" i="5"/>
  <c r="G154" i="5"/>
  <c r="F155" i="5"/>
  <c r="G155" i="5"/>
  <c r="F156" i="5"/>
  <c r="G156" i="5"/>
  <c r="F157" i="5"/>
  <c r="G157" i="5"/>
  <c r="F158" i="5"/>
  <c r="G158" i="5"/>
  <c r="F159" i="5"/>
  <c r="G159" i="5"/>
  <c r="F160" i="5"/>
  <c r="G160" i="5"/>
  <c r="F161" i="5"/>
  <c r="G161" i="5"/>
  <c r="F162" i="5"/>
  <c r="G162" i="5"/>
  <c r="F163" i="5"/>
  <c r="G163" i="5"/>
  <c r="F164" i="5"/>
  <c r="G164" i="5"/>
  <c r="F165" i="5"/>
  <c r="G165" i="5"/>
  <c r="F166" i="5"/>
  <c r="G166" i="5"/>
  <c r="F167" i="5"/>
  <c r="G167" i="5"/>
  <c r="F168" i="5"/>
  <c r="G168" i="5"/>
  <c r="F169" i="5"/>
  <c r="G169" i="5"/>
  <c r="F170" i="5"/>
  <c r="G170" i="5"/>
  <c r="F171" i="5"/>
  <c r="G171" i="5"/>
  <c r="F172" i="5"/>
  <c r="G172" i="5"/>
  <c r="F173" i="5"/>
  <c r="G173" i="5"/>
  <c r="F174" i="5"/>
  <c r="G174" i="5"/>
  <c r="F175" i="5"/>
  <c r="G175" i="5"/>
  <c r="F176" i="5"/>
  <c r="G176" i="5"/>
  <c r="F177" i="5"/>
  <c r="G177" i="5"/>
  <c r="F178" i="5"/>
  <c r="G178" i="5"/>
  <c r="F179" i="5"/>
  <c r="G179" i="5"/>
  <c r="F180" i="5"/>
  <c r="G180" i="5"/>
  <c r="F181" i="5"/>
  <c r="G181" i="5"/>
  <c r="F182" i="5"/>
  <c r="G182" i="5"/>
  <c r="F183" i="5"/>
  <c r="G183" i="5"/>
  <c r="F184" i="5"/>
  <c r="G184" i="5"/>
  <c r="F185" i="5"/>
  <c r="G185" i="5"/>
  <c r="F186" i="5"/>
  <c r="G186" i="5"/>
  <c r="F187" i="5"/>
  <c r="G187" i="5"/>
  <c r="F188" i="5"/>
  <c r="G188" i="5"/>
  <c r="F189" i="5"/>
  <c r="G189" i="5"/>
  <c r="F190" i="5"/>
  <c r="G190" i="5"/>
  <c r="F191" i="5"/>
  <c r="G191" i="5"/>
  <c r="F192" i="5"/>
  <c r="G192" i="5"/>
  <c r="F193" i="5"/>
  <c r="G193" i="5"/>
  <c r="F194" i="5"/>
  <c r="G194" i="5"/>
  <c r="F195" i="5"/>
  <c r="G195" i="5"/>
  <c r="F196" i="5"/>
  <c r="G196" i="5"/>
  <c r="F197" i="5"/>
  <c r="G197" i="5"/>
  <c r="F198" i="5"/>
  <c r="G198" i="5"/>
  <c r="F199" i="5"/>
  <c r="G199" i="5"/>
  <c r="F200" i="5"/>
  <c r="G200" i="5"/>
  <c r="F201" i="5"/>
  <c r="G201" i="5"/>
  <c r="F202" i="5"/>
  <c r="G202" i="5"/>
  <c r="F203" i="5"/>
  <c r="G203" i="5"/>
  <c r="F204" i="5"/>
  <c r="G204" i="5"/>
  <c r="F205" i="5"/>
  <c r="G205" i="5"/>
  <c r="F206" i="5"/>
  <c r="G206" i="5"/>
  <c r="F207" i="5"/>
  <c r="G207" i="5"/>
  <c r="F208" i="5"/>
  <c r="G208" i="5"/>
  <c r="F209" i="5"/>
  <c r="G209" i="5"/>
  <c r="F210" i="5"/>
  <c r="G210" i="5"/>
  <c r="F211" i="5"/>
  <c r="G211" i="5"/>
  <c r="F212" i="5"/>
  <c r="G212" i="5"/>
  <c r="F213" i="5"/>
  <c r="G213" i="5"/>
  <c r="F214" i="5"/>
  <c r="G214" i="5"/>
  <c r="F215" i="5"/>
  <c r="G215" i="5"/>
  <c r="F216" i="5"/>
  <c r="G216" i="5"/>
  <c r="F217" i="5"/>
  <c r="G217" i="5"/>
  <c r="F218" i="5"/>
  <c r="G218" i="5"/>
  <c r="F219" i="5"/>
  <c r="G219" i="5"/>
  <c r="F220" i="5"/>
  <c r="G220" i="5"/>
  <c r="F221" i="5"/>
  <c r="G221" i="5"/>
  <c r="F222" i="5"/>
  <c r="G222" i="5"/>
  <c r="F223" i="5"/>
  <c r="G223" i="5"/>
  <c r="F224" i="5"/>
  <c r="G224" i="5"/>
  <c r="F225" i="5"/>
  <c r="G225" i="5"/>
  <c r="F226" i="5"/>
  <c r="G226" i="5"/>
  <c r="F227" i="5"/>
  <c r="G227" i="5"/>
  <c r="F228" i="5"/>
  <c r="G228" i="5"/>
  <c r="F229" i="5"/>
  <c r="G229" i="5"/>
  <c r="F230" i="5"/>
  <c r="G230" i="5"/>
  <c r="F231" i="5"/>
  <c r="G231" i="5"/>
  <c r="F232" i="5"/>
  <c r="G232" i="5"/>
  <c r="F233" i="5"/>
  <c r="G233"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255" i="5"/>
  <c r="G255" i="5"/>
  <c r="F256" i="5"/>
  <c r="G256" i="5"/>
  <c r="F257" i="5"/>
  <c r="G257" i="5"/>
  <c r="F258" i="5"/>
  <c r="G258" i="5"/>
  <c r="F259" i="5"/>
  <c r="G259" i="5"/>
  <c r="F260" i="5"/>
  <c r="G260" i="5"/>
  <c r="F261" i="5"/>
  <c r="G261" i="5"/>
  <c r="F262" i="5"/>
  <c r="G262" i="5"/>
  <c r="F263" i="5"/>
  <c r="G263" i="5"/>
  <c r="F264" i="5"/>
  <c r="G264" i="5"/>
  <c r="F265" i="5"/>
  <c r="G265" i="5"/>
  <c r="F266" i="5"/>
  <c r="G266" i="5"/>
  <c r="F267" i="5"/>
  <c r="G267" i="5"/>
  <c r="F268" i="5"/>
  <c r="G268" i="5"/>
  <c r="F269" i="5"/>
  <c r="G269" i="5"/>
  <c r="F270" i="5"/>
  <c r="G270" i="5"/>
  <c r="F271" i="5"/>
  <c r="G271" i="5"/>
  <c r="F272" i="5"/>
  <c r="G272" i="5"/>
  <c r="F273" i="5"/>
  <c r="G273" i="5"/>
  <c r="F274" i="5"/>
  <c r="G274" i="5"/>
  <c r="F275" i="5"/>
  <c r="G275" i="5"/>
  <c r="F276" i="5"/>
  <c r="G276" i="5"/>
  <c r="F277" i="5"/>
  <c r="G277" i="5"/>
  <c r="F278" i="5"/>
  <c r="G278" i="5"/>
  <c r="F279" i="5"/>
  <c r="G279" i="5"/>
  <c r="F280" i="5"/>
  <c r="G280" i="5"/>
  <c r="F281" i="5"/>
  <c r="G281" i="5"/>
  <c r="F282" i="5"/>
  <c r="G282" i="5"/>
  <c r="F283" i="5"/>
  <c r="G283" i="5"/>
  <c r="F284" i="5"/>
  <c r="G284" i="5"/>
  <c r="F285" i="5"/>
  <c r="G285" i="5"/>
  <c r="F286" i="5"/>
  <c r="G286" i="5"/>
  <c r="F287" i="5"/>
  <c r="G287" i="5"/>
  <c r="F288" i="5"/>
  <c r="G288" i="5"/>
  <c r="F289" i="5"/>
  <c r="G289" i="5"/>
  <c r="F290" i="5"/>
  <c r="G290" i="5"/>
  <c r="F291" i="5"/>
  <c r="G291" i="5"/>
  <c r="F292" i="5"/>
  <c r="G292" i="5"/>
  <c r="F293" i="5"/>
  <c r="G293" i="5"/>
  <c r="F294" i="5"/>
  <c r="G294" i="5"/>
  <c r="F295" i="5"/>
  <c r="G295" i="5"/>
  <c r="F296" i="5"/>
  <c r="G296" i="5"/>
  <c r="F297" i="5"/>
  <c r="G297" i="5"/>
  <c r="F298" i="5"/>
  <c r="G298" i="5"/>
  <c r="F299" i="5"/>
  <c r="G299" i="5"/>
  <c r="F300" i="5"/>
  <c r="G300" i="5"/>
  <c r="F301" i="5"/>
  <c r="G301" i="5"/>
  <c r="F302" i="5"/>
  <c r="G302" i="5"/>
  <c r="F303" i="5"/>
  <c r="G303" i="5"/>
  <c r="F304" i="5"/>
  <c r="G304" i="5"/>
  <c r="F305" i="5"/>
  <c r="G305" i="5"/>
  <c r="F306" i="5"/>
  <c r="G306" i="5"/>
  <c r="F307" i="5"/>
  <c r="G307" i="5"/>
  <c r="F308" i="5"/>
  <c r="G308" i="5"/>
  <c r="F309" i="5"/>
  <c r="G309" i="5"/>
  <c r="F310" i="5"/>
  <c r="G310" i="5"/>
  <c r="F311" i="5"/>
  <c r="G311" i="5"/>
  <c r="F312" i="5"/>
  <c r="G312" i="5"/>
  <c r="F313" i="5"/>
  <c r="G313" i="5"/>
  <c r="F314" i="5"/>
  <c r="G314" i="5"/>
  <c r="F315" i="5"/>
  <c r="G315" i="5"/>
  <c r="F316" i="5"/>
  <c r="G316" i="5"/>
  <c r="F317" i="5"/>
  <c r="G317" i="5"/>
  <c r="F318" i="5"/>
  <c r="G318" i="5"/>
  <c r="F319" i="5"/>
  <c r="G319" i="5"/>
  <c r="F320" i="5"/>
  <c r="G320" i="5"/>
  <c r="F321" i="5"/>
  <c r="G321" i="5"/>
  <c r="F322" i="5"/>
  <c r="G322" i="5"/>
  <c r="F323" i="5"/>
  <c r="G323" i="5"/>
  <c r="F324" i="5"/>
  <c r="G324" i="5"/>
  <c r="F325" i="5"/>
  <c r="G325" i="5"/>
  <c r="F326" i="5"/>
  <c r="G326" i="5"/>
  <c r="F327" i="5"/>
  <c r="G327" i="5"/>
  <c r="F328" i="5"/>
  <c r="G328" i="5"/>
  <c r="F329" i="5"/>
  <c r="G329" i="5"/>
  <c r="F330" i="5"/>
  <c r="G330" i="5"/>
  <c r="F331" i="5"/>
  <c r="G331" i="5"/>
  <c r="F332" i="5"/>
  <c r="G332" i="5"/>
  <c r="F333" i="5"/>
  <c r="G333" i="5"/>
  <c r="F334" i="5"/>
  <c r="G334" i="5"/>
  <c r="F335" i="5"/>
  <c r="G335" i="5"/>
  <c r="F336" i="5"/>
  <c r="G336" i="5"/>
  <c r="F337" i="5"/>
  <c r="G337" i="5"/>
  <c r="F338" i="5"/>
  <c r="G338" i="5"/>
  <c r="F339" i="5"/>
  <c r="G339" i="5"/>
  <c r="F340" i="5"/>
  <c r="G340" i="5"/>
  <c r="F341" i="5"/>
  <c r="G341" i="5"/>
  <c r="F342" i="5"/>
  <c r="G342" i="5"/>
  <c r="F343" i="5"/>
  <c r="G343" i="5"/>
  <c r="F344" i="5"/>
  <c r="G344" i="5"/>
  <c r="F345" i="5"/>
  <c r="G345" i="5"/>
  <c r="F346" i="5"/>
  <c r="G346" i="5"/>
  <c r="F347" i="5"/>
  <c r="G347" i="5"/>
  <c r="F348" i="5"/>
  <c r="G348" i="5"/>
  <c r="G8" i="5"/>
  <c r="F8" i="5"/>
  <c r="C11" i="9" l="1"/>
  <c r="C12" i="9" s="1"/>
  <c r="C13" i="9" s="1"/>
  <c r="C14" i="9" s="1"/>
  <c r="C15" i="9" s="1"/>
  <c r="C16" i="9" s="1"/>
  <c r="C17" i="9" s="1"/>
  <c r="C18" i="9" s="1"/>
  <c r="C19" i="9" s="1"/>
  <c r="C20" i="9" s="1"/>
  <c r="C21" i="9" s="1"/>
  <c r="C22" i="9" s="1"/>
  <c r="C24" i="9" s="1"/>
  <c r="C26" i="9" s="1"/>
  <c r="Y12" i="16" l="1"/>
  <c r="X12" i="16"/>
  <c r="W12" i="16"/>
  <c r="V12" i="16"/>
  <c r="U12" i="16"/>
  <c r="T12" i="16"/>
  <c r="S12" i="16"/>
  <c r="R12" i="16"/>
  <c r="Q12" i="16"/>
  <c r="P12" i="16"/>
  <c r="O12" i="16"/>
  <c r="N12" i="16"/>
  <c r="M12" i="16"/>
  <c r="L12" i="16"/>
  <c r="K12" i="16"/>
  <c r="J12" i="16"/>
  <c r="I12" i="16"/>
  <c r="H12" i="16"/>
  <c r="G12" i="16"/>
  <c r="F12" i="16"/>
  <c r="E12" i="16"/>
  <c r="D12" i="16"/>
  <c r="D10" i="16" l="1"/>
  <c r="H10" i="16"/>
  <c r="J11" i="16"/>
  <c r="F11" i="16"/>
  <c r="I10" i="16"/>
  <c r="E10" i="16"/>
  <c r="R11" i="16"/>
  <c r="P10" i="16"/>
  <c r="T10" i="16"/>
  <c r="X10" i="16"/>
  <c r="N11" i="16"/>
  <c r="V11" i="16"/>
  <c r="M10" i="16"/>
  <c r="Q10" i="16"/>
  <c r="U10" i="16"/>
  <c r="Y10" i="16"/>
  <c r="O11" i="16"/>
  <c r="S11" i="16"/>
  <c r="W11" i="16"/>
  <c r="K11" i="16"/>
  <c r="G11" i="16"/>
  <c r="H11" i="16"/>
  <c r="P11" i="16"/>
  <c r="X11" i="16"/>
  <c r="D11" i="16"/>
  <c r="L11" i="16"/>
  <c r="T11" i="16"/>
  <c r="E11" i="16"/>
  <c r="I11" i="16"/>
  <c r="M11" i="16"/>
  <c r="Q11" i="16"/>
  <c r="U11" i="16"/>
  <c r="Y11" i="16"/>
  <c r="O7" i="9"/>
  <c r="P7" i="9" s="1"/>
  <c r="O8" i="9"/>
  <c r="P8" i="9" s="1"/>
  <c r="O9" i="9"/>
  <c r="P9" i="9" s="1"/>
  <c r="O10" i="9"/>
  <c r="P10" i="9" s="1"/>
  <c r="O11" i="9"/>
  <c r="P11" i="9" s="1"/>
  <c r="O12" i="9"/>
  <c r="P12" i="9" s="1"/>
  <c r="O13" i="9"/>
  <c r="P13" i="9" s="1"/>
  <c r="O14" i="9"/>
  <c r="P14" i="9" s="1"/>
  <c r="O15" i="9"/>
  <c r="P15" i="9" s="1"/>
  <c r="O16" i="9"/>
  <c r="P16" i="9" s="1"/>
  <c r="O17" i="9"/>
  <c r="P17" i="9" s="1"/>
  <c r="O18" i="9"/>
  <c r="P18" i="9" s="1"/>
  <c r="O19" i="9"/>
  <c r="P19" i="9" s="1"/>
  <c r="O20" i="9"/>
  <c r="P20" i="9" s="1"/>
  <c r="O21" i="9"/>
  <c r="P21" i="9" s="1"/>
  <c r="O22" i="9"/>
  <c r="P22" i="9" s="1"/>
  <c r="O23" i="9"/>
  <c r="P23" i="9" s="1"/>
  <c r="O24" i="9"/>
  <c r="P24" i="9" s="1"/>
  <c r="O25" i="9"/>
  <c r="P25" i="9" s="1"/>
  <c r="O26" i="9"/>
  <c r="P26" i="9" s="1"/>
  <c r="O27" i="9"/>
  <c r="P27" i="9" s="1"/>
  <c r="O6" i="9"/>
  <c r="P6" i="9" s="1"/>
  <c r="L7" i="16" l="1"/>
  <c r="U13" i="16"/>
  <c r="X13" i="16"/>
  <c r="L10" i="16"/>
  <c r="L13" i="16" s="1"/>
  <c r="U7" i="16"/>
  <c r="T13" i="16"/>
  <c r="E13" i="16"/>
  <c r="D13" i="16"/>
  <c r="E7" i="16"/>
  <c r="D7" i="16"/>
  <c r="W10" i="16"/>
  <c r="W13" i="16" s="1"/>
  <c r="W7" i="16"/>
  <c r="G10" i="16"/>
  <c r="G13" i="16" s="1"/>
  <c r="G7" i="16"/>
  <c r="V10" i="16"/>
  <c r="V13" i="16" s="1"/>
  <c r="V7" i="16"/>
  <c r="Q13" i="16"/>
  <c r="S10" i="16"/>
  <c r="S13" i="16" s="1"/>
  <c r="S7" i="16"/>
  <c r="N10" i="16"/>
  <c r="N13" i="16" s="1"/>
  <c r="N7" i="16"/>
  <c r="T7" i="16"/>
  <c r="Q7" i="16"/>
  <c r="O10" i="16"/>
  <c r="O13" i="16" s="1"/>
  <c r="O7" i="16"/>
  <c r="F10" i="16"/>
  <c r="F13" i="16" s="1"/>
  <c r="F7" i="16"/>
  <c r="R10" i="16"/>
  <c r="R13" i="16" s="1"/>
  <c r="R7" i="16"/>
  <c r="M13" i="16"/>
  <c r="P13" i="16"/>
  <c r="H13" i="16"/>
  <c r="Y13" i="16"/>
  <c r="I13" i="16"/>
  <c r="K10" i="16"/>
  <c r="K13" i="16" s="1"/>
  <c r="K7" i="16"/>
  <c r="J10" i="16"/>
  <c r="J13" i="16" s="1"/>
  <c r="J7" i="16"/>
  <c r="M7" i="16"/>
  <c r="X7" i="16"/>
  <c r="P7" i="16"/>
  <c r="H7" i="16"/>
  <c r="Y7" i="16"/>
  <c r="I7" i="16"/>
  <c r="Y12" i="12"/>
  <c r="X12" i="12"/>
  <c r="W12" i="12"/>
  <c r="V12" i="12"/>
  <c r="U12" i="12"/>
  <c r="T12" i="12"/>
  <c r="S12" i="12"/>
  <c r="R12" i="12"/>
  <c r="Q12" i="12"/>
  <c r="P12" i="12"/>
  <c r="O12" i="12"/>
  <c r="N12" i="12"/>
  <c r="M12" i="12"/>
  <c r="L12" i="12"/>
  <c r="K12" i="12"/>
  <c r="J12" i="12"/>
  <c r="I12" i="12"/>
  <c r="H12" i="12"/>
  <c r="G12" i="12"/>
  <c r="F12" i="12"/>
  <c r="E12" i="12"/>
  <c r="D12" i="12"/>
  <c r="Q10" i="12" l="1"/>
  <c r="U10" i="12"/>
  <c r="O11" i="12"/>
  <c r="S11" i="12"/>
  <c r="W11" i="12"/>
  <c r="R10" i="12"/>
  <c r="P11" i="12"/>
  <c r="T11" i="12"/>
  <c r="X11" i="12"/>
  <c r="O10" i="12"/>
  <c r="W10" i="12"/>
  <c r="M11" i="12"/>
  <c r="Q11" i="12"/>
  <c r="U11" i="12"/>
  <c r="Y11" i="12"/>
  <c r="T10" i="12"/>
  <c r="X10" i="12"/>
  <c r="N11" i="12"/>
  <c r="R11" i="12"/>
  <c r="V11" i="12"/>
  <c r="E10" i="12"/>
  <c r="I10" i="12"/>
  <c r="G11" i="12"/>
  <c r="K11" i="12"/>
  <c r="D11" i="12"/>
  <c r="H11" i="12"/>
  <c r="K10" i="12"/>
  <c r="E11" i="12"/>
  <c r="I11" i="12"/>
  <c r="D10" i="12"/>
  <c r="H10" i="12"/>
  <c r="F11" i="12"/>
  <c r="J11" i="12"/>
  <c r="L11" i="12"/>
  <c r="L10" i="12"/>
  <c r="Y7" i="12"/>
  <c r="G7" i="12"/>
  <c r="N7" i="12"/>
  <c r="S7" i="12"/>
  <c r="V7" i="12"/>
  <c r="Q7" i="12"/>
  <c r="G10" i="12"/>
  <c r="D7" i="12"/>
  <c r="O7" i="12"/>
  <c r="S10" i="12"/>
  <c r="H7" i="12"/>
  <c r="T7" i="12"/>
  <c r="K7" i="12"/>
  <c r="W7" i="12"/>
  <c r="J10" i="12"/>
  <c r="J7" i="12"/>
  <c r="M10" i="12"/>
  <c r="M7" i="12"/>
  <c r="P10" i="12"/>
  <c r="P7" i="12"/>
  <c r="V10" i="12"/>
  <c r="N10" i="12"/>
  <c r="Y10" i="12"/>
  <c r="F10" i="12"/>
  <c r="F7" i="12"/>
  <c r="E7" i="12"/>
  <c r="I7" i="12"/>
  <c r="L7" i="12"/>
  <c r="R7" i="12"/>
  <c r="X7" i="12"/>
  <c r="U7" i="12"/>
  <c r="I13" i="12" l="1"/>
  <c r="K13" i="12"/>
  <c r="U13" i="12"/>
  <c r="P13" i="12"/>
  <c r="J13" i="12"/>
  <c r="T13" i="12"/>
  <c r="S13" i="12"/>
  <c r="H13" i="12"/>
  <c r="E13" i="12"/>
  <c r="R13" i="12"/>
  <c r="W13" i="12"/>
  <c r="O13" i="12"/>
  <c r="Y13" i="12"/>
  <c r="X13" i="12"/>
  <c r="Q13" i="12"/>
  <c r="D13" i="12"/>
  <c r="V13" i="12"/>
  <c r="M13" i="12"/>
  <c r="N13" i="12"/>
  <c r="F13" i="12"/>
  <c r="G13" i="12"/>
  <c r="L13" i="12"/>
  <c r="C7" i="9"/>
  <c r="C8" i="9" s="1"/>
  <c r="C9" i="9" s="1"/>
  <c r="I5" i="9"/>
  <c r="L5" i="9" s="1"/>
  <c r="H5" i="9"/>
  <c r="K5" i="9" s="1"/>
  <c r="G5" i="9"/>
  <c r="J5" i="9" s="1"/>
  <c r="K4" i="9"/>
  <c r="L4" i="9" s="1"/>
  <c r="H4" i="9"/>
  <c r="I4" i="9" s="1"/>
  <c r="E4" i="9"/>
  <c r="F4" i="9" l="1"/>
</calcChain>
</file>

<file path=xl/comments1.xml><?xml version="1.0" encoding="utf-8"?>
<comments xmlns="http://schemas.openxmlformats.org/spreadsheetml/2006/main">
  <authors>
    <author>Author</author>
  </authors>
  <commentList>
    <comment ref="AC4" authorId="0" shapeId="0">
      <text>
        <r>
          <rPr>
            <b/>
            <sz val="9"/>
            <color indexed="81"/>
            <rFont val="Tahoma"/>
            <family val="2"/>
          </rPr>
          <t>Author:</t>
        </r>
        <r>
          <rPr>
            <sz val="9"/>
            <color indexed="81"/>
            <rFont val="Tahoma"/>
            <family val="2"/>
          </rPr>
          <t xml:space="preserve">
Deeper than 100m was not included in the report.</t>
        </r>
      </text>
    </comment>
    <comment ref="AA5" authorId="0" shapeId="0">
      <text>
        <r>
          <rPr>
            <b/>
            <sz val="9"/>
            <color indexed="81"/>
            <rFont val="Tahoma"/>
            <family val="2"/>
          </rPr>
          <t>Author:</t>
        </r>
        <r>
          <rPr>
            <sz val="9"/>
            <color indexed="81"/>
            <rFont val="Tahoma"/>
            <family val="2"/>
          </rPr>
          <t xml:space="preserve">
Made equal to "low restricitons" scenario to reflect the sea area envisaged by Belgium</t>
        </r>
      </text>
    </comment>
  </commentList>
</comments>
</file>

<file path=xl/comments2.xml><?xml version="1.0" encoding="utf-8"?>
<comments xmlns="http://schemas.openxmlformats.org/spreadsheetml/2006/main">
  <authors>
    <author>Author</author>
  </authors>
  <commentList>
    <comment ref="V4" authorId="0" shapeId="0">
      <text>
        <r>
          <rPr>
            <b/>
            <sz val="9"/>
            <color indexed="81"/>
            <rFont val="Tahoma"/>
            <family val="2"/>
          </rPr>
          <t>Author:</t>
        </r>
        <r>
          <rPr>
            <sz val="9"/>
            <color indexed="81"/>
            <rFont val="Tahoma"/>
            <family val="2"/>
          </rPr>
          <t xml:space="preserve">
Deeper than 100m was not included in the report.</t>
        </r>
      </text>
    </comment>
  </commentList>
</comments>
</file>

<file path=xl/comments3.xml><?xml version="1.0" encoding="utf-8"?>
<comments xmlns="http://schemas.openxmlformats.org/spreadsheetml/2006/main">
  <authors>
    <author>Author</author>
  </authors>
  <commentList>
    <comment ref="V4" authorId="0" shapeId="0">
      <text>
        <r>
          <rPr>
            <b/>
            <sz val="9"/>
            <color indexed="81"/>
            <rFont val="Tahoma"/>
            <family val="2"/>
          </rPr>
          <t>Author:</t>
        </r>
        <r>
          <rPr>
            <sz val="9"/>
            <color indexed="81"/>
            <rFont val="Tahoma"/>
            <family val="2"/>
          </rPr>
          <t xml:space="preserve">
Deeper than 100m was not included in the report.</t>
        </r>
      </text>
    </comment>
  </commentList>
</comments>
</file>

<file path=xl/sharedStrings.xml><?xml version="1.0" encoding="utf-8"?>
<sst xmlns="http://schemas.openxmlformats.org/spreadsheetml/2006/main" count="74958" uniqueCount="1138">
  <si>
    <t>Scenario</t>
  </si>
  <si>
    <t>United Kingdom</t>
  </si>
  <si>
    <t>Sweden</t>
  </si>
  <si>
    <t>Spain</t>
  </si>
  <si>
    <t>Slovenia</t>
  </si>
  <si>
    <t>Slovakia</t>
  </si>
  <si>
    <t>Romania</t>
  </si>
  <si>
    <t>Portugal</t>
  </si>
  <si>
    <t>Poland</t>
  </si>
  <si>
    <t>Netherlands</t>
  </si>
  <si>
    <t>Malta</t>
  </si>
  <si>
    <t>Lithuania</t>
  </si>
  <si>
    <t>Latvia</t>
  </si>
  <si>
    <t>Italy</t>
  </si>
  <si>
    <t>Ireland</t>
  </si>
  <si>
    <t>Hungary</t>
  </si>
  <si>
    <t>Greece</t>
  </si>
  <si>
    <t>Germany</t>
  </si>
  <si>
    <t>France</t>
  </si>
  <si>
    <t>Finland</t>
  </si>
  <si>
    <t>Estonia</t>
  </si>
  <si>
    <t>Denmark</t>
  </si>
  <si>
    <t>Czech Republic</t>
  </si>
  <si>
    <t>Cyprus</t>
  </si>
  <si>
    <t>Croatia</t>
  </si>
  <si>
    <t>Bulgaria</t>
  </si>
  <si>
    <t>Belgium</t>
  </si>
  <si>
    <t>Austria</t>
  </si>
  <si>
    <t>20%  &lt; CF &lt; 25%</t>
  </si>
  <si>
    <t>15%&lt; CF&lt;20%</t>
  </si>
  <si>
    <t>ONSHORE</t>
  </si>
  <si>
    <t>TWh</t>
  </si>
  <si>
    <t>Unit</t>
  </si>
  <si>
    <t>Measure</t>
  </si>
  <si>
    <t>Potential production</t>
  </si>
  <si>
    <t>Onshore Offshore</t>
  </si>
  <si>
    <t>OFFSHORE</t>
  </si>
  <si>
    <t>Potential capacity</t>
  </si>
  <si>
    <t>GWe</t>
  </si>
  <si>
    <t>Country</t>
  </si>
  <si>
    <t>Wind condition</t>
  </si>
  <si>
    <t>Value</t>
  </si>
  <si>
    <t xml:space="preserve">A hypothetical scenario in which the exclusion of surfaces for wind converges in all countries to a high level. </t>
  </si>
  <si>
    <t xml:space="preserve">Current legal requirements for exclusion zones and setback distances. </t>
  </si>
  <si>
    <t xml:space="preserve">A hypothetical scenario in which the exclusion of surfaces for wind converges in all countries to a low level. </t>
  </si>
  <si>
    <t>Hub height (m)</t>
  </si>
  <si>
    <t>Sum of Value</t>
  </si>
  <si>
    <t>Row Labels</t>
  </si>
  <si>
    <t>Grand Total</t>
  </si>
  <si>
    <t>Column Labels</t>
  </si>
  <si>
    <t>Wind</t>
  </si>
  <si>
    <t>NUTS2</t>
  </si>
  <si>
    <t>Average top 50%</t>
  </si>
  <si>
    <t>Average worst 50%</t>
  </si>
  <si>
    <t>10% best</t>
  </si>
  <si>
    <t>10%-20%</t>
  </si>
  <si>
    <t>20%-30%</t>
  </si>
  <si>
    <t>30%-40%</t>
  </si>
  <si>
    <t>40%-50%</t>
  </si>
  <si>
    <t>50%-60%</t>
  </si>
  <si>
    <t>60%-70%</t>
  </si>
  <si>
    <t>70%-80%</t>
  </si>
  <si>
    <t>80%-90%</t>
  </si>
  <si>
    <t>90%-100%</t>
  </si>
  <si>
    <t>Onshore</t>
  </si>
  <si>
    <t>MK</t>
  </si>
  <si>
    <t>AT11</t>
  </si>
  <si>
    <t>AT12</t>
  </si>
  <si>
    <t>AT21</t>
  </si>
  <si>
    <t>AT22</t>
  </si>
  <si>
    <t>AT31</t>
  </si>
  <si>
    <t>AT32</t>
  </si>
  <si>
    <t>AT33</t>
  </si>
  <si>
    <t>AT34</t>
  </si>
  <si>
    <t>BE21</t>
  </si>
  <si>
    <t>BE22</t>
  </si>
  <si>
    <t>BE23</t>
  </si>
  <si>
    <t>BE24</t>
  </si>
  <si>
    <t>BE25</t>
  </si>
  <si>
    <t>BE31</t>
  </si>
  <si>
    <t>BE32</t>
  </si>
  <si>
    <t>BE33</t>
  </si>
  <si>
    <t>BE34</t>
  </si>
  <si>
    <t>BE35</t>
  </si>
  <si>
    <t>BG31</t>
  </si>
  <si>
    <t>BG32</t>
  </si>
  <si>
    <t>BG33</t>
  </si>
  <si>
    <t>BG34</t>
  </si>
  <si>
    <t>BG41</t>
  </si>
  <si>
    <t>BG42</t>
  </si>
  <si>
    <t>CY00</t>
  </si>
  <si>
    <t>CZ01</t>
  </si>
  <si>
    <t>CZ02</t>
  </si>
  <si>
    <t>CZ03</t>
  </si>
  <si>
    <t>CZ04</t>
  </si>
  <si>
    <t>CZ05</t>
  </si>
  <si>
    <t>CZ06</t>
  </si>
  <si>
    <t>CZ07</t>
  </si>
  <si>
    <t>CZ08</t>
  </si>
  <si>
    <t>DE11</t>
  </si>
  <si>
    <t>DE12</t>
  </si>
  <si>
    <t>DE13</t>
  </si>
  <si>
    <t>DE14</t>
  </si>
  <si>
    <t>DE21</t>
  </si>
  <si>
    <t>DE22</t>
  </si>
  <si>
    <t>DE23</t>
  </si>
  <si>
    <t>DE24</t>
  </si>
  <si>
    <t>DE25</t>
  </si>
  <si>
    <t>DE26</t>
  </si>
  <si>
    <t>DE27</t>
  </si>
  <si>
    <t>DE40</t>
  </si>
  <si>
    <t>DE71</t>
  </si>
  <si>
    <t>DE72</t>
  </si>
  <si>
    <t>DE73</t>
  </si>
  <si>
    <t>DE80</t>
  </si>
  <si>
    <t>DE91</t>
  </si>
  <si>
    <t>DE92</t>
  </si>
  <si>
    <t>DE93</t>
  </si>
  <si>
    <t>DE94</t>
  </si>
  <si>
    <t>DEA1</t>
  </si>
  <si>
    <t>DEA2</t>
  </si>
  <si>
    <t>DEA3</t>
  </si>
  <si>
    <t>DEA4</t>
  </si>
  <si>
    <t>DEA5</t>
  </si>
  <si>
    <t>DEB1</t>
  </si>
  <si>
    <t>DEB2</t>
  </si>
  <si>
    <t>DEB3</t>
  </si>
  <si>
    <t>DEC0</t>
  </si>
  <si>
    <t>DED2</t>
  </si>
  <si>
    <t>DED4</t>
  </si>
  <si>
    <t>DED5</t>
  </si>
  <si>
    <t>DEF0</t>
  </si>
  <si>
    <t>DEG0</t>
  </si>
  <si>
    <t>DK01</t>
  </si>
  <si>
    <t>DK02</t>
  </si>
  <si>
    <t>DK03</t>
  </si>
  <si>
    <t>DK04</t>
  </si>
  <si>
    <t>DK05</t>
  </si>
  <si>
    <t>EE00</t>
  </si>
  <si>
    <t>EL30</t>
  </si>
  <si>
    <t>EL41</t>
  </si>
  <si>
    <t>EL42</t>
  </si>
  <si>
    <t>EL43</t>
  </si>
  <si>
    <t>ES11</t>
  </si>
  <si>
    <t>ES12</t>
  </si>
  <si>
    <t>ES13</t>
  </si>
  <si>
    <t>ES21</t>
  </si>
  <si>
    <t>ES22</t>
  </si>
  <si>
    <t>ES23</t>
  </si>
  <si>
    <t>ES24</t>
  </si>
  <si>
    <t>ES30</t>
  </si>
  <si>
    <t>ES41</t>
  </si>
  <si>
    <t>ES42</t>
  </si>
  <si>
    <t>ES43</t>
  </si>
  <si>
    <t>ES51</t>
  </si>
  <si>
    <t>ES52</t>
  </si>
  <si>
    <t>ES53</t>
  </si>
  <si>
    <t>ES61</t>
  </si>
  <si>
    <t>ES62</t>
  </si>
  <si>
    <t>FI19</t>
  </si>
  <si>
    <t>FI1B</t>
  </si>
  <si>
    <t>FI1C</t>
  </si>
  <si>
    <t>FI1D</t>
  </si>
  <si>
    <t>FI20</t>
  </si>
  <si>
    <t>FR10</t>
  </si>
  <si>
    <t>FR21</t>
  </si>
  <si>
    <t>FR22</t>
  </si>
  <si>
    <t>FR23</t>
  </si>
  <si>
    <t>FR24</t>
  </si>
  <si>
    <t>FR25</t>
  </si>
  <si>
    <t>FR26</t>
  </si>
  <si>
    <t>FR30</t>
  </si>
  <si>
    <t>FR41</t>
  </si>
  <si>
    <t>FR42</t>
  </si>
  <si>
    <t>FR43</t>
  </si>
  <si>
    <t>FR51</t>
  </si>
  <si>
    <t>FR52</t>
  </si>
  <si>
    <t>FR53</t>
  </si>
  <si>
    <t>FR61</t>
  </si>
  <si>
    <t>FR62</t>
  </si>
  <si>
    <t>FR63</t>
  </si>
  <si>
    <t>FR71</t>
  </si>
  <si>
    <t>FR72</t>
  </si>
  <si>
    <t>FR81</t>
  </si>
  <si>
    <t>FR82</t>
  </si>
  <si>
    <t>FR83</t>
  </si>
  <si>
    <t>HR03</t>
  </si>
  <si>
    <t>HU10</t>
  </si>
  <si>
    <t>HU21</t>
  </si>
  <si>
    <t>HU22</t>
  </si>
  <si>
    <t>HU23</t>
  </si>
  <si>
    <t>HU31</t>
  </si>
  <si>
    <t>HU32</t>
  </si>
  <si>
    <t>HU33</t>
  </si>
  <si>
    <t>IE01</t>
  </si>
  <si>
    <t>IE02</t>
  </si>
  <si>
    <t>ITC1</t>
  </si>
  <si>
    <t>ITC2</t>
  </si>
  <si>
    <t>ITC3</t>
  </si>
  <si>
    <t>ITC4</t>
  </si>
  <si>
    <t>ITF1</t>
  </si>
  <si>
    <t>ITF2</t>
  </si>
  <si>
    <t>ITF3</t>
  </si>
  <si>
    <t>ITF4</t>
  </si>
  <si>
    <t>ITF5</t>
  </si>
  <si>
    <t>ITF6</t>
  </si>
  <si>
    <t>ITG1</t>
  </si>
  <si>
    <t>ITG2</t>
  </si>
  <si>
    <t>ITH1</t>
  </si>
  <si>
    <t>ITH2</t>
  </si>
  <si>
    <t>ITH3</t>
  </si>
  <si>
    <t>ITH4</t>
  </si>
  <si>
    <t>ITH5</t>
  </si>
  <si>
    <t>ITI1</t>
  </si>
  <si>
    <t>ITI2</t>
  </si>
  <si>
    <t>ITI3</t>
  </si>
  <si>
    <t>ITI4</t>
  </si>
  <si>
    <t>LT00</t>
  </si>
  <si>
    <t>LU00</t>
  </si>
  <si>
    <t>LV00</t>
  </si>
  <si>
    <t>MT00</t>
  </si>
  <si>
    <t>NL11</t>
  </si>
  <si>
    <t>NL12</t>
  </si>
  <si>
    <t>NL13</t>
  </si>
  <si>
    <t>NL21</t>
  </si>
  <si>
    <t>NL22</t>
  </si>
  <si>
    <t>NL23</t>
  </si>
  <si>
    <t>NL31</t>
  </si>
  <si>
    <t>NL32</t>
  </si>
  <si>
    <t>NL33</t>
  </si>
  <si>
    <t>NL34</t>
  </si>
  <si>
    <t>NL41</t>
  </si>
  <si>
    <t>NL42</t>
  </si>
  <si>
    <t>PL11</t>
  </si>
  <si>
    <t>PL12</t>
  </si>
  <si>
    <t>PL21</t>
  </si>
  <si>
    <t>PL22</t>
  </si>
  <si>
    <t>PL31</t>
  </si>
  <si>
    <t>PL32</t>
  </si>
  <si>
    <t>PL33</t>
  </si>
  <si>
    <t>PL34</t>
  </si>
  <si>
    <t>PL41</t>
  </si>
  <si>
    <t>PL42</t>
  </si>
  <si>
    <t>PL43</t>
  </si>
  <si>
    <t>PL51</t>
  </si>
  <si>
    <t>PL52</t>
  </si>
  <si>
    <t>PL61</t>
  </si>
  <si>
    <t>PL62</t>
  </si>
  <si>
    <t>PL63</t>
  </si>
  <si>
    <t>PT11</t>
  </si>
  <si>
    <t>PT15</t>
  </si>
  <si>
    <t>PT16</t>
  </si>
  <si>
    <t>PT17</t>
  </si>
  <si>
    <t>PT18</t>
  </si>
  <si>
    <t>RO11</t>
  </si>
  <si>
    <t>RO12</t>
  </si>
  <si>
    <t>RO21</t>
  </si>
  <si>
    <t>RO22</t>
  </si>
  <si>
    <t>RO31</t>
  </si>
  <si>
    <t>RO32</t>
  </si>
  <si>
    <t>RO41</t>
  </si>
  <si>
    <t>RO42</t>
  </si>
  <si>
    <t>SE11</t>
  </si>
  <si>
    <t>SE12</t>
  </si>
  <si>
    <t>SE21</t>
  </si>
  <si>
    <t>SE22</t>
  </si>
  <si>
    <t>SE23</t>
  </si>
  <si>
    <t>SE31</t>
  </si>
  <si>
    <t>SE32</t>
  </si>
  <si>
    <t>SE33</t>
  </si>
  <si>
    <t>SK01</t>
  </si>
  <si>
    <t>SK02</t>
  </si>
  <si>
    <t>SK03</t>
  </si>
  <si>
    <t>SK04</t>
  </si>
  <si>
    <t>TR21</t>
  </si>
  <si>
    <t>TR22</t>
  </si>
  <si>
    <t>TR31</t>
  </si>
  <si>
    <t>TR32</t>
  </si>
  <si>
    <t>TR33</t>
  </si>
  <si>
    <t>TR41</t>
  </si>
  <si>
    <t>TR42</t>
  </si>
  <si>
    <t>TR51</t>
  </si>
  <si>
    <t>TR52</t>
  </si>
  <si>
    <t>TR61</t>
  </si>
  <si>
    <t>TR62</t>
  </si>
  <si>
    <t>TR63</t>
  </si>
  <si>
    <t>TR71</t>
  </si>
  <si>
    <t>TR72</t>
  </si>
  <si>
    <t>TR81</t>
  </si>
  <si>
    <t>TR82</t>
  </si>
  <si>
    <t>TR83</t>
  </si>
  <si>
    <t>TRA1</t>
  </si>
  <si>
    <t>TRA2</t>
  </si>
  <si>
    <t>TRB1</t>
  </si>
  <si>
    <t>TRB2</t>
  </si>
  <si>
    <t>TRC1</t>
  </si>
  <si>
    <t>TRC2</t>
  </si>
  <si>
    <t>TRC3</t>
  </si>
  <si>
    <t>UKC1</t>
  </si>
  <si>
    <t>UKC2</t>
  </si>
  <si>
    <t>UKD1</t>
  </si>
  <si>
    <t>UKD3</t>
  </si>
  <si>
    <t>UKD4</t>
  </si>
  <si>
    <t>UKD6</t>
  </si>
  <si>
    <t>UKD7</t>
  </si>
  <si>
    <t>UKE1</t>
  </si>
  <si>
    <t>UKE2</t>
  </si>
  <si>
    <t>UKE3</t>
  </si>
  <si>
    <t>UKE4</t>
  </si>
  <si>
    <t>UKF1</t>
  </si>
  <si>
    <t>UKF2</t>
  </si>
  <si>
    <t>UKF3</t>
  </si>
  <si>
    <t>UKG1</t>
  </si>
  <si>
    <t>UKG2</t>
  </si>
  <si>
    <t>UKG3</t>
  </si>
  <si>
    <t>UKH1</t>
  </si>
  <si>
    <t>UKH2</t>
  </si>
  <si>
    <t>UKH3</t>
  </si>
  <si>
    <t>UKJ1</t>
  </si>
  <si>
    <t>UKJ2</t>
  </si>
  <si>
    <t>UKJ3</t>
  </si>
  <si>
    <t>UKJ4</t>
  </si>
  <si>
    <t>UKK1</t>
  </si>
  <si>
    <t>UKK2</t>
  </si>
  <si>
    <t>UKK3</t>
  </si>
  <si>
    <t>UKK4</t>
  </si>
  <si>
    <t>UKL1</t>
  </si>
  <si>
    <t>UKL2</t>
  </si>
  <si>
    <t>UKM2</t>
  </si>
  <si>
    <t>UKM3</t>
  </si>
  <si>
    <t>UKM5</t>
  </si>
  <si>
    <t>UKM6</t>
  </si>
  <si>
    <t>UKN0</t>
  </si>
  <si>
    <t>HR04</t>
  </si>
  <si>
    <t>AL</t>
  </si>
  <si>
    <t>BA</t>
  </si>
  <si>
    <t>MD</t>
  </si>
  <si>
    <t>UA</t>
  </si>
  <si>
    <t>ME00</t>
  </si>
  <si>
    <t>NO01</t>
  </si>
  <si>
    <t>NO02</t>
  </si>
  <si>
    <t>NO03</t>
  </si>
  <si>
    <t>NO04</t>
  </si>
  <si>
    <t>NO05</t>
  </si>
  <si>
    <t>NO06</t>
  </si>
  <si>
    <t>NO07</t>
  </si>
  <si>
    <t>AT13</t>
  </si>
  <si>
    <t>BE10</t>
  </si>
  <si>
    <t>CH01</t>
  </si>
  <si>
    <t>CH02</t>
  </si>
  <si>
    <t>CH03</t>
  </si>
  <si>
    <t>CH04</t>
  </si>
  <si>
    <t>CH05</t>
  </si>
  <si>
    <t>CH06</t>
  </si>
  <si>
    <t>CH07</t>
  </si>
  <si>
    <t>DE30</t>
  </si>
  <si>
    <t>DE50</t>
  </si>
  <si>
    <t>DE60</t>
  </si>
  <si>
    <t>DEE0</t>
  </si>
  <si>
    <t>TR10</t>
  </si>
  <si>
    <t>TR90</t>
  </si>
  <si>
    <t>Offshore</t>
  </si>
  <si>
    <t>AD00</t>
  </si>
  <si>
    <t>SM00</t>
  </si>
  <si>
    <t>EZPT</t>
  </si>
  <si>
    <t>EZES</t>
  </si>
  <si>
    <t>EZUK</t>
  </si>
  <si>
    <t>EZIR</t>
  </si>
  <si>
    <t>EZNO</t>
  </si>
  <si>
    <t>EZFR</t>
  </si>
  <si>
    <t>EZBE</t>
  </si>
  <si>
    <t>EZNL</t>
  </si>
  <si>
    <t>EZDE</t>
  </si>
  <si>
    <t>EZDK</t>
  </si>
  <si>
    <t>EZSE</t>
  </si>
  <si>
    <t>EZFI</t>
  </si>
  <si>
    <t>EZPL</t>
  </si>
  <si>
    <t>EZLT</t>
  </si>
  <si>
    <t>EZLV</t>
  </si>
  <si>
    <t>EZEE</t>
  </si>
  <si>
    <t>EZIT</t>
  </si>
  <si>
    <t>EZHR</t>
  </si>
  <si>
    <t>EZME</t>
  </si>
  <si>
    <t>EZAL</t>
  </si>
  <si>
    <t>EZGR</t>
  </si>
  <si>
    <t>EZMT</t>
  </si>
  <si>
    <t>EZBG</t>
  </si>
  <si>
    <t>EZRO</t>
  </si>
  <si>
    <t>EZCY</t>
  </si>
  <si>
    <t>Distribution of available land</t>
  </si>
  <si>
    <t xml:space="preserve">The coloured cells are derived from neighbouring regions </t>
  </si>
  <si>
    <t>Country Code</t>
  </si>
  <si>
    <t>Country1</t>
  </si>
  <si>
    <t>Nuts2</t>
  </si>
  <si>
    <t>ONOFF</t>
  </si>
  <si>
    <t>CountryElec_TWh</t>
  </si>
  <si>
    <t>NUTS2Nr</t>
  </si>
  <si>
    <t>Nuts Area</t>
  </si>
  <si>
    <t>RatioCons</t>
  </si>
  <si>
    <t>RealCF15%-20%</t>
  </si>
  <si>
    <t>RealCF20%-25%</t>
  </si>
  <si>
    <t>RealCF&gt;20</t>
  </si>
  <si>
    <t>RealCF&gt;25%</t>
  </si>
  <si>
    <t>SHARE_Surface</t>
  </si>
  <si>
    <t>Share 15%-20%</t>
  </si>
  <si>
    <t>Share 20%-25%</t>
  </si>
  <si>
    <t>Share &gt;25% after correction with 85%</t>
  </si>
  <si>
    <t>TWH_&gt;20%</t>
  </si>
  <si>
    <t>Turbines_TOT</t>
  </si>
  <si>
    <t>AT</t>
  </si>
  <si>
    <t>BE</t>
  </si>
  <si>
    <t>BG</t>
  </si>
  <si>
    <t>CY</t>
  </si>
  <si>
    <t>CZ</t>
  </si>
  <si>
    <t>DE</t>
  </si>
  <si>
    <t>DK</t>
  </si>
  <si>
    <t>EE</t>
  </si>
  <si>
    <t>EL</t>
  </si>
  <si>
    <t>ES</t>
  </si>
  <si>
    <t>FI</t>
  </si>
  <si>
    <t>FR</t>
  </si>
  <si>
    <t>GR</t>
  </si>
  <si>
    <t>EL51</t>
  </si>
  <si>
    <t>EL52</t>
  </si>
  <si>
    <t>EL53</t>
  </si>
  <si>
    <t>EL54</t>
  </si>
  <si>
    <t>EL61</t>
  </si>
  <si>
    <t>EL62</t>
  </si>
  <si>
    <t>EL63</t>
  </si>
  <si>
    <t>EL64</t>
  </si>
  <si>
    <t>EL65</t>
  </si>
  <si>
    <t>HR</t>
  </si>
  <si>
    <t>HU</t>
  </si>
  <si>
    <t>IE</t>
  </si>
  <si>
    <t>IR</t>
  </si>
  <si>
    <t>IT</t>
  </si>
  <si>
    <t>LT</t>
  </si>
  <si>
    <t>LV</t>
  </si>
  <si>
    <t>MT</t>
  </si>
  <si>
    <t>NL</t>
  </si>
  <si>
    <t>PL</t>
  </si>
  <si>
    <t>PT</t>
  </si>
  <si>
    <t>RO</t>
  </si>
  <si>
    <t>SE</t>
  </si>
  <si>
    <t>SI</t>
  </si>
  <si>
    <t>SI03</t>
  </si>
  <si>
    <t>SI04</t>
  </si>
  <si>
    <t>SK</t>
  </si>
  <si>
    <t>UK</t>
  </si>
  <si>
    <t>UKI3</t>
  </si>
  <si>
    <t>UKI4</t>
  </si>
  <si>
    <t>UKI5</t>
  </si>
  <si>
    <t>UKI6</t>
  </si>
  <si>
    <t>UKI7</t>
  </si>
  <si>
    <t>km2</t>
  </si>
  <si>
    <t>GW</t>
  </si>
  <si>
    <t>GW_15%-20%_2030_100m_ALLTIMESLICESAVERAGE_V112</t>
  </si>
  <si>
    <t>GW_20%-25%_2030_100m_ALLTIMESLICESAVERAGE_V112</t>
  </si>
  <si>
    <t>GW_Morethan25%_2030_100m_ALLTIMESLICESAVERAGE_V112</t>
  </si>
  <si>
    <t>MWh_TOT_Per1000hab</t>
  </si>
  <si>
    <t>Population</t>
  </si>
  <si>
    <t>TWh_15%-20%_2030_100m_ALLTIMESLICESAVERAGE_V112</t>
  </si>
  <si>
    <t>TWh_20%-25%_2030_100m_ALLTIMESLICESAVERAGE_V112</t>
  </si>
  <si>
    <t>TWh_Morethan25%_2030_100m_ALLTIMESLICESAVERAGE_V112</t>
  </si>
  <si>
    <t>UNIT</t>
  </si>
  <si>
    <t>Share of land available Wind Onshore - High wind conditions
Capacity Factor &gt; 20% for a turbine with  300 W/m2 specific power
at 100m hub height</t>
  </si>
  <si>
    <t>AVG([SHARE_Surface]*([Share &gt;25% after correction with 85%]+[Share 20%-25%]))</t>
  </si>
  <si>
    <t>%</t>
  </si>
  <si>
    <t>MWh/1000hab</t>
  </si>
  <si>
    <t>[]</t>
  </si>
  <si>
    <t>TWh CF&gt;20 divided by consumption</t>
  </si>
  <si>
    <t>Electricity consumption</t>
  </si>
  <si>
    <t>Total Nuts2 area</t>
  </si>
  <si>
    <t>Share of surface for a particular scenarios</t>
  </si>
  <si>
    <t>Share of land with certain CF range</t>
  </si>
  <si>
    <t>Capacity Factor for particular CF range; 15% losses</t>
  </si>
  <si>
    <t>Power production</t>
  </si>
  <si>
    <t>METADATA</t>
  </si>
  <si>
    <t xml:space="preserve">Rights and licensing </t>
  </si>
  <si>
    <t xml:space="preserve">https://gmao.gsfc.nasa.gov/reanalysis/MERRA/ </t>
  </si>
  <si>
    <t>The wind potentials are systematically derived from 30 years of meteorological data ased on the MERRA reanalysis dataset and from the Global Wind atlas</t>
  </si>
  <si>
    <t xml:space="preserve">https://globalwindatlas.info </t>
  </si>
  <si>
    <t>Data included in this database has been produced under the framework contract JRC/PTT/2013/F.6/0057/OC granted to a consortium lead by ECN</t>
  </si>
  <si>
    <t>EEZ</t>
  </si>
  <si>
    <t>0 &lt;Seadepth &lt;30m</t>
  </si>
  <si>
    <t>30 &lt;= Seadepth &lt; 60m</t>
  </si>
  <si>
    <t>60 &lt;= Seadepth</t>
  </si>
  <si>
    <t xml:space="preserve">0 &lt; dist &lt; 50km </t>
  </si>
  <si>
    <t>50km &lt;= dist &lt; 200km</t>
  </si>
  <si>
    <t>200 km &lt;= dist</t>
  </si>
  <si>
    <t xml:space="preserve">m depth --&gt; </t>
  </si>
  <si>
    <t>&lt;30</t>
  </si>
  <si>
    <t>30-60</t>
  </si>
  <si>
    <t>&gt;60</t>
  </si>
  <si>
    <t xml:space="preserve">km from shore --&gt; </t>
  </si>
  <si>
    <t>&lt;50</t>
  </si>
  <si>
    <t>50-200</t>
  </si>
  <si>
    <t>&gt;200</t>
  </si>
  <si>
    <t>sea depth abbr</t>
  </si>
  <si>
    <t>distance from shore abbr</t>
  </si>
  <si>
    <t>Sum of area [km2]</t>
  </si>
  <si>
    <t>MP</t>
  </si>
  <si>
    <t>SD</t>
  </si>
  <si>
    <t>LD</t>
  </si>
  <si>
    <t>JK</t>
  </si>
  <si>
    <t>FT</t>
  </si>
  <si>
    <t>EEZ name</t>
  </si>
  <si>
    <t>[km2]</t>
  </si>
  <si>
    <t>monopile</t>
  </si>
  <si>
    <t>Water depth &lt;30m</t>
  </si>
  <si>
    <t>jacket</t>
  </si>
  <si>
    <t>Water depth 30-60</t>
  </si>
  <si>
    <t>floating</t>
  </si>
  <si>
    <t>Water depth &gt;60m</t>
  </si>
  <si>
    <t>[Gwe]</t>
  </si>
  <si>
    <t>Estimation</t>
  </si>
  <si>
    <t>Total</t>
  </si>
  <si>
    <t>Total area based</t>
  </si>
  <si>
    <t>fixed bottom turbines</t>
  </si>
  <si>
    <t>Total area &lt; 60m</t>
  </si>
  <si>
    <t>wihtout exclusion</t>
  </si>
  <si>
    <t>Data are in line with following JRC report:</t>
  </si>
  <si>
    <t>Wind potentials for EU  and neighbouring countries, 2018, JRC109698</t>
  </si>
  <si>
    <t>https://ec.europa.eu/jrc/en/publication/wind-potentials-eu-and-neighbouring-countries-input-datasets-jrc-eu-times-model</t>
  </si>
  <si>
    <t>ENSPRESO - Wind onshore and offshore</t>
  </si>
  <si>
    <t>RealCF&lt;15%</t>
  </si>
  <si>
    <t>Capacity Factor full NUTS2 with 15% losses</t>
  </si>
  <si>
    <t>Real average CF over whole region</t>
  </si>
  <si>
    <t>Capacity Factor for particular CF range; P10 (10% best)</t>
  </si>
  <si>
    <t>RealCF (top 10%)</t>
  </si>
  <si>
    <t>Only areas with CF &gt;20%</t>
  </si>
  <si>
    <t>Country code</t>
  </si>
  <si>
    <t/>
  </si>
  <si>
    <t>LU</t>
  </si>
  <si>
    <t>Luxembourg</t>
  </si>
  <si>
    <t>TR</t>
  </si>
  <si>
    <t>Turkey</t>
  </si>
  <si>
    <t>Albania</t>
  </si>
  <si>
    <t>Kosovo</t>
  </si>
  <si>
    <t>Moldova</t>
  </si>
  <si>
    <t>Serbia</t>
  </si>
  <si>
    <t>Ukraine</t>
  </si>
  <si>
    <t>ME</t>
  </si>
  <si>
    <t>Montenegro</t>
  </si>
  <si>
    <t>NO</t>
  </si>
  <si>
    <t>Norway</t>
  </si>
  <si>
    <t>CH</t>
  </si>
  <si>
    <t>Switzerland</t>
  </si>
  <si>
    <t>NUTS2 conversion</t>
  </si>
  <si>
    <t xml:space="preserve">https://ec.europa.eu/eurostat/fr/web/nuts/history </t>
  </si>
  <si>
    <t>Non-EU</t>
  </si>
  <si>
    <t>EU</t>
  </si>
  <si>
    <t>Code 2013</t>
  </si>
  <si>
    <t>Code 2016</t>
  </si>
  <si>
    <t>Label</t>
  </si>
  <si>
    <t>Change</t>
  </si>
  <si>
    <t>Explanation (new = old)</t>
  </si>
  <si>
    <t>Border, Midland and Western</t>
  </si>
  <si>
    <t>discontinued</t>
  </si>
  <si>
    <t>IE04</t>
  </si>
  <si>
    <t>Northern and Western</t>
  </si>
  <si>
    <t>new region</t>
  </si>
  <si>
    <t>Southern and Eastern</t>
  </si>
  <si>
    <t>IE05</t>
  </si>
  <si>
    <t>Southern</t>
  </si>
  <si>
    <t>new region, made from ex-IE023, IE024 and IE025</t>
  </si>
  <si>
    <t>IE05=IE023+IE024+IE025</t>
  </si>
  <si>
    <t>IE06</t>
  </si>
  <si>
    <t>Eastern and Midland</t>
  </si>
  <si>
    <t>FRB0</t>
  </si>
  <si>
    <t>Centre — Val de Loire</t>
  </si>
  <si>
    <t>recoded and relabelled</t>
  </si>
  <si>
    <t>FRB0=FR24</t>
  </si>
  <si>
    <t>FRC1</t>
  </si>
  <si>
    <t>Bourgogne</t>
  </si>
  <si>
    <t>recoded</t>
  </si>
  <si>
    <t>FRC1=FR26</t>
  </si>
  <si>
    <t>FRC2</t>
  </si>
  <si>
    <t>Franche-Comté</t>
  </si>
  <si>
    <t>FRC2=FR43</t>
  </si>
  <si>
    <t>FRD1</t>
  </si>
  <si>
    <t xml:space="preserve">Basse-Normandie </t>
  </si>
  <si>
    <t>FRD1=FRFR25</t>
  </si>
  <si>
    <t>FRD2</t>
  </si>
  <si>
    <t xml:space="preserve">Haute-Normandie </t>
  </si>
  <si>
    <t>FRD2=FR23</t>
  </si>
  <si>
    <t>FRE1</t>
  </si>
  <si>
    <t>Nord-Pas de Calais</t>
  </si>
  <si>
    <t>FRE1=FR30</t>
  </si>
  <si>
    <t>FRE2</t>
  </si>
  <si>
    <t>Picardie</t>
  </si>
  <si>
    <t>FRE2=FR22</t>
  </si>
  <si>
    <t>FRF1</t>
  </si>
  <si>
    <t>Alsace</t>
  </si>
  <si>
    <t>FRF1=FR42</t>
  </si>
  <si>
    <t>FRF2</t>
  </si>
  <si>
    <t>Champagne-Ardenne</t>
  </si>
  <si>
    <t>FRF2=FR21</t>
  </si>
  <si>
    <t>FRF3</t>
  </si>
  <si>
    <t>Lorraine</t>
  </si>
  <si>
    <t>FRF3=FR41</t>
  </si>
  <si>
    <t>FRG0</t>
  </si>
  <si>
    <t>Pays de la Loire</t>
  </si>
  <si>
    <t>FRG0=FR51</t>
  </si>
  <si>
    <t>FRH0</t>
  </si>
  <si>
    <t>Bretagne</t>
  </si>
  <si>
    <t>FRH0=FR52</t>
  </si>
  <si>
    <t>FRI1</t>
  </si>
  <si>
    <t>Aquitaine</t>
  </si>
  <si>
    <t>FRI1=FR61</t>
  </si>
  <si>
    <t>FRI2</t>
  </si>
  <si>
    <t>Limousin</t>
  </si>
  <si>
    <t>FRI2=FR63</t>
  </si>
  <si>
    <t>FRI3</t>
  </si>
  <si>
    <t>Poitou-Charentes</t>
  </si>
  <si>
    <t>FRI3=FR53</t>
  </si>
  <si>
    <t>FRJ1</t>
  </si>
  <si>
    <t>Languedoc-Roussillon</t>
  </si>
  <si>
    <t>FRJ1=FR81</t>
  </si>
  <si>
    <t>FRJ2</t>
  </si>
  <si>
    <t>Midi-Pyrénées</t>
  </si>
  <si>
    <t>FRJ2=FR62</t>
  </si>
  <si>
    <t>FRK1</t>
  </si>
  <si>
    <t>Auvergne</t>
  </si>
  <si>
    <t>FRK1=FR72</t>
  </si>
  <si>
    <t>FRK2</t>
  </si>
  <si>
    <t>Rhône-Alpes</t>
  </si>
  <si>
    <t>FRK2=FR71</t>
  </si>
  <si>
    <t>FRL0</t>
  </si>
  <si>
    <t>Provence-Alpes-Côte d’Azur</t>
  </si>
  <si>
    <t>FRL0=FR82</t>
  </si>
  <si>
    <t>FRM0</t>
  </si>
  <si>
    <t>Corse</t>
  </si>
  <si>
    <t>FRM0=FR83</t>
  </si>
  <si>
    <t>FRA1</t>
  </si>
  <si>
    <t>FRY1</t>
  </si>
  <si>
    <t>Guadeloupe</t>
  </si>
  <si>
    <t>FRY1=FRA1</t>
  </si>
  <si>
    <t>FRA2</t>
  </si>
  <si>
    <t>FRY2</t>
  </si>
  <si>
    <t xml:space="preserve">Martinique </t>
  </si>
  <si>
    <t>FRY2=FRA2</t>
  </si>
  <si>
    <t>FRA3</t>
  </si>
  <si>
    <t>FRY3</t>
  </si>
  <si>
    <t>Guyane</t>
  </si>
  <si>
    <t>FRY3=FRA3</t>
  </si>
  <si>
    <t>FRA4</t>
  </si>
  <si>
    <t>FRY4</t>
  </si>
  <si>
    <t xml:space="preserve">La Réunion </t>
  </si>
  <si>
    <t>FRY4=FRA4</t>
  </si>
  <si>
    <t>FRA5</t>
  </si>
  <si>
    <t>FRY5</t>
  </si>
  <si>
    <t>Mayotte</t>
  </si>
  <si>
    <t>FRY5=FRA5</t>
  </si>
  <si>
    <t>Lietuva</t>
  </si>
  <si>
    <t>split into new LT01 and LT02</t>
  </si>
  <si>
    <t>LT01</t>
  </si>
  <si>
    <t>Sostinės regionas</t>
  </si>
  <si>
    <t>new region, equals ex-NUTS 3 region LT00A</t>
  </si>
  <si>
    <t>LT01=LT00A</t>
  </si>
  <si>
    <t>LT02</t>
  </si>
  <si>
    <t xml:space="preserve">Vidurio ir vakarų Lietuvos regionas </t>
  </si>
  <si>
    <t>new region, ex-LT00 minus ex-LT00A</t>
  </si>
  <si>
    <t>LT02=LT00-LT00A</t>
  </si>
  <si>
    <t>Közép-Magyarország</t>
  </si>
  <si>
    <t>discontinued; split into new HU11 and HU12</t>
  </si>
  <si>
    <t>HU11</t>
  </si>
  <si>
    <t>Budapest</t>
  </si>
  <si>
    <t>new region, equals ex-NUTS 3 region HU101</t>
  </si>
  <si>
    <t>HU11=HU101</t>
  </si>
  <si>
    <t>HU12</t>
  </si>
  <si>
    <t>Pest</t>
  </si>
  <si>
    <t>new region, equals ex-NUTS 3 region HU102</t>
  </si>
  <si>
    <t>HU12=HU102</t>
  </si>
  <si>
    <t>PL71</t>
  </si>
  <si>
    <t>Łódzkie</t>
  </si>
  <si>
    <t>PL71=PL11</t>
  </si>
  <si>
    <t>PL72</t>
  </si>
  <si>
    <t>Świętokrzyskie</t>
  </si>
  <si>
    <t>PL72=PL33</t>
  </si>
  <si>
    <t>PL81</t>
  </si>
  <si>
    <t>Lubelskie</t>
  </si>
  <si>
    <t>PL81=PL31</t>
  </si>
  <si>
    <t>PL82</t>
  </si>
  <si>
    <t>Podkarpackie</t>
  </si>
  <si>
    <t>PL82=PL32</t>
  </si>
  <si>
    <t>PL84</t>
  </si>
  <si>
    <t>Podlaskie</t>
  </si>
  <si>
    <t>PL84=PL34</t>
  </si>
  <si>
    <t>Mazowieckie</t>
  </si>
  <si>
    <t>discontinued; split into new PL91 and PL92</t>
  </si>
  <si>
    <t>PL91</t>
  </si>
  <si>
    <t>Warszawski stołeczny</t>
  </si>
  <si>
    <t>new region, equals ex-PL127, PL129 and PL12A minus new PL926</t>
  </si>
  <si>
    <t>PL91=PL127+PL129+PL12A-newPL926</t>
  </si>
  <si>
    <t>PL92</t>
  </si>
  <si>
    <t>Mazowiecki regionalny</t>
  </si>
  <si>
    <t>new region, made from ex-PL128, PL12B, PL12C, PL12D, PL12E plus new PL926</t>
  </si>
  <si>
    <t>PL92=PL128+PL12B+PL12C+PL12D+PL12E+new PL926</t>
  </si>
  <si>
    <t>UKM7</t>
  </si>
  <si>
    <t>Eastern Scotland</t>
  </si>
  <si>
    <t>boundary shift; lost ex-UKM24</t>
  </si>
  <si>
    <t>UKM7=UKM2-UKM24</t>
  </si>
  <si>
    <t>South Western Scotland</t>
  </si>
  <si>
    <t>discontinued; split into new UKM8 and UKM9</t>
  </si>
  <si>
    <t>UKM8</t>
  </si>
  <si>
    <t>West Central Scotland</t>
  </si>
  <si>
    <t>new region, made from ex-UKM31, UKM34, UKM35 and UKM36</t>
  </si>
  <si>
    <t>UKM8=UKM31+UKM34+UKM35+UKM36</t>
  </si>
  <si>
    <t>UKM9</t>
  </si>
  <si>
    <t>Southern Scotland</t>
  </si>
  <si>
    <t>new region, made from ex-UKM24, UKM32, UKM33, UKM37 and UKM38</t>
  </si>
  <si>
    <t>UKM9=UKM24+UKM32+UKM33+UKM37+UKM38</t>
  </si>
  <si>
    <t>North Macedonia</t>
  </si>
  <si>
    <t>RS</t>
  </si>
  <si>
    <t>Bosnia and Herzegovina</t>
  </si>
  <si>
    <t>XK</t>
  </si>
  <si>
    <t>Offshore categories</t>
  </si>
  <si>
    <t>Water depth 30-60m</t>
  </si>
  <si>
    <t>(blank)</t>
  </si>
  <si>
    <t>CF &gt; 25%</t>
  </si>
  <si>
    <t>NUTS2 Region</t>
  </si>
  <si>
    <t>EMHIRES average June 2019</t>
  </si>
  <si>
    <t>ENSPRESO does not include hourly data on wind however we refer to JRC EMHIRES for this:</t>
  </si>
  <si>
    <t>https://setis.ec.europa.eu/EMHIRES-datasets</t>
  </si>
  <si>
    <t>Share lower 15%</t>
  </si>
  <si>
    <t>TWh_&lt;15%_2030_100m_ALLTIMESLICESAVERAGE_V112</t>
  </si>
  <si>
    <t>GW_&lt;15%_2030_100m_ALLTIMESLICESAVERAGE_V112</t>
  </si>
  <si>
    <t>year --&gt;</t>
  </si>
  <si>
    <t xml:space="preserve">driver  --&gt; </t>
  </si>
  <si>
    <t xml:space="preserve">min allowed distance from settlements </t>
  </si>
  <si>
    <t>description --&gt;</t>
  </si>
  <si>
    <t>Small turbines</t>
  </si>
  <si>
    <t>Big turbines</t>
  </si>
  <si>
    <t xml:space="preserve">unit --&gt; </t>
  </si>
  <si>
    <t>[m]</t>
  </si>
  <si>
    <t>all</t>
  </si>
  <si>
    <t>Niederösterreich</t>
  </si>
  <si>
    <t>Oberösterreich</t>
  </si>
  <si>
    <t>Steiermark</t>
  </si>
  <si>
    <t>Burgenland</t>
  </si>
  <si>
    <t>Vorarlberg</t>
  </si>
  <si>
    <t>Tyrol</t>
  </si>
  <si>
    <t>Salzburg</t>
  </si>
  <si>
    <t>Carinthia</t>
  </si>
  <si>
    <t>Vienna</t>
  </si>
  <si>
    <t>Flanders</t>
  </si>
  <si>
    <t>Wallonia</t>
  </si>
  <si>
    <t>Brussels</t>
  </si>
  <si>
    <t>other</t>
  </si>
  <si>
    <t>Baden-Württemberg</t>
  </si>
  <si>
    <t>Bayern</t>
  </si>
  <si>
    <t>Brandenburg / Berlin, Hessen Niedersachsen</t>
  </si>
  <si>
    <t>Hamburg</t>
  </si>
  <si>
    <t>Mecklenburg-Vorpommern</t>
  </si>
  <si>
    <t>Nordrhein Westfalen</t>
  </si>
  <si>
    <t>Rheinland-Pfalz</t>
  </si>
  <si>
    <t>Saarland</t>
  </si>
  <si>
    <t>Sachsen</t>
  </si>
  <si>
    <t>Sachsen-Anhalt</t>
  </si>
  <si>
    <t>Schleswig-Holstein</t>
  </si>
  <si>
    <t>Thüringen</t>
  </si>
  <si>
    <t>England</t>
  </si>
  <si>
    <t>Wales</t>
  </si>
  <si>
    <t>Northern Ireland</t>
  </si>
  <si>
    <t>Scotland</t>
  </si>
  <si>
    <t>2030 onwards</t>
  </si>
  <si>
    <t>EU-Wide low restrictions</t>
  </si>
  <si>
    <t>EU-Wide high restrictions</t>
  </si>
  <si>
    <t>Not allowed</t>
  </si>
  <si>
    <t>Subcountry level</t>
  </si>
  <si>
    <t>LUISA</t>
  </si>
  <si>
    <t>Source</t>
  </si>
  <si>
    <t>Wind high</t>
  </si>
  <si>
    <t>Wind low</t>
  </si>
  <si>
    <t>Wind ref</t>
  </si>
  <si>
    <t>Class #</t>
  </si>
  <si>
    <t>Class Description</t>
  </si>
  <si>
    <t xml:space="preserve">Usable </t>
  </si>
  <si>
    <t>usable</t>
  </si>
  <si>
    <t>Urban</t>
  </si>
  <si>
    <t>no</t>
  </si>
  <si>
    <t>yes</t>
  </si>
  <si>
    <t>Industry</t>
  </si>
  <si>
    <t>Other Arable</t>
  </si>
  <si>
    <t>Permanent Crops</t>
  </si>
  <si>
    <t>Pastures</t>
  </si>
  <si>
    <t>Forests</t>
  </si>
  <si>
    <t>Transitional woodland-shrub</t>
  </si>
  <si>
    <t>Cereals</t>
  </si>
  <si>
    <t>Maize</t>
  </si>
  <si>
    <t>Root crops</t>
  </si>
  <si>
    <t>Abandoned Arable Land</t>
  </si>
  <si>
    <t>Abandoned Permanent Crops</t>
  </si>
  <si>
    <t>Abandoned pastures</t>
  </si>
  <si>
    <t>Abandoned Urban</t>
  </si>
  <si>
    <t>Abandoned Industry</t>
  </si>
  <si>
    <t>New Energy Crops</t>
  </si>
  <si>
    <t>Natural land</t>
  </si>
  <si>
    <t>Infrastructure</t>
  </si>
  <si>
    <t>Other Nature</t>
  </si>
  <si>
    <t>Wetlands</t>
  </si>
  <si>
    <t>Water Bodies</t>
  </si>
  <si>
    <t>Urban green leisure</t>
  </si>
  <si>
    <t>DNI &gt; 1800 kWh/am²</t>
  </si>
  <si>
    <t>N/A</t>
  </si>
  <si>
    <t>Additional Criteria:</t>
  </si>
  <si>
    <t>Protected Areas</t>
  </si>
  <si>
    <t>WDPA[3]</t>
  </si>
  <si>
    <t>Geomorphology</t>
  </si>
  <si>
    <t>DSMW [4]</t>
  </si>
  <si>
    <t>Slope &lt;2.1°</t>
  </si>
  <si>
    <t>Globe [5]</t>
  </si>
  <si>
    <t>Distance to Settlements</t>
  </si>
  <si>
    <t>Luisa</t>
  </si>
  <si>
    <t>MS - specific values</t>
  </si>
  <si>
    <t>Offshore data</t>
  </si>
  <si>
    <t>Sea depth</t>
  </si>
  <si>
    <t>GEBCO [6]</t>
  </si>
  <si>
    <t>&lt; 100m</t>
  </si>
  <si>
    <t>&lt;50m</t>
  </si>
  <si>
    <t>Shipping density (ships per year)</t>
  </si>
  <si>
    <t>Globalmarin [7]</t>
  </si>
  <si>
    <t>&lt;500</t>
  </si>
  <si>
    <t>&lt;5000</t>
  </si>
  <si>
    <t>&lt;1000</t>
  </si>
  <si>
    <t>Distance to shipping lanes</t>
  </si>
  <si>
    <t>2nm</t>
  </si>
  <si>
    <t>4nm</t>
  </si>
  <si>
    <t>Distance to gas &amp; oil pipelines</t>
  </si>
  <si>
    <t>World Energy Atlas [8]</t>
  </si>
  <si>
    <t>Distance to oil and gas wells</t>
  </si>
  <si>
    <t>Minumum distance to shore</t>
  </si>
  <si>
    <t>12nm</t>
  </si>
  <si>
    <t>Maximum distance to shore</t>
  </si>
  <si>
    <t>submarine cables</t>
  </si>
  <si>
    <t>Gregs Cablemap [9]</t>
  </si>
  <si>
    <t>Data sources</t>
  </si>
  <si>
    <t>Name</t>
  </si>
  <si>
    <t>Note</t>
  </si>
  <si>
    <t>Public</t>
  </si>
  <si>
    <t>Link</t>
  </si>
  <si>
    <t>Global Land Cover</t>
  </si>
  <si>
    <t xml:space="preserve">Reclassified for REMix, Different Set of Classes possbile. </t>
  </si>
  <si>
    <t>Yes</t>
  </si>
  <si>
    <t>http://geoserver.isciences.com:8080/geonetwork/srv/en/metadata.show?id=228&amp;currTab=simple</t>
  </si>
  <si>
    <t xml:space="preserve">CORINE </t>
  </si>
  <si>
    <t>http://www.eea.europa.eu/data-and-maps/data/corine-land-cover-2006-raster-3</t>
  </si>
  <si>
    <t>World Data of Protected Areas 2010</t>
  </si>
  <si>
    <t xml:space="preserve">http://www.wdpa.org/ </t>
  </si>
  <si>
    <t>DSMW (Digital Soil Map of the World)</t>
  </si>
  <si>
    <t>The Global Land One-kilometer Base Elevation (GLOBE) Digital Elevation Model V1.0</t>
  </si>
  <si>
    <t>http://www.fao.org/geonetwork/srv/en/metadata.show?id=14116</t>
  </si>
  <si>
    <t>Globe</t>
  </si>
  <si>
    <t>General Bathymetric Chart of the Oceans (GEBCO) Digital Atlas</t>
  </si>
  <si>
    <t>http://www.ngdc.noaa.gov/mgg/topo/globe.html</t>
  </si>
  <si>
    <t>GEBCO</t>
  </si>
  <si>
    <t>Global Map of Marine Impact</t>
  </si>
  <si>
    <t>https://www.nceas.ucsb.edu/globalmarine</t>
  </si>
  <si>
    <t>World Energy Atlas</t>
  </si>
  <si>
    <t>Gregs Cable map</t>
  </si>
  <si>
    <t>http://www.cablemap.info/</t>
  </si>
  <si>
    <t>&lt; 500</t>
  </si>
  <si>
    <t>&lt; 5000</t>
  </si>
  <si>
    <t>&lt; 1000</t>
  </si>
  <si>
    <t xml:space="preserve">Sea depth  --&gt; </t>
  </si>
  <si>
    <t xml:space="preserve">Shipping density (ships per year)  --&gt; </t>
  </si>
  <si>
    <t xml:space="preserve">Distance to shipping lanes  --&gt; </t>
  </si>
  <si>
    <t xml:space="preserve">Distance to gas &amp; oil pipelines  --&gt; </t>
  </si>
  <si>
    <t xml:space="preserve">Distance to oil and gas wells  --&gt; </t>
  </si>
  <si>
    <t xml:space="preserve">Submarine cables  --&gt; </t>
  </si>
  <si>
    <t>A hypothetical scenario with a high level of exclusion of surfaces for wind</t>
  </si>
  <si>
    <t>Suitable area</t>
  </si>
  <si>
    <t>A scenario with average buffers around offshore exclusion zones</t>
  </si>
  <si>
    <t>2016 onwards</t>
  </si>
  <si>
    <t>Number of turbines with CF&gt;20% (10MW offshore and 3MW onshore)</t>
  </si>
  <si>
    <t>(not used in the summary numbers)</t>
  </si>
  <si>
    <t>Setback distance for 3MW turbines</t>
  </si>
  <si>
    <t>Setback distance for small turbines</t>
  </si>
  <si>
    <t>120m setback distance</t>
  </si>
  <si>
    <t>2000m setback distance</t>
  </si>
  <si>
    <t>400m setback distance</t>
  </si>
  <si>
    <t>1200m setback distance</t>
  </si>
  <si>
    <t>Category</t>
  </si>
  <si>
    <t>MW/km2</t>
  </si>
  <si>
    <t>Subscenario - not cumulative</t>
  </si>
  <si>
    <t>EUWINDONB100</t>
  </si>
  <si>
    <t>EUWINONL01</t>
  </si>
  <si>
    <t>EUWINONM01</t>
  </si>
  <si>
    <t>EUWINONH01</t>
  </si>
  <si>
    <t>EUWINDOFFB</t>
  </si>
  <si>
    <t>EUWINOFH01</t>
  </si>
  <si>
    <t>EUWINOFV01</t>
  </si>
  <si>
    <t>TimeSlice</t>
  </si>
  <si>
    <t>FD</t>
  </si>
  <si>
    <t>IS</t>
  </si>
  <si>
    <t>FN</t>
  </si>
  <si>
    <t>FP</t>
  </si>
  <si>
    <t>RD</t>
  </si>
  <si>
    <t>RN</t>
  </si>
  <si>
    <t>RP</t>
  </si>
  <si>
    <t>SN</t>
  </si>
  <si>
    <t>SP</t>
  </si>
  <si>
    <t>WD</t>
  </si>
  <si>
    <t>WN</t>
  </si>
  <si>
    <t>WP</t>
  </si>
  <si>
    <t>JRC-EU-TIMES process</t>
  </si>
  <si>
    <t>Onshore CF 15-20</t>
  </si>
  <si>
    <t>Onshore CF 20-25</t>
  </si>
  <si>
    <t>Onshore CF &gt;25</t>
  </si>
  <si>
    <t>Offshore Floating</t>
  </si>
  <si>
    <t>Offshore Fixed-bottom</t>
  </si>
  <si>
    <t>Wind turbine under specific wind condition</t>
  </si>
  <si>
    <t>Countrycode</t>
  </si>
  <si>
    <t>Iceland</t>
  </si>
  <si>
    <t>Capacity factor</t>
  </si>
  <si>
    <t>Basis</t>
  </si>
  <si>
    <t>Middle 40% of the CFs (medium resource areas)</t>
  </si>
  <si>
    <t>Average CF = 17.5</t>
  </si>
  <si>
    <t>Average CF = 22.5</t>
  </si>
  <si>
    <t>Top 10% of the CFs (highest resource areas)</t>
  </si>
  <si>
    <t xml:space="preserve">The Winter Peak capacity factor is zero on purpose </t>
  </si>
  <si>
    <t>disclaimer --&gt;</t>
  </si>
  <si>
    <t>The Vestas V112-3.0MW has a specific power of around 300 W/m2 (3.075 MW for a swept area of 9852m2)</t>
  </si>
  <si>
    <t xml:space="preserve">Larger Capacity Factors are possible with turbines with a lower specific power or higher hub. This data is also available; see figure 12 of the JRC report http://publications.jrc.ec.europa.eu/repository/bitstream/JRC109698/kjna29083enn_1.pdf </t>
  </si>
  <si>
    <t>These Capacity Factors are for large wind parcs, based on the power curve of the Vestas V112, 100m hub height and includes a correction factor for losses of 85% (15% losses due to down time, transformer losses, wind parc effects and icing)</t>
  </si>
  <si>
    <t>Reference - Large turbines scenario</t>
  </si>
  <si>
    <t>Given some strict exclusions (i.e. in some provinces of Austria) the potential for large turbines in the Reference - Large turbines scenario may be smaller than the current installed capacity. For those regions we advice to use one of the other scenarios.</t>
  </si>
  <si>
    <t>Reference - Large turbines</t>
  </si>
  <si>
    <t>Reference - Large turbines to original data DTU</t>
  </si>
  <si>
    <t>Technical potential</t>
  </si>
  <si>
    <t>Coverage</t>
  </si>
  <si>
    <t>References</t>
  </si>
  <si>
    <t>Power production [PWh]</t>
  </si>
  <si>
    <t>EU28</t>
  </si>
  <si>
    <t>JRC</t>
  </si>
  <si>
    <t>Other</t>
  </si>
  <si>
    <t>Europe</t>
  </si>
  <si>
    <t>Arent D, Sullivan P, Heimiller DM, Lopez A, Eurek K, Badger J, et al. Improved Offshore Wind Resource Assessment in Global Climate Stabilization Scenarios. Golden: 2012.</t>
  </si>
  <si>
    <t>Bosch J, Staffell I, Hawkes AD. Temporally explicit and spatially resolved global offshore wind energy potentials. Energy 2018;163:766–81. doi:10.1016/j.energy.2018.08.153.</t>
  </si>
  <si>
    <t>Caglayan, Dilara &amp; Ryberg, David &amp; Heinrichs, Heidi &amp; Linssen, Jochen &amp; Stolten, Detlef &amp; Robinius, Martin. (2019). The Techno-Economic Potential of Offshore Wind Energy with Optimized Future Turbine Designs in Europe. 10.20944/preprints201902.0121.v1.</t>
  </si>
  <si>
    <t>Hundleby G, Freeman K. Unleashing Europe’s offshore wind potential- A new resource assessment. Wind Europe. 2017.</t>
  </si>
  <si>
    <t>J. Bosch, I. Staffell, A. D. Hawkes, Temporally-explicit and spatially-resolved global onshore wind energy potentials, Energy 131 (2017) 207–217. doi:10.1016/j.energy.2017.05.052.</t>
  </si>
  <si>
    <t>R. McKenna, S. Hollnaicher, P. O. vd Leye, W. Fichtner, Cost-potentials for large onshore wind turbines in Europe, Energy 83 (2015) 217–229.</t>
  </si>
  <si>
    <t>D. Silva, H. Dai, S. Fujimori, T. Masui, Global assessment of onshore wind power resources considering the distance to urban areas, Energy Policy. 91 (2016) 75–86. doi:10.1016/j.enpol.2015.12.024.</t>
  </si>
  <si>
    <t>K. Eurek, P. Sullivan, M. Gleason, D. Hettinger, D. Heimiller, A. Lopez, An improved global wind resource estimate for integrated assessment models, Energy Economics 64 (2017) 552–567. doi:10.1016/j.eneco.2016.11.015.</t>
  </si>
  <si>
    <t>European Environmental Agency. Europe’s Onshore and Offshore Wind Energy Potential: An Assessment of Environmental and Economic Constraints. Copenhagen: 2009. doi:10.2800/11373.</t>
  </si>
  <si>
    <t>Ryberg DS, Caglayan DG, Schmitt S, Linßen J, Stolten D, Robinius M, The future of European onshore wind energy potential: Detailed distribution and simulation of advanced turbine designs, Energy (2019), doi: https://doi.org/10.1016/j.energy.2019.06.052. (Unedited manuscript)</t>
  </si>
  <si>
    <t>D. Stetter, Enhancement of the REMix energy system model: Global renewable energy potentials , optimized power plant siting and scenario validation, Ph.D. thesis (2012). doi:http://dx.doi.org/10.18419/opus-6855.</t>
  </si>
  <si>
    <t>Zappa W, van den Broek M. Analysing the potential of integrating wind and solar power in Europe using spatial optimisation under various scenarios. Renew Sustain Energy Rev 2018;94:1192–216. doi:10.1016/j.rser.2018.05.071.</t>
  </si>
  <si>
    <t>ENSPRESO, reference scenario and CF&gt;25%, power density farm = 5MW/km2</t>
  </si>
  <si>
    <t>ENSPRESO, reference scenario and CF&gt;20%, power density farm = 5MW/km2</t>
  </si>
  <si>
    <t>ENSPRESO, EU-Wide low restrictions and CF&gt;15%, power density farm = 5MW/km2</t>
  </si>
  <si>
    <t>ENSPRESO, high scenario and CF&gt;15%, unpublished, power density farm = 5MW/km2</t>
  </si>
  <si>
    <t>Ruijgrok E.C.M., van Druten E.J., Bulder B.H. (ECN part of TNO), Cost Evaluation of North Sea Offshore Wind Post 2030, February 2019</t>
  </si>
  <si>
    <t>For EU28/Europe, the tables below give the technical potential analyses from different references.</t>
  </si>
  <si>
    <t>Turbine</t>
  </si>
  <si>
    <t xml:space="preserve">based on ---&gt; </t>
  </si>
  <si>
    <t>V90</t>
  </si>
  <si>
    <t>V112</t>
  </si>
  <si>
    <t>V136</t>
  </si>
  <si>
    <t>Wind speed [m/s]</t>
  </si>
  <si>
    <t>Normalized power output [-]</t>
  </si>
  <si>
    <t>The data was produced for following Time Slices</t>
  </si>
  <si>
    <t>Timeslice</t>
  </si>
  <si>
    <t>TS</t>
  </si>
  <si>
    <t>Seasonal fraction</t>
  </si>
  <si>
    <t>24h fraction</t>
  </si>
  <si>
    <t>TS fraction</t>
  </si>
  <si>
    <t>Seasons</t>
  </si>
  <si>
    <t>N. of Days</t>
  </si>
  <si>
    <t>Fraction</t>
  </si>
  <si>
    <t>DD/MM</t>
  </si>
  <si>
    <t>Day</t>
  </si>
  <si>
    <t>Night</t>
  </si>
  <si>
    <t>Peak</t>
  </si>
  <si>
    <t>Spring Day</t>
  </si>
  <si>
    <t xml:space="preserve"> RD</t>
  </si>
  <si>
    <t>R</t>
  </si>
  <si>
    <t>15/03-31/05</t>
  </si>
  <si>
    <t>Spring</t>
  </si>
  <si>
    <t>Spring Nigh</t>
  </si>
  <si>
    <t xml:space="preserve"> RN</t>
  </si>
  <si>
    <t>S</t>
  </si>
  <si>
    <t>01/06-30/08</t>
  </si>
  <si>
    <t>Summer</t>
  </si>
  <si>
    <t>Spring Peak</t>
  </si>
  <si>
    <t xml:space="preserve"> RP</t>
  </si>
  <si>
    <t>F</t>
  </si>
  <si>
    <t>31/08-15/11</t>
  </si>
  <si>
    <t>Fall</t>
  </si>
  <si>
    <t>Summer Day</t>
  </si>
  <si>
    <t xml:space="preserve"> SD</t>
  </si>
  <si>
    <t xml:space="preserve">W </t>
  </si>
  <si>
    <t>16/11-14/03</t>
  </si>
  <si>
    <t>Winter</t>
  </si>
  <si>
    <t>Summer Night</t>
  </si>
  <si>
    <t xml:space="preserve"> SN</t>
  </si>
  <si>
    <t>Summer Peak</t>
  </si>
  <si>
    <t xml:space="preserve"> SP</t>
  </si>
  <si>
    <t>Fall Day</t>
  </si>
  <si>
    <t xml:space="preserve"> FD</t>
  </si>
  <si>
    <t>Fall Night</t>
  </si>
  <si>
    <t xml:space="preserve"> FN</t>
  </si>
  <si>
    <t>Time of day</t>
  </si>
  <si>
    <t>D</t>
  </si>
  <si>
    <t>N</t>
  </si>
  <si>
    <t>P</t>
  </si>
  <si>
    <t>Fall Peak</t>
  </si>
  <si>
    <t xml:space="preserve"> FP</t>
  </si>
  <si>
    <t>Winter Day</t>
  </si>
  <si>
    <t xml:space="preserve"> WD</t>
  </si>
  <si>
    <t>Winter Night</t>
  </si>
  <si>
    <t xml:space="preserve"> WN</t>
  </si>
  <si>
    <t>Winter Peak</t>
  </si>
  <si>
    <t xml:space="preserve"> WP</t>
  </si>
  <si>
    <r>
      <t xml:space="preserve">All time indication is </t>
    </r>
    <r>
      <rPr>
        <b/>
        <sz val="11"/>
        <color rgb="FF1F497D"/>
        <rFont val="Calibri"/>
        <family val="2"/>
        <scheme val="minor"/>
      </rPr>
      <t>Central European Time</t>
    </r>
    <r>
      <rPr>
        <sz val="11"/>
        <color rgb="FF1F497D"/>
        <rFont val="Calibri"/>
        <family val="2"/>
        <scheme val="minor"/>
      </rPr>
      <t xml:space="preserve"> (snapshot).</t>
    </r>
  </si>
  <si>
    <t>All seasons, except summer:</t>
  </si>
  <si>
    <t>Day: From 8h to 19h (11 hours)</t>
  </si>
  <si>
    <t>Peak: From 19h to 20h (1 hour)</t>
  </si>
  <si>
    <t>Night: From 20h to 8h (12 hours)</t>
  </si>
  <si>
    <t>Summer Day: From 8h to 13h and from 14h to 19h (11 hours)</t>
  </si>
  <si>
    <t xml:space="preserve">Summer Peak: From 13h to 14h   (the hour with the highest solar irradiation on average in Europe as it may not be from 13h to 14h CET) </t>
  </si>
  <si>
    <t>Summer Night: From 20h to 8h (12 hours)</t>
  </si>
  <si>
    <t>ENSPRESO</t>
  </si>
  <si>
    <t>(All)</t>
  </si>
  <si>
    <t>Power density of the wind farm</t>
  </si>
  <si>
    <t>The technical potential is an upper limit of the power that can be produced in a certain region with a chosen technology and given land use and other restrictions. Technical potentials can vary largely from having different assumptions regarding restrictions. All assumptions regarding restrictions are given in this sheet. Another important assumption for the technical potential is the power density of the wind farms. For ENSPRESO, 5 MW/km2 was assumed. Since the technical potential (either GW or TWh) is proportional to the suitable areas, the ENSPRESO potential can easily be adjusted for different power densities of the wind farms. As an example, the Belgian wind offshore ENSPRESO potential is 1.9 GW with 5 MW/km2 and 3.8 GW when 10 MW/km2 is assumed.</t>
  </si>
  <si>
    <t>Landcover data based on LUISA</t>
  </si>
  <si>
    <t>[GW]</t>
  </si>
  <si>
    <t xml:space="preserve">1)      you must give appropriate credit: the name of the creator, a copyright notice, a license notice, a disclaimer notice, and a link to the material. </t>
  </si>
  <si>
    <t>2)      you must indicate if changes were made.</t>
  </si>
  <si>
    <t>3)      you may not apply legal terms or technological measures that legally restrict others from doing anything the license permits.</t>
  </si>
  <si>
    <t xml:space="preserve">https://creativecommons.org/licenses/by/4.0/  </t>
  </si>
  <si>
    <t>/</t>
  </si>
  <si>
    <t>Average for all scenarios</t>
  </si>
  <si>
    <t>assuming 10 MW/km2</t>
  </si>
  <si>
    <t>Capacity Factors from non-EU countries have not been verified</t>
  </si>
  <si>
    <t>[1] Bosch et al. (85% of suitable land); 2017</t>
  </si>
  <si>
    <t>[2] McKenna et al.; 2015</t>
  </si>
  <si>
    <t>[3] Silva (EU25 + rest, &lt;14UScent/kWh); 2016</t>
  </si>
  <si>
    <t>[4] Eurek et al.; 2017</t>
  </si>
  <si>
    <t>[5] EEA (EU-27 + NO + CH + Turkey); 2009</t>
  </si>
  <si>
    <t>[6] Ryberg et al.; 2019</t>
  </si>
  <si>
    <t>[7] Stetter – OECD Europe; 2012</t>
  </si>
  <si>
    <t>[8] Zappa and van den Broek (EU28 + CH + NO, calculated back to 100% of suitable area starting from 6% of suitable area being 543 GW, own assumption CF=28%); 2018</t>
  </si>
  <si>
    <t>[9] Arent et al. 0-60 m (assuming CF=50%); 2012</t>
  </si>
  <si>
    <t>[13] Ruijgrok E.C.M. (Norway, the UK, the Netherlands and the North Sea EEZs of Denmark and Germany.), 0-55 m, based on roll-out of 130 GW and assuming CF=50%; 2019</t>
  </si>
  <si>
    <t>[10] Bosch et al. 0-60 m; 2018</t>
  </si>
  <si>
    <t>[8] Zappa and van den Broek (EU28 + CH + NO), 0-50 m; 2018</t>
  </si>
  <si>
    <t>[9] Arent et al. 60-1000 m(assuming CF=50%); 2012</t>
  </si>
  <si>
    <t>[12] Wind Europe (North Sea, Baltic Sea and Atlantic Ocean from France to the Northern UK); 2017</t>
  </si>
  <si>
    <t>[10] Bosch et al. 60–1000 m; 2018</t>
  </si>
  <si>
    <t>[11] Caglayan et al. (cut-off @70 EUR/MWh LCOE); 2019</t>
  </si>
  <si>
    <t>[8] Zappa and van den Broek (EU28 + CH + NO), full EEZ grid; 2018</t>
  </si>
  <si>
    <t>OFFSHORE - Total (no split available)</t>
  </si>
  <si>
    <t>ENSPRESO, EU-Wide low restrictions, fixed-bottom (0-60 m), power density farm = 5MW/km2</t>
  </si>
  <si>
    <t>ENSPRESO, reference scenario, fixed-bottom (0-60 m), power density farm = 5MW/km2</t>
  </si>
  <si>
    <t>ENSPRESO, EU-Wide low restrictions, floating (60-100 m), power density farm = 5MW/km2</t>
  </si>
  <si>
    <t>&gt;12 nm</t>
  </si>
  <si>
    <t>&gt; 4 nm</t>
  </si>
  <si>
    <t>&gt;  4 nm</t>
  </si>
  <si>
    <t>&gt; 2 nm</t>
  </si>
  <si>
    <t>Version log</t>
  </si>
  <si>
    <t>Added Luxembourg</t>
  </si>
  <si>
    <t>Improved scenario explanation</t>
  </si>
  <si>
    <t>Update on offshore scenarios definition - Table 4 of the report "Wind potentials for EU  and neighbouring countries, 2018, JRC109698"</t>
  </si>
  <si>
    <t>Introduced adjustable power density of the wind farm in the sheet "Raw data"</t>
  </si>
  <si>
    <t xml:space="preserve">Distance to shore  --&gt; </t>
  </si>
  <si>
    <t>Water depth 60-100m Floating</t>
  </si>
  <si>
    <t xml:space="preserve">Inland waters  --&gt; </t>
  </si>
  <si>
    <t>0-100 m</t>
  </si>
  <si>
    <t>A hypothetical scenario with a low level of exclusion of surfaces for wind</t>
  </si>
  <si>
    <t>Water depth 0-30m</t>
  </si>
  <si>
    <t>12nm zone, water depth 0-30m</t>
  </si>
  <si>
    <t>12nm zone, water depth 30-60m</t>
  </si>
  <si>
    <t>12nm zone, water depth 60-100m Floating</t>
  </si>
  <si>
    <t>Water depth 100-1000m Floating</t>
  </si>
  <si>
    <t>Table for offshore with capacity factor &gt; 25%</t>
  </si>
  <si>
    <t>Table for offshore, all wind conditions</t>
  </si>
  <si>
    <t>0-12 nm (0-22 km) and 22-200 km</t>
  </si>
  <si>
    <t>OFFSHORE - Shallow and transitional (0-60 m)</t>
  </si>
  <si>
    <t>OFFSHORE - Deep waters (60-1000 m)</t>
  </si>
  <si>
    <t>ENSPRESO, EU-Wide low restrictions, floating (60-1000 m), power density farm = 5MW/km2</t>
  </si>
  <si>
    <t>Further disaggregation offshore scenario "EU-Wide low restrictions"; separating 12nm zones</t>
  </si>
  <si>
    <t>Included deeper waters (100-1000m) for scenario "EU-Wide low restrictions"</t>
  </si>
  <si>
    <t>Update of the comparison of ENSPRESO wind with other sources; also introducing total numbers under a 10 MW/km2 assumption for the power density of the wind farm</t>
  </si>
  <si>
    <t>0-1000 m (report only covers 0-100 m)</t>
  </si>
  <si>
    <t>as part of 0-12 nm category</t>
  </si>
  <si>
    <t>Total without 100-1000 m</t>
  </si>
  <si>
    <t>Introduced sheet "OFFSHORE GIS output example"</t>
  </si>
  <si>
    <t>Introduced sheet with pivot "Wind Potential Pivot Countries"</t>
  </si>
  <si>
    <t>The datasets are licensed under CC BY 4.0. You are free to share, copy and redistribute the datasets.</t>
  </si>
  <si>
    <t>You are also free to adapt, remix, transform, and build upon the datasets for any purpose, even commercially. Under the following terms:</t>
  </si>
  <si>
    <t>ENSPRESO is an EU-28 wide, open dataset for energy models on renewable energy potentials,</t>
  </si>
  <si>
    <t xml:space="preserve">at national (NUTS0) and regional levels (NUTS2) for the 2010-2050 period. </t>
  </si>
  <si>
    <r>
      <t xml:space="preserve">Within ENSPRESO, </t>
    </r>
    <r>
      <rPr>
        <b/>
        <sz val="11"/>
        <color theme="1"/>
        <rFont val="Calibri"/>
        <family val="2"/>
        <scheme val="minor"/>
      </rPr>
      <t>ENergy Systems Potential Renewable Energy SOurces</t>
    </r>
    <r>
      <rPr>
        <sz val="11"/>
        <color theme="1"/>
        <rFont val="Calibri"/>
        <family val="2"/>
        <scheme val="minor"/>
      </rPr>
      <t>, technical potentials are provided</t>
    </r>
  </si>
  <si>
    <t>for wind, solar and biomass, based on coherent GIS-based land-restriction scenarios.</t>
  </si>
  <si>
    <t xml:space="preserve">https://www.sciencedirect.com/science/article/pii/S2211467X19300720 </t>
  </si>
  <si>
    <t>Open access journal describing ENSPRESO:</t>
  </si>
  <si>
    <t>Reference</t>
  </si>
  <si>
    <t>The conversion of available land to power data is in this Excel based on a turbine with a hub height of 100m and a specific power of 300 W/m2</t>
  </si>
  <si>
    <t xml:space="preserve">In a future release, we also will include the data for a wind turbine with a specific power of 240 W/m2 that reaches higher capacity factors </t>
  </si>
  <si>
    <t>Also, we plan to release the GIS files on land use</t>
  </si>
  <si>
    <t>Planned future updates</t>
  </si>
  <si>
    <t>ENSPRESO, EU-Wide low restrictions, power density farm = 5MW/km2</t>
  </si>
  <si>
    <t>Top 10%</t>
  </si>
  <si>
    <t>CF &gt; 20%</t>
  </si>
  <si>
    <t>Median of all surfaces</t>
  </si>
  <si>
    <t>Additions in the sheet “ONSHORE SUMMARY + graph” : Capacity factors  &gt; 20%, median of all surfaces and Top-10</t>
  </si>
  <si>
    <t>Additions in the sheet “OFFSHORE SUMMARY + graph”: Capacity factors Top-10</t>
  </si>
  <si>
    <t>12nm zone</t>
  </si>
  <si>
    <t>name</t>
  </si>
  <si>
    <t>Mediterranean Sea</t>
  </si>
  <si>
    <t>North East Atlantic Ocean</t>
  </si>
  <si>
    <t>Baltic</t>
  </si>
  <si>
    <t>Black Sea</t>
  </si>
  <si>
    <t>Black Sea - sea of Azov</t>
  </si>
  <si>
    <t>Black Sea - sea of Marmara</t>
  </si>
  <si>
    <t>Macaronesia</t>
  </si>
  <si>
    <t>Adriatic Sea</t>
  </si>
  <si>
    <t>Aegean-Levantine Sea</t>
  </si>
  <si>
    <t>Bay of Biscay and the Iberian Coast</t>
  </si>
  <si>
    <t>Greater North Sea, incl. the Kattegat and the English Channel</t>
  </si>
  <si>
    <t>Ionian Sea and the Central Mediterranean Sea</t>
  </si>
  <si>
    <t>Western Mediterranean Sea</t>
  </si>
  <si>
    <t>Barents Sea</t>
  </si>
  <si>
    <t>Iceland Sea</t>
  </si>
  <si>
    <t>Norwegian Sea</t>
  </si>
  <si>
    <t>White Sea</t>
  </si>
  <si>
    <t>Celtic Seas</t>
  </si>
  <si>
    <t>Celtic Seas - overlapping submissions to UNCLOS from UK and Kingdom of Denmark</t>
  </si>
  <si>
    <t>No marine subregion assigned - outer limits of the continental shelf beyond 200 nm provided to UNCLOS by ES, FR, IE and UK</t>
  </si>
  <si>
    <t>North Sea, incl. the Kattegat and the English Channel</t>
  </si>
  <si>
    <t>Atlantic Ocean (without North Sea)</t>
  </si>
  <si>
    <t>ID</t>
  </si>
  <si>
    <t>[GWe]</t>
  </si>
  <si>
    <t xml:space="preserve">Offshore potential now split by sea basin and for the EU-27, see sheet "OFFSHORE by sea basin EU27"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</si>
</sst>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_-* #,##0_-;\-* #,##0_-;_-* &quot;-&quot;_-;_-@_-"/>
    <numFmt numFmtId="165" formatCode="_-* #,##0.00_-;\-* #,##0.00_-;_-* &quot;-&quot;??_-;_-@_-"/>
    <numFmt numFmtId="166" formatCode="&quot;$&quot;#,##0_);\(&quot;$&quot;#,##0\)"/>
    <numFmt numFmtId="167" formatCode="_(&quot;$&quot;* #,##0.00_);_(&quot;$&quot;* \(#,##0.00\);_(&quot;$&quot;* &quot;-&quot;??_);_(@_)"/>
    <numFmt numFmtId="168" formatCode="_(* #,##0.00_);_(* \(#,##0.00\);_(* &quot;-&quot;??_);_(@_)"/>
    <numFmt numFmtId="169" formatCode="0.0%"/>
    <numFmt numFmtId="170" formatCode="0.0"/>
    <numFmt numFmtId="171" formatCode="0.000"/>
    <numFmt numFmtId="172" formatCode="#,##0.0_i"/>
    <numFmt numFmtId="173" formatCode="_-&quot;$&quot;* #,##0.00_-;\-&quot;$&quot;* #,##0.00_-;_-&quot;$&quot;* &quot;-&quot;??_-;_-@_-"/>
    <numFmt numFmtId="174" formatCode="_-[$€-2]\ * #,##0.00_-;\-[$€-2]\ * #,##0.00_-;_-[$€-2]\ * &quot;-&quot;??_-"/>
    <numFmt numFmtId="175" formatCode="_([$€]* #,##0.00_);_([$€]* \(#,##0.00\);_([$€]* &quot;-&quot;??_);_(@_)"/>
    <numFmt numFmtId="176" formatCode="\(##\);\(##\)"/>
    <numFmt numFmtId="177" formatCode="#,##0;\-\ #,##0;_-\ &quot;- &quot;"/>
    <numFmt numFmtId="178" formatCode="_-* #,##0.00\ _€_-;\-* #,##0.00\ _€_-;_-* &quot;-&quot;??\ _€_-;_-@_-"/>
    <numFmt numFmtId="179" formatCode="_-* #,##0.00\ &quot;€&quot;_-;\-* #,##0.00\ &quot;€&quot;_-;_-* &quot;-&quot;??\ &quot;€&quot;_-;_-@_-"/>
    <numFmt numFmtId="180" formatCode="#,##0.0000"/>
    <numFmt numFmtId="181" formatCode="_-[$€]* #,##0.00_-;\-[$€]* #,##0.00_-;_-[$€]* &quot;-&quot;??_-;_-@_-"/>
    <numFmt numFmtId="182" formatCode="General_)"/>
    <numFmt numFmtId="183" formatCode="_([$€-2]* #,##0.00_);_([$€-2]* \(#,##0.00\);_([$€-2]* &quot;-&quot;??_)"/>
    <numFmt numFmtId="184" formatCode="_-&quot;€&quot;\ * #,##0.00_-;\-&quot;€&quot;\ * #,##0.00_-;_-&quot;€&quot;\ * &quot;-&quot;??_-;_-@_-"/>
  </numFmts>
  <fonts count="9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Gill Sans MT"/>
      <family val="2"/>
    </font>
    <font>
      <sz val="10"/>
      <name val="Courier"/>
      <family val="3"/>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b/>
      <i/>
      <sz val="10"/>
      <name val="Arial"/>
      <family val="2"/>
    </font>
    <font>
      <i/>
      <sz val="10"/>
      <name val="Arial"/>
      <family val="2"/>
    </font>
    <font>
      <b/>
      <sz val="9"/>
      <name val="Times New Roman"/>
      <family val="1"/>
    </font>
    <font>
      <sz val="8"/>
      <name val="Arial Narrow"/>
      <family val="2"/>
    </font>
    <font>
      <i/>
      <sz val="11"/>
      <color theme="1"/>
      <name val="Calibri"/>
      <family val="2"/>
      <scheme val="minor"/>
    </font>
    <font>
      <sz val="9"/>
      <name val="Calibri"/>
      <family val="2"/>
    </font>
    <font>
      <sz val="18"/>
      <color theme="1"/>
      <name val="Calibri"/>
      <family val="2"/>
      <scheme val="minor"/>
    </font>
    <font>
      <sz val="10"/>
      <name val="Arial"/>
      <family val="2"/>
    </font>
    <font>
      <sz val="9"/>
      <color indexed="8"/>
      <name val="Times New Roman"/>
      <family val="1"/>
    </font>
    <font>
      <sz val="9"/>
      <name val="Times New Roman"/>
      <family val="1"/>
    </font>
    <font>
      <sz val="10"/>
      <color indexed="56"/>
      <name val="Arial"/>
      <family val="2"/>
    </font>
    <font>
      <i/>
      <sz val="8"/>
      <color indexed="38"/>
      <name val="Arial"/>
      <family val="2"/>
    </font>
    <font>
      <u/>
      <sz val="10"/>
      <color indexed="12"/>
      <name val="Arial"/>
      <family val="2"/>
    </font>
    <font>
      <b/>
      <sz val="12"/>
      <name val="Times New Roman"/>
      <family val="1"/>
    </font>
    <font>
      <sz val="8"/>
      <name val="Arial"/>
      <family val="2"/>
    </font>
    <font>
      <b/>
      <vertAlign val="superscript"/>
      <sz val="12"/>
      <color indexed="54"/>
      <name val="Arial"/>
      <family val="2"/>
    </font>
    <font>
      <sz val="12"/>
      <color indexed="8"/>
      <name val="Times New Roman"/>
      <family val="1"/>
    </font>
    <font>
      <sz val="10"/>
      <name val="Arial Cyr"/>
      <charset val="204"/>
    </font>
    <font>
      <sz val="10"/>
      <color indexed="8"/>
      <name val="Arial"/>
      <family val="2"/>
    </font>
    <font>
      <b/>
      <sz val="12"/>
      <color indexed="8"/>
      <name val="Times New Roman"/>
      <family val="1"/>
    </font>
    <font>
      <sz val="11"/>
      <name val="Arial"/>
      <family val="2"/>
    </font>
    <font>
      <sz val="10"/>
      <name val="MS Sans Serif"/>
      <family val="2"/>
    </font>
    <font>
      <sz val="10"/>
      <name val="Times New Roman"/>
      <family val="1"/>
    </font>
    <font>
      <u/>
      <sz val="12"/>
      <color indexed="20"/>
      <name val="??"/>
      <charset val="134"/>
    </font>
    <font>
      <b/>
      <sz val="11"/>
      <color indexed="10"/>
      <name val="Calibri"/>
      <family val="2"/>
    </font>
    <font>
      <b/>
      <sz val="11"/>
      <color indexed="62"/>
      <name val="Calibri"/>
      <family val="2"/>
    </font>
    <font>
      <b/>
      <sz val="15"/>
      <color indexed="62"/>
      <name val="Calibri"/>
      <family val="2"/>
    </font>
    <font>
      <b/>
      <sz val="13"/>
      <color indexed="62"/>
      <name val="Calibri"/>
      <family val="2"/>
    </font>
    <font>
      <sz val="11"/>
      <color indexed="19"/>
      <name val="Calibri"/>
      <family val="2"/>
    </font>
    <font>
      <sz val="8"/>
      <name val="Helv"/>
    </font>
    <font>
      <sz val="10"/>
      <color indexed="72"/>
      <name val="MS Sans Serif"/>
      <family val="2"/>
    </font>
    <font>
      <sz val="11"/>
      <color indexed="60"/>
      <name val="Calibri"/>
      <family val="2"/>
      <charset val="161"/>
    </font>
    <font>
      <sz val="10"/>
      <name val="Myriad Pro"/>
    </font>
    <font>
      <sz val="11"/>
      <color rgb="FF006100"/>
      <name val="Calibri"/>
      <family val="3"/>
      <charset val="128"/>
      <scheme val="minor"/>
    </font>
    <font>
      <sz val="11"/>
      <color indexed="58"/>
      <name val="Calibri"/>
      <family val="3"/>
      <charset val="128"/>
      <scheme val="minor"/>
    </font>
    <font>
      <sz val="11"/>
      <color rgb="FF3F3F76"/>
      <name val="Calibri"/>
      <family val="3"/>
      <charset val="128"/>
      <scheme val="minor"/>
    </font>
    <font>
      <sz val="11"/>
      <color rgb="FF9C6500"/>
      <name val="Calibri"/>
      <family val="2"/>
      <charset val="161"/>
      <scheme val="minor"/>
    </font>
    <font>
      <sz val="11"/>
      <color theme="1"/>
      <name val="Calibri"/>
      <family val="3"/>
      <charset val="128"/>
      <scheme val="minor"/>
    </font>
    <font>
      <sz val="11"/>
      <color rgb="FF000000"/>
      <name val="Calibri"/>
      <family val="2"/>
      <scheme val="minor"/>
    </font>
    <font>
      <b/>
      <sz val="11"/>
      <color rgb="FF1F497D"/>
      <name val="Calibri"/>
      <family val="2"/>
      <scheme val="minor"/>
    </font>
    <font>
      <sz val="11"/>
      <color rgb="FF1F497D"/>
      <name val="Calibri"/>
      <family val="2"/>
      <scheme val="minor"/>
    </font>
    <font>
      <sz val="14"/>
      <color theme="0"/>
      <name val="Calibri"/>
      <family val="2"/>
      <scheme val="minor"/>
    </font>
    <font>
      <sz val="16"/>
      <color theme="0"/>
      <name val="Calibri"/>
      <family val="2"/>
      <scheme val="minor"/>
    </font>
    <font>
      <sz val="14"/>
      <color theme="1"/>
      <name val="Calibri"/>
      <family val="2"/>
      <scheme val="minor"/>
    </font>
    <font>
      <sz val="16"/>
      <color theme="1"/>
      <name val="Calibri"/>
      <family val="2"/>
      <scheme val="minor"/>
    </font>
    <font>
      <sz val="14"/>
      <name val="Calibri"/>
      <family val="2"/>
      <scheme val="minor"/>
    </font>
    <font>
      <sz val="9"/>
      <color indexed="81"/>
      <name val="Tahoma"/>
      <family val="2"/>
    </font>
    <font>
      <b/>
      <sz val="9"/>
      <color indexed="81"/>
      <name val="Tahoma"/>
      <family val="2"/>
    </font>
    <font>
      <sz val="16"/>
      <name val="Calibri"/>
      <family val="2"/>
      <scheme val="minor"/>
    </font>
    <font>
      <sz val="22"/>
      <color theme="1"/>
      <name val="Calibri"/>
      <family val="2"/>
      <scheme val="minor"/>
    </font>
  </fonts>
  <fills count="8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4"/>
        <bgColor indexed="64"/>
      </patternFill>
    </fill>
    <fill>
      <patternFill patternType="solid">
        <fgColor indexed="62"/>
        <bgColor indexed="64"/>
      </patternFill>
    </fill>
    <fill>
      <patternFill patternType="solid">
        <fgColor rgb="FFFFD961"/>
        <bgColor indexed="64"/>
      </patternFill>
    </fill>
    <fill>
      <patternFill patternType="solid">
        <fgColor theme="6"/>
        <bgColor indexed="64"/>
      </patternFill>
    </fill>
    <fill>
      <patternFill patternType="solid">
        <fgColor rgb="FF92D050"/>
        <bgColor indexed="64"/>
      </patternFill>
    </fill>
    <fill>
      <patternFill patternType="solid">
        <fgColor indexed="56"/>
      </patternFill>
    </fill>
    <fill>
      <patternFill patternType="solid">
        <fgColor indexed="54"/>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9"/>
      </patternFill>
    </fill>
    <fill>
      <patternFill patternType="solid">
        <fgColor indexed="49"/>
        <bgColor indexed="64"/>
      </patternFill>
    </fill>
    <fill>
      <patternFill patternType="solid">
        <fgColor indexed="55"/>
        <bgColor indexed="64"/>
      </patternFill>
    </fill>
    <fill>
      <patternFill patternType="darkTrellis"/>
    </fill>
    <fill>
      <patternFill patternType="solid">
        <fgColor theme="3" tint="0.79998168889431442"/>
        <bgColor indexed="64"/>
      </patternFill>
    </fill>
    <fill>
      <patternFill patternType="solid">
        <fgColor indexed="43"/>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9" tint="-0.499984740745262"/>
        <bgColor indexed="64"/>
      </patternFill>
    </fill>
    <fill>
      <patternFill patternType="solid">
        <fgColor rgb="FF00DFDA"/>
        <bgColor indexed="64"/>
      </patternFill>
    </fill>
    <fill>
      <patternFill patternType="solid">
        <fgColor theme="3"/>
        <bgColor indexed="64"/>
      </patternFill>
    </fill>
    <fill>
      <patternFill patternType="solid">
        <fgColor theme="4" tint="-0.499984740745262"/>
        <bgColor indexed="64"/>
      </patternFill>
    </fill>
  </fills>
  <borders count="7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30"/>
      </left>
      <right style="thin">
        <color indexed="30"/>
      </right>
      <top style="thin">
        <color indexed="30"/>
      </top>
      <bottom style="thin">
        <color indexed="30"/>
      </bottom>
      <diagonal/>
    </border>
    <border>
      <left style="medium">
        <color indexed="64"/>
      </left>
      <right/>
      <top style="thin">
        <color indexed="64"/>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932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9" fontId="1" fillId="0" borderId="0" applyFont="0" applyFill="0" applyBorder="0" applyAlignment="0" applyProtection="0"/>
    <xf numFmtId="0" fontId="19" fillId="0" borderId="0"/>
    <xf numFmtId="0" fontId="19" fillId="0" borderId="0"/>
    <xf numFmtId="0" fontId="20" fillId="37" borderId="0" applyNumberFormat="0" applyBorder="0" applyAlignment="0" applyProtection="0"/>
    <xf numFmtId="0" fontId="1" fillId="10" borderId="0" applyNumberFormat="0" applyBorder="0" applyAlignment="0" applyProtection="0"/>
    <xf numFmtId="0" fontId="20" fillId="38" borderId="0" applyNumberFormat="0" applyBorder="0" applyAlignment="0" applyProtection="0"/>
    <xf numFmtId="0" fontId="1" fillId="14" borderId="0" applyNumberFormat="0" applyBorder="0" applyAlignment="0" applyProtection="0"/>
    <xf numFmtId="0" fontId="20" fillId="39" borderId="0" applyNumberFormat="0" applyBorder="0" applyAlignment="0" applyProtection="0"/>
    <xf numFmtId="0" fontId="1" fillId="18" borderId="0" applyNumberFormat="0" applyBorder="0" applyAlignment="0" applyProtection="0"/>
    <xf numFmtId="0" fontId="20" fillId="40" borderId="0" applyNumberFormat="0" applyBorder="0" applyAlignment="0" applyProtection="0"/>
    <xf numFmtId="0" fontId="1" fillId="22"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1" fillId="1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6" borderId="0" applyNumberFormat="0" applyBorder="0" applyAlignment="0" applyProtection="0"/>
    <xf numFmtId="0" fontId="21" fillId="47"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17" fillId="20" borderId="0" applyNumberFormat="0" applyBorder="0" applyAlignment="0" applyProtection="0"/>
    <xf numFmtId="0" fontId="21" fillId="48" borderId="0" applyNumberFormat="0" applyBorder="0" applyAlignment="0" applyProtection="0"/>
    <xf numFmtId="0" fontId="17" fillId="24"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17" fillId="32"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4" borderId="0" applyNumberFormat="0" applyBorder="0" applyAlignment="0" applyProtection="0"/>
    <xf numFmtId="0" fontId="22" fillId="38" borderId="0" applyNumberFormat="0" applyBorder="0" applyAlignment="0" applyProtection="0"/>
    <xf numFmtId="0" fontId="23" fillId="55" borderId="16" applyNumberFormat="0" applyAlignment="0" applyProtection="0"/>
    <xf numFmtId="0" fontId="23" fillId="55" borderId="16" applyNumberFormat="0" applyAlignment="0" applyProtection="0"/>
    <xf numFmtId="0" fontId="24" fillId="56" borderId="17" applyNumberFormat="0" applyAlignment="0" applyProtection="0"/>
    <xf numFmtId="168" fontId="20" fillId="0" borderId="0" applyFont="0" applyFill="0" applyBorder="0" applyAlignment="0" applyProtection="0"/>
    <xf numFmtId="168" fontId="19"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 fillId="0" borderId="0" applyFont="0" applyFill="0" applyBorder="0" applyAlignment="0" applyProtection="0"/>
    <xf numFmtId="168" fontId="19" fillId="0" borderId="0" applyFont="0" applyFill="0" applyBorder="0" applyAlignment="0" applyProtection="0"/>
    <xf numFmtId="167" fontId="19" fillId="0" borderId="0" applyFont="0" applyFill="0" applyBorder="0" applyAlignment="0" applyProtection="0"/>
    <xf numFmtId="0" fontId="25" fillId="0" borderId="0" applyNumberFormat="0" applyFill="0" applyBorder="0" applyAlignment="0" applyProtection="0"/>
    <xf numFmtId="0" fontId="26" fillId="39" borderId="0" applyNumberFormat="0" applyBorder="0" applyAlignment="0" applyProtection="0"/>
    <xf numFmtId="0" fontId="27" fillId="0" borderId="18" applyNumberFormat="0" applyFill="0" applyAlignment="0" applyProtection="0"/>
    <xf numFmtId="0" fontId="28" fillId="0" borderId="19" applyNumberFormat="0" applyFill="0" applyAlignment="0" applyProtection="0"/>
    <xf numFmtId="0" fontId="29" fillId="0" borderId="20" applyNumberFormat="0" applyFill="0" applyAlignment="0" applyProtection="0"/>
    <xf numFmtId="0" fontId="29" fillId="0" borderId="0" applyNumberFormat="0" applyFill="0" applyBorder="0" applyAlignment="0" applyProtection="0"/>
    <xf numFmtId="0" fontId="30" fillId="42" borderId="16" applyNumberFormat="0" applyAlignment="0" applyProtection="0"/>
    <xf numFmtId="0" fontId="30" fillId="42" borderId="16" applyNumberFormat="0" applyAlignment="0" applyProtection="0"/>
    <xf numFmtId="0" fontId="31" fillId="0" borderId="21" applyNumberFormat="0" applyFill="0" applyAlignment="0" applyProtection="0"/>
    <xf numFmtId="0" fontId="32" fillId="57" borderId="0" applyNumberFormat="0" applyBorder="0" applyAlignment="0" applyProtection="0"/>
    <xf numFmtId="0" fontId="32" fillId="57"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 fillId="0" borderId="0"/>
    <xf numFmtId="0" fontId="20" fillId="0" borderId="0"/>
    <xf numFmtId="0" fontId="1" fillId="0" borderId="0"/>
    <xf numFmtId="0" fontId="19" fillId="0" borderId="0"/>
    <xf numFmtId="0" fontId="19"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20" fillId="58" borderId="22" applyNumberFormat="0" applyFont="0" applyAlignment="0" applyProtection="0"/>
    <xf numFmtId="0" fontId="1" fillId="8" borderId="8" applyNumberFormat="0" applyFont="0" applyAlignment="0" applyProtection="0"/>
    <xf numFmtId="0" fontId="35" fillId="55" borderId="23" applyNumberFormat="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36" fillId="0" borderId="0" applyNumberFormat="0" applyFill="0" applyBorder="0" applyAlignment="0" applyProtection="0"/>
    <xf numFmtId="0" fontId="37" fillId="0" borderId="24" applyNumberFormat="0" applyFill="0" applyAlignment="0" applyProtection="0"/>
    <xf numFmtId="0" fontId="38" fillId="0" borderId="0" applyNumberFormat="0" applyFill="0" applyBorder="0" applyAlignment="0" applyProtection="0"/>
    <xf numFmtId="0" fontId="1" fillId="0" borderId="0"/>
    <xf numFmtId="172" fontId="43" fillId="0" borderId="0" applyFill="0" applyBorder="0" applyProtection="0">
      <alignment horizontal="right"/>
    </xf>
    <xf numFmtId="0" fontId="39" fillId="61" borderId="0" applyNumberFormat="0" applyBorder="0" applyProtection="0">
      <alignment wrapText="1"/>
    </xf>
    <xf numFmtId="0" fontId="47" fillId="0" borderId="0"/>
    <xf numFmtId="0" fontId="63" fillId="0" borderId="0" applyNumberFormat="0" applyFill="0" applyBorder="0" applyAlignment="0" applyProtection="0">
      <alignment vertical="center"/>
    </xf>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7" borderId="0" applyNumberFormat="0" applyBorder="0" applyAlignment="0" applyProtection="0"/>
    <xf numFmtId="0" fontId="20" fillId="43" borderId="0" applyNumberFormat="0" applyBorder="0" applyAlignment="0" applyProtection="0"/>
    <xf numFmtId="0" fontId="1" fillId="1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43"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43"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43" borderId="0" applyNumberFormat="0" applyBorder="0" applyAlignment="0" applyProtection="0"/>
    <xf numFmtId="0" fontId="20" fillId="37" borderId="0" applyNumberFormat="0" applyBorder="0" applyAlignment="0" applyProtection="0"/>
    <xf numFmtId="0" fontId="20" fillId="43" borderId="0" applyNumberFormat="0" applyBorder="0" applyAlignment="0" applyProtection="0"/>
    <xf numFmtId="0" fontId="20" fillId="37" borderId="0" applyNumberFormat="0" applyBorder="0" applyAlignment="0" applyProtection="0"/>
    <xf numFmtId="0" fontId="20" fillId="43" borderId="0" applyNumberFormat="0" applyBorder="0" applyAlignment="0" applyProtection="0"/>
    <xf numFmtId="0" fontId="20" fillId="37" borderId="0" applyNumberFormat="0" applyBorder="0" applyAlignment="0" applyProtection="0"/>
    <xf numFmtId="0" fontId="20" fillId="43"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1" fillId="1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39" borderId="0" applyNumberFormat="0" applyBorder="0" applyAlignment="0" applyProtection="0"/>
    <xf numFmtId="0" fontId="20" fillId="58" borderId="0" applyNumberFormat="0" applyBorder="0" applyAlignment="0" applyProtection="0"/>
    <xf numFmtId="0" fontId="1" fillId="1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58"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58"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58" borderId="0" applyNumberFormat="0" applyBorder="0" applyAlignment="0" applyProtection="0"/>
    <xf numFmtId="0" fontId="20" fillId="39" borderId="0" applyNumberFormat="0" applyBorder="0" applyAlignment="0" applyProtection="0"/>
    <xf numFmtId="0" fontId="20" fillId="58" borderId="0" applyNumberFormat="0" applyBorder="0" applyAlignment="0" applyProtection="0"/>
    <xf numFmtId="0" fontId="20" fillId="39" borderId="0" applyNumberFormat="0" applyBorder="0" applyAlignment="0" applyProtection="0"/>
    <xf numFmtId="0" fontId="20" fillId="58" borderId="0" applyNumberFormat="0" applyBorder="0" applyAlignment="0" applyProtection="0"/>
    <xf numFmtId="0" fontId="20" fillId="39" borderId="0" applyNumberFormat="0" applyBorder="0" applyAlignment="0" applyProtection="0"/>
    <xf numFmtId="0" fontId="20" fillId="58"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0" borderId="0" applyNumberFormat="0" applyBorder="0" applyAlignment="0" applyProtection="0"/>
    <xf numFmtId="0" fontId="20" fillId="42" borderId="0" applyNumberFormat="0" applyBorder="0" applyAlignment="0" applyProtection="0"/>
    <xf numFmtId="0" fontId="1" fillId="2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2"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2"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2" borderId="0" applyNumberFormat="0" applyBorder="0" applyAlignment="0" applyProtection="0"/>
    <xf numFmtId="0" fontId="20" fillId="40" borderId="0" applyNumberFormat="0" applyBorder="0" applyAlignment="0" applyProtection="0"/>
    <xf numFmtId="0" fontId="20" fillId="42" borderId="0" applyNumberFormat="0" applyBorder="0" applyAlignment="0" applyProtection="0"/>
    <xf numFmtId="0" fontId="20" fillId="40" borderId="0" applyNumberFormat="0" applyBorder="0" applyAlignment="0" applyProtection="0"/>
    <xf numFmtId="0" fontId="20" fillId="42" borderId="0" applyNumberFormat="0" applyBorder="0" applyAlignment="0" applyProtection="0"/>
    <xf numFmtId="0" fontId="20" fillId="40" borderId="0" applyNumberFormat="0" applyBorder="0" applyAlignment="0" applyProtection="0"/>
    <xf numFmtId="0" fontId="20" fillId="42"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42"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58"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58"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1" fillId="30"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58" borderId="0" applyNumberFormat="0" applyBorder="0" applyAlignment="0" applyProtection="0"/>
    <xf numFmtId="0" fontId="20" fillId="42" borderId="0" applyNumberFormat="0" applyBorder="0" applyAlignment="0" applyProtection="0"/>
    <xf numFmtId="0" fontId="20" fillId="58" borderId="0" applyNumberFormat="0" applyBorder="0" applyAlignment="0" applyProtection="0"/>
    <xf numFmtId="0" fontId="20" fillId="42" borderId="0" applyNumberFormat="0" applyBorder="0" applyAlignment="0" applyProtection="0"/>
    <xf numFmtId="0" fontId="20" fillId="58" borderId="0" applyNumberFormat="0" applyBorder="0" applyAlignment="0" applyProtection="0"/>
    <xf numFmtId="0" fontId="20" fillId="42" borderId="0" applyNumberFormat="0" applyBorder="0" applyAlignment="0" applyProtection="0"/>
    <xf numFmtId="0" fontId="20" fillId="58"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49" fontId="49" fillId="0" borderId="54" applyNumberFormat="0" applyFont="0" applyFill="0" applyBorder="0" applyProtection="0">
      <alignment horizontal="left" vertical="center" indent="2"/>
    </xf>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xf numFmtId="0" fontId="20" fillId="57" borderId="0" applyNumberFormat="0" applyBorder="0" applyAlignment="0" applyProtection="0"/>
    <xf numFmtId="0" fontId="1" fillId="19"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0"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8"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8"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8" borderId="0" applyNumberFormat="0" applyBorder="0" applyAlignment="0" applyProtection="0"/>
    <xf numFmtId="0" fontId="20" fillId="40" borderId="0" applyNumberFormat="0" applyBorder="0" applyAlignment="0" applyProtection="0"/>
    <xf numFmtId="0" fontId="20" fillId="38" borderId="0" applyNumberFormat="0" applyBorder="0" applyAlignment="0" applyProtection="0"/>
    <xf numFmtId="0" fontId="20" fillId="40" borderId="0" applyNumberFormat="0" applyBorder="0" applyAlignment="0" applyProtection="0"/>
    <xf numFmtId="0" fontId="20" fillId="38" borderId="0" applyNumberFormat="0" applyBorder="0" applyAlignment="0" applyProtection="0"/>
    <xf numFmtId="0" fontId="20" fillId="40" borderId="0" applyNumberFormat="0" applyBorder="0" applyAlignment="0" applyProtection="0"/>
    <xf numFmtId="0" fontId="20" fillId="38"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46"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58"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58"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58" borderId="0" applyNumberFormat="0" applyBorder="0" applyAlignment="0" applyProtection="0"/>
    <xf numFmtId="0" fontId="20" fillId="46" borderId="0" applyNumberFormat="0" applyBorder="0" applyAlignment="0" applyProtection="0"/>
    <xf numFmtId="0" fontId="20" fillId="58" borderId="0" applyNumberFormat="0" applyBorder="0" applyAlignment="0" applyProtection="0"/>
    <xf numFmtId="0" fontId="20" fillId="46" borderId="0" applyNumberFormat="0" applyBorder="0" applyAlignment="0" applyProtection="0"/>
    <xf numFmtId="0" fontId="20" fillId="58" borderId="0" applyNumberFormat="0" applyBorder="0" applyAlignment="0" applyProtection="0"/>
    <xf numFmtId="0" fontId="20" fillId="46" borderId="0" applyNumberFormat="0" applyBorder="0" applyAlignment="0" applyProtection="0"/>
    <xf numFmtId="0" fontId="20" fillId="58"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6" borderId="0" applyNumberFormat="0" applyBorder="0" applyAlignment="0" applyProtection="0"/>
    <xf numFmtId="0" fontId="19" fillId="0" borderId="0" applyNumberFormat="0" applyFont="0" applyFill="0" applyBorder="0" applyProtection="0">
      <alignment horizontal="left" vertical="center" indent="5"/>
    </xf>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54" borderId="0" applyNumberFormat="0" applyBorder="0" applyAlignment="0" applyProtection="0"/>
    <xf numFmtId="0" fontId="21" fillId="4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5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17" fillId="20"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38" borderId="0" applyNumberFormat="0" applyBorder="0" applyAlignment="0" applyProtection="0"/>
    <xf numFmtId="0" fontId="21" fillId="48" borderId="0" applyNumberFormat="0" applyBorder="0" applyAlignment="0" applyProtection="0"/>
    <xf numFmtId="0" fontId="21" fillId="38" borderId="0" applyNumberFormat="0" applyBorder="0" applyAlignment="0" applyProtection="0"/>
    <xf numFmtId="0" fontId="17" fillId="24"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3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1" borderId="0" applyNumberFormat="0" applyBorder="0" applyAlignment="0" applyProtection="0"/>
    <xf numFmtId="0" fontId="21" fillId="4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1"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44" borderId="0" applyNumberFormat="0" applyBorder="0" applyAlignment="0" applyProtection="0"/>
    <xf numFmtId="0" fontId="21" fillId="50" borderId="0" applyNumberFormat="0" applyBorder="0" applyAlignment="0" applyProtection="0"/>
    <xf numFmtId="0" fontId="21" fillId="44" borderId="0" applyNumberFormat="0" applyBorder="0" applyAlignment="0" applyProtection="0"/>
    <xf numFmtId="0" fontId="17" fillId="32"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44"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47"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65" borderId="0" applyNumberFormat="0" applyBorder="0" applyAlignment="0" applyProtection="0"/>
    <xf numFmtId="0" fontId="21" fillId="51"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65"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4" borderId="0" applyNumberFormat="0" applyBorder="0" applyAlignment="0" applyProtection="0"/>
    <xf numFmtId="0" fontId="21" fillId="52"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4"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46" borderId="0" applyNumberFormat="0" applyBorder="0" applyAlignment="0" applyProtection="0"/>
    <xf numFmtId="0" fontId="21" fillId="53"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46"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66" borderId="0" applyNumberFormat="0" applyBorder="0" applyAlignment="0" applyProtection="0"/>
    <xf numFmtId="0" fontId="21" fillId="48"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66"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2" borderId="0" applyNumberFormat="0" applyBorder="0" applyAlignment="0" applyProtection="0"/>
    <xf numFmtId="0" fontId="21" fillId="54"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2"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42" fillId="67" borderId="0" applyBorder="0" applyAlignment="0"/>
    <xf numFmtId="0" fontId="49" fillId="67" borderId="0" applyBorder="0">
      <alignment horizontal="right" vertical="center"/>
    </xf>
    <xf numFmtId="0" fontId="49" fillId="68" borderId="0" applyBorder="0">
      <alignment horizontal="right" vertical="center"/>
    </xf>
    <xf numFmtId="0" fontId="49" fillId="68" borderId="0" applyBorder="0">
      <alignment horizontal="right" vertical="center"/>
    </xf>
    <xf numFmtId="0" fontId="48" fillId="68" borderId="54">
      <alignment horizontal="right" vertical="center"/>
    </xf>
    <xf numFmtId="0" fontId="56" fillId="68" borderId="54">
      <alignment horizontal="right" vertical="center"/>
    </xf>
    <xf numFmtId="0" fontId="48" fillId="69" borderId="54">
      <alignment horizontal="right" vertical="center"/>
    </xf>
    <xf numFmtId="0" fontId="48" fillId="69" borderId="54">
      <alignment horizontal="right" vertical="center"/>
    </xf>
    <xf numFmtId="0" fontId="48" fillId="69" borderId="55">
      <alignment horizontal="right" vertical="center"/>
    </xf>
    <xf numFmtId="0" fontId="48" fillId="69" borderId="56">
      <alignment horizontal="right" vertical="center"/>
    </xf>
    <xf numFmtId="0" fontId="48" fillId="69" borderId="57">
      <alignment horizontal="right" vertical="center"/>
    </xf>
    <xf numFmtId="0" fontId="21" fillId="51"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4" borderId="0" applyNumberFormat="0" applyBorder="0" applyAlignment="0" applyProtection="0"/>
    <xf numFmtId="0" fontId="35" fillId="55" borderId="23" applyNumberFormat="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40" borderId="0" applyNumberFormat="0" applyBorder="0" applyAlignment="0" applyProtection="0"/>
    <xf numFmtId="0" fontId="22" fillId="3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4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7" fillId="3"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3" fillId="55" borderId="16" applyNumberFormat="0" applyAlignment="0" applyProtection="0"/>
    <xf numFmtId="4" fontId="42" fillId="0" borderId="58" applyFill="0" applyBorder="0" applyProtection="0">
      <alignment horizontal="right" vertical="center"/>
    </xf>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64" fillId="70" borderId="16" applyNumberFormat="0" applyAlignment="0" applyProtection="0"/>
    <xf numFmtId="0" fontId="23" fillId="55" borderId="16" applyNumberFormat="0" applyAlignment="0" applyProtection="0"/>
    <xf numFmtId="0" fontId="64" fillId="70" borderId="16" applyNumberFormat="0" applyAlignment="0" applyProtection="0"/>
    <xf numFmtId="0" fontId="23" fillId="55" borderId="16" applyNumberFormat="0" applyAlignment="0" applyProtection="0"/>
    <xf numFmtId="0" fontId="64" fillId="70" borderId="16" applyNumberFormat="0" applyAlignment="0" applyProtection="0"/>
    <xf numFmtId="0" fontId="64" fillId="70" borderId="16" applyNumberFormat="0" applyAlignment="0" applyProtection="0"/>
    <xf numFmtId="0" fontId="64" fillId="70" borderId="16" applyNumberFormat="0" applyAlignment="0" applyProtection="0"/>
    <xf numFmtId="0" fontId="64" fillId="70" borderId="16" applyNumberFormat="0" applyAlignment="0" applyProtection="0"/>
    <xf numFmtId="0" fontId="64" fillId="70" borderId="16" applyNumberFormat="0" applyAlignment="0" applyProtection="0"/>
    <xf numFmtId="0" fontId="64" fillId="70" borderId="16" applyNumberFormat="0" applyAlignment="0" applyProtection="0"/>
    <xf numFmtId="0" fontId="64" fillId="70"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64" fillId="70"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0" fontId="24" fillId="56" borderId="17" applyNumberFormat="0" applyAlignment="0" applyProtection="0"/>
    <xf numFmtId="49" fontId="19" fillId="67" borderId="59">
      <alignment vertical="top" wrapText="1"/>
    </xf>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78"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5" fontId="20" fillId="0" borderId="0" applyFont="0" applyFill="0" applyBorder="0" applyAlignment="0" applyProtection="0"/>
    <xf numFmtId="168" fontId="20" fillId="0" borderId="0" applyFont="0" applyFill="0" applyBorder="0" applyAlignment="0" applyProtection="0"/>
    <xf numFmtId="169"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0" fillId="0" borderId="0" applyFont="0" applyFill="0" applyBorder="0" applyAlignment="0" applyProtection="0"/>
    <xf numFmtId="168"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78" fontId="19" fillId="0" borderId="0" applyFont="0" applyFill="0" applyBorder="0" applyAlignment="0" applyProtection="0"/>
    <xf numFmtId="165" fontId="20"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8" fontId="20" fillId="0" borderId="0" applyFont="0" applyFill="0" applyBorder="0" applyAlignment="0" applyProtection="0"/>
    <xf numFmtId="165" fontId="19" fillId="0" borderId="0" applyFont="0" applyFill="0" applyBorder="0" applyAlignment="0" applyProtection="0"/>
    <xf numFmtId="165" fontId="20" fillId="0" borderId="0" applyFont="0" applyFill="0" applyBorder="0" applyAlignment="0" applyProtection="0"/>
    <xf numFmtId="168" fontId="20" fillId="0" borderId="0" applyFont="0" applyFill="0" applyBorder="0" applyAlignment="0" applyProtection="0"/>
    <xf numFmtId="165" fontId="19"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7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0"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40" fontId="61"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0" fontId="6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8" fillId="0" borderId="0" applyNumberFormat="0">
      <alignment horizontal="right"/>
    </xf>
    <xf numFmtId="173" fontId="19" fillId="0" borderId="0" applyFont="0" applyFill="0" applyBorder="0" applyAlignment="0" applyProtection="0"/>
    <xf numFmtId="167" fontId="19" fillId="0" borderId="0" applyFont="0" applyFill="0" applyBorder="0" applyAlignment="0" applyProtection="0"/>
    <xf numFmtId="0" fontId="49" fillId="69" borderId="60">
      <alignment horizontal="left" vertical="center" wrapText="1" indent="2"/>
    </xf>
    <xf numFmtId="0" fontId="49" fillId="0" borderId="60">
      <alignment horizontal="left" vertical="center" wrapText="1" indent="2"/>
    </xf>
    <xf numFmtId="0" fontId="49" fillId="68" borderId="56">
      <alignment horizontal="left" vertical="center"/>
    </xf>
    <xf numFmtId="0" fontId="48" fillId="0" borderId="44">
      <alignment horizontal="left" vertical="top" wrapText="1"/>
    </xf>
    <xf numFmtId="3" fontId="50" fillId="0" borderId="59">
      <alignment horizontal="right" vertical="top"/>
    </xf>
    <xf numFmtId="0" fontId="30" fillId="42" borderId="16" applyNumberFormat="0" applyAlignment="0" applyProtection="0"/>
    <xf numFmtId="0" fontId="57" fillId="0" borderId="29"/>
    <xf numFmtId="0" fontId="39" fillId="71" borderId="54">
      <alignment horizontal="centerContinuous" vertical="top" wrapText="1"/>
    </xf>
    <xf numFmtId="0" fontId="51" fillId="0" borderId="0">
      <alignment vertical="top" wrapText="1"/>
    </xf>
    <xf numFmtId="0" fontId="37" fillId="0" borderId="24" applyNumberFormat="0" applyFill="0" applyAlignment="0" applyProtection="0"/>
    <xf numFmtId="0" fontId="25" fillId="0" borderId="0" applyNumberFormat="0" applyFill="0" applyBorder="0" applyAlignment="0" applyProtection="0"/>
    <xf numFmtId="0" fontId="58" fillId="0" borderId="0">
      <alignment vertical="top"/>
    </xf>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74" fontId="19" fillId="0" borderId="0" applyFont="0" applyFill="0" applyBorder="0" applyAlignment="0" applyProtection="0"/>
    <xf numFmtId="179" fontId="19" fillId="0" borderId="0" applyFont="0" applyFill="0" applyBorder="0" applyAlignment="0" applyProtection="0"/>
    <xf numFmtId="183"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5"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5" fontId="19" fillId="0" borderId="0" applyFont="0" applyFill="0" applyBorder="0" applyAlignment="0" applyProtection="0"/>
    <xf numFmtId="174" fontId="19" fillId="0" borderId="0" applyFont="0" applyFill="0" applyBorder="0" applyAlignment="0" applyProtection="0"/>
    <xf numFmtId="183" fontId="19" fillId="0" borderId="0" applyFont="0" applyFill="0" applyBorder="0" applyAlignment="0" applyProtection="0"/>
    <xf numFmtId="174" fontId="19" fillId="0" borderId="0" applyFont="0" applyFill="0" applyBorder="0" applyAlignment="0" applyProtection="0"/>
    <xf numFmtId="184"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3"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75" fontId="19" fillId="0" borderId="0" applyFont="0" applyFill="0" applyBorder="0" applyAlignment="0" applyProtection="0"/>
    <xf numFmtId="181"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83" fontId="19" fillId="0" borderId="0" applyFont="0" applyFill="0" applyBorder="0" applyAlignment="0" applyProtection="0"/>
    <xf numFmtId="174"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83"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9"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74"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74" fontId="19" fillId="0" borderId="0" applyFont="0" applyFill="0" applyBorder="0" applyAlignment="0" applyProtection="0"/>
    <xf numFmtId="181"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5"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81" fontId="1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1" fontId="19" fillId="0" borderId="0" applyFont="0" applyFill="0" applyBorder="0" applyAlignment="0" applyProtection="0"/>
    <xf numFmtId="11" fontId="19"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73" fillId="2" borderId="0" applyNumberFormat="0" applyBorder="0" applyAlignment="0" applyProtection="0"/>
    <xf numFmtId="0" fontId="74" fillId="2"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 fillId="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66" fillId="0" borderId="61" applyNumberFormat="0" applyFill="0" applyAlignment="0" applyProtection="0"/>
    <xf numFmtId="0" fontId="27" fillId="0" borderId="18" applyNumberFormat="0" applyFill="0" applyAlignment="0" applyProtection="0"/>
    <xf numFmtId="0" fontId="66" fillId="0" borderId="61" applyNumberFormat="0" applyFill="0" applyAlignment="0" applyProtection="0"/>
    <xf numFmtId="0" fontId="66" fillId="0" borderId="61" applyNumberFormat="0" applyFill="0" applyAlignment="0" applyProtection="0"/>
    <xf numFmtId="0" fontId="66" fillId="0" borderId="61" applyNumberFormat="0" applyFill="0" applyAlignment="0" applyProtection="0"/>
    <xf numFmtId="0" fontId="66" fillId="0" borderId="61" applyNumberFormat="0" applyFill="0" applyAlignment="0" applyProtection="0"/>
    <xf numFmtId="0" fontId="66" fillId="0" borderId="61" applyNumberFormat="0" applyFill="0" applyAlignment="0" applyProtection="0"/>
    <xf numFmtId="0" fontId="66" fillId="0" borderId="61" applyNumberFormat="0" applyFill="0" applyAlignment="0" applyProtection="0"/>
    <xf numFmtId="0" fontId="66" fillId="0" borderId="61" applyNumberFormat="0" applyFill="0" applyAlignment="0" applyProtection="0"/>
    <xf numFmtId="0" fontId="66" fillId="0" borderId="61"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66" fillId="0" borderId="61"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67" fillId="0" borderId="62" applyNumberFormat="0" applyFill="0" applyAlignment="0" applyProtection="0"/>
    <xf numFmtId="0" fontId="28" fillId="0" borderId="19" applyNumberFormat="0" applyFill="0" applyAlignment="0" applyProtection="0"/>
    <xf numFmtId="0" fontId="67" fillId="0" borderId="62" applyNumberFormat="0" applyFill="0" applyAlignment="0" applyProtection="0"/>
    <xf numFmtId="0" fontId="67" fillId="0" borderId="62" applyNumberFormat="0" applyFill="0" applyAlignment="0" applyProtection="0"/>
    <xf numFmtId="0" fontId="67" fillId="0" borderId="62" applyNumberFormat="0" applyFill="0" applyAlignment="0" applyProtection="0"/>
    <xf numFmtId="0" fontId="67" fillId="0" borderId="62" applyNumberFormat="0" applyFill="0" applyAlignment="0" applyProtection="0"/>
    <xf numFmtId="0" fontId="67" fillId="0" borderId="62" applyNumberFormat="0" applyFill="0" applyAlignment="0" applyProtection="0"/>
    <xf numFmtId="0" fontId="67" fillId="0" borderId="62" applyNumberFormat="0" applyFill="0" applyAlignment="0" applyProtection="0"/>
    <xf numFmtId="0" fontId="67" fillId="0" borderId="62" applyNumberFormat="0" applyFill="0" applyAlignment="0" applyProtection="0"/>
    <xf numFmtId="0" fontId="67" fillId="0" borderId="62"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67" fillId="0" borderId="62"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65" fillId="0" borderId="63" applyNumberFormat="0" applyFill="0" applyAlignment="0" applyProtection="0"/>
    <xf numFmtId="0" fontId="29" fillId="0" borderId="20" applyNumberFormat="0" applyFill="0" applyAlignment="0" applyProtection="0"/>
    <xf numFmtId="0" fontId="65" fillId="0" borderId="63" applyNumberFormat="0" applyFill="0" applyAlignment="0" applyProtection="0"/>
    <xf numFmtId="0" fontId="65" fillId="0" borderId="63" applyNumberFormat="0" applyFill="0" applyAlignment="0" applyProtection="0"/>
    <xf numFmtId="0" fontId="65" fillId="0" borderId="63" applyNumberFormat="0" applyFill="0" applyAlignment="0" applyProtection="0"/>
    <xf numFmtId="0" fontId="65" fillId="0" borderId="63" applyNumberFormat="0" applyFill="0" applyAlignment="0" applyProtection="0"/>
    <xf numFmtId="0" fontId="65" fillId="0" borderId="63" applyNumberFormat="0" applyFill="0" applyAlignment="0" applyProtection="0"/>
    <xf numFmtId="0" fontId="65" fillId="0" borderId="63" applyNumberFormat="0" applyFill="0" applyAlignment="0" applyProtection="0"/>
    <xf numFmtId="0" fontId="65" fillId="0" borderId="63" applyNumberFormat="0" applyFill="0" applyAlignment="0" applyProtection="0"/>
    <xf numFmtId="0" fontId="65" fillId="0" borderId="63"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65" fillId="0" borderId="63"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65" fillId="0" borderId="0" applyNumberFormat="0" applyFill="0" applyBorder="0" applyAlignment="0" applyProtection="0"/>
    <xf numFmtId="0" fontId="2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6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alignment vertical="top"/>
      <protection locked="0"/>
    </xf>
    <xf numFmtId="0" fontId="18" fillId="0" borderId="0" applyNumberFormat="0" applyFill="0" applyBorder="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57" borderId="16" applyNumberFormat="0" applyAlignment="0" applyProtection="0"/>
    <xf numFmtId="0" fontId="30" fillId="42" borderId="16" applyNumberFormat="0" applyAlignment="0" applyProtection="0"/>
    <xf numFmtId="0" fontId="75" fillId="5" borderId="4" applyNumberFormat="0" applyAlignment="0" applyProtection="0"/>
    <xf numFmtId="0" fontId="75" fillId="57" borderId="4" applyNumberFormat="0" applyAlignment="0" applyProtection="0"/>
    <xf numFmtId="0" fontId="30" fillId="57" borderId="16" applyNumberFormat="0" applyAlignment="0" applyProtection="0"/>
    <xf numFmtId="0" fontId="30" fillId="57" borderId="16" applyNumberFormat="0" applyAlignment="0" applyProtection="0"/>
    <xf numFmtId="0" fontId="30" fillId="42" borderId="16" applyNumberFormat="0" applyAlignment="0" applyProtection="0"/>
    <xf numFmtId="0" fontId="30" fillId="57" borderId="16" applyNumberFormat="0" applyAlignment="0" applyProtection="0"/>
    <xf numFmtId="0" fontId="30" fillId="57" borderId="16" applyNumberFormat="0" applyAlignment="0" applyProtection="0"/>
    <xf numFmtId="0" fontId="30" fillId="57" borderId="16" applyNumberFormat="0" applyAlignment="0" applyProtection="0"/>
    <xf numFmtId="0" fontId="30" fillId="57" borderId="16" applyNumberFormat="0" applyAlignment="0" applyProtection="0"/>
    <xf numFmtId="0" fontId="30" fillId="57" borderId="16" applyNumberFormat="0" applyAlignment="0" applyProtection="0"/>
    <xf numFmtId="0" fontId="30" fillId="57"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57"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0" fontId="30" fillId="42" borderId="16" applyNumberFormat="0" applyAlignment="0" applyProtection="0"/>
    <xf numFmtId="4" fontId="49" fillId="0" borderId="0" applyBorder="0">
      <alignment horizontal="right" vertical="center"/>
    </xf>
    <xf numFmtId="0" fontId="49" fillId="0" borderId="54">
      <alignment horizontal="right" vertical="center"/>
    </xf>
    <xf numFmtId="1" fontId="59" fillId="68" borderId="0" applyBorder="0">
      <alignment horizontal="right" vertical="center"/>
    </xf>
    <xf numFmtId="0" fontId="53" fillId="0" borderId="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8" fillId="0" borderId="64" applyNumberFormat="0" applyFill="0" applyAlignment="0" applyProtection="0"/>
    <xf numFmtId="0" fontId="31" fillId="0" borderId="21" applyNumberFormat="0" applyFill="0" applyAlignment="0" applyProtection="0"/>
    <xf numFmtId="0" fontId="38" fillId="0" borderId="64" applyNumberFormat="0" applyFill="0" applyAlignment="0" applyProtection="0"/>
    <xf numFmtId="0" fontId="38" fillId="0" borderId="64" applyNumberFormat="0" applyFill="0" applyAlignment="0" applyProtection="0"/>
    <xf numFmtId="0" fontId="38" fillId="0" borderId="64" applyNumberFormat="0" applyFill="0" applyAlignment="0" applyProtection="0"/>
    <xf numFmtId="0" fontId="38" fillId="0" borderId="64" applyNumberFormat="0" applyFill="0" applyAlignment="0" applyProtection="0"/>
    <xf numFmtId="0" fontId="38" fillId="0" borderId="64" applyNumberFormat="0" applyFill="0" applyAlignment="0" applyProtection="0"/>
    <xf numFmtId="0" fontId="38" fillId="0" borderId="64" applyNumberFormat="0" applyFill="0" applyAlignment="0" applyProtection="0"/>
    <xf numFmtId="0" fontId="38" fillId="0" borderId="64" applyNumberFormat="0" applyFill="0" applyAlignment="0" applyProtection="0"/>
    <xf numFmtId="0" fontId="38" fillId="0" borderId="64"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8" fillId="0" borderId="64"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178" fontId="19" fillId="0" borderId="0" applyFont="0" applyFill="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68" fillId="57" borderId="0" applyNumberFormat="0" applyBorder="0" applyAlignment="0" applyProtection="0"/>
    <xf numFmtId="0" fontId="32" fillId="57" borderId="0" applyNumberFormat="0" applyBorder="0" applyAlignment="0" applyProtection="0"/>
    <xf numFmtId="0" fontId="68" fillId="57" borderId="0" applyNumberFormat="0" applyBorder="0" applyAlignment="0" applyProtection="0"/>
    <xf numFmtId="0" fontId="32"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68" fillId="57" borderId="0" applyNumberFormat="0" applyBorder="0" applyAlignment="0" applyProtection="0"/>
    <xf numFmtId="0" fontId="32" fillId="57" borderId="0" applyNumberFormat="0" applyBorder="0" applyAlignment="0" applyProtection="0"/>
    <xf numFmtId="0" fontId="76" fillId="4" borderId="0" applyNumberFormat="0" applyBorder="0" applyAlignment="0" applyProtection="0"/>
    <xf numFmtId="0" fontId="71"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8" fillId="4"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20" fillId="0" borderId="0"/>
    <xf numFmtId="0" fontId="19" fillId="0" borderId="0"/>
    <xf numFmtId="0" fontId="20"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33" fillId="0" borderId="0"/>
    <xf numFmtId="0" fontId="19" fillId="0" borderId="0"/>
    <xf numFmtId="0" fontId="33" fillId="0" borderId="0"/>
    <xf numFmtId="0" fontId="19" fillId="0" borderId="0"/>
    <xf numFmtId="0" fontId="33"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33" fillId="0" borderId="0"/>
    <xf numFmtId="0" fontId="19" fillId="0" borderId="0"/>
    <xf numFmtId="0" fontId="33" fillId="0" borderId="0"/>
    <xf numFmtId="0" fontId="19" fillId="0" borderId="0"/>
    <xf numFmtId="0" fontId="33"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166" fontId="69" fillId="0" borderId="0">
      <alignment vertical="center"/>
    </xf>
    <xf numFmtId="0" fontId="1" fillId="0" borderId="0"/>
    <xf numFmtId="0" fontId="1" fillId="0" borderId="0"/>
    <xf numFmtId="0" fontId="1" fillId="0" borderId="0"/>
    <xf numFmtId="0" fontId="1" fillId="0" borderId="0"/>
    <xf numFmtId="166" fontId="69" fillId="0" borderId="0">
      <alignment vertical="center"/>
    </xf>
    <xf numFmtId="166" fontId="69" fillId="0" borderId="0">
      <alignment vertical="center"/>
    </xf>
    <xf numFmtId="166" fontId="69" fillId="0" borderId="0">
      <alignment vertical="center"/>
    </xf>
    <xf numFmtId="0" fontId="20"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69" fillId="0" borderId="0">
      <alignment vertical="center"/>
    </xf>
    <xf numFmtId="166" fontId="69" fillId="0" borderId="0">
      <alignment vertical="center"/>
    </xf>
    <xf numFmtId="166" fontId="69" fillId="0" borderId="0">
      <alignment vertical="center"/>
    </xf>
    <xf numFmtId="166" fontId="6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33" fillId="0" borderId="0"/>
    <xf numFmtId="166" fontId="69" fillId="0" borderId="0">
      <alignment vertical="center"/>
    </xf>
    <xf numFmtId="166" fontId="69" fillId="0" borderId="0">
      <alignment vertical="center"/>
    </xf>
    <xf numFmtId="166" fontId="69" fillId="0" borderId="0">
      <alignment vertical="center"/>
    </xf>
    <xf numFmtId="166" fontId="69" fillId="0" borderId="0">
      <alignment vertical="center"/>
    </xf>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169" fontId="69" fillId="0" borderId="0">
      <alignment vertical="center"/>
    </xf>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33" fillId="0" borderId="0"/>
    <xf numFmtId="0" fontId="19" fillId="0" borderId="0"/>
    <xf numFmtId="0" fontId="33" fillId="0" borderId="0"/>
    <xf numFmtId="0" fontId="1" fillId="0" borderId="0"/>
    <xf numFmtId="0" fontId="33" fillId="0" borderId="0"/>
    <xf numFmtId="0" fontId="1"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33" fillId="0" borderId="0"/>
    <xf numFmtId="0" fontId="19" fillId="0" borderId="0"/>
    <xf numFmtId="0" fontId="33" fillId="0" borderId="0"/>
    <xf numFmtId="0" fontId="19" fillId="0" borderId="0"/>
    <xf numFmtId="0" fontId="33" fillId="0" borderId="0"/>
    <xf numFmtId="0" fontId="19" fillId="0" borderId="0"/>
    <xf numFmtId="0" fontId="19" fillId="0" borderId="0"/>
    <xf numFmtId="169" fontId="69" fillId="0" borderId="0">
      <alignment vertical="center"/>
    </xf>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 fillId="0" borderId="0"/>
    <xf numFmtId="0" fontId="19" fillId="0" borderId="0"/>
    <xf numFmtId="0" fontId="19" fillId="0" borderId="0"/>
    <xf numFmtId="0" fontId="19" fillId="0" borderId="0"/>
    <xf numFmtId="0" fontId="1" fillId="0" borderId="0"/>
    <xf numFmtId="0" fontId="19" fillId="0" borderId="0"/>
    <xf numFmtId="0" fontId="20"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applyNumberFormat="0" applyFont="0" applyFill="0" applyBorder="0" applyAlignment="0" applyProtection="0"/>
    <xf numFmtId="0" fontId="19" fillId="0" borderId="0"/>
    <xf numFmtId="0" fontId="19"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9" fillId="0" borderId="0"/>
    <xf numFmtId="0" fontId="60" fillId="0" borderId="0"/>
    <xf numFmtId="0" fontId="19" fillId="0" borderId="0"/>
    <xf numFmtId="0" fontId="19" fillId="0" borderId="0"/>
    <xf numFmtId="0" fontId="20" fillId="0" borderId="0"/>
    <xf numFmtId="0" fontId="1" fillId="0" borderId="0"/>
    <xf numFmtId="0" fontId="60" fillId="0" borderId="0"/>
    <xf numFmtId="0" fontId="20" fillId="0" borderId="0"/>
    <xf numFmtId="0" fontId="1" fillId="0" borderId="0"/>
    <xf numFmtId="0" fontId="33" fillId="0" borderId="0"/>
    <xf numFmtId="0" fontId="19" fillId="0" borderId="0">
      <alignment vertical="top"/>
    </xf>
    <xf numFmtId="0" fontId="1" fillId="0" borderId="0"/>
    <xf numFmtId="0" fontId="19" fillId="0" borderId="0">
      <alignment vertical="top"/>
    </xf>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alignment vertical="top"/>
    </xf>
    <xf numFmtId="0" fontId="19" fillId="0" borderId="0"/>
    <xf numFmtId="0" fontId="70" fillId="0" borderId="0"/>
    <xf numFmtId="0" fontId="70" fillId="0" borderId="0"/>
    <xf numFmtId="0" fontId="70" fillId="0" borderId="0"/>
    <xf numFmtId="0" fontId="70" fillId="0" borderId="0"/>
    <xf numFmtId="0" fontId="61" fillId="0" borderId="0"/>
    <xf numFmtId="0" fontId="19" fillId="0" borderId="0"/>
    <xf numFmtId="0" fontId="19" fillId="0" borderId="0"/>
    <xf numFmtId="0" fontId="19" fillId="0" borderId="0"/>
    <xf numFmtId="0" fontId="19" fillId="0" borderId="0"/>
    <xf numFmtId="0" fontId="19" fillId="0" borderId="0"/>
    <xf numFmtId="0" fontId="19" fillId="0" borderId="0"/>
    <xf numFmtId="0" fontId="61" fillId="0" borderId="0"/>
    <xf numFmtId="0" fontId="20"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1" fillId="0" borderId="0"/>
    <xf numFmtId="0" fontId="19" fillId="0" borderId="0"/>
    <xf numFmtId="0" fontId="19" fillId="0" borderId="0"/>
    <xf numFmtId="0" fontId="19" fillId="0" borderId="0"/>
    <xf numFmtId="0" fontId="19" fillId="0" borderId="0"/>
    <xf numFmtId="0" fontId="19" fillId="0" borderId="0"/>
    <xf numFmtId="0" fontId="19" fillId="0" borderId="0"/>
    <xf numFmtId="0" fontId="6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62" fillId="0" borderId="0"/>
    <xf numFmtId="182" fontId="69" fillId="0" borderId="0">
      <alignment vertical="center"/>
    </xf>
    <xf numFmtId="0" fontId="20" fillId="0" borderId="0"/>
    <xf numFmtId="0" fontId="62"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60" fillId="0" borderId="0"/>
    <xf numFmtId="0" fontId="6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60" fillId="0" borderId="0"/>
    <xf numFmtId="0" fontId="19" fillId="0" borderId="0"/>
    <xf numFmtId="0" fontId="19" fillId="0" borderId="0"/>
    <xf numFmtId="0" fontId="60" fillId="0" borderId="0"/>
    <xf numFmtId="0" fontId="19" fillId="0" borderId="0"/>
    <xf numFmtId="0" fontId="19" fillId="0" borderId="0"/>
    <xf numFmtId="0" fontId="19" fillId="0" borderId="0"/>
    <xf numFmtId="0" fontId="19"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0" fillId="0" borderId="0"/>
    <xf numFmtId="0" fontId="19" fillId="0" borderId="0"/>
    <xf numFmtId="0" fontId="20"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54" fillId="0" borderId="0"/>
    <xf numFmtId="0" fontId="54" fillId="0" borderId="0"/>
    <xf numFmtId="0" fontId="54"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77" fillId="0" borderId="0"/>
    <xf numFmtId="0" fontId="77"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6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60" fillId="0" borderId="0"/>
    <xf numFmtId="0" fontId="19" fillId="0" borderId="0"/>
    <xf numFmtId="0" fontId="60" fillId="0" borderId="0"/>
    <xf numFmtId="0" fontId="60" fillId="0" borderId="0"/>
    <xf numFmtId="0" fontId="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20" fillId="0" borderId="0"/>
    <xf numFmtId="0" fontId="19" fillId="0" borderId="0"/>
    <xf numFmtId="0" fontId="1" fillId="0" borderId="0"/>
    <xf numFmtId="0" fontId="19" fillId="0" borderId="0"/>
    <xf numFmtId="0" fontId="72" fillId="0" borderId="0"/>
    <xf numFmtId="0" fontId="19" fillId="0" borderId="0"/>
    <xf numFmtId="0" fontId="19" fillId="0" borderId="0"/>
    <xf numFmtId="0" fontId="19" fillId="0" borderId="0"/>
    <xf numFmtId="0" fontId="19"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20"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0"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20"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20"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4" fontId="49" fillId="0" borderId="54" applyFill="0" applyBorder="0" applyProtection="0">
      <alignment horizontal="right" vertical="center"/>
    </xf>
    <xf numFmtId="0" fontId="42" fillId="0" borderId="0" applyNumberFormat="0" applyFill="0" applyBorder="0" applyProtection="0">
      <alignment horizontal="left" vertical="center"/>
    </xf>
    <xf numFmtId="0" fontId="49" fillId="0" borderId="54" applyNumberFormat="0" applyFill="0" applyAlignment="0" applyProtection="0"/>
    <xf numFmtId="0" fontId="19" fillId="72" borderId="0" applyNumberFormat="0" applyFont="0" applyBorder="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20" fillId="58" borderId="22" applyNumberFormat="0" applyFont="0" applyAlignment="0" applyProtection="0"/>
    <xf numFmtId="0" fontId="19" fillId="58" borderId="22" applyNumberFormat="0" applyFont="0" applyAlignment="0" applyProtection="0"/>
    <xf numFmtId="0" fontId="20" fillId="8" borderId="8"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20" fillId="58" borderId="22" applyNumberFormat="0" applyFont="0" applyAlignment="0" applyProtection="0"/>
    <xf numFmtId="0" fontId="20" fillId="58" borderId="22" applyNumberFormat="0" applyFont="0" applyAlignment="0" applyProtection="0"/>
    <xf numFmtId="0" fontId="20"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20"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20"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20" fillId="58" borderId="22" applyNumberFormat="0" applyFont="0" applyAlignment="0" applyProtection="0"/>
    <xf numFmtId="0" fontId="20"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20"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20"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20"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20"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0" fontId="20" fillId="58" borderId="22" applyNumberFormat="0" applyFont="0" applyAlignment="0" applyProtection="0"/>
    <xf numFmtId="0" fontId="19" fillId="58" borderId="22" applyNumberFormat="0" applyFont="0" applyAlignment="0" applyProtection="0"/>
    <xf numFmtId="0" fontId="19" fillId="58" borderId="22" applyNumberFormat="0" applyFont="0" applyAlignment="0" applyProtection="0"/>
    <xf numFmtId="176" fontId="55" fillId="0" borderId="0">
      <alignment horizontal="right"/>
    </xf>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70" borderId="23" applyNumberFormat="0" applyAlignment="0" applyProtection="0"/>
    <xf numFmtId="0" fontId="35" fillId="55" borderId="23" applyNumberFormat="0" applyAlignment="0" applyProtection="0"/>
    <xf numFmtId="0" fontId="35" fillId="70" borderId="23" applyNumberFormat="0" applyAlignment="0" applyProtection="0"/>
    <xf numFmtId="0" fontId="35" fillId="70" borderId="23" applyNumberFormat="0" applyAlignment="0" applyProtection="0"/>
    <xf numFmtId="0" fontId="35" fillId="70" borderId="23" applyNumberFormat="0" applyAlignment="0" applyProtection="0"/>
    <xf numFmtId="0" fontId="35" fillId="70" borderId="23" applyNumberFormat="0" applyAlignment="0" applyProtection="0"/>
    <xf numFmtId="0" fontId="35" fillId="70" borderId="23" applyNumberFormat="0" applyAlignment="0" applyProtection="0"/>
    <xf numFmtId="0" fontId="35" fillId="70" borderId="23" applyNumberFormat="0" applyAlignment="0" applyProtection="0"/>
    <xf numFmtId="0" fontId="35" fillId="70" borderId="23" applyNumberFormat="0" applyAlignment="0" applyProtection="0"/>
    <xf numFmtId="0" fontId="35" fillId="70"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70"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0" fontId="35" fillId="55" borderId="23" applyNumberFormat="0" applyAlignment="0" applyProtection="0"/>
    <xf numFmtId="180" fontId="49" fillId="73" borderId="54" applyNumberFormat="0" applyFont="0" applyBorder="0" applyAlignment="0" applyProtection="0">
      <alignment horizontal="right" vertical="center"/>
    </xf>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4" fillId="0" borderId="0"/>
    <xf numFmtId="0" fontId="54" fillId="0" borderId="0"/>
    <xf numFmtId="0" fontId="5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cellStyleXfs>
  <cellXfs count="267">
    <xf numFmtId="0" fontId="0" fillId="0" borderId="0" xfId="0"/>
    <xf numFmtId="1" fontId="0" fillId="0" borderId="0" xfId="0" applyNumberFormat="1"/>
    <xf numFmtId="0" fontId="0" fillId="33" borderId="0" xfId="0" applyFill="1"/>
    <xf numFmtId="0" fontId="16" fillId="33" borderId="0" xfId="0" applyFont="1" applyFill="1"/>
    <xf numFmtId="0" fontId="0" fillId="0" borderId="0" xfId="0" pivotButton="1"/>
    <xf numFmtId="0" fontId="0" fillId="0" borderId="0" xfId="0" applyAlignment="1">
      <alignment horizontal="left"/>
    </xf>
    <xf numFmtId="2" fontId="0" fillId="0" borderId="0" xfId="0" applyNumberFormat="1"/>
    <xf numFmtId="2" fontId="0" fillId="34" borderId="0" xfId="0" applyNumberFormat="1" applyFill="1"/>
    <xf numFmtId="0" fontId="0" fillId="0" borderId="0" xfId="0" quotePrefix="1"/>
    <xf numFmtId="0" fontId="0" fillId="36" borderId="0" xfId="0" applyFill="1"/>
    <xf numFmtId="0" fontId="18" fillId="33" borderId="0" xfId="42" applyFill="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Fill="1" applyBorder="1"/>
    <xf numFmtId="9" fontId="0" fillId="0" borderId="0" xfId="43" applyFont="1"/>
    <xf numFmtId="0" fontId="0" fillId="0" borderId="0" xfId="0" applyBorder="1"/>
    <xf numFmtId="0" fontId="16" fillId="0" borderId="0" xfId="0" applyFont="1"/>
    <xf numFmtId="169" fontId="0" fillId="0" borderId="0" xfId="0" applyNumberFormat="1"/>
    <xf numFmtId="170" fontId="0" fillId="0" borderId="0" xfId="0" applyNumberFormat="1"/>
    <xf numFmtId="1" fontId="16" fillId="0" borderId="25" xfId="0" applyNumberFormat="1" applyFont="1" applyBorder="1"/>
    <xf numFmtId="0" fontId="16" fillId="0" borderId="25" xfId="0" applyFont="1" applyBorder="1"/>
    <xf numFmtId="1" fontId="0" fillId="0" borderId="14" xfId="0" applyNumberFormat="1" applyBorder="1"/>
    <xf numFmtId="1" fontId="0" fillId="0" borderId="10" xfId="0" applyNumberFormat="1" applyBorder="1"/>
    <xf numFmtId="1" fontId="0" fillId="0" borderId="15" xfId="0" applyNumberFormat="1" applyBorder="1"/>
    <xf numFmtId="2" fontId="0" fillId="33" borderId="0" xfId="0" applyNumberFormat="1" applyFill="1" applyAlignment="1"/>
    <xf numFmtId="0" fontId="39" fillId="59" borderId="26" xfId="44" applyFont="1" applyFill="1" applyBorder="1" applyAlignment="1">
      <alignment horizontal="center" vertical="center"/>
    </xf>
    <xf numFmtId="0" fontId="39" fillId="59" borderId="0" xfId="44" applyFont="1" applyFill="1" applyBorder="1" applyAlignment="1">
      <alignment horizontal="center" vertical="center"/>
    </xf>
    <xf numFmtId="0" fontId="19" fillId="0" borderId="0" xfId="0" applyFont="1" applyAlignment="1">
      <alignment horizontal="center"/>
    </xf>
    <xf numFmtId="0" fontId="39" fillId="60" borderId="14" xfId="44" applyFont="1" applyFill="1" applyBorder="1" applyAlignment="1">
      <alignment horizontal="center" vertical="center"/>
    </xf>
    <xf numFmtId="0" fontId="40" fillId="0" borderId="0" xfId="0" applyFont="1" applyAlignment="1"/>
    <xf numFmtId="49" fontId="39" fillId="0" borderId="0" xfId="0" applyNumberFormat="1" applyFont="1" applyAlignment="1"/>
    <xf numFmtId="0" fontId="41" fillId="0" borderId="0" xfId="0" applyFont="1" applyAlignment="1"/>
    <xf numFmtId="0" fontId="19" fillId="0" borderId="0" xfId="44" applyAlignment="1"/>
    <xf numFmtId="0" fontId="0" fillId="0" borderId="0" xfId="0" applyAlignment="1"/>
    <xf numFmtId="0" fontId="42" fillId="0" borderId="0" xfId="0" applyFont="1" applyBorder="1" applyAlignment="1">
      <alignment horizontal="left" vertical="center"/>
    </xf>
    <xf numFmtId="49" fontId="41" fillId="0" borderId="0" xfId="0" applyNumberFormat="1" applyFont="1" applyAlignment="1"/>
    <xf numFmtId="0" fontId="41" fillId="0" borderId="0" xfId="0" applyFont="1" applyAlignment="1">
      <alignment horizontal="center"/>
    </xf>
    <xf numFmtId="49" fontId="40" fillId="0" borderId="0" xfId="0" applyNumberFormat="1" applyFont="1" applyAlignment="1"/>
    <xf numFmtId="0" fontId="19" fillId="0" borderId="0" xfId="0" applyFont="1" applyAlignment="1"/>
    <xf numFmtId="0" fontId="19" fillId="0" borderId="0" xfId="44" applyBorder="1" applyAlignment="1"/>
    <xf numFmtId="0" fontId="19" fillId="0" borderId="0" xfId="0" applyFont="1" applyBorder="1" applyAlignment="1">
      <alignment horizontal="center"/>
    </xf>
    <xf numFmtId="2" fontId="0" fillId="0" borderId="0" xfId="0" applyNumberFormat="1" applyFill="1"/>
    <xf numFmtId="170" fontId="0" fillId="33" borderId="0" xfId="0" applyNumberFormat="1" applyFill="1"/>
    <xf numFmtId="0" fontId="18" fillId="0" borderId="0" xfId="42"/>
    <xf numFmtId="0" fontId="0" fillId="0" borderId="0" xfId="0" applyAlignment="1">
      <alignment wrapText="1"/>
    </xf>
    <xf numFmtId="0" fontId="0" fillId="0" borderId="0" xfId="0" applyBorder="1" applyAlignment="1">
      <alignment wrapText="1"/>
    </xf>
    <xf numFmtId="0" fontId="0" fillId="0" borderId="28" xfId="0" applyBorder="1"/>
    <xf numFmtId="0" fontId="0" fillId="33" borderId="0" xfId="0" applyFill="1" applyAlignment="1">
      <alignment wrapText="1"/>
    </xf>
    <xf numFmtId="0" fontId="44" fillId="33" borderId="0" xfId="0" applyFont="1" applyFill="1" applyAlignment="1">
      <alignment horizontal="right" vertical="center" wrapText="1"/>
    </xf>
    <xf numFmtId="0" fontId="0" fillId="33" borderId="0" xfId="0" applyFill="1" applyBorder="1" applyAlignment="1">
      <alignment wrapText="1"/>
    </xf>
    <xf numFmtId="0" fontId="0" fillId="33" borderId="28" xfId="0" applyFill="1" applyBorder="1" applyAlignment="1">
      <alignment wrapText="1"/>
    </xf>
    <xf numFmtId="0" fontId="0" fillId="33" borderId="27" xfId="0" applyFill="1" applyBorder="1" applyAlignment="1">
      <alignment wrapText="1"/>
    </xf>
    <xf numFmtId="0" fontId="0" fillId="33" borderId="28" xfId="0" applyFill="1" applyBorder="1"/>
    <xf numFmtId="0" fontId="0" fillId="33" borderId="0" xfId="0" applyFill="1" applyBorder="1"/>
    <xf numFmtId="0" fontId="16" fillId="33" borderId="0" xfId="0" applyFont="1" applyFill="1" applyBorder="1" applyAlignment="1">
      <alignment horizontal="center" wrapText="1"/>
    </xf>
    <xf numFmtId="0" fontId="16" fillId="33" borderId="28" xfId="0" applyFont="1" applyFill="1" applyBorder="1" applyAlignment="1">
      <alignment horizontal="center" wrapText="1"/>
    </xf>
    <xf numFmtId="0" fontId="0" fillId="33" borderId="0" xfId="0" applyFill="1" applyBorder="1" applyAlignment="1">
      <alignment horizontal="right" wrapText="1"/>
    </xf>
    <xf numFmtId="0" fontId="0" fillId="33" borderId="27" xfId="0" applyFill="1" applyBorder="1" applyAlignment="1">
      <alignment horizontal="right" wrapText="1"/>
    </xf>
    <xf numFmtId="0" fontId="0" fillId="33" borderId="28" xfId="0" applyFill="1" applyBorder="1" applyAlignment="1">
      <alignment horizontal="right" wrapText="1"/>
    </xf>
    <xf numFmtId="0" fontId="0" fillId="0" borderId="29" xfId="0" applyBorder="1"/>
    <xf numFmtId="0" fontId="0" fillId="35" borderId="32" xfId="0" applyFill="1" applyBorder="1"/>
    <xf numFmtId="0" fontId="0" fillId="0" borderId="33" xfId="0" applyBorder="1"/>
    <xf numFmtId="0" fontId="0" fillId="35" borderId="34" xfId="0" applyFill="1" applyBorder="1" applyAlignment="1">
      <alignment wrapText="1"/>
    </xf>
    <xf numFmtId="0" fontId="0" fillId="35" borderId="11" xfId="0" applyFill="1" applyBorder="1" applyAlignment="1">
      <alignment wrapText="1"/>
    </xf>
    <xf numFmtId="0" fontId="0" fillId="0" borderId="35" xfId="0" applyBorder="1"/>
    <xf numFmtId="0" fontId="0" fillId="0" borderId="34" xfId="0" applyBorder="1"/>
    <xf numFmtId="0" fontId="0" fillId="0" borderId="33" xfId="0" applyFill="1" applyBorder="1"/>
    <xf numFmtId="0" fontId="45" fillId="0" borderId="0" xfId="0" applyFont="1"/>
    <xf numFmtId="1" fontId="19" fillId="0" borderId="36" xfId="0" applyNumberFormat="1" applyFont="1" applyFill="1" applyBorder="1" applyAlignment="1">
      <alignment vertical="center"/>
    </xf>
    <xf numFmtId="0" fontId="0" fillId="0" borderId="37" xfId="0" applyBorder="1"/>
    <xf numFmtId="0" fontId="0" fillId="0" borderId="38" xfId="0" applyBorder="1"/>
    <xf numFmtId="0" fontId="45" fillId="62" borderId="0" xfId="0" applyFont="1" applyFill="1"/>
    <xf numFmtId="0" fontId="45" fillId="35" borderId="0" xfId="0" applyFont="1" applyFill="1"/>
    <xf numFmtId="0" fontId="0" fillId="0" borderId="39" xfId="0" applyBorder="1" applyAlignment="1">
      <alignment vertical="center" wrapText="1"/>
    </xf>
    <xf numFmtId="1" fontId="19" fillId="0" borderId="40" xfId="0" applyNumberFormat="1" applyFont="1" applyFill="1" applyBorder="1" applyAlignment="1">
      <alignment vertical="center"/>
    </xf>
    <xf numFmtId="0" fontId="0" fillId="0" borderId="32" xfId="0" applyBorder="1" applyAlignment="1">
      <alignment vertical="center"/>
    </xf>
    <xf numFmtId="0" fontId="0" fillId="0" borderId="35" xfId="0" applyFill="1" applyBorder="1"/>
    <xf numFmtId="1" fontId="39" fillId="0" borderId="40" xfId="0" applyNumberFormat="1" applyFont="1" applyFill="1" applyBorder="1" applyAlignment="1">
      <alignment vertical="center"/>
    </xf>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Fill="1" applyBorder="1"/>
    <xf numFmtId="0" fontId="0" fillId="0" borderId="46" xfId="0" applyBorder="1"/>
    <xf numFmtId="0" fontId="16" fillId="0" borderId="0" xfId="0" applyFont="1" applyFill="1" applyBorder="1"/>
    <xf numFmtId="0" fontId="0" fillId="0" borderId="47" xfId="0" applyBorder="1"/>
    <xf numFmtId="0" fontId="0" fillId="0" borderId="48" xfId="0" applyBorder="1"/>
    <xf numFmtId="0" fontId="0" fillId="0" borderId="49" xfId="0" applyBorder="1" applyAlignment="1">
      <alignment wrapText="1"/>
    </xf>
    <xf numFmtId="0" fontId="0" fillId="0" borderId="49" xfId="0" applyBorder="1"/>
    <xf numFmtId="0" fontId="0" fillId="0" borderId="10" xfId="0" applyFill="1" applyBorder="1"/>
    <xf numFmtId="0" fontId="0" fillId="0" borderId="49" xfId="0" applyFill="1" applyBorder="1"/>
    <xf numFmtId="0" fontId="0" fillId="33" borderId="52" xfId="0" applyFill="1" applyBorder="1"/>
    <xf numFmtId="0" fontId="0" fillId="33" borderId="26" xfId="0" applyFill="1" applyBorder="1"/>
    <xf numFmtId="0" fontId="44" fillId="33" borderId="0" xfId="0" applyFont="1" applyFill="1" applyBorder="1" applyAlignment="1">
      <alignment horizontal="right"/>
    </xf>
    <xf numFmtId="0" fontId="0" fillId="33" borderId="28" xfId="0" applyFill="1" applyBorder="1" applyAlignment="1">
      <alignment horizontal="right"/>
    </xf>
    <xf numFmtId="0" fontId="0" fillId="33" borderId="27" xfId="0" applyFill="1" applyBorder="1" applyAlignment="1">
      <alignment horizontal="right"/>
    </xf>
    <xf numFmtId="0" fontId="0" fillId="33" borderId="0" xfId="0" applyFill="1" applyBorder="1" applyAlignment="1">
      <alignment horizontal="right"/>
    </xf>
    <xf numFmtId="0" fontId="0" fillId="33" borderId="52" xfId="0" applyFill="1" applyBorder="1" applyAlignment="1">
      <alignment horizontal="right"/>
    </xf>
    <xf numFmtId="0" fontId="0" fillId="33" borderId="53" xfId="0" applyFill="1" applyBorder="1" applyAlignment="1">
      <alignment horizontal="right"/>
    </xf>
    <xf numFmtId="0" fontId="0" fillId="33" borderId="26" xfId="0" applyFill="1" applyBorder="1" applyAlignment="1">
      <alignment horizontal="right"/>
    </xf>
    <xf numFmtId="0" fontId="44" fillId="33" borderId="0" xfId="0" applyFont="1" applyFill="1" applyBorder="1" applyAlignment="1">
      <alignment horizontal="right" vertical="center" wrapText="1"/>
    </xf>
    <xf numFmtId="0" fontId="0" fillId="33" borderId="52" xfId="0" applyFill="1" applyBorder="1" applyAlignment="1">
      <alignment wrapText="1"/>
    </xf>
    <xf numFmtId="0" fontId="44" fillId="33" borderId="26" xfId="0" applyFont="1" applyFill="1" applyBorder="1" applyAlignment="1">
      <alignment horizontal="right" vertical="center" wrapText="1"/>
    </xf>
    <xf numFmtId="0" fontId="0" fillId="33" borderId="52" xfId="0" applyFill="1" applyBorder="1" applyAlignment="1">
      <alignment horizontal="center" vertical="center" wrapText="1"/>
    </xf>
    <xf numFmtId="0" fontId="0" fillId="33" borderId="26" xfId="0" applyFill="1" applyBorder="1" applyAlignment="1">
      <alignment horizontal="center" vertical="center" wrapText="1"/>
    </xf>
    <xf numFmtId="0" fontId="44" fillId="33" borderId="0" xfId="0" applyFont="1" applyFill="1" applyBorder="1" applyAlignment="1">
      <alignment horizontal="right" vertical="center"/>
    </xf>
    <xf numFmtId="0" fontId="44" fillId="33" borderId="28" xfId="0" applyFont="1" applyFill="1" applyBorder="1" applyAlignment="1">
      <alignment wrapText="1"/>
    </xf>
    <xf numFmtId="0" fontId="44" fillId="33" borderId="0" xfId="0" applyFont="1" applyFill="1" applyBorder="1" applyAlignment="1">
      <alignment horizontal="left" vertical="center" wrapText="1"/>
    </xf>
    <xf numFmtId="171" fontId="0" fillId="33" borderId="0" xfId="0" applyNumberFormat="1" applyFill="1"/>
    <xf numFmtId="2" fontId="0" fillId="33" borderId="0" xfId="0" applyNumberFormat="1" applyFill="1"/>
    <xf numFmtId="17" fontId="0" fillId="33" borderId="0" xfId="0" quotePrefix="1" applyNumberFormat="1" applyFill="1"/>
    <xf numFmtId="0" fontId="19" fillId="0" borderId="0" xfId="162" applyFont="1"/>
    <xf numFmtId="0" fontId="39" fillId="0" borderId="0" xfId="162" applyFont="1"/>
    <xf numFmtId="0" fontId="47" fillId="0" borderId="0" xfId="162"/>
    <xf numFmtId="0" fontId="39" fillId="0" borderId="0" xfId="162" applyFont="1" applyFill="1"/>
    <xf numFmtId="0" fontId="0" fillId="74" borderId="11" xfId="0" applyFont="1" applyFill="1" applyBorder="1" applyAlignment="1">
      <alignment vertical="center" wrapText="1"/>
    </xf>
    <xf numFmtId="0" fontId="0" fillId="74" borderId="32" xfId="0" applyFont="1" applyFill="1" applyBorder="1" applyAlignment="1">
      <alignment vertical="center" wrapText="1"/>
    </xf>
    <xf numFmtId="170" fontId="78" fillId="74" borderId="11" xfId="0" applyNumberFormat="1" applyFont="1" applyFill="1" applyBorder="1" applyAlignment="1">
      <alignment horizontal="right" vertical="center" wrapText="1"/>
    </xf>
    <xf numFmtId="0" fontId="78" fillId="74" borderId="11" xfId="0" applyFont="1" applyFill="1" applyBorder="1" applyAlignment="1">
      <alignment horizontal="justify" vertical="center" wrapText="1"/>
    </xf>
    <xf numFmtId="0" fontId="78" fillId="33" borderId="0" xfId="0" applyFont="1" applyFill="1" applyAlignment="1">
      <alignment horizontal="left" vertical="center"/>
    </xf>
    <xf numFmtId="0" fontId="0" fillId="33" borderId="0" xfId="0" applyFill="1" applyAlignment="1">
      <alignment horizontal="left" vertical="center"/>
    </xf>
    <xf numFmtId="170" fontId="78" fillId="0" borderId="11" xfId="0" applyNumberFormat="1" applyFont="1" applyBorder="1" applyAlignment="1">
      <alignment horizontal="right" vertical="center" wrapText="1"/>
    </xf>
    <xf numFmtId="170" fontId="0" fillId="0" borderId="11" xfId="0" applyNumberFormat="1" applyBorder="1" applyAlignment="1">
      <alignment horizontal="right" vertical="center" wrapText="1"/>
    </xf>
    <xf numFmtId="0" fontId="0" fillId="0" borderId="11" xfId="0" applyBorder="1" applyAlignment="1">
      <alignment vertical="center" wrapText="1"/>
    </xf>
    <xf numFmtId="49" fontId="78" fillId="33" borderId="0" xfId="0" applyNumberFormat="1" applyFont="1" applyFill="1" applyAlignment="1">
      <alignment horizontal="left" vertical="center"/>
    </xf>
    <xf numFmtId="0" fontId="78" fillId="0" borderId="11" xfId="0" applyFont="1" applyBorder="1" applyAlignment="1">
      <alignment horizontal="justify" vertical="center" wrapText="1"/>
    </xf>
    <xf numFmtId="0" fontId="19" fillId="0" borderId="0" xfId="45"/>
    <xf numFmtId="0" fontId="78" fillId="0" borderId="32" xfId="0" applyFont="1" applyBorder="1" applyAlignment="1">
      <alignment horizontal="center" vertical="center" wrapText="1"/>
    </xf>
    <xf numFmtId="0" fontId="78" fillId="0" borderId="33" xfId="0" applyFont="1" applyBorder="1" applyAlignment="1">
      <alignment horizontal="center" vertical="center" wrapText="1"/>
    </xf>
    <xf numFmtId="0" fontId="19" fillId="0" borderId="0" xfId="162" applyFont="1" applyFill="1"/>
    <xf numFmtId="171" fontId="19" fillId="0" borderId="0" xfId="45" applyNumberFormat="1"/>
    <xf numFmtId="0" fontId="0" fillId="0" borderId="0" xfId="0" applyAlignment="1">
      <alignment horizontal="right"/>
    </xf>
    <xf numFmtId="0" fontId="39" fillId="75" borderId="68" xfId="0" applyFont="1" applyFill="1" applyBorder="1" applyAlignment="1">
      <alignment horizontal="left"/>
    </xf>
    <xf numFmtId="0" fontId="39" fillId="75" borderId="69" xfId="0" quotePrefix="1" applyFont="1" applyFill="1" applyBorder="1" applyAlignment="1">
      <alignment horizontal="center"/>
    </xf>
    <xf numFmtId="0" fontId="39" fillId="75" borderId="69" xfId="0" applyFont="1" applyFill="1" applyBorder="1" applyAlignment="1">
      <alignment horizontal="center"/>
    </xf>
    <xf numFmtId="0" fontId="0" fillId="75" borderId="0" xfId="0" applyFill="1"/>
    <xf numFmtId="0" fontId="16" fillId="0" borderId="54" xfId="0" applyFont="1" applyBorder="1"/>
    <xf numFmtId="171" fontId="0" fillId="0" borderId="0" xfId="0" applyNumberFormat="1"/>
    <xf numFmtId="0" fontId="0" fillId="75" borderId="28" xfId="0" applyFill="1" applyBorder="1" applyAlignment="1">
      <alignment horizontal="center"/>
    </xf>
    <xf numFmtId="0" fontId="0" fillId="75" borderId="14" xfId="0" applyFill="1" applyBorder="1" applyAlignment="1">
      <alignment horizontal="right"/>
    </xf>
    <xf numFmtId="2" fontId="0" fillId="75" borderId="14" xfId="0" applyNumberFormat="1" applyFill="1" applyBorder="1" applyAlignment="1">
      <alignment horizontal="right"/>
    </xf>
    <xf numFmtId="0" fontId="19" fillId="75" borderId="70" xfId="0" quotePrefix="1" applyFont="1" applyFill="1" applyBorder="1" applyAlignment="1">
      <alignment horizontal="right"/>
    </xf>
    <xf numFmtId="0" fontId="0" fillId="0" borderId="54" xfId="0" applyBorder="1"/>
    <xf numFmtId="0" fontId="19" fillId="75" borderId="14" xfId="0" quotePrefix="1" applyFont="1" applyFill="1" applyBorder="1" applyAlignment="1">
      <alignment horizontal="right"/>
    </xf>
    <xf numFmtId="0" fontId="0" fillId="75" borderId="52" xfId="0" applyFill="1" applyBorder="1" applyAlignment="1">
      <alignment horizontal="center"/>
    </xf>
    <xf numFmtId="0" fontId="0" fillId="75" borderId="58" xfId="0" applyFill="1" applyBorder="1" applyAlignment="1">
      <alignment horizontal="right"/>
    </xf>
    <xf numFmtId="2" fontId="0" fillId="75" borderId="58" xfId="0" applyNumberFormat="1" applyFill="1" applyBorder="1" applyAlignment="1">
      <alignment horizontal="right"/>
    </xf>
    <xf numFmtId="0" fontId="19" fillId="75" borderId="58" xfId="0" quotePrefix="1" applyFont="1" applyFill="1" applyBorder="1" applyAlignment="1">
      <alignment horizontal="right"/>
    </xf>
    <xf numFmtId="1" fontId="0" fillId="75" borderId="0" xfId="0" applyNumberFormat="1" applyFill="1" applyAlignment="1">
      <alignment horizontal="right"/>
    </xf>
    <xf numFmtId="2" fontId="0" fillId="75" borderId="0" xfId="0" applyNumberFormat="1" applyFill="1" applyAlignment="1">
      <alignment horizontal="right"/>
    </xf>
    <xf numFmtId="0" fontId="39" fillId="75" borderId="0" xfId="0" applyFont="1" applyFill="1"/>
    <xf numFmtId="0" fontId="0" fillId="75" borderId="0" xfId="0" applyFill="1" applyAlignment="1">
      <alignment horizontal="right"/>
    </xf>
    <xf numFmtId="0" fontId="39" fillId="75" borderId="54" xfId="0" quotePrefix="1" applyFont="1" applyFill="1" applyBorder="1" applyAlignment="1">
      <alignment horizontal="left"/>
    </xf>
    <xf numFmtId="0" fontId="39" fillId="75" borderId="39" xfId="0" applyFont="1" applyFill="1" applyBorder="1" applyAlignment="1">
      <alignment horizontal="center"/>
    </xf>
    <xf numFmtId="0" fontId="39" fillId="75" borderId="71" xfId="0" applyFont="1" applyFill="1" applyBorder="1" applyAlignment="1">
      <alignment horizontal="center"/>
    </xf>
    <xf numFmtId="0" fontId="0" fillId="75" borderId="50" xfId="0" applyFill="1" applyBorder="1" applyAlignment="1">
      <alignment horizontal="center"/>
    </xf>
    <xf numFmtId="0" fontId="0" fillId="75" borderId="25" xfId="0" applyFill="1" applyBorder="1" applyAlignment="1">
      <alignment horizontal="center"/>
    </xf>
    <xf numFmtId="0" fontId="0" fillId="75" borderId="51" xfId="0" applyFill="1" applyBorder="1" applyAlignment="1">
      <alignment horizontal="center"/>
    </xf>
    <xf numFmtId="0" fontId="0" fillId="75" borderId="0" xfId="0" applyFill="1" applyBorder="1" applyAlignment="1">
      <alignment horizontal="center"/>
    </xf>
    <xf numFmtId="0" fontId="0" fillId="75" borderId="27" xfId="0" applyFill="1" applyBorder="1" applyAlignment="1">
      <alignment horizontal="center"/>
    </xf>
    <xf numFmtId="0" fontId="0" fillId="75" borderId="0" xfId="0" applyFill="1" applyBorder="1"/>
    <xf numFmtId="0" fontId="0" fillId="75" borderId="26" xfId="0" applyFill="1" applyBorder="1" applyAlignment="1">
      <alignment horizontal="center"/>
    </xf>
    <xf numFmtId="0" fontId="0" fillId="75" borderId="53" xfId="0" applyFill="1" applyBorder="1" applyAlignment="1">
      <alignment horizontal="center"/>
    </xf>
    <xf numFmtId="0" fontId="0" fillId="75" borderId="0" xfId="0" applyFill="1" applyAlignment="1">
      <alignment horizontal="center"/>
    </xf>
    <xf numFmtId="0" fontId="79" fillId="0" borderId="0" xfId="0" applyFont="1"/>
    <xf numFmtId="0" fontId="80" fillId="0" borderId="0" xfId="0" applyFont="1"/>
    <xf numFmtId="0" fontId="0" fillId="33" borderId="0" xfId="0" applyFill="1" applyAlignment="1">
      <alignment vertical="top" wrapText="1"/>
    </xf>
    <xf numFmtId="0" fontId="16" fillId="33" borderId="27" xfId="0" applyFont="1" applyFill="1" applyBorder="1" applyAlignment="1">
      <alignment horizontal="center" wrapText="1"/>
    </xf>
    <xf numFmtId="1" fontId="84" fillId="77" borderId="0" xfId="0" applyNumberFormat="1" applyFont="1" applyFill="1" applyAlignment="1">
      <alignment textRotation="90"/>
    </xf>
    <xf numFmtId="1" fontId="84" fillId="78" borderId="0" xfId="0" applyNumberFormat="1" applyFont="1" applyFill="1" applyAlignment="1">
      <alignment textRotation="90"/>
    </xf>
    <xf numFmtId="1" fontId="82" fillId="76" borderId="0" xfId="0" applyNumberFormat="1" applyFont="1" applyFill="1" applyAlignment="1">
      <alignment textRotation="90"/>
    </xf>
    <xf numFmtId="0" fontId="0" fillId="33" borderId="0" xfId="0" applyFont="1" applyFill="1"/>
    <xf numFmtId="169" fontId="0" fillId="0" borderId="0" xfId="0" quotePrefix="1" applyNumberFormat="1"/>
    <xf numFmtId="170" fontId="16" fillId="0" borderId="0" xfId="0" applyNumberFormat="1" applyFont="1"/>
    <xf numFmtId="0" fontId="78" fillId="0" borderId="32" xfId="0" applyFont="1" applyBorder="1" applyAlignment="1">
      <alignment horizontal="center" vertical="center" wrapText="1"/>
    </xf>
    <xf numFmtId="0" fontId="78" fillId="0" borderId="49" xfId="0" applyFont="1" applyBorder="1" applyAlignment="1">
      <alignment horizontal="justify" vertical="center" wrapText="1"/>
    </xf>
    <xf numFmtId="0" fontId="0" fillId="0" borderId="32" xfId="0" applyBorder="1" applyAlignment="1">
      <alignment vertical="center" wrapText="1"/>
    </xf>
    <xf numFmtId="170" fontId="0" fillId="0" borderId="32" xfId="0" applyNumberFormat="1" applyBorder="1" applyAlignment="1">
      <alignment horizontal="right" vertical="center" wrapText="1"/>
    </xf>
    <xf numFmtId="170" fontId="16" fillId="0" borderId="25" xfId="0" applyNumberFormat="1" applyFont="1" applyBorder="1"/>
    <xf numFmtId="14" fontId="0" fillId="33" borderId="0" xfId="0" applyNumberFormat="1" applyFill="1"/>
    <xf numFmtId="1" fontId="16" fillId="0" borderId="0" xfId="0" applyNumberFormat="1" applyFont="1"/>
    <xf numFmtId="1" fontId="84" fillId="79" borderId="0" xfId="0" applyNumberFormat="1" applyFont="1" applyFill="1" applyAlignment="1">
      <alignment textRotation="90"/>
    </xf>
    <xf numFmtId="0" fontId="46" fillId="0" borderId="0" xfId="0" applyFont="1"/>
    <xf numFmtId="1" fontId="16" fillId="0" borderId="0" xfId="0" applyNumberFormat="1" applyFont="1" applyBorder="1"/>
    <xf numFmtId="170" fontId="78" fillId="74" borderId="35" xfId="0" applyNumberFormat="1" applyFont="1" applyFill="1" applyBorder="1" applyAlignment="1">
      <alignment horizontal="right" vertical="center" wrapText="1"/>
    </xf>
    <xf numFmtId="170" fontId="78" fillId="74" borderId="33" xfId="0" applyNumberFormat="1" applyFont="1" applyFill="1" applyBorder="1" applyAlignment="1">
      <alignment horizontal="right" vertical="center" wrapText="1"/>
    </xf>
    <xf numFmtId="1" fontId="82" fillId="80" borderId="0" xfId="0" applyNumberFormat="1" applyFont="1" applyFill="1" applyAlignment="1">
      <alignment textRotation="90"/>
    </xf>
    <xf numFmtId="1" fontId="82" fillId="82" borderId="0" xfId="0" applyNumberFormat="1" applyFont="1" applyFill="1" applyAlignment="1">
      <alignment textRotation="90"/>
    </xf>
    <xf numFmtId="1" fontId="88" fillId="81" borderId="0" xfId="0" applyNumberFormat="1" applyFont="1" applyFill="1" applyAlignment="1">
      <alignment textRotation="90"/>
    </xf>
    <xf numFmtId="1" fontId="84" fillId="34" borderId="0" xfId="0" applyNumberFormat="1" applyFont="1" applyFill="1" applyAlignment="1">
      <alignment textRotation="90"/>
    </xf>
    <xf numFmtId="1" fontId="0" fillId="0" borderId="0" xfId="0" applyNumberFormat="1"/>
    <xf numFmtId="0" fontId="0" fillId="33" borderId="0" xfId="0" applyFill="1"/>
    <xf numFmtId="1" fontId="0" fillId="33" borderId="0" xfId="0" applyNumberFormat="1" applyFill="1"/>
    <xf numFmtId="0" fontId="0" fillId="0" borderId="0" xfId="0" pivotButton="1"/>
    <xf numFmtId="0" fontId="0" fillId="0" borderId="0" xfId="0" applyAlignment="1">
      <alignment horizontal="left"/>
    </xf>
    <xf numFmtId="0" fontId="0" fillId="0" borderId="0" xfId="0" applyAlignment="1">
      <alignment horizontal="left" indent="1"/>
    </xf>
    <xf numFmtId="0" fontId="18" fillId="33" borderId="0" xfId="42" applyFill="1"/>
    <xf numFmtId="9" fontId="0" fillId="0" borderId="0" xfId="43" applyFont="1"/>
    <xf numFmtId="170" fontId="0" fillId="0" borderId="0" xfId="0" applyNumberFormat="1"/>
    <xf numFmtId="0" fontId="0" fillId="0" borderId="0" xfId="0" applyAlignment="1">
      <alignment horizontal="left" indent="2"/>
    </xf>
    <xf numFmtId="0" fontId="16" fillId="0" borderId="0" xfId="0" applyFont="1" applyBorder="1"/>
    <xf numFmtId="0" fontId="0" fillId="0" borderId="0" xfId="0"/>
    <xf numFmtId="1" fontId="0" fillId="0" borderId="0" xfId="0" applyNumberFormat="1"/>
    <xf numFmtId="0" fontId="16" fillId="0" borderId="0" xfId="0" applyFont="1"/>
    <xf numFmtId="1" fontId="16" fillId="0" borderId="25" xfId="0" applyNumberFormat="1" applyFont="1" applyBorder="1"/>
    <xf numFmtId="0" fontId="16" fillId="0" borderId="25" xfId="0" applyFont="1" applyBorder="1"/>
    <xf numFmtId="0" fontId="89" fillId="33" borderId="0" xfId="0" applyFont="1" applyFill="1"/>
    <xf numFmtId="0" fontId="83" fillId="0" borderId="0" xfId="0" applyFont="1" applyFill="1" applyAlignment="1">
      <alignment horizontal="center"/>
    </xf>
    <xf numFmtId="1" fontId="82" fillId="83" borderId="0" xfId="0" applyNumberFormat="1" applyFont="1" applyFill="1" applyAlignment="1">
      <alignment textRotation="90"/>
    </xf>
    <xf numFmtId="1" fontId="84" fillId="0" borderId="0" xfId="0" applyNumberFormat="1" applyFont="1" applyFill="1" applyAlignment="1">
      <alignment textRotation="90"/>
    </xf>
    <xf numFmtId="169" fontId="0" fillId="0" borderId="0" xfId="43" applyNumberFormat="1" applyFont="1"/>
    <xf numFmtId="0" fontId="0" fillId="33" borderId="28" xfId="0" applyFill="1" applyBorder="1" applyAlignment="1">
      <alignment horizontal="center" vertical="center" wrapText="1"/>
    </xf>
    <xf numFmtId="0" fontId="0" fillId="33" borderId="27" xfId="0" applyFill="1" applyBorder="1" applyAlignment="1">
      <alignment horizontal="center" vertical="center" wrapText="1"/>
    </xf>
    <xf numFmtId="0" fontId="0" fillId="33" borderId="0" xfId="0" applyFill="1" applyAlignment="1">
      <alignment horizontal="left" vertical="top" wrapText="1"/>
    </xf>
    <xf numFmtId="0" fontId="46" fillId="63" borderId="28" xfId="0" applyFont="1" applyFill="1" applyBorder="1" applyAlignment="1">
      <alignment horizontal="left" vertical="center" wrapText="1"/>
    </xf>
    <xf numFmtId="0" fontId="46" fillId="63" borderId="0" xfId="0" applyFont="1" applyFill="1" applyBorder="1" applyAlignment="1">
      <alignment horizontal="left" vertical="center" wrapText="1"/>
    </xf>
    <xf numFmtId="0" fontId="0" fillId="33" borderId="0" xfId="0" applyFill="1" applyBorder="1" applyAlignment="1">
      <alignment horizontal="center" vertical="center" wrapText="1"/>
    </xf>
    <xf numFmtId="0" fontId="46" fillId="64" borderId="25" xfId="0" applyFont="1" applyFill="1" applyBorder="1" applyAlignment="1">
      <alignment horizontal="center" vertical="center" wrapText="1"/>
    </xf>
    <xf numFmtId="0" fontId="46" fillId="64" borderId="51" xfId="0" applyFont="1" applyFill="1" applyBorder="1" applyAlignment="1">
      <alignment horizontal="center" vertical="center" wrapText="1"/>
    </xf>
    <xf numFmtId="0" fontId="46" fillId="64" borderId="50" xfId="0" applyFont="1" applyFill="1" applyBorder="1" applyAlignment="1">
      <alignment horizontal="center" vertical="center" wrapText="1"/>
    </xf>
    <xf numFmtId="0" fontId="16" fillId="33" borderId="0" xfId="0" applyFont="1" applyFill="1" applyBorder="1" applyAlignment="1">
      <alignment horizontal="center"/>
    </xf>
    <xf numFmtId="0" fontId="16" fillId="33" borderId="27" xfId="0" applyFont="1" applyFill="1" applyBorder="1" applyAlignment="1">
      <alignment horizontal="center"/>
    </xf>
    <xf numFmtId="0" fontId="16" fillId="33" borderId="28" xfId="0" applyFont="1" applyFill="1" applyBorder="1" applyAlignment="1">
      <alignment horizontal="center"/>
    </xf>
    <xf numFmtId="0" fontId="0" fillId="33" borderId="0" xfId="0" applyFont="1" applyFill="1" applyBorder="1" applyAlignment="1">
      <alignment horizontal="center" wrapText="1"/>
    </xf>
    <xf numFmtId="0" fontId="16" fillId="33" borderId="27" xfId="0" applyFont="1" applyFill="1" applyBorder="1" applyAlignment="1">
      <alignment horizontal="center" wrapText="1"/>
    </xf>
    <xf numFmtId="0" fontId="0" fillId="33" borderId="28" xfId="0" applyFont="1" applyFill="1" applyBorder="1" applyAlignment="1">
      <alignment horizontal="center" wrapText="1"/>
    </xf>
    <xf numFmtId="0" fontId="0" fillId="33" borderId="52" xfId="0" applyFill="1" applyBorder="1" applyAlignment="1">
      <alignment horizontal="center" vertical="center" wrapText="1"/>
    </xf>
    <xf numFmtId="0" fontId="0" fillId="33" borderId="53" xfId="0" applyFill="1" applyBorder="1" applyAlignment="1">
      <alignment horizontal="center" vertical="center" wrapText="1"/>
    </xf>
    <xf numFmtId="0" fontId="46" fillId="63" borderId="50" xfId="0" applyFont="1" applyFill="1" applyBorder="1" applyAlignment="1">
      <alignment horizontal="center" vertical="center" wrapText="1"/>
    </xf>
    <xf numFmtId="0" fontId="46" fillId="63" borderId="51" xfId="0" applyFont="1" applyFill="1" applyBorder="1" applyAlignment="1">
      <alignment horizontal="center" vertical="center" wrapText="1"/>
    </xf>
    <xf numFmtId="0" fontId="0" fillId="0" borderId="0" xfId="0" applyBorder="1" applyAlignment="1">
      <alignment wrapText="1"/>
    </xf>
    <xf numFmtId="0" fontId="0" fillId="0" borderId="10" xfId="0" applyBorder="1" applyAlignment="1">
      <alignment wrapText="1"/>
    </xf>
    <xf numFmtId="0" fontId="16" fillId="35" borderId="30" xfId="0" applyFont="1" applyFill="1" applyBorder="1" applyAlignment="1">
      <alignment horizontal="center" wrapText="1"/>
    </xf>
    <xf numFmtId="0" fontId="16" fillId="35" borderId="31" xfId="0" applyFont="1" applyFill="1" applyBorder="1" applyAlignment="1">
      <alignment horizontal="center" wrapText="1"/>
    </xf>
    <xf numFmtId="0" fontId="83" fillId="0" borderId="0" xfId="0" applyFont="1" applyFill="1" applyAlignment="1">
      <alignment horizontal="center"/>
    </xf>
    <xf numFmtId="0" fontId="85" fillId="78" borderId="0" xfId="0" applyFont="1" applyFill="1" applyAlignment="1">
      <alignment horizontal="center"/>
    </xf>
    <xf numFmtId="0" fontId="83" fillId="77" borderId="0" xfId="0" applyFont="1" applyFill="1" applyAlignment="1">
      <alignment horizontal="center"/>
    </xf>
    <xf numFmtId="0" fontId="81" fillId="76" borderId="0" xfId="0" applyFont="1" applyFill="1" applyAlignment="1">
      <alignment horizontal="center"/>
    </xf>
    <xf numFmtId="0" fontId="78" fillId="0" borderId="67" xfId="0" applyFont="1" applyBorder="1" applyAlignment="1">
      <alignment horizontal="center" vertical="center" wrapText="1"/>
    </xf>
    <xf numFmtId="0" fontId="78" fillId="0" borderId="35" xfId="0" applyFont="1" applyBorder="1" applyAlignment="1">
      <alignment horizontal="center" vertical="center" wrapText="1"/>
    </xf>
    <xf numFmtId="0" fontId="46" fillId="63" borderId="66" xfId="0" applyFont="1" applyFill="1" applyBorder="1" applyAlignment="1">
      <alignment horizontal="center" vertical="center" wrapText="1"/>
    </xf>
    <xf numFmtId="0" fontId="46" fillId="63" borderId="65" xfId="0" applyFont="1" applyFill="1" applyBorder="1" applyAlignment="1">
      <alignment horizontal="center" vertical="center" wrapText="1"/>
    </xf>
    <xf numFmtId="0" fontId="46" fillId="63" borderId="32" xfId="0" applyFont="1" applyFill="1" applyBorder="1" applyAlignment="1">
      <alignment horizontal="center" vertical="center" wrapText="1"/>
    </xf>
    <xf numFmtId="0" fontId="78" fillId="0" borderId="66" xfId="0" applyFont="1" applyBorder="1" applyAlignment="1">
      <alignment horizontal="center" vertical="center" wrapText="1"/>
    </xf>
    <xf numFmtId="0" fontId="78" fillId="0" borderId="32" xfId="0" applyFont="1" applyBorder="1" applyAlignment="1">
      <alignment horizontal="center" vertical="center" wrapText="1"/>
    </xf>
    <xf numFmtId="0" fontId="78" fillId="74" borderId="67" xfId="0" applyFont="1" applyFill="1" applyBorder="1" applyAlignment="1">
      <alignment horizontal="center" vertical="center" wrapText="1"/>
    </xf>
    <xf numFmtId="0" fontId="78" fillId="74" borderId="35" xfId="0" applyFont="1" applyFill="1" applyBorder="1" applyAlignment="1">
      <alignment horizontal="center" vertical="center" wrapText="1"/>
    </xf>
    <xf numFmtId="0" fontId="78" fillId="0" borderId="49" xfId="0" applyFont="1" applyBorder="1" applyAlignment="1">
      <alignment horizontal="center" vertical="center" wrapText="1"/>
    </xf>
    <xf numFmtId="0" fontId="78" fillId="0" borderId="67" xfId="0" applyFont="1" applyBorder="1" applyAlignment="1">
      <alignment horizontal="justify" vertical="center" wrapText="1"/>
    </xf>
    <xf numFmtId="0" fontId="78" fillId="0" borderId="35" xfId="0" applyFont="1" applyBorder="1" applyAlignment="1">
      <alignment horizontal="justify" vertical="center" wrapText="1"/>
    </xf>
    <xf numFmtId="0" fontId="78" fillId="0" borderId="67" xfId="0" applyFont="1" applyBorder="1" applyAlignment="1">
      <alignment horizontal="left" vertical="center" wrapText="1"/>
    </xf>
    <xf numFmtId="0" fontId="78" fillId="0" borderId="35" xfId="0" applyFont="1" applyBorder="1" applyAlignment="1">
      <alignment horizontal="left" vertical="center" wrapText="1"/>
    </xf>
    <xf numFmtId="0" fontId="78" fillId="0" borderId="49" xfId="0" applyFont="1" applyBorder="1" applyAlignment="1">
      <alignment horizontal="justify" vertical="center" wrapText="1"/>
    </xf>
    <xf numFmtId="0" fontId="78" fillId="74" borderId="67" xfId="0" applyFont="1" applyFill="1" applyBorder="1" applyAlignment="1">
      <alignment horizontal="justify" vertical="center" wrapText="1"/>
    </xf>
    <xf numFmtId="0" fontId="78" fillId="74" borderId="49" xfId="0" applyFont="1" applyFill="1" applyBorder="1" applyAlignment="1">
      <alignment horizontal="justify" vertical="center" wrapText="1"/>
    </xf>
    <xf numFmtId="0" fontId="78" fillId="74" borderId="35" xfId="0" applyFont="1" applyFill="1" applyBorder="1" applyAlignment="1">
      <alignment horizontal="justify" vertical="center" wrapText="1"/>
    </xf>
    <xf numFmtId="0" fontId="0" fillId="0" borderId="0" xfId="0" applyBorder="1" applyAlignment="1"/>
    <xf numFmtId="0" fontId="0" fillId="0" borderId="10" xfId="0" applyBorder="1" applyAlignment="1"/>
    <xf numFmtId="0" fontId="0" fillId="0" borderId="0" xfId="0" applyBorder="1" applyAlignment="1">
      <alignment vertical="center"/>
    </xf>
    <xf numFmtId="1" fontId="0" fillId="0" borderId="0" xfId="0" applyNumberFormat="1" applyBorder="1" applyAlignment="1">
      <alignment vertical="center"/>
    </xf>
    <xf numFmtId="0" fontId="0" fillId="0" borderId="0" xfId="0" applyFill="1" applyBorder="1" applyAlignment="1">
      <alignment vertical="center"/>
    </xf>
    <xf numFmtId="1" fontId="0" fillId="64" borderId="0" xfId="0" applyNumberFormat="1" applyFill="1" applyBorder="1" applyAlignment="1">
      <alignment vertical="center"/>
    </xf>
    <xf numFmtId="1" fontId="0" fillId="34" borderId="0" xfId="0" applyNumberFormat="1" applyFill="1" applyBorder="1" applyAlignment="1">
      <alignment vertical="center"/>
    </xf>
    <xf numFmtId="0" fontId="0" fillId="0" borderId="0" xfId="0" applyBorder="1" applyAlignment="1">
      <alignment horizontal="right" vertical="center"/>
    </xf>
    <xf numFmtId="0" fontId="0" fillId="0" borderId="0" xfId="0" applyBorder="1" applyAlignment="1">
      <alignment horizontal="right"/>
    </xf>
  </cellXfs>
  <cellStyles count="39326">
    <cellStyle name="???????" xfId="163"/>
    <cellStyle name="20% - Accent1" xfId="19" builtinId="30" customBuiltin="1"/>
    <cellStyle name="20% - Accent1 10" xfId="164"/>
    <cellStyle name="20% - Accent1 10 2" xfId="165"/>
    <cellStyle name="20% - Accent1 11" xfId="166"/>
    <cellStyle name="20% - Accent1 11 2" xfId="167"/>
    <cellStyle name="20% - Accent1 12" xfId="168"/>
    <cellStyle name="20% - Accent1 13" xfId="169"/>
    <cellStyle name="20% - Accent1 14" xfId="170"/>
    <cellStyle name="20% - Accent1 15" xfId="171"/>
    <cellStyle name="20% - Accent1 16" xfId="172"/>
    <cellStyle name="20% - Accent1 17" xfId="173"/>
    <cellStyle name="20% - Accent1 18" xfId="174"/>
    <cellStyle name="20% - Accent1 19" xfId="175"/>
    <cellStyle name="20% - Accent1 2" xfId="46"/>
    <cellStyle name="20% - Accent1 2 10" xfId="176"/>
    <cellStyle name="20% - Accent1 2 11" xfId="177"/>
    <cellStyle name="20% - Accent1 2 12" xfId="178"/>
    <cellStyle name="20% - Accent1 2 13" xfId="179"/>
    <cellStyle name="20% - Accent1 2 14" xfId="180"/>
    <cellStyle name="20% - Accent1 2 15" xfId="181"/>
    <cellStyle name="20% - Accent1 2 16" xfId="182"/>
    <cellStyle name="20% - Accent1 2 2" xfId="47"/>
    <cellStyle name="20% - Accent1 2 2 2" xfId="184"/>
    <cellStyle name="20% - Accent1 2 2 3" xfId="183"/>
    <cellStyle name="20% - Accent1 2 3" xfId="185"/>
    <cellStyle name="20% - Accent1 2 4" xfId="186"/>
    <cellStyle name="20% - Accent1 2 5" xfId="187"/>
    <cellStyle name="20% - Accent1 2 6" xfId="188"/>
    <cellStyle name="20% - Accent1 2 7" xfId="189"/>
    <cellStyle name="20% - Accent1 2 8" xfId="190"/>
    <cellStyle name="20% - Accent1 2 9" xfId="191"/>
    <cellStyle name="20% - Accent1 20" xfId="192"/>
    <cellStyle name="20% - Accent1 21" xfId="193"/>
    <cellStyle name="20% - Accent1 22" xfId="194"/>
    <cellStyle name="20% - Accent1 23" xfId="195"/>
    <cellStyle name="20% - Accent1 24" xfId="196"/>
    <cellStyle name="20% - Accent1 25" xfId="197"/>
    <cellStyle name="20% - Accent1 26" xfId="198"/>
    <cellStyle name="20% - Accent1 27" xfId="199"/>
    <cellStyle name="20% - Accent1 28" xfId="200"/>
    <cellStyle name="20% - Accent1 29" xfId="201"/>
    <cellStyle name="20% - Accent1 3" xfId="202"/>
    <cellStyle name="20% - Accent1 3 2" xfId="203"/>
    <cellStyle name="20% - Accent1 30" xfId="204"/>
    <cellStyle name="20% - Accent1 31" xfId="205"/>
    <cellStyle name="20% - Accent1 32" xfId="206"/>
    <cellStyle name="20% - Accent1 33" xfId="207"/>
    <cellStyle name="20% - Accent1 34" xfId="208"/>
    <cellStyle name="20% - Accent1 35" xfId="209"/>
    <cellStyle name="20% - Accent1 36" xfId="210"/>
    <cellStyle name="20% - Accent1 37" xfId="211"/>
    <cellStyle name="20% - Accent1 38" xfId="212"/>
    <cellStyle name="20% - Accent1 39" xfId="213"/>
    <cellStyle name="20% - Accent1 4" xfId="214"/>
    <cellStyle name="20% - Accent1 4 2" xfId="215"/>
    <cellStyle name="20% - Accent1 40" xfId="216"/>
    <cellStyle name="20% - Accent1 41" xfId="217"/>
    <cellStyle name="20% - Accent1 42" xfId="218"/>
    <cellStyle name="20% - Accent1 43" xfId="219"/>
    <cellStyle name="20% - Accent1 44" xfId="220"/>
    <cellStyle name="20% - Accent1 5" xfId="221"/>
    <cellStyle name="20% - Accent1 5 2" xfId="222"/>
    <cellStyle name="20% - Accent1 6" xfId="223"/>
    <cellStyle name="20% - Accent1 6 2" xfId="224"/>
    <cellStyle name="20% - Accent1 7" xfId="225"/>
    <cellStyle name="20% - Accent1 7 2" xfId="226"/>
    <cellStyle name="20% - Accent1 8" xfId="227"/>
    <cellStyle name="20% - Accent1 8 2" xfId="228"/>
    <cellStyle name="20% - Accent1 9" xfId="229"/>
    <cellStyle name="20% - Accent1 9 2" xfId="230"/>
    <cellStyle name="20% - Accent2" xfId="23" builtinId="34" customBuiltin="1"/>
    <cellStyle name="20% - Accent2 10" xfId="231"/>
    <cellStyle name="20% - Accent2 10 2" xfId="232"/>
    <cellStyle name="20% - Accent2 11" xfId="233"/>
    <cellStyle name="20% - Accent2 11 2" xfId="234"/>
    <cellStyle name="20% - Accent2 12" xfId="235"/>
    <cellStyle name="20% - Accent2 13" xfId="236"/>
    <cellStyle name="20% - Accent2 14" xfId="237"/>
    <cellStyle name="20% - Accent2 15" xfId="238"/>
    <cellStyle name="20% - Accent2 16" xfId="239"/>
    <cellStyle name="20% - Accent2 17" xfId="240"/>
    <cellStyle name="20% - Accent2 18" xfId="241"/>
    <cellStyle name="20% - Accent2 19" xfId="242"/>
    <cellStyle name="20% - Accent2 2" xfId="48"/>
    <cellStyle name="20% - Accent2 2 10" xfId="243"/>
    <cellStyle name="20% - Accent2 2 11" xfId="244"/>
    <cellStyle name="20% - Accent2 2 12" xfId="245"/>
    <cellStyle name="20% - Accent2 2 13" xfId="246"/>
    <cellStyle name="20% - Accent2 2 14" xfId="247"/>
    <cellStyle name="20% - Accent2 2 15" xfId="248"/>
    <cellStyle name="20% - Accent2 2 16" xfId="249"/>
    <cellStyle name="20% - Accent2 2 2" xfId="49"/>
    <cellStyle name="20% - Accent2 2 2 2" xfId="251"/>
    <cellStyle name="20% - Accent2 2 2 3" xfId="250"/>
    <cellStyle name="20% - Accent2 2 3" xfId="252"/>
    <cellStyle name="20% - Accent2 2 4" xfId="253"/>
    <cellStyle name="20% - Accent2 2 5" xfId="254"/>
    <cellStyle name="20% - Accent2 2 6" xfId="255"/>
    <cellStyle name="20% - Accent2 2 7" xfId="256"/>
    <cellStyle name="20% - Accent2 2 8" xfId="257"/>
    <cellStyle name="20% - Accent2 2 9" xfId="258"/>
    <cellStyle name="20% - Accent2 20" xfId="259"/>
    <cellStyle name="20% - Accent2 21" xfId="260"/>
    <cellStyle name="20% - Accent2 22" xfId="261"/>
    <cellStyle name="20% - Accent2 23" xfId="262"/>
    <cellStyle name="20% - Accent2 24" xfId="263"/>
    <cellStyle name="20% - Accent2 25" xfId="264"/>
    <cellStyle name="20% - Accent2 26" xfId="265"/>
    <cellStyle name="20% - Accent2 27" xfId="266"/>
    <cellStyle name="20% - Accent2 28" xfId="267"/>
    <cellStyle name="20% - Accent2 29" xfId="268"/>
    <cellStyle name="20% - Accent2 3" xfId="269"/>
    <cellStyle name="20% - Accent2 3 2" xfId="270"/>
    <cellStyle name="20% - Accent2 30" xfId="271"/>
    <cellStyle name="20% - Accent2 31" xfId="272"/>
    <cellStyle name="20% - Accent2 32" xfId="273"/>
    <cellStyle name="20% - Accent2 33" xfId="274"/>
    <cellStyle name="20% - Accent2 34" xfId="275"/>
    <cellStyle name="20% - Accent2 35" xfId="276"/>
    <cellStyle name="20% - Accent2 36" xfId="277"/>
    <cellStyle name="20% - Accent2 37" xfId="278"/>
    <cellStyle name="20% - Accent2 38" xfId="279"/>
    <cellStyle name="20% - Accent2 39" xfId="280"/>
    <cellStyle name="20% - Accent2 4" xfId="281"/>
    <cellStyle name="20% - Accent2 4 2" xfId="282"/>
    <cellStyle name="20% - Accent2 40" xfId="283"/>
    <cellStyle name="20% - Accent2 41" xfId="284"/>
    <cellStyle name="20% - Accent2 42" xfId="285"/>
    <cellStyle name="20% - Accent2 43" xfId="286"/>
    <cellStyle name="20% - Accent2 44" xfId="287"/>
    <cellStyle name="20% - Accent2 5" xfId="288"/>
    <cellStyle name="20% - Accent2 5 2" xfId="289"/>
    <cellStyle name="20% - Accent2 6" xfId="290"/>
    <cellStyle name="20% - Accent2 6 2" xfId="291"/>
    <cellStyle name="20% - Accent2 7" xfId="292"/>
    <cellStyle name="20% - Accent2 7 2" xfId="293"/>
    <cellStyle name="20% - Accent2 8" xfId="294"/>
    <cellStyle name="20% - Accent2 8 2" xfId="295"/>
    <cellStyle name="20% - Accent2 9" xfId="296"/>
    <cellStyle name="20% - Accent2 9 2" xfId="297"/>
    <cellStyle name="20% - Accent3" xfId="27" builtinId="38" customBuiltin="1"/>
    <cellStyle name="20% - Accent3 10" xfId="298"/>
    <cellStyle name="20% - Accent3 10 2" xfId="299"/>
    <cellStyle name="20% - Accent3 11" xfId="300"/>
    <cellStyle name="20% - Accent3 11 2" xfId="301"/>
    <cellStyle name="20% - Accent3 12" xfId="302"/>
    <cellStyle name="20% - Accent3 13" xfId="303"/>
    <cellStyle name="20% - Accent3 14" xfId="304"/>
    <cellStyle name="20% - Accent3 15" xfId="305"/>
    <cellStyle name="20% - Accent3 16" xfId="306"/>
    <cellStyle name="20% - Accent3 17" xfId="307"/>
    <cellStyle name="20% - Accent3 18" xfId="308"/>
    <cellStyle name="20% - Accent3 19" xfId="309"/>
    <cellStyle name="20% - Accent3 2" xfId="50"/>
    <cellStyle name="20% - Accent3 2 10" xfId="310"/>
    <cellStyle name="20% - Accent3 2 11" xfId="311"/>
    <cellStyle name="20% - Accent3 2 12" xfId="312"/>
    <cellStyle name="20% - Accent3 2 13" xfId="313"/>
    <cellStyle name="20% - Accent3 2 14" xfId="314"/>
    <cellStyle name="20% - Accent3 2 15" xfId="315"/>
    <cellStyle name="20% - Accent3 2 16" xfId="316"/>
    <cellStyle name="20% - Accent3 2 2" xfId="51"/>
    <cellStyle name="20% - Accent3 2 2 2" xfId="318"/>
    <cellStyle name="20% - Accent3 2 2 3" xfId="317"/>
    <cellStyle name="20% - Accent3 2 3" xfId="319"/>
    <cellStyle name="20% - Accent3 2 4" xfId="320"/>
    <cellStyle name="20% - Accent3 2 5" xfId="321"/>
    <cellStyle name="20% - Accent3 2 6" xfId="322"/>
    <cellStyle name="20% - Accent3 2 7" xfId="323"/>
    <cellStyle name="20% - Accent3 2 8" xfId="324"/>
    <cellStyle name="20% - Accent3 2 9" xfId="325"/>
    <cellStyle name="20% - Accent3 20" xfId="326"/>
    <cellStyle name="20% - Accent3 21" xfId="327"/>
    <cellStyle name="20% - Accent3 22" xfId="328"/>
    <cellStyle name="20% - Accent3 23" xfId="329"/>
    <cellStyle name="20% - Accent3 24" xfId="330"/>
    <cellStyle name="20% - Accent3 25" xfId="331"/>
    <cellStyle name="20% - Accent3 26" xfId="332"/>
    <cellStyle name="20% - Accent3 27" xfId="333"/>
    <cellStyle name="20% - Accent3 28" xfId="334"/>
    <cellStyle name="20% - Accent3 29" xfId="335"/>
    <cellStyle name="20% - Accent3 3" xfId="336"/>
    <cellStyle name="20% - Accent3 3 2" xfId="337"/>
    <cellStyle name="20% - Accent3 30" xfId="338"/>
    <cellStyle name="20% - Accent3 31" xfId="339"/>
    <cellStyle name="20% - Accent3 32" xfId="340"/>
    <cellStyle name="20% - Accent3 33" xfId="341"/>
    <cellStyle name="20% - Accent3 34" xfId="342"/>
    <cellStyle name="20% - Accent3 35" xfId="343"/>
    <cellStyle name="20% - Accent3 36" xfId="344"/>
    <cellStyle name="20% - Accent3 37" xfId="345"/>
    <cellStyle name="20% - Accent3 38" xfId="346"/>
    <cellStyle name="20% - Accent3 39" xfId="347"/>
    <cellStyle name="20% - Accent3 4" xfId="348"/>
    <cellStyle name="20% - Accent3 4 2" xfId="349"/>
    <cellStyle name="20% - Accent3 40" xfId="350"/>
    <cellStyle name="20% - Accent3 41" xfId="351"/>
    <cellStyle name="20% - Accent3 42" xfId="352"/>
    <cellStyle name="20% - Accent3 43" xfId="353"/>
    <cellStyle name="20% - Accent3 44" xfId="354"/>
    <cellStyle name="20% - Accent3 5" xfId="355"/>
    <cellStyle name="20% - Accent3 5 2" xfId="356"/>
    <cellStyle name="20% - Accent3 6" xfId="357"/>
    <cellStyle name="20% - Accent3 6 2" xfId="358"/>
    <cellStyle name="20% - Accent3 7" xfId="359"/>
    <cellStyle name="20% - Accent3 7 2" xfId="360"/>
    <cellStyle name="20% - Accent3 8" xfId="361"/>
    <cellStyle name="20% - Accent3 8 2" xfId="362"/>
    <cellStyle name="20% - Accent3 9" xfId="363"/>
    <cellStyle name="20% - Accent3 9 2" xfId="364"/>
    <cellStyle name="20% - Accent4" xfId="31" builtinId="42" customBuiltin="1"/>
    <cellStyle name="20% - Accent4 10" xfId="365"/>
    <cellStyle name="20% - Accent4 10 2" xfId="366"/>
    <cellStyle name="20% - Accent4 11" xfId="367"/>
    <cellStyle name="20% - Accent4 11 2" xfId="368"/>
    <cellStyle name="20% - Accent4 12" xfId="369"/>
    <cellStyle name="20% - Accent4 13" xfId="370"/>
    <cellStyle name="20% - Accent4 14" xfId="371"/>
    <cellStyle name="20% - Accent4 15" xfId="372"/>
    <cellStyle name="20% - Accent4 16" xfId="373"/>
    <cellStyle name="20% - Accent4 17" xfId="374"/>
    <cellStyle name="20% - Accent4 18" xfId="375"/>
    <cellStyle name="20% - Accent4 19" xfId="376"/>
    <cellStyle name="20% - Accent4 2" xfId="52"/>
    <cellStyle name="20% - Accent4 2 10" xfId="377"/>
    <cellStyle name="20% - Accent4 2 11" xfId="378"/>
    <cellStyle name="20% - Accent4 2 12" xfId="379"/>
    <cellStyle name="20% - Accent4 2 13" xfId="380"/>
    <cellStyle name="20% - Accent4 2 14" xfId="381"/>
    <cellStyle name="20% - Accent4 2 15" xfId="382"/>
    <cellStyle name="20% - Accent4 2 16" xfId="383"/>
    <cellStyle name="20% - Accent4 2 2" xfId="53"/>
    <cellStyle name="20% - Accent4 2 2 2" xfId="385"/>
    <cellStyle name="20% - Accent4 2 2 3" xfId="384"/>
    <cellStyle name="20% - Accent4 2 3" xfId="386"/>
    <cellStyle name="20% - Accent4 2 4" xfId="387"/>
    <cellStyle name="20% - Accent4 2 5" xfId="388"/>
    <cellStyle name="20% - Accent4 2 6" xfId="389"/>
    <cellStyle name="20% - Accent4 2 7" xfId="390"/>
    <cellStyle name="20% - Accent4 2 8" xfId="391"/>
    <cellStyle name="20% - Accent4 2 9" xfId="392"/>
    <cellStyle name="20% - Accent4 20" xfId="393"/>
    <cellStyle name="20% - Accent4 21" xfId="394"/>
    <cellStyle name="20% - Accent4 22" xfId="395"/>
    <cellStyle name="20% - Accent4 23" xfId="396"/>
    <cellStyle name="20% - Accent4 24" xfId="397"/>
    <cellStyle name="20% - Accent4 25" xfId="398"/>
    <cellStyle name="20% - Accent4 26" xfId="399"/>
    <cellStyle name="20% - Accent4 27" xfId="400"/>
    <cellStyle name="20% - Accent4 28" xfId="401"/>
    <cellStyle name="20% - Accent4 29" xfId="402"/>
    <cellStyle name="20% - Accent4 3" xfId="403"/>
    <cellStyle name="20% - Accent4 3 2" xfId="404"/>
    <cellStyle name="20% - Accent4 30" xfId="405"/>
    <cellStyle name="20% - Accent4 31" xfId="406"/>
    <cellStyle name="20% - Accent4 32" xfId="407"/>
    <cellStyle name="20% - Accent4 33" xfId="408"/>
    <cellStyle name="20% - Accent4 34" xfId="409"/>
    <cellStyle name="20% - Accent4 35" xfId="410"/>
    <cellStyle name="20% - Accent4 36" xfId="411"/>
    <cellStyle name="20% - Accent4 37" xfId="412"/>
    <cellStyle name="20% - Accent4 38" xfId="413"/>
    <cellStyle name="20% - Accent4 39" xfId="414"/>
    <cellStyle name="20% - Accent4 4" xfId="415"/>
    <cellStyle name="20% - Accent4 4 2" xfId="416"/>
    <cellStyle name="20% - Accent4 40" xfId="417"/>
    <cellStyle name="20% - Accent4 41" xfId="418"/>
    <cellStyle name="20% - Accent4 42" xfId="419"/>
    <cellStyle name="20% - Accent4 43" xfId="420"/>
    <cellStyle name="20% - Accent4 44" xfId="421"/>
    <cellStyle name="20% - Accent4 5" xfId="422"/>
    <cellStyle name="20% - Accent4 5 2" xfId="423"/>
    <cellStyle name="20% - Accent4 6" xfId="424"/>
    <cellStyle name="20% - Accent4 6 2" xfId="425"/>
    <cellStyle name="20% - Accent4 7" xfId="426"/>
    <cellStyle name="20% - Accent4 7 2" xfId="427"/>
    <cellStyle name="20% - Accent4 8" xfId="428"/>
    <cellStyle name="20% - Accent4 8 2" xfId="429"/>
    <cellStyle name="20% - Accent4 9" xfId="430"/>
    <cellStyle name="20% - Accent4 9 2" xfId="431"/>
    <cellStyle name="20% - Accent5" xfId="35" builtinId="46" customBuiltin="1"/>
    <cellStyle name="20% - Accent5 10" xfId="432"/>
    <cellStyle name="20% - Accent5 10 2" xfId="433"/>
    <cellStyle name="20% - Accent5 11" xfId="434"/>
    <cellStyle name="20% - Accent5 11 2" xfId="435"/>
    <cellStyle name="20% - Accent5 12" xfId="436"/>
    <cellStyle name="20% - Accent5 13" xfId="437"/>
    <cellStyle name="20% - Accent5 14" xfId="438"/>
    <cellStyle name="20% - Accent5 15" xfId="439"/>
    <cellStyle name="20% - Accent5 16" xfId="440"/>
    <cellStyle name="20% - Accent5 17" xfId="441"/>
    <cellStyle name="20% - Accent5 18" xfId="442"/>
    <cellStyle name="20% - Accent5 19" xfId="443"/>
    <cellStyle name="20% - Accent5 2" xfId="54"/>
    <cellStyle name="20% - Accent5 2 10" xfId="444"/>
    <cellStyle name="20% - Accent5 2 11" xfId="445"/>
    <cellStyle name="20% - Accent5 2 12" xfId="446"/>
    <cellStyle name="20% - Accent5 2 13" xfId="447"/>
    <cellStyle name="20% - Accent5 2 14" xfId="448"/>
    <cellStyle name="20% - Accent5 2 15" xfId="449"/>
    <cellStyle name="20% - Accent5 2 2" xfId="450"/>
    <cellStyle name="20% - Accent5 2 3" xfId="451"/>
    <cellStyle name="20% - Accent5 2 4" xfId="452"/>
    <cellStyle name="20% - Accent5 2 5" xfId="453"/>
    <cellStyle name="20% - Accent5 2 6" xfId="454"/>
    <cellStyle name="20% - Accent5 2 7" xfId="455"/>
    <cellStyle name="20% - Accent5 2 8" xfId="456"/>
    <cellStyle name="20% - Accent5 2 9" xfId="457"/>
    <cellStyle name="20% - Accent5 20" xfId="458"/>
    <cellStyle name="20% - Accent5 21" xfId="459"/>
    <cellStyle name="20% - Accent5 22" xfId="460"/>
    <cellStyle name="20% - Accent5 23" xfId="461"/>
    <cellStyle name="20% - Accent5 24" xfId="462"/>
    <cellStyle name="20% - Accent5 25" xfId="463"/>
    <cellStyle name="20% - Accent5 26" xfId="464"/>
    <cellStyle name="20% - Accent5 27" xfId="465"/>
    <cellStyle name="20% - Accent5 28" xfId="466"/>
    <cellStyle name="20% - Accent5 29" xfId="467"/>
    <cellStyle name="20% - Accent5 3" xfId="468"/>
    <cellStyle name="20% - Accent5 30" xfId="469"/>
    <cellStyle name="20% - Accent5 31" xfId="470"/>
    <cellStyle name="20% - Accent5 32" xfId="471"/>
    <cellStyle name="20% - Accent5 33" xfId="472"/>
    <cellStyle name="20% - Accent5 34" xfId="473"/>
    <cellStyle name="20% - Accent5 35" xfId="474"/>
    <cellStyle name="20% - Accent5 36" xfId="475"/>
    <cellStyle name="20% - Accent5 37" xfId="476"/>
    <cellStyle name="20% - Accent5 38" xfId="477"/>
    <cellStyle name="20% - Accent5 39" xfId="478"/>
    <cellStyle name="20% - Accent5 4" xfId="479"/>
    <cellStyle name="20% - Accent5 40" xfId="480"/>
    <cellStyle name="20% - Accent5 41" xfId="481"/>
    <cellStyle name="20% - Accent5 42" xfId="482"/>
    <cellStyle name="20% - Accent5 43" xfId="483"/>
    <cellStyle name="20% - Accent5 44" xfId="484"/>
    <cellStyle name="20% - Accent5 5" xfId="485"/>
    <cellStyle name="20% - Accent5 6" xfId="486"/>
    <cellStyle name="20% - Accent5 7" xfId="487"/>
    <cellStyle name="20% - Accent5 8" xfId="488"/>
    <cellStyle name="20% - Accent5 9" xfId="489"/>
    <cellStyle name="20% - Accent5 9 2" xfId="490"/>
    <cellStyle name="20% - Accent6" xfId="39" builtinId="50" customBuiltin="1"/>
    <cellStyle name="20% - Accent6 10" xfId="491"/>
    <cellStyle name="20% - Accent6 10 2" xfId="492"/>
    <cellStyle name="20% - Accent6 11" xfId="493"/>
    <cellStyle name="20% - Accent6 11 2" xfId="494"/>
    <cellStyle name="20% - Accent6 12" xfId="495"/>
    <cellStyle name="20% - Accent6 13" xfId="496"/>
    <cellStyle name="20% - Accent6 14" xfId="497"/>
    <cellStyle name="20% - Accent6 15" xfId="498"/>
    <cellStyle name="20% - Accent6 16" xfId="499"/>
    <cellStyle name="20% - Accent6 17" xfId="500"/>
    <cellStyle name="20% - Accent6 18" xfId="501"/>
    <cellStyle name="20% - Accent6 19" xfId="502"/>
    <cellStyle name="20% - Accent6 2" xfId="55"/>
    <cellStyle name="20% - Accent6 2 10" xfId="503"/>
    <cellStyle name="20% - Accent6 2 11" xfId="504"/>
    <cellStyle name="20% - Accent6 2 12" xfId="505"/>
    <cellStyle name="20% - Accent6 2 13" xfId="506"/>
    <cellStyle name="20% - Accent6 2 14" xfId="507"/>
    <cellStyle name="20% - Accent6 2 15" xfId="508"/>
    <cellStyle name="20% - Accent6 2 16" xfId="509"/>
    <cellStyle name="20% - Accent6 2 2" xfId="510"/>
    <cellStyle name="20% - Accent6 2 3" xfId="511"/>
    <cellStyle name="20% - Accent6 2 4" xfId="512"/>
    <cellStyle name="20% - Accent6 2 5" xfId="513"/>
    <cellStyle name="20% - Accent6 2 6" xfId="514"/>
    <cellStyle name="20% - Accent6 2 7" xfId="515"/>
    <cellStyle name="20% - Accent6 2 8" xfId="516"/>
    <cellStyle name="20% - Accent6 2 9" xfId="517"/>
    <cellStyle name="20% - Accent6 20" xfId="518"/>
    <cellStyle name="20% - Accent6 21" xfId="519"/>
    <cellStyle name="20% - Accent6 22" xfId="520"/>
    <cellStyle name="20% - Accent6 23" xfId="521"/>
    <cellStyle name="20% - Accent6 24" xfId="522"/>
    <cellStyle name="20% - Accent6 25" xfId="523"/>
    <cellStyle name="20% - Accent6 26" xfId="524"/>
    <cellStyle name="20% - Accent6 27" xfId="525"/>
    <cellStyle name="20% - Accent6 28" xfId="526"/>
    <cellStyle name="20% - Accent6 29" xfId="527"/>
    <cellStyle name="20% - Accent6 3" xfId="528"/>
    <cellStyle name="20% - Accent6 3 2" xfId="529"/>
    <cellStyle name="20% - Accent6 30" xfId="530"/>
    <cellStyle name="20% - Accent6 31" xfId="531"/>
    <cellStyle name="20% - Accent6 32" xfId="532"/>
    <cellStyle name="20% - Accent6 33" xfId="533"/>
    <cellStyle name="20% - Accent6 34" xfId="534"/>
    <cellStyle name="20% - Accent6 35" xfId="535"/>
    <cellStyle name="20% - Accent6 36" xfId="536"/>
    <cellStyle name="20% - Accent6 37" xfId="537"/>
    <cellStyle name="20% - Accent6 38" xfId="538"/>
    <cellStyle name="20% - Accent6 39" xfId="539"/>
    <cellStyle name="20% - Accent6 4" xfId="540"/>
    <cellStyle name="20% - Accent6 4 2" xfId="541"/>
    <cellStyle name="20% - Accent6 40" xfId="542"/>
    <cellStyle name="20% - Accent6 41" xfId="543"/>
    <cellStyle name="20% - Accent6 42" xfId="544"/>
    <cellStyle name="20% - Accent6 43" xfId="545"/>
    <cellStyle name="20% - Accent6 44" xfId="546"/>
    <cellStyle name="20% - Accent6 45" xfId="547"/>
    <cellStyle name="20% - Accent6 5" xfId="548"/>
    <cellStyle name="20% - Accent6 5 2" xfId="549"/>
    <cellStyle name="20% - Accent6 6" xfId="550"/>
    <cellStyle name="20% - Accent6 6 2" xfId="551"/>
    <cellStyle name="20% - Accent6 7" xfId="552"/>
    <cellStyle name="20% - Accent6 7 2" xfId="553"/>
    <cellStyle name="20% - Accent6 8" xfId="554"/>
    <cellStyle name="20% - Accent6 8 2" xfId="555"/>
    <cellStyle name="20% - Accent6 9" xfId="556"/>
    <cellStyle name="20% - Accent6 9 2" xfId="557"/>
    <cellStyle name="20% - Akzent1" xfId="558"/>
    <cellStyle name="20% - Akzent2" xfId="559"/>
    <cellStyle name="20% - Akzent3" xfId="560"/>
    <cellStyle name="20% - Akzent4" xfId="561"/>
    <cellStyle name="20% - Akzent5" xfId="562"/>
    <cellStyle name="20% - Akzent6" xfId="563"/>
    <cellStyle name="2x indented GHG Textfiels" xfId="564"/>
    <cellStyle name="40% - Accent1" xfId="20" builtinId="31" customBuiltin="1"/>
    <cellStyle name="40% - Accent1 10" xfId="565"/>
    <cellStyle name="40% - Accent1 10 2" xfId="566"/>
    <cellStyle name="40% - Accent1 11" xfId="567"/>
    <cellStyle name="40% - Accent1 11 2" xfId="568"/>
    <cellStyle name="40% - Accent1 12" xfId="569"/>
    <cellStyle name="40% - Accent1 13" xfId="570"/>
    <cellStyle name="40% - Accent1 14" xfId="571"/>
    <cellStyle name="40% - Accent1 15" xfId="572"/>
    <cellStyle name="40% - Accent1 16" xfId="573"/>
    <cellStyle name="40% - Accent1 17" xfId="574"/>
    <cellStyle name="40% - Accent1 18" xfId="575"/>
    <cellStyle name="40% - Accent1 19" xfId="576"/>
    <cellStyle name="40% - Accent1 2" xfId="56"/>
    <cellStyle name="40% - Accent1 2 10" xfId="577"/>
    <cellStyle name="40% - Accent1 2 11" xfId="578"/>
    <cellStyle name="40% - Accent1 2 12" xfId="579"/>
    <cellStyle name="40% - Accent1 2 13" xfId="580"/>
    <cellStyle name="40% - Accent1 2 14" xfId="581"/>
    <cellStyle name="40% - Accent1 2 15" xfId="582"/>
    <cellStyle name="40% - Accent1 2 16" xfId="583"/>
    <cellStyle name="40% - Accent1 2 2" xfId="584"/>
    <cellStyle name="40% - Accent1 2 3" xfId="585"/>
    <cellStyle name="40% - Accent1 2 4" xfId="586"/>
    <cellStyle name="40% - Accent1 2 5" xfId="587"/>
    <cellStyle name="40% - Accent1 2 6" xfId="588"/>
    <cellStyle name="40% - Accent1 2 7" xfId="589"/>
    <cellStyle name="40% - Accent1 2 8" xfId="590"/>
    <cellStyle name="40% - Accent1 2 9" xfId="591"/>
    <cellStyle name="40% - Accent1 20" xfId="592"/>
    <cellStyle name="40% - Accent1 21" xfId="593"/>
    <cellStyle name="40% - Accent1 22" xfId="594"/>
    <cellStyle name="40% - Accent1 23" xfId="595"/>
    <cellStyle name="40% - Accent1 24" xfId="596"/>
    <cellStyle name="40% - Accent1 25" xfId="597"/>
    <cellStyle name="40% - Accent1 26" xfId="598"/>
    <cellStyle name="40% - Accent1 27" xfId="599"/>
    <cellStyle name="40% - Accent1 28" xfId="600"/>
    <cellStyle name="40% - Accent1 29" xfId="601"/>
    <cellStyle name="40% - Accent1 3" xfId="602"/>
    <cellStyle name="40% - Accent1 3 2" xfId="603"/>
    <cellStyle name="40% - Accent1 30" xfId="604"/>
    <cellStyle name="40% - Accent1 31" xfId="605"/>
    <cellStyle name="40% - Accent1 32" xfId="606"/>
    <cellStyle name="40% - Accent1 33" xfId="607"/>
    <cellStyle name="40% - Accent1 34" xfId="608"/>
    <cellStyle name="40% - Accent1 35" xfId="609"/>
    <cellStyle name="40% - Accent1 36" xfId="610"/>
    <cellStyle name="40% - Accent1 37" xfId="611"/>
    <cellStyle name="40% - Accent1 38" xfId="612"/>
    <cellStyle name="40% - Accent1 39" xfId="613"/>
    <cellStyle name="40% - Accent1 4" xfId="614"/>
    <cellStyle name="40% - Accent1 4 2" xfId="615"/>
    <cellStyle name="40% - Accent1 40" xfId="616"/>
    <cellStyle name="40% - Accent1 41" xfId="617"/>
    <cellStyle name="40% - Accent1 42" xfId="618"/>
    <cellStyle name="40% - Accent1 43" xfId="619"/>
    <cellStyle name="40% - Accent1 44" xfId="620"/>
    <cellStyle name="40% - Accent1 5" xfId="621"/>
    <cellStyle name="40% - Accent1 5 2" xfId="622"/>
    <cellStyle name="40% - Accent1 6" xfId="623"/>
    <cellStyle name="40% - Accent1 6 2" xfId="624"/>
    <cellStyle name="40% - Accent1 7" xfId="625"/>
    <cellStyle name="40% - Accent1 7 2" xfId="626"/>
    <cellStyle name="40% - Accent1 8" xfId="627"/>
    <cellStyle name="40% - Accent1 8 2" xfId="628"/>
    <cellStyle name="40% - Accent1 9" xfId="629"/>
    <cellStyle name="40% - Accent1 9 2" xfId="630"/>
    <cellStyle name="40% - Accent2" xfId="24" builtinId="35" customBuiltin="1"/>
    <cellStyle name="40% - Accent2 10" xfId="631"/>
    <cellStyle name="40% - Accent2 10 2" xfId="632"/>
    <cellStyle name="40% - Accent2 11" xfId="633"/>
    <cellStyle name="40% - Accent2 11 2" xfId="634"/>
    <cellStyle name="40% - Accent2 12" xfId="635"/>
    <cellStyle name="40% - Accent2 13" xfId="636"/>
    <cellStyle name="40% - Accent2 14" xfId="637"/>
    <cellStyle name="40% - Accent2 15" xfId="638"/>
    <cellStyle name="40% - Accent2 16" xfId="639"/>
    <cellStyle name="40% - Accent2 17" xfId="640"/>
    <cellStyle name="40% - Accent2 18" xfId="641"/>
    <cellStyle name="40% - Accent2 19" xfId="642"/>
    <cellStyle name="40% - Accent2 2" xfId="57"/>
    <cellStyle name="40% - Accent2 2 10" xfId="643"/>
    <cellStyle name="40% - Accent2 2 11" xfId="644"/>
    <cellStyle name="40% - Accent2 2 12" xfId="645"/>
    <cellStyle name="40% - Accent2 2 13" xfId="646"/>
    <cellStyle name="40% - Accent2 2 14" xfId="647"/>
    <cellStyle name="40% - Accent2 2 15" xfId="648"/>
    <cellStyle name="40% - Accent2 2 2" xfId="649"/>
    <cellStyle name="40% - Accent2 2 3" xfId="650"/>
    <cellStyle name="40% - Accent2 2 4" xfId="651"/>
    <cellStyle name="40% - Accent2 2 5" xfId="652"/>
    <cellStyle name="40% - Accent2 2 6" xfId="653"/>
    <cellStyle name="40% - Accent2 2 7" xfId="654"/>
    <cellStyle name="40% - Accent2 2 8" xfId="655"/>
    <cellStyle name="40% - Accent2 2 9" xfId="656"/>
    <cellStyle name="40% - Accent2 20" xfId="657"/>
    <cellStyle name="40% - Accent2 21" xfId="658"/>
    <cellStyle name="40% - Accent2 22" xfId="659"/>
    <cellStyle name="40% - Accent2 23" xfId="660"/>
    <cellStyle name="40% - Accent2 24" xfId="661"/>
    <cellStyle name="40% - Accent2 25" xfId="662"/>
    <cellStyle name="40% - Accent2 26" xfId="663"/>
    <cellStyle name="40% - Accent2 27" xfId="664"/>
    <cellStyle name="40% - Accent2 28" xfId="665"/>
    <cellStyle name="40% - Accent2 29" xfId="666"/>
    <cellStyle name="40% - Accent2 3" xfId="667"/>
    <cellStyle name="40% - Accent2 30" xfId="668"/>
    <cellStyle name="40% - Accent2 31" xfId="669"/>
    <cellStyle name="40% - Accent2 32" xfId="670"/>
    <cellStyle name="40% - Accent2 33" xfId="671"/>
    <cellStyle name="40% - Accent2 34" xfId="672"/>
    <cellStyle name="40% - Accent2 35" xfId="673"/>
    <cellStyle name="40% - Accent2 36" xfId="674"/>
    <cellStyle name="40% - Accent2 37" xfId="675"/>
    <cellStyle name="40% - Accent2 38" xfId="676"/>
    <cellStyle name="40% - Accent2 39" xfId="677"/>
    <cellStyle name="40% - Accent2 4" xfId="678"/>
    <cellStyle name="40% - Accent2 40" xfId="679"/>
    <cellStyle name="40% - Accent2 41" xfId="680"/>
    <cellStyle name="40% - Accent2 42" xfId="681"/>
    <cellStyle name="40% - Accent2 43" xfId="682"/>
    <cellStyle name="40% - Accent2 44" xfId="683"/>
    <cellStyle name="40% - Accent2 5" xfId="684"/>
    <cellStyle name="40% - Accent2 6" xfId="685"/>
    <cellStyle name="40% - Accent2 7" xfId="686"/>
    <cellStyle name="40% - Accent2 8" xfId="687"/>
    <cellStyle name="40% - Accent2 9" xfId="688"/>
    <cellStyle name="40% - Accent2 9 2" xfId="689"/>
    <cellStyle name="40% - Accent3" xfId="28" builtinId="39" customBuiltin="1"/>
    <cellStyle name="40% - Accent3 10" xfId="690"/>
    <cellStyle name="40% - Accent3 10 2" xfId="691"/>
    <cellStyle name="40% - Accent3 11" xfId="692"/>
    <cellStyle name="40% - Accent3 11 2" xfId="693"/>
    <cellStyle name="40% - Accent3 12" xfId="694"/>
    <cellStyle name="40% - Accent3 13" xfId="695"/>
    <cellStyle name="40% - Accent3 14" xfId="696"/>
    <cellStyle name="40% - Accent3 15" xfId="697"/>
    <cellStyle name="40% - Accent3 16" xfId="698"/>
    <cellStyle name="40% - Accent3 17" xfId="699"/>
    <cellStyle name="40% - Accent3 18" xfId="700"/>
    <cellStyle name="40% - Accent3 19" xfId="701"/>
    <cellStyle name="40% - Accent3 2" xfId="58"/>
    <cellStyle name="40% - Accent3 2 10" xfId="702"/>
    <cellStyle name="40% - Accent3 2 11" xfId="703"/>
    <cellStyle name="40% - Accent3 2 12" xfId="704"/>
    <cellStyle name="40% - Accent3 2 13" xfId="705"/>
    <cellStyle name="40% - Accent3 2 14" xfId="706"/>
    <cellStyle name="40% - Accent3 2 15" xfId="707"/>
    <cellStyle name="40% - Accent3 2 16" xfId="708"/>
    <cellStyle name="40% - Accent3 2 2" xfId="59"/>
    <cellStyle name="40% - Accent3 2 2 2" xfId="710"/>
    <cellStyle name="40% - Accent3 2 2 3" xfId="709"/>
    <cellStyle name="40% - Accent3 2 3" xfId="711"/>
    <cellStyle name="40% - Accent3 2 4" xfId="712"/>
    <cellStyle name="40% - Accent3 2 5" xfId="713"/>
    <cellStyle name="40% - Accent3 2 6" xfId="714"/>
    <cellStyle name="40% - Accent3 2 7" xfId="715"/>
    <cellStyle name="40% - Accent3 2 8" xfId="716"/>
    <cellStyle name="40% - Accent3 2 9" xfId="717"/>
    <cellStyle name="40% - Accent3 20" xfId="718"/>
    <cellStyle name="40% - Accent3 21" xfId="719"/>
    <cellStyle name="40% - Accent3 22" xfId="720"/>
    <cellStyle name="40% - Accent3 23" xfId="721"/>
    <cellStyle name="40% - Accent3 24" xfId="722"/>
    <cellStyle name="40% - Accent3 25" xfId="723"/>
    <cellStyle name="40% - Accent3 26" xfId="724"/>
    <cellStyle name="40% - Accent3 27" xfId="725"/>
    <cellStyle name="40% - Accent3 28" xfId="726"/>
    <cellStyle name="40% - Accent3 29" xfId="727"/>
    <cellStyle name="40% - Accent3 3" xfId="728"/>
    <cellStyle name="40% - Accent3 3 2" xfId="729"/>
    <cellStyle name="40% - Accent3 30" xfId="730"/>
    <cellStyle name="40% - Accent3 31" xfId="731"/>
    <cellStyle name="40% - Accent3 32" xfId="732"/>
    <cellStyle name="40% - Accent3 33" xfId="733"/>
    <cellStyle name="40% - Accent3 34" xfId="734"/>
    <cellStyle name="40% - Accent3 35" xfId="735"/>
    <cellStyle name="40% - Accent3 36" xfId="736"/>
    <cellStyle name="40% - Accent3 37" xfId="737"/>
    <cellStyle name="40% - Accent3 38" xfId="738"/>
    <cellStyle name="40% - Accent3 39" xfId="739"/>
    <cellStyle name="40% - Accent3 4" xfId="740"/>
    <cellStyle name="40% - Accent3 4 2" xfId="741"/>
    <cellStyle name="40% - Accent3 40" xfId="742"/>
    <cellStyle name="40% - Accent3 41" xfId="743"/>
    <cellStyle name="40% - Accent3 42" xfId="744"/>
    <cellStyle name="40% - Accent3 43" xfId="745"/>
    <cellStyle name="40% - Accent3 44" xfId="746"/>
    <cellStyle name="40% - Accent3 5" xfId="747"/>
    <cellStyle name="40% - Accent3 5 2" xfId="748"/>
    <cellStyle name="40% - Accent3 6" xfId="749"/>
    <cellStyle name="40% - Accent3 6 2" xfId="750"/>
    <cellStyle name="40% - Accent3 7" xfId="751"/>
    <cellStyle name="40% - Accent3 7 2" xfId="752"/>
    <cellStyle name="40% - Accent3 8" xfId="753"/>
    <cellStyle name="40% - Accent3 8 2" xfId="754"/>
    <cellStyle name="40% - Accent3 9" xfId="755"/>
    <cellStyle name="40% - Accent3 9 2" xfId="756"/>
    <cellStyle name="40% - Accent4" xfId="32" builtinId="43" customBuiltin="1"/>
    <cellStyle name="40% - Accent4 10" xfId="757"/>
    <cellStyle name="40% - Accent4 10 2" xfId="758"/>
    <cellStyle name="40% - Accent4 11" xfId="759"/>
    <cellStyle name="40% - Accent4 11 2" xfId="760"/>
    <cellStyle name="40% - Accent4 12" xfId="761"/>
    <cellStyle name="40% - Accent4 13" xfId="762"/>
    <cellStyle name="40% - Accent4 14" xfId="763"/>
    <cellStyle name="40% - Accent4 15" xfId="764"/>
    <cellStyle name="40% - Accent4 16" xfId="765"/>
    <cellStyle name="40% - Accent4 17" xfId="766"/>
    <cellStyle name="40% - Accent4 18" xfId="767"/>
    <cellStyle name="40% - Accent4 19" xfId="768"/>
    <cellStyle name="40% - Accent4 2" xfId="60"/>
    <cellStyle name="40% - Accent4 2 10" xfId="769"/>
    <cellStyle name="40% - Accent4 2 11" xfId="770"/>
    <cellStyle name="40% - Accent4 2 12" xfId="771"/>
    <cellStyle name="40% - Accent4 2 13" xfId="772"/>
    <cellStyle name="40% - Accent4 2 14" xfId="773"/>
    <cellStyle name="40% - Accent4 2 15" xfId="774"/>
    <cellStyle name="40% - Accent4 2 16" xfId="775"/>
    <cellStyle name="40% - Accent4 2 2" xfId="776"/>
    <cellStyle name="40% - Accent4 2 3" xfId="777"/>
    <cellStyle name="40% - Accent4 2 4" xfId="778"/>
    <cellStyle name="40% - Accent4 2 5" xfId="779"/>
    <cellStyle name="40% - Accent4 2 6" xfId="780"/>
    <cellStyle name="40% - Accent4 2 7" xfId="781"/>
    <cellStyle name="40% - Accent4 2 8" xfId="782"/>
    <cellStyle name="40% - Accent4 2 9" xfId="783"/>
    <cellStyle name="40% - Accent4 20" xfId="784"/>
    <cellStyle name="40% - Accent4 21" xfId="785"/>
    <cellStyle name="40% - Accent4 22" xfId="786"/>
    <cellStyle name="40% - Accent4 23" xfId="787"/>
    <cellStyle name="40% - Accent4 24" xfId="788"/>
    <cellStyle name="40% - Accent4 25" xfId="789"/>
    <cellStyle name="40% - Accent4 26" xfId="790"/>
    <cellStyle name="40% - Accent4 27" xfId="791"/>
    <cellStyle name="40% - Accent4 28" xfId="792"/>
    <cellStyle name="40% - Accent4 29" xfId="793"/>
    <cellStyle name="40% - Accent4 3" xfId="794"/>
    <cellStyle name="40% - Accent4 3 2" xfId="795"/>
    <cellStyle name="40% - Accent4 30" xfId="796"/>
    <cellStyle name="40% - Accent4 31" xfId="797"/>
    <cellStyle name="40% - Accent4 32" xfId="798"/>
    <cellStyle name="40% - Accent4 33" xfId="799"/>
    <cellStyle name="40% - Accent4 34" xfId="800"/>
    <cellStyle name="40% - Accent4 35" xfId="801"/>
    <cellStyle name="40% - Accent4 36" xfId="802"/>
    <cellStyle name="40% - Accent4 37" xfId="803"/>
    <cellStyle name="40% - Accent4 38" xfId="804"/>
    <cellStyle name="40% - Accent4 39" xfId="805"/>
    <cellStyle name="40% - Accent4 4" xfId="806"/>
    <cellStyle name="40% - Accent4 4 2" xfId="807"/>
    <cellStyle name="40% - Accent4 40" xfId="808"/>
    <cellStyle name="40% - Accent4 41" xfId="809"/>
    <cellStyle name="40% - Accent4 42" xfId="810"/>
    <cellStyle name="40% - Accent4 43" xfId="811"/>
    <cellStyle name="40% - Accent4 44" xfId="812"/>
    <cellStyle name="40% - Accent4 5" xfId="813"/>
    <cellStyle name="40% - Accent4 5 2" xfId="814"/>
    <cellStyle name="40% - Accent4 6" xfId="815"/>
    <cellStyle name="40% - Accent4 6 2" xfId="816"/>
    <cellStyle name="40% - Accent4 7" xfId="817"/>
    <cellStyle name="40% - Accent4 7 2" xfId="818"/>
    <cellStyle name="40% - Accent4 8" xfId="819"/>
    <cellStyle name="40% - Accent4 8 2" xfId="820"/>
    <cellStyle name="40% - Accent4 9" xfId="821"/>
    <cellStyle name="40% - Accent4 9 2" xfId="822"/>
    <cellStyle name="40% - Accent5" xfId="36" builtinId="47" customBuiltin="1"/>
    <cellStyle name="40% - Accent5 10" xfId="823"/>
    <cellStyle name="40% - Accent5 10 2" xfId="824"/>
    <cellStyle name="40% - Accent5 11" xfId="825"/>
    <cellStyle name="40% - Accent5 11 2" xfId="826"/>
    <cellStyle name="40% - Accent5 12" xfId="827"/>
    <cellStyle name="40% - Accent5 13" xfId="828"/>
    <cellStyle name="40% - Accent5 14" xfId="829"/>
    <cellStyle name="40% - Accent5 15" xfId="830"/>
    <cellStyle name="40% - Accent5 16" xfId="831"/>
    <cellStyle name="40% - Accent5 17" xfId="832"/>
    <cellStyle name="40% - Accent5 18" xfId="833"/>
    <cellStyle name="40% - Accent5 19" xfId="834"/>
    <cellStyle name="40% - Accent5 2" xfId="61"/>
    <cellStyle name="40% - Accent5 2 10" xfId="835"/>
    <cellStyle name="40% - Accent5 2 11" xfId="836"/>
    <cellStyle name="40% - Accent5 2 12" xfId="837"/>
    <cellStyle name="40% - Accent5 2 13" xfId="838"/>
    <cellStyle name="40% - Accent5 2 14" xfId="839"/>
    <cellStyle name="40% - Accent5 2 15" xfId="840"/>
    <cellStyle name="40% - Accent5 2 16" xfId="841"/>
    <cellStyle name="40% - Accent5 2 2" xfId="842"/>
    <cellStyle name="40% - Accent5 2 3" xfId="843"/>
    <cellStyle name="40% - Accent5 2 4" xfId="844"/>
    <cellStyle name="40% - Accent5 2 5" xfId="845"/>
    <cellStyle name="40% - Accent5 2 6" xfId="846"/>
    <cellStyle name="40% - Accent5 2 7" xfId="847"/>
    <cellStyle name="40% - Accent5 2 8" xfId="848"/>
    <cellStyle name="40% - Accent5 2 9" xfId="849"/>
    <cellStyle name="40% - Accent5 20" xfId="850"/>
    <cellStyle name="40% - Accent5 21" xfId="851"/>
    <cellStyle name="40% - Accent5 22" xfId="852"/>
    <cellStyle name="40% - Accent5 23" xfId="853"/>
    <cellStyle name="40% - Accent5 24" xfId="854"/>
    <cellStyle name="40% - Accent5 25" xfId="855"/>
    <cellStyle name="40% - Accent5 26" xfId="856"/>
    <cellStyle name="40% - Accent5 27" xfId="857"/>
    <cellStyle name="40% - Accent5 28" xfId="858"/>
    <cellStyle name="40% - Accent5 29" xfId="859"/>
    <cellStyle name="40% - Accent5 3" xfId="860"/>
    <cellStyle name="40% - Accent5 3 2" xfId="861"/>
    <cellStyle name="40% - Accent5 30" xfId="862"/>
    <cellStyle name="40% - Accent5 31" xfId="863"/>
    <cellStyle name="40% - Accent5 32" xfId="864"/>
    <cellStyle name="40% - Accent5 33" xfId="865"/>
    <cellStyle name="40% - Accent5 34" xfId="866"/>
    <cellStyle name="40% - Accent5 35" xfId="867"/>
    <cellStyle name="40% - Accent5 36" xfId="868"/>
    <cellStyle name="40% - Accent5 37" xfId="869"/>
    <cellStyle name="40% - Accent5 38" xfId="870"/>
    <cellStyle name="40% - Accent5 39" xfId="871"/>
    <cellStyle name="40% - Accent5 4" xfId="872"/>
    <cellStyle name="40% - Accent5 4 2" xfId="873"/>
    <cellStyle name="40% - Accent5 40" xfId="874"/>
    <cellStyle name="40% - Accent5 41" xfId="875"/>
    <cellStyle name="40% - Accent5 42" xfId="876"/>
    <cellStyle name="40% - Accent5 43" xfId="877"/>
    <cellStyle name="40% - Accent5 44" xfId="878"/>
    <cellStyle name="40% - Accent5 5" xfId="879"/>
    <cellStyle name="40% - Accent5 5 2" xfId="880"/>
    <cellStyle name="40% - Accent5 6" xfId="881"/>
    <cellStyle name="40% - Accent5 6 2" xfId="882"/>
    <cellStyle name="40% - Accent5 7" xfId="883"/>
    <cellStyle name="40% - Accent5 7 2" xfId="884"/>
    <cellStyle name="40% - Accent5 8" xfId="885"/>
    <cellStyle name="40% - Accent5 8 2" xfId="886"/>
    <cellStyle name="40% - Accent5 9" xfId="887"/>
    <cellStyle name="40% - Accent5 9 2" xfId="888"/>
    <cellStyle name="40% - Accent6" xfId="40" builtinId="51" customBuiltin="1"/>
    <cellStyle name="40% - Accent6 10" xfId="889"/>
    <cellStyle name="40% - Accent6 10 2" xfId="890"/>
    <cellStyle name="40% - Accent6 11" xfId="891"/>
    <cellStyle name="40% - Accent6 11 2" xfId="892"/>
    <cellStyle name="40% - Accent6 12" xfId="893"/>
    <cellStyle name="40% - Accent6 13" xfId="894"/>
    <cellStyle name="40% - Accent6 14" xfId="895"/>
    <cellStyle name="40% - Accent6 15" xfId="896"/>
    <cellStyle name="40% - Accent6 16" xfId="897"/>
    <cellStyle name="40% - Accent6 17" xfId="898"/>
    <cellStyle name="40% - Accent6 18" xfId="899"/>
    <cellStyle name="40% - Accent6 19" xfId="900"/>
    <cellStyle name="40% - Accent6 2" xfId="62"/>
    <cellStyle name="40% - Accent6 2 10" xfId="901"/>
    <cellStyle name="40% - Accent6 2 11" xfId="902"/>
    <cellStyle name="40% - Accent6 2 12" xfId="903"/>
    <cellStyle name="40% - Accent6 2 13" xfId="904"/>
    <cellStyle name="40% - Accent6 2 14" xfId="905"/>
    <cellStyle name="40% - Accent6 2 15" xfId="906"/>
    <cellStyle name="40% - Accent6 2 16" xfId="907"/>
    <cellStyle name="40% - Accent6 2 2" xfId="908"/>
    <cellStyle name="40% - Accent6 2 3" xfId="909"/>
    <cellStyle name="40% - Accent6 2 4" xfId="910"/>
    <cellStyle name="40% - Accent6 2 5" xfId="911"/>
    <cellStyle name="40% - Accent6 2 6" xfId="912"/>
    <cellStyle name="40% - Accent6 2 7" xfId="913"/>
    <cellStyle name="40% - Accent6 2 8" xfId="914"/>
    <cellStyle name="40% - Accent6 2 9" xfId="915"/>
    <cellStyle name="40% - Accent6 20" xfId="916"/>
    <cellStyle name="40% - Accent6 21" xfId="917"/>
    <cellStyle name="40% - Accent6 22" xfId="918"/>
    <cellStyle name="40% - Accent6 23" xfId="919"/>
    <cellStyle name="40% - Accent6 24" xfId="920"/>
    <cellStyle name="40% - Accent6 25" xfId="921"/>
    <cellStyle name="40% - Accent6 26" xfId="922"/>
    <cellStyle name="40% - Accent6 27" xfId="923"/>
    <cellStyle name="40% - Accent6 28" xfId="924"/>
    <cellStyle name="40% - Accent6 29" xfId="925"/>
    <cellStyle name="40% - Accent6 3" xfId="926"/>
    <cellStyle name="40% - Accent6 3 2" xfId="927"/>
    <cellStyle name="40% - Accent6 30" xfId="928"/>
    <cellStyle name="40% - Accent6 31" xfId="929"/>
    <cellStyle name="40% - Accent6 32" xfId="930"/>
    <cellStyle name="40% - Accent6 33" xfId="931"/>
    <cellStyle name="40% - Accent6 34" xfId="932"/>
    <cellStyle name="40% - Accent6 35" xfId="933"/>
    <cellStyle name="40% - Accent6 36" xfId="934"/>
    <cellStyle name="40% - Accent6 37" xfId="935"/>
    <cellStyle name="40% - Accent6 38" xfId="936"/>
    <cellStyle name="40% - Accent6 39" xfId="937"/>
    <cellStyle name="40% - Accent6 4" xfId="938"/>
    <cellStyle name="40% - Accent6 4 2" xfId="939"/>
    <cellStyle name="40% - Accent6 40" xfId="940"/>
    <cellStyle name="40% - Accent6 41" xfId="941"/>
    <cellStyle name="40% - Accent6 42" xfId="942"/>
    <cellStyle name="40% - Accent6 43" xfId="943"/>
    <cellStyle name="40% - Accent6 44" xfId="944"/>
    <cellStyle name="40% - Accent6 5" xfId="945"/>
    <cellStyle name="40% - Accent6 5 2" xfId="946"/>
    <cellStyle name="40% - Accent6 6" xfId="947"/>
    <cellStyle name="40% - Accent6 6 2" xfId="948"/>
    <cellStyle name="40% - Accent6 7" xfId="949"/>
    <cellStyle name="40% - Accent6 7 2" xfId="950"/>
    <cellStyle name="40% - Accent6 8" xfId="951"/>
    <cellStyle name="40% - Accent6 8 2" xfId="952"/>
    <cellStyle name="40% - Accent6 9" xfId="953"/>
    <cellStyle name="40% - Accent6 9 2" xfId="954"/>
    <cellStyle name="40% - Akzent1" xfId="955"/>
    <cellStyle name="40% - Akzent2" xfId="956"/>
    <cellStyle name="40% - Akzent3" xfId="957"/>
    <cellStyle name="40% - Akzent4" xfId="958"/>
    <cellStyle name="40% - Akzent5" xfId="959"/>
    <cellStyle name="40% - Akzent6" xfId="960"/>
    <cellStyle name="5x indented GHG Textfiels" xfId="961"/>
    <cellStyle name="60% - Accent1" xfId="21" builtinId="32" customBuiltin="1"/>
    <cellStyle name="60% - Accent1 10" xfId="962"/>
    <cellStyle name="60% - Accent1 11" xfId="963"/>
    <cellStyle name="60% - Accent1 12" xfId="964"/>
    <cellStyle name="60% - Accent1 13" xfId="965"/>
    <cellStyle name="60% - Accent1 14" xfId="966"/>
    <cellStyle name="60% - Accent1 15" xfId="967"/>
    <cellStyle name="60% - Accent1 16" xfId="968"/>
    <cellStyle name="60% - Accent1 17" xfId="969"/>
    <cellStyle name="60% - Accent1 18" xfId="970"/>
    <cellStyle name="60% - Accent1 19" xfId="971"/>
    <cellStyle name="60% - Accent1 2" xfId="63"/>
    <cellStyle name="60% - Accent1 2 10" xfId="972"/>
    <cellStyle name="60% - Accent1 2 11" xfId="973"/>
    <cellStyle name="60% - Accent1 2 2" xfId="974"/>
    <cellStyle name="60% - Accent1 2 3" xfId="975"/>
    <cellStyle name="60% - Accent1 2 4" xfId="976"/>
    <cellStyle name="60% - Accent1 2 5" xfId="977"/>
    <cellStyle name="60% - Accent1 2 6" xfId="978"/>
    <cellStyle name="60% - Accent1 2 7" xfId="979"/>
    <cellStyle name="60% - Accent1 2 8" xfId="980"/>
    <cellStyle name="60% - Accent1 2 9" xfId="981"/>
    <cellStyle name="60% - Accent1 20" xfId="982"/>
    <cellStyle name="60% - Accent1 21" xfId="983"/>
    <cellStyle name="60% - Accent1 22" xfId="984"/>
    <cellStyle name="60% - Accent1 23" xfId="985"/>
    <cellStyle name="60% - Accent1 24" xfId="986"/>
    <cellStyle name="60% - Accent1 25" xfId="987"/>
    <cellStyle name="60% - Accent1 26" xfId="988"/>
    <cellStyle name="60% - Accent1 27" xfId="989"/>
    <cellStyle name="60% - Accent1 28" xfId="990"/>
    <cellStyle name="60% - Accent1 29" xfId="991"/>
    <cellStyle name="60% - Accent1 3" xfId="992"/>
    <cellStyle name="60% - Accent1 3 2" xfId="993"/>
    <cellStyle name="60% - Accent1 30" xfId="994"/>
    <cellStyle name="60% - Accent1 31" xfId="995"/>
    <cellStyle name="60% - Accent1 32" xfId="996"/>
    <cellStyle name="60% - Accent1 33" xfId="997"/>
    <cellStyle name="60% - Accent1 34" xfId="998"/>
    <cellStyle name="60% - Accent1 35" xfId="999"/>
    <cellStyle name="60% - Accent1 36" xfId="1000"/>
    <cellStyle name="60% - Accent1 37" xfId="1001"/>
    <cellStyle name="60% - Accent1 38" xfId="1002"/>
    <cellStyle name="60% - Accent1 39" xfId="1003"/>
    <cellStyle name="60% - Accent1 4" xfId="1004"/>
    <cellStyle name="60% - Accent1 4 2" xfId="1005"/>
    <cellStyle name="60% - Accent1 40" xfId="1006"/>
    <cellStyle name="60% - Accent1 41" xfId="1007"/>
    <cellStyle name="60% - Accent1 42" xfId="1008"/>
    <cellStyle name="60% - Accent1 43" xfId="1009"/>
    <cellStyle name="60% - Accent1 44" xfId="1010"/>
    <cellStyle name="60% - Accent1 5" xfId="1011"/>
    <cellStyle name="60% - Accent1 5 2" xfId="1012"/>
    <cellStyle name="60% - Accent1 6" xfId="1013"/>
    <cellStyle name="60% - Accent1 6 2" xfId="1014"/>
    <cellStyle name="60% - Accent1 7" xfId="1015"/>
    <cellStyle name="60% - Accent1 8" xfId="1016"/>
    <cellStyle name="60% - Accent1 9" xfId="1017"/>
    <cellStyle name="60% - Accent2" xfId="25" builtinId="36" customBuiltin="1"/>
    <cellStyle name="60% - Accent2 10" xfId="1018"/>
    <cellStyle name="60% - Accent2 11" xfId="1019"/>
    <cellStyle name="60% - Accent2 12" xfId="1020"/>
    <cellStyle name="60% - Accent2 13" xfId="1021"/>
    <cellStyle name="60% - Accent2 14" xfId="1022"/>
    <cellStyle name="60% - Accent2 15" xfId="1023"/>
    <cellStyle name="60% - Accent2 16" xfId="1024"/>
    <cellStyle name="60% - Accent2 17" xfId="1025"/>
    <cellStyle name="60% - Accent2 18" xfId="1026"/>
    <cellStyle name="60% - Accent2 19" xfId="1027"/>
    <cellStyle name="60% - Accent2 2" xfId="64"/>
    <cellStyle name="60% - Accent2 2 10" xfId="1028"/>
    <cellStyle name="60% - Accent2 2 11" xfId="1029"/>
    <cellStyle name="60% - Accent2 2 2" xfId="1030"/>
    <cellStyle name="60% - Accent2 2 3" xfId="1031"/>
    <cellStyle name="60% - Accent2 2 4" xfId="1032"/>
    <cellStyle name="60% - Accent2 2 5" xfId="1033"/>
    <cellStyle name="60% - Accent2 2 6" xfId="1034"/>
    <cellStyle name="60% - Accent2 2 7" xfId="1035"/>
    <cellStyle name="60% - Accent2 2 8" xfId="1036"/>
    <cellStyle name="60% - Accent2 2 9" xfId="1037"/>
    <cellStyle name="60% - Accent2 20" xfId="1038"/>
    <cellStyle name="60% - Accent2 21" xfId="1039"/>
    <cellStyle name="60% - Accent2 22" xfId="1040"/>
    <cellStyle name="60% - Accent2 23" xfId="1041"/>
    <cellStyle name="60% - Accent2 24" xfId="1042"/>
    <cellStyle name="60% - Accent2 25" xfId="1043"/>
    <cellStyle name="60% - Accent2 26" xfId="1044"/>
    <cellStyle name="60% - Accent2 27" xfId="1045"/>
    <cellStyle name="60% - Accent2 28" xfId="1046"/>
    <cellStyle name="60% - Accent2 29" xfId="1047"/>
    <cellStyle name="60% - Accent2 3" xfId="1048"/>
    <cellStyle name="60% - Accent2 3 2" xfId="1049"/>
    <cellStyle name="60% - Accent2 30" xfId="1050"/>
    <cellStyle name="60% - Accent2 31" xfId="1051"/>
    <cellStyle name="60% - Accent2 32" xfId="1052"/>
    <cellStyle name="60% - Accent2 33" xfId="1053"/>
    <cellStyle name="60% - Accent2 34" xfId="1054"/>
    <cellStyle name="60% - Accent2 35" xfId="1055"/>
    <cellStyle name="60% - Accent2 36" xfId="1056"/>
    <cellStyle name="60% - Accent2 37" xfId="1057"/>
    <cellStyle name="60% - Accent2 38" xfId="1058"/>
    <cellStyle name="60% - Accent2 39" xfId="1059"/>
    <cellStyle name="60% - Accent2 4" xfId="1060"/>
    <cellStyle name="60% - Accent2 4 2" xfId="1061"/>
    <cellStyle name="60% - Accent2 40" xfId="1062"/>
    <cellStyle name="60% - Accent2 41" xfId="1063"/>
    <cellStyle name="60% - Accent2 42" xfId="1064"/>
    <cellStyle name="60% - Accent2 43" xfId="1065"/>
    <cellStyle name="60% - Accent2 44" xfId="1066"/>
    <cellStyle name="60% - Accent2 5" xfId="1067"/>
    <cellStyle name="60% - Accent2 5 2" xfId="1068"/>
    <cellStyle name="60% - Accent2 6" xfId="1069"/>
    <cellStyle name="60% - Accent2 6 2" xfId="1070"/>
    <cellStyle name="60% - Accent2 7" xfId="1071"/>
    <cellStyle name="60% - Accent2 8" xfId="1072"/>
    <cellStyle name="60% - Accent2 9" xfId="1073"/>
    <cellStyle name="60% - Accent3" xfId="29" builtinId="40" customBuiltin="1"/>
    <cellStyle name="60% - Accent3 10" xfId="1074"/>
    <cellStyle name="60% - Accent3 11" xfId="1075"/>
    <cellStyle name="60% - Accent3 12" xfId="1076"/>
    <cellStyle name="60% - Accent3 13" xfId="1077"/>
    <cellStyle name="60% - Accent3 14" xfId="1078"/>
    <cellStyle name="60% - Accent3 15" xfId="1079"/>
    <cellStyle name="60% - Accent3 16" xfId="1080"/>
    <cellStyle name="60% - Accent3 17" xfId="1081"/>
    <cellStyle name="60% - Accent3 18" xfId="1082"/>
    <cellStyle name="60% - Accent3 19" xfId="1083"/>
    <cellStyle name="60% - Accent3 2" xfId="65"/>
    <cellStyle name="60% - Accent3 2 10" xfId="1084"/>
    <cellStyle name="60% - Accent3 2 11" xfId="1085"/>
    <cellStyle name="60% - Accent3 2 2" xfId="66"/>
    <cellStyle name="60% - Accent3 2 2 2" xfId="1087"/>
    <cellStyle name="60% - Accent3 2 2 3" xfId="1086"/>
    <cellStyle name="60% - Accent3 2 3" xfId="1088"/>
    <cellStyle name="60% - Accent3 2 4" xfId="1089"/>
    <cellStyle name="60% - Accent3 2 5" xfId="1090"/>
    <cellStyle name="60% - Accent3 2 6" xfId="1091"/>
    <cellStyle name="60% - Accent3 2 7" xfId="1092"/>
    <cellStyle name="60% - Accent3 2 8" xfId="1093"/>
    <cellStyle name="60% - Accent3 2 9" xfId="1094"/>
    <cellStyle name="60% - Accent3 20" xfId="1095"/>
    <cellStyle name="60% - Accent3 21" xfId="1096"/>
    <cellStyle name="60% - Accent3 22" xfId="1097"/>
    <cellStyle name="60% - Accent3 23" xfId="1098"/>
    <cellStyle name="60% - Accent3 24" xfId="1099"/>
    <cellStyle name="60% - Accent3 25" xfId="1100"/>
    <cellStyle name="60% - Accent3 26" xfId="1101"/>
    <cellStyle name="60% - Accent3 27" xfId="1102"/>
    <cellStyle name="60% - Accent3 28" xfId="1103"/>
    <cellStyle name="60% - Accent3 29" xfId="1104"/>
    <cellStyle name="60% - Accent3 3" xfId="1105"/>
    <cellStyle name="60% - Accent3 3 2" xfId="1106"/>
    <cellStyle name="60% - Accent3 30" xfId="1107"/>
    <cellStyle name="60% - Accent3 31" xfId="1108"/>
    <cellStyle name="60% - Accent3 32" xfId="1109"/>
    <cellStyle name="60% - Accent3 33" xfId="1110"/>
    <cellStyle name="60% - Accent3 34" xfId="1111"/>
    <cellStyle name="60% - Accent3 35" xfId="1112"/>
    <cellStyle name="60% - Accent3 36" xfId="1113"/>
    <cellStyle name="60% - Accent3 37" xfId="1114"/>
    <cellStyle name="60% - Accent3 38" xfId="1115"/>
    <cellStyle name="60% - Accent3 39" xfId="1116"/>
    <cellStyle name="60% - Accent3 4" xfId="1117"/>
    <cellStyle name="60% - Accent3 4 2" xfId="1118"/>
    <cellStyle name="60% - Accent3 40" xfId="1119"/>
    <cellStyle name="60% - Accent3 41" xfId="1120"/>
    <cellStyle name="60% - Accent3 42" xfId="1121"/>
    <cellStyle name="60% - Accent3 43" xfId="1122"/>
    <cellStyle name="60% - Accent3 44" xfId="1123"/>
    <cellStyle name="60% - Accent3 5" xfId="1124"/>
    <cellStyle name="60% - Accent3 5 2" xfId="1125"/>
    <cellStyle name="60% - Accent3 6" xfId="1126"/>
    <cellStyle name="60% - Accent3 6 2" xfId="1127"/>
    <cellStyle name="60% - Accent3 7" xfId="1128"/>
    <cellStyle name="60% - Accent3 8" xfId="1129"/>
    <cellStyle name="60% - Accent3 9" xfId="1130"/>
    <cellStyle name="60% - Accent4" xfId="33" builtinId="44" customBuiltin="1"/>
    <cellStyle name="60% - Accent4 10" xfId="1131"/>
    <cellStyle name="60% - Accent4 11" xfId="1132"/>
    <cellStyle name="60% - Accent4 12" xfId="1133"/>
    <cellStyle name="60% - Accent4 13" xfId="1134"/>
    <cellStyle name="60% - Accent4 14" xfId="1135"/>
    <cellStyle name="60% - Accent4 15" xfId="1136"/>
    <cellStyle name="60% - Accent4 16" xfId="1137"/>
    <cellStyle name="60% - Accent4 17" xfId="1138"/>
    <cellStyle name="60% - Accent4 18" xfId="1139"/>
    <cellStyle name="60% - Accent4 19" xfId="1140"/>
    <cellStyle name="60% - Accent4 2" xfId="67"/>
    <cellStyle name="60% - Accent4 2 10" xfId="1141"/>
    <cellStyle name="60% - Accent4 2 11" xfId="1142"/>
    <cellStyle name="60% - Accent4 2 2" xfId="68"/>
    <cellStyle name="60% - Accent4 2 2 2" xfId="1144"/>
    <cellStyle name="60% - Accent4 2 2 3" xfId="1143"/>
    <cellStyle name="60% - Accent4 2 3" xfId="1145"/>
    <cellStyle name="60% - Accent4 2 4" xfId="1146"/>
    <cellStyle name="60% - Accent4 2 5" xfId="1147"/>
    <cellStyle name="60% - Accent4 2 6" xfId="1148"/>
    <cellStyle name="60% - Accent4 2 7" xfId="1149"/>
    <cellStyle name="60% - Accent4 2 8" xfId="1150"/>
    <cellStyle name="60% - Accent4 2 9" xfId="1151"/>
    <cellStyle name="60% - Accent4 20" xfId="1152"/>
    <cellStyle name="60% - Accent4 21" xfId="1153"/>
    <cellStyle name="60% - Accent4 22" xfId="1154"/>
    <cellStyle name="60% - Accent4 23" xfId="1155"/>
    <cellStyle name="60% - Accent4 24" xfId="1156"/>
    <cellStyle name="60% - Accent4 25" xfId="1157"/>
    <cellStyle name="60% - Accent4 26" xfId="1158"/>
    <cellStyle name="60% - Accent4 27" xfId="1159"/>
    <cellStyle name="60% - Accent4 28" xfId="1160"/>
    <cellStyle name="60% - Accent4 29" xfId="1161"/>
    <cellStyle name="60% - Accent4 3" xfId="1162"/>
    <cellStyle name="60% - Accent4 3 2" xfId="1163"/>
    <cellStyle name="60% - Accent4 30" xfId="1164"/>
    <cellStyle name="60% - Accent4 31" xfId="1165"/>
    <cellStyle name="60% - Accent4 32" xfId="1166"/>
    <cellStyle name="60% - Accent4 33" xfId="1167"/>
    <cellStyle name="60% - Accent4 34" xfId="1168"/>
    <cellStyle name="60% - Accent4 35" xfId="1169"/>
    <cellStyle name="60% - Accent4 36" xfId="1170"/>
    <cellStyle name="60% - Accent4 37" xfId="1171"/>
    <cellStyle name="60% - Accent4 38" xfId="1172"/>
    <cellStyle name="60% - Accent4 39" xfId="1173"/>
    <cellStyle name="60% - Accent4 4" xfId="1174"/>
    <cellStyle name="60% - Accent4 4 2" xfId="1175"/>
    <cellStyle name="60% - Accent4 40" xfId="1176"/>
    <cellStyle name="60% - Accent4 41" xfId="1177"/>
    <cellStyle name="60% - Accent4 42" xfId="1178"/>
    <cellStyle name="60% - Accent4 43" xfId="1179"/>
    <cellStyle name="60% - Accent4 44" xfId="1180"/>
    <cellStyle name="60% - Accent4 5" xfId="1181"/>
    <cellStyle name="60% - Accent4 5 2" xfId="1182"/>
    <cellStyle name="60% - Accent4 6" xfId="1183"/>
    <cellStyle name="60% - Accent4 6 2" xfId="1184"/>
    <cellStyle name="60% - Accent4 7" xfId="1185"/>
    <cellStyle name="60% - Accent4 8" xfId="1186"/>
    <cellStyle name="60% - Accent4 9" xfId="1187"/>
    <cellStyle name="60% - Accent5" xfId="37" builtinId="48" customBuiltin="1"/>
    <cellStyle name="60% - Accent5 10" xfId="1188"/>
    <cellStyle name="60% - Accent5 11" xfId="1189"/>
    <cellStyle name="60% - Accent5 12" xfId="1190"/>
    <cellStyle name="60% - Accent5 13" xfId="1191"/>
    <cellStyle name="60% - Accent5 14" xfId="1192"/>
    <cellStyle name="60% - Accent5 15" xfId="1193"/>
    <cellStyle name="60% - Accent5 16" xfId="1194"/>
    <cellStyle name="60% - Accent5 17" xfId="1195"/>
    <cellStyle name="60% - Accent5 18" xfId="1196"/>
    <cellStyle name="60% - Accent5 19" xfId="1197"/>
    <cellStyle name="60% - Accent5 2" xfId="69"/>
    <cellStyle name="60% - Accent5 2 10" xfId="1198"/>
    <cellStyle name="60% - Accent5 2 11" xfId="1199"/>
    <cellStyle name="60% - Accent5 2 2" xfId="1200"/>
    <cellStyle name="60% - Accent5 2 3" xfId="1201"/>
    <cellStyle name="60% - Accent5 2 4" xfId="1202"/>
    <cellStyle name="60% - Accent5 2 5" xfId="1203"/>
    <cellStyle name="60% - Accent5 2 6" xfId="1204"/>
    <cellStyle name="60% - Accent5 2 7" xfId="1205"/>
    <cellStyle name="60% - Accent5 2 8" xfId="1206"/>
    <cellStyle name="60% - Accent5 2 9" xfId="1207"/>
    <cellStyle name="60% - Accent5 20" xfId="1208"/>
    <cellStyle name="60% - Accent5 21" xfId="1209"/>
    <cellStyle name="60% - Accent5 22" xfId="1210"/>
    <cellStyle name="60% - Accent5 23" xfId="1211"/>
    <cellStyle name="60% - Accent5 24" xfId="1212"/>
    <cellStyle name="60% - Accent5 25" xfId="1213"/>
    <cellStyle name="60% - Accent5 26" xfId="1214"/>
    <cellStyle name="60% - Accent5 27" xfId="1215"/>
    <cellStyle name="60% - Accent5 28" xfId="1216"/>
    <cellStyle name="60% - Accent5 29" xfId="1217"/>
    <cellStyle name="60% - Accent5 3" xfId="1218"/>
    <cellStyle name="60% - Accent5 3 2" xfId="1219"/>
    <cellStyle name="60% - Accent5 30" xfId="1220"/>
    <cellStyle name="60% - Accent5 31" xfId="1221"/>
    <cellStyle name="60% - Accent5 32" xfId="1222"/>
    <cellStyle name="60% - Accent5 33" xfId="1223"/>
    <cellStyle name="60% - Accent5 34" xfId="1224"/>
    <cellStyle name="60% - Accent5 35" xfId="1225"/>
    <cellStyle name="60% - Accent5 36" xfId="1226"/>
    <cellStyle name="60% - Accent5 37" xfId="1227"/>
    <cellStyle name="60% - Accent5 38" xfId="1228"/>
    <cellStyle name="60% - Accent5 39" xfId="1229"/>
    <cellStyle name="60% - Accent5 4" xfId="1230"/>
    <cellStyle name="60% - Accent5 4 2" xfId="1231"/>
    <cellStyle name="60% - Accent5 40" xfId="1232"/>
    <cellStyle name="60% - Accent5 41" xfId="1233"/>
    <cellStyle name="60% - Accent5 42" xfId="1234"/>
    <cellStyle name="60% - Accent5 43" xfId="1235"/>
    <cellStyle name="60% - Accent5 44" xfId="1236"/>
    <cellStyle name="60% - Accent5 5" xfId="1237"/>
    <cellStyle name="60% - Accent5 5 2" xfId="1238"/>
    <cellStyle name="60% - Accent5 6" xfId="1239"/>
    <cellStyle name="60% - Accent5 6 2" xfId="1240"/>
    <cellStyle name="60% - Accent5 7" xfId="1241"/>
    <cellStyle name="60% - Accent5 8" xfId="1242"/>
    <cellStyle name="60% - Accent5 9" xfId="1243"/>
    <cellStyle name="60% - Accent6" xfId="41" builtinId="52" customBuiltin="1"/>
    <cellStyle name="60% - Accent6 10" xfId="1244"/>
    <cellStyle name="60% - Accent6 11" xfId="1245"/>
    <cellStyle name="60% - Accent6 12" xfId="1246"/>
    <cellStyle name="60% - Accent6 13" xfId="1247"/>
    <cellStyle name="60% - Accent6 14" xfId="1248"/>
    <cellStyle name="60% - Accent6 15" xfId="1249"/>
    <cellStyle name="60% - Accent6 16" xfId="1250"/>
    <cellStyle name="60% - Accent6 17" xfId="1251"/>
    <cellStyle name="60% - Accent6 18" xfId="1252"/>
    <cellStyle name="60% - Accent6 19" xfId="1253"/>
    <cellStyle name="60% - Accent6 2" xfId="70"/>
    <cellStyle name="60% - Accent6 2 10" xfId="1254"/>
    <cellStyle name="60% - Accent6 2 11" xfId="1255"/>
    <cellStyle name="60% - Accent6 2 2" xfId="71"/>
    <cellStyle name="60% - Accent6 2 2 2" xfId="1257"/>
    <cellStyle name="60% - Accent6 2 2 3" xfId="1256"/>
    <cellStyle name="60% - Accent6 2 3" xfId="1258"/>
    <cellStyle name="60% - Accent6 2 4" xfId="1259"/>
    <cellStyle name="60% - Accent6 2 5" xfId="1260"/>
    <cellStyle name="60% - Accent6 2 6" xfId="1261"/>
    <cellStyle name="60% - Accent6 2 7" xfId="1262"/>
    <cellStyle name="60% - Accent6 2 8" xfId="1263"/>
    <cellStyle name="60% - Accent6 2 9" xfId="1264"/>
    <cellStyle name="60% - Accent6 20" xfId="1265"/>
    <cellStyle name="60% - Accent6 21" xfId="1266"/>
    <cellStyle name="60% - Accent6 22" xfId="1267"/>
    <cellStyle name="60% - Accent6 23" xfId="1268"/>
    <cellStyle name="60% - Accent6 24" xfId="1269"/>
    <cellStyle name="60% - Accent6 25" xfId="1270"/>
    <cellStyle name="60% - Accent6 26" xfId="1271"/>
    <cellStyle name="60% - Accent6 27" xfId="1272"/>
    <cellStyle name="60% - Accent6 28" xfId="1273"/>
    <cellStyle name="60% - Accent6 29" xfId="1274"/>
    <cellStyle name="60% - Accent6 3" xfId="1275"/>
    <cellStyle name="60% - Accent6 3 2" xfId="1276"/>
    <cellStyle name="60% - Accent6 30" xfId="1277"/>
    <cellStyle name="60% - Accent6 31" xfId="1278"/>
    <cellStyle name="60% - Accent6 32" xfId="1279"/>
    <cellStyle name="60% - Accent6 33" xfId="1280"/>
    <cellStyle name="60% - Accent6 34" xfId="1281"/>
    <cellStyle name="60% - Accent6 35" xfId="1282"/>
    <cellStyle name="60% - Accent6 36" xfId="1283"/>
    <cellStyle name="60% - Accent6 37" xfId="1284"/>
    <cellStyle name="60% - Accent6 38" xfId="1285"/>
    <cellStyle name="60% - Accent6 39" xfId="1286"/>
    <cellStyle name="60% - Accent6 4" xfId="1287"/>
    <cellStyle name="60% - Accent6 4 2" xfId="1288"/>
    <cellStyle name="60% - Accent6 40" xfId="1289"/>
    <cellStyle name="60% - Accent6 41" xfId="1290"/>
    <cellStyle name="60% - Accent6 42" xfId="1291"/>
    <cellStyle name="60% - Accent6 43" xfId="1292"/>
    <cellStyle name="60% - Accent6 44" xfId="1293"/>
    <cellStyle name="60% - Accent6 5" xfId="1294"/>
    <cellStyle name="60% - Accent6 5 2" xfId="1295"/>
    <cellStyle name="60% - Accent6 6" xfId="1296"/>
    <cellStyle name="60% - Accent6 6 2" xfId="1297"/>
    <cellStyle name="60% - Accent6 7" xfId="1298"/>
    <cellStyle name="60% - Accent6 8" xfId="1299"/>
    <cellStyle name="60% - Accent6 9" xfId="1300"/>
    <cellStyle name="60% - Akzent1" xfId="1301"/>
    <cellStyle name="60% - Akzent2" xfId="1302"/>
    <cellStyle name="60% - Akzent3" xfId="1303"/>
    <cellStyle name="60% - Akzent4" xfId="1304"/>
    <cellStyle name="60% - Akzent5" xfId="1305"/>
    <cellStyle name="60% - Akzent6" xfId="1306"/>
    <cellStyle name="60% - Cor4 2" xfId="1307"/>
    <cellStyle name="Accent1" xfId="18" builtinId="29" customBuiltin="1"/>
    <cellStyle name="Accent1 10" xfId="1308"/>
    <cellStyle name="Accent1 11" xfId="1309"/>
    <cellStyle name="Accent1 12" xfId="1310"/>
    <cellStyle name="Accent1 13" xfId="1311"/>
    <cellStyle name="Accent1 14" xfId="1312"/>
    <cellStyle name="Accent1 15" xfId="1313"/>
    <cellStyle name="Accent1 16" xfId="1314"/>
    <cellStyle name="Accent1 17" xfId="1315"/>
    <cellStyle name="Accent1 18" xfId="1316"/>
    <cellStyle name="Accent1 19" xfId="1317"/>
    <cellStyle name="Accent1 2" xfId="72"/>
    <cellStyle name="Accent1 2 10" xfId="1318"/>
    <cellStyle name="Accent1 2 11" xfId="1319"/>
    <cellStyle name="Accent1 2 2" xfId="1320"/>
    <cellStyle name="Accent1 2 3" xfId="1321"/>
    <cellStyle name="Accent1 2 4" xfId="1322"/>
    <cellStyle name="Accent1 2 5" xfId="1323"/>
    <cellStyle name="Accent1 2 6" xfId="1324"/>
    <cellStyle name="Accent1 2 7" xfId="1325"/>
    <cellStyle name="Accent1 2 8" xfId="1326"/>
    <cellStyle name="Accent1 2 9" xfId="1327"/>
    <cellStyle name="Accent1 20" xfId="1328"/>
    <cellStyle name="Accent1 21" xfId="1329"/>
    <cellStyle name="Accent1 22" xfId="1330"/>
    <cellStyle name="Accent1 23" xfId="1331"/>
    <cellStyle name="Accent1 24" xfId="1332"/>
    <cellStyle name="Accent1 25" xfId="1333"/>
    <cellStyle name="Accent1 26" xfId="1334"/>
    <cellStyle name="Accent1 27" xfId="1335"/>
    <cellStyle name="Accent1 28" xfId="1336"/>
    <cellStyle name="Accent1 29" xfId="1337"/>
    <cellStyle name="Accent1 3" xfId="1338"/>
    <cellStyle name="Accent1 3 2" xfId="1339"/>
    <cellStyle name="Accent1 30" xfId="1340"/>
    <cellStyle name="Accent1 31" xfId="1341"/>
    <cellStyle name="Accent1 32" xfId="1342"/>
    <cellStyle name="Accent1 33" xfId="1343"/>
    <cellStyle name="Accent1 34" xfId="1344"/>
    <cellStyle name="Accent1 35" xfId="1345"/>
    <cellStyle name="Accent1 36" xfId="1346"/>
    <cellStyle name="Accent1 37" xfId="1347"/>
    <cellStyle name="Accent1 38" xfId="1348"/>
    <cellStyle name="Accent1 39" xfId="1349"/>
    <cellStyle name="Accent1 4" xfId="1350"/>
    <cellStyle name="Accent1 4 2" xfId="1351"/>
    <cellStyle name="Accent1 40" xfId="1352"/>
    <cellStyle name="Accent1 41" xfId="1353"/>
    <cellStyle name="Accent1 42" xfId="1354"/>
    <cellStyle name="Accent1 43" xfId="1355"/>
    <cellStyle name="Accent1 44" xfId="1356"/>
    <cellStyle name="Accent1 5" xfId="1357"/>
    <cellStyle name="Accent1 5 2" xfId="1358"/>
    <cellStyle name="Accent1 6" xfId="1359"/>
    <cellStyle name="Accent1 6 2" xfId="1360"/>
    <cellStyle name="Accent1 7" xfId="1361"/>
    <cellStyle name="Accent1 8" xfId="1362"/>
    <cellStyle name="Accent1 9" xfId="1363"/>
    <cellStyle name="Accent2" xfId="22" builtinId="33" customBuiltin="1"/>
    <cellStyle name="Accent2 10" xfId="1364"/>
    <cellStyle name="Accent2 11" xfId="1365"/>
    <cellStyle name="Accent2 12" xfId="1366"/>
    <cellStyle name="Accent2 13" xfId="1367"/>
    <cellStyle name="Accent2 14" xfId="1368"/>
    <cellStyle name="Accent2 15" xfId="1369"/>
    <cellStyle name="Accent2 16" xfId="1370"/>
    <cellStyle name="Accent2 17" xfId="1371"/>
    <cellStyle name="Accent2 18" xfId="1372"/>
    <cellStyle name="Accent2 19" xfId="1373"/>
    <cellStyle name="Accent2 2" xfId="73"/>
    <cellStyle name="Accent2 2 10" xfId="1374"/>
    <cellStyle name="Accent2 2 11" xfId="1375"/>
    <cellStyle name="Accent2 2 2" xfId="1376"/>
    <cellStyle name="Accent2 2 3" xfId="1377"/>
    <cellStyle name="Accent2 2 4" xfId="1378"/>
    <cellStyle name="Accent2 2 5" xfId="1379"/>
    <cellStyle name="Accent2 2 6" xfId="1380"/>
    <cellStyle name="Accent2 2 7" xfId="1381"/>
    <cellStyle name="Accent2 2 8" xfId="1382"/>
    <cellStyle name="Accent2 2 9" xfId="1383"/>
    <cellStyle name="Accent2 20" xfId="1384"/>
    <cellStyle name="Accent2 21" xfId="1385"/>
    <cellStyle name="Accent2 22" xfId="1386"/>
    <cellStyle name="Accent2 23" xfId="1387"/>
    <cellStyle name="Accent2 24" xfId="1388"/>
    <cellStyle name="Accent2 25" xfId="1389"/>
    <cellStyle name="Accent2 26" xfId="1390"/>
    <cellStyle name="Accent2 27" xfId="1391"/>
    <cellStyle name="Accent2 28" xfId="1392"/>
    <cellStyle name="Accent2 29" xfId="1393"/>
    <cellStyle name="Accent2 3" xfId="1394"/>
    <cellStyle name="Accent2 3 2" xfId="1395"/>
    <cellStyle name="Accent2 30" xfId="1396"/>
    <cellStyle name="Accent2 31" xfId="1397"/>
    <cellStyle name="Accent2 32" xfId="1398"/>
    <cellStyle name="Accent2 33" xfId="1399"/>
    <cellStyle name="Accent2 34" xfId="1400"/>
    <cellStyle name="Accent2 35" xfId="1401"/>
    <cellStyle name="Accent2 36" xfId="1402"/>
    <cellStyle name="Accent2 37" xfId="1403"/>
    <cellStyle name="Accent2 38" xfId="1404"/>
    <cellStyle name="Accent2 39" xfId="1405"/>
    <cellStyle name="Accent2 4" xfId="1406"/>
    <cellStyle name="Accent2 4 2" xfId="1407"/>
    <cellStyle name="Accent2 40" xfId="1408"/>
    <cellStyle name="Accent2 41" xfId="1409"/>
    <cellStyle name="Accent2 42" xfId="1410"/>
    <cellStyle name="Accent2 43" xfId="1411"/>
    <cellStyle name="Accent2 44" xfId="1412"/>
    <cellStyle name="Accent2 5" xfId="1413"/>
    <cellStyle name="Accent2 5 2" xfId="1414"/>
    <cellStyle name="Accent2 6" xfId="1415"/>
    <cellStyle name="Accent2 6 2" xfId="1416"/>
    <cellStyle name="Accent2 7" xfId="1417"/>
    <cellStyle name="Accent2 8" xfId="1418"/>
    <cellStyle name="Accent2 9" xfId="1419"/>
    <cellStyle name="Accent3" xfId="26" builtinId="37" customBuiltin="1"/>
    <cellStyle name="Accent3 10" xfId="1420"/>
    <cellStyle name="Accent3 11" xfId="1421"/>
    <cellStyle name="Accent3 12" xfId="1422"/>
    <cellStyle name="Accent3 13" xfId="1423"/>
    <cellStyle name="Accent3 14" xfId="1424"/>
    <cellStyle name="Accent3 15" xfId="1425"/>
    <cellStyle name="Accent3 16" xfId="1426"/>
    <cellStyle name="Accent3 17" xfId="1427"/>
    <cellStyle name="Accent3 18" xfId="1428"/>
    <cellStyle name="Accent3 19" xfId="1429"/>
    <cellStyle name="Accent3 2" xfId="74"/>
    <cellStyle name="Accent3 2 10" xfId="1430"/>
    <cellStyle name="Accent3 2 11" xfId="1431"/>
    <cellStyle name="Accent3 2 2" xfId="1432"/>
    <cellStyle name="Accent3 2 3" xfId="1433"/>
    <cellStyle name="Accent3 2 4" xfId="1434"/>
    <cellStyle name="Accent3 2 5" xfId="1435"/>
    <cellStyle name="Accent3 2 6" xfId="1436"/>
    <cellStyle name="Accent3 2 7" xfId="1437"/>
    <cellStyle name="Accent3 2 8" xfId="1438"/>
    <cellStyle name="Accent3 2 9" xfId="1439"/>
    <cellStyle name="Accent3 20" xfId="1440"/>
    <cellStyle name="Accent3 21" xfId="1441"/>
    <cellStyle name="Accent3 22" xfId="1442"/>
    <cellStyle name="Accent3 23" xfId="1443"/>
    <cellStyle name="Accent3 24" xfId="1444"/>
    <cellStyle name="Accent3 25" xfId="1445"/>
    <cellStyle name="Accent3 26" xfId="1446"/>
    <cellStyle name="Accent3 27" xfId="1447"/>
    <cellStyle name="Accent3 28" xfId="1448"/>
    <cellStyle name="Accent3 29" xfId="1449"/>
    <cellStyle name="Accent3 3" xfId="1450"/>
    <cellStyle name="Accent3 3 2" xfId="1451"/>
    <cellStyle name="Accent3 30" xfId="1452"/>
    <cellStyle name="Accent3 31" xfId="1453"/>
    <cellStyle name="Accent3 32" xfId="1454"/>
    <cellStyle name="Accent3 33" xfId="1455"/>
    <cellStyle name="Accent3 34" xfId="1456"/>
    <cellStyle name="Accent3 35" xfId="1457"/>
    <cellStyle name="Accent3 36" xfId="1458"/>
    <cellStyle name="Accent3 37" xfId="1459"/>
    <cellStyle name="Accent3 38" xfId="1460"/>
    <cellStyle name="Accent3 39" xfId="1461"/>
    <cellStyle name="Accent3 4" xfId="1462"/>
    <cellStyle name="Accent3 4 2" xfId="1463"/>
    <cellStyle name="Accent3 40" xfId="1464"/>
    <cellStyle name="Accent3 41" xfId="1465"/>
    <cellStyle name="Accent3 42" xfId="1466"/>
    <cellStyle name="Accent3 43" xfId="1467"/>
    <cellStyle name="Accent3 44" xfId="1468"/>
    <cellStyle name="Accent3 5" xfId="1469"/>
    <cellStyle name="Accent3 5 2" xfId="1470"/>
    <cellStyle name="Accent3 6" xfId="1471"/>
    <cellStyle name="Accent3 6 2" xfId="1472"/>
    <cellStyle name="Accent3 7" xfId="1473"/>
    <cellStyle name="Accent3 8" xfId="1474"/>
    <cellStyle name="Accent3 9" xfId="1475"/>
    <cellStyle name="Accent4" xfId="30" builtinId="41" customBuiltin="1"/>
    <cellStyle name="Accent4 10" xfId="1476"/>
    <cellStyle name="Accent4 11" xfId="1477"/>
    <cellStyle name="Accent4 12" xfId="1478"/>
    <cellStyle name="Accent4 13" xfId="1479"/>
    <cellStyle name="Accent4 14" xfId="1480"/>
    <cellStyle name="Accent4 15" xfId="1481"/>
    <cellStyle name="Accent4 16" xfId="1482"/>
    <cellStyle name="Accent4 17" xfId="1483"/>
    <cellStyle name="Accent4 18" xfId="1484"/>
    <cellStyle name="Accent4 19" xfId="1485"/>
    <cellStyle name="Accent4 2" xfId="75"/>
    <cellStyle name="Accent4 2 10" xfId="1486"/>
    <cellStyle name="Accent4 2 11" xfId="1487"/>
    <cellStyle name="Accent4 2 2" xfId="1488"/>
    <cellStyle name="Accent4 2 3" xfId="1489"/>
    <cellStyle name="Accent4 2 4" xfId="1490"/>
    <cellStyle name="Accent4 2 5" xfId="1491"/>
    <cellStyle name="Accent4 2 6" xfId="1492"/>
    <cellStyle name="Accent4 2 7" xfId="1493"/>
    <cellStyle name="Accent4 2 8" xfId="1494"/>
    <cellStyle name="Accent4 2 9" xfId="1495"/>
    <cellStyle name="Accent4 20" xfId="1496"/>
    <cellStyle name="Accent4 21" xfId="1497"/>
    <cellStyle name="Accent4 22" xfId="1498"/>
    <cellStyle name="Accent4 23" xfId="1499"/>
    <cellStyle name="Accent4 24" xfId="1500"/>
    <cellStyle name="Accent4 25" xfId="1501"/>
    <cellStyle name="Accent4 26" xfId="1502"/>
    <cellStyle name="Accent4 27" xfId="1503"/>
    <cellStyle name="Accent4 28" xfId="1504"/>
    <cellStyle name="Accent4 29" xfId="1505"/>
    <cellStyle name="Accent4 3" xfId="1506"/>
    <cellStyle name="Accent4 3 2" xfId="1507"/>
    <cellStyle name="Accent4 30" xfId="1508"/>
    <cellStyle name="Accent4 31" xfId="1509"/>
    <cellStyle name="Accent4 32" xfId="1510"/>
    <cellStyle name="Accent4 33" xfId="1511"/>
    <cellStyle name="Accent4 34" xfId="1512"/>
    <cellStyle name="Accent4 35" xfId="1513"/>
    <cellStyle name="Accent4 36" xfId="1514"/>
    <cellStyle name="Accent4 37" xfId="1515"/>
    <cellStyle name="Accent4 38" xfId="1516"/>
    <cellStyle name="Accent4 39" xfId="1517"/>
    <cellStyle name="Accent4 4" xfId="1518"/>
    <cellStyle name="Accent4 4 2" xfId="1519"/>
    <cellStyle name="Accent4 40" xfId="1520"/>
    <cellStyle name="Accent4 41" xfId="1521"/>
    <cellStyle name="Accent4 42" xfId="1522"/>
    <cellStyle name="Accent4 43" xfId="1523"/>
    <cellStyle name="Accent4 44" xfId="1524"/>
    <cellStyle name="Accent4 5" xfId="1525"/>
    <cellStyle name="Accent4 5 2" xfId="1526"/>
    <cellStyle name="Accent4 6" xfId="1527"/>
    <cellStyle name="Accent4 6 2" xfId="1528"/>
    <cellStyle name="Accent4 7" xfId="1529"/>
    <cellStyle name="Accent4 8" xfId="1530"/>
    <cellStyle name="Accent4 9" xfId="1531"/>
    <cellStyle name="Accent5" xfId="34" builtinId="45" customBuiltin="1"/>
    <cellStyle name="Accent5 10" xfId="1532"/>
    <cellStyle name="Accent5 11" xfId="1533"/>
    <cellStyle name="Accent5 12" xfId="1534"/>
    <cellStyle name="Accent5 13" xfId="1535"/>
    <cellStyle name="Accent5 14" xfId="1536"/>
    <cellStyle name="Accent5 15" xfId="1537"/>
    <cellStyle name="Accent5 16" xfId="1538"/>
    <cellStyle name="Accent5 17" xfId="1539"/>
    <cellStyle name="Accent5 18" xfId="1540"/>
    <cellStyle name="Accent5 19" xfId="1541"/>
    <cellStyle name="Accent5 2" xfId="76"/>
    <cellStyle name="Accent5 2 10" xfId="1542"/>
    <cellStyle name="Accent5 2 2" xfId="1543"/>
    <cellStyle name="Accent5 2 3" xfId="1544"/>
    <cellStyle name="Accent5 2 4" xfId="1545"/>
    <cellStyle name="Accent5 2 5" xfId="1546"/>
    <cellStyle name="Accent5 2 6" xfId="1547"/>
    <cellStyle name="Accent5 2 7" xfId="1548"/>
    <cellStyle name="Accent5 2 8" xfId="1549"/>
    <cellStyle name="Accent5 2 9" xfId="1550"/>
    <cellStyle name="Accent5 20" xfId="1551"/>
    <cellStyle name="Accent5 21" xfId="1552"/>
    <cellStyle name="Accent5 22" xfId="1553"/>
    <cellStyle name="Accent5 23" xfId="1554"/>
    <cellStyle name="Accent5 24" xfId="1555"/>
    <cellStyle name="Accent5 25" xfId="1556"/>
    <cellStyle name="Accent5 26" xfId="1557"/>
    <cellStyle name="Accent5 27" xfId="1558"/>
    <cellStyle name="Accent5 28" xfId="1559"/>
    <cellStyle name="Accent5 29" xfId="1560"/>
    <cellStyle name="Accent5 3" xfId="1561"/>
    <cellStyle name="Accent5 30" xfId="1562"/>
    <cellStyle name="Accent5 31" xfId="1563"/>
    <cellStyle name="Accent5 32" xfId="1564"/>
    <cellStyle name="Accent5 33" xfId="1565"/>
    <cellStyle name="Accent5 34" xfId="1566"/>
    <cellStyle name="Accent5 35" xfId="1567"/>
    <cellStyle name="Accent5 36" xfId="1568"/>
    <cellStyle name="Accent5 37" xfId="1569"/>
    <cellStyle name="Accent5 38" xfId="1570"/>
    <cellStyle name="Accent5 39" xfId="1571"/>
    <cellStyle name="Accent5 4" xfId="1572"/>
    <cellStyle name="Accent5 4 2" xfId="1573"/>
    <cellStyle name="Accent5 40" xfId="1574"/>
    <cellStyle name="Accent5 41" xfId="1575"/>
    <cellStyle name="Accent5 42" xfId="1576"/>
    <cellStyle name="Accent5 43" xfId="1577"/>
    <cellStyle name="Accent5 44" xfId="1578"/>
    <cellStyle name="Accent5 5" xfId="1579"/>
    <cellStyle name="Accent5 5 2" xfId="1580"/>
    <cellStyle name="Accent5 6" xfId="1581"/>
    <cellStyle name="Accent5 6 2" xfId="1582"/>
    <cellStyle name="Accent5 7" xfId="1583"/>
    <cellStyle name="Accent5 8" xfId="1584"/>
    <cellStyle name="Accent5 9" xfId="1585"/>
    <cellStyle name="Accent6" xfId="38" builtinId="49" customBuiltin="1"/>
    <cellStyle name="Accent6 10" xfId="1586"/>
    <cellStyle name="Accent6 11" xfId="1587"/>
    <cellStyle name="Accent6 12" xfId="1588"/>
    <cellStyle name="Accent6 13" xfId="1589"/>
    <cellStyle name="Accent6 14" xfId="1590"/>
    <cellStyle name="Accent6 15" xfId="1591"/>
    <cellStyle name="Accent6 16" xfId="1592"/>
    <cellStyle name="Accent6 17" xfId="1593"/>
    <cellStyle name="Accent6 18" xfId="1594"/>
    <cellStyle name="Accent6 19" xfId="1595"/>
    <cellStyle name="Accent6 2" xfId="77"/>
    <cellStyle name="Accent6 2 10" xfId="1596"/>
    <cellStyle name="Accent6 2 11" xfId="1597"/>
    <cellStyle name="Accent6 2 2" xfId="1598"/>
    <cellStyle name="Accent6 2 3" xfId="1599"/>
    <cellStyle name="Accent6 2 4" xfId="1600"/>
    <cellStyle name="Accent6 2 5" xfId="1601"/>
    <cellStyle name="Accent6 2 6" xfId="1602"/>
    <cellStyle name="Accent6 2 7" xfId="1603"/>
    <cellStyle name="Accent6 2 8" xfId="1604"/>
    <cellStyle name="Accent6 2 9" xfId="1605"/>
    <cellStyle name="Accent6 20" xfId="1606"/>
    <cellStyle name="Accent6 21" xfId="1607"/>
    <cellStyle name="Accent6 22" xfId="1608"/>
    <cellStyle name="Accent6 23" xfId="1609"/>
    <cellStyle name="Accent6 24" xfId="1610"/>
    <cellStyle name="Accent6 25" xfId="1611"/>
    <cellStyle name="Accent6 26" xfId="1612"/>
    <cellStyle name="Accent6 27" xfId="1613"/>
    <cellStyle name="Accent6 28" xfId="1614"/>
    <cellStyle name="Accent6 29" xfId="1615"/>
    <cellStyle name="Accent6 3" xfId="1616"/>
    <cellStyle name="Accent6 3 2" xfId="1617"/>
    <cellStyle name="Accent6 30" xfId="1618"/>
    <cellStyle name="Accent6 31" xfId="1619"/>
    <cellStyle name="Accent6 32" xfId="1620"/>
    <cellStyle name="Accent6 33" xfId="1621"/>
    <cellStyle name="Accent6 34" xfId="1622"/>
    <cellStyle name="Accent6 35" xfId="1623"/>
    <cellStyle name="Accent6 36" xfId="1624"/>
    <cellStyle name="Accent6 37" xfId="1625"/>
    <cellStyle name="Accent6 38" xfId="1626"/>
    <cellStyle name="Accent6 39" xfId="1627"/>
    <cellStyle name="Accent6 4" xfId="1628"/>
    <cellStyle name="Accent6 4 2" xfId="1629"/>
    <cellStyle name="Accent6 40" xfId="1630"/>
    <cellStyle name="Accent6 41" xfId="1631"/>
    <cellStyle name="Accent6 42" xfId="1632"/>
    <cellStyle name="Accent6 43" xfId="1633"/>
    <cellStyle name="Accent6 44" xfId="1634"/>
    <cellStyle name="Accent6 5" xfId="1635"/>
    <cellStyle name="Accent6 5 2" xfId="1636"/>
    <cellStyle name="Accent6 6" xfId="1637"/>
    <cellStyle name="Accent6 6 2" xfId="1638"/>
    <cellStyle name="Accent6 7" xfId="1639"/>
    <cellStyle name="Accent6 8" xfId="1640"/>
    <cellStyle name="Accent6 9" xfId="1641"/>
    <cellStyle name="AggblueBoldCels" xfId="1642"/>
    <cellStyle name="AggblueCels" xfId="1643"/>
    <cellStyle name="AggBoldCells" xfId="1644"/>
    <cellStyle name="AggCels" xfId="1645"/>
    <cellStyle name="AggGreen" xfId="1646"/>
    <cellStyle name="AggGreen12" xfId="1647"/>
    <cellStyle name="AggOrange" xfId="1648"/>
    <cellStyle name="AggOrange9" xfId="1649"/>
    <cellStyle name="AggOrangeLB_2x" xfId="1650"/>
    <cellStyle name="AggOrangeLBorder" xfId="1651"/>
    <cellStyle name="AggOrangeRBorder" xfId="1652"/>
    <cellStyle name="Akzent1" xfId="1653"/>
    <cellStyle name="Akzent2" xfId="1654"/>
    <cellStyle name="Akzent3" xfId="1655"/>
    <cellStyle name="Akzent4" xfId="1656"/>
    <cellStyle name="Akzent5" xfId="1657"/>
    <cellStyle name="Akzent6" xfId="1658"/>
    <cellStyle name="Ausgabe" xfId="1659"/>
    <cellStyle name="Bad" xfId="7" builtinId="27" customBuiltin="1"/>
    <cellStyle name="Bad 10" xfId="1660"/>
    <cellStyle name="Bad 11" xfId="1661"/>
    <cellStyle name="Bad 12" xfId="1662"/>
    <cellStyle name="Bad 13" xfId="1663"/>
    <cellStyle name="Bad 14" xfId="1664"/>
    <cellStyle name="Bad 15" xfId="1665"/>
    <cellStyle name="Bad 16" xfId="1666"/>
    <cellStyle name="Bad 17" xfId="1667"/>
    <cellStyle name="Bad 18" xfId="1668"/>
    <cellStyle name="Bad 19" xfId="1669"/>
    <cellStyle name="Bad 2" xfId="78"/>
    <cellStyle name="Bad 2 10" xfId="1670"/>
    <cellStyle name="Bad 2 11" xfId="1671"/>
    <cellStyle name="Bad 2 2" xfId="1672"/>
    <cellStyle name="Bad 2 3" xfId="1673"/>
    <cellStyle name="Bad 2 4" xfId="1674"/>
    <cellStyle name="Bad 2 5" xfId="1675"/>
    <cellStyle name="Bad 2 6" xfId="1676"/>
    <cellStyle name="Bad 2 7" xfId="1677"/>
    <cellStyle name="Bad 2 8" xfId="1678"/>
    <cellStyle name="Bad 2 9" xfId="1679"/>
    <cellStyle name="Bad 20" xfId="1680"/>
    <cellStyle name="Bad 21" xfId="1681"/>
    <cellStyle name="Bad 22" xfId="1682"/>
    <cellStyle name="Bad 23" xfId="1683"/>
    <cellStyle name="Bad 24" xfId="1684"/>
    <cellStyle name="Bad 25" xfId="1685"/>
    <cellStyle name="Bad 26" xfId="1686"/>
    <cellStyle name="Bad 27" xfId="1687"/>
    <cellStyle name="Bad 28" xfId="1688"/>
    <cellStyle name="Bad 29" xfId="1689"/>
    <cellStyle name="Bad 3" xfId="1690"/>
    <cellStyle name="Bad 3 2" xfId="1691"/>
    <cellStyle name="Bad 30" xfId="1692"/>
    <cellStyle name="Bad 31" xfId="1693"/>
    <cellStyle name="Bad 32" xfId="1694"/>
    <cellStyle name="Bad 33" xfId="1695"/>
    <cellStyle name="Bad 34" xfId="1696"/>
    <cellStyle name="Bad 35" xfId="1697"/>
    <cellStyle name="Bad 36" xfId="1698"/>
    <cellStyle name="Bad 37" xfId="1699"/>
    <cellStyle name="Bad 38" xfId="1700"/>
    <cellStyle name="Bad 39" xfId="1701"/>
    <cellStyle name="Bad 4" xfId="1702"/>
    <cellStyle name="Bad 4 2" xfId="1703"/>
    <cellStyle name="Bad 40" xfId="1704"/>
    <cellStyle name="Bad 41" xfId="1705"/>
    <cellStyle name="Bad 42" xfId="1706"/>
    <cellStyle name="Bad 43" xfId="1707"/>
    <cellStyle name="Bad 44" xfId="1708"/>
    <cellStyle name="Bad 45" xfId="1709"/>
    <cellStyle name="Bad 5" xfId="1710"/>
    <cellStyle name="Bad 5 2" xfId="1711"/>
    <cellStyle name="Bad 6" xfId="1712"/>
    <cellStyle name="Bad 6 2" xfId="1713"/>
    <cellStyle name="Bad 7" xfId="1714"/>
    <cellStyle name="Bad 8" xfId="1715"/>
    <cellStyle name="Bad 9" xfId="1716"/>
    <cellStyle name="Berechnung" xfId="1717"/>
    <cellStyle name="Bold GHG Numbers (0.00)" xfId="1718"/>
    <cellStyle name="Calculation" xfId="11" builtinId="22" customBuiltin="1"/>
    <cellStyle name="Calculation 10" xfId="1719"/>
    <cellStyle name="Calculation 11" xfId="1720"/>
    <cellStyle name="Calculation 12" xfId="1721"/>
    <cellStyle name="Calculation 13" xfId="1722"/>
    <cellStyle name="Calculation 14" xfId="1723"/>
    <cellStyle name="Calculation 15" xfId="1724"/>
    <cellStyle name="Calculation 16" xfId="1725"/>
    <cellStyle name="Calculation 17" xfId="1726"/>
    <cellStyle name="Calculation 18" xfId="1727"/>
    <cellStyle name="Calculation 19" xfId="1728"/>
    <cellStyle name="Calculation 2" xfId="79"/>
    <cellStyle name="Calculation 2 10" xfId="1729"/>
    <cellStyle name="Calculation 2 11" xfId="1730"/>
    <cellStyle name="Calculation 2 2" xfId="80"/>
    <cellStyle name="Calculation 2 2 2" xfId="1732"/>
    <cellStyle name="Calculation 2 2 3" xfId="1731"/>
    <cellStyle name="Calculation 2 3" xfId="1733"/>
    <cellStyle name="Calculation 2 4" xfId="1734"/>
    <cellStyle name="Calculation 2 5" xfId="1735"/>
    <cellStyle name="Calculation 2 6" xfId="1736"/>
    <cellStyle name="Calculation 2 7" xfId="1737"/>
    <cellStyle name="Calculation 2 8" xfId="1738"/>
    <cellStyle name="Calculation 2 9" xfId="1739"/>
    <cellStyle name="Calculation 20" xfId="1740"/>
    <cellStyle name="Calculation 21" xfId="1741"/>
    <cellStyle name="Calculation 22" xfId="1742"/>
    <cellStyle name="Calculation 23" xfId="1743"/>
    <cellStyle name="Calculation 24" xfId="1744"/>
    <cellStyle name="Calculation 25" xfId="1745"/>
    <cellStyle name="Calculation 26" xfId="1746"/>
    <cellStyle name="Calculation 27" xfId="1747"/>
    <cellStyle name="Calculation 28" xfId="1748"/>
    <cellStyle name="Calculation 29" xfId="1749"/>
    <cellStyle name="Calculation 3" xfId="1750"/>
    <cellStyle name="Calculation 3 2" xfId="1751"/>
    <cellStyle name="Calculation 30" xfId="1752"/>
    <cellStyle name="Calculation 31" xfId="1753"/>
    <cellStyle name="Calculation 32" xfId="1754"/>
    <cellStyle name="Calculation 33" xfId="1755"/>
    <cellStyle name="Calculation 34" xfId="1756"/>
    <cellStyle name="Calculation 35" xfId="1757"/>
    <cellStyle name="Calculation 36" xfId="1758"/>
    <cellStyle name="Calculation 37" xfId="1759"/>
    <cellStyle name="Calculation 38" xfId="1760"/>
    <cellStyle name="Calculation 39" xfId="1761"/>
    <cellStyle name="Calculation 4" xfId="1762"/>
    <cellStyle name="Calculation 4 2" xfId="1763"/>
    <cellStyle name="Calculation 40" xfId="1764"/>
    <cellStyle name="Calculation 41" xfId="1765"/>
    <cellStyle name="Calculation 42" xfId="1766"/>
    <cellStyle name="Calculation 43" xfId="1767"/>
    <cellStyle name="Calculation 44" xfId="1768"/>
    <cellStyle name="Calculation 5" xfId="1769"/>
    <cellStyle name="Calculation 5 2" xfId="1770"/>
    <cellStyle name="Calculation 6" xfId="1771"/>
    <cellStyle name="Calculation 6 2" xfId="1772"/>
    <cellStyle name="Calculation 7" xfId="1773"/>
    <cellStyle name="Calculation 8" xfId="1774"/>
    <cellStyle name="Calculation 9" xfId="1775"/>
    <cellStyle name="Check Cell" xfId="13" builtinId="23" customBuiltin="1"/>
    <cellStyle name="Check Cell 10" xfId="1776"/>
    <cellStyle name="Check Cell 11" xfId="1777"/>
    <cellStyle name="Check Cell 12" xfId="1778"/>
    <cellStyle name="Check Cell 13" xfId="1779"/>
    <cellStyle name="Check Cell 14" xfId="1780"/>
    <cellStyle name="Check Cell 15" xfId="1781"/>
    <cellStyle name="Check Cell 16" xfId="1782"/>
    <cellStyle name="Check Cell 17" xfId="1783"/>
    <cellStyle name="Check Cell 18" xfId="1784"/>
    <cellStyle name="Check Cell 19" xfId="1785"/>
    <cellStyle name="Check Cell 2" xfId="81"/>
    <cellStyle name="Check Cell 2 10" xfId="1786"/>
    <cellStyle name="Check Cell 2 2" xfId="1787"/>
    <cellStyle name="Check Cell 2 3" xfId="1788"/>
    <cellStyle name="Check Cell 2 4" xfId="1789"/>
    <cellStyle name="Check Cell 2 5" xfId="1790"/>
    <cellStyle name="Check Cell 2 6" xfId="1791"/>
    <cellStyle name="Check Cell 2 7" xfId="1792"/>
    <cellStyle name="Check Cell 2 8" xfId="1793"/>
    <cellStyle name="Check Cell 2 9" xfId="1794"/>
    <cellStyle name="Check Cell 20" xfId="1795"/>
    <cellStyle name="Check Cell 21" xfId="1796"/>
    <cellStyle name="Check Cell 22" xfId="1797"/>
    <cellStyle name="Check Cell 23" xfId="1798"/>
    <cellStyle name="Check Cell 24" xfId="1799"/>
    <cellStyle name="Check Cell 25" xfId="1800"/>
    <cellStyle name="Check Cell 26" xfId="1801"/>
    <cellStyle name="Check Cell 27" xfId="1802"/>
    <cellStyle name="Check Cell 28" xfId="1803"/>
    <cellStyle name="Check Cell 29" xfId="1804"/>
    <cellStyle name="Check Cell 3" xfId="1805"/>
    <cellStyle name="Check Cell 30" xfId="1806"/>
    <cellStyle name="Check Cell 31" xfId="1807"/>
    <cellStyle name="Check Cell 32" xfId="1808"/>
    <cellStyle name="Check Cell 33" xfId="1809"/>
    <cellStyle name="Check Cell 34" xfId="1810"/>
    <cellStyle name="Check Cell 35" xfId="1811"/>
    <cellStyle name="Check Cell 36" xfId="1812"/>
    <cellStyle name="Check Cell 37" xfId="1813"/>
    <cellStyle name="Check Cell 38" xfId="1814"/>
    <cellStyle name="Check Cell 39" xfId="1815"/>
    <cellStyle name="Check Cell 4" xfId="1816"/>
    <cellStyle name="Check Cell 4 2" xfId="1817"/>
    <cellStyle name="Check Cell 40" xfId="1818"/>
    <cellStyle name="Check Cell 41" xfId="1819"/>
    <cellStyle name="Check Cell 42" xfId="1820"/>
    <cellStyle name="Check Cell 43" xfId="1821"/>
    <cellStyle name="Check Cell 44" xfId="1822"/>
    <cellStyle name="Check Cell 5" xfId="1823"/>
    <cellStyle name="Check Cell 5 2" xfId="1824"/>
    <cellStyle name="Check Cell 6" xfId="1825"/>
    <cellStyle name="Check Cell 6 2" xfId="1826"/>
    <cellStyle name="Check Cell 7" xfId="1827"/>
    <cellStyle name="Check Cell 8" xfId="1828"/>
    <cellStyle name="Check Cell 9" xfId="1829"/>
    <cellStyle name="coin" xfId="1830"/>
    <cellStyle name="Comma [0] 2 10" xfId="1831"/>
    <cellStyle name="Comma [0] 2 2" xfId="1832"/>
    <cellStyle name="Comma [0] 2 3" xfId="1833"/>
    <cellStyle name="Comma [0] 2 4" xfId="1834"/>
    <cellStyle name="Comma [0] 2 5" xfId="1835"/>
    <cellStyle name="Comma [0] 2 6" xfId="1836"/>
    <cellStyle name="Comma [0] 2 7" xfId="1837"/>
    <cellStyle name="Comma [0] 2 8" xfId="1838"/>
    <cellStyle name="Comma [0] 2 9" xfId="1839"/>
    <cellStyle name="Comma 10" xfId="1840"/>
    <cellStyle name="Comma 10 10" xfId="1841"/>
    <cellStyle name="Comma 10 10 2" xfId="1842"/>
    <cellStyle name="Comma 10 10 3" xfId="1843"/>
    <cellStyle name="Comma 10 11" xfId="1844"/>
    <cellStyle name="Comma 10 2" xfId="1845"/>
    <cellStyle name="Comma 10 2 10" xfId="1846"/>
    <cellStyle name="Comma 10 2 11" xfId="1847"/>
    <cellStyle name="Comma 10 2 12" xfId="1848"/>
    <cellStyle name="Comma 10 2 13" xfId="1849"/>
    <cellStyle name="Comma 10 2 14" xfId="1850"/>
    <cellStyle name="Comma 10 2 15" xfId="1851"/>
    <cellStyle name="Comma 10 2 16" xfId="1852"/>
    <cellStyle name="Comma 10 2 17" xfId="1853"/>
    <cellStyle name="Comma 10 2 2" xfId="1854"/>
    <cellStyle name="Comma 10 2 3" xfId="1855"/>
    <cellStyle name="Comma 10 2 4" xfId="1856"/>
    <cellStyle name="Comma 10 2 5" xfId="1857"/>
    <cellStyle name="Comma 10 2 6" xfId="1858"/>
    <cellStyle name="Comma 10 2 7" xfId="1859"/>
    <cellStyle name="Comma 10 2 8" xfId="1860"/>
    <cellStyle name="Comma 10 2 9" xfId="1861"/>
    <cellStyle name="Comma 10 3" xfId="1862"/>
    <cellStyle name="Comma 10 3 10" xfId="1863"/>
    <cellStyle name="Comma 10 3 11" xfId="1864"/>
    <cellStyle name="Comma 10 3 12" xfId="1865"/>
    <cellStyle name="Comma 10 3 13" xfId="1866"/>
    <cellStyle name="Comma 10 3 14" xfId="1867"/>
    <cellStyle name="Comma 10 3 15" xfId="1868"/>
    <cellStyle name="Comma 10 3 16" xfId="1869"/>
    <cellStyle name="Comma 10 3 17" xfId="1870"/>
    <cellStyle name="Comma 10 3 2" xfId="1871"/>
    <cellStyle name="Comma 10 3 3" xfId="1872"/>
    <cellStyle name="Comma 10 3 4" xfId="1873"/>
    <cellStyle name="Comma 10 3 5" xfId="1874"/>
    <cellStyle name="Comma 10 3 6" xfId="1875"/>
    <cellStyle name="Comma 10 3 7" xfId="1876"/>
    <cellStyle name="Comma 10 3 8" xfId="1877"/>
    <cellStyle name="Comma 10 3 9" xfId="1878"/>
    <cellStyle name="Comma 10 4" xfId="1879"/>
    <cellStyle name="Comma 10 4 10" xfId="1880"/>
    <cellStyle name="Comma 10 4 11" xfId="1881"/>
    <cellStyle name="Comma 10 4 12" xfId="1882"/>
    <cellStyle name="Comma 10 4 13" xfId="1883"/>
    <cellStyle name="Comma 10 4 14" xfId="1884"/>
    <cellStyle name="Comma 10 4 15" xfId="1885"/>
    <cellStyle name="Comma 10 4 16" xfId="1886"/>
    <cellStyle name="Comma 10 4 17" xfId="1887"/>
    <cellStyle name="Comma 10 4 2" xfId="1888"/>
    <cellStyle name="Comma 10 4 3" xfId="1889"/>
    <cellStyle name="Comma 10 4 4" xfId="1890"/>
    <cellStyle name="Comma 10 4 5" xfId="1891"/>
    <cellStyle name="Comma 10 4 6" xfId="1892"/>
    <cellStyle name="Comma 10 4 7" xfId="1893"/>
    <cellStyle name="Comma 10 4 8" xfId="1894"/>
    <cellStyle name="Comma 10 4 9" xfId="1895"/>
    <cellStyle name="Comma 10 5" xfId="1896"/>
    <cellStyle name="Comma 10 5 10" xfId="1897"/>
    <cellStyle name="Comma 10 5 11" xfId="1898"/>
    <cellStyle name="Comma 10 5 12" xfId="1899"/>
    <cellStyle name="Comma 10 5 13" xfId="1900"/>
    <cellStyle name="Comma 10 5 14" xfId="1901"/>
    <cellStyle name="Comma 10 5 15" xfId="1902"/>
    <cellStyle name="Comma 10 5 16" xfId="1903"/>
    <cellStyle name="Comma 10 5 17" xfId="1904"/>
    <cellStyle name="Comma 10 5 2" xfId="1905"/>
    <cellStyle name="Comma 10 5 3" xfId="1906"/>
    <cellStyle name="Comma 10 5 4" xfId="1907"/>
    <cellStyle name="Comma 10 5 5" xfId="1908"/>
    <cellStyle name="Comma 10 5 6" xfId="1909"/>
    <cellStyle name="Comma 10 5 7" xfId="1910"/>
    <cellStyle name="Comma 10 5 8" xfId="1911"/>
    <cellStyle name="Comma 10 5 9" xfId="1912"/>
    <cellStyle name="Comma 10 6" xfId="1913"/>
    <cellStyle name="Comma 10 6 10" xfId="1914"/>
    <cellStyle name="Comma 10 6 11" xfId="1915"/>
    <cellStyle name="Comma 10 6 12" xfId="1916"/>
    <cellStyle name="Comma 10 6 13" xfId="1917"/>
    <cellStyle name="Comma 10 6 14" xfId="1918"/>
    <cellStyle name="Comma 10 6 15" xfId="1919"/>
    <cellStyle name="Comma 10 6 16" xfId="1920"/>
    <cellStyle name="Comma 10 6 17" xfId="1921"/>
    <cellStyle name="Comma 10 6 2" xfId="1922"/>
    <cellStyle name="Comma 10 6 3" xfId="1923"/>
    <cellStyle name="Comma 10 6 4" xfId="1924"/>
    <cellStyle name="Comma 10 6 5" xfId="1925"/>
    <cellStyle name="Comma 10 6 6" xfId="1926"/>
    <cellStyle name="Comma 10 6 7" xfId="1927"/>
    <cellStyle name="Comma 10 6 8" xfId="1928"/>
    <cellStyle name="Comma 10 6 9" xfId="1929"/>
    <cellStyle name="Comma 10 7" xfId="1930"/>
    <cellStyle name="Comma 10 7 10" xfId="1931"/>
    <cellStyle name="Comma 10 7 11" xfId="1932"/>
    <cellStyle name="Comma 10 7 12" xfId="1933"/>
    <cellStyle name="Comma 10 7 13" xfId="1934"/>
    <cellStyle name="Comma 10 7 14" xfId="1935"/>
    <cellStyle name="Comma 10 7 15" xfId="1936"/>
    <cellStyle name="Comma 10 7 16" xfId="1937"/>
    <cellStyle name="Comma 10 7 17" xfId="1938"/>
    <cellStyle name="Comma 10 7 2" xfId="1939"/>
    <cellStyle name="Comma 10 7 3" xfId="1940"/>
    <cellStyle name="Comma 10 7 4" xfId="1941"/>
    <cellStyle name="Comma 10 7 5" xfId="1942"/>
    <cellStyle name="Comma 10 7 6" xfId="1943"/>
    <cellStyle name="Comma 10 7 7" xfId="1944"/>
    <cellStyle name="Comma 10 7 8" xfId="1945"/>
    <cellStyle name="Comma 10 7 9" xfId="1946"/>
    <cellStyle name="Comma 10 8" xfId="1947"/>
    <cellStyle name="Comma 10 8 10" xfId="1948"/>
    <cellStyle name="Comma 10 8 11" xfId="1949"/>
    <cellStyle name="Comma 10 8 12" xfId="1950"/>
    <cellStyle name="Comma 10 8 13" xfId="1951"/>
    <cellStyle name="Comma 10 8 14" xfId="1952"/>
    <cellStyle name="Comma 10 8 15" xfId="1953"/>
    <cellStyle name="Comma 10 8 16" xfId="1954"/>
    <cellStyle name="Comma 10 8 17" xfId="1955"/>
    <cellStyle name="Comma 10 8 2" xfId="1956"/>
    <cellStyle name="Comma 10 8 3" xfId="1957"/>
    <cellStyle name="Comma 10 8 4" xfId="1958"/>
    <cellStyle name="Comma 10 8 5" xfId="1959"/>
    <cellStyle name="Comma 10 8 6" xfId="1960"/>
    <cellStyle name="Comma 10 8 7" xfId="1961"/>
    <cellStyle name="Comma 10 8 8" xfId="1962"/>
    <cellStyle name="Comma 10 8 9" xfId="1963"/>
    <cellStyle name="Comma 10 9" xfId="1964"/>
    <cellStyle name="Comma 14" xfId="1965"/>
    <cellStyle name="Comma 2" xfId="82"/>
    <cellStyle name="Comma 2 10" xfId="1966"/>
    <cellStyle name="Comma 2 10 2" xfId="1967"/>
    <cellStyle name="Comma 2 10 3" xfId="1968"/>
    <cellStyle name="Comma 2 11" xfId="1969"/>
    <cellStyle name="Comma 2 11 2" xfId="1970"/>
    <cellStyle name="Comma 2 11 3" xfId="1971"/>
    <cellStyle name="Comma 2 12" xfId="1972"/>
    <cellStyle name="Comma 2 12 2" xfId="1973"/>
    <cellStyle name="Comma 2 12 2 2" xfId="1974"/>
    <cellStyle name="Comma 2 12 3" xfId="1975"/>
    <cellStyle name="Comma 2 12 4" xfId="1976"/>
    <cellStyle name="Comma 2 13" xfId="1977"/>
    <cellStyle name="Comma 2 13 2" xfId="1978"/>
    <cellStyle name="Comma 2 13 3" xfId="1979"/>
    <cellStyle name="Comma 2 14" xfId="1980"/>
    <cellStyle name="Comma 2 14 2" xfId="1981"/>
    <cellStyle name="Comma 2 14 3" xfId="1982"/>
    <cellStyle name="Comma 2 15" xfId="1983"/>
    <cellStyle name="Comma 2 15 2" xfId="1984"/>
    <cellStyle name="Comma 2 16" xfId="1985"/>
    <cellStyle name="Comma 2 17" xfId="1986"/>
    <cellStyle name="Comma 2 18" xfId="1987"/>
    <cellStyle name="Comma 2 19" xfId="1988"/>
    <cellStyle name="Comma 2 19 2" xfId="1989"/>
    <cellStyle name="Comma 2 19 3" xfId="1990"/>
    <cellStyle name="Comma 2 19 3 2" xfId="1991"/>
    <cellStyle name="Comma 2 19 3 3" xfId="1992"/>
    <cellStyle name="Comma 2 19 4" xfId="1993"/>
    <cellStyle name="Comma 2 2" xfId="83"/>
    <cellStyle name="Comma 2 2 2" xfId="1994"/>
    <cellStyle name="Comma 2 2 2 2" xfId="1995"/>
    <cellStyle name="Comma 2 2 2 2 2" xfId="1996"/>
    <cellStyle name="Comma 2 2 2 3" xfId="1997"/>
    <cellStyle name="Comma 2 2 2 3 2" xfId="1998"/>
    <cellStyle name="Comma 2 2 2 4" xfId="1999"/>
    <cellStyle name="Comma 2 2 2 4 2" xfId="2000"/>
    <cellStyle name="Comma 2 2 2 4 2 2" xfId="2001"/>
    <cellStyle name="Comma 2 2 2 4 3" xfId="2002"/>
    <cellStyle name="Comma 2 2 2 4 3 2" xfId="2003"/>
    <cellStyle name="Comma 2 2 2 5" xfId="2004"/>
    <cellStyle name="Comma 2 2 2 5 2" xfId="2005"/>
    <cellStyle name="Comma 2 2 2 6" xfId="2006"/>
    <cellStyle name="Comma 2 2 2 7" xfId="2007"/>
    <cellStyle name="Comma 2 2 3" xfId="2008"/>
    <cellStyle name="Comma 2 2 3 2" xfId="2009"/>
    <cellStyle name="Comma 2 2 3 2 2" xfId="2010"/>
    <cellStyle name="Comma 2 2 3 3" xfId="2011"/>
    <cellStyle name="Comma 2 2 3 3 2" xfId="2012"/>
    <cellStyle name="Comma 2 2 3 4" xfId="2013"/>
    <cellStyle name="Comma 2 2 3 4 2" xfId="2014"/>
    <cellStyle name="Comma 2 2 3 5" xfId="2015"/>
    <cellStyle name="Comma 2 2 4" xfId="2016"/>
    <cellStyle name="Comma 2 2 4 2" xfId="2017"/>
    <cellStyle name="Comma 2 2 4 2 2" xfId="2018"/>
    <cellStyle name="Comma 2 2 4 3" xfId="2019"/>
    <cellStyle name="Comma 2 2 5" xfId="2020"/>
    <cellStyle name="Comma 2 2 5 2" xfId="2021"/>
    <cellStyle name="Comma 2 2 6" xfId="2022"/>
    <cellStyle name="Comma 2 2 6 2" xfId="2023"/>
    <cellStyle name="Comma 2 2 6 2 2" xfId="2024"/>
    <cellStyle name="Comma 2 2 6 3" xfId="2025"/>
    <cellStyle name="Comma 2 2 6 3 2" xfId="2026"/>
    <cellStyle name="Comma 2 2 7" xfId="2027"/>
    <cellStyle name="Comma 2 2 7 2" xfId="2028"/>
    <cellStyle name="Comma 2 2 8" xfId="2029"/>
    <cellStyle name="Comma 2 2 9" xfId="2030"/>
    <cellStyle name="Comma 2 20" xfId="2031"/>
    <cellStyle name="Comma 2 3" xfId="84"/>
    <cellStyle name="Comma 2 3 10" xfId="2032"/>
    <cellStyle name="Comma 2 3 2" xfId="2033"/>
    <cellStyle name="Comma 2 3 2 2" xfId="2034"/>
    <cellStyle name="Comma 2 3 2 2 2" xfId="2035"/>
    <cellStyle name="Comma 2 3 2 3" xfId="2036"/>
    <cellStyle name="Comma 2 3 2 3 2" xfId="2037"/>
    <cellStyle name="Comma 2 3 2 4" xfId="2038"/>
    <cellStyle name="Comma 2 3 2 4 2" xfId="2039"/>
    <cellStyle name="Comma 2 3 2 4 2 2" xfId="2040"/>
    <cellStyle name="Comma 2 3 2 4 3" xfId="2041"/>
    <cellStyle name="Comma 2 3 2 4 3 2" xfId="2042"/>
    <cellStyle name="Comma 2 3 2 5" xfId="2043"/>
    <cellStyle name="Comma 2 3 2 5 2" xfId="2044"/>
    <cellStyle name="Comma 2 3 2 6" xfId="2045"/>
    <cellStyle name="Comma 2 3 2 7" xfId="2046"/>
    <cellStyle name="Comma 2 3 3" xfId="2047"/>
    <cellStyle name="Comma 2 3 3 2" xfId="2048"/>
    <cellStyle name="Comma 2 3 3 2 2" xfId="2049"/>
    <cellStyle name="Comma 2 3 3 3" xfId="2050"/>
    <cellStyle name="Comma 2 3 3 3 2" xfId="2051"/>
    <cellStyle name="Comma 2 3 3 4" xfId="2052"/>
    <cellStyle name="Comma 2 3 3 4 2" xfId="2053"/>
    <cellStyle name="Comma 2 3 3 5" xfId="2054"/>
    <cellStyle name="Comma 2 3 4" xfId="2055"/>
    <cellStyle name="Comma 2 3 4 2" xfId="2056"/>
    <cellStyle name="Comma 2 3 4 2 2" xfId="2057"/>
    <cellStyle name="Comma 2 3 4 3" xfId="2058"/>
    <cellStyle name="Comma 2 3 5" xfId="2059"/>
    <cellStyle name="Comma 2 3 5 2" xfId="2060"/>
    <cellStyle name="Comma 2 3 6" xfId="2061"/>
    <cellStyle name="Comma 2 3 6 2" xfId="2062"/>
    <cellStyle name="Comma 2 3 7" xfId="2063"/>
    <cellStyle name="Comma 2 3 8" xfId="2064"/>
    <cellStyle name="Comma 2 3 9" xfId="2065"/>
    <cellStyle name="Comma 2 4" xfId="2066"/>
    <cellStyle name="Comma 2 4 2" xfId="2067"/>
    <cellStyle name="Comma 2 4 2 2" xfId="2068"/>
    <cellStyle name="Comma 2 4 2 3" xfId="2069"/>
    <cellStyle name="Comma 2 4 3" xfId="2070"/>
    <cellStyle name="Comma 2 4 3 2" xfId="2071"/>
    <cellStyle name="Comma 2 4 3 3" xfId="2072"/>
    <cellStyle name="Comma 2 4 4" xfId="2073"/>
    <cellStyle name="Comma 2 4 4 2" xfId="2074"/>
    <cellStyle name="Comma 2 4 4 2 2" xfId="2075"/>
    <cellStyle name="Comma 2 4 4 3" xfId="2076"/>
    <cellStyle name="Comma 2 4 4 3 2" xfId="2077"/>
    <cellStyle name="Comma 2 4 5" xfId="2078"/>
    <cellStyle name="Comma 2 4 5 2" xfId="2079"/>
    <cellStyle name="Comma 2 4 6" xfId="2080"/>
    <cellStyle name="Comma 2 4 7" xfId="2081"/>
    <cellStyle name="Comma 2 5" xfId="2082"/>
    <cellStyle name="Comma 2 5 2" xfId="2083"/>
    <cellStyle name="Comma 2 5 2 2" xfId="2084"/>
    <cellStyle name="Comma 2 5 3" xfId="2085"/>
    <cellStyle name="Comma 2 5 3 2" xfId="2086"/>
    <cellStyle name="Comma 2 5 4" xfId="2087"/>
    <cellStyle name="Comma 2 5 4 2" xfId="2088"/>
    <cellStyle name="Comma 2 5 5" xfId="2089"/>
    <cellStyle name="Comma 2 5 6" xfId="2090"/>
    <cellStyle name="Comma 2 6" xfId="2091"/>
    <cellStyle name="Comma 2 6 2" xfId="2092"/>
    <cellStyle name="Comma 2 6 2 2" xfId="2093"/>
    <cellStyle name="Comma 2 6 3" xfId="2094"/>
    <cellStyle name="Comma 2 6 4" xfId="2095"/>
    <cellStyle name="Comma 2 7" xfId="2096"/>
    <cellStyle name="Comma 2 7 2" xfId="2097"/>
    <cellStyle name="Comma 2 7 2 2" xfId="2098"/>
    <cellStyle name="Comma 2 7 3" xfId="2099"/>
    <cellStyle name="Comma 2 7 4" xfId="2100"/>
    <cellStyle name="Comma 2 8" xfId="2101"/>
    <cellStyle name="Comma 2 8 2" xfId="2102"/>
    <cellStyle name="Comma 2 8 2 2" xfId="2103"/>
    <cellStyle name="Comma 2 8 3" xfId="2104"/>
    <cellStyle name="Comma 2 8 3 2" xfId="2105"/>
    <cellStyle name="Comma 2 8 4" xfId="2106"/>
    <cellStyle name="Comma 2 9" xfId="2107"/>
    <cellStyle name="Comma 2 9 2" xfId="2108"/>
    <cellStyle name="Comma 2 9 3" xfId="2109"/>
    <cellStyle name="Comma 2_PrimaryEnergyPrices_TIMES" xfId="2110"/>
    <cellStyle name="Comma 3" xfId="85"/>
    <cellStyle name="Comma 3 10" xfId="2111"/>
    <cellStyle name="Comma 3 2" xfId="86"/>
    <cellStyle name="Comma 3 2 2" xfId="2112"/>
    <cellStyle name="Comma 3 3" xfId="2113"/>
    <cellStyle name="Comma 3 3 2" xfId="2114"/>
    <cellStyle name="Comma 3 3 2 2" xfId="2115"/>
    <cellStyle name="Comma 3 3 3" xfId="2116"/>
    <cellStyle name="Comma 3 3 4" xfId="2117"/>
    <cellStyle name="Comma 3 4" xfId="2118"/>
    <cellStyle name="Comma 3 4 2" xfId="2119"/>
    <cellStyle name="Comma 3 4 3" xfId="2120"/>
    <cellStyle name="Comma 3 5" xfId="2121"/>
    <cellStyle name="Comma 3 5 2" xfId="2122"/>
    <cellStyle name="Comma 3 5 3" xfId="2123"/>
    <cellStyle name="Comma 3 6" xfId="2124"/>
    <cellStyle name="Comma 3 7" xfId="2125"/>
    <cellStyle name="Comma 3 8" xfId="2126"/>
    <cellStyle name="Comma 3 9" xfId="2127"/>
    <cellStyle name="Comma 4" xfId="87"/>
    <cellStyle name="Comma 4 10" xfId="2129"/>
    <cellStyle name="Comma 4 11" xfId="2128"/>
    <cellStyle name="Comma 4 2" xfId="2130"/>
    <cellStyle name="Comma 4 3" xfId="2131"/>
    <cellStyle name="Comma 4 4" xfId="2132"/>
    <cellStyle name="Comma 4 5" xfId="2133"/>
    <cellStyle name="Comma 4 6" xfId="2134"/>
    <cellStyle name="Comma 4 7" xfId="2135"/>
    <cellStyle name="Comma 4 8" xfId="2136"/>
    <cellStyle name="Comma 4 9" xfId="2137"/>
    <cellStyle name="Comma 5" xfId="88"/>
    <cellStyle name="Comma 5 10" xfId="2138"/>
    <cellStyle name="Comma 5 2" xfId="2139"/>
    <cellStyle name="Comma 5 2 2" xfId="2140"/>
    <cellStyle name="Comma 5 3" xfId="2141"/>
    <cellStyle name="Comma 5 3 2" xfId="2142"/>
    <cellStyle name="Comma 5 3 2 2" xfId="2143"/>
    <cellStyle name="Comma 5 3 3" xfId="2144"/>
    <cellStyle name="Comma 5 4" xfId="2145"/>
    <cellStyle name="Comma 5 5" xfId="2146"/>
    <cellStyle name="Comma 5 6" xfId="2147"/>
    <cellStyle name="Comma 5 7" xfId="2148"/>
    <cellStyle name="Comma 5 8" xfId="2149"/>
    <cellStyle name="Comma 5 9" xfId="2150"/>
    <cellStyle name="Comma 6" xfId="89"/>
    <cellStyle name="Comma 6 10" xfId="2151"/>
    <cellStyle name="Comma 6 2" xfId="2152"/>
    <cellStyle name="Comma 6 3" xfId="2153"/>
    <cellStyle name="Comma 6 4" xfId="2154"/>
    <cellStyle name="Comma 6 5" xfId="2155"/>
    <cellStyle name="Comma 6 6" xfId="2156"/>
    <cellStyle name="Comma 6 7" xfId="2157"/>
    <cellStyle name="Comma 6 8" xfId="2158"/>
    <cellStyle name="Comma 6 9" xfId="2159"/>
    <cellStyle name="Comma 7" xfId="2160"/>
    <cellStyle name="Comma 7 10" xfId="2161"/>
    <cellStyle name="Comma 7 11" xfId="2162"/>
    <cellStyle name="Comma 7 12" xfId="2163"/>
    <cellStyle name="Comma 7 13" xfId="2164"/>
    <cellStyle name="Comma 7 14" xfId="2165"/>
    <cellStyle name="Comma 7 15" xfId="2166"/>
    <cellStyle name="Comma 7 16" xfId="2167"/>
    <cellStyle name="Comma 7 17" xfId="2168"/>
    <cellStyle name="Comma 7 18" xfId="2169"/>
    <cellStyle name="Comma 7 19" xfId="2170"/>
    <cellStyle name="Comma 7 2" xfId="2171"/>
    <cellStyle name="Comma 7 20" xfId="2172"/>
    <cellStyle name="Comma 7 21" xfId="2173"/>
    <cellStyle name="Comma 7 3" xfId="2174"/>
    <cellStyle name="Comma 7 3 10" xfId="2175"/>
    <cellStyle name="Comma 7 3 11" xfId="2176"/>
    <cellStyle name="Comma 7 3 12" xfId="2177"/>
    <cellStyle name="Comma 7 3 13" xfId="2178"/>
    <cellStyle name="Comma 7 3 14" xfId="2179"/>
    <cellStyle name="Comma 7 3 15" xfId="2180"/>
    <cellStyle name="Comma 7 3 2" xfId="2181"/>
    <cellStyle name="Comma 7 3 3" xfId="2182"/>
    <cellStyle name="Comma 7 3 4" xfId="2183"/>
    <cellStyle name="Comma 7 3 5" xfId="2184"/>
    <cellStyle name="Comma 7 3 6" xfId="2185"/>
    <cellStyle name="Comma 7 3 7" xfId="2186"/>
    <cellStyle name="Comma 7 3 8" xfId="2187"/>
    <cellStyle name="Comma 7 3 9" xfId="2188"/>
    <cellStyle name="Comma 7 4" xfId="2189"/>
    <cellStyle name="Comma 7 5" xfId="2190"/>
    <cellStyle name="Comma 7 6" xfId="2191"/>
    <cellStyle name="Comma 7 7" xfId="2192"/>
    <cellStyle name="Comma 7 8" xfId="2193"/>
    <cellStyle name="Comma 7 9" xfId="2194"/>
    <cellStyle name="Comma 8" xfId="2195"/>
    <cellStyle name="Comma 8 2" xfId="2196"/>
    <cellStyle name="Comma 8 2 2" xfId="2197"/>
    <cellStyle name="Comma 8 2 2 2" xfId="2198"/>
    <cellStyle name="Comma 8 2 3" xfId="2199"/>
    <cellStyle name="Comma 8 3" xfId="2200"/>
    <cellStyle name="Comma 8 4" xfId="2201"/>
    <cellStyle name="Comma 8 5" xfId="2202"/>
    <cellStyle name="Comma 8 6" xfId="2203"/>
    <cellStyle name="Comma 8 7" xfId="2204"/>
    <cellStyle name="Comma 8 8" xfId="2205"/>
    <cellStyle name="Comma 9" xfId="2206"/>
    <cellStyle name="Comma 9 10" xfId="2207"/>
    <cellStyle name="Comma 9 2" xfId="2208"/>
    <cellStyle name="Comma 9 3" xfId="2209"/>
    <cellStyle name="Comma 9 4" xfId="2210"/>
    <cellStyle name="Comma 9 5" xfId="2211"/>
    <cellStyle name="Comma 9 6" xfId="2212"/>
    <cellStyle name="Comma 9 7" xfId="2213"/>
    <cellStyle name="Comma 9 8" xfId="2214"/>
    <cellStyle name="Comma 9 9" xfId="2215"/>
    <cellStyle name="Constants" xfId="2216"/>
    <cellStyle name="Currency 2" xfId="90"/>
    <cellStyle name="Currency 2 2" xfId="2217"/>
    <cellStyle name="Currency 2 3" xfId="2218"/>
    <cellStyle name="CustomCellsOrange" xfId="2219"/>
    <cellStyle name="CustomizationCells" xfId="2220"/>
    <cellStyle name="CustomizationGreenCells" xfId="2221"/>
    <cellStyle name="DocBox_EmptyRow" xfId="2222"/>
    <cellStyle name="donn_normal" xfId="2223"/>
    <cellStyle name="Eingabe" xfId="2224"/>
    <cellStyle name="Empty_B_border" xfId="2225"/>
    <cellStyle name="ent_col_ser" xfId="2226"/>
    <cellStyle name="entete_source" xfId="2227"/>
    <cellStyle name="Ergebnis" xfId="2228"/>
    <cellStyle name="Erklärender Text" xfId="2229"/>
    <cellStyle name="Estilo 1" xfId="2230"/>
    <cellStyle name="Euro" xfId="2231"/>
    <cellStyle name="Euro 10" xfId="2232"/>
    <cellStyle name="Euro 10 2" xfId="2233"/>
    <cellStyle name="Euro 11" xfId="2234"/>
    <cellStyle name="Euro 11 2" xfId="2235"/>
    <cellStyle name="Euro 12" xfId="2236"/>
    <cellStyle name="Euro 13" xfId="2237"/>
    <cellStyle name="Euro 14" xfId="2238"/>
    <cellStyle name="Euro 15" xfId="2239"/>
    <cellStyle name="Euro 16" xfId="2240"/>
    <cellStyle name="Euro 17" xfId="2241"/>
    <cellStyle name="Euro 18" xfId="2242"/>
    <cellStyle name="Euro 19" xfId="2243"/>
    <cellStyle name="Euro 2" xfId="2244"/>
    <cellStyle name="Euro 2 2" xfId="2245"/>
    <cellStyle name="Euro 2 2 2" xfId="2246"/>
    <cellStyle name="Euro 2 2 2 2" xfId="2247"/>
    <cellStyle name="Euro 2 2 3" xfId="2248"/>
    <cellStyle name="Euro 2 2 4" xfId="2249"/>
    <cellStyle name="Euro 2 3" xfId="2250"/>
    <cellStyle name="Euro 2 3 2" xfId="2251"/>
    <cellStyle name="Euro 2 4" xfId="2252"/>
    <cellStyle name="Euro 2 4 2" xfId="2253"/>
    <cellStyle name="Euro 2 4 3" xfId="2254"/>
    <cellStyle name="Euro 2 4 3 2" xfId="2255"/>
    <cellStyle name="Euro 2 4 3 3" xfId="2256"/>
    <cellStyle name="Euro 2 4 4" xfId="2257"/>
    <cellStyle name="Euro 2 5" xfId="2258"/>
    <cellStyle name="Euro 2 5 2" xfId="2259"/>
    <cellStyle name="Euro 2 6" xfId="2260"/>
    <cellStyle name="Euro 2 7" xfId="2261"/>
    <cellStyle name="Euro 20" xfId="2262"/>
    <cellStyle name="Euro 21" xfId="2263"/>
    <cellStyle name="Euro 22" xfId="2264"/>
    <cellStyle name="Euro 23" xfId="2265"/>
    <cellStyle name="Euro 24" xfId="2266"/>
    <cellStyle name="Euro 25" xfId="2267"/>
    <cellStyle name="Euro 26" xfId="2268"/>
    <cellStyle name="Euro 27" xfId="2269"/>
    <cellStyle name="Euro 28" xfId="2270"/>
    <cellStyle name="Euro 29" xfId="2271"/>
    <cellStyle name="Euro 3" xfId="2272"/>
    <cellStyle name="Euro 3 2" xfId="2273"/>
    <cellStyle name="Euro 3 2 2" xfId="2274"/>
    <cellStyle name="Euro 3 2 2 2" xfId="2275"/>
    <cellStyle name="Euro 3 3" xfId="2276"/>
    <cellStyle name="Euro 3 3 2" xfId="2277"/>
    <cellStyle name="Euro 3 3 3" xfId="2278"/>
    <cellStyle name="Euro 3 3 4" xfId="2279"/>
    <cellStyle name="Euro 3 3 5" xfId="2280"/>
    <cellStyle name="Euro 3 4" xfId="2281"/>
    <cellStyle name="Euro 3 4 2" xfId="2282"/>
    <cellStyle name="Euro 3 5" xfId="2283"/>
    <cellStyle name="Euro 3 6" xfId="2284"/>
    <cellStyle name="Euro 3 7" xfId="2285"/>
    <cellStyle name="Euro 3_PrimaryEnergyPrices_TIMES" xfId="2286"/>
    <cellStyle name="Euro 30" xfId="2287"/>
    <cellStyle name="Euro 31" xfId="2288"/>
    <cellStyle name="Euro 32" xfId="2289"/>
    <cellStyle name="Euro 33" xfId="2290"/>
    <cellStyle name="Euro 34" xfId="2291"/>
    <cellStyle name="Euro 35" xfId="2292"/>
    <cellStyle name="Euro 36" xfId="2293"/>
    <cellStyle name="Euro 37" xfId="2294"/>
    <cellStyle name="Euro 38" xfId="2295"/>
    <cellStyle name="Euro 39" xfId="2296"/>
    <cellStyle name="Euro 4" xfId="2297"/>
    <cellStyle name="Euro 4 2" xfId="2298"/>
    <cellStyle name="Euro 4 2 2" xfId="2299"/>
    <cellStyle name="Euro 4 2 2 2" xfId="2300"/>
    <cellStyle name="Euro 4 2 3" xfId="2301"/>
    <cellStyle name="Euro 4 3" xfId="2302"/>
    <cellStyle name="Euro 4 3 2" xfId="2303"/>
    <cellStyle name="Euro 4 3 3" xfId="2304"/>
    <cellStyle name="Euro 4 3 4" xfId="2305"/>
    <cellStyle name="Euro 4 3 5" xfId="2306"/>
    <cellStyle name="Euro 4 4" xfId="2307"/>
    <cellStyle name="Euro 4 4 2" xfId="2308"/>
    <cellStyle name="Euro 4 5" xfId="2309"/>
    <cellStyle name="Euro 40" xfId="2310"/>
    <cellStyle name="Euro 41" xfId="2311"/>
    <cellStyle name="Euro 42" xfId="2312"/>
    <cellStyle name="Euro 43" xfId="2313"/>
    <cellStyle name="Euro 44" xfId="2314"/>
    <cellStyle name="Euro 45" xfId="2315"/>
    <cellStyle name="Euro 46" xfId="2316"/>
    <cellStyle name="Euro 47" xfId="2317"/>
    <cellStyle name="Euro 48" xfId="2318"/>
    <cellStyle name="Euro 48 2" xfId="2319"/>
    <cellStyle name="Euro 49" xfId="2320"/>
    <cellStyle name="Euro 49 2" xfId="2321"/>
    <cellStyle name="Euro 5" xfId="2322"/>
    <cellStyle name="Euro 5 2" xfId="2323"/>
    <cellStyle name="Euro 5 2 2" xfId="2324"/>
    <cellStyle name="Euro 5 3" xfId="2325"/>
    <cellStyle name="Euro 5 3 2" xfId="2326"/>
    <cellStyle name="Euro 5 4" xfId="2327"/>
    <cellStyle name="Euro 50" xfId="2328"/>
    <cellStyle name="Euro 50 2" xfId="2329"/>
    <cellStyle name="Euro 51" xfId="2330"/>
    <cellStyle name="Euro 51 2" xfId="2331"/>
    <cellStyle name="Euro 52" xfId="2332"/>
    <cellStyle name="Euro 52 2" xfId="2333"/>
    <cellStyle name="Euro 53" xfId="2334"/>
    <cellStyle name="Euro 53 2" xfId="2335"/>
    <cellStyle name="Euro 54" xfId="2336"/>
    <cellStyle name="Euro 54 2" xfId="2337"/>
    <cellStyle name="Euro 55" xfId="2338"/>
    <cellStyle name="Euro 55 2" xfId="2339"/>
    <cellStyle name="Euro 56" xfId="2340"/>
    <cellStyle name="Euro 56 2" xfId="2341"/>
    <cellStyle name="Euro 57" xfId="2342"/>
    <cellStyle name="Euro 58" xfId="2343"/>
    <cellStyle name="Euro 58 2" xfId="2344"/>
    <cellStyle name="Euro 58 2 2" xfId="2345"/>
    <cellStyle name="Euro 58 3" xfId="2346"/>
    <cellStyle name="Euro 58 3 2" xfId="2347"/>
    <cellStyle name="Euro 58 3 3" xfId="2348"/>
    <cellStyle name="Euro 58 4" xfId="2349"/>
    <cellStyle name="Euro 58 5" xfId="2350"/>
    <cellStyle name="Euro 59" xfId="2351"/>
    <cellStyle name="Euro 6" xfId="2352"/>
    <cellStyle name="Euro 6 2" xfId="2353"/>
    <cellStyle name="Euro 6 2 2" xfId="2354"/>
    <cellStyle name="Euro 6 3" xfId="2355"/>
    <cellStyle name="Euro 6 3 2" xfId="2356"/>
    <cellStyle name="Euro 6 4" xfId="2357"/>
    <cellStyle name="Euro 7" xfId="2358"/>
    <cellStyle name="Euro 7 2" xfId="2359"/>
    <cellStyle name="Euro 7 3" xfId="2360"/>
    <cellStyle name="Euro 7 3 2" xfId="2361"/>
    <cellStyle name="Euro 8" xfId="2362"/>
    <cellStyle name="Euro 8 2" xfId="2363"/>
    <cellStyle name="Euro 9" xfId="2364"/>
    <cellStyle name="Euro 9 2" xfId="2365"/>
    <cellStyle name="Euro_Potentials in TIMES" xfId="2366"/>
    <cellStyle name="Explanatory Text" xfId="16" builtinId="53" customBuiltin="1"/>
    <cellStyle name="Explanatory Text 10" xfId="2367"/>
    <cellStyle name="Explanatory Text 11" xfId="2368"/>
    <cellStyle name="Explanatory Text 12" xfId="2369"/>
    <cellStyle name="Explanatory Text 13" xfId="2370"/>
    <cellStyle name="Explanatory Text 14" xfId="2371"/>
    <cellStyle name="Explanatory Text 15" xfId="2372"/>
    <cellStyle name="Explanatory Text 16" xfId="2373"/>
    <cellStyle name="Explanatory Text 17" xfId="2374"/>
    <cellStyle name="Explanatory Text 18" xfId="2375"/>
    <cellStyle name="Explanatory Text 19" xfId="2376"/>
    <cellStyle name="Explanatory Text 2" xfId="91"/>
    <cellStyle name="Explanatory Text 2 10" xfId="2377"/>
    <cellStyle name="Explanatory Text 2 2" xfId="2378"/>
    <cellStyle name="Explanatory Text 2 3" xfId="2379"/>
    <cellStyle name="Explanatory Text 2 4" xfId="2380"/>
    <cellStyle name="Explanatory Text 2 5" xfId="2381"/>
    <cellStyle name="Explanatory Text 2 6" xfId="2382"/>
    <cellStyle name="Explanatory Text 2 7" xfId="2383"/>
    <cellStyle name="Explanatory Text 2 8" xfId="2384"/>
    <cellStyle name="Explanatory Text 2 9" xfId="2385"/>
    <cellStyle name="Explanatory Text 20" xfId="2386"/>
    <cellStyle name="Explanatory Text 21" xfId="2387"/>
    <cellStyle name="Explanatory Text 22" xfId="2388"/>
    <cellStyle name="Explanatory Text 23" xfId="2389"/>
    <cellStyle name="Explanatory Text 24" xfId="2390"/>
    <cellStyle name="Explanatory Text 25" xfId="2391"/>
    <cellStyle name="Explanatory Text 26" xfId="2392"/>
    <cellStyle name="Explanatory Text 27" xfId="2393"/>
    <cellStyle name="Explanatory Text 28" xfId="2394"/>
    <cellStyle name="Explanatory Text 29" xfId="2395"/>
    <cellStyle name="Explanatory Text 3" xfId="2396"/>
    <cellStyle name="Explanatory Text 30" xfId="2397"/>
    <cellStyle name="Explanatory Text 31" xfId="2398"/>
    <cellStyle name="Explanatory Text 32" xfId="2399"/>
    <cellStyle name="Explanatory Text 33" xfId="2400"/>
    <cellStyle name="Explanatory Text 34" xfId="2401"/>
    <cellStyle name="Explanatory Text 35" xfId="2402"/>
    <cellStyle name="Explanatory Text 36" xfId="2403"/>
    <cellStyle name="Explanatory Text 37" xfId="2404"/>
    <cellStyle name="Explanatory Text 38" xfId="2405"/>
    <cellStyle name="Explanatory Text 39" xfId="2406"/>
    <cellStyle name="Explanatory Text 4" xfId="2407"/>
    <cellStyle name="Explanatory Text 4 2" xfId="2408"/>
    <cellStyle name="Explanatory Text 40" xfId="2409"/>
    <cellStyle name="Explanatory Text 41" xfId="2410"/>
    <cellStyle name="Explanatory Text 42" xfId="2411"/>
    <cellStyle name="Explanatory Text 43" xfId="2412"/>
    <cellStyle name="Explanatory Text 44" xfId="2413"/>
    <cellStyle name="Explanatory Text 5" xfId="2414"/>
    <cellStyle name="Explanatory Text 5 2" xfId="2415"/>
    <cellStyle name="Explanatory Text 6" xfId="2416"/>
    <cellStyle name="Explanatory Text 6 2" xfId="2417"/>
    <cellStyle name="Explanatory Text 7" xfId="2418"/>
    <cellStyle name="Explanatory Text 8" xfId="2419"/>
    <cellStyle name="Explanatory Text 9" xfId="2420"/>
    <cellStyle name="Float" xfId="2421"/>
    <cellStyle name="Float 2" xfId="2422"/>
    <cellStyle name="Good" xfId="6" builtinId="26" customBuiltin="1"/>
    <cellStyle name="Good 10" xfId="2423"/>
    <cellStyle name="Good 11" xfId="2424"/>
    <cellStyle name="Good 12" xfId="2425"/>
    <cellStyle name="Good 13" xfId="2426"/>
    <cellStyle name="Good 14" xfId="2427"/>
    <cellStyle name="Good 15" xfId="2428"/>
    <cellStyle name="Good 16" xfId="2429"/>
    <cellStyle name="Good 17" xfId="2430"/>
    <cellStyle name="Good 18" xfId="2431"/>
    <cellStyle name="Good 19" xfId="2432"/>
    <cellStyle name="Good 2" xfId="92"/>
    <cellStyle name="Good 2 10" xfId="2433"/>
    <cellStyle name="Good 2 11" xfId="2434"/>
    <cellStyle name="Good 2 12" xfId="2435"/>
    <cellStyle name="Good 2 12 2" xfId="2436"/>
    <cellStyle name="Good 2 2" xfId="2437"/>
    <cellStyle name="Good 2 2 2" xfId="2438"/>
    <cellStyle name="Good 2 3" xfId="2439"/>
    <cellStyle name="Good 2 4" xfId="2440"/>
    <cellStyle name="Good 2 5" xfId="2441"/>
    <cellStyle name="Good 2 6" xfId="2442"/>
    <cellStyle name="Good 2 7" xfId="2443"/>
    <cellStyle name="Good 2 8" xfId="2444"/>
    <cellStyle name="Good 2 9" xfId="2445"/>
    <cellStyle name="Good 20" xfId="2446"/>
    <cellStyle name="Good 21" xfId="2447"/>
    <cellStyle name="Good 22" xfId="2448"/>
    <cellStyle name="Good 23" xfId="2449"/>
    <cellStyle name="Good 24" xfId="2450"/>
    <cellStyle name="Good 25" xfId="2451"/>
    <cellStyle name="Good 26" xfId="2452"/>
    <cellStyle name="Good 27" xfId="2453"/>
    <cellStyle name="Good 28" xfId="2454"/>
    <cellStyle name="Good 29" xfId="2455"/>
    <cellStyle name="Good 3" xfId="2456"/>
    <cellStyle name="Good 3 2" xfId="2457"/>
    <cellStyle name="Good 30" xfId="2458"/>
    <cellStyle name="Good 31" xfId="2459"/>
    <cellStyle name="Good 32" xfId="2460"/>
    <cellStyle name="Good 33" xfId="2461"/>
    <cellStyle name="Good 34" xfId="2462"/>
    <cellStyle name="Good 35" xfId="2463"/>
    <cellStyle name="Good 36" xfId="2464"/>
    <cellStyle name="Good 37" xfId="2465"/>
    <cellStyle name="Good 38" xfId="2466"/>
    <cellStyle name="Good 39" xfId="2467"/>
    <cellStyle name="Good 4" xfId="2468"/>
    <cellStyle name="Good 4 2" xfId="2469"/>
    <cellStyle name="Good 40" xfId="2470"/>
    <cellStyle name="Good 41" xfId="2471"/>
    <cellStyle name="Good 42" xfId="2472"/>
    <cellStyle name="Good 43" xfId="2473"/>
    <cellStyle name="Good 5" xfId="2474"/>
    <cellStyle name="Good 5 2" xfId="2475"/>
    <cellStyle name="Good 6" xfId="2476"/>
    <cellStyle name="Good 6 2" xfId="2477"/>
    <cellStyle name="Good 7" xfId="2478"/>
    <cellStyle name="Good 8" xfId="2479"/>
    <cellStyle name="Good 9" xfId="2480"/>
    <cellStyle name="Gut" xfId="2481"/>
    <cellStyle name="Heading 1" xfId="2" builtinId="16" customBuiltin="1"/>
    <cellStyle name="Heading 1 10" xfId="2482"/>
    <cellStyle name="Heading 1 11" xfId="2483"/>
    <cellStyle name="Heading 1 12" xfId="2484"/>
    <cellStyle name="Heading 1 13" xfId="2485"/>
    <cellStyle name="Heading 1 14" xfId="2486"/>
    <cellStyle name="Heading 1 15" xfId="2487"/>
    <cellStyle name="Heading 1 16" xfId="2488"/>
    <cellStyle name="Heading 1 17" xfId="2489"/>
    <cellStyle name="Heading 1 18" xfId="2490"/>
    <cellStyle name="Heading 1 19" xfId="2491"/>
    <cellStyle name="Heading 1 2" xfId="93"/>
    <cellStyle name="Heading 1 2 10" xfId="2492"/>
    <cellStyle name="Heading 1 2 11" xfId="2493"/>
    <cellStyle name="Heading 1 2 2" xfId="2494"/>
    <cellStyle name="Heading 1 2 3" xfId="2495"/>
    <cellStyle name="Heading 1 2 4" xfId="2496"/>
    <cellStyle name="Heading 1 2 5" xfId="2497"/>
    <cellStyle name="Heading 1 2 6" xfId="2498"/>
    <cellStyle name="Heading 1 2 7" xfId="2499"/>
    <cellStyle name="Heading 1 2 8" xfId="2500"/>
    <cellStyle name="Heading 1 2 9" xfId="2501"/>
    <cellStyle name="Heading 1 20" xfId="2502"/>
    <cellStyle name="Heading 1 21" xfId="2503"/>
    <cellStyle name="Heading 1 22" xfId="2504"/>
    <cellStyle name="Heading 1 23" xfId="2505"/>
    <cellStyle name="Heading 1 24" xfId="2506"/>
    <cellStyle name="Heading 1 25" xfId="2507"/>
    <cellStyle name="Heading 1 26" xfId="2508"/>
    <cellStyle name="Heading 1 27" xfId="2509"/>
    <cellStyle name="Heading 1 28" xfId="2510"/>
    <cellStyle name="Heading 1 29" xfId="2511"/>
    <cellStyle name="Heading 1 3" xfId="2512"/>
    <cellStyle name="Heading 1 3 2" xfId="2513"/>
    <cellStyle name="Heading 1 30" xfId="2514"/>
    <cellStyle name="Heading 1 31" xfId="2515"/>
    <cellStyle name="Heading 1 32" xfId="2516"/>
    <cellStyle name="Heading 1 33" xfId="2517"/>
    <cellStyle name="Heading 1 34" xfId="2518"/>
    <cellStyle name="Heading 1 35" xfId="2519"/>
    <cellStyle name="Heading 1 36" xfId="2520"/>
    <cellStyle name="Heading 1 37" xfId="2521"/>
    <cellStyle name="Heading 1 38" xfId="2522"/>
    <cellStyle name="Heading 1 39" xfId="2523"/>
    <cellStyle name="Heading 1 4" xfId="2524"/>
    <cellStyle name="Heading 1 4 2" xfId="2525"/>
    <cellStyle name="Heading 1 40" xfId="2526"/>
    <cellStyle name="Heading 1 41" xfId="2527"/>
    <cellStyle name="Heading 1 42" xfId="2528"/>
    <cellStyle name="Heading 1 5" xfId="2529"/>
    <cellStyle name="Heading 1 5 2" xfId="2530"/>
    <cellStyle name="Heading 1 6" xfId="2531"/>
    <cellStyle name="Heading 1 6 2" xfId="2532"/>
    <cellStyle name="Heading 1 7" xfId="2533"/>
    <cellStyle name="Heading 1 8" xfId="2534"/>
    <cellStyle name="Heading 1 9" xfId="2535"/>
    <cellStyle name="Heading 2" xfId="3" builtinId="17" customBuiltin="1"/>
    <cellStyle name="Heading 2 10" xfId="2536"/>
    <cellStyle name="Heading 2 11" xfId="2537"/>
    <cellStyle name="Heading 2 12" xfId="2538"/>
    <cellStyle name="Heading 2 13" xfId="2539"/>
    <cellStyle name="Heading 2 14" xfId="2540"/>
    <cellStyle name="Heading 2 15" xfId="2541"/>
    <cellStyle name="Heading 2 16" xfId="2542"/>
    <cellStyle name="Heading 2 17" xfId="2543"/>
    <cellStyle name="Heading 2 18" xfId="2544"/>
    <cellStyle name="Heading 2 19" xfId="2545"/>
    <cellStyle name="Heading 2 2" xfId="94"/>
    <cellStyle name="Heading 2 2 10" xfId="2546"/>
    <cellStyle name="Heading 2 2 11" xfId="2547"/>
    <cellStyle name="Heading 2 2 2" xfId="2548"/>
    <cellStyle name="Heading 2 2 3" xfId="2549"/>
    <cellStyle name="Heading 2 2 4" xfId="2550"/>
    <cellStyle name="Heading 2 2 5" xfId="2551"/>
    <cellStyle name="Heading 2 2 6" xfId="2552"/>
    <cellStyle name="Heading 2 2 7" xfId="2553"/>
    <cellStyle name="Heading 2 2 8" xfId="2554"/>
    <cellStyle name="Heading 2 2 9" xfId="2555"/>
    <cellStyle name="Heading 2 20" xfId="2556"/>
    <cellStyle name="Heading 2 21" xfId="2557"/>
    <cellStyle name="Heading 2 22" xfId="2558"/>
    <cellStyle name="Heading 2 23" xfId="2559"/>
    <cellStyle name="Heading 2 24" xfId="2560"/>
    <cellStyle name="Heading 2 25" xfId="2561"/>
    <cellStyle name="Heading 2 26" xfId="2562"/>
    <cellStyle name="Heading 2 27" xfId="2563"/>
    <cellStyle name="Heading 2 28" xfId="2564"/>
    <cellStyle name="Heading 2 29" xfId="2565"/>
    <cellStyle name="Heading 2 3" xfId="2566"/>
    <cellStyle name="Heading 2 3 2" xfId="2567"/>
    <cellStyle name="Heading 2 30" xfId="2568"/>
    <cellStyle name="Heading 2 31" xfId="2569"/>
    <cellStyle name="Heading 2 32" xfId="2570"/>
    <cellStyle name="Heading 2 33" xfId="2571"/>
    <cellStyle name="Heading 2 34" xfId="2572"/>
    <cellStyle name="Heading 2 35" xfId="2573"/>
    <cellStyle name="Heading 2 36" xfId="2574"/>
    <cellStyle name="Heading 2 37" xfId="2575"/>
    <cellStyle name="Heading 2 38" xfId="2576"/>
    <cellStyle name="Heading 2 39" xfId="2577"/>
    <cellStyle name="Heading 2 4" xfId="2578"/>
    <cellStyle name="Heading 2 4 2" xfId="2579"/>
    <cellStyle name="Heading 2 40" xfId="2580"/>
    <cellStyle name="Heading 2 41" xfId="2581"/>
    <cellStyle name="Heading 2 42" xfId="2582"/>
    <cellStyle name="Heading 2 5" xfId="2583"/>
    <cellStyle name="Heading 2 5 2" xfId="2584"/>
    <cellStyle name="Heading 2 6" xfId="2585"/>
    <cellStyle name="Heading 2 6 2" xfId="2586"/>
    <cellStyle name="Heading 2 7" xfId="2587"/>
    <cellStyle name="Heading 2 8" xfId="2588"/>
    <cellStyle name="Heading 2 9" xfId="2589"/>
    <cellStyle name="Heading 3" xfId="4" builtinId="18" customBuiltin="1"/>
    <cellStyle name="Heading 3 10" xfId="2590"/>
    <cellStyle name="Heading 3 11" xfId="2591"/>
    <cellStyle name="Heading 3 12" xfId="2592"/>
    <cellStyle name="Heading 3 13" xfId="2593"/>
    <cellStyle name="Heading 3 14" xfId="2594"/>
    <cellStyle name="Heading 3 15" xfId="2595"/>
    <cellStyle name="Heading 3 16" xfId="2596"/>
    <cellStyle name="Heading 3 17" xfId="2597"/>
    <cellStyle name="Heading 3 18" xfId="2598"/>
    <cellStyle name="Heading 3 19" xfId="2599"/>
    <cellStyle name="Heading 3 2" xfId="95"/>
    <cellStyle name="Heading 3 2 10" xfId="2600"/>
    <cellStyle name="Heading 3 2 11" xfId="2601"/>
    <cellStyle name="Heading 3 2 2" xfId="2602"/>
    <cellStyle name="Heading 3 2 3" xfId="2603"/>
    <cellStyle name="Heading 3 2 4" xfId="2604"/>
    <cellStyle name="Heading 3 2 5" xfId="2605"/>
    <cellStyle name="Heading 3 2 6" xfId="2606"/>
    <cellStyle name="Heading 3 2 7" xfId="2607"/>
    <cellStyle name="Heading 3 2 8" xfId="2608"/>
    <cellStyle name="Heading 3 2 9" xfId="2609"/>
    <cellStyle name="Heading 3 20" xfId="2610"/>
    <cellStyle name="Heading 3 21" xfId="2611"/>
    <cellStyle name="Heading 3 22" xfId="2612"/>
    <cellStyle name="Heading 3 23" xfId="2613"/>
    <cellStyle name="Heading 3 24" xfId="2614"/>
    <cellStyle name="Heading 3 25" xfId="2615"/>
    <cellStyle name="Heading 3 26" xfId="2616"/>
    <cellStyle name="Heading 3 27" xfId="2617"/>
    <cellStyle name="Heading 3 28" xfId="2618"/>
    <cellStyle name="Heading 3 29" xfId="2619"/>
    <cellStyle name="Heading 3 3" xfId="2620"/>
    <cellStyle name="Heading 3 3 2" xfId="2621"/>
    <cellStyle name="Heading 3 30" xfId="2622"/>
    <cellStyle name="Heading 3 31" xfId="2623"/>
    <cellStyle name="Heading 3 32" xfId="2624"/>
    <cellStyle name="Heading 3 33" xfId="2625"/>
    <cellStyle name="Heading 3 34" xfId="2626"/>
    <cellStyle name="Heading 3 35" xfId="2627"/>
    <cellStyle name="Heading 3 36" xfId="2628"/>
    <cellStyle name="Heading 3 37" xfId="2629"/>
    <cellStyle name="Heading 3 38" xfId="2630"/>
    <cellStyle name="Heading 3 39" xfId="2631"/>
    <cellStyle name="Heading 3 4" xfId="2632"/>
    <cellStyle name="Heading 3 4 2" xfId="2633"/>
    <cellStyle name="Heading 3 40" xfId="2634"/>
    <cellStyle name="Heading 3 41" xfId="2635"/>
    <cellStyle name="Heading 3 42" xfId="2636"/>
    <cellStyle name="Heading 3 5" xfId="2637"/>
    <cellStyle name="Heading 3 5 2" xfId="2638"/>
    <cellStyle name="Heading 3 6" xfId="2639"/>
    <cellStyle name="Heading 3 6 2" xfId="2640"/>
    <cellStyle name="Heading 3 7" xfId="2641"/>
    <cellStyle name="Heading 3 8" xfId="2642"/>
    <cellStyle name="Heading 3 9" xfId="2643"/>
    <cellStyle name="Heading 4" xfId="5" builtinId="19" customBuiltin="1"/>
    <cellStyle name="Heading 4 10" xfId="2644"/>
    <cellStyle name="Heading 4 11" xfId="2645"/>
    <cellStyle name="Heading 4 12" xfId="2646"/>
    <cellStyle name="Heading 4 13" xfId="2647"/>
    <cellStyle name="Heading 4 14" xfId="2648"/>
    <cellStyle name="Heading 4 15" xfId="2649"/>
    <cellStyle name="Heading 4 16" xfId="2650"/>
    <cellStyle name="Heading 4 17" xfId="2651"/>
    <cellStyle name="Heading 4 18" xfId="2652"/>
    <cellStyle name="Heading 4 19" xfId="2653"/>
    <cellStyle name="Heading 4 2" xfId="96"/>
    <cellStyle name="Heading 4 2 10" xfId="2654"/>
    <cellStyle name="Heading 4 2 11" xfId="2655"/>
    <cellStyle name="Heading 4 2 2" xfId="2656"/>
    <cellStyle name="Heading 4 2 3" xfId="2657"/>
    <cellStyle name="Heading 4 2 4" xfId="2658"/>
    <cellStyle name="Heading 4 2 5" xfId="2659"/>
    <cellStyle name="Heading 4 2 6" xfId="2660"/>
    <cellStyle name="Heading 4 2 7" xfId="2661"/>
    <cellStyle name="Heading 4 2 8" xfId="2662"/>
    <cellStyle name="Heading 4 2 9" xfId="2663"/>
    <cellStyle name="Heading 4 20" xfId="2664"/>
    <cellStyle name="Heading 4 21" xfId="2665"/>
    <cellStyle name="Heading 4 22" xfId="2666"/>
    <cellStyle name="Heading 4 23" xfId="2667"/>
    <cellStyle name="Heading 4 24" xfId="2668"/>
    <cellStyle name="Heading 4 25" xfId="2669"/>
    <cellStyle name="Heading 4 26" xfId="2670"/>
    <cellStyle name="Heading 4 27" xfId="2671"/>
    <cellStyle name="Heading 4 28" xfId="2672"/>
    <cellStyle name="Heading 4 29" xfId="2673"/>
    <cellStyle name="Heading 4 3" xfId="2674"/>
    <cellStyle name="Heading 4 3 2" xfId="2675"/>
    <cellStyle name="Heading 4 30" xfId="2676"/>
    <cellStyle name="Heading 4 31" xfId="2677"/>
    <cellStyle name="Heading 4 32" xfId="2678"/>
    <cellStyle name="Heading 4 33" xfId="2679"/>
    <cellStyle name="Heading 4 34" xfId="2680"/>
    <cellStyle name="Heading 4 35" xfId="2681"/>
    <cellStyle name="Heading 4 36" xfId="2682"/>
    <cellStyle name="Heading 4 37" xfId="2683"/>
    <cellStyle name="Heading 4 38" xfId="2684"/>
    <cellStyle name="Heading 4 39" xfId="2685"/>
    <cellStyle name="Heading 4 4" xfId="2686"/>
    <cellStyle name="Heading 4 4 2" xfId="2687"/>
    <cellStyle name="Heading 4 40" xfId="2688"/>
    <cellStyle name="Heading 4 41" xfId="2689"/>
    <cellStyle name="Heading 4 42" xfId="2690"/>
    <cellStyle name="Heading 4 5" xfId="2691"/>
    <cellStyle name="Heading 4 5 2" xfId="2692"/>
    <cellStyle name="Heading 4 6" xfId="2693"/>
    <cellStyle name="Heading 4 6 2" xfId="2694"/>
    <cellStyle name="Heading 4 7" xfId="2695"/>
    <cellStyle name="Heading 4 8" xfId="2696"/>
    <cellStyle name="Heading 4 9" xfId="2697"/>
    <cellStyle name="Headline" xfId="2698"/>
    <cellStyle name="Hyperlink" xfId="42" builtinId="8"/>
    <cellStyle name="Hyperlink 2" xfId="2699"/>
    <cellStyle name="Hyperlink 3" xfId="2700"/>
    <cellStyle name="Input" xfId="9" builtinId="20" customBuiltin="1"/>
    <cellStyle name="Input 10 2" xfId="2701"/>
    <cellStyle name="Input 11 2" xfId="2702"/>
    <cellStyle name="Input 12 2" xfId="2703"/>
    <cellStyle name="Input 13 2" xfId="2704"/>
    <cellStyle name="Input 14 2" xfId="2705"/>
    <cellStyle name="Input 15 2" xfId="2706"/>
    <cellStyle name="Input 16 2" xfId="2707"/>
    <cellStyle name="Input 17 2" xfId="2708"/>
    <cellStyle name="Input 18 2" xfId="2709"/>
    <cellStyle name="Input 19 2" xfId="2710"/>
    <cellStyle name="Input 2" xfId="97"/>
    <cellStyle name="Input 2 10" xfId="2711"/>
    <cellStyle name="Input 2 11" xfId="2712"/>
    <cellStyle name="Input 2 12" xfId="2713"/>
    <cellStyle name="Input 2 12 2" xfId="2714"/>
    <cellStyle name="Input 2 2" xfId="98"/>
    <cellStyle name="Input 2 2 2" xfId="2715"/>
    <cellStyle name="Input 2 3" xfId="2716"/>
    <cellStyle name="Input 2 3 2" xfId="2717"/>
    <cellStyle name="Input 2 4" xfId="2718"/>
    <cellStyle name="Input 2 5" xfId="2719"/>
    <cellStyle name="Input 2 6" xfId="2720"/>
    <cellStyle name="Input 2 7" xfId="2721"/>
    <cellStyle name="Input 2 8" xfId="2722"/>
    <cellStyle name="Input 2 9" xfId="2723"/>
    <cellStyle name="Input 2_PrimaryEnergyPrices_TIMES" xfId="2724"/>
    <cellStyle name="Input 20 2" xfId="2725"/>
    <cellStyle name="Input 21 2" xfId="2726"/>
    <cellStyle name="Input 22 2" xfId="2727"/>
    <cellStyle name="Input 23 2" xfId="2728"/>
    <cellStyle name="Input 24 2" xfId="2729"/>
    <cellStyle name="Input 25 2" xfId="2730"/>
    <cellStyle name="Input 26 2" xfId="2731"/>
    <cellStyle name="Input 27 2" xfId="2732"/>
    <cellStyle name="Input 28 2" xfId="2733"/>
    <cellStyle name="Input 29 2" xfId="2734"/>
    <cellStyle name="Input 3" xfId="2735"/>
    <cellStyle name="Input 3 2" xfId="2736"/>
    <cellStyle name="Input 3 3" xfId="2737"/>
    <cellStyle name="Input 30 2" xfId="2738"/>
    <cellStyle name="Input 31 2" xfId="2739"/>
    <cellStyle name="Input 32 2" xfId="2740"/>
    <cellStyle name="Input 33 2" xfId="2741"/>
    <cellStyle name="Input 34" xfId="2742"/>
    <cellStyle name="Input 34 2" xfId="2743"/>
    <cellStyle name="Input 34_ELC_final" xfId="2744"/>
    <cellStyle name="Input 35" xfId="2745"/>
    <cellStyle name="Input 36" xfId="2746"/>
    <cellStyle name="Input 37" xfId="2747"/>
    <cellStyle name="Input 38" xfId="2748"/>
    <cellStyle name="Input 39" xfId="2749"/>
    <cellStyle name="Input 4" xfId="2750"/>
    <cellStyle name="Input 4 2" xfId="2751"/>
    <cellStyle name="Input 40" xfId="2752"/>
    <cellStyle name="Input 5" xfId="2753"/>
    <cellStyle name="Input 5 2" xfId="2754"/>
    <cellStyle name="Input 6" xfId="2755"/>
    <cellStyle name="Input 6 2" xfId="2756"/>
    <cellStyle name="Input 7 2" xfId="2757"/>
    <cellStyle name="Input 8 2" xfId="2758"/>
    <cellStyle name="Input 9 2" xfId="2759"/>
    <cellStyle name="InputCells" xfId="2760"/>
    <cellStyle name="InputCells12" xfId="2761"/>
    <cellStyle name="IntCells" xfId="2762"/>
    <cellStyle name="ligne_titre_0" xfId="2763"/>
    <cellStyle name="Linked Cell" xfId="12" builtinId="24" customBuiltin="1"/>
    <cellStyle name="Linked Cell 10" xfId="2764"/>
    <cellStyle name="Linked Cell 11" xfId="2765"/>
    <cellStyle name="Linked Cell 12" xfId="2766"/>
    <cellStyle name="Linked Cell 13" xfId="2767"/>
    <cellStyle name="Linked Cell 14" xfId="2768"/>
    <cellStyle name="Linked Cell 15" xfId="2769"/>
    <cellStyle name="Linked Cell 16" xfId="2770"/>
    <cellStyle name="Linked Cell 17" xfId="2771"/>
    <cellStyle name="Linked Cell 18" xfId="2772"/>
    <cellStyle name="Linked Cell 19" xfId="2773"/>
    <cellStyle name="Linked Cell 2" xfId="99"/>
    <cellStyle name="Linked Cell 2 10" xfId="2774"/>
    <cellStyle name="Linked Cell 2 11" xfId="2775"/>
    <cellStyle name="Linked Cell 2 2" xfId="2776"/>
    <cellStyle name="Linked Cell 2 3" xfId="2777"/>
    <cellStyle name="Linked Cell 2 4" xfId="2778"/>
    <cellStyle name="Linked Cell 2 5" xfId="2779"/>
    <cellStyle name="Linked Cell 2 6" xfId="2780"/>
    <cellStyle name="Linked Cell 2 7" xfId="2781"/>
    <cellStyle name="Linked Cell 2 8" xfId="2782"/>
    <cellStyle name="Linked Cell 2 9" xfId="2783"/>
    <cellStyle name="Linked Cell 20" xfId="2784"/>
    <cellStyle name="Linked Cell 21" xfId="2785"/>
    <cellStyle name="Linked Cell 22" xfId="2786"/>
    <cellStyle name="Linked Cell 23" xfId="2787"/>
    <cellStyle name="Linked Cell 24" xfId="2788"/>
    <cellStyle name="Linked Cell 25" xfId="2789"/>
    <cellStyle name="Linked Cell 26" xfId="2790"/>
    <cellStyle name="Linked Cell 27" xfId="2791"/>
    <cellStyle name="Linked Cell 28" xfId="2792"/>
    <cellStyle name="Linked Cell 29" xfId="2793"/>
    <cellStyle name="Linked Cell 3" xfId="2794"/>
    <cellStyle name="Linked Cell 3 2" xfId="2795"/>
    <cellStyle name="Linked Cell 30" xfId="2796"/>
    <cellStyle name="Linked Cell 31" xfId="2797"/>
    <cellStyle name="Linked Cell 32" xfId="2798"/>
    <cellStyle name="Linked Cell 33" xfId="2799"/>
    <cellStyle name="Linked Cell 34" xfId="2800"/>
    <cellStyle name="Linked Cell 35" xfId="2801"/>
    <cellStyle name="Linked Cell 36" xfId="2802"/>
    <cellStyle name="Linked Cell 37" xfId="2803"/>
    <cellStyle name="Linked Cell 38" xfId="2804"/>
    <cellStyle name="Linked Cell 39" xfId="2805"/>
    <cellStyle name="Linked Cell 4" xfId="2806"/>
    <cellStyle name="Linked Cell 4 2" xfId="2807"/>
    <cellStyle name="Linked Cell 40" xfId="2808"/>
    <cellStyle name="Linked Cell 41" xfId="2809"/>
    <cellStyle name="Linked Cell 42" xfId="2810"/>
    <cellStyle name="Linked Cell 5" xfId="2811"/>
    <cellStyle name="Linked Cell 5 2" xfId="2812"/>
    <cellStyle name="Linked Cell 6" xfId="2813"/>
    <cellStyle name="Linked Cell 6 2" xfId="2814"/>
    <cellStyle name="Linked Cell 7" xfId="2815"/>
    <cellStyle name="Linked Cell 8" xfId="2816"/>
    <cellStyle name="Linked Cell 9" xfId="2817"/>
    <cellStyle name="Migliaia_Oil&amp;Gas IFE ARC POLITO" xfId="2818"/>
    <cellStyle name="Neutral" xfId="8" builtinId="28" customBuiltin="1"/>
    <cellStyle name="Neutral 10" xfId="2819"/>
    <cellStyle name="Neutral 11" xfId="2820"/>
    <cellStyle name="Neutral 12" xfId="2821"/>
    <cellStyle name="Neutral 13" xfId="2822"/>
    <cellStyle name="Neutral 14" xfId="2823"/>
    <cellStyle name="Neutral 15" xfId="2824"/>
    <cellStyle name="Neutral 16" xfId="2825"/>
    <cellStyle name="Neutral 17" xfId="2826"/>
    <cellStyle name="Neutral 18" xfId="2827"/>
    <cellStyle name="Neutral 19" xfId="2828"/>
    <cellStyle name="Neutral 2" xfId="100"/>
    <cellStyle name="Neutral 2 10" xfId="2829"/>
    <cellStyle name="Neutral 2 11" xfId="2830"/>
    <cellStyle name="Neutral 2 2" xfId="101"/>
    <cellStyle name="Neutral 2 2 2" xfId="2832"/>
    <cellStyle name="Neutral 2 2 3" xfId="2831"/>
    <cellStyle name="Neutral 2 3" xfId="2833"/>
    <cellStyle name="Neutral 2 4" xfId="2834"/>
    <cellStyle name="Neutral 2 5" xfId="2835"/>
    <cellStyle name="Neutral 2 6" xfId="2836"/>
    <cellStyle name="Neutral 2 7" xfId="2837"/>
    <cellStyle name="Neutral 2 8" xfId="2838"/>
    <cellStyle name="Neutral 2 9" xfId="2839"/>
    <cellStyle name="Neutral 20" xfId="2840"/>
    <cellStyle name="Neutral 21" xfId="2841"/>
    <cellStyle name="Neutral 22" xfId="2842"/>
    <cellStyle name="Neutral 23" xfId="2843"/>
    <cellStyle name="Neutral 24" xfId="2844"/>
    <cellStyle name="Neutral 25" xfId="2845"/>
    <cellStyle name="Neutral 26" xfId="2846"/>
    <cellStyle name="Neutral 27" xfId="2847"/>
    <cellStyle name="Neutral 28" xfId="2848"/>
    <cellStyle name="Neutral 29" xfId="2849"/>
    <cellStyle name="Neutral 3" xfId="2850"/>
    <cellStyle name="Neutral 3 2" xfId="2851"/>
    <cellStyle name="Neutral 3 2 2" xfId="2852"/>
    <cellStyle name="Neutral 3 3" xfId="2853"/>
    <cellStyle name="Neutral 3 4" xfId="2854"/>
    <cellStyle name="Neutral 30" xfId="2855"/>
    <cellStyle name="Neutral 31" xfId="2856"/>
    <cellStyle name="Neutral 32" xfId="2857"/>
    <cellStyle name="Neutral 33" xfId="2858"/>
    <cellStyle name="Neutral 34" xfId="2859"/>
    <cellStyle name="Neutral 35" xfId="2860"/>
    <cellStyle name="Neutral 36" xfId="2861"/>
    <cellStyle name="Neutral 37" xfId="2862"/>
    <cellStyle name="Neutral 38" xfId="2863"/>
    <cellStyle name="Neutral 39" xfId="2864"/>
    <cellStyle name="Neutral 4" xfId="2865"/>
    <cellStyle name="Neutral 4 2" xfId="2866"/>
    <cellStyle name="Neutral 4 3" xfId="2867"/>
    <cellStyle name="Neutral 40" xfId="2868"/>
    <cellStyle name="Neutral 41" xfId="2869"/>
    <cellStyle name="Neutral 42" xfId="2870"/>
    <cellStyle name="Neutral 43" xfId="2871"/>
    <cellStyle name="Neutral 44" xfId="2872"/>
    <cellStyle name="Neutral 5" xfId="2873"/>
    <cellStyle name="Neutral 5 2" xfId="2874"/>
    <cellStyle name="Neutral 6" xfId="2875"/>
    <cellStyle name="Neutral 6 2" xfId="2876"/>
    <cellStyle name="Neutral 7" xfId="2877"/>
    <cellStyle name="Neutral 8" xfId="2878"/>
    <cellStyle name="Neutral 9" xfId="2879"/>
    <cellStyle name="Normal" xfId="0" builtinId="0"/>
    <cellStyle name="Normal 10" xfId="45"/>
    <cellStyle name="Normal 10 2" xfId="2880"/>
    <cellStyle name="Normal 10 2 2" xfId="2881"/>
    <cellStyle name="Normal 10 2 2 2" xfId="2882"/>
    <cellStyle name="Normal 10 2 3" xfId="2883"/>
    <cellStyle name="Normal 10 3" xfId="2884"/>
    <cellStyle name="Normal 10 4" xfId="2885"/>
    <cellStyle name="Normal 10 5" xfId="2886"/>
    <cellStyle name="Normal 10 6" xfId="2887"/>
    <cellStyle name="Normal 10 7" xfId="2888"/>
    <cellStyle name="Normal 10 8" xfId="2889"/>
    <cellStyle name="Normal 11" xfId="2890"/>
    <cellStyle name="Normal 11 2" xfId="102"/>
    <cellStyle name="Normal 11 2 2" xfId="2892"/>
    <cellStyle name="Normal 11 2 2 2" xfId="2893"/>
    <cellStyle name="Normal 11 2 3" xfId="2894"/>
    <cellStyle name="Normal 11 2 4" xfId="2891"/>
    <cellStyle name="Normal 11 3" xfId="103"/>
    <cellStyle name="Normal 11 3 2" xfId="2896"/>
    <cellStyle name="Normal 11 3 3" xfId="2895"/>
    <cellStyle name="Normal 11 4" xfId="104"/>
    <cellStyle name="Normal 11 4 2" xfId="2898"/>
    <cellStyle name="Normal 11 4 3" xfId="2897"/>
    <cellStyle name="Normal 11 5" xfId="2899"/>
    <cellStyle name="Normal 11 5 2" xfId="2900"/>
    <cellStyle name="Normal 11 6" xfId="2901"/>
    <cellStyle name="Normal 11 7" xfId="2902"/>
    <cellStyle name="Normal 11 8" xfId="2903"/>
    <cellStyle name="Normal 12" xfId="2904"/>
    <cellStyle name="Normal 12 2" xfId="105"/>
    <cellStyle name="Normal 12 2 2" xfId="2906"/>
    <cellStyle name="Normal 12 2 3" xfId="2905"/>
    <cellStyle name="Normal 12 3" xfId="106"/>
    <cellStyle name="Normal 12 3 2" xfId="2908"/>
    <cellStyle name="Normal 12 3 3" xfId="2907"/>
    <cellStyle name="Normal 12 4" xfId="107"/>
    <cellStyle name="Normal 12 4 2" xfId="2910"/>
    <cellStyle name="Normal 12 4 3" xfId="2909"/>
    <cellStyle name="Normal 12 5" xfId="2911"/>
    <cellStyle name="Normal 12 6" xfId="2912"/>
    <cellStyle name="Normal 12 7" xfId="2913"/>
    <cellStyle name="Normal 12 8" xfId="2914"/>
    <cellStyle name="Normal 13" xfId="2915"/>
    <cellStyle name="Normal 13 10" xfId="2916"/>
    <cellStyle name="Normal 13 11" xfId="2917"/>
    <cellStyle name="Normal 13 12" xfId="2918"/>
    <cellStyle name="Normal 13 13" xfId="2919"/>
    <cellStyle name="Normal 13 14" xfId="2920"/>
    <cellStyle name="Normal 13 15" xfId="2921"/>
    <cellStyle name="Normal 13 16" xfId="2922"/>
    <cellStyle name="Normal 13 17" xfId="2923"/>
    <cellStyle name="Normal 13 18" xfId="2924"/>
    <cellStyle name="Normal 13 19" xfId="2925"/>
    <cellStyle name="Normal 13 2" xfId="108"/>
    <cellStyle name="Normal 13 2 10" xfId="2927"/>
    <cellStyle name="Normal 13 2 11" xfId="2926"/>
    <cellStyle name="Normal 13 2 2" xfId="2928"/>
    <cellStyle name="Normal 13 2 3" xfId="2929"/>
    <cellStyle name="Normal 13 2 4" xfId="2930"/>
    <cellStyle name="Normal 13 2 5" xfId="2931"/>
    <cellStyle name="Normal 13 2 6" xfId="2932"/>
    <cellStyle name="Normal 13 2 7" xfId="2933"/>
    <cellStyle name="Normal 13 2 8" xfId="2934"/>
    <cellStyle name="Normal 13 2 9" xfId="2935"/>
    <cellStyle name="Normal 13 20" xfId="2936"/>
    <cellStyle name="Normal 13 21" xfId="2937"/>
    <cellStyle name="Normal 13 22" xfId="2938"/>
    <cellStyle name="Normal 13 23" xfId="2939"/>
    <cellStyle name="Normal 13 24" xfId="2940"/>
    <cellStyle name="Normal 13 25" xfId="2941"/>
    <cellStyle name="Normal 13 26" xfId="2942"/>
    <cellStyle name="Normal 13 27" xfId="2943"/>
    <cellStyle name="Normal 13 28" xfId="2944"/>
    <cellStyle name="Normal 13 29" xfId="2945"/>
    <cellStyle name="Normal 13 3" xfId="109"/>
    <cellStyle name="Normal 13 3 2" xfId="2947"/>
    <cellStyle name="Normal 13 3 3" xfId="2948"/>
    <cellStyle name="Normal 13 3 4" xfId="2946"/>
    <cellStyle name="Normal 13 30" xfId="2949"/>
    <cellStyle name="Normal 13 31" xfId="2950"/>
    <cellStyle name="Normal 13 32" xfId="2951"/>
    <cellStyle name="Normal 13 33" xfId="2952"/>
    <cellStyle name="Normal 13 34" xfId="2953"/>
    <cellStyle name="Normal 13 35" xfId="2954"/>
    <cellStyle name="Normal 13 36" xfId="2955"/>
    <cellStyle name="Normal 13 37" xfId="2956"/>
    <cellStyle name="Normal 13 38" xfId="2957"/>
    <cellStyle name="Normal 13 4" xfId="110"/>
    <cellStyle name="Normal 13 4 2" xfId="2959"/>
    <cellStyle name="Normal 13 4 3" xfId="2958"/>
    <cellStyle name="Normal 13 5" xfId="2960"/>
    <cellStyle name="Normal 13 6" xfId="2961"/>
    <cellStyle name="Normal 13 7" xfId="2962"/>
    <cellStyle name="Normal 13 8" xfId="2963"/>
    <cellStyle name="Normal 13 9" xfId="2964"/>
    <cellStyle name="Normal 14" xfId="2965"/>
    <cellStyle name="Normal 14 10" xfId="2966"/>
    <cellStyle name="Normal 14 11" xfId="2967"/>
    <cellStyle name="Normal 14 12" xfId="2968"/>
    <cellStyle name="Normal 14 13" xfId="2969"/>
    <cellStyle name="Normal 14 14" xfId="2970"/>
    <cellStyle name="Normal 14 15" xfId="2971"/>
    <cellStyle name="Normal 14 16" xfId="2972"/>
    <cellStyle name="Normal 14 2" xfId="111"/>
    <cellStyle name="Normal 14 2 10" xfId="2973"/>
    <cellStyle name="Normal 14 2 2" xfId="2974"/>
    <cellStyle name="Normal 14 2 3" xfId="2975"/>
    <cellStyle name="Normal 14 2 4" xfId="2976"/>
    <cellStyle name="Normal 14 2 5" xfId="2977"/>
    <cellStyle name="Normal 14 2 6" xfId="2978"/>
    <cellStyle name="Normal 14 2 7" xfId="2979"/>
    <cellStyle name="Normal 14 2 8" xfId="2980"/>
    <cellStyle name="Normal 14 2 9" xfId="2981"/>
    <cellStyle name="Normal 14 3" xfId="112"/>
    <cellStyle name="Normal 14 3 2" xfId="2983"/>
    <cellStyle name="Normal 14 3 3" xfId="2982"/>
    <cellStyle name="Normal 14 4" xfId="113"/>
    <cellStyle name="Normal 14 4 2" xfId="2985"/>
    <cellStyle name="Normal 14 4 3" xfId="2984"/>
    <cellStyle name="Normal 14 5" xfId="2986"/>
    <cellStyle name="Normal 14 6" xfId="2987"/>
    <cellStyle name="Normal 14 7" xfId="2988"/>
    <cellStyle name="Normal 14 8" xfId="2989"/>
    <cellStyle name="Normal 14 9" xfId="2990"/>
    <cellStyle name="Normal 15" xfId="2991"/>
    <cellStyle name="Normal 15 2" xfId="114"/>
    <cellStyle name="Normal 15 2 2" xfId="2993"/>
    <cellStyle name="Normal 15 2 3" xfId="2994"/>
    <cellStyle name="Normal 15 2 4" xfId="2992"/>
    <cellStyle name="Normal 15 3" xfId="115"/>
    <cellStyle name="Normal 15 3 2" xfId="2996"/>
    <cellStyle name="Normal 15 3 3" xfId="2995"/>
    <cellStyle name="Normal 15 4" xfId="116"/>
    <cellStyle name="Normal 15 4 2" xfId="2998"/>
    <cellStyle name="Normal 15 4 3" xfId="2997"/>
    <cellStyle name="Normal 15 5" xfId="2999"/>
    <cellStyle name="Normal 15 6" xfId="3000"/>
    <cellStyle name="Normal 15 7" xfId="3001"/>
    <cellStyle name="Normal 16" xfId="3002"/>
    <cellStyle name="Normal 16 2" xfId="3003"/>
    <cellStyle name="Normal 16 2 2" xfId="3004"/>
    <cellStyle name="Normal 16 3" xfId="3005"/>
    <cellStyle name="Normal 16 4" xfId="3006"/>
    <cellStyle name="Normal 16 5" xfId="3007"/>
    <cellStyle name="Normal 16 6" xfId="3008"/>
    <cellStyle name="Normal 16 7" xfId="3009"/>
    <cellStyle name="Normal 17" xfId="3010"/>
    <cellStyle name="Normal 17 10" xfId="3011"/>
    <cellStyle name="Normal 17 11" xfId="3012"/>
    <cellStyle name="Normal 17 12" xfId="3013"/>
    <cellStyle name="Normal 17 13" xfId="3014"/>
    <cellStyle name="Normal 17 14" xfId="3015"/>
    <cellStyle name="Normal 17 2" xfId="3016"/>
    <cellStyle name="Normal 17 2 2" xfId="3017"/>
    <cellStyle name="Normal 17 3" xfId="3018"/>
    <cellStyle name="Normal 17 4" xfId="3019"/>
    <cellStyle name="Normal 17 5" xfId="3020"/>
    <cellStyle name="Normal 17 6" xfId="3021"/>
    <cellStyle name="Normal 17 7" xfId="3022"/>
    <cellStyle name="Normal 17 8" xfId="3023"/>
    <cellStyle name="Normal 17 9" xfId="3024"/>
    <cellStyle name="Normal 18" xfId="3025"/>
    <cellStyle name="Normal 18 2" xfId="3026"/>
    <cellStyle name="Normal 18 3" xfId="3027"/>
    <cellStyle name="Normal 19" xfId="3028"/>
    <cellStyle name="Normal 19 2" xfId="3029"/>
    <cellStyle name="Normal 2" xfId="117"/>
    <cellStyle name="Normal 2 10" xfId="118"/>
    <cellStyle name="Normal 2 10 2" xfId="3031"/>
    <cellStyle name="Normal 2 10 3" xfId="3030"/>
    <cellStyle name="Normal 2 11" xfId="119"/>
    <cellStyle name="Normal 2 11 2" xfId="3033"/>
    <cellStyle name="Normal 2 11 3" xfId="3032"/>
    <cellStyle name="Normal 2 12" xfId="44"/>
    <cellStyle name="Normal 2 13" xfId="120"/>
    <cellStyle name="Normal 2 13 2" xfId="3035"/>
    <cellStyle name="Normal 2 13 3" xfId="3034"/>
    <cellStyle name="Normal 2 14" xfId="3036"/>
    <cellStyle name="Normal 2 15" xfId="3037"/>
    <cellStyle name="Normal 2 16" xfId="3038"/>
    <cellStyle name="Normal 2 17" xfId="3039"/>
    <cellStyle name="Normal 2 18" xfId="3040"/>
    <cellStyle name="Normal 2 18 2" xfId="3041"/>
    <cellStyle name="Normal 2 18 3" xfId="3042"/>
    <cellStyle name="Normal 2 19" xfId="3043"/>
    <cellStyle name="Normal 2 19 2" xfId="3044"/>
    <cellStyle name="Normal 2 2" xfId="121"/>
    <cellStyle name="Normal 2 2 10" xfId="3046"/>
    <cellStyle name="Normal 2 2 11" xfId="3047"/>
    <cellStyle name="Normal 2 2 12" xfId="3048"/>
    <cellStyle name="Normal 2 2 13" xfId="3049"/>
    <cellStyle name="Normal 2 2 14" xfId="3050"/>
    <cellStyle name="Normal 2 2 15" xfId="3045"/>
    <cellStyle name="Normal 2 2 2" xfId="122"/>
    <cellStyle name="Normal 2 2 2 2" xfId="3052"/>
    <cellStyle name="Normal 2 2 2 2 2" xfId="3053"/>
    <cellStyle name="Normal 2 2 2 2 3" xfId="3054"/>
    <cellStyle name="Normal 2 2 2 3" xfId="3055"/>
    <cellStyle name="Normal 2 2 2 3 2" xfId="3056"/>
    <cellStyle name="Normal 2 2 2 4" xfId="3051"/>
    <cellStyle name="Normal 2 2 3" xfId="123"/>
    <cellStyle name="Normal 2 2 3 2" xfId="3058"/>
    <cellStyle name="Normal 2 2 3 3" xfId="3059"/>
    <cellStyle name="Normal 2 2 3 4" xfId="3057"/>
    <cellStyle name="Normal 2 2 4" xfId="3060"/>
    <cellStyle name="Normal 2 2 4 2" xfId="3061"/>
    <cellStyle name="Normal 2 2 4 2 2" xfId="3062"/>
    <cellStyle name="Normal 2 2 4 3" xfId="3063"/>
    <cellStyle name="Normal 2 2 5" xfId="3064"/>
    <cellStyle name="Normal 2 2 5 2" xfId="3065"/>
    <cellStyle name="Normal 2 2 6" xfId="3066"/>
    <cellStyle name="Normal 2 2 6 2" xfId="3067"/>
    <cellStyle name="Normal 2 2 7" xfId="3068"/>
    <cellStyle name="Normal 2 2 8" xfId="3069"/>
    <cellStyle name="Normal 2 2 9" xfId="3070"/>
    <cellStyle name="Normal 2 2_ELC" xfId="3071"/>
    <cellStyle name="Normal 2 20" xfId="3072"/>
    <cellStyle name="Normal 2 21" xfId="3073"/>
    <cellStyle name="Normal 2 22" xfId="3074"/>
    <cellStyle name="Normal 2 23" xfId="3075"/>
    <cellStyle name="Normal 2 24" xfId="3076"/>
    <cellStyle name="Normal 2 25" xfId="3077"/>
    <cellStyle name="Normal 2 26" xfId="3078"/>
    <cellStyle name="Normal 2 27" xfId="3079"/>
    <cellStyle name="Normal 2 28" xfId="3080"/>
    <cellStyle name="Normal 2 29" xfId="3081"/>
    <cellStyle name="Normal 2 3" xfId="124"/>
    <cellStyle name="Normal 2 3 10" xfId="3082"/>
    <cellStyle name="Normal 2 3 11" xfId="3083"/>
    <cellStyle name="Normal 2 3 12" xfId="3084"/>
    <cellStyle name="Normal 2 3 13" xfId="3085"/>
    <cellStyle name="Normal 2 3 2" xfId="125"/>
    <cellStyle name="Normal 2 3 2 2" xfId="3087"/>
    <cellStyle name="Normal 2 3 2 3" xfId="3088"/>
    <cellStyle name="Normal 2 3 2 4" xfId="3086"/>
    <cellStyle name="Normal 2 3 3" xfId="3089"/>
    <cellStyle name="Normal 2 3 3 2" xfId="3090"/>
    <cellStyle name="Normal 2 3 4" xfId="3091"/>
    <cellStyle name="Normal 2 3 5" xfId="3092"/>
    <cellStyle name="Normal 2 3 6" xfId="3093"/>
    <cellStyle name="Normal 2 3 6 2" xfId="3094"/>
    <cellStyle name="Normal 2 3 7" xfId="3095"/>
    <cellStyle name="Normal 2 3 8" xfId="3096"/>
    <cellStyle name="Normal 2 3 9" xfId="3097"/>
    <cellStyle name="Normal 2 30" xfId="3098"/>
    <cellStyle name="Normal 2 31" xfId="3099"/>
    <cellStyle name="Normal 2 32" xfId="3100"/>
    <cellStyle name="Normal 2 33" xfId="3101"/>
    <cellStyle name="Normal 2 34" xfId="3102"/>
    <cellStyle name="Normal 2 35" xfId="3103"/>
    <cellStyle name="Normal 2 36" xfId="3104"/>
    <cellStyle name="Normal 2 37" xfId="3105"/>
    <cellStyle name="Normal 2 38" xfId="3106"/>
    <cellStyle name="Normal 2 39" xfId="3107"/>
    <cellStyle name="Normal 2 4" xfId="126"/>
    <cellStyle name="Normal 2 4 10" xfId="3108"/>
    <cellStyle name="Normal 2 4 11" xfId="3109"/>
    <cellStyle name="Normal 2 4 12" xfId="3110"/>
    <cellStyle name="Normal 2 4 13" xfId="3111"/>
    <cellStyle name="Normal 2 4 14" xfId="3112"/>
    <cellStyle name="Normal 2 4 2" xfId="127"/>
    <cellStyle name="Normal 2 4 2 2" xfId="3114"/>
    <cellStyle name="Normal 2 4 2 3" xfId="3115"/>
    <cellStyle name="Normal 2 4 2 4" xfId="3113"/>
    <cellStyle name="Normal 2 4 3" xfId="3116"/>
    <cellStyle name="Normal 2 4 3 2" xfId="3117"/>
    <cellStyle name="Normal 2 4 4" xfId="3118"/>
    <cellStyle name="Normal 2 4 4 2" xfId="3119"/>
    <cellStyle name="Normal 2 4 5" xfId="3120"/>
    <cellStyle name="Normal 2 4 6" xfId="3121"/>
    <cellStyle name="Normal 2 4 7" xfId="3122"/>
    <cellStyle name="Normal 2 4 8" xfId="3123"/>
    <cellStyle name="Normal 2 4 9" xfId="3124"/>
    <cellStyle name="Normal 2 40" xfId="3125"/>
    <cellStyle name="Normal 2 41" xfId="3126"/>
    <cellStyle name="Normal 2 42" xfId="3127"/>
    <cellStyle name="Normal 2 43" xfId="3128"/>
    <cellStyle name="Normal 2 44" xfId="3129"/>
    <cellStyle name="Normal 2 45" xfId="3130"/>
    <cellStyle name="Normal 2 46" xfId="3131"/>
    <cellStyle name="Normal 2 47" xfId="3132"/>
    <cellStyle name="Normal 2 48" xfId="3133"/>
    <cellStyle name="Normal 2 49" xfId="3134"/>
    <cellStyle name="Normal 2 5" xfId="128"/>
    <cellStyle name="Normal 2 5 10" xfId="3136"/>
    <cellStyle name="Normal 2 5 11" xfId="3137"/>
    <cellStyle name="Normal 2 5 12" xfId="3138"/>
    <cellStyle name="Normal 2 5 13" xfId="3139"/>
    <cellStyle name="Normal 2 5 14" xfId="3140"/>
    <cellStyle name="Normal 2 5 15" xfId="3141"/>
    <cellStyle name="Normal 2 5 16" xfId="3142"/>
    <cellStyle name="Normal 2 5 17" xfId="3143"/>
    <cellStyle name="Normal 2 5 18" xfId="3135"/>
    <cellStyle name="Normal 2 5 2" xfId="129"/>
    <cellStyle name="Normal 2 5 2 2" xfId="3144"/>
    <cellStyle name="Normal 2 5 2 3" xfId="3145"/>
    <cellStyle name="Normal 2 5 3" xfId="3146"/>
    <cellStyle name="Normal 2 5 4" xfId="3147"/>
    <cellStyle name="Normal 2 5 5" xfId="3148"/>
    <cellStyle name="Normal 2 5 6" xfId="3149"/>
    <cellStyle name="Normal 2 5 7" xfId="3150"/>
    <cellStyle name="Normal 2 5 8" xfId="3151"/>
    <cellStyle name="Normal 2 5 9" xfId="3152"/>
    <cellStyle name="Normal 2 6" xfId="130"/>
    <cellStyle name="Normal 2 6 10" xfId="3154"/>
    <cellStyle name="Normal 2 6 11" xfId="3155"/>
    <cellStyle name="Normal 2 6 12" xfId="3156"/>
    <cellStyle name="Normal 2 6 13" xfId="3157"/>
    <cellStyle name="Normal 2 6 14" xfId="3158"/>
    <cellStyle name="Normal 2 6 15" xfId="3159"/>
    <cellStyle name="Normal 2 6 16" xfId="3160"/>
    <cellStyle name="Normal 2 6 17" xfId="3161"/>
    <cellStyle name="Normal 2 6 18" xfId="3153"/>
    <cellStyle name="Normal 2 6 2" xfId="131"/>
    <cellStyle name="Normal 2 6 2 2" xfId="3162"/>
    <cellStyle name="Normal 2 6 2 3" xfId="3163"/>
    <cellStyle name="Normal 2 6 3" xfId="3164"/>
    <cellStyle name="Normal 2 6 4" xfId="3165"/>
    <cellStyle name="Normal 2 6 5" xfId="3166"/>
    <cellStyle name="Normal 2 6 6" xfId="3167"/>
    <cellStyle name="Normal 2 6 7" xfId="3168"/>
    <cellStyle name="Normal 2 6 8" xfId="3169"/>
    <cellStyle name="Normal 2 6 9" xfId="3170"/>
    <cellStyle name="Normal 2 7" xfId="132"/>
    <cellStyle name="Normal 2 7 2" xfId="133"/>
    <cellStyle name="Normal 2 8" xfId="134"/>
    <cellStyle name="Normal 2 8 2" xfId="135"/>
    <cellStyle name="Normal 2 8 3" xfId="3171"/>
    <cellStyle name="Normal 2 8 4" xfId="3172"/>
    <cellStyle name="Normal 2 9" xfId="136"/>
    <cellStyle name="Normal 2 9 2" xfId="137"/>
    <cellStyle name="Normal 2 9 3" xfId="3173"/>
    <cellStyle name="Normal 2_ELC" xfId="3174"/>
    <cellStyle name="Normal 20" xfId="3175"/>
    <cellStyle name="Normal 20 2" xfId="3176"/>
    <cellStyle name="Normal 20 3" xfId="3177"/>
    <cellStyle name="Normal 21" xfId="3178"/>
    <cellStyle name="Normal 21 2" xfId="3179"/>
    <cellStyle name="Normal 21 2 2" xfId="3180"/>
    <cellStyle name="Normal 21 3" xfId="3181"/>
    <cellStyle name="Normal 21_Scen_XBase" xfId="3182"/>
    <cellStyle name="Normal 22" xfId="3183"/>
    <cellStyle name="Normal 22 2" xfId="3184"/>
    <cellStyle name="Normal 23" xfId="3185"/>
    <cellStyle name="Normal 23 2" xfId="3186"/>
    <cellStyle name="Normal 23 3" xfId="3187"/>
    <cellStyle name="Normal 24" xfId="3188"/>
    <cellStyle name="Normal 24 10" xfId="3189"/>
    <cellStyle name="Normal 24 11" xfId="3190"/>
    <cellStyle name="Normal 24 12" xfId="3191"/>
    <cellStyle name="Normal 24 13" xfId="3192"/>
    <cellStyle name="Normal 24 14" xfId="3193"/>
    <cellStyle name="Normal 24 15" xfId="3194"/>
    <cellStyle name="Normal 24 16" xfId="3195"/>
    <cellStyle name="Normal 24 17" xfId="3196"/>
    <cellStyle name="Normal 24 18" xfId="3197"/>
    <cellStyle name="Normal 24 19" xfId="3198"/>
    <cellStyle name="Normal 24 2" xfId="3199"/>
    <cellStyle name="Normal 24 20" xfId="3200"/>
    <cellStyle name="Normal 24 21" xfId="3201"/>
    <cellStyle name="Normal 24 21 2" xfId="3202"/>
    <cellStyle name="Normal 24 22" xfId="3203"/>
    <cellStyle name="Normal 24 3" xfId="3204"/>
    <cellStyle name="Normal 24 4" xfId="3205"/>
    <cellStyle name="Normal 24 5" xfId="3206"/>
    <cellStyle name="Normal 24 6" xfId="3207"/>
    <cellStyle name="Normal 24 7" xfId="3208"/>
    <cellStyle name="Normal 24 8" xfId="3209"/>
    <cellStyle name="Normal 24 9" xfId="3210"/>
    <cellStyle name="Normal 25" xfId="3211"/>
    <cellStyle name="Normal 25 2" xfId="3212"/>
    <cellStyle name="Normal 25 3" xfId="3213"/>
    <cellStyle name="Normal 26" xfId="3214"/>
    <cellStyle name="Normal 26 2" xfId="3215"/>
    <cellStyle name="Normal 26 3" xfId="3216"/>
    <cellStyle name="Normal 27" xfId="3217"/>
    <cellStyle name="Normal 27 2" xfId="3218"/>
    <cellStyle name="Normal 28" xfId="3219"/>
    <cellStyle name="Normal 29" xfId="3220"/>
    <cellStyle name="Normal 3" xfId="138"/>
    <cellStyle name="Normal 3 10" xfId="3222"/>
    <cellStyle name="Normal 3 11" xfId="3223"/>
    <cellStyle name="Normal 3 12" xfId="3224"/>
    <cellStyle name="Normal 3 13" xfId="3225"/>
    <cellStyle name="Normal 3 14" xfId="3226"/>
    <cellStyle name="Normal 3 15" xfId="3227"/>
    <cellStyle name="Normal 3 16" xfId="3228"/>
    <cellStyle name="Normal 3 17" xfId="3229"/>
    <cellStyle name="Normal 3 18" xfId="3230"/>
    <cellStyle name="Normal 3 19" xfId="3231"/>
    <cellStyle name="Normal 3 2" xfId="139"/>
    <cellStyle name="Normal 3 2 10" xfId="3232"/>
    <cellStyle name="Normal 3 2 2" xfId="3233"/>
    <cellStyle name="Normal 3 2 2 2" xfId="3234"/>
    <cellStyle name="Normal 3 2 2 2 2" xfId="3235"/>
    <cellStyle name="Normal 3 2 3" xfId="3236"/>
    <cellStyle name="Normal 3 2 3 2" xfId="3237"/>
    <cellStyle name="Normal 3 2 4" xfId="3238"/>
    <cellStyle name="Normal 3 2 5" xfId="3239"/>
    <cellStyle name="Normal 3 2 6" xfId="3240"/>
    <cellStyle name="Normal 3 2 7" xfId="3241"/>
    <cellStyle name="Normal 3 2 8" xfId="3242"/>
    <cellStyle name="Normal 3 2 9" xfId="3243"/>
    <cellStyle name="Normal 3 2 9 2" xfId="3244"/>
    <cellStyle name="Normal 3 2_ELC" xfId="3245"/>
    <cellStyle name="Normal 3 20" xfId="3246"/>
    <cellStyle name="Normal 3 21" xfId="3247"/>
    <cellStyle name="Normal 3 22" xfId="3248"/>
    <cellStyle name="Normal 3 23" xfId="3249"/>
    <cellStyle name="Normal 3 24" xfId="3250"/>
    <cellStyle name="Normal 3 25" xfId="3251"/>
    <cellStyle name="Normal 3 26" xfId="3252"/>
    <cellStyle name="Normal 3 27" xfId="3253"/>
    <cellStyle name="Normal 3 28" xfId="3254"/>
    <cellStyle name="Normal 3 29" xfId="3255"/>
    <cellStyle name="Normal 3 3" xfId="3256"/>
    <cellStyle name="Normal 3 3 2" xfId="3257"/>
    <cellStyle name="Normal 3 3 2 2" xfId="3258"/>
    <cellStyle name="Normal 3 3 3" xfId="3259"/>
    <cellStyle name="Normal 3 3 4" xfId="3260"/>
    <cellStyle name="Normal 3 3 5" xfId="3261"/>
    <cellStyle name="Normal 3 3 6" xfId="3262"/>
    <cellStyle name="Normal 3 3 7" xfId="3263"/>
    <cellStyle name="Normal 3 3 8" xfId="3264"/>
    <cellStyle name="Normal 3 30" xfId="3265"/>
    <cellStyle name="Normal 3 31" xfId="3266"/>
    <cellStyle name="Normal 3 32" xfId="3221"/>
    <cellStyle name="Normal 3 33" xfId="21713"/>
    <cellStyle name="Normal 3 34" xfId="21712"/>
    <cellStyle name="Normal 3 35" xfId="39325"/>
    <cellStyle name="Normal 3 36" xfId="21711"/>
    <cellStyle name="Normal 3 4" xfId="3267"/>
    <cellStyle name="Normal 3 4 2" xfId="3268"/>
    <cellStyle name="Normal 3 4 3" xfId="3269"/>
    <cellStyle name="Normal 3 4 4" xfId="3270"/>
    <cellStyle name="Normal 3 4 4 2" xfId="3271"/>
    <cellStyle name="Normal 3 4 5" xfId="3272"/>
    <cellStyle name="Normal 3 4 6" xfId="3273"/>
    <cellStyle name="Normal 3 4 7" xfId="3274"/>
    <cellStyle name="Normal 3 4 8" xfId="3275"/>
    <cellStyle name="Normal 3 5" xfId="3276"/>
    <cellStyle name="Normal 3 5 2" xfId="3277"/>
    <cellStyle name="Normal 3 5 3" xfId="3278"/>
    <cellStyle name="Normal 3 5 4" xfId="3279"/>
    <cellStyle name="Normal 3 5 5" xfId="3280"/>
    <cellStyle name="Normal 3 5 6" xfId="3281"/>
    <cellStyle name="Normal 3 5 7" xfId="3282"/>
    <cellStyle name="Normal 3 5 8" xfId="3283"/>
    <cellStyle name="Normal 3 5 9" xfId="3284"/>
    <cellStyle name="Normal 3 6" xfId="3285"/>
    <cellStyle name="Normal 3 7" xfId="3286"/>
    <cellStyle name="Normal 3 7 2" xfId="3287"/>
    <cellStyle name="Normal 3 7 3" xfId="3288"/>
    <cellStyle name="Normal 3 8" xfId="3289"/>
    <cellStyle name="Normal 3 9" xfId="3290"/>
    <cellStyle name="Normal 3_PrimaryEnergyPrices_TIMES" xfId="3291"/>
    <cellStyle name="Normal 30" xfId="3292"/>
    <cellStyle name="Normal 31" xfId="3293"/>
    <cellStyle name="Normal 31 2" xfId="3294"/>
    <cellStyle name="Normal 31 3" xfId="3295"/>
    <cellStyle name="Normal 31 4" xfId="3296"/>
    <cellStyle name="Normal 31 5" xfId="3297"/>
    <cellStyle name="Normal 32" xfId="3298"/>
    <cellStyle name="Normal 32 2" xfId="3299"/>
    <cellStyle name="Normal 33" xfId="3300"/>
    <cellStyle name="Normal 33 10" xfId="3301"/>
    <cellStyle name="Normal 33 11" xfId="3302"/>
    <cellStyle name="Normal 33 12" xfId="3303"/>
    <cellStyle name="Normal 33 13" xfId="3304"/>
    <cellStyle name="Normal 33 2" xfId="3305"/>
    <cellStyle name="Normal 33 3" xfId="3306"/>
    <cellStyle name="Normal 33 4" xfId="3307"/>
    <cellStyle name="Normal 33 5" xfId="3308"/>
    <cellStyle name="Normal 33 6" xfId="3309"/>
    <cellStyle name="Normal 33 7" xfId="3310"/>
    <cellStyle name="Normal 33 8" xfId="3311"/>
    <cellStyle name="Normal 33 9" xfId="3312"/>
    <cellStyle name="Normal 33_Scen_XBase" xfId="3313"/>
    <cellStyle name="Normal 34" xfId="3314"/>
    <cellStyle name="Normal 34 2" xfId="3315"/>
    <cellStyle name="Normal 35" xfId="3316"/>
    <cellStyle name="Normal 35 2" xfId="3317"/>
    <cellStyle name="Normal 36" xfId="3318"/>
    <cellStyle name="Normal 37" xfId="3319"/>
    <cellStyle name="Normal 38" xfId="3320"/>
    <cellStyle name="Normal 39" xfId="162"/>
    <cellStyle name="Normal 4" xfId="140"/>
    <cellStyle name="Normal 4 10" xfId="3321"/>
    <cellStyle name="Normal 4 11" xfId="3322"/>
    <cellStyle name="Normal 4 12" xfId="3323"/>
    <cellStyle name="Normal 4 13" xfId="3324"/>
    <cellStyle name="Normal 4 13 2" xfId="3325"/>
    <cellStyle name="Normal 4 13 2 2" xfId="3326"/>
    <cellStyle name="Normal 4 13 2 3" xfId="3327"/>
    <cellStyle name="Normal 4 13 2 3 2" xfId="3328"/>
    <cellStyle name="Normal 4 13 2 3 3" xfId="3329"/>
    <cellStyle name="Normal 4 13 2 4" xfId="3330"/>
    <cellStyle name="Normal 4 2" xfId="141"/>
    <cellStyle name="Normal 4 2 10" xfId="3331"/>
    <cellStyle name="Normal 4 2 2" xfId="3332"/>
    <cellStyle name="Normal 4 2 2 10" xfId="3333"/>
    <cellStyle name="Normal 4 2 2 11" xfId="3334"/>
    <cellStyle name="Normal 4 2 2 12" xfId="3335"/>
    <cellStyle name="Normal 4 2 2 13" xfId="3336"/>
    <cellStyle name="Normal 4 2 2 2" xfId="3337"/>
    <cellStyle name="Normal 4 2 2 2 10" xfId="3338"/>
    <cellStyle name="Normal 4 2 2 2 11" xfId="3339"/>
    <cellStyle name="Normal 4 2 2 2 12" xfId="3340"/>
    <cellStyle name="Normal 4 2 2 2 13" xfId="3341"/>
    <cellStyle name="Normal 4 2 2 2 2" xfId="3342"/>
    <cellStyle name="Normal 4 2 2 2 3" xfId="3343"/>
    <cellStyle name="Normal 4 2 2 2 4" xfId="3344"/>
    <cellStyle name="Normal 4 2 2 2 5" xfId="3345"/>
    <cellStyle name="Normal 4 2 2 2 6" xfId="3346"/>
    <cellStyle name="Normal 4 2 2 2 7" xfId="3347"/>
    <cellStyle name="Normal 4 2 2 2 8" xfId="3348"/>
    <cellStyle name="Normal 4 2 2 2 9" xfId="3349"/>
    <cellStyle name="Normal 4 2 2 3" xfId="3350"/>
    <cellStyle name="Normal 4 2 2 4" xfId="3351"/>
    <cellStyle name="Normal 4 2 2 5" xfId="3352"/>
    <cellStyle name="Normal 4 2 2 6" xfId="3353"/>
    <cellStyle name="Normal 4 2 2 7" xfId="3354"/>
    <cellStyle name="Normal 4 2 2 8" xfId="3355"/>
    <cellStyle name="Normal 4 2 2 9" xfId="3356"/>
    <cellStyle name="Normal 4 2 3" xfId="3357"/>
    <cellStyle name="Normal 4 2 3 2" xfId="3358"/>
    <cellStyle name="Normal 4 2 4" xfId="3359"/>
    <cellStyle name="Normal 4 2 5" xfId="3360"/>
    <cellStyle name="Normal 4 2 6" xfId="3361"/>
    <cellStyle name="Normal 4 2 7" xfId="3362"/>
    <cellStyle name="Normal 4 2 8" xfId="3363"/>
    <cellStyle name="Normal 4 2 9" xfId="3364"/>
    <cellStyle name="Normal 4 2_Scen_XBase" xfId="3365"/>
    <cellStyle name="Normal 4 3" xfId="159"/>
    <cellStyle name="Normal 4 3 10" xfId="3366"/>
    <cellStyle name="Normal 4 3 2" xfId="3367"/>
    <cellStyle name="Normal 4 3 2 2" xfId="3368"/>
    <cellStyle name="Normal 4 3 2 3" xfId="3369"/>
    <cellStyle name="Normal 4 3 3" xfId="3370"/>
    <cellStyle name="Normal 4 3 3 2" xfId="3371"/>
    <cellStyle name="Normal 4 3 4" xfId="3372"/>
    <cellStyle name="Normal 4 3 4 2" xfId="3373"/>
    <cellStyle name="Normal 4 3 5" xfId="3374"/>
    <cellStyle name="Normal 4 3 6" xfId="3375"/>
    <cellStyle name="Normal 4 3 7" xfId="3376"/>
    <cellStyle name="Normal 4 3 8" xfId="3377"/>
    <cellStyle name="Normal 4 3 9" xfId="3378"/>
    <cellStyle name="Normal 4 3_Scen_XBase" xfId="3379"/>
    <cellStyle name="Normal 4 4" xfId="3380"/>
    <cellStyle name="Normal 4 4 2" xfId="3381"/>
    <cellStyle name="Normal 4 4 3" xfId="3382"/>
    <cellStyle name="Normal 4 4 4" xfId="3383"/>
    <cellStyle name="Normal 4 4 5" xfId="3384"/>
    <cellStyle name="Normal 4 4 6" xfId="3385"/>
    <cellStyle name="Normal 4 4 7" xfId="3386"/>
    <cellStyle name="Normal 4 4 8" xfId="3387"/>
    <cellStyle name="Normal 4 4 9" xfId="3388"/>
    <cellStyle name="Normal 4 5" xfId="3389"/>
    <cellStyle name="Normal 4 5 2" xfId="3390"/>
    <cellStyle name="Normal 4 5 3" xfId="3391"/>
    <cellStyle name="Normal 4 5 4" xfId="3392"/>
    <cellStyle name="Normal 4 5 5" xfId="3393"/>
    <cellStyle name="Normal 4 5 6" xfId="3394"/>
    <cellStyle name="Normal 4 5 7" xfId="3395"/>
    <cellStyle name="Normal 4 5 8" xfId="3396"/>
    <cellStyle name="Normal 4 5 9" xfId="3397"/>
    <cellStyle name="Normal 4 6" xfId="3398"/>
    <cellStyle name="Normal 4 6 2" xfId="3399"/>
    <cellStyle name="Normal 4 6 3" xfId="3400"/>
    <cellStyle name="Normal 4 6 4" xfId="3401"/>
    <cellStyle name="Normal 4 7" xfId="3402"/>
    <cellStyle name="Normal 4 7 2" xfId="3403"/>
    <cellStyle name="Normal 4 8" xfId="3404"/>
    <cellStyle name="Normal 4 9" xfId="3405"/>
    <cellStyle name="Normal 4_ELC" xfId="3406"/>
    <cellStyle name="Normal 40" xfId="3407"/>
    <cellStyle name="Normal 5" xfId="3408"/>
    <cellStyle name="Normal 5 10" xfId="3409"/>
    <cellStyle name="Normal 5 10 2" xfId="3410"/>
    <cellStyle name="Normal 5 11" xfId="3411"/>
    <cellStyle name="Normal 5 12" xfId="3412"/>
    <cellStyle name="Normal 5 13" xfId="3413"/>
    <cellStyle name="Normal 5 14" xfId="3414"/>
    <cellStyle name="Normal 5 2" xfId="3415"/>
    <cellStyle name="Normal 5 2 10" xfId="3416"/>
    <cellStyle name="Normal 5 2 2" xfId="3417"/>
    <cellStyle name="Normal 5 2 2 10" xfId="3418"/>
    <cellStyle name="Normal 5 2 2 11" xfId="3419"/>
    <cellStyle name="Normal 5 2 2 12" xfId="3420"/>
    <cellStyle name="Normal 5 2 2 13" xfId="3421"/>
    <cellStyle name="Normal 5 2 2 14" xfId="3422"/>
    <cellStyle name="Normal 5 2 2 2" xfId="3423"/>
    <cellStyle name="Normal 5 2 2 2 10" xfId="3424"/>
    <cellStyle name="Normal 5 2 2 2 11" xfId="3425"/>
    <cellStyle name="Normal 5 2 2 2 12" xfId="3426"/>
    <cellStyle name="Normal 5 2 2 2 13" xfId="3427"/>
    <cellStyle name="Normal 5 2 2 2 2" xfId="3428"/>
    <cellStyle name="Normal 5 2 2 2 3" xfId="3429"/>
    <cellStyle name="Normal 5 2 2 2 4" xfId="3430"/>
    <cellStyle name="Normal 5 2 2 2 5" xfId="3431"/>
    <cellStyle name="Normal 5 2 2 2 6" xfId="3432"/>
    <cellStyle name="Normal 5 2 2 2 7" xfId="3433"/>
    <cellStyle name="Normal 5 2 2 2 8" xfId="3434"/>
    <cellStyle name="Normal 5 2 2 2 9" xfId="3435"/>
    <cellStyle name="Normal 5 2 2 3" xfId="3436"/>
    <cellStyle name="Normal 5 2 2 4" xfId="3437"/>
    <cellStyle name="Normal 5 2 2 5" xfId="3438"/>
    <cellStyle name="Normal 5 2 2 6" xfId="3439"/>
    <cellStyle name="Normal 5 2 2 7" xfId="3440"/>
    <cellStyle name="Normal 5 2 2 8" xfId="3441"/>
    <cellStyle name="Normal 5 2 2 9" xfId="3442"/>
    <cellStyle name="Normal 5 2 3" xfId="3443"/>
    <cellStyle name="Normal 5 2 3 2" xfId="3444"/>
    <cellStyle name="Normal 5 2 4" xfId="3445"/>
    <cellStyle name="Normal 5 2 5" xfId="3446"/>
    <cellStyle name="Normal 5 2 6" xfId="3447"/>
    <cellStyle name="Normal 5 2 7" xfId="3448"/>
    <cellStyle name="Normal 5 2 8" xfId="3449"/>
    <cellStyle name="Normal 5 2 9" xfId="3450"/>
    <cellStyle name="Normal 5 3" xfId="3451"/>
    <cellStyle name="Normal 5 3 10" xfId="3452"/>
    <cellStyle name="Normal 5 3 2" xfId="3453"/>
    <cellStyle name="Normal 5 3 2 2" xfId="3454"/>
    <cellStyle name="Normal 5 3 3" xfId="3455"/>
    <cellStyle name="Normal 5 3 3 2" xfId="3456"/>
    <cellStyle name="Normal 5 3 4" xfId="3457"/>
    <cellStyle name="Normal 5 3 5" xfId="3458"/>
    <cellStyle name="Normal 5 3 6" xfId="3459"/>
    <cellStyle name="Normal 5 3 7" xfId="3460"/>
    <cellStyle name="Normal 5 3 8" xfId="3461"/>
    <cellStyle name="Normal 5 3 9" xfId="3462"/>
    <cellStyle name="Normal 5 4" xfId="3463"/>
    <cellStyle name="Normal 5 4 2" xfId="3464"/>
    <cellStyle name="Normal 5 4 3" xfId="3465"/>
    <cellStyle name="Normal 5 4 4" xfId="3466"/>
    <cellStyle name="Normal 5 4 5" xfId="3467"/>
    <cellStyle name="Normal 5 4 6" xfId="3468"/>
    <cellStyle name="Normal 5 4 7" xfId="3469"/>
    <cellStyle name="Normal 5 4 8" xfId="3470"/>
    <cellStyle name="Normal 5 5" xfId="3471"/>
    <cellStyle name="Normal 5 5 2" xfId="3472"/>
    <cellStyle name="Normal 5 5 2 2" xfId="3473"/>
    <cellStyle name="Normal 5 5 3" xfId="3474"/>
    <cellStyle name="Normal 5 5 4" xfId="3475"/>
    <cellStyle name="Normal 5 5 5" xfId="3476"/>
    <cellStyle name="Normal 5 5 6" xfId="3477"/>
    <cellStyle name="Normal 5 5 7" xfId="3478"/>
    <cellStyle name="Normal 5 5 8" xfId="3479"/>
    <cellStyle name="Normal 5 5 9" xfId="3480"/>
    <cellStyle name="Normal 5 6" xfId="3481"/>
    <cellStyle name="Normal 5 6 2" xfId="3482"/>
    <cellStyle name="Normal 5 6 3" xfId="3483"/>
    <cellStyle name="Normal 5 7" xfId="3484"/>
    <cellStyle name="Normal 5 8" xfId="3485"/>
    <cellStyle name="Normal 5 9" xfId="3486"/>
    <cellStyle name="Normal 5_ELC" xfId="3487"/>
    <cellStyle name="Normal 50" xfId="3488"/>
    <cellStyle name="Normal 51" xfId="3489"/>
    <cellStyle name="Normal 52" xfId="3490"/>
    <cellStyle name="Normal 53" xfId="3491"/>
    <cellStyle name="Normal 54" xfId="3492"/>
    <cellStyle name="Normal 55" xfId="3493"/>
    <cellStyle name="Normal 6" xfId="3494"/>
    <cellStyle name="Normal 6 10" xfId="3495"/>
    <cellStyle name="Normal 6 10 2" xfId="3496"/>
    <cellStyle name="Normal 6 11" xfId="3497"/>
    <cellStyle name="Normal 6 11 2" xfId="3498"/>
    <cellStyle name="Normal 6 12" xfId="3499"/>
    <cellStyle name="Normal 6 2" xfId="3500"/>
    <cellStyle name="Normal 6 2 10" xfId="3501"/>
    <cellStyle name="Normal 6 2 11" xfId="3502"/>
    <cellStyle name="Normal 6 2 12" xfId="3503"/>
    <cellStyle name="Normal 6 2 13" xfId="3504"/>
    <cellStyle name="Normal 6 2 14" xfId="3505"/>
    <cellStyle name="Normal 6 2 2" xfId="3506"/>
    <cellStyle name="Normal 6 2 2 10" xfId="3507"/>
    <cellStyle name="Normal 6 2 2 11" xfId="3508"/>
    <cellStyle name="Normal 6 2 2 12" xfId="3509"/>
    <cellStyle name="Normal 6 2 2 13" xfId="3510"/>
    <cellStyle name="Normal 6 2 2 2" xfId="3511"/>
    <cellStyle name="Normal 6 2 2 3" xfId="3512"/>
    <cellStyle name="Normal 6 2 2 4" xfId="3513"/>
    <cellStyle name="Normal 6 2 2 5" xfId="3514"/>
    <cellStyle name="Normal 6 2 2 6" xfId="3515"/>
    <cellStyle name="Normal 6 2 2 7" xfId="3516"/>
    <cellStyle name="Normal 6 2 2 8" xfId="3517"/>
    <cellStyle name="Normal 6 2 2 9" xfId="3518"/>
    <cellStyle name="Normal 6 2 3" xfId="3519"/>
    <cellStyle name="Normal 6 2 4" xfId="3520"/>
    <cellStyle name="Normal 6 2 5" xfId="3521"/>
    <cellStyle name="Normal 6 2 6" xfId="3522"/>
    <cellStyle name="Normal 6 2 7" xfId="3523"/>
    <cellStyle name="Normal 6 2 8" xfId="3524"/>
    <cellStyle name="Normal 6 2 9" xfId="3525"/>
    <cellStyle name="Normal 6 3" xfId="3526"/>
    <cellStyle name="Normal 6 3 10" xfId="3527"/>
    <cellStyle name="Normal 6 3 11" xfId="3528"/>
    <cellStyle name="Normal 6 3 12" xfId="3529"/>
    <cellStyle name="Normal 6 3 13" xfId="3530"/>
    <cellStyle name="Normal 6 3 14" xfId="3531"/>
    <cellStyle name="Normal 6 3 15" xfId="3532"/>
    <cellStyle name="Normal 6 3 16" xfId="3533"/>
    <cellStyle name="Normal 6 3 2" xfId="3534"/>
    <cellStyle name="Normal 6 3 3" xfId="3535"/>
    <cellStyle name="Normal 6 3 4" xfId="3536"/>
    <cellStyle name="Normal 6 3 5" xfId="3537"/>
    <cellStyle name="Normal 6 3 6" xfId="3538"/>
    <cellStyle name="Normal 6 3 7" xfId="3539"/>
    <cellStyle name="Normal 6 3 8" xfId="3540"/>
    <cellStyle name="Normal 6 3 9" xfId="3541"/>
    <cellStyle name="Normal 6 4" xfId="3542"/>
    <cellStyle name="Normal 6 4 2" xfId="3543"/>
    <cellStyle name="Normal 6 4 3" xfId="3544"/>
    <cellStyle name="Normal 6 4 4" xfId="3545"/>
    <cellStyle name="Normal 6 4 5" xfId="3546"/>
    <cellStyle name="Normal 6 4 6" xfId="3547"/>
    <cellStyle name="Normal 6 4 7" xfId="3548"/>
    <cellStyle name="Normal 6 4 8" xfId="3549"/>
    <cellStyle name="Normal 6 5" xfId="3550"/>
    <cellStyle name="Normal 6 5 2" xfId="3551"/>
    <cellStyle name="Normal 6 5 3" xfId="3552"/>
    <cellStyle name="Normal 6 5 4" xfId="3553"/>
    <cellStyle name="Normal 6 5 5" xfId="3554"/>
    <cellStyle name="Normal 6 5 6" xfId="3555"/>
    <cellStyle name="Normal 6 5 7" xfId="3556"/>
    <cellStyle name="Normal 6 5 8" xfId="3557"/>
    <cellStyle name="Normal 6 6" xfId="3558"/>
    <cellStyle name="Normal 6 7" xfId="3559"/>
    <cellStyle name="Normal 6 8" xfId="3560"/>
    <cellStyle name="Normal 6 9" xfId="3561"/>
    <cellStyle name="Normal 6_ELC" xfId="3562"/>
    <cellStyle name="Normal 7" xfId="3563"/>
    <cellStyle name="Normal 7 10" xfId="3564"/>
    <cellStyle name="Normal 7 10 2" xfId="3565"/>
    <cellStyle name="Normal 7 11" xfId="3566"/>
    <cellStyle name="Normal 7 12" xfId="3567"/>
    <cellStyle name="Normal 7 2" xfId="3568"/>
    <cellStyle name="Normal 7 2 2" xfId="3569"/>
    <cellStyle name="Normal 7 2 3" xfId="3570"/>
    <cellStyle name="Normal 7 2 3 2" xfId="3571"/>
    <cellStyle name="Normal 7 2 4" xfId="3572"/>
    <cellStyle name="Normal 7 2 5" xfId="3573"/>
    <cellStyle name="Normal 7 2 6" xfId="3574"/>
    <cellStyle name="Normal 7 2 7" xfId="3575"/>
    <cellStyle name="Normal 7 2 8" xfId="3576"/>
    <cellStyle name="Normal 7 2_Scen_XBase" xfId="3577"/>
    <cellStyle name="Normal 7 3" xfId="3578"/>
    <cellStyle name="Normal 7 3 2" xfId="3579"/>
    <cellStyle name="Normal 7 3 3" xfId="3580"/>
    <cellStyle name="Normal 7 3 4" xfId="3581"/>
    <cellStyle name="Normal 7 3 5" xfId="3582"/>
    <cellStyle name="Normal 7 3 6" xfId="3583"/>
    <cellStyle name="Normal 7 3 7" xfId="3584"/>
    <cellStyle name="Normal 7 3 8" xfId="3585"/>
    <cellStyle name="Normal 7 3 9" xfId="3586"/>
    <cellStyle name="Normal 7 4" xfId="3587"/>
    <cellStyle name="Normal 7 4 2" xfId="3588"/>
    <cellStyle name="Normal 7 4 3" xfId="3589"/>
    <cellStyle name="Normal 7 4 4" xfId="3590"/>
    <cellStyle name="Normal 7 4 5" xfId="3591"/>
    <cellStyle name="Normal 7 4 6" xfId="3592"/>
    <cellStyle name="Normal 7 4 7" xfId="3593"/>
    <cellStyle name="Normal 7 4 8" xfId="3594"/>
    <cellStyle name="Normal 7 4 9" xfId="3595"/>
    <cellStyle name="Normal 7 5" xfId="3596"/>
    <cellStyle name="Normal 7 5 2" xfId="3597"/>
    <cellStyle name="Normal 7 5 3" xfId="3598"/>
    <cellStyle name="Normal 7 5 4" xfId="3599"/>
    <cellStyle name="Normal 7 5 5" xfId="3600"/>
    <cellStyle name="Normal 7 5 6" xfId="3601"/>
    <cellStyle name="Normal 7 5 7" xfId="3602"/>
    <cellStyle name="Normal 7 5 8" xfId="3603"/>
    <cellStyle name="Normal 7 5 9" xfId="3604"/>
    <cellStyle name="Normal 7 6" xfId="3605"/>
    <cellStyle name="Normal 7 6 2" xfId="3606"/>
    <cellStyle name="Normal 7 7" xfId="3607"/>
    <cellStyle name="Normal 7 7 2" xfId="3608"/>
    <cellStyle name="Normal 7 8" xfId="3609"/>
    <cellStyle name="Normal 7 8 2" xfId="3610"/>
    <cellStyle name="Normal 7 9" xfId="3611"/>
    <cellStyle name="Normal 7 9 2" xfId="3612"/>
    <cellStyle name="Normal 8" xfId="3613"/>
    <cellStyle name="Normal 8 10" xfId="3614"/>
    <cellStyle name="Normal 8 10 2" xfId="3615"/>
    <cellStyle name="Normal 8 11" xfId="3616"/>
    <cellStyle name="Normal 8 11 2" xfId="3617"/>
    <cellStyle name="Normal 8 12" xfId="3618"/>
    <cellStyle name="Normal 8 2" xfId="3619"/>
    <cellStyle name="Normal 8 2 2" xfId="3620"/>
    <cellStyle name="Normal 8 2 3" xfId="3621"/>
    <cellStyle name="Normal 8 2 4" xfId="3622"/>
    <cellStyle name="Normal 8 2 5" xfId="3623"/>
    <cellStyle name="Normal 8 2 6" xfId="3624"/>
    <cellStyle name="Normal 8 2 7" xfId="3625"/>
    <cellStyle name="Normal 8 2 8" xfId="3626"/>
    <cellStyle name="Normal 8 3" xfId="3627"/>
    <cellStyle name="Normal 8 3 2" xfId="3628"/>
    <cellStyle name="Normal 8 3 3" xfId="3629"/>
    <cellStyle name="Normal 8 3 4" xfId="3630"/>
    <cellStyle name="Normal 8 3 5" xfId="3631"/>
    <cellStyle name="Normal 8 3 6" xfId="3632"/>
    <cellStyle name="Normal 8 3 7" xfId="3633"/>
    <cellStyle name="Normal 8 3 8" xfId="3634"/>
    <cellStyle name="Normal 8 4" xfId="3635"/>
    <cellStyle name="Normal 8 4 2" xfId="3636"/>
    <cellStyle name="Normal 8 4 3" xfId="3637"/>
    <cellStyle name="Normal 8 4 4" xfId="3638"/>
    <cellStyle name="Normal 8 4 5" xfId="3639"/>
    <cellStyle name="Normal 8 4 6" xfId="3640"/>
    <cellStyle name="Normal 8 4 7" xfId="3641"/>
    <cellStyle name="Normal 8 4 8" xfId="3642"/>
    <cellStyle name="Normal 8 5" xfId="3643"/>
    <cellStyle name="Normal 8 5 2" xfId="3644"/>
    <cellStyle name="Normal 8 5 3" xfId="3645"/>
    <cellStyle name="Normal 8 5 4" xfId="3646"/>
    <cellStyle name="Normal 8 5 5" xfId="3647"/>
    <cellStyle name="Normal 8 5 6" xfId="3648"/>
    <cellStyle name="Normal 8 5 7" xfId="3649"/>
    <cellStyle name="Normal 8 5 8" xfId="3650"/>
    <cellStyle name="Normal 8 6" xfId="3651"/>
    <cellStyle name="Normal 8 7" xfId="3652"/>
    <cellStyle name="Normal 8 8" xfId="3653"/>
    <cellStyle name="Normal 8 9" xfId="3654"/>
    <cellStyle name="Normal 9" xfId="3655"/>
    <cellStyle name="Normal 9 10" xfId="3656"/>
    <cellStyle name="Normal 9 2" xfId="3657"/>
    <cellStyle name="Normal 9 2 2" xfId="3658"/>
    <cellStyle name="Normal 9 2 3" xfId="3659"/>
    <cellStyle name="Normal 9 3" xfId="3660"/>
    <cellStyle name="Normal 9 4" xfId="3661"/>
    <cellStyle name="Normal 9 5" xfId="3662"/>
    <cellStyle name="Normal 9 6" xfId="3663"/>
    <cellStyle name="Normal 9 7" xfId="3664"/>
    <cellStyle name="Normal 9 8" xfId="3665"/>
    <cellStyle name="Normal 9 9" xfId="3666"/>
    <cellStyle name="Normal GHG Numbers (0.00)" xfId="3667"/>
    <cellStyle name="Normal GHG Textfiels Bold" xfId="3668"/>
    <cellStyle name="Normal GHG whole table" xfId="3669"/>
    <cellStyle name="Normal GHG-Shade" xfId="3670"/>
    <cellStyle name="Normale_B2020" xfId="142"/>
    <cellStyle name="Note" xfId="15" builtinId="10" customBuiltin="1"/>
    <cellStyle name="Note 10" xfId="3671"/>
    <cellStyle name="Note 10 2" xfId="3672"/>
    <cellStyle name="Note 10 3" xfId="3673"/>
    <cellStyle name="Note 10 3 2" xfId="3674"/>
    <cellStyle name="Note 10 3_ELC_final" xfId="3675"/>
    <cellStyle name="Note 10_ELC_final" xfId="3676"/>
    <cellStyle name="Note 11" xfId="3677"/>
    <cellStyle name="Note 11 2" xfId="3678"/>
    <cellStyle name="Note 11_ELC_final" xfId="3679"/>
    <cellStyle name="Note 12" xfId="3680"/>
    <cellStyle name="Note 12 2" xfId="3681"/>
    <cellStyle name="Note 12_ELC_final" xfId="3682"/>
    <cellStyle name="Note 13" xfId="3683"/>
    <cellStyle name="Note 13 2" xfId="3684"/>
    <cellStyle name="Note 13_ELC_final" xfId="3685"/>
    <cellStyle name="Note 14" xfId="3686"/>
    <cellStyle name="Note 14 2" xfId="3687"/>
    <cellStyle name="Note 14_ELC_final" xfId="3688"/>
    <cellStyle name="Note 15" xfId="3689"/>
    <cellStyle name="Note 15 2" xfId="3690"/>
    <cellStyle name="Note 15_ELC_final" xfId="3691"/>
    <cellStyle name="Note 16" xfId="3692"/>
    <cellStyle name="Note 16 2" xfId="3693"/>
    <cellStyle name="Note 16_ELC_final" xfId="3694"/>
    <cellStyle name="Note 17" xfId="3695"/>
    <cellStyle name="Note 17 2" xfId="3696"/>
    <cellStyle name="Note 17_ELC_final" xfId="3697"/>
    <cellStyle name="Note 18" xfId="3698"/>
    <cellStyle name="Note 18 2" xfId="3699"/>
    <cellStyle name="Note 18_ELC_final" xfId="3700"/>
    <cellStyle name="Note 19" xfId="3701"/>
    <cellStyle name="Note 2" xfId="143"/>
    <cellStyle name="Note 2 10" xfId="3703"/>
    <cellStyle name="Note 2 11" xfId="3704"/>
    <cellStyle name="Note 2 12" xfId="3705"/>
    <cellStyle name="Note 2 13" xfId="3706"/>
    <cellStyle name="Note 2 14" xfId="3707"/>
    <cellStyle name="Note 2 15" xfId="3708"/>
    <cellStyle name="Note 2 16" xfId="3709"/>
    <cellStyle name="Note 2 17" xfId="3702"/>
    <cellStyle name="Note 2 2" xfId="144"/>
    <cellStyle name="Note 2 2 2" xfId="3711"/>
    <cellStyle name="Note 2 2 3" xfId="3712"/>
    <cellStyle name="Note 2 2 4" xfId="3710"/>
    <cellStyle name="Note 2 3" xfId="3713"/>
    <cellStyle name="Note 2 4" xfId="3714"/>
    <cellStyle name="Note 2 5" xfId="3715"/>
    <cellStyle name="Note 2 6" xfId="3716"/>
    <cellStyle name="Note 2 7" xfId="3717"/>
    <cellStyle name="Note 2 8" xfId="3718"/>
    <cellStyle name="Note 2 9" xfId="3719"/>
    <cellStyle name="Note 2_PrimaryEnergyPrices_TIMES" xfId="3720"/>
    <cellStyle name="Note 20" xfId="3721"/>
    <cellStyle name="Note 21" xfId="3722"/>
    <cellStyle name="Note 22" xfId="3723"/>
    <cellStyle name="Note 23" xfId="3724"/>
    <cellStyle name="Note 24" xfId="3725"/>
    <cellStyle name="Note 25" xfId="3726"/>
    <cellStyle name="Note 26" xfId="3727"/>
    <cellStyle name="Note 27" xfId="3728"/>
    <cellStyle name="Note 28" xfId="3729"/>
    <cellStyle name="Note 29" xfId="3730"/>
    <cellStyle name="Note 3" xfId="3731"/>
    <cellStyle name="Note 3 2" xfId="3732"/>
    <cellStyle name="Note 3 2 2" xfId="3733"/>
    <cellStyle name="Note 3 2 3" xfId="3734"/>
    <cellStyle name="Note 3 3" xfId="3735"/>
    <cellStyle name="Note 3 4" xfId="3736"/>
    <cellStyle name="Note 3_PrimaryEnergyPrices_TIMES" xfId="3737"/>
    <cellStyle name="Note 30" xfId="3738"/>
    <cellStyle name="Note 31" xfId="3739"/>
    <cellStyle name="Note 32" xfId="3740"/>
    <cellStyle name="Note 33" xfId="3741"/>
    <cellStyle name="Note 34" xfId="3742"/>
    <cellStyle name="Note 35" xfId="3743"/>
    <cellStyle name="Note 36" xfId="3744"/>
    <cellStyle name="Note 37" xfId="3745"/>
    <cellStyle name="Note 38" xfId="3746"/>
    <cellStyle name="Note 39" xfId="3747"/>
    <cellStyle name="Note 4" xfId="3748"/>
    <cellStyle name="Note 4 2" xfId="3749"/>
    <cellStyle name="Note 4 3" xfId="3750"/>
    <cellStyle name="Note 4 3 2" xfId="3751"/>
    <cellStyle name="Note 4 3_ELC_final" xfId="3752"/>
    <cellStyle name="Note 4 4" xfId="3753"/>
    <cellStyle name="Note 4_ELC_final" xfId="3754"/>
    <cellStyle name="Note 40" xfId="3755"/>
    <cellStyle name="Note 41" xfId="3756"/>
    <cellStyle name="Note 42" xfId="3757"/>
    <cellStyle name="Note 43" xfId="3758"/>
    <cellStyle name="Note 5" xfId="3759"/>
    <cellStyle name="Note 5 2" xfId="3760"/>
    <cellStyle name="Note 5 3" xfId="3761"/>
    <cellStyle name="Note 5 3 2" xfId="3762"/>
    <cellStyle name="Note 5 3_ELC_final" xfId="3763"/>
    <cellStyle name="Note 5 4" xfId="3764"/>
    <cellStyle name="Note 5_ELC_final" xfId="3765"/>
    <cellStyle name="Note 6" xfId="3766"/>
    <cellStyle name="Note 6 2" xfId="3767"/>
    <cellStyle name="Note 6 3" xfId="3768"/>
    <cellStyle name="Note 6 3 2" xfId="3769"/>
    <cellStyle name="Note 6 3_ELC_final" xfId="3770"/>
    <cellStyle name="Note 6 4" xfId="3771"/>
    <cellStyle name="Note 6_ELC_final" xfId="3772"/>
    <cellStyle name="Note 7" xfId="3773"/>
    <cellStyle name="Note 7 2" xfId="3774"/>
    <cellStyle name="Note 7 3" xfId="3775"/>
    <cellStyle name="Note 7 3 2" xfId="3776"/>
    <cellStyle name="Note 7 3_ELC_final" xfId="3777"/>
    <cellStyle name="Note 7 4" xfId="3778"/>
    <cellStyle name="Note 7_ELC_final" xfId="3779"/>
    <cellStyle name="Note 8" xfId="3780"/>
    <cellStyle name="Note 8 2" xfId="3781"/>
    <cellStyle name="Note 8 3" xfId="3782"/>
    <cellStyle name="Note 8 3 2" xfId="3783"/>
    <cellStyle name="Note 8 3_ELC_final" xfId="3784"/>
    <cellStyle name="Note 8 4" xfId="3785"/>
    <cellStyle name="Note 8_ELC_final" xfId="3786"/>
    <cellStyle name="Note 9" xfId="3787"/>
    <cellStyle name="Note 9 2" xfId="3788"/>
    <cellStyle name="Note 9 3" xfId="3789"/>
    <cellStyle name="Note 9 3 2" xfId="3790"/>
    <cellStyle name="Note 9 3_ELC_final" xfId="3791"/>
    <cellStyle name="Note 9 4" xfId="3792"/>
    <cellStyle name="Note 9_ELC_final" xfId="3793"/>
    <cellStyle name="Notiz" xfId="3794"/>
    <cellStyle name="num_note" xfId="3795"/>
    <cellStyle name="NumberCellStyle" xfId="160"/>
    <cellStyle name="Nuovo" xfId="3796"/>
    <cellStyle name="Nuovo 10" xfId="3797"/>
    <cellStyle name="Nuovo 11" xfId="3798"/>
    <cellStyle name="Nuovo 12" xfId="3799"/>
    <cellStyle name="Nuovo 13" xfId="3800"/>
    <cellStyle name="Nuovo 14" xfId="3801"/>
    <cellStyle name="Nuovo 15" xfId="3802"/>
    <cellStyle name="Nuovo 16" xfId="3803"/>
    <cellStyle name="Nuovo 17" xfId="3804"/>
    <cellStyle name="Nuovo 18" xfId="3805"/>
    <cellStyle name="Nuovo 19" xfId="3806"/>
    <cellStyle name="Nuovo 2" xfId="3807"/>
    <cellStyle name="Nuovo 20" xfId="3808"/>
    <cellStyle name="Nuovo 21" xfId="3809"/>
    <cellStyle name="Nuovo 22" xfId="3810"/>
    <cellStyle name="Nuovo 23" xfId="3811"/>
    <cellStyle name="Nuovo 24" xfId="3812"/>
    <cellStyle name="Nuovo 25" xfId="3813"/>
    <cellStyle name="Nuovo 26" xfId="3814"/>
    <cellStyle name="Nuovo 27" xfId="3815"/>
    <cellStyle name="Nuovo 28" xfId="3816"/>
    <cellStyle name="Nuovo 29" xfId="3817"/>
    <cellStyle name="Nuovo 3" xfId="3818"/>
    <cellStyle name="Nuovo 30" xfId="3819"/>
    <cellStyle name="Nuovo 31" xfId="3820"/>
    <cellStyle name="Nuovo 32" xfId="3821"/>
    <cellStyle name="Nuovo 33" xfId="3822"/>
    <cellStyle name="Nuovo 34" xfId="3823"/>
    <cellStyle name="Nuovo 35" xfId="3824"/>
    <cellStyle name="Nuovo 36" xfId="3825"/>
    <cellStyle name="Nuovo 37" xfId="3826"/>
    <cellStyle name="Nuovo 38" xfId="3827"/>
    <cellStyle name="Nuovo 38 2" xfId="3828"/>
    <cellStyle name="Nuovo 38 3" xfId="3829"/>
    <cellStyle name="Nuovo 38 3 2" xfId="3830"/>
    <cellStyle name="Nuovo 38 3 3" xfId="3831"/>
    <cellStyle name="Nuovo 38 4" xfId="3832"/>
    <cellStyle name="Nuovo 39" xfId="3833"/>
    <cellStyle name="Nuovo 4" xfId="3834"/>
    <cellStyle name="Nuovo 5" xfId="3835"/>
    <cellStyle name="Nuovo 6" xfId="3836"/>
    <cellStyle name="Nuovo 7" xfId="3837"/>
    <cellStyle name="Nuovo 8" xfId="3838"/>
    <cellStyle name="Nuovo 9" xfId="3839"/>
    <cellStyle name="Output" xfId="10" builtinId="21" customBuiltin="1"/>
    <cellStyle name="Output 10" xfId="3840"/>
    <cellStyle name="Output 11" xfId="3841"/>
    <cellStyle name="Output 12" xfId="3842"/>
    <cellStyle name="Output 13" xfId="3843"/>
    <cellStyle name="Output 14" xfId="3844"/>
    <cellStyle name="Output 15" xfId="3845"/>
    <cellStyle name="Output 16" xfId="3846"/>
    <cellStyle name="Output 17" xfId="3847"/>
    <cellStyle name="Output 18" xfId="3848"/>
    <cellStyle name="Output 19" xfId="3849"/>
    <cellStyle name="Output 2" xfId="145"/>
    <cellStyle name="Output 2 10" xfId="3850"/>
    <cellStyle name="Output 2 11" xfId="3851"/>
    <cellStyle name="Output 2 2" xfId="3852"/>
    <cellStyle name="Output 2 3" xfId="3853"/>
    <cellStyle name="Output 2 4" xfId="3854"/>
    <cellStyle name="Output 2 5" xfId="3855"/>
    <cellStyle name="Output 2 6" xfId="3856"/>
    <cellStyle name="Output 2 7" xfId="3857"/>
    <cellStyle name="Output 2 8" xfId="3858"/>
    <cellStyle name="Output 2 9" xfId="3859"/>
    <cellStyle name="Output 20" xfId="3860"/>
    <cellStyle name="Output 21" xfId="3861"/>
    <cellStyle name="Output 22" xfId="3862"/>
    <cellStyle name="Output 23" xfId="3863"/>
    <cellStyle name="Output 24" xfId="3864"/>
    <cellStyle name="Output 25" xfId="3865"/>
    <cellStyle name="Output 26" xfId="3866"/>
    <cellStyle name="Output 27" xfId="3867"/>
    <cellStyle name="Output 28" xfId="3868"/>
    <cellStyle name="Output 29" xfId="3869"/>
    <cellStyle name="Output 3" xfId="3870"/>
    <cellStyle name="Output 3 2" xfId="3871"/>
    <cellStyle name="Output 30" xfId="3872"/>
    <cellStyle name="Output 31" xfId="3873"/>
    <cellStyle name="Output 32" xfId="3874"/>
    <cellStyle name="Output 33" xfId="3875"/>
    <cellStyle name="Output 34" xfId="3876"/>
    <cellStyle name="Output 35" xfId="3877"/>
    <cellStyle name="Output 36" xfId="3878"/>
    <cellStyle name="Output 37" xfId="3879"/>
    <cellStyle name="Output 38" xfId="3880"/>
    <cellStyle name="Output 39" xfId="3881"/>
    <cellStyle name="Output 4" xfId="3882"/>
    <cellStyle name="Output 4 2" xfId="3883"/>
    <cellStyle name="Output 40" xfId="3884"/>
    <cellStyle name="Output 41" xfId="3885"/>
    <cellStyle name="Output 42" xfId="3886"/>
    <cellStyle name="Output 43" xfId="3887"/>
    <cellStyle name="Output 44" xfId="3888"/>
    <cellStyle name="Output 5" xfId="3889"/>
    <cellStyle name="Output 5 2" xfId="3890"/>
    <cellStyle name="Output 6" xfId="3891"/>
    <cellStyle name="Output 6 2" xfId="3892"/>
    <cellStyle name="Output 7" xfId="3893"/>
    <cellStyle name="Output 8" xfId="3894"/>
    <cellStyle name="Output 9" xfId="3895"/>
    <cellStyle name="Pattern" xfId="3896"/>
    <cellStyle name="Percent" xfId="43" builtinId="5"/>
    <cellStyle name="Percent 10" xfId="3897"/>
    <cellStyle name="Percent 10 10" xfId="3898"/>
    <cellStyle name="Percent 10 11" xfId="3899"/>
    <cellStyle name="Percent 10 12" xfId="3900"/>
    <cellStyle name="Percent 10 13" xfId="3901"/>
    <cellStyle name="Percent 10 14" xfId="3902"/>
    <cellStyle name="Percent 10 15" xfId="3903"/>
    <cellStyle name="Percent 10 16" xfId="3904"/>
    <cellStyle name="Percent 10 17" xfId="3905"/>
    <cellStyle name="Percent 10 18" xfId="3906"/>
    <cellStyle name="Percent 10 19" xfId="3907"/>
    <cellStyle name="Percent 10 2" xfId="3908"/>
    <cellStyle name="Percent 10 2 2" xfId="3909"/>
    <cellStyle name="Percent 10 20" xfId="3910"/>
    <cellStyle name="Percent 10 3" xfId="3911"/>
    <cellStyle name="Percent 10 3 2" xfId="3912"/>
    <cellStyle name="Percent 10 4" xfId="3913"/>
    <cellStyle name="Percent 10 4 2" xfId="3914"/>
    <cellStyle name="Percent 10 5" xfId="3915"/>
    <cellStyle name="Percent 10 5 2" xfId="3916"/>
    <cellStyle name="Percent 10 6" xfId="3917"/>
    <cellStyle name="Percent 10 6 2" xfId="3918"/>
    <cellStyle name="Percent 10 7" xfId="3919"/>
    <cellStyle name="Percent 10 7 2" xfId="3920"/>
    <cellStyle name="Percent 10 7 3" xfId="3921"/>
    <cellStyle name="Percent 10 7 4" xfId="3922"/>
    <cellStyle name="Percent 10 8" xfId="3923"/>
    <cellStyle name="Percent 10 8 2" xfId="3924"/>
    <cellStyle name="Percent 10 9" xfId="3925"/>
    <cellStyle name="Percent 11" xfId="3926"/>
    <cellStyle name="Percent 11 10" xfId="3927"/>
    <cellStyle name="Percent 11 2" xfId="3928"/>
    <cellStyle name="Percent 11 2 2" xfId="3929"/>
    <cellStyle name="Percent 11 3" xfId="3930"/>
    <cellStyle name="Percent 11 3 2" xfId="3931"/>
    <cellStyle name="Percent 11 4" xfId="3932"/>
    <cellStyle name="Percent 11 4 2" xfId="3933"/>
    <cellStyle name="Percent 11 5" xfId="3934"/>
    <cellStyle name="Percent 11 5 2" xfId="3935"/>
    <cellStyle name="Percent 11 6" xfId="3936"/>
    <cellStyle name="Percent 11 6 2" xfId="3937"/>
    <cellStyle name="Percent 11 7" xfId="3938"/>
    <cellStyle name="Percent 11 7 2" xfId="3939"/>
    <cellStyle name="Percent 11 7 3" xfId="3940"/>
    <cellStyle name="Percent 11 7 4" xfId="3941"/>
    <cellStyle name="Percent 11 8" xfId="3942"/>
    <cellStyle name="Percent 11 8 2" xfId="3943"/>
    <cellStyle name="Percent 11 9" xfId="3944"/>
    <cellStyle name="Percent 12" xfId="3945"/>
    <cellStyle name="Percent 12 10" xfId="3946"/>
    <cellStyle name="Percent 12 2" xfId="3947"/>
    <cellStyle name="Percent 12 2 2" xfId="3948"/>
    <cellStyle name="Percent 12 3" xfId="3949"/>
    <cellStyle name="Percent 12 3 2" xfId="3950"/>
    <cellStyle name="Percent 12 4" xfId="3951"/>
    <cellStyle name="Percent 12 4 2" xfId="3952"/>
    <cellStyle name="Percent 12 5" xfId="3953"/>
    <cellStyle name="Percent 12 5 2" xfId="3954"/>
    <cellStyle name="Percent 12 6" xfId="3955"/>
    <cellStyle name="Percent 12 6 2" xfId="3956"/>
    <cellStyle name="Percent 12 7" xfId="3957"/>
    <cellStyle name="Percent 12 7 2" xfId="3958"/>
    <cellStyle name="Percent 12 7 3" xfId="3959"/>
    <cellStyle name="Percent 12 7 4" xfId="3960"/>
    <cellStyle name="Percent 12 8" xfId="3961"/>
    <cellStyle name="Percent 12 8 2" xfId="3962"/>
    <cellStyle name="Percent 12 9" xfId="3963"/>
    <cellStyle name="Percent 13" xfId="3964"/>
    <cellStyle name="Percent 13 10" xfId="3965"/>
    <cellStyle name="Percent 13 2" xfId="3966"/>
    <cellStyle name="Percent 13 2 2" xfId="3967"/>
    <cellStyle name="Percent 13 3" xfId="3968"/>
    <cellStyle name="Percent 13 3 2" xfId="3969"/>
    <cellStyle name="Percent 13 4" xfId="3970"/>
    <cellStyle name="Percent 13 4 2" xfId="3971"/>
    <cellStyle name="Percent 13 5" xfId="3972"/>
    <cellStyle name="Percent 13 5 2" xfId="3973"/>
    <cellStyle name="Percent 13 6" xfId="3974"/>
    <cellStyle name="Percent 13 6 2" xfId="3975"/>
    <cellStyle name="Percent 13 7" xfId="3976"/>
    <cellStyle name="Percent 13 7 2" xfId="3977"/>
    <cellStyle name="Percent 13 7 3" xfId="3978"/>
    <cellStyle name="Percent 13 7 4" xfId="3979"/>
    <cellStyle name="Percent 13 8" xfId="3980"/>
    <cellStyle name="Percent 13 8 2" xfId="3981"/>
    <cellStyle name="Percent 13 9" xfId="3982"/>
    <cellStyle name="Percent 14" xfId="3983"/>
    <cellStyle name="Percent 14 10" xfId="3984"/>
    <cellStyle name="Percent 14 2" xfId="3985"/>
    <cellStyle name="Percent 14 2 2" xfId="3986"/>
    <cellStyle name="Percent 14 3" xfId="3987"/>
    <cellStyle name="Percent 14 3 2" xfId="3988"/>
    <cellStyle name="Percent 14 4" xfId="3989"/>
    <cellStyle name="Percent 14 4 2" xfId="3990"/>
    <cellStyle name="Percent 14 5" xfId="3991"/>
    <cellStyle name="Percent 14 5 2" xfId="3992"/>
    <cellStyle name="Percent 14 6" xfId="3993"/>
    <cellStyle name="Percent 14 6 2" xfId="3994"/>
    <cellStyle name="Percent 14 7" xfId="3995"/>
    <cellStyle name="Percent 14 7 2" xfId="3996"/>
    <cellStyle name="Percent 14 7 3" xfId="3997"/>
    <cellStyle name="Percent 14 7 4" xfId="3998"/>
    <cellStyle name="Percent 14 8" xfId="3999"/>
    <cellStyle name="Percent 14 8 2" xfId="4000"/>
    <cellStyle name="Percent 14 9" xfId="4001"/>
    <cellStyle name="Percent 15" xfId="4002"/>
    <cellStyle name="Percent 15 10" xfId="4003"/>
    <cellStyle name="Percent 15 11" xfId="4004"/>
    <cellStyle name="Percent 15 12" xfId="4005"/>
    <cellStyle name="Percent 15 13" xfId="4006"/>
    <cellStyle name="Percent 15 14" xfId="4007"/>
    <cellStyle name="Percent 15 15" xfId="4008"/>
    <cellStyle name="Percent 15 2" xfId="4009"/>
    <cellStyle name="Percent 15 2 2" xfId="4010"/>
    <cellStyle name="Percent 15 2 2 2" xfId="4011"/>
    <cellStyle name="Percent 15 2 3" xfId="4012"/>
    <cellStyle name="Percent 15 2 3 2" xfId="4013"/>
    <cellStyle name="Percent 15 2 4" xfId="4014"/>
    <cellStyle name="Percent 15 2 4 2" xfId="4015"/>
    <cellStyle name="Percent 15 2 5" xfId="4016"/>
    <cellStyle name="Percent 15 2 5 2" xfId="4017"/>
    <cellStyle name="Percent 15 2 6" xfId="4018"/>
    <cellStyle name="Percent 15 2 6 2" xfId="4019"/>
    <cellStyle name="Percent 15 2 7" xfId="4020"/>
    <cellStyle name="Percent 15 2 7 2" xfId="4021"/>
    <cellStyle name="Percent 15 2 8" xfId="4022"/>
    <cellStyle name="Percent 15 3" xfId="4023"/>
    <cellStyle name="Percent 15 3 2" xfId="4024"/>
    <cellStyle name="Percent 15 3 3" xfId="4025"/>
    <cellStyle name="Percent 15 3 3 2" xfId="4026"/>
    <cellStyle name="Percent 15 4" xfId="4027"/>
    <cellStyle name="Percent 15 4 2" xfId="4028"/>
    <cellStyle name="Percent 15 5" xfId="4029"/>
    <cellStyle name="Percent 15 5 2" xfId="4030"/>
    <cellStyle name="Percent 15 5 3" xfId="4031"/>
    <cellStyle name="Percent 15 5 3 2" xfId="4032"/>
    <cellStyle name="Percent 15 6" xfId="4033"/>
    <cellStyle name="Percent 15 6 2" xfId="4034"/>
    <cellStyle name="Percent 15 6 3" xfId="4035"/>
    <cellStyle name="Percent 15 6 3 2" xfId="4036"/>
    <cellStyle name="Percent 15 7" xfId="4037"/>
    <cellStyle name="Percent 15 7 2" xfId="4038"/>
    <cellStyle name="Percent 15 7 3" xfId="4039"/>
    <cellStyle name="Percent 15 7 4" xfId="4040"/>
    <cellStyle name="Percent 15 7 4 2" xfId="4041"/>
    <cellStyle name="Percent 15 8" xfId="4042"/>
    <cellStyle name="Percent 15 8 2" xfId="4043"/>
    <cellStyle name="Percent 15 9" xfId="4044"/>
    <cellStyle name="Percent 16" xfId="4045"/>
    <cellStyle name="Percent 16 2" xfId="4046"/>
    <cellStyle name="Percent 16 2 2" xfId="4047"/>
    <cellStyle name="Percent 16 3" xfId="4048"/>
    <cellStyle name="Percent 16 3 10" xfId="4049"/>
    <cellStyle name="Percent 16 3 11" xfId="4050"/>
    <cellStyle name="Percent 16 3 12" xfId="4051"/>
    <cellStyle name="Percent 16 3 13" xfId="4052"/>
    <cellStyle name="Percent 16 3 14" xfId="4053"/>
    <cellStyle name="Percent 16 3 15" xfId="4054"/>
    <cellStyle name="Percent 16 3 16" xfId="4055"/>
    <cellStyle name="Percent 16 3 17" xfId="4056"/>
    <cellStyle name="Percent 16 3 18" xfId="4057"/>
    <cellStyle name="Percent 16 3 2" xfId="4058"/>
    <cellStyle name="Percent 16 3 3" xfId="4059"/>
    <cellStyle name="Percent 16 3 4" xfId="4060"/>
    <cellStyle name="Percent 16 3 5" xfId="4061"/>
    <cellStyle name="Percent 16 3 6" xfId="4062"/>
    <cellStyle name="Percent 16 3 7" xfId="4063"/>
    <cellStyle name="Percent 16 3 8" xfId="4064"/>
    <cellStyle name="Percent 16 3 9" xfId="4065"/>
    <cellStyle name="Percent 16 4" xfId="4066"/>
    <cellStyle name="Percent 16 4 10" xfId="4067"/>
    <cellStyle name="Percent 16 4 11" xfId="4068"/>
    <cellStyle name="Percent 16 4 12" xfId="4069"/>
    <cellStyle name="Percent 16 4 13" xfId="4070"/>
    <cellStyle name="Percent 16 4 14" xfId="4071"/>
    <cellStyle name="Percent 16 4 15" xfId="4072"/>
    <cellStyle name="Percent 16 4 16" xfId="4073"/>
    <cellStyle name="Percent 16 4 17" xfId="4074"/>
    <cellStyle name="Percent 16 4 18" xfId="4075"/>
    <cellStyle name="Percent 16 4 2" xfId="4076"/>
    <cellStyle name="Percent 16 4 3" xfId="4077"/>
    <cellStyle name="Percent 16 4 4" xfId="4078"/>
    <cellStyle name="Percent 16 4 5" xfId="4079"/>
    <cellStyle name="Percent 16 4 6" xfId="4080"/>
    <cellStyle name="Percent 16 4 7" xfId="4081"/>
    <cellStyle name="Percent 16 4 8" xfId="4082"/>
    <cellStyle name="Percent 16 4 9" xfId="4083"/>
    <cellStyle name="Percent 16 5" xfId="4084"/>
    <cellStyle name="Percent 16 5 10" xfId="4085"/>
    <cellStyle name="Percent 16 5 11" xfId="4086"/>
    <cellStyle name="Percent 16 5 12" xfId="4087"/>
    <cellStyle name="Percent 16 5 13" xfId="4088"/>
    <cellStyle name="Percent 16 5 14" xfId="4089"/>
    <cellStyle name="Percent 16 5 15" xfId="4090"/>
    <cellStyle name="Percent 16 5 16" xfId="4091"/>
    <cellStyle name="Percent 16 5 17" xfId="4092"/>
    <cellStyle name="Percent 16 5 18" xfId="4093"/>
    <cellStyle name="Percent 16 5 2" xfId="4094"/>
    <cellStyle name="Percent 16 5 2 2" xfId="21714"/>
    <cellStyle name="Percent 16 5 3" xfId="4095"/>
    <cellStyle name="Percent 16 5 3 2" xfId="21715"/>
    <cellStyle name="Percent 16 5 4" xfId="4096"/>
    <cellStyle name="Percent 16 5 4 2" xfId="21716"/>
    <cellStyle name="Percent 16 5 5" xfId="4097"/>
    <cellStyle name="Percent 16 5 5 2" xfId="21717"/>
    <cellStyle name="Percent 16 5 6" xfId="4098"/>
    <cellStyle name="Percent 16 5 6 2" xfId="21718"/>
    <cellStyle name="Percent 16 5 7" xfId="4099"/>
    <cellStyle name="Percent 16 5 7 2" xfId="21719"/>
    <cellStyle name="Percent 16 5 8" xfId="4100"/>
    <cellStyle name="Percent 16 5 8 2" xfId="21720"/>
    <cellStyle name="Percent 16 5 9" xfId="4101"/>
    <cellStyle name="Percent 16 5 9 2" xfId="21721"/>
    <cellStyle name="Percent 16 6" xfId="4102"/>
    <cellStyle name="Percent 16 6 10" xfId="4103"/>
    <cellStyle name="Percent 16 6 10 2" xfId="21723"/>
    <cellStyle name="Percent 16 6 11" xfId="4104"/>
    <cellStyle name="Percent 16 6 11 2" xfId="21724"/>
    <cellStyle name="Percent 16 6 12" xfId="4105"/>
    <cellStyle name="Percent 16 6 12 2" xfId="21725"/>
    <cellStyle name="Percent 16 6 13" xfId="4106"/>
    <cellStyle name="Percent 16 6 13 2" xfId="21726"/>
    <cellStyle name="Percent 16 6 14" xfId="4107"/>
    <cellStyle name="Percent 16 6 14 2" xfId="21727"/>
    <cellStyle name="Percent 16 6 15" xfId="4108"/>
    <cellStyle name="Percent 16 6 15 2" xfId="21728"/>
    <cellStyle name="Percent 16 6 16" xfId="4109"/>
    <cellStyle name="Percent 16 6 16 2" xfId="21729"/>
    <cellStyle name="Percent 16 6 17" xfId="4110"/>
    <cellStyle name="Percent 16 6 17 2" xfId="21730"/>
    <cellStyle name="Percent 16 6 18" xfId="4111"/>
    <cellStyle name="Percent 16 6 18 2" xfId="21731"/>
    <cellStyle name="Percent 16 6 19" xfId="21722"/>
    <cellStyle name="Percent 16 6 2" xfId="4112"/>
    <cellStyle name="Percent 16 6 2 2" xfId="21732"/>
    <cellStyle name="Percent 16 6 3" xfId="4113"/>
    <cellStyle name="Percent 16 6 3 2" xfId="21733"/>
    <cellStyle name="Percent 16 6 4" xfId="4114"/>
    <cellStyle name="Percent 16 6 4 2" xfId="21734"/>
    <cellStyle name="Percent 16 6 5" xfId="4115"/>
    <cellStyle name="Percent 16 6 5 2" xfId="21735"/>
    <cellStyle name="Percent 16 6 6" xfId="4116"/>
    <cellStyle name="Percent 16 6 6 2" xfId="21736"/>
    <cellStyle name="Percent 16 6 7" xfId="4117"/>
    <cellStyle name="Percent 16 6 7 2" xfId="21737"/>
    <cellStyle name="Percent 16 6 8" xfId="4118"/>
    <cellStyle name="Percent 16 6 8 2" xfId="21738"/>
    <cellStyle name="Percent 16 6 9" xfId="4119"/>
    <cellStyle name="Percent 16 6 9 2" xfId="21739"/>
    <cellStyle name="Percent 16 7" xfId="4120"/>
    <cellStyle name="Percent 16 7 10" xfId="4121"/>
    <cellStyle name="Percent 16 7 10 2" xfId="21741"/>
    <cellStyle name="Percent 16 7 11" xfId="4122"/>
    <cellStyle name="Percent 16 7 11 2" xfId="21742"/>
    <cellStyle name="Percent 16 7 12" xfId="4123"/>
    <cellStyle name="Percent 16 7 12 2" xfId="21743"/>
    <cellStyle name="Percent 16 7 13" xfId="4124"/>
    <cellStyle name="Percent 16 7 13 2" xfId="21744"/>
    <cellStyle name="Percent 16 7 14" xfId="4125"/>
    <cellStyle name="Percent 16 7 14 2" xfId="21745"/>
    <cellStyle name="Percent 16 7 15" xfId="4126"/>
    <cellStyle name="Percent 16 7 15 2" xfId="21746"/>
    <cellStyle name="Percent 16 7 16" xfId="4127"/>
    <cellStyle name="Percent 16 7 16 2" xfId="21747"/>
    <cellStyle name="Percent 16 7 17" xfId="4128"/>
    <cellStyle name="Percent 16 7 17 2" xfId="21748"/>
    <cellStyle name="Percent 16 7 18" xfId="4129"/>
    <cellStyle name="Percent 16 7 18 2" xfId="21749"/>
    <cellStyle name="Percent 16 7 19" xfId="21740"/>
    <cellStyle name="Percent 16 7 2" xfId="4130"/>
    <cellStyle name="Percent 16 7 2 2" xfId="4131"/>
    <cellStyle name="Percent 16 7 2 2 2" xfId="21751"/>
    <cellStyle name="Percent 16 7 2 3" xfId="21750"/>
    <cellStyle name="Percent 16 7 3" xfId="4132"/>
    <cellStyle name="Percent 16 7 3 2" xfId="4133"/>
    <cellStyle name="Percent 16 7 3 2 2" xfId="4134"/>
    <cellStyle name="Percent 16 7 3 2 2 2" xfId="21754"/>
    <cellStyle name="Percent 16 7 3 2 3" xfId="21753"/>
    <cellStyle name="Percent 16 7 3 3" xfId="21752"/>
    <cellStyle name="Percent 16 7 4" xfId="4135"/>
    <cellStyle name="Percent 16 7 4 2" xfId="4136"/>
    <cellStyle name="Percent 16 7 4 2 2" xfId="21756"/>
    <cellStyle name="Percent 16 7 4 3" xfId="21755"/>
    <cellStyle name="Percent 16 7 5" xfId="4137"/>
    <cellStyle name="Percent 16 7 5 2" xfId="4138"/>
    <cellStyle name="Percent 16 7 5 2 2" xfId="21758"/>
    <cellStyle name="Percent 16 7 5 3" xfId="21757"/>
    <cellStyle name="Percent 16 7 6" xfId="4139"/>
    <cellStyle name="Percent 16 7 6 2" xfId="4140"/>
    <cellStyle name="Percent 16 7 6 2 2" xfId="21760"/>
    <cellStyle name="Percent 16 7 6 3" xfId="21759"/>
    <cellStyle name="Percent 16 7 7" xfId="4141"/>
    <cellStyle name="Percent 16 7 7 2" xfId="4142"/>
    <cellStyle name="Percent 16 7 7 2 2" xfId="21762"/>
    <cellStyle name="Percent 16 7 7 3" xfId="21761"/>
    <cellStyle name="Percent 16 7 8" xfId="4143"/>
    <cellStyle name="Percent 16 7 8 2" xfId="4144"/>
    <cellStyle name="Percent 16 7 8 2 2" xfId="21764"/>
    <cellStyle name="Percent 16 7 8 3" xfId="21763"/>
    <cellStyle name="Percent 16 7 9" xfId="4145"/>
    <cellStyle name="Percent 16 7 9 2" xfId="4146"/>
    <cellStyle name="Percent 16 7 9 2 2" xfId="21766"/>
    <cellStyle name="Percent 16 7 9 3" xfId="21765"/>
    <cellStyle name="Percent 16 8" xfId="4147"/>
    <cellStyle name="Percent 16 8 10" xfId="4148"/>
    <cellStyle name="Percent 16 8 10 2" xfId="4149"/>
    <cellStyle name="Percent 16 8 10 2 2" xfId="21769"/>
    <cellStyle name="Percent 16 8 10 3" xfId="21768"/>
    <cellStyle name="Percent 16 8 11" xfId="4150"/>
    <cellStyle name="Percent 16 8 11 2" xfId="4151"/>
    <cellStyle name="Percent 16 8 11 2 2" xfId="21771"/>
    <cellStyle name="Percent 16 8 11 3" xfId="21770"/>
    <cellStyle name="Percent 16 8 12" xfId="4152"/>
    <cellStyle name="Percent 16 8 12 2" xfId="4153"/>
    <cellStyle name="Percent 16 8 12 2 2" xfId="21773"/>
    <cellStyle name="Percent 16 8 12 3" xfId="21772"/>
    <cellStyle name="Percent 16 8 13" xfId="4154"/>
    <cellStyle name="Percent 16 8 13 2" xfId="4155"/>
    <cellStyle name="Percent 16 8 13 2 2" xfId="21775"/>
    <cellStyle name="Percent 16 8 13 3" xfId="21774"/>
    <cellStyle name="Percent 16 8 14" xfId="4156"/>
    <cellStyle name="Percent 16 8 14 2" xfId="4157"/>
    <cellStyle name="Percent 16 8 14 2 2" xfId="21777"/>
    <cellStyle name="Percent 16 8 14 3" xfId="21776"/>
    <cellStyle name="Percent 16 8 15" xfId="4158"/>
    <cellStyle name="Percent 16 8 15 2" xfId="4159"/>
    <cellStyle name="Percent 16 8 15 2 2" xfId="21779"/>
    <cellStyle name="Percent 16 8 15 3" xfId="21778"/>
    <cellStyle name="Percent 16 8 16" xfId="4160"/>
    <cellStyle name="Percent 16 8 16 2" xfId="4161"/>
    <cellStyle name="Percent 16 8 16 2 2" xfId="21781"/>
    <cellStyle name="Percent 16 8 16 3" xfId="21780"/>
    <cellStyle name="Percent 16 8 17" xfId="4162"/>
    <cellStyle name="Percent 16 8 17 2" xfId="4163"/>
    <cellStyle name="Percent 16 8 17 2 2" xfId="21783"/>
    <cellStyle name="Percent 16 8 17 3" xfId="21782"/>
    <cellStyle name="Percent 16 8 18" xfId="4164"/>
    <cellStyle name="Percent 16 8 18 2" xfId="21784"/>
    <cellStyle name="Percent 16 8 19" xfId="21767"/>
    <cellStyle name="Percent 16 8 2" xfId="4165"/>
    <cellStyle name="Percent 16 8 2 2" xfId="4166"/>
    <cellStyle name="Percent 16 8 2 2 2" xfId="21786"/>
    <cellStyle name="Percent 16 8 2 3" xfId="21785"/>
    <cellStyle name="Percent 16 8 3" xfId="4167"/>
    <cellStyle name="Percent 16 8 3 2" xfId="4168"/>
    <cellStyle name="Percent 16 8 3 2 2" xfId="21788"/>
    <cellStyle name="Percent 16 8 3 3" xfId="21787"/>
    <cellStyle name="Percent 16 8 4" xfId="4169"/>
    <cellStyle name="Percent 16 8 4 2" xfId="4170"/>
    <cellStyle name="Percent 16 8 4 2 2" xfId="21790"/>
    <cellStyle name="Percent 16 8 4 3" xfId="21789"/>
    <cellStyle name="Percent 16 8 5" xfId="4171"/>
    <cellStyle name="Percent 16 8 5 2" xfId="4172"/>
    <cellStyle name="Percent 16 8 5 2 2" xfId="21792"/>
    <cellStyle name="Percent 16 8 5 3" xfId="21791"/>
    <cellStyle name="Percent 16 8 6" xfId="4173"/>
    <cellStyle name="Percent 16 8 6 2" xfId="4174"/>
    <cellStyle name="Percent 16 8 6 2 2" xfId="21794"/>
    <cellStyle name="Percent 16 8 6 3" xfId="21793"/>
    <cellStyle name="Percent 16 8 7" xfId="4175"/>
    <cellStyle name="Percent 16 8 7 2" xfId="4176"/>
    <cellStyle name="Percent 16 8 7 2 2" xfId="21796"/>
    <cellStyle name="Percent 16 8 7 3" xfId="21795"/>
    <cellStyle name="Percent 16 8 8" xfId="4177"/>
    <cellStyle name="Percent 16 8 8 2" xfId="4178"/>
    <cellStyle name="Percent 16 8 8 2 2" xfId="21798"/>
    <cellStyle name="Percent 16 8 8 3" xfId="21797"/>
    <cellStyle name="Percent 16 8 9" xfId="4179"/>
    <cellStyle name="Percent 16 8 9 2" xfId="4180"/>
    <cellStyle name="Percent 16 8 9 2 2" xfId="21800"/>
    <cellStyle name="Percent 16 8 9 3" xfId="21799"/>
    <cellStyle name="Percent 16 9" xfId="4181"/>
    <cellStyle name="Percent 16 9 10" xfId="4182"/>
    <cellStyle name="Percent 16 9 10 2" xfId="4183"/>
    <cellStyle name="Percent 16 9 10 2 2" xfId="21803"/>
    <cellStyle name="Percent 16 9 10 3" xfId="21802"/>
    <cellStyle name="Percent 16 9 11" xfId="4184"/>
    <cellStyle name="Percent 16 9 11 2" xfId="4185"/>
    <cellStyle name="Percent 16 9 11 2 2" xfId="21805"/>
    <cellStyle name="Percent 16 9 11 3" xfId="21804"/>
    <cellStyle name="Percent 16 9 12" xfId="4186"/>
    <cellStyle name="Percent 16 9 12 2" xfId="4187"/>
    <cellStyle name="Percent 16 9 12 2 2" xfId="21807"/>
    <cellStyle name="Percent 16 9 12 3" xfId="21806"/>
    <cellStyle name="Percent 16 9 13" xfId="4188"/>
    <cellStyle name="Percent 16 9 13 2" xfId="4189"/>
    <cellStyle name="Percent 16 9 13 2 2" xfId="21809"/>
    <cellStyle name="Percent 16 9 13 3" xfId="21808"/>
    <cellStyle name="Percent 16 9 14" xfId="4190"/>
    <cellStyle name="Percent 16 9 14 2" xfId="4191"/>
    <cellStyle name="Percent 16 9 14 2 2" xfId="21811"/>
    <cellStyle name="Percent 16 9 14 3" xfId="21810"/>
    <cellStyle name="Percent 16 9 15" xfId="4192"/>
    <cellStyle name="Percent 16 9 15 2" xfId="4193"/>
    <cellStyle name="Percent 16 9 15 2 2" xfId="21813"/>
    <cellStyle name="Percent 16 9 15 3" xfId="21812"/>
    <cellStyle name="Percent 16 9 16" xfId="4194"/>
    <cellStyle name="Percent 16 9 16 2" xfId="4195"/>
    <cellStyle name="Percent 16 9 16 2 2" xfId="21815"/>
    <cellStyle name="Percent 16 9 16 3" xfId="21814"/>
    <cellStyle name="Percent 16 9 17" xfId="4196"/>
    <cellStyle name="Percent 16 9 17 2" xfId="4197"/>
    <cellStyle name="Percent 16 9 17 2 2" xfId="21817"/>
    <cellStyle name="Percent 16 9 17 3" xfId="21816"/>
    <cellStyle name="Percent 16 9 18" xfId="4198"/>
    <cellStyle name="Percent 16 9 18 2" xfId="21818"/>
    <cellStyle name="Percent 16 9 19" xfId="21801"/>
    <cellStyle name="Percent 16 9 2" xfId="4199"/>
    <cellStyle name="Percent 16 9 2 2" xfId="4200"/>
    <cellStyle name="Percent 16 9 2 2 2" xfId="21820"/>
    <cellStyle name="Percent 16 9 2 3" xfId="21819"/>
    <cellStyle name="Percent 16 9 3" xfId="4201"/>
    <cellStyle name="Percent 16 9 3 2" xfId="4202"/>
    <cellStyle name="Percent 16 9 3 2 2" xfId="21822"/>
    <cellStyle name="Percent 16 9 3 3" xfId="21821"/>
    <cellStyle name="Percent 16 9 4" xfId="4203"/>
    <cellStyle name="Percent 16 9 4 2" xfId="4204"/>
    <cellStyle name="Percent 16 9 4 2 2" xfId="21824"/>
    <cellStyle name="Percent 16 9 4 3" xfId="21823"/>
    <cellStyle name="Percent 16 9 5" xfId="4205"/>
    <cellStyle name="Percent 16 9 5 2" xfId="4206"/>
    <cellStyle name="Percent 16 9 5 2 2" xfId="21826"/>
    <cellStyle name="Percent 16 9 5 3" xfId="21825"/>
    <cellStyle name="Percent 16 9 6" xfId="4207"/>
    <cellStyle name="Percent 16 9 6 2" xfId="4208"/>
    <cellStyle name="Percent 16 9 6 2 2" xfId="21828"/>
    <cellStyle name="Percent 16 9 6 3" xfId="21827"/>
    <cellStyle name="Percent 16 9 7" xfId="4209"/>
    <cellStyle name="Percent 16 9 7 2" xfId="4210"/>
    <cellStyle name="Percent 16 9 7 2 2" xfId="21830"/>
    <cellStyle name="Percent 16 9 7 3" xfId="21829"/>
    <cellStyle name="Percent 16 9 8" xfId="4211"/>
    <cellStyle name="Percent 16 9 8 2" xfId="4212"/>
    <cellStyle name="Percent 16 9 8 2 2" xfId="21832"/>
    <cellStyle name="Percent 16 9 8 3" xfId="21831"/>
    <cellStyle name="Percent 16 9 9" xfId="4213"/>
    <cellStyle name="Percent 16 9 9 2" xfId="4214"/>
    <cellStyle name="Percent 16 9 9 2 2" xfId="21834"/>
    <cellStyle name="Percent 16 9 9 3" xfId="21833"/>
    <cellStyle name="Percent 17" xfId="4215"/>
    <cellStyle name="Percent 17 10" xfId="4216"/>
    <cellStyle name="Percent 17 10 2" xfId="21836"/>
    <cellStyle name="Percent 17 11" xfId="21835"/>
    <cellStyle name="Percent 17 2" xfId="4217"/>
    <cellStyle name="Percent 17 2 2" xfId="4218"/>
    <cellStyle name="Percent 17 2 2 2" xfId="4219"/>
    <cellStyle name="Percent 17 2 2 2 2" xfId="21839"/>
    <cellStyle name="Percent 17 2 2 3" xfId="21838"/>
    <cellStyle name="Percent 17 2 3" xfId="4220"/>
    <cellStyle name="Percent 17 2 3 2" xfId="21840"/>
    <cellStyle name="Percent 17 2 4" xfId="21837"/>
    <cellStyle name="Percent 17 3" xfId="4221"/>
    <cellStyle name="Percent 17 3 2" xfId="4222"/>
    <cellStyle name="Percent 17 3 2 2" xfId="21842"/>
    <cellStyle name="Percent 17 3 3" xfId="21841"/>
    <cellStyle name="Percent 17 4" xfId="4223"/>
    <cellStyle name="Percent 17 4 2" xfId="4224"/>
    <cellStyle name="Percent 17 4 2 2" xfId="21844"/>
    <cellStyle name="Percent 17 4 3" xfId="21843"/>
    <cellStyle name="Percent 17 5" xfId="4225"/>
    <cellStyle name="Percent 17 5 2" xfId="4226"/>
    <cellStyle name="Percent 17 5 2 2" xfId="21846"/>
    <cellStyle name="Percent 17 5 3" xfId="21845"/>
    <cellStyle name="Percent 17 6" xfId="4227"/>
    <cellStyle name="Percent 17 6 2" xfId="4228"/>
    <cellStyle name="Percent 17 6 2 2" xfId="21848"/>
    <cellStyle name="Percent 17 6 3" xfId="21847"/>
    <cellStyle name="Percent 17 7" xfId="4229"/>
    <cellStyle name="Percent 17 7 2" xfId="4230"/>
    <cellStyle name="Percent 17 7 2 2" xfId="4231"/>
    <cellStyle name="Percent 17 7 2 2 2" xfId="21851"/>
    <cellStyle name="Percent 17 7 2 3" xfId="21850"/>
    <cellStyle name="Percent 17 7 3" xfId="4232"/>
    <cellStyle name="Percent 17 7 3 2" xfId="4233"/>
    <cellStyle name="Percent 17 7 3 2 2" xfId="21853"/>
    <cellStyle name="Percent 17 7 3 3" xfId="21852"/>
    <cellStyle name="Percent 17 7 4" xfId="4234"/>
    <cellStyle name="Percent 17 7 4 2" xfId="21854"/>
    <cellStyle name="Percent 17 7 5" xfId="21849"/>
    <cellStyle name="Percent 17 8" xfId="4235"/>
    <cellStyle name="Percent 17 8 2" xfId="4236"/>
    <cellStyle name="Percent 17 8 2 2" xfId="4237"/>
    <cellStyle name="Percent 17 8 2 2 2" xfId="21857"/>
    <cellStyle name="Percent 17 8 2 3" xfId="21856"/>
    <cellStyle name="Percent 17 8 3" xfId="4238"/>
    <cellStyle name="Percent 17 8 3 2" xfId="21858"/>
    <cellStyle name="Percent 17 8 4" xfId="21855"/>
    <cellStyle name="Percent 17 9" xfId="4239"/>
    <cellStyle name="Percent 17 9 2" xfId="4240"/>
    <cellStyle name="Percent 17 9 2 2" xfId="4241"/>
    <cellStyle name="Percent 17 9 2 2 2" xfId="21861"/>
    <cellStyle name="Percent 17 9 2 3" xfId="21860"/>
    <cellStyle name="Percent 17 9 3" xfId="4242"/>
    <cellStyle name="Percent 17 9 3 2" xfId="4243"/>
    <cellStyle name="Percent 17 9 3 2 2" xfId="4244"/>
    <cellStyle name="Percent 17 9 3 2 2 2" xfId="21864"/>
    <cellStyle name="Percent 17 9 3 2 3" xfId="21863"/>
    <cellStyle name="Percent 17 9 3 3" xfId="4245"/>
    <cellStyle name="Percent 17 9 3 3 2" xfId="4246"/>
    <cellStyle name="Percent 17 9 3 3 2 2" xfId="21866"/>
    <cellStyle name="Percent 17 9 3 3 3" xfId="21865"/>
    <cellStyle name="Percent 17 9 3 4" xfId="4247"/>
    <cellStyle name="Percent 17 9 3 4 2" xfId="21867"/>
    <cellStyle name="Percent 17 9 3 5" xfId="21862"/>
    <cellStyle name="Percent 17 9 4" xfId="4248"/>
    <cellStyle name="Percent 17 9 4 2" xfId="4249"/>
    <cellStyle name="Percent 17 9 4 2 2" xfId="21869"/>
    <cellStyle name="Percent 17 9 4 3" xfId="21868"/>
    <cellStyle name="Percent 17 9 5" xfId="4250"/>
    <cellStyle name="Percent 17 9 5 2" xfId="21870"/>
    <cellStyle name="Percent 17 9 6" xfId="21859"/>
    <cellStyle name="Percent 18" xfId="4251"/>
    <cellStyle name="Percent 18 2" xfId="4252"/>
    <cellStyle name="Percent 18 2 2" xfId="4253"/>
    <cellStyle name="Percent 18 2 2 2" xfId="21873"/>
    <cellStyle name="Percent 18 2 3" xfId="21872"/>
    <cellStyle name="Percent 18 3" xfId="4254"/>
    <cellStyle name="Percent 18 3 2" xfId="21874"/>
    <cellStyle name="Percent 18 4" xfId="21871"/>
    <cellStyle name="Percent 2" xfId="146"/>
    <cellStyle name="Percent 2 10" xfId="4256"/>
    <cellStyle name="Percent 2 10 10" xfId="21876"/>
    <cellStyle name="Percent 2 10 2" xfId="4257"/>
    <cellStyle name="Percent 2 10 2 2" xfId="4258"/>
    <cellStyle name="Percent 2 10 2 2 2" xfId="21878"/>
    <cellStyle name="Percent 2 10 2 3" xfId="21877"/>
    <cellStyle name="Percent 2 10 3" xfId="4259"/>
    <cellStyle name="Percent 2 10 3 2" xfId="4260"/>
    <cellStyle name="Percent 2 10 3 2 2" xfId="21880"/>
    <cellStyle name="Percent 2 10 3 3" xfId="21879"/>
    <cellStyle name="Percent 2 10 4" xfId="4261"/>
    <cellStyle name="Percent 2 10 4 2" xfId="4262"/>
    <cellStyle name="Percent 2 10 4 2 2" xfId="21882"/>
    <cellStyle name="Percent 2 10 4 3" xfId="21881"/>
    <cellStyle name="Percent 2 10 5" xfId="4263"/>
    <cellStyle name="Percent 2 10 5 2" xfId="4264"/>
    <cellStyle name="Percent 2 10 5 2 2" xfId="21884"/>
    <cellStyle name="Percent 2 10 5 3" xfId="21883"/>
    <cellStyle name="Percent 2 10 6" xfId="4265"/>
    <cellStyle name="Percent 2 10 6 2" xfId="4266"/>
    <cellStyle name="Percent 2 10 6 2 2" xfId="21886"/>
    <cellStyle name="Percent 2 10 6 3" xfId="21885"/>
    <cellStyle name="Percent 2 10 7" xfId="4267"/>
    <cellStyle name="Percent 2 10 7 2" xfId="4268"/>
    <cellStyle name="Percent 2 10 7 2 2" xfId="21888"/>
    <cellStyle name="Percent 2 10 7 3" xfId="21887"/>
    <cellStyle name="Percent 2 10 8" xfId="4269"/>
    <cellStyle name="Percent 2 10 8 2" xfId="4270"/>
    <cellStyle name="Percent 2 10 8 2 2" xfId="21890"/>
    <cellStyle name="Percent 2 10 8 3" xfId="21889"/>
    <cellStyle name="Percent 2 10 9" xfId="4271"/>
    <cellStyle name="Percent 2 10 9 2" xfId="21891"/>
    <cellStyle name="Percent 2 11" xfId="4272"/>
    <cellStyle name="Percent 2 11 10" xfId="21892"/>
    <cellStyle name="Percent 2 11 2" xfId="4273"/>
    <cellStyle name="Percent 2 11 2 2" xfId="4274"/>
    <cellStyle name="Percent 2 11 2 2 2" xfId="21894"/>
    <cellStyle name="Percent 2 11 2 3" xfId="21893"/>
    <cellStyle name="Percent 2 11 3" xfId="4275"/>
    <cellStyle name="Percent 2 11 3 2" xfId="4276"/>
    <cellStyle name="Percent 2 11 3 2 2" xfId="21896"/>
    <cellStyle name="Percent 2 11 3 3" xfId="21895"/>
    <cellStyle name="Percent 2 11 4" xfId="4277"/>
    <cellStyle name="Percent 2 11 4 2" xfId="4278"/>
    <cellStyle name="Percent 2 11 4 2 2" xfId="21898"/>
    <cellStyle name="Percent 2 11 4 3" xfId="21897"/>
    <cellStyle name="Percent 2 11 5" xfId="4279"/>
    <cellStyle name="Percent 2 11 5 2" xfId="4280"/>
    <cellStyle name="Percent 2 11 5 2 2" xfId="21900"/>
    <cellStyle name="Percent 2 11 5 3" xfId="21899"/>
    <cellStyle name="Percent 2 11 6" xfId="4281"/>
    <cellStyle name="Percent 2 11 6 2" xfId="4282"/>
    <cellStyle name="Percent 2 11 6 2 2" xfId="21902"/>
    <cellStyle name="Percent 2 11 6 3" xfId="21901"/>
    <cellStyle name="Percent 2 11 7" xfId="4283"/>
    <cellStyle name="Percent 2 11 7 2" xfId="4284"/>
    <cellStyle name="Percent 2 11 7 2 2" xfId="21904"/>
    <cellStyle name="Percent 2 11 7 3" xfId="21903"/>
    <cellStyle name="Percent 2 11 8" xfId="4285"/>
    <cellStyle name="Percent 2 11 8 2" xfId="4286"/>
    <cellStyle name="Percent 2 11 8 2 2" xfId="21906"/>
    <cellStyle name="Percent 2 11 8 3" xfId="21905"/>
    <cellStyle name="Percent 2 11 9" xfId="4287"/>
    <cellStyle name="Percent 2 11 9 2" xfId="21907"/>
    <cellStyle name="Percent 2 12" xfId="4288"/>
    <cellStyle name="Percent 2 12 2" xfId="4289"/>
    <cellStyle name="Percent 2 12 2 2" xfId="21909"/>
    <cellStyle name="Percent 2 12 3" xfId="21908"/>
    <cellStyle name="Percent 2 13" xfId="4290"/>
    <cellStyle name="Percent 2 13 2" xfId="4291"/>
    <cellStyle name="Percent 2 13 2 2" xfId="21911"/>
    <cellStyle name="Percent 2 13 3" xfId="21910"/>
    <cellStyle name="Percent 2 14" xfId="4292"/>
    <cellStyle name="Percent 2 14 2" xfId="4293"/>
    <cellStyle name="Percent 2 14 2 2" xfId="21913"/>
    <cellStyle name="Percent 2 14 3" xfId="21912"/>
    <cellStyle name="Percent 2 15" xfId="4294"/>
    <cellStyle name="Percent 2 15 2" xfId="4295"/>
    <cellStyle name="Percent 2 15 2 2" xfId="21915"/>
    <cellStyle name="Percent 2 15 3" xfId="21914"/>
    <cellStyle name="Percent 2 16" xfId="4296"/>
    <cellStyle name="Percent 2 16 2" xfId="4297"/>
    <cellStyle name="Percent 2 16 2 2" xfId="21917"/>
    <cellStyle name="Percent 2 16 3" xfId="21916"/>
    <cellStyle name="Percent 2 17" xfId="4298"/>
    <cellStyle name="Percent 2 17 2" xfId="4299"/>
    <cellStyle name="Percent 2 17 2 2" xfId="21919"/>
    <cellStyle name="Percent 2 17 3" xfId="21918"/>
    <cellStyle name="Percent 2 18" xfId="4300"/>
    <cellStyle name="Percent 2 18 2" xfId="4301"/>
    <cellStyle name="Percent 2 18 2 2" xfId="21921"/>
    <cellStyle name="Percent 2 18 3" xfId="21920"/>
    <cellStyle name="Percent 2 19" xfId="4302"/>
    <cellStyle name="Percent 2 19 2" xfId="4303"/>
    <cellStyle name="Percent 2 19 2 2" xfId="21923"/>
    <cellStyle name="Percent 2 19 3" xfId="21922"/>
    <cellStyle name="Percent 2 2" xfId="147"/>
    <cellStyle name="Percent 2 2 10" xfId="4305"/>
    <cellStyle name="Percent 2 2 10 2" xfId="21925"/>
    <cellStyle name="Percent 2 2 11" xfId="4304"/>
    <cellStyle name="Percent 2 2 12" xfId="21924"/>
    <cellStyle name="Percent 2 2 2" xfId="148"/>
    <cellStyle name="Percent 2 2 2 2" xfId="4307"/>
    <cellStyle name="Percent 2 2 2 2 2" xfId="21927"/>
    <cellStyle name="Percent 2 2 2 3" xfId="4308"/>
    <cellStyle name="Percent 2 2 2 3 2" xfId="21928"/>
    <cellStyle name="Percent 2 2 2 4" xfId="4306"/>
    <cellStyle name="Percent 2 2 2 5" xfId="21926"/>
    <cellStyle name="Percent 2 2 3" xfId="4309"/>
    <cellStyle name="Percent 2 2 3 2" xfId="4310"/>
    <cellStyle name="Percent 2 2 3 2 2" xfId="4311"/>
    <cellStyle name="Percent 2 2 3 2 2 2" xfId="21931"/>
    <cellStyle name="Percent 2 2 3 2 3" xfId="21930"/>
    <cellStyle name="Percent 2 2 3 3" xfId="4312"/>
    <cellStyle name="Percent 2 2 3 3 2" xfId="4313"/>
    <cellStyle name="Percent 2 2 3 3 2 2" xfId="21933"/>
    <cellStyle name="Percent 2 2 3 3 3" xfId="21932"/>
    <cellStyle name="Percent 2 2 3 4" xfId="4314"/>
    <cellStyle name="Percent 2 2 3 4 2" xfId="21934"/>
    <cellStyle name="Percent 2 2 3 5" xfId="21929"/>
    <cellStyle name="Percent 2 2 4" xfId="4315"/>
    <cellStyle name="Percent 2 2 4 2" xfId="4316"/>
    <cellStyle name="Percent 2 2 4 2 2" xfId="4317"/>
    <cellStyle name="Percent 2 2 4 2 2 2" xfId="21937"/>
    <cellStyle name="Percent 2 2 4 2 3" xfId="21936"/>
    <cellStyle name="Percent 2 2 4 3" xfId="4318"/>
    <cellStyle name="Percent 2 2 4 3 2" xfId="4319"/>
    <cellStyle name="Percent 2 2 4 3 2 2" xfId="21939"/>
    <cellStyle name="Percent 2 2 4 3 3" xfId="21938"/>
    <cellStyle name="Percent 2 2 4 4" xfId="4320"/>
    <cellStyle name="Percent 2 2 4 4 2" xfId="21940"/>
    <cellStyle name="Percent 2 2 4 5" xfId="21935"/>
    <cellStyle name="Percent 2 2 5" xfId="4321"/>
    <cellStyle name="Percent 2 2 5 2" xfId="4322"/>
    <cellStyle name="Percent 2 2 5 2 2" xfId="21942"/>
    <cellStyle name="Percent 2 2 5 3" xfId="21941"/>
    <cellStyle name="Percent 2 2 6" xfId="4323"/>
    <cellStyle name="Percent 2 2 6 2" xfId="4324"/>
    <cellStyle name="Percent 2 2 6 2 2" xfId="21944"/>
    <cellStyle name="Percent 2 2 6 3" xfId="21943"/>
    <cellStyle name="Percent 2 2 7" xfId="4325"/>
    <cellStyle name="Percent 2 2 7 2" xfId="4326"/>
    <cellStyle name="Percent 2 2 7 2 2" xfId="21946"/>
    <cellStyle name="Percent 2 2 7 3" xfId="21945"/>
    <cellStyle name="Percent 2 2 8" xfId="4327"/>
    <cellStyle name="Percent 2 2 8 2" xfId="4328"/>
    <cellStyle name="Percent 2 2 8 2 2" xfId="21948"/>
    <cellStyle name="Percent 2 2 8 3" xfId="21947"/>
    <cellStyle name="Percent 2 2 9" xfId="4329"/>
    <cellStyle name="Percent 2 2 9 2" xfId="21949"/>
    <cellStyle name="Percent 2 20" xfId="4330"/>
    <cellStyle name="Percent 2 20 2" xfId="4331"/>
    <cellStyle name="Percent 2 20 2 2" xfId="4332"/>
    <cellStyle name="Percent 2 20 2 2 2" xfId="4333"/>
    <cellStyle name="Percent 2 20 2 2 2 2" xfId="21953"/>
    <cellStyle name="Percent 2 20 2 2 3" xfId="21952"/>
    <cellStyle name="Percent 2 20 2 3" xfId="4334"/>
    <cellStyle name="Percent 2 20 2 3 2" xfId="4335"/>
    <cellStyle name="Percent 2 20 2 3 2 2" xfId="4336"/>
    <cellStyle name="Percent 2 20 2 3 2 2 2" xfId="21956"/>
    <cellStyle name="Percent 2 20 2 3 2 3" xfId="21955"/>
    <cellStyle name="Percent 2 20 2 3 3" xfId="4337"/>
    <cellStyle name="Percent 2 20 2 3 3 2" xfId="4338"/>
    <cellStyle name="Percent 2 20 2 3 3 2 2" xfId="21958"/>
    <cellStyle name="Percent 2 20 2 3 3 3" xfId="21957"/>
    <cellStyle name="Percent 2 20 2 3 4" xfId="4339"/>
    <cellStyle name="Percent 2 20 2 3 4 2" xfId="21959"/>
    <cellStyle name="Percent 2 20 2 3 5" xfId="21954"/>
    <cellStyle name="Percent 2 20 2 4" xfId="4340"/>
    <cellStyle name="Percent 2 20 2 4 2" xfId="4341"/>
    <cellStyle name="Percent 2 20 2 4 2 2" xfId="21961"/>
    <cellStyle name="Percent 2 20 2 4 3" xfId="21960"/>
    <cellStyle name="Percent 2 20 2 5" xfId="4342"/>
    <cellStyle name="Percent 2 20 2 5 2" xfId="21962"/>
    <cellStyle name="Percent 2 20 2 6" xfId="21951"/>
    <cellStyle name="Percent 2 20 3" xfId="4343"/>
    <cellStyle name="Percent 2 20 3 2" xfId="21963"/>
    <cellStyle name="Percent 2 20 4" xfId="21950"/>
    <cellStyle name="Percent 2 21" xfId="4344"/>
    <cellStyle name="Percent 2 21 2" xfId="4345"/>
    <cellStyle name="Percent 2 21 2 2" xfId="21965"/>
    <cellStyle name="Percent 2 21 3" xfId="21964"/>
    <cellStyle name="Percent 2 22" xfId="4346"/>
    <cellStyle name="Percent 2 22 2" xfId="4347"/>
    <cellStyle name="Percent 2 22 2 2" xfId="21967"/>
    <cellStyle name="Percent 2 22 3" xfId="21966"/>
    <cellStyle name="Percent 2 23" xfId="4348"/>
    <cellStyle name="Percent 2 23 2" xfId="4349"/>
    <cellStyle name="Percent 2 23 2 2" xfId="21969"/>
    <cellStyle name="Percent 2 23 3" xfId="21968"/>
    <cellStyle name="Percent 2 24" xfId="4350"/>
    <cellStyle name="Percent 2 24 2" xfId="4351"/>
    <cellStyle name="Percent 2 24 2 2" xfId="21971"/>
    <cellStyle name="Percent 2 24 3" xfId="21970"/>
    <cellStyle name="Percent 2 25" xfId="4352"/>
    <cellStyle name="Percent 2 25 2" xfId="4353"/>
    <cellStyle name="Percent 2 25 2 2" xfId="21973"/>
    <cellStyle name="Percent 2 25 3" xfId="21972"/>
    <cellStyle name="Percent 2 26" xfId="4354"/>
    <cellStyle name="Percent 2 26 2" xfId="4355"/>
    <cellStyle name="Percent 2 26 2 2" xfId="21975"/>
    <cellStyle name="Percent 2 26 3" xfId="21974"/>
    <cellStyle name="Percent 2 27" xfId="4356"/>
    <cellStyle name="Percent 2 27 2" xfId="4357"/>
    <cellStyle name="Percent 2 27 2 2" xfId="21977"/>
    <cellStyle name="Percent 2 27 3" xfId="21976"/>
    <cellStyle name="Percent 2 28" xfId="4358"/>
    <cellStyle name="Percent 2 28 2" xfId="4359"/>
    <cellStyle name="Percent 2 28 2 2" xfId="21979"/>
    <cellStyle name="Percent 2 28 3" xfId="21978"/>
    <cellStyle name="Percent 2 29" xfId="4360"/>
    <cellStyle name="Percent 2 29 2" xfId="4361"/>
    <cellStyle name="Percent 2 29 2 2" xfId="21981"/>
    <cellStyle name="Percent 2 29 3" xfId="21980"/>
    <cellStyle name="Percent 2 3" xfId="149"/>
    <cellStyle name="Percent 2 3 10" xfId="4363"/>
    <cellStyle name="Percent 2 3 10 2" xfId="4364"/>
    <cellStyle name="Percent 2 3 10 2 2" xfId="21984"/>
    <cellStyle name="Percent 2 3 10 3" xfId="21983"/>
    <cellStyle name="Percent 2 3 11" xfId="4365"/>
    <cellStyle name="Percent 2 3 11 2" xfId="4366"/>
    <cellStyle name="Percent 2 3 11 2 2" xfId="21986"/>
    <cellStyle name="Percent 2 3 11 3" xfId="21985"/>
    <cellStyle name="Percent 2 3 12" xfId="4367"/>
    <cellStyle name="Percent 2 3 12 2" xfId="4368"/>
    <cellStyle name="Percent 2 3 12 2 2" xfId="21988"/>
    <cellStyle name="Percent 2 3 12 3" xfId="21987"/>
    <cellStyle name="Percent 2 3 13" xfId="4369"/>
    <cellStyle name="Percent 2 3 13 2" xfId="4370"/>
    <cellStyle name="Percent 2 3 13 2 2" xfId="21990"/>
    <cellStyle name="Percent 2 3 13 3" xfId="21989"/>
    <cellStyle name="Percent 2 3 14" xfId="4371"/>
    <cellStyle name="Percent 2 3 14 2" xfId="4372"/>
    <cellStyle name="Percent 2 3 14 2 2" xfId="21992"/>
    <cellStyle name="Percent 2 3 14 3" xfId="21991"/>
    <cellStyle name="Percent 2 3 15" xfId="4373"/>
    <cellStyle name="Percent 2 3 15 2" xfId="4374"/>
    <cellStyle name="Percent 2 3 15 2 2" xfId="21994"/>
    <cellStyle name="Percent 2 3 15 3" xfId="21993"/>
    <cellStyle name="Percent 2 3 16" xfId="4375"/>
    <cellStyle name="Percent 2 3 16 2" xfId="21995"/>
    <cellStyle name="Percent 2 3 17" xfId="4376"/>
    <cellStyle name="Percent 2 3 17 2" xfId="21996"/>
    <cellStyle name="Percent 2 3 18" xfId="4362"/>
    <cellStyle name="Percent 2 3 19" xfId="21982"/>
    <cellStyle name="Percent 2 3 2" xfId="4377"/>
    <cellStyle name="Percent 2 3 2 2" xfId="4378"/>
    <cellStyle name="Percent 2 3 2 2 2" xfId="21998"/>
    <cellStyle name="Percent 2 3 2 3" xfId="21997"/>
    <cellStyle name="Percent 2 3 3" xfId="4379"/>
    <cellStyle name="Percent 2 3 3 2" xfId="4380"/>
    <cellStyle name="Percent 2 3 3 2 2" xfId="4381"/>
    <cellStyle name="Percent 2 3 3 2 2 2" xfId="22001"/>
    <cellStyle name="Percent 2 3 3 2 3" xfId="22000"/>
    <cellStyle name="Percent 2 3 3 3" xfId="4382"/>
    <cellStyle name="Percent 2 3 3 3 2" xfId="4383"/>
    <cellStyle name="Percent 2 3 3 3 2 2" xfId="4384"/>
    <cellStyle name="Percent 2 3 3 3 2 2 2" xfId="22004"/>
    <cellStyle name="Percent 2 3 3 3 2 3" xfId="22003"/>
    <cellStyle name="Percent 2 3 3 3 3" xfId="4385"/>
    <cellStyle name="Percent 2 3 3 3 3 2" xfId="4386"/>
    <cellStyle name="Percent 2 3 3 3 3 2 2" xfId="22006"/>
    <cellStyle name="Percent 2 3 3 3 3 3" xfId="22005"/>
    <cellStyle name="Percent 2 3 3 3 4" xfId="4387"/>
    <cellStyle name="Percent 2 3 3 3 4 2" xfId="4388"/>
    <cellStyle name="Percent 2 3 3 3 4 2 2" xfId="22008"/>
    <cellStyle name="Percent 2 3 3 3 4 3" xfId="22007"/>
    <cellStyle name="Percent 2 3 3 3 5" xfId="4389"/>
    <cellStyle name="Percent 2 3 3 3 5 2" xfId="22009"/>
    <cellStyle name="Percent 2 3 3 3 6" xfId="22002"/>
    <cellStyle name="Percent 2 3 3 4" xfId="4390"/>
    <cellStyle name="Percent 2 3 3 4 2" xfId="22010"/>
    <cellStyle name="Percent 2 3 3 5" xfId="21999"/>
    <cellStyle name="Percent 2 3 4" xfId="4391"/>
    <cellStyle name="Percent 2 3 4 2" xfId="4392"/>
    <cellStyle name="Percent 2 3 4 2 2" xfId="22012"/>
    <cellStyle name="Percent 2 3 4 3" xfId="22011"/>
    <cellStyle name="Percent 2 3 5" xfId="4393"/>
    <cellStyle name="Percent 2 3 5 2" xfId="4394"/>
    <cellStyle name="Percent 2 3 5 2 2" xfId="22014"/>
    <cellStyle name="Percent 2 3 5 3" xfId="22013"/>
    <cellStyle name="Percent 2 3 6" xfId="4395"/>
    <cellStyle name="Percent 2 3 6 2" xfId="4396"/>
    <cellStyle name="Percent 2 3 6 2 2" xfId="22016"/>
    <cellStyle name="Percent 2 3 6 3" xfId="22015"/>
    <cellStyle name="Percent 2 3 7" xfId="4397"/>
    <cellStyle name="Percent 2 3 7 2" xfId="4398"/>
    <cellStyle name="Percent 2 3 7 2 2" xfId="22018"/>
    <cellStyle name="Percent 2 3 7 3" xfId="22017"/>
    <cellStyle name="Percent 2 3 8" xfId="4399"/>
    <cellStyle name="Percent 2 3 8 2" xfId="4400"/>
    <cellStyle name="Percent 2 3 8 2 2" xfId="22020"/>
    <cellStyle name="Percent 2 3 8 3" xfId="22019"/>
    <cellStyle name="Percent 2 3 9" xfId="4401"/>
    <cellStyle name="Percent 2 3 9 2" xfId="4402"/>
    <cellStyle name="Percent 2 3 9 2 2" xfId="22022"/>
    <cellStyle name="Percent 2 3 9 3" xfId="22021"/>
    <cellStyle name="Percent 2 30" xfId="4403"/>
    <cellStyle name="Percent 2 30 2" xfId="4404"/>
    <cellStyle name="Percent 2 30 2 2" xfId="22024"/>
    <cellStyle name="Percent 2 30 3" xfId="22023"/>
    <cellStyle name="Percent 2 31" xfId="4405"/>
    <cellStyle name="Percent 2 31 2" xfId="4406"/>
    <cellStyle name="Percent 2 31 2 2" xfId="22026"/>
    <cellStyle name="Percent 2 31 3" xfId="22025"/>
    <cellStyle name="Percent 2 32" xfId="4407"/>
    <cellStyle name="Percent 2 32 2" xfId="4408"/>
    <cellStyle name="Percent 2 32 2 2" xfId="22028"/>
    <cellStyle name="Percent 2 32 3" xfId="22027"/>
    <cellStyle name="Percent 2 33" xfId="4409"/>
    <cellStyle name="Percent 2 33 2" xfId="4410"/>
    <cellStyle name="Percent 2 33 2 2" xfId="22030"/>
    <cellStyle name="Percent 2 33 3" xfId="22029"/>
    <cellStyle name="Percent 2 34" xfId="4411"/>
    <cellStyle name="Percent 2 34 2" xfId="4412"/>
    <cellStyle name="Percent 2 34 2 2" xfId="22032"/>
    <cellStyle name="Percent 2 34 3" xfId="22031"/>
    <cellStyle name="Percent 2 35" xfId="4413"/>
    <cellStyle name="Percent 2 35 2" xfId="4414"/>
    <cellStyle name="Percent 2 35 2 2" xfId="22034"/>
    <cellStyle name="Percent 2 35 3" xfId="22033"/>
    <cellStyle name="Percent 2 36" xfId="4415"/>
    <cellStyle name="Percent 2 36 2" xfId="4416"/>
    <cellStyle name="Percent 2 36 2 2" xfId="22036"/>
    <cellStyle name="Percent 2 36 3" xfId="22035"/>
    <cellStyle name="Percent 2 37" xfId="4417"/>
    <cellStyle name="Percent 2 37 2" xfId="4418"/>
    <cellStyle name="Percent 2 37 2 2" xfId="22038"/>
    <cellStyle name="Percent 2 37 3" xfId="22037"/>
    <cellStyle name="Percent 2 38" xfId="4419"/>
    <cellStyle name="Percent 2 38 2" xfId="4420"/>
    <cellStyle name="Percent 2 38 2 2" xfId="22040"/>
    <cellStyle name="Percent 2 38 3" xfId="22039"/>
    <cellStyle name="Percent 2 39" xfId="4421"/>
    <cellStyle name="Percent 2 39 2" xfId="4422"/>
    <cellStyle name="Percent 2 39 2 2" xfId="22042"/>
    <cellStyle name="Percent 2 39 3" xfId="22041"/>
    <cellStyle name="Percent 2 4" xfId="4423"/>
    <cellStyle name="Percent 2 4 10" xfId="4424"/>
    <cellStyle name="Percent 2 4 10 2" xfId="4425"/>
    <cellStyle name="Percent 2 4 10 2 2" xfId="22045"/>
    <cellStyle name="Percent 2 4 10 3" xfId="22044"/>
    <cellStyle name="Percent 2 4 11" xfId="4426"/>
    <cellStyle name="Percent 2 4 11 2" xfId="4427"/>
    <cellStyle name="Percent 2 4 11 2 2" xfId="22047"/>
    <cellStyle name="Percent 2 4 11 3" xfId="22046"/>
    <cellStyle name="Percent 2 4 12" xfId="4428"/>
    <cellStyle name="Percent 2 4 12 2" xfId="4429"/>
    <cellStyle name="Percent 2 4 12 2 2" xfId="22049"/>
    <cellStyle name="Percent 2 4 12 3" xfId="22048"/>
    <cellStyle name="Percent 2 4 13" xfId="4430"/>
    <cellStyle name="Percent 2 4 13 2" xfId="4431"/>
    <cellStyle name="Percent 2 4 13 2 2" xfId="22051"/>
    <cellStyle name="Percent 2 4 13 3" xfId="22050"/>
    <cellStyle name="Percent 2 4 14" xfId="4432"/>
    <cellStyle name="Percent 2 4 14 2" xfId="4433"/>
    <cellStyle name="Percent 2 4 14 2 2" xfId="22053"/>
    <cellStyle name="Percent 2 4 14 3" xfId="22052"/>
    <cellStyle name="Percent 2 4 15" xfId="4434"/>
    <cellStyle name="Percent 2 4 15 2" xfId="4435"/>
    <cellStyle name="Percent 2 4 15 2 2" xfId="22055"/>
    <cellStyle name="Percent 2 4 15 3" xfId="22054"/>
    <cellStyle name="Percent 2 4 16" xfId="4436"/>
    <cellStyle name="Percent 2 4 16 2" xfId="4437"/>
    <cellStyle name="Percent 2 4 16 2 2" xfId="22057"/>
    <cellStyle name="Percent 2 4 16 3" xfId="22056"/>
    <cellStyle name="Percent 2 4 17" xfId="4438"/>
    <cellStyle name="Percent 2 4 17 2" xfId="4439"/>
    <cellStyle name="Percent 2 4 17 2 2" xfId="22059"/>
    <cellStyle name="Percent 2 4 17 3" xfId="22058"/>
    <cellStyle name="Percent 2 4 18" xfId="4440"/>
    <cellStyle name="Percent 2 4 18 2" xfId="22060"/>
    <cellStyle name="Percent 2 4 19" xfId="22043"/>
    <cellStyle name="Percent 2 4 2" xfId="4441"/>
    <cellStyle name="Percent 2 4 2 2" xfId="4442"/>
    <cellStyle name="Percent 2 4 2 2 2" xfId="22062"/>
    <cellStyle name="Percent 2 4 2 3" xfId="22061"/>
    <cellStyle name="Percent 2 4 3" xfId="4443"/>
    <cellStyle name="Percent 2 4 3 2" xfId="4444"/>
    <cellStyle name="Percent 2 4 3 2 2" xfId="22064"/>
    <cellStyle name="Percent 2 4 3 3" xfId="22063"/>
    <cellStyle name="Percent 2 4 4" xfId="4445"/>
    <cellStyle name="Percent 2 4 4 2" xfId="4446"/>
    <cellStyle name="Percent 2 4 4 2 2" xfId="22066"/>
    <cellStyle name="Percent 2 4 4 3" xfId="22065"/>
    <cellStyle name="Percent 2 4 5" xfId="4447"/>
    <cellStyle name="Percent 2 4 5 2" xfId="4448"/>
    <cellStyle name="Percent 2 4 5 2 2" xfId="22068"/>
    <cellStyle name="Percent 2 4 5 3" xfId="22067"/>
    <cellStyle name="Percent 2 4 6" xfId="4449"/>
    <cellStyle name="Percent 2 4 6 2" xfId="4450"/>
    <cellStyle name="Percent 2 4 6 2 2" xfId="22070"/>
    <cellStyle name="Percent 2 4 6 3" xfId="22069"/>
    <cellStyle name="Percent 2 4 7" xfId="4451"/>
    <cellStyle name="Percent 2 4 7 2" xfId="4452"/>
    <cellStyle name="Percent 2 4 7 2 2" xfId="22072"/>
    <cellStyle name="Percent 2 4 7 3" xfId="22071"/>
    <cellStyle name="Percent 2 4 8" xfId="4453"/>
    <cellStyle name="Percent 2 4 8 2" xfId="4454"/>
    <cellStyle name="Percent 2 4 8 2 2" xfId="22074"/>
    <cellStyle name="Percent 2 4 8 3" xfId="22073"/>
    <cellStyle name="Percent 2 4 9" xfId="4455"/>
    <cellStyle name="Percent 2 4 9 2" xfId="4456"/>
    <cellStyle name="Percent 2 4 9 2 2" xfId="22076"/>
    <cellStyle name="Percent 2 4 9 3" xfId="22075"/>
    <cellStyle name="Percent 2 40" xfId="4457"/>
    <cellStyle name="Percent 2 40 2" xfId="4458"/>
    <cellStyle name="Percent 2 40 2 2" xfId="22078"/>
    <cellStyle name="Percent 2 40 3" xfId="22077"/>
    <cellStyle name="Percent 2 41" xfId="4459"/>
    <cellStyle name="Percent 2 41 2" xfId="4460"/>
    <cellStyle name="Percent 2 41 2 2" xfId="22080"/>
    <cellStyle name="Percent 2 41 3" xfId="22079"/>
    <cellStyle name="Percent 2 42" xfId="4461"/>
    <cellStyle name="Percent 2 42 2" xfId="4462"/>
    <cellStyle name="Percent 2 42 2 2" xfId="22082"/>
    <cellStyle name="Percent 2 42 3" xfId="22081"/>
    <cellStyle name="Percent 2 43" xfId="4463"/>
    <cellStyle name="Percent 2 43 2" xfId="4464"/>
    <cellStyle name="Percent 2 43 2 2" xfId="22084"/>
    <cellStyle name="Percent 2 43 3" xfId="22083"/>
    <cellStyle name="Percent 2 44" xfId="4465"/>
    <cellStyle name="Percent 2 44 2" xfId="4466"/>
    <cellStyle name="Percent 2 44 2 2" xfId="22086"/>
    <cellStyle name="Percent 2 44 3" xfId="22085"/>
    <cellStyle name="Percent 2 45" xfId="4467"/>
    <cellStyle name="Percent 2 45 2" xfId="4468"/>
    <cellStyle name="Percent 2 45 2 2" xfId="22088"/>
    <cellStyle name="Percent 2 45 3" xfId="22087"/>
    <cellStyle name="Percent 2 46" xfId="4469"/>
    <cellStyle name="Percent 2 46 2" xfId="4470"/>
    <cellStyle name="Percent 2 46 2 2" xfId="22090"/>
    <cellStyle name="Percent 2 46 3" xfId="22089"/>
    <cellStyle name="Percent 2 47" xfId="4471"/>
    <cellStyle name="Percent 2 47 2" xfId="4472"/>
    <cellStyle name="Percent 2 47 2 2" xfId="22092"/>
    <cellStyle name="Percent 2 47 3" xfId="22091"/>
    <cellStyle name="Percent 2 48" xfId="4473"/>
    <cellStyle name="Percent 2 48 2" xfId="4474"/>
    <cellStyle name="Percent 2 48 2 2" xfId="4475"/>
    <cellStyle name="Percent 2 48 2 2 2" xfId="22095"/>
    <cellStyle name="Percent 2 48 2 3" xfId="22094"/>
    <cellStyle name="Percent 2 48 3" xfId="4476"/>
    <cellStyle name="Percent 2 48 3 2" xfId="4477"/>
    <cellStyle name="Percent 2 48 3 2 2" xfId="22097"/>
    <cellStyle name="Percent 2 48 3 3" xfId="22096"/>
    <cellStyle name="Percent 2 48 4" xfId="4478"/>
    <cellStyle name="Percent 2 48 4 2" xfId="22098"/>
    <cellStyle name="Percent 2 48 5" xfId="22093"/>
    <cellStyle name="Percent 2 49" xfId="4479"/>
    <cellStyle name="Percent 2 49 2" xfId="4480"/>
    <cellStyle name="Percent 2 49 2 2" xfId="4481"/>
    <cellStyle name="Percent 2 49 2 2 2" xfId="22101"/>
    <cellStyle name="Percent 2 49 2 3" xfId="22100"/>
    <cellStyle name="Percent 2 49 3" xfId="4482"/>
    <cellStyle name="Percent 2 49 3 2" xfId="22102"/>
    <cellStyle name="Percent 2 49 4" xfId="22099"/>
    <cellStyle name="Percent 2 5" xfId="4483"/>
    <cellStyle name="Percent 2 5 10" xfId="4484"/>
    <cellStyle name="Percent 2 5 10 2" xfId="4485"/>
    <cellStyle name="Percent 2 5 10 2 2" xfId="22105"/>
    <cellStyle name="Percent 2 5 10 3" xfId="22104"/>
    <cellStyle name="Percent 2 5 11" xfId="4486"/>
    <cellStyle name="Percent 2 5 11 2" xfId="4487"/>
    <cellStyle name="Percent 2 5 11 2 2" xfId="22107"/>
    <cellStyle name="Percent 2 5 11 3" xfId="22106"/>
    <cellStyle name="Percent 2 5 12" xfId="4488"/>
    <cellStyle name="Percent 2 5 12 2" xfId="4489"/>
    <cellStyle name="Percent 2 5 12 2 2" xfId="22109"/>
    <cellStyle name="Percent 2 5 12 3" xfId="22108"/>
    <cellStyle name="Percent 2 5 13" xfId="4490"/>
    <cellStyle name="Percent 2 5 13 2" xfId="4491"/>
    <cellStyle name="Percent 2 5 13 2 2" xfId="22111"/>
    <cellStyle name="Percent 2 5 13 3" xfId="22110"/>
    <cellStyle name="Percent 2 5 14" xfId="4492"/>
    <cellStyle name="Percent 2 5 14 2" xfId="4493"/>
    <cellStyle name="Percent 2 5 14 2 2" xfId="22113"/>
    <cellStyle name="Percent 2 5 14 3" xfId="22112"/>
    <cellStyle name="Percent 2 5 15" xfId="4494"/>
    <cellStyle name="Percent 2 5 15 2" xfId="4495"/>
    <cellStyle name="Percent 2 5 15 2 2" xfId="22115"/>
    <cellStyle name="Percent 2 5 15 3" xfId="22114"/>
    <cellStyle name="Percent 2 5 16" xfId="4496"/>
    <cellStyle name="Percent 2 5 16 2" xfId="22116"/>
    <cellStyle name="Percent 2 5 17" xfId="22103"/>
    <cellStyle name="Percent 2 5 2" xfId="4497"/>
    <cellStyle name="Percent 2 5 2 2" xfId="4498"/>
    <cellStyle name="Percent 2 5 2 2 2" xfId="22118"/>
    <cellStyle name="Percent 2 5 2 3" xfId="22117"/>
    <cellStyle name="Percent 2 5 3" xfId="4499"/>
    <cellStyle name="Percent 2 5 3 2" xfId="4500"/>
    <cellStyle name="Percent 2 5 3 2 2" xfId="22120"/>
    <cellStyle name="Percent 2 5 3 3" xfId="22119"/>
    <cellStyle name="Percent 2 5 4" xfId="4501"/>
    <cellStyle name="Percent 2 5 4 2" xfId="4502"/>
    <cellStyle name="Percent 2 5 4 2 2" xfId="22122"/>
    <cellStyle name="Percent 2 5 4 3" xfId="22121"/>
    <cellStyle name="Percent 2 5 5" xfId="4503"/>
    <cellStyle name="Percent 2 5 5 2" xfId="4504"/>
    <cellStyle name="Percent 2 5 5 2 2" xfId="22124"/>
    <cellStyle name="Percent 2 5 5 3" xfId="22123"/>
    <cellStyle name="Percent 2 5 6" xfId="4505"/>
    <cellStyle name="Percent 2 5 6 2" xfId="4506"/>
    <cellStyle name="Percent 2 5 6 2 2" xfId="22126"/>
    <cellStyle name="Percent 2 5 6 3" xfId="22125"/>
    <cellStyle name="Percent 2 5 7" xfId="4507"/>
    <cellStyle name="Percent 2 5 7 2" xfId="4508"/>
    <cellStyle name="Percent 2 5 7 2 2" xfId="22128"/>
    <cellStyle name="Percent 2 5 7 3" xfId="22127"/>
    <cellStyle name="Percent 2 5 8" xfId="4509"/>
    <cellStyle name="Percent 2 5 8 2" xfId="4510"/>
    <cellStyle name="Percent 2 5 8 2 2" xfId="22130"/>
    <cellStyle name="Percent 2 5 8 3" xfId="22129"/>
    <cellStyle name="Percent 2 5 9" xfId="4511"/>
    <cellStyle name="Percent 2 5 9 2" xfId="4512"/>
    <cellStyle name="Percent 2 5 9 2 2" xfId="22132"/>
    <cellStyle name="Percent 2 5 9 3" xfId="22131"/>
    <cellStyle name="Percent 2 50" xfId="4513"/>
    <cellStyle name="Percent 2 50 2" xfId="22133"/>
    <cellStyle name="Percent 2 51" xfId="4514"/>
    <cellStyle name="Percent 2 51 2" xfId="22134"/>
    <cellStyle name="Percent 2 52" xfId="4255"/>
    <cellStyle name="Percent 2 53" xfId="21875"/>
    <cellStyle name="Percent 2 6" xfId="4515"/>
    <cellStyle name="Percent 2 6 10" xfId="4516"/>
    <cellStyle name="Percent 2 6 10 2" xfId="4517"/>
    <cellStyle name="Percent 2 6 10 2 2" xfId="22137"/>
    <cellStyle name="Percent 2 6 10 3" xfId="22136"/>
    <cellStyle name="Percent 2 6 11" xfId="4518"/>
    <cellStyle name="Percent 2 6 11 2" xfId="4519"/>
    <cellStyle name="Percent 2 6 11 2 2" xfId="22139"/>
    <cellStyle name="Percent 2 6 11 3" xfId="22138"/>
    <cellStyle name="Percent 2 6 12" xfId="4520"/>
    <cellStyle name="Percent 2 6 12 2" xfId="4521"/>
    <cellStyle name="Percent 2 6 12 2 2" xfId="22141"/>
    <cellStyle name="Percent 2 6 12 3" xfId="22140"/>
    <cellStyle name="Percent 2 6 13" xfId="4522"/>
    <cellStyle name="Percent 2 6 13 2" xfId="4523"/>
    <cellStyle name="Percent 2 6 13 2 2" xfId="22143"/>
    <cellStyle name="Percent 2 6 13 3" xfId="22142"/>
    <cellStyle name="Percent 2 6 14" xfId="4524"/>
    <cellStyle name="Percent 2 6 14 2" xfId="4525"/>
    <cellStyle name="Percent 2 6 14 2 2" xfId="22145"/>
    <cellStyle name="Percent 2 6 14 3" xfId="22144"/>
    <cellStyle name="Percent 2 6 15" xfId="4526"/>
    <cellStyle name="Percent 2 6 15 2" xfId="4527"/>
    <cellStyle name="Percent 2 6 15 2 2" xfId="22147"/>
    <cellStyle name="Percent 2 6 15 3" xfId="22146"/>
    <cellStyle name="Percent 2 6 16" xfId="4528"/>
    <cellStyle name="Percent 2 6 16 2" xfId="22148"/>
    <cellStyle name="Percent 2 6 17" xfId="22135"/>
    <cellStyle name="Percent 2 6 2" xfId="4529"/>
    <cellStyle name="Percent 2 6 2 2" xfId="4530"/>
    <cellStyle name="Percent 2 6 2 2 2" xfId="22150"/>
    <cellStyle name="Percent 2 6 2 3" xfId="22149"/>
    <cellStyle name="Percent 2 6 3" xfId="4531"/>
    <cellStyle name="Percent 2 6 3 2" xfId="4532"/>
    <cellStyle name="Percent 2 6 3 2 2" xfId="22152"/>
    <cellStyle name="Percent 2 6 3 3" xfId="22151"/>
    <cellStyle name="Percent 2 6 4" xfId="4533"/>
    <cellStyle name="Percent 2 6 4 2" xfId="4534"/>
    <cellStyle name="Percent 2 6 4 2 2" xfId="22154"/>
    <cellStyle name="Percent 2 6 4 3" xfId="22153"/>
    <cellStyle name="Percent 2 6 5" xfId="4535"/>
    <cellStyle name="Percent 2 6 5 2" xfId="4536"/>
    <cellStyle name="Percent 2 6 5 2 2" xfId="22156"/>
    <cellStyle name="Percent 2 6 5 3" xfId="22155"/>
    <cellStyle name="Percent 2 6 6" xfId="4537"/>
    <cellStyle name="Percent 2 6 6 2" xfId="4538"/>
    <cellStyle name="Percent 2 6 6 2 2" xfId="22158"/>
    <cellStyle name="Percent 2 6 6 3" xfId="22157"/>
    <cellStyle name="Percent 2 6 7" xfId="4539"/>
    <cellStyle name="Percent 2 6 7 2" xfId="4540"/>
    <cellStyle name="Percent 2 6 7 2 2" xfId="22160"/>
    <cellStyle name="Percent 2 6 7 3" xfId="22159"/>
    <cellStyle name="Percent 2 6 8" xfId="4541"/>
    <cellStyle name="Percent 2 6 8 2" xfId="4542"/>
    <cellStyle name="Percent 2 6 8 2 2" xfId="22162"/>
    <cellStyle name="Percent 2 6 8 3" xfId="22161"/>
    <cellStyle name="Percent 2 6 9" xfId="4543"/>
    <cellStyle name="Percent 2 6 9 2" xfId="4544"/>
    <cellStyle name="Percent 2 6 9 2 2" xfId="22164"/>
    <cellStyle name="Percent 2 6 9 3" xfId="22163"/>
    <cellStyle name="Percent 2 7" xfId="4545"/>
    <cellStyle name="Percent 2 7 10" xfId="22165"/>
    <cellStyle name="Percent 2 7 2" xfId="4546"/>
    <cellStyle name="Percent 2 7 2 2" xfId="4547"/>
    <cellStyle name="Percent 2 7 2 2 2" xfId="22167"/>
    <cellStyle name="Percent 2 7 2 3" xfId="22166"/>
    <cellStyle name="Percent 2 7 3" xfId="4548"/>
    <cellStyle name="Percent 2 7 3 2" xfId="4549"/>
    <cellStyle name="Percent 2 7 3 2 2" xfId="22169"/>
    <cellStyle name="Percent 2 7 3 3" xfId="22168"/>
    <cellStyle name="Percent 2 7 4" xfId="4550"/>
    <cellStyle name="Percent 2 7 4 2" xfId="4551"/>
    <cellStyle name="Percent 2 7 4 2 2" xfId="22171"/>
    <cellStyle name="Percent 2 7 4 3" xfId="22170"/>
    <cellStyle name="Percent 2 7 5" xfId="4552"/>
    <cellStyle name="Percent 2 7 5 2" xfId="4553"/>
    <cellStyle name="Percent 2 7 5 2 2" xfId="22173"/>
    <cellStyle name="Percent 2 7 5 3" xfId="22172"/>
    <cellStyle name="Percent 2 7 6" xfId="4554"/>
    <cellStyle name="Percent 2 7 6 2" xfId="4555"/>
    <cellStyle name="Percent 2 7 6 2 2" xfId="22175"/>
    <cellStyle name="Percent 2 7 6 3" xfId="22174"/>
    <cellStyle name="Percent 2 7 7" xfId="4556"/>
    <cellStyle name="Percent 2 7 7 2" xfId="4557"/>
    <cellStyle name="Percent 2 7 7 2 2" xfId="22177"/>
    <cellStyle name="Percent 2 7 7 3" xfId="22176"/>
    <cellStyle name="Percent 2 7 8" xfId="4558"/>
    <cellStyle name="Percent 2 7 8 2" xfId="4559"/>
    <cellStyle name="Percent 2 7 8 2 2" xfId="22179"/>
    <cellStyle name="Percent 2 7 8 3" xfId="22178"/>
    <cellStyle name="Percent 2 7 9" xfId="4560"/>
    <cellStyle name="Percent 2 7 9 2" xfId="22180"/>
    <cellStyle name="Percent 2 8" xfId="4561"/>
    <cellStyle name="Percent 2 8 10" xfId="22181"/>
    <cellStyle name="Percent 2 8 2" xfId="4562"/>
    <cellStyle name="Percent 2 8 2 2" xfId="4563"/>
    <cellStyle name="Percent 2 8 2 2 2" xfId="22183"/>
    <cellStyle name="Percent 2 8 2 3" xfId="22182"/>
    <cellStyle name="Percent 2 8 3" xfId="4564"/>
    <cellStyle name="Percent 2 8 3 2" xfId="4565"/>
    <cellStyle name="Percent 2 8 3 2 2" xfId="22185"/>
    <cellStyle name="Percent 2 8 3 3" xfId="22184"/>
    <cellStyle name="Percent 2 8 4" xfId="4566"/>
    <cellStyle name="Percent 2 8 4 2" xfId="4567"/>
    <cellStyle name="Percent 2 8 4 2 2" xfId="22187"/>
    <cellStyle name="Percent 2 8 4 3" xfId="22186"/>
    <cellStyle name="Percent 2 8 5" xfId="4568"/>
    <cellStyle name="Percent 2 8 5 2" xfId="4569"/>
    <cellStyle name="Percent 2 8 5 2 2" xfId="22189"/>
    <cellStyle name="Percent 2 8 5 3" xfId="22188"/>
    <cellStyle name="Percent 2 8 6" xfId="4570"/>
    <cellStyle name="Percent 2 8 6 2" xfId="4571"/>
    <cellStyle name="Percent 2 8 6 2 2" xfId="22191"/>
    <cellStyle name="Percent 2 8 6 3" xfId="22190"/>
    <cellStyle name="Percent 2 8 7" xfId="4572"/>
    <cellStyle name="Percent 2 8 7 2" xfId="4573"/>
    <cellStyle name="Percent 2 8 7 2 2" xfId="22193"/>
    <cellStyle name="Percent 2 8 7 3" xfId="22192"/>
    <cellStyle name="Percent 2 8 8" xfId="4574"/>
    <cellStyle name="Percent 2 8 8 2" xfId="4575"/>
    <cellStyle name="Percent 2 8 8 2 2" xfId="22195"/>
    <cellStyle name="Percent 2 8 8 3" xfId="22194"/>
    <cellStyle name="Percent 2 8 9" xfId="4576"/>
    <cellStyle name="Percent 2 8 9 2" xfId="22196"/>
    <cellStyle name="Percent 2 9" xfId="4577"/>
    <cellStyle name="Percent 2 9 10" xfId="22197"/>
    <cellStyle name="Percent 2 9 2" xfId="4578"/>
    <cellStyle name="Percent 2 9 2 2" xfId="4579"/>
    <cellStyle name="Percent 2 9 2 2 2" xfId="22199"/>
    <cellStyle name="Percent 2 9 2 3" xfId="22198"/>
    <cellStyle name="Percent 2 9 3" xfId="4580"/>
    <cellStyle name="Percent 2 9 3 2" xfId="4581"/>
    <cellStyle name="Percent 2 9 3 2 2" xfId="22201"/>
    <cellStyle name="Percent 2 9 3 3" xfId="22200"/>
    <cellStyle name="Percent 2 9 4" xfId="4582"/>
    <cellStyle name="Percent 2 9 4 2" xfId="4583"/>
    <cellStyle name="Percent 2 9 4 2 2" xfId="22203"/>
    <cellStyle name="Percent 2 9 4 3" xfId="22202"/>
    <cellStyle name="Percent 2 9 5" xfId="4584"/>
    <cellStyle name="Percent 2 9 5 2" xfId="4585"/>
    <cellStyle name="Percent 2 9 5 2 2" xfId="22205"/>
    <cellStyle name="Percent 2 9 5 3" xfId="22204"/>
    <cellStyle name="Percent 2 9 6" xfId="4586"/>
    <cellStyle name="Percent 2 9 6 2" xfId="4587"/>
    <cellStyle name="Percent 2 9 6 2 2" xfId="22207"/>
    <cellStyle name="Percent 2 9 6 3" xfId="22206"/>
    <cellStyle name="Percent 2 9 7" xfId="4588"/>
    <cellStyle name="Percent 2 9 7 2" xfId="4589"/>
    <cellStyle name="Percent 2 9 7 2 2" xfId="22209"/>
    <cellStyle name="Percent 2 9 7 3" xfId="22208"/>
    <cellStyle name="Percent 2 9 8" xfId="4590"/>
    <cellStyle name="Percent 2 9 8 2" xfId="4591"/>
    <cellStyle name="Percent 2 9 8 2 2" xfId="22211"/>
    <cellStyle name="Percent 2 9 8 3" xfId="22210"/>
    <cellStyle name="Percent 2 9 9" xfId="4592"/>
    <cellStyle name="Percent 2 9 9 2" xfId="22212"/>
    <cellStyle name="Percent 20" xfId="4593"/>
    <cellStyle name="Percent 20 10" xfId="22213"/>
    <cellStyle name="Percent 20 2" xfId="4594"/>
    <cellStyle name="Percent 20 2 2" xfId="4595"/>
    <cellStyle name="Percent 20 2 2 2" xfId="4596"/>
    <cellStyle name="Percent 20 2 2 2 2" xfId="22216"/>
    <cellStyle name="Percent 20 2 2 3" xfId="22215"/>
    <cellStyle name="Percent 20 2 3" xfId="4597"/>
    <cellStyle name="Percent 20 2 3 2" xfId="22217"/>
    <cellStyle name="Percent 20 2 4" xfId="22214"/>
    <cellStyle name="Percent 20 3" xfId="4598"/>
    <cellStyle name="Percent 20 3 2" xfId="4599"/>
    <cellStyle name="Percent 20 3 2 2" xfId="22219"/>
    <cellStyle name="Percent 20 3 3" xfId="22218"/>
    <cellStyle name="Percent 20 4" xfId="4600"/>
    <cellStyle name="Percent 20 4 2" xfId="4601"/>
    <cellStyle name="Percent 20 4 2 2" xfId="22221"/>
    <cellStyle name="Percent 20 4 3" xfId="22220"/>
    <cellStyle name="Percent 20 5" xfId="4602"/>
    <cellStyle name="Percent 20 5 2" xfId="4603"/>
    <cellStyle name="Percent 20 5 2 2" xfId="22223"/>
    <cellStyle name="Percent 20 5 3" xfId="22222"/>
    <cellStyle name="Percent 20 6" xfId="4604"/>
    <cellStyle name="Percent 20 6 2" xfId="4605"/>
    <cellStyle name="Percent 20 6 2 2" xfId="22225"/>
    <cellStyle name="Percent 20 6 3" xfId="22224"/>
    <cellStyle name="Percent 20 7" xfId="4606"/>
    <cellStyle name="Percent 20 7 2" xfId="4607"/>
    <cellStyle name="Percent 20 7 2 2" xfId="4608"/>
    <cellStyle name="Percent 20 7 2 2 2" xfId="22228"/>
    <cellStyle name="Percent 20 7 2 3" xfId="22227"/>
    <cellStyle name="Percent 20 7 3" xfId="4609"/>
    <cellStyle name="Percent 20 7 3 2" xfId="4610"/>
    <cellStyle name="Percent 20 7 3 2 2" xfId="22230"/>
    <cellStyle name="Percent 20 7 3 3" xfId="22229"/>
    <cellStyle name="Percent 20 7 4" xfId="4611"/>
    <cellStyle name="Percent 20 7 4 2" xfId="22231"/>
    <cellStyle name="Percent 20 7 5" xfId="22226"/>
    <cellStyle name="Percent 20 8" xfId="4612"/>
    <cellStyle name="Percent 20 8 2" xfId="4613"/>
    <cellStyle name="Percent 20 8 2 2" xfId="22233"/>
    <cellStyle name="Percent 20 8 3" xfId="22232"/>
    <cellStyle name="Percent 20 9" xfId="4614"/>
    <cellStyle name="Percent 20 9 2" xfId="22234"/>
    <cellStyle name="Percent 21" xfId="4615"/>
    <cellStyle name="Percent 21 2" xfId="4616"/>
    <cellStyle name="Percent 21 2 2" xfId="4617"/>
    <cellStyle name="Percent 21 2 2 2" xfId="22237"/>
    <cellStyle name="Percent 21 2 3" xfId="22236"/>
    <cellStyle name="Percent 21 3" xfId="4618"/>
    <cellStyle name="Percent 21 3 2" xfId="4619"/>
    <cellStyle name="Percent 21 3 2 2" xfId="22239"/>
    <cellStyle name="Percent 21 3 3" xfId="22238"/>
    <cellStyle name="Percent 21 4" xfId="4620"/>
    <cellStyle name="Percent 21 4 2" xfId="4621"/>
    <cellStyle name="Percent 21 4 2 2" xfId="22241"/>
    <cellStyle name="Percent 21 4 3" xfId="22240"/>
    <cellStyle name="Percent 21 5" xfId="4622"/>
    <cellStyle name="Percent 21 5 2" xfId="4623"/>
    <cellStyle name="Percent 21 5 2 2" xfId="22243"/>
    <cellStyle name="Percent 21 5 3" xfId="22242"/>
    <cellStyle name="Percent 21 6" xfId="4624"/>
    <cellStyle name="Percent 21 6 2" xfId="4625"/>
    <cellStyle name="Percent 21 6 2 2" xfId="22245"/>
    <cellStyle name="Percent 21 6 3" xfId="22244"/>
    <cellStyle name="Percent 21 7" xfId="4626"/>
    <cellStyle name="Percent 21 7 2" xfId="4627"/>
    <cellStyle name="Percent 21 7 2 2" xfId="4628"/>
    <cellStyle name="Percent 21 7 2 2 2" xfId="22248"/>
    <cellStyle name="Percent 21 7 2 3" xfId="22247"/>
    <cellStyle name="Percent 21 7 3" xfId="4629"/>
    <cellStyle name="Percent 21 7 3 2" xfId="4630"/>
    <cellStyle name="Percent 21 7 3 2 2" xfId="22250"/>
    <cellStyle name="Percent 21 7 3 3" xfId="22249"/>
    <cellStyle name="Percent 21 7 4" xfId="4631"/>
    <cellStyle name="Percent 21 7 4 2" xfId="22251"/>
    <cellStyle name="Percent 21 7 5" xfId="22246"/>
    <cellStyle name="Percent 21 8" xfId="4632"/>
    <cellStyle name="Percent 21 8 2" xfId="22252"/>
    <cellStyle name="Percent 21 9" xfId="22235"/>
    <cellStyle name="Percent 22" xfId="4633"/>
    <cellStyle name="Percent 22 2" xfId="4634"/>
    <cellStyle name="Percent 22 2 2" xfId="4635"/>
    <cellStyle name="Percent 22 2 2 2" xfId="22255"/>
    <cellStyle name="Percent 22 2 3" xfId="22254"/>
    <cellStyle name="Percent 22 3" xfId="4636"/>
    <cellStyle name="Percent 22 3 2" xfId="4637"/>
    <cellStyle name="Percent 22 3 2 2" xfId="22257"/>
    <cellStyle name="Percent 22 3 3" xfId="22256"/>
    <cellStyle name="Percent 22 4" xfId="4638"/>
    <cellStyle name="Percent 22 4 2" xfId="4639"/>
    <cellStyle name="Percent 22 4 2 2" xfId="22259"/>
    <cellStyle name="Percent 22 4 3" xfId="22258"/>
    <cellStyle name="Percent 22 5" xfId="4640"/>
    <cellStyle name="Percent 22 5 2" xfId="4641"/>
    <cellStyle name="Percent 22 5 2 2" xfId="22261"/>
    <cellStyle name="Percent 22 5 3" xfId="22260"/>
    <cellStyle name="Percent 22 6" xfId="4642"/>
    <cellStyle name="Percent 22 6 2" xfId="4643"/>
    <cellStyle name="Percent 22 6 2 2" xfId="22263"/>
    <cellStyle name="Percent 22 6 3" xfId="22262"/>
    <cellStyle name="Percent 22 7" xfId="4644"/>
    <cellStyle name="Percent 22 7 2" xfId="4645"/>
    <cellStyle name="Percent 22 7 2 2" xfId="4646"/>
    <cellStyle name="Percent 22 7 2 2 2" xfId="22266"/>
    <cellStyle name="Percent 22 7 2 3" xfId="22265"/>
    <cellStyle name="Percent 22 7 3" xfId="4647"/>
    <cellStyle name="Percent 22 7 3 2" xfId="4648"/>
    <cellStyle name="Percent 22 7 3 2 2" xfId="22268"/>
    <cellStyle name="Percent 22 7 3 3" xfId="22267"/>
    <cellStyle name="Percent 22 7 4" xfId="4649"/>
    <cellStyle name="Percent 22 7 4 2" xfId="22269"/>
    <cellStyle name="Percent 22 7 5" xfId="22264"/>
    <cellStyle name="Percent 22 8" xfId="4650"/>
    <cellStyle name="Percent 22 8 2" xfId="22270"/>
    <cellStyle name="Percent 22 9" xfId="22253"/>
    <cellStyle name="Percent 23" xfId="4651"/>
    <cellStyle name="Percent 23 2" xfId="4652"/>
    <cellStyle name="Percent 23 2 2" xfId="4653"/>
    <cellStyle name="Percent 23 2 2 2" xfId="22273"/>
    <cellStyle name="Percent 23 2 3" xfId="22272"/>
    <cellStyle name="Percent 23 3" xfId="4654"/>
    <cellStyle name="Percent 23 3 2" xfId="4655"/>
    <cellStyle name="Percent 23 3 2 2" xfId="22275"/>
    <cellStyle name="Percent 23 3 3" xfId="22274"/>
    <cellStyle name="Percent 23 4" xfId="4656"/>
    <cellStyle name="Percent 23 4 2" xfId="4657"/>
    <cellStyle name="Percent 23 4 2 2" xfId="22277"/>
    <cellStyle name="Percent 23 4 3" xfId="22276"/>
    <cellStyle name="Percent 23 5" xfId="4658"/>
    <cellStyle name="Percent 23 5 2" xfId="4659"/>
    <cellStyle name="Percent 23 5 2 2" xfId="22279"/>
    <cellStyle name="Percent 23 5 3" xfId="22278"/>
    <cellStyle name="Percent 23 6" xfId="4660"/>
    <cellStyle name="Percent 23 6 2" xfId="4661"/>
    <cellStyle name="Percent 23 6 2 2" xfId="22281"/>
    <cellStyle name="Percent 23 6 3" xfId="22280"/>
    <cellStyle name="Percent 23 7" xfId="4662"/>
    <cellStyle name="Percent 23 7 2" xfId="4663"/>
    <cellStyle name="Percent 23 7 2 2" xfId="4664"/>
    <cellStyle name="Percent 23 7 2 2 2" xfId="22284"/>
    <cellStyle name="Percent 23 7 2 3" xfId="22283"/>
    <cellStyle name="Percent 23 7 3" xfId="4665"/>
    <cellStyle name="Percent 23 7 3 2" xfId="4666"/>
    <cellStyle name="Percent 23 7 3 2 2" xfId="22286"/>
    <cellStyle name="Percent 23 7 3 3" xfId="22285"/>
    <cellStyle name="Percent 23 7 4" xfId="4667"/>
    <cellStyle name="Percent 23 7 4 2" xfId="22287"/>
    <cellStyle name="Percent 23 7 5" xfId="22282"/>
    <cellStyle name="Percent 23 8" xfId="4668"/>
    <cellStyle name="Percent 23 8 2" xfId="22288"/>
    <cellStyle name="Percent 23 9" xfId="22271"/>
    <cellStyle name="Percent 24 2" xfId="4669"/>
    <cellStyle name="Percent 24 2 2" xfId="4670"/>
    <cellStyle name="Percent 24 2 2 2" xfId="22290"/>
    <cellStyle name="Percent 24 2 3" xfId="22289"/>
    <cellStyle name="Percent 24 3" xfId="4671"/>
    <cellStyle name="Percent 24 3 2" xfId="4672"/>
    <cellStyle name="Percent 24 3 2 2" xfId="22292"/>
    <cellStyle name="Percent 24 3 3" xfId="22291"/>
    <cellStyle name="Percent 24 4" xfId="4673"/>
    <cellStyle name="Percent 24 4 2" xfId="4674"/>
    <cellStyle name="Percent 24 4 2 2" xfId="22294"/>
    <cellStyle name="Percent 24 4 3" xfId="22293"/>
    <cellStyle name="Percent 24 5" xfId="4675"/>
    <cellStyle name="Percent 24 5 2" xfId="4676"/>
    <cellStyle name="Percent 24 5 2 2" xfId="22296"/>
    <cellStyle name="Percent 24 5 3" xfId="22295"/>
    <cellStyle name="Percent 24 6" xfId="4677"/>
    <cellStyle name="Percent 24 6 2" xfId="4678"/>
    <cellStyle name="Percent 24 6 2 2" xfId="22298"/>
    <cellStyle name="Percent 24 6 3" xfId="22297"/>
    <cellStyle name="Percent 24 7" xfId="4679"/>
    <cellStyle name="Percent 24 7 2" xfId="4680"/>
    <cellStyle name="Percent 24 7 2 2" xfId="4681"/>
    <cellStyle name="Percent 24 7 2 2 2" xfId="22301"/>
    <cellStyle name="Percent 24 7 2 3" xfId="22300"/>
    <cellStyle name="Percent 24 7 3" xfId="4682"/>
    <cellStyle name="Percent 24 7 3 2" xfId="4683"/>
    <cellStyle name="Percent 24 7 3 2 2" xfId="22303"/>
    <cellStyle name="Percent 24 7 3 3" xfId="22302"/>
    <cellStyle name="Percent 24 7 4" xfId="4684"/>
    <cellStyle name="Percent 24 7 4 2" xfId="22304"/>
    <cellStyle name="Percent 24 7 5" xfId="22299"/>
    <cellStyle name="Percent 25" xfId="4685"/>
    <cellStyle name="Percent 25 2" xfId="4686"/>
    <cellStyle name="Percent 25 2 2" xfId="4687"/>
    <cellStyle name="Percent 25 2 2 2" xfId="22307"/>
    <cellStyle name="Percent 25 2 3" xfId="22306"/>
    <cellStyle name="Percent 25 3" xfId="4688"/>
    <cellStyle name="Percent 25 3 2" xfId="4689"/>
    <cellStyle name="Percent 25 3 2 2" xfId="22309"/>
    <cellStyle name="Percent 25 3 3" xfId="22308"/>
    <cellStyle name="Percent 25 4" xfId="4690"/>
    <cellStyle name="Percent 25 4 2" xfId="4691"/>
    <cellStyle name="Percent 25 4 2 2" xfId="22311"/>
    <cellStyle name="Percent 25 4 3" xfId="22310"/>
    <cellStyle name="Percent 25 5" xfId="4692"/>
    <cellStyle name="Percent 25 5 2" xfId="4693"/>
    <cellStyle name="Percent 25 5 2 2" xfId="22313"/>
    <cellStyle name="Percent 25 5 3" xfId="22312"/>
    <cellStyle name="Percent 25 6" xfId="4694"/>
    <cellStyle name="Percent 25 6 2" xfId="4695"/>
    <cellStyle name="Percent 25 6 2 2" xfId="22315"/>
    <cellStyle name="Percent 25 6 3" xfId="22314"/>
    <cellStyle name="Percent 25 7" xfId="4696"/>
    <cellStyle name="Percent 25 7 2" xfId="4697"/>
    <cellStyle name="Percent 25 7 2 2" xfId="4698"/>
    <cellStyle name="Percent 25 7 2 2 2" xfId="22318"/>
    <cellStyle name="Percent 25 7 2 3" xfId="22317"/>
    <cellStyle name="Percent 25 7 3" xfId="4699"/>
    <cellStyle name="Percent 25 7 3 2" xfId="4700"/>
    <cellStyle name="Percent 25 7 3 2 2" xfId="22320"/>
    <cellStyle name="Percent 25 7 3 3" xfId="22319"/>
    <cellStyle name="Percent 25 7 4" xfId="4701"/>
    <cellStyle name="Percent 25 7 4 2" xfId="22321"/>
    <cellStyle name="Percent 25 7 5" xfId="22316"/>
    <cellStyle name="Percent 25 8" xfId="4702"/>
    <cellStyle name="Percent 25 8 2" xfId="22322"/>
    <cellStyle name="Percent 25 9" xfId="22305"/>
    <cellStyle name="Percent 26" xfId="4703"/>
    <cellStyle name="Percent 26 2" xfId="4704"/>
    <cellStyle name="Percent 26 2 2" xfId="4705"/>
    <cellStyle name="Percent 26 2 2 2" xfId="22325"/>
    <cellStyle name="Percent 26 2 3" xfId="22324"/>
    <cellStyle name="Percent 26 3" xfId="4706"/>
    <cellStyle name="Percent 26 3 2" xfId="4707"/>
    <cellStyle name="Percent 26 3 2 2" xfId="22327"/>
    <cellStyle name="Percent 26 3 3" xfId="22326"/>
    <cellStyle name="Percent 26 4" xfId="4708"/>
    <cellStyle name="Percent 26 4 2" xfId="4709"/>
    <cellStyle name="Percent 26 4 2 2" xfId="22329"/>
    <cellStyle name="Percent 26 4 3" xfId="22328"/>
    <cellStyle name="Percent 26 5" xfId="4710"/>
    <cellStyle name="Percent 26 5 2" xfId="4711"/>
    <cellStyle name="Percent 26 5 2 2" xfId="22331"/>
    <cellStyle name="Percent 26 5 3" xfId="22330"/>
    <cellStyle name="Percent 26 6" xfId="4712"/>
    <cellStyle name="Percent 26 6 2" xfId="4713"/>
    <cellStyle name="Percent 26 6 2 2" xfId="22333"/>
    <cellStyle name="Percent 26 6 3" xfId="22332"/>
    <cellStyle name="Percent 26 7" xfId="4714"/>
    <cellStyle name="Percent 26 7 2" xfId="4715"/>
    <cellStyle name="Percent 26 7 2 2" xfId="4716"/>
    <cellStyle name="Percent 26 7 2 2 2" xfId="22336"/>
    <cellStyle name="Percent 26 7 2 3" xfId="22335"/>
    <cellStyle name="Percent 26 7 3" xfId="4717"/>
    <cellStyle name="Percent 26 7 3 2" xfId="4718"/>
    <cellStyle name="Percent 26 7 3 2 2" xfId="22338"/>
    <cellStyle name="Percent 26 7 3 3" xfId="22337"/>
    <cellStyle name="Percent 26 7 4" xfId="4719"/>
    <cellStyle name="Percent 26 7 4 2" xfId="22339"/>
    <cellStyle name="Percent 26 7 5" xfId="22334"/>
    <cellStyle name="Percent 26 8" xfId="4720"/>
    <cellStyle name="Percent 26 8 2" xfId="22340"/>
    <cellStyle name="Percent 26 9" xfId="22323"/>
    <cellStyle name="Percent 27" xfId="4721"/>
    <cellStyle name="Percent 27 2" xfId="4722"/>
    <cellStyle name="Percent 27 2 2" xfId="22342"/>
    <cellStyle name="Percent 27 3" xfId="22341"/>
    <cellStyle name="Percent 3" xfId="150"/>
    <cellStyle name="Percent 3 10" xfId="4724"/>
    <cellStyle name="Percent 3 10 10" xfId="4725"/>
    <cellStyle name="Percent 3 10 10 2" xfId="4726"/>
    <cellStyle name="Percent 3 10 10 2 2" xfId="22346"/>
    <cellStyle name="Percent 3 10 10 3" xfId="22345"/>
    <cellStyle name="Percent 3 10 11" xfId="4727"/>
    <cellStyle name="Percent 3 10 11 2" xfId="4728"/>
    <cellStyle name="Percent 3 10 11 2 2" xfId="4729"/>
    <cellStyle name="Percent 3 10 11 2 2 2" xfId="22349"/>
    <cellStyle name="Percent 3 10 11 2 3" xfId="22348"/>
    <cellStyle name="Percent 3 10 11 3" xfId="4730"/>
    <cellStyle name="Percent 3 10 11 3 2" xfId="22350"/>
    <cellStyle name="Percent 3 10 11 4" xfId="22347"/>
    <cellStyle name="Percent 3 10 12" xfId="4731"/>
    <cellStyle name="Percent 3 10 12 2" xfId="4732"/>
    <cellStyle name="Percent 3 10 12 2 2" xfId="4733"/>
    <cellStyle name="Percent 3 10 12 2 2 2" xfId="22353"/>
    <cellStyle name="Percent 3 10 12 2 3" xfId="22352"/>
    <cellStyle name="Percent 3 10 12 3" xfId="4734"/>
    <cellStyle name="Percent 3 10 12 3 2" xfId="22354"/>
    <cellStyle name="Percent 3 10 12 4" xfId="22351"/>
    <cellStyle name="Percent 3 10 13" xfId="4735"/>
    <cellStyle name="Percent 3 10 13 2" xfId="4736"/>
    <cellStyle name="Percent 3 10 13 2 2" xfId="4737"/>
    <cellStyle name="Percent 3 10 13 2 2 2" xfId="22357"/>
    <cellStyle name="Percent 3 10 13 2 3" xfId="22356"/>
    <cellStyle name="Percent 3 10 13 3" xfId="4738"/>
    <cellStyle name="Percent 3 10 13 3 2" xfId="4739"/>
    <cellStyle name="Percent 3 10 13 3 2 2" xfId="22359"/>
    <cellStyle name="Percent 3 10 13 3 3" xfId="22358"/>
    <cellStyle name="Percent 3 10 13 4" xfId="4740"/>
    <cellStyle name="Percent 3 10 13 4 2" xfId="22360"/>
    <cellStyle name="Percent 3 10 13 5" xfId="22355"/>
    <cellStyle name="Percent 3 10 14" xfId="4741"/>
    <cellStyle name="Percent 3 10 14 2" xfId="4742"/>
    <cellStyle name="Percent 3 10 14 2 2" xfId="4743"/>
    <cellStyle name="Percent 3 10 14 2 2 2" xfId="22363"/>
    <cellStyle name="Percent 3 10 14 2 3" xfId="22362"/>
    <cellStyle name="Percent 3 10 14 3" xfId="4744"/>
    <cellStyle name="Percent 3 10 14 3 2" xfId="4745"/>
    <cellStyle name="Percent 3 10 14 3 2 2" xfId="22365"/>
    <cellStyle name="Percent 3 10 14 3 3" xfId="22364"/>
    <cellStyle name="Percent 3 10 14 4" xfId="4746"/>
    <cellStyle name="Percent 3 10 14 4 2" xfId="22366"/>
    <cellStyle name="Percent 3 10 14 5" xfId="22361"/>
    <cellStyle name="Percent 3 10 15" xfId="4747"/>
    <cellStyle name="Percent 3 10 15 2" xfId="4748"/>
    <cellStyle name="Percent 3 10 15 2 2" xfId="4749"/>
    <cellStyle name="Percent 3 10 15 2 2 2" xfId="22369"/>
    <cellStyle name="Percent 3 10 15 2 3" xfId="22368"/>
    <cellStyle name="Percent 3 10 15 3" xfId="4750"/>
    <cellStyle name="Percent 3 10 15 3 2" xfId="4751"/>
    <cellStyle name="Percent 3 10 15 3 2 2" xfId="22371"/>
    <cellStyle name="Percent 3 10 15 3 3" xfId="22370"/>
    <cellStyle name="Percent 3 10 15 4" xfId="4752"/>
    <cellStyle name="Percent 3 10 15 4 2" xfId="22372"/>
    <cellStyle name="Percent 3 10 15 5" xfId="22367"/>
    <cellStyle name="Percent 3 10 16" xfId="4753"/>
    <cellStyle name="Percent 3 10 16 2" xfId="22373"/>
    <cellStyle name="Percent 3 10 17" xfId="22344"/>
    <cellStyle name="Percent 3 10 2" xfId="4754"/>
    <cellStyle name="Percent 3 10 2 2" xfId="4755"/>
    <cellStyle name="Percent 3 10 2 2 2" xfId="4756"/>
    <cellStyle name="Percent 3 10 2 2 2 2" xfId="22376"/>
    <cellStyle name="Percent 3 10 2 2 3" xfId="22375"/>
    <cellStyle name="Percent 3 10 2 3" xfId="4757"/>
    <cellStyle name="Percent 3 10 2 3 2" xfId="4758"/>
    <cellStyle name="Percent 3 10 2 3 2 2" xfId="22378"/>
    <cellStyle name="Percent 3 10 2 3 3" xfId="22377"/>
    <cellStyle name="Percent 3 10 2 4" xfId="4759"/>
    <cellStyle name="Percent 3 10 2 4 2" xfId="22379"/>
    <cellStyle name="Percent 3 10 2 5" xfId="22374"/>
    <cellStyle name="Percent 3 10 3" xfId="4760"/>
    <cellStyle name="Percent 3 10 3 2" xfId="4761"/>
    <cellStyle name="Percent 3 10 3 2 2" xfId="4762"/>
    <cellStyle name="Percent 3 10 3 2 2 2" xfId="22382"/>
    <cellStyle name="Percent 3 10 3 2 3" xfId="22381"/>
    <cellStyle name="Percent 3 10 3 3" xfId="4763"/>
    <cellStyle name="Percent 3 10 3 3 2" xfId="4764"/>
    <cellStyle name="Percent 3 10 3 3 2 2" xfId="22384"/>
    <cellStyle name="Percent 3 10 3 3 3" xfId="22383"/>
    <cellStyle name="Percent 3 10 3 4" xfId="4765"/>
    <cellStyle name="Percent 3 10 3 4 2" xfId="22385"/>
    <cellStyle name="Percent 3 10 3 5" xfId="22380"/>
    <cellStyle name="Percent 3 10 4" xfId="4766"/>
    <cellStyle name="Percent 3 10 4 2" xfId="4767"/>
    <cellStyle name="Percent 3 10 4 2 2" xfId="4768"/>
    <cellStyle name="Percent 3 10 4 2 2 2" xfId="22388"/>
    <cellStyle name="Percent 3 10 4 2 3" xfId="22387"/>
    <cellStyle name="Percent 3 10 4 3" xfId="4769"/>
    <cellStyle name="Percent 3 10 4 3 2" xfId="4770"/>
    <cellStyle name="Percent 3 10 4 3 2 2" xfId="22390"/>
    <cellStyle name="Percent 3 10 4 3 3" xfId="22389"/>
    <cellStyle name="Percent 3 10 4 4" xfId="4771"/>
    <cellStyle name="Percent 3 10 4 4 2" xfId="22391"/>
    <cellStyle name="Percent 3 10 4 5" xfId="22386"/>
    <cellStyle name="Percent 3 10 5" xfId="4772"/>
    <cellStyle name="Percent 3 10 5 2" xfId="4773"/>
    <cellStyle name="Percent 3 10 5 2 2" xfId="4774"/>
    <cellStyle name="Percent 3 10 5 2 2 2" xfId="22394"/>
    <cellStyle name="Percent 3 10 5 2 3" xfId="22393"/>
    <cellStyle name="Percent 3 10 5 3" xfId="4775"/>
    <cellStyle name="Percent 3 10 5 3 2" xfId="4776"/>
    <cellStyle name="Percent 3 10 5 3 2 2" xfId="22396"/>
    <cellStyle name="Percent 3 10 5 3 3" xfId="22395"/>
    <cellStyle name="Percent 3 10 5 4" xfId="4777"/>
    <cellStyle name="Percent 3 10 5 4 2" xfId="22397"/>
    <cellStyle name="Percent 3 10 5 5" xfId="22392"/>
    <cellStyle name="Percent 3 10 6" xfId="4778"/>
    <cellStyle name="Percent 3 10 6 2" xfId="4779"/>
    <cellStyle name="Percent 3 10 6 2 2" xfId="4780"/>
    <cellStyle name="Percent 3 10 6 2 2 2" xfId="22400"/>
    <cellStyle name="Percent 3 10 6 2 3" xfId="22399"/>
    <cellStyle name="Percent 3 10 6 3" xfId="4781"/>
    <cellStyle name="Percent 3 10 6 3 2" xfId="4782"/>
    <cellStyle name="Percent 3 10 6 3 2 2" xfId="22402"/>
    <cellStyle name="Percent 3 10 6 3 3" xfId="22401"/>
    <cellStyle name="Percent 3 10 6 4" xfId="4783"/>
    <cellStyle name="Percent 3 10 6 4 2" xfId="22403"/>
    <cellStyle name="Percent 3 10 6 5" xfId="22398"/>
    <cellStyle name="Percent 3 10 7" xfId="4784"/>
    <cellStyle name="Percent 3 10 7 2" xfId="4785"/>
    <cellStyle name="Percent 3 10 7 2 2" xfId="4786"/>
    <cellStyle name="Percent 3 10 7 2 2 2" xfId="22406"/>
    <cellStyle name="Percent 3 10 7 2 3" xfId="22405"/>
    <cellStyle name="Percent 3 10 7 3" xfId="4787"/>
    <cellStyle name="Percent 3 10 7 3 2" xfId="4788"/>
    <cellStyle name="Percent 3 10 7 3 2 2" xfId="22408"/>
    <cellStyle name="Percent 3 10 7 3 3" xfId="22407"/>
    <cellStyle name="Percent 3 10 7 4" xfId="4789"/>
    <cellStyle name="Percent 3 10 7 4 2" xfId="22409"/>
    <cellStyle name="Percent 3 10 7 5" xfId="22404"/>
    <cellStyle name="Percent 3 10 8" xfId="4790"/>
    <cellStyle name="Percent 3 10 8 2" xfId="4791"/>
    <cellStyle name="Percent 3 10 8 2 2" xfId="4792"/>
    <cellStyle name="Percent 3 10 8 2 2 2" xfId="22412"/>
    <cellStyle name="Percent 3 10 8 2 3" xfId="22411"/>
    <cellStyle name="Percent 3 10 8 3" xfId="4793"/>
    <cellStyle name="Percent 3 10 8 3 2" xfId="4794"/>
    <cellStyle name="Percent 3 10 8 3 2 2" xfId="22414"/>
    <cellStyle name="Percent 3 10 8 3 3" xfId="22413"/>
    <cellStyle name="Percent 3 10 8 4" xfId="4795"/>
    <cellStyle name="Percent 3 10 8 4 2" xfId="22415"/>
    <cellStyle name="Percent 3 10 8 5" xfId="22410"/>
    <cellStyle name="Percent 3 10 9" xfId="4796"/>
    <cellStyle name="Percent 3 10 9 2" xfId="4797"/>
    <cellStyle name="Percent 3 10 9 2 2" xfId="4798"/>
    <cellStyle name="Percent 3 10 9 2 2 2" xfId="22418"/>
    <cellStyle name="Percent 3 10 9 2 3" xfId="22417"/>
    <cellStyle name="Percent 3 10 9 3" xfId="4799"/>
    <cellStyle name="Percent 3 10 9 3 2" xfId="4800"/>
    <cellStyle name="Percent 3 10 9 3 2 2" xfId="22420"/>
    <cellStyle name="Percent 3 10 9 3 3" xfId="22419"/>
    <cellStyle name="Percent 3 10 9 4" xfId="4801"/>
    <cellStyle name="Percent 3 10 9 4 2" xfId="22421"/>
    <cellStyle name="Percent 3 10 9 5" xfId="22416"/>
    <cellStyle name="Percent 3 11" xfId="4802"/>
    <cellStyle name="Percent 3 11 2" xfId="4803"/>
    <cellStyle name="Percent 3 11 2 2" xfId="4804"/>
    <cellStyle name="Percent 3 11 2 2 2" xfId="22424"/>
    <cellStyle name="Percent 3 11 2 3" xfId="22423"/>
    <cellStyle name="Percent 3 11 3" xfId="4805"/>
    <cellStyle name="Percent 3 11 3 2" xfId="4806"/>
    <cellStyle name="Percent 3 11 3 2 2" xfId="22426"/>
    <cellStyle name="Percent 3 11 3 3" xfId="22425"/>
    <cellStyle name="Percent 3 11 4" xfId="4807"/>
    <cellStyle name="Percent 3 11 4 2" xfId="22427"/>
    <cellStyle name="Percent 3 11 5" xfId="22422"/>
    <cellStyle name="Percent 3 12" xfId="4808"/>
    <cellStyle name="Percent 3 12 2" xfId="4809"/>
    <cellStyle name="Percent 3 12 2 2" xfId="4810"/>
    <cellStyle name="Percent 3 12 2 2 2" xfId="22430"/>
    <cellStyle name="Percent 3 12 2 3" xfId="22429"/>
    <cellStyle name="Percent 3 12 3" xfId="4811"/>
    <cellStyle name="Percent 3 12 3 2" xfId="4812"/>
    <cellStyle name="Percent 3 12 3 2 2" xfId="22432"/>
    <cellStyle name="Percent 3 12 3 3" xfId="22431"/>
    <cellStyle name="Percent 3 12 4" xfId="4813"/>
    <cellStyle name="Percent 3 12 4 2" xfId="22433"/>
    <cellStyle name="Percent 3 12 5" xfId="22428"/>
    <cellStyle name="Percent 3 13" xfId="4814"/>
    <cellStyle name="Percent 3 13 2" xfId="4815"/>
    <cellStyle name="Percent 3 13 2 2" xfId="4816"/>
    <cellStyle name="Percent 3 13 2 2 2" xfId="22436"/>
    <cellStyle name="Percent 3 13 2 3" xfId="22435"/>
    <cellStyle name="Percent 3 13 3" xfId="4817"/>
    <cellStyle name="Percent 3 13 3 2" xfId="4818"/>
    <cellStyle name="Percent 3 13 3 2 2" xfId="22438"/>
    <cellStyle name="Percent 3 13 3 3" xfId="22437"/>
    <cellStyle name="Percent 3 13 4" xfId="4819"/>
    <cellStyle name="Percent 3 13 4 2" xfId="22439"/>
    <cellStyle name="Percent 3 13 5" xfId="22434"/>
    <cellStyle name="Percent 3 14" xfId="4820"/>
    <cellStyle name="Percent 3 14 2" xfId="4821"/>
    <cellStyle name="Percent 3 14 2 2" xfId="4822"/>
    <cellStyle name="Percent 3 14 2 2 2" xfId="22442"/>
    <cellStyle name="Percent 3 14 2 3" xfId="22441"/>
    <cellStyle name="Percent 3 14 3" xfId="4823"/>
    <cellStyle name="Percent 3 14 3 2" xfId="4824"/>
    <cellStyle name="Percent 3 14 3 2 2" xfId="22444"/>
    <cellStyle name="Percent 3 14 3 3" xfId="22443"/>
    <cellStyle name="Percent 3 14 4" xfId="4825"/>
    <cellStyle name="Percent 3 14 4 2" xfId="22445"/>
    <cellStyle name="Percent 3 14 5" xfId="22440"/>
    <cellStyle name="Percent 3 15" xfId="4826"/>
    <cellStyle name="Percent 3 15 2" xfId="4827"/>
    <cellStyle name="Percent 3 15 2 2" xfId="4828"/>
    <cellStyle name="Percent 3 15 2 2 2" xfId="22448"/>
    <cellStyle name="Percent 3 15 2 3" xfId="22447"/>
    <cellStyle name="Percent 3 15 3" xfId="4829"/>
    <cellStyle name="Percent 3 15 3 2" xfId="4830"/>
    <cellStyle name="Percent 3 15 3 2 2" xfId="22450"/>
    <cellStyle name="Percent 3 15 3 3" xfId="22449"/>
    <cellStyle name="Percent 3 15 4" xfId="4831"/>
    <cellStyle name="Percent 3 15 4 2" xfId="22451"/>
    <cellStyle name="Percent 3 15 5" xfId="22446"/>
    <cellStyle name="Percent 3 16" xfId="4832"/>
    <cellStyle name="Percent 3 16 2" xfId="4833"/>
    <cellStyle name="Percent 3 16 2 2" xfId="4834"/>
    <cellStyle name="Percent 3 16 2 2 2" xfId="22454"/>
    <cellStyle name="Percent 3 16 2 3" xfId="22453"/>
    <cellStyle name="Percent 3 16 3" xfId="4835"/>
    <cellStyle name="Percent 3 16 3 2" xfId="4836"/>
    <cellStyle name="Percent 3 16 3 2 2" xfId="22456"/>
    <cellStyle name="Percent 3 16 3 3" xfId="22455"/>
    <cellStyle name="Percent 3 16 4" xfId="4837"/>
    <cellStyle name="Percent 3 16 4 2" xfId="22457"/>
    <cellStyle name="Percent 3 16 5" xfId="22452"/>
    <cellStyle name="Percent 3 17" xfId="4838"/>
    <cellStyle name="Percent 3 17 2" xfId="4839"/>
    <cellStyle name="Percent 3 17 2 2" xfId="4840"/>
    <cellStyle name="Percent 3 17 2 2 2" xfId="22460"/>
    <cellStyle name="Percent 3 17 2 3" xfId="22459"/>
    <cellStyle name="Percent 3 17 3" xfId="4841"/>
    <cellStyle name="Percent 3 17 3 2" xfId="4842"/>
    <cellStyle name="Percent 3 17 3 2 2" xfId="22462"/>
    <cellStyle name="Percent 3 17 3 3" xfId="22461"/>
    <cellStyle name="Percent 3 17 4" xfId="4843"/>
    <cellStyle name="Percent 3 17 4 2" xfId="22463"/>
    <cellStyle name="Percent 3 17 5" xfId="22458"/>
    <cellStyle name="Percent 3 18" xfId="4844"/>
    <cellStyle name="Percent 3 18 2" xfId="4845"/>
    <cellStyle name="Percent 3 18 2 2" xfId="4846"/>
    <cellStyle name="Percent 3 18 2 2 2" xfId="22466"/>
    <cellStyle name="Percent 3 18 2 3" xfId="22465"/>
    <cellStyle name="Percent 3 18 3" xfId="4847"/>
    <cellStyle name="Percent 3 18 3 2" xfId="4848"/>
    <cellStyle name="Percent 3 18 3 2 2" xfId="22468"/>
    <cellStyle name="Percent 3 18 3 3" xfId="22467"/>
    <cellStyle name="Percent 3 18 4" xfId="4849"/>
    <cellStyle name="Percent 3 18 4 2" xfId="22469"/>
    <cellStyle name="Percent 3 18 5" xfId="22464"/>
    <cellStyle name="Percent 3 19" xfId="4850"/>
    <cellStyle name="Percent 3 19 2" xfId="4851"/>
    <cellStyle name="Percent 3 19 2 2" xfId="4852"/>
    <cellStyle name="Percent 3 19 2 2 2" xfId="22472"/>
    <cellStyle name="Percent 3 19 2 3" xfId="22471"/>
    <cellStyle name="Percent 3 19 3" xfId="4853"/>
    <cellStyle name="Percent 3 19 3 2" xfId="4854"/>
    <cellStyle name="Percent 3 19 3 2 2" xfId="22474"/>
    <cellStyle name="Percent 3 19 3 3" xfId="22473"/>
    <cellStyle name="Percent 3 19 4" xfId="4855"/>
    <cellStyle name="Percent 3 19 4 2" xfId="4856"/>
    <cellStyle name="Percent 3 19 4 2 2" xfId="22476"/>
    <cellStyle name="Percent 3 19 4 3" xfId="22475"/>
    <cellStyle name="Percent 3 19 5" xfId="4857"/>
    <cellStyle name="Percent 3 19 5 2" xfId="22477"/>
    <cellStyle name="Percent 3 19 6" xfId="22470"/>
    <cellStyle name="Percent 3 2" xfId="151"/>
    <cellStyle name="Percent 3 2 10" xfId="4859"/>
    <cellStyle name="Percent 3 2 10 2" xfId="4860"/>
    <cellStyle name="Percent 3 2 10 2 2" xfId="4861"/>
    <cellStyle name="Percent 3 2 10 2 2 2" xfId="22481"/>
    <cellStyle name="Percent 3 2 10 2 3" xfId="22480"/>
    <cellStyle name="Percent 3 2 10 3" xfId="4862"/>
    <cellStyle name="Percent 3 2 10 3 2" xfId="4863"/>
    <cellStyle name="Percent 3 2 10 3 2 2" xfId="22483"/>
    <cellStyle name="Percent 3 2 10 3 3" xfId="22482"/>
    <cellStyle name="Percent 3 2 10 4" xfId="4864"/>
    <cellStyle name="Percent 3 2 10 4 2" xfId="4865"/>
    <cellStyle name="Percent 3 2 10 4 2 2" xfId="22485"/>
    <cellStyle name="Percent 3 2 10 4 3" xfId="22484"/>
    <cellStyle name="Percent 3 2 10 5" xfId="4866"/>
    <cellStyle name="Percent 3 2 10 5 2" xfId="4867"/>
    <cellStyle name="Percent 3 2 10 5 2 2" xfId="22487"/>
    <cellStyle name="Percent 3 2 10 5 3" xfId="22486"/>
    <cellStyle name="Percent 3 2 10 6" xfId="4868"/>
    <cellStyle name="Percent 3 2 10 6 2" xfId="22488"/>
    <cellStyle name="Percent 3 2 10 7" xfId="22479"/>
    <cellStyle name="Percent 3 2 11" xfId="4869"/>
    <cellStyle name="Percent 3 2 11 2" xfId="4870"/>
    <cellStyle name="Percent 3 2 11 2 2" xfId="4871"/>
    <cellStyle name="Percent 3 2 11 2 2 2" xfId="22491"/>
    <cellStyle name="Percent 3 2 11 2 3" xfId="22490"/>
    <cellStyle name="Percent 3 2 11 3" xfId="4872"/>
    <cellStyle name="Percent 3 2 11 3 2" xfId="4873"/>
    <cellStyle name="Percent 3 2 11 3 2 2" xfId="22493"/>
    <cellStyle name="Percent 3 2 11 3 3" xfId="22492"/>
    <cellStyle name="Percent 3 2 11 4" xfId="4874"/>
    <cellStyle name="Percent 3 2 11 4 2" xfId="4875"/>
    <cellStyle name="Percent 3 2 11 4 2 2" xfId="22495"/>
    <cellStyle name="Percent 3 2 11 4 3" xfId="22494"/>
    <cellStyle name="Percent 3 2 11 5" xfId="4876"/>
    <cellStyle name="Percent 3 2 11 5 2" xfId="4877"/>
    <cellStyle name="Percent 3 2 11 5 2 2" xfId="22497"/>
    <cellStyle name="Percent 3 2 11 5 3" xfId="22496"/>
    <cellStyle name="Percent 3 2 11 6" xfId="4878"/>
    <cellStyle name="Percent 3 2 11 6 2" xfId="22498"/>
    <cellStyle name="Percent 3 2 11 7" xfId="22489"/>
    <cellStyle name="Percent 3 2 12" xfId="4879"/>
    <cellStyle name="Percent 3 2 12 2" xfId="4880"/>
    <cellStyle name="Percent 3 2 12 2 2" xfId="4881"/>
    <cellStyle name="Percent 3 2 12 2 2 2" xfId="22501"/>
    <cellStyle name="Percent 3 2 12 2 3" xfId="22500"/>
    <cellStyle name="Percent 3 2 12 3" xfId="4882"/>
    <cellStyle name="Percent 3 2 12 3 2" xfId="4883"/>
    <cellStyle name="Percent 3 2 12 3 2 2" xfId="22503"/>
    <cellStyle name="Percent 3 2 12 3 3" xfId="22502"/>
    <cellStyle name="Percent 3 2 12 4" xfId="4884"/>
    <cellStyle name="Percent 3 2 12 4 2" xfId="4885"/>
    <cellStyle name="Percent 3 2 12 4 2 2" xfId="22505"/>
    <cellStyle name="Percent 3 2 12 4 3" xfId="22504"/>
    <cellStyle name="Percent 3 2 12 5" xfId="4886"/>
    <cellStyle name="Percent 3 2 12 5 2" xfId="4887"/>
    <cellStyle name="Percent 3 2 12 5 2 2" xfId="22507"/>
    <cellStyle name="Percent 3 2 12 5 3" xfId="22506"/>
    <cellStyle name="Percent 3 2 12 6" xfId="4888"/>
    <cellStyle name="Percent 3 2 12 6 2" xfId="22508"/>
    <cellStyle name="Percent 3 2 12 7" xfId="22499"/>
    <cellStyle name="Percent 3 2 13" xfId="4889"/>
    <cellStyle name="Percent 3 2 13 2" xfId="4890"/>
    <cellStyle name="Percent 3 2 13 2 2" xfId="4891"/>
    <cellStyle name="Percent 3 2 13 2 2 2" xfId="22511"/>
    <cellStyle name="Percent 3 2 13 2 3" xfId="22510"/>
    <cellStyle name="Percent 3 2 13 3" xfId="4892"/>
    <cellStyle name="Percent 3 2 13 3 2" xfId="4893"/>
    <cellStyle name="Percent 3 2 13 3 2 2" xfId="22513"/>
    <cellStyle name="Percent 3 2 13 3 3" xfId="22512"/>
    <cellStyle name="Percent 3 2 13 4" xfId="4894"/>
    <cellStyle name="Percent 3 2 13 4 2" xfId="4895"/>
    <cellStyle name="Percent 3 2 13 4 2 2" xfId="22515"/>
    <cellStyle name="Percent 3 2 13 4 3" xfId="22514"/>
    <cellStyle name="Percent 3 2 13 5" xfId="4896"/>
    <cellStyle name="Percent 3 2 13 5 2" xfId="4897"/>
    <cellStyle name="Percent 3 2 13 5 2 2" xfId="22517"/>
    <cellStyle name="Percent 3 2 13 5 3" xfId="22516"/>
    <cellStyle name="Percent 3 2 13 6" xfId="4898"/>
    <cellStyle name="Percent 3 2 13 6 2" xfId="22518"/>
    <cellStyle name="Percent 3 2 13 7" xfId="22509"/>
    <cellStyle name="Percent 3 2 14" xfId="4899"/>
    <cellStyle name="Percent 3 2 14 2" xfId="4900"/>
    <cellStyle name="Percent 3 2 14 2 2" xfId="4901"/>
    <cellStyle name="Percent 3 2 14 2 2 2" xfId="22521"/>
    <cellStyle name="Percent 3 2 14 2 3" xfId="22520"/>
    <cellStyle name="Percent 3 2 14 3" xfId="4902"/>
    <cellStyle name="Percent 3 2 14 3 2" xfId="4903"/>
    <cellStyle name="Percent 3 2 14 3 2 2" xfId="22523"/>
    <cellStyle name="Percent 3 2 14 3 3" xfId="22522"/>
    <cellStyle name="Percent 3 2 14 4" xfId="4904"/>
    <cellStyle name="Percent 3 2 14 4 2" xfId="4905"/>
    <cellStyle name="Percent 3 2 14 4 2 2" xfId="22525"/>
    <cellStyle name="Percent 3 2 14 4 3" xfId="22524"/>
    <cellStyle name="Percent 3 2 14 5" xfId="4906"/>
    <cellStyle name="Percent 3 2 14 5 2" xfId="22526"/>
    <cellStyle name="Percent 3 2 14 6" xfId="22519"/>
    <cellStyle name="Percent 3 2 15" xfId="4907"/>
    <cellStyle name="Percent 3 2 15 2" xfId="4908"/>
    <cellStyle name="Percent 3 2 15 2 2" xfId="4909"/>
    <cellStyle name="Percent 3 2 15 2 2 2" xfId="22529"/>
    <cellStyle name="Percent 3 2 15 2 3" xfId="22528"/>
    <cellStyle name="Percent 3 2 15 3" xfId="4910"/>
    <cellStyle name="Percent 3 2 15 3 2" xfId="4911"/>
    <cellStyle name="Percent 3 2 15 3 2 2" xfId="22531"/>
    <cellStyle name="Percent 3 2 15 3 3" xfId="22530"/>
    <cellStyle name="Percent 3 2 15 4" xfId="4912"/>
    <cellStyle name="Percent 3 2 15 4 2" xfId="4913"/>
    <cellStyle name="Percent 3 2 15 4 2 2" xfId="22533"/>
    <cellStyle name="Percent 3 2 15 4 3" xfId="22532"/>
    <cellStyle name="Percent 3 2 15 5" xfId="4914"/>
    <cellStyle name="Percent 3 2 15 5 2" xfId="22534"/>
    <cellStyle name="Percent 3 2 15 6" xfId="22527"/>
    <cellStyle name="Percent 3 2 16" xfId="4915"/>
    <cellStyle name="Percent 3 2 16 2" xfId="4916"/>
    <cellStyle name="Percent 3 2 16 2 2" xfId="4917"/>
    <cellStyle name="Percent 3 2 16 2 2 2" xfId="22537"/>
    <cellStyle name="Percent 3 2 16 2 3" xfId="22536"/>
    <cellStyle name="Percent 3 2 16 3" xfId="4918"/>
    <cellStyle name="Percent 3 2 16 3 2" xfId="4919"/>
    <cellStyle name="Percent 3 2 16 3 2 2" xfId="22539"/>
    <cellStyle name="Percent 3 2 16 3 3" xfId="22538"/>
    <cellStyle name="Percent 3 2 16 4" xfId="4920"/>
    <cellStyle name="Percent 3 2 16 4 2" xfId="22540"/>
    <cellStyle name="Percent 3 2 16 5" xfId="22535"/>
    <cellStyle name="Percent 3 2 17" xfId="4921"/>
    <cellStyle name="Percent 3 2 17 2" xfId="4922"/>
    <cellStyle name="Percent 3 2 17 2 2" xfId="22542"/>
    <cellStyle name="Percent 3 2 17 3" xfId="22541"/>
    <cellStyle name="Percent 3 2 18" xfId="4923"/>
    <cellStyle name="Percent 3 2 18 2" xfId="4924"/>
    <cellStyle name="Percent 3 2 18 2 2" xfId="22544"/>
    <cellStyle name="Percent 3 2 18 3" xfId="22543"/>
    <cellStyle name="Percent 3 2 19" xfId="4925"/>
    <cellStyle name="Percent 3 2 19 2" xfId="4926"/>
    <cellStyle name="Percent 3 2 19 2 2" xfId="22546"/>
    <cellStyle name="Percent 3 2 19 3" xfId="22545"/>
    <cellStyle name="Percent 3 2 2" xfId="4927"/>
    <cellStyle name="Percent 3 2 2 2" xfId="4928"/>
    <cellStyle name="Percent 3 2 2 2 2" xfId="4929"/>
    <cellStyle name="Percent 3 2 2 2 2 2" xfId="4930"/>
    <cellStyle name="Percent 3 2 2 2 2 2 2" xfId="22550"/>
    <cellStyle name="Percent 3 2 2 2 2 3" xfId="22549"/>
    <cellStyle name="Percent 3 2 2 2 3" xfId="4931"/>
    <cellStyle name="Percent 3 2 2 2 3 2" xfId="4932"/>
    <cellStyle name="Percent 3 2 2 2 3 2 2" xfId="22552"/>
    <cellStyle name="Percent 3 2 2 2 3 3" xfId="22551"/>
    <cellStyle name="Percent 3 2 2 2 4" xfId="4933"/>
    <cellStyle name="Percent 3 2 2 2 4 2" xfId="22553"/>
    <cellStyle name="Percent 3 2 2 2 5" xfId="22548"/>
    <cellStyle name="Percent 3 2 2 3" xfId="4934"/>
    <cellStyle name="Percent 3 2 2 3 2" xfId="4935"/>
    <cellStyle name="Percent 3 2 2 3 2 2" xfId="22555"/>
    <cellStyle name="Percent 3 2 2 3 3" xfId="22554"/>
    <cellStyle name="Percent 3 2 2 4" xfId="4936"/>
    <cellStyle name="Percent 3 2 2 4 2" xfId="4937"/>
    <cellStyle name="Percent 3 2 2 4 2 2" xfId="22557"/>
    <cellStyle name="Percent 3 2 2 4 3" xfId="22556"/>
    <cellStyle name="Percent 3 2 2 5" xfId="4938"/>
    <cellStyle name="Percent 3 2 2 5 2" xfId="4939"/>
    <cellStyle name="Percent 3 2 2 5 2 2" xfId="22559"/>
    <cellStyle name="Percent 3 2 2 5 3" xfId="22558"/>
    <cellStyle name="Percent 3 2 2 6" xfId="4940"/>
    <cellStyle name="Percent 3 2 2 6 2" xfId="22560"/>
    <cellStyle name="Percent 3 2 2 7" xfId="22547"/>
    <cellStyle name="Percent 3 2 20" xfId="4941"/>
    <cellStyle name="Percent 3 2 20 2" xfId="22561"/>
    <cellStyle name="Percent 3 2 21" xfId="4942"/>
    <cellStyle name="Percent 3 2 21 2" xfId="22562"/>
    <cellStyle name="Percent 3 2 22" xfId="4858"/>
    <cellStyle name="Percent 3 2 23" xfId="22478"/>
    <cellStyle name="Percent 3 2 3" xfId="4943"/>
    <cellStyle name="Percent 3 2 3 2" xfId="4944"/>
    <cellStyle name="Percent 3 2 3 2 2" xfId="4945"/>
    <cellStyle name="Percent 3 2 3 2 2 2" xfId="4946"/>
    <cellStyle name="Percent 3 2 3 2 2 2 2" xfId="22566"/>
    <cellStyle name="Percent 3 2 3 2 2 3" xfId="22565"/>
    <cellStyle name="Percent 3 2 3 2 3" xfId="4947"/>
    <cellStyle name="Percent 3 2 3 2 3 2" xfId="22567"/>
    <cellStyle name="Percent 3 2 3 2 4" xfId="22564"/>
    <cellStyle name="Percent 3 2 3 3" xfId="4948"/>
    <cellStyle name="Percent 3 2 3 3 2" xfId="4949"/>
    <cellStyle name="Percent 3 2 3 3 2 2" xfId="22569"/>
    <cellStyle name="Percent 3 2 3 3 3" xfId="22568"/>
    <cellStyle name="Percent 3 2 3 4" xfId="4950"/>
    <cellStyle name="Percent 3 2 3 4 2" xfId="4951"/>
    <cellStyle name="Percent 3 2 3 4 2 2" xfId="22571"/>
    <cellStyle name="Percent 3 2 3 4 3" xfId="22570"/>
    <cellStyle name="Percent 3 2 3 5" xfId="4952"/>
    <cellStyle name="Percent 3 2 3 5 2" xfId="22572"/>
    <cellStyle name="Percent 3 2 3 6" xfId="22563"/>
    <cellStyle name="Percent 3 2 4" xfId="4953"/>
    <cellStyle name="Percent 3 2 4 2" xfId="4954"/>
    <cellStyle name="Percent 3 2 4 2 2" xfId="4955"/>
    <cellStyle name="Percent 3 2 4 2 2 2" xfId="22575"/>
    <cellStyle name="Percent 3 2 4 2 3" xfId="22574"/>
    <cellStyle name="Percent 3 2 4 3" xfId="4956"/>
    <cellStyle name="Percent 3 2 4 3 2" xfId="4957"/>
    <cellStyle name="Percent 3 2 4 3 2 2" xfId="22577"/>
    <cellStyle name="Percent 3 2 4 3 3" xfId="22576"/>
    <cellStyle name="Percent 3 2 4 4" xfId="4958"/>
    <cellStyle name="Percent 3 2 4 4 2" xfId="4959"/>
    <cellStyle name="Percent 3 2 4 4 2 2" xfId="22579"/>
    <cellStyle name="Percent 3 2 4 4 3" xfId="22578"/>
    <cellStyle name="Percent 3 2 4 5" xfId="4960"/>
    <cellStyle name="Percent 3 2 4 5 2" xfId="22580"/>
    <cellStyle name="Percent 3 2 4 6" xfId="22573"/>
    <cellStyle name="Percent 3 2 5" xfId="4961"/>
    <cellStyle name="Percent 3 2 5 2" xfId="4962"/>
    <cellStyle name="Percent 3 2 5 2 2" xfId="4963"/>
    <cellStyle name="Percent 3 2 5 2 2 2" xfId="22583"/>
    <cellStyle name="Percent 3 2 5 2 3" xfId="22582"/>
    <cellStyle name="Percent 3 2 5 3" xfId="4964"/>
    <cellStyle name="Percent 3 2 5 3 2" xfId="4965"/>
    <cellStyle name="Percent 3 2 5 3 2 2" xfId="22585"/>
    <cellStyle name="Percent 3 2 5 3 3" xfId="22584"/>
    <cellStyle name="Percent 3 2 5 4" xfId="4966"/>
    <cellStyle name="Percent 3 2 5 4 2" xfId="4967"/>
    <cellStyle name="Percent 3 2 5 4 2 2" xfId="22587"/>
    <cellStyle name="Percent 3 2 5 4 3" xfId="22586"/>
    <cellStyle name="Percent 3 2 5 5" xfId="4968"/>
    <cellStyle name="Percent 3 2 5 5 2" xfId="22588"/>
    <cellStyle name="Percent 3 2 5 6" xfId="22581"/>
    <cellStyle name="Percent 3 2 6" xfId="4969"/>
    <cellStyle name="Percent 3 2 6 2" xfId="4970"/>
    <cellStyle name="Percent 3 2 6 2 2" xfId="4971"/>
    <cellStyle name="Percent 3 2 6 2 2 2" xfId="22591"/>
    <cellStyle name="Percent 3 2 6 2 3" xfId="22590"/>
    <cellStyle name="Percent 3 2 6 3" xfId="4972"/>
    <cellStyle name="Percent 3 2 6 3 2" xfId="4973"/>
    <cellStyle name="Percent 3 2 6 3 2 2" xfId="22593"/>
    <cellStyle name="Percent 3 2 6 3 3" xfId="22592"/>
    <cellStyle name="Percent 3 2 6 4" xfId="4974"/>
    <cellStyle name="Percent 3 2 6 4 2" xfId="4975"/>
    <cellStyle name="Percent 3 2 6 4 2 2" xfId="22595"/>
    <cellStyle name="Percent 3 2 6 4 3" xfId="22594"/>
    <cellStyle name="Percent 3 2 6 5" xfId="4976"/>
    <cellStyle name="Percent 3 2 6 5 2" xfId="22596"/>
    <cellStyle name="Percent 3 2 6 6" xfId="22589"/>
    <cellStyle name="Percent 3 2 7" xfId="4977"/>
    <cellStyle name="Percent 3 2 7 2" xfId="4978"/>
    <cellStyle name="Percent 3 2 7 2 2" xfId="4979"/>
    <cellStyle name="Percent 3 2 7 2 2 2" xfId="22599"/>
    <cellStyle name="Percent 3 2 7 2 3" xfId="22598"/>
    <cellStyle name="Percent 3 2 7 3" xfId="4980"/>
    <cellStyle name="Percent 3 2 7 3 2" xfId="4981"/>
    <cellStyle name="Percent 3 2 7 3 2 2" xfId="22601"/>
    <cellStyle name="Percent 3 2 7 3 3" xfId="22600"/>
    <cellStyle name="Percent 3 2 7 4" xfId="4982"/>
    <cellStyle name="Percent 3 2 7 4 2" xfId="4983"/>
    <cellStyle name="Percent 3 2 7 4 2 2" xfId="22603"/>
    <cellStyle name="Percent 3 2 7 4 3" xfId="22602"/>
    <cellStyle name="Percent 3 2 7 5" xfId="4984"/>
    <cellStyle name="Percent 3 2 7 5 2" xfId="22604"/>
    <cellStyle name="Percent 3 2 7 6" xfId="22597"/>
    <cellStyle name="Percent 3 2 8" xfId="4985"/>
    <cellStyle name="Percent 3 2 8 2" xfId="4986"/>
    <cellStyle name="Percent 3 2 8 2 2" xfId="4987"/>
    <cellStyle name="Percent 3 2 8 2 2 2" xfId="22607"/>
    <cellStyle name="Percent 3 2 8 2 3" xfId="22606"/>
    <cellStyle name="Percent 3 2 8 3" xfId="4988"/>
    <cellStyle name="Percent 3 2 8 3 2" xfId="4989"/>
    <cellStyle name="Percent 3 2 8 3 2 2" xfId="22609"/>
    <cellStyle name="Percent 3 2 8 3 3" xfId="22608"/>
    <cellStyle name="Percent 3 2 8 4" xfId="4990"/>
    <cellStyle name="Percent 3 2 8 4 2" xfId="4991"/>
    <cellStyle name="Percent 3 2 8 4 2 2" xfId="22611"/>
    <cellStyle name="Percent 3 2 8 4 3" xfId="22610"/>
    <cellStyle name="Percent 3 2 8 5" xfId="4992"/>
    <cellStyle name="Percent 3 2 8 5 2" xfId="22612"/>
    <cellStyle name="Percent 3 2 8 6" xfId="22605"/>
    <cellStyle name="Percent 3 2 9" xfId="4993"/>
    <cellStyle name="Percent 3 2 9 2" xfId="4994"/>
    <cellStyle name="Percent 3 2 9 2 2" xfId="4995"/>
    <cellStyle name="Percent 3 2 9 2 2 2" xfId="22615"/>
    <cellStyle name="Percent 3 2 9 2 3" xfId="22614"/>
    <cellStyle name="Percent 3 2 9 3" xfId="4996"/>
    <cellStyle name="Percent 3 2 9 3 2" xfId="4997"/>
    <cellStyle name="Percent 3 2 9 3 2 2" xfId="22617"/>
    <cellStyle name="Percent 3 2 9 3 3" xfId="22616"/>
    <cellStyle name="Percent 3 2 9 4" xfId="4998"/>
    <cellStyle name="Percent 3 2 9 4 2" xfId="4999"/>
    <cellStyle name="Percent 3 2 9 4 2 2" xfId="22619"/>
    <cellStyle name="Percent 3 2 9 4 3" xfId="22618"/>
    <cellStyle name="Percent 3 2 9 5" xfId="5000"/>
    <cellStyle name="Percent 3 2 9 5 2" xfId="22620"/>
    <cellStyle name="Percent 3 2 9 6" xfId="22613"/>
    <cellStyle name="Percent 3 20" xfId="5001"/>
    <cellStyle name="Percent 3 20 2" xfId="5002"/>
    <cellStyle name="Percent 3 20 2 2" xfId="5003"/>
    <cellStyle name="Percent 3 20 2 2 2" xfId="22623"/>
    <cellStyle name="Percent 3 20 2 3" xfId="22622"/>
    <cellStyle name="Percent 3 20 3" xfId="5004"/>
    <cellStyle name="Percent 3 20 3 2" xfId="5005"/>
    <cellStyle name="Percent 3 20 3 2 2" xfId="22625"/>
    <cellStyle name="Percent 3 20 3 3" xfId="22624"/>
    <cellStyle name="Percent 3 20 4" xfId="5006"/>
    <cellStyle name="Percent 3 20 4 2" xfId="5007"/>
    <cellStyle name="Percent 3 20 4 2 2" xfId="22627"/>
    <cellStyle name="Percent 3 20 4 3" xfId="22626"/>
    <cellStyle name="Percent 3 20 5" xfId="5008"/>
    <cellStyle name="Percent 3 20 5 2" xfId="22628"/>
    <cellStyle name="Percent 3 20 6" xfId="22621"/>
    <cellStyle name="Percent 3 21" xfId="5009"/>
    <cellStyle name="Percent 3 21 2" xfId="5010"/>
    <cellStyle name="Percent 3 21 2 2" xfId="5011"/>
    <cellStyle name="Percent 3 21 2 2 2" xfId="22631"/>
    <cellStyle name="Percent 3 21 2 3" xfId="22630"/>
    <cellStyle name="Percent 3 21 3" xfId="5012"/>
    <cellStyle name="Percent 3 21 3 2" xfId="5013"/>
    <cellStyle name="Percent 3 21 3 2 2" xfId="22633"/>
    <cellStyle name="Percent 3 21 3 3" xfId="22632"/>
    <cellStyle name="Percent 3 21 4" xfId="5014"/>
    <cellStyle name="Percent 3 21 4 2" xfId="5015"/>
    <cellStyle name="Percent 3 21 4 2 2" xfId="22635"/>
    <cellStyle name="Percent 3 21 4 3" xfId="22634"/>
    <cellStyle name="Percent 3 21 5" xfId="5016"/>
    <cellStyle name="Percent 3 21 5 2" xfId="22636"/>
    <cellStyle name="Percent 3 21 6" xfId="22629"/>
    <cellStyle name="Percent 3 22" xfId="5017"/>
    <cellStyle name="Percent 3 22 2" xfId="5018"/>
    <cellStyle name="Percent 3 22 2 2" xfId="5019"/>
    <cellStyle name="Percent 3 22 2 2 2" xfId="22639"/>
    <cellStyle name="Percent 3 22 2 3" xfId="22638"/>
    <cellStyle name="Percent 3 22 3" xfId="5020"/>
    <cellStyle name="Percent 3 22 3 2" xfId="5021"/>
    <cellStyle name="Percent 3 22 3 2 2" xfId="22641"/>
    <cellStyle name="Percent 3 22 3 3" xfId="22640"/>
    <cellStyle name="Percent 3 22 4" xfId="5022"/>
    <cellStyle name="Percent 3 22 4 2" xfId="5023"/>
    <cellStyle name="Percent 3 22 4 2 2" xfId="22643"/>
    <cellStyle name="Percent 3 22 4 3" xfId="22642"/>
    <cellStyle name="Percent 3 22 5" xfId="5024"/>
    <cellStyle name="Percent 3 22 5 2" xfId="22644"/>
    <cellStyle name="Percent 3 22 6" xfId="22637"/>
    <cellStyle name="Percent 3 23" xfId="5025"/>
    <cellStyle name="Percent 3 23 2" xfId="5026"/>
    <cellStyle name="Percent 3 23 2 2" xfId="5027"/>
    <cellStyle name="Percent 3 23 2 2 2" xfId="22647"/>
    <cellStyle name="Percent 3 23 2 3" xfId="22646"/>
    <cellStyle name="Percent 3 23 3" xfId="5028"/>
    <cellStyle name="Percent 3 23 3 2" xfId="5029"/>
    <cellStyle name="Percent 3 23 3 2 2" xfId="22649"/>
    <cellStyle name="Percent 3 23 3 3" xfId="22648"/>
    <cellStyle name="Percent 3 23 4" xfId="5030"/>
    <cellStyle name="Percent 3 23 4 2" xfId="5031"/>
    <cellStyle name="Percent 3 23 4 2 2" xfId="22651"/>
    <cellStyle name="Percent 3 23 4 3" xfId="22650"/>
    <cellStyle name="Percent 3 23 5" xfId="5032"/>
    <cellStyle name="Percent 3 23 5 2" xfId="22652"/>
    <cellStyle name="Percent 3 23 6" xfId="22645"/>
    <cellStyle name="Percent 3 24" xfId="5033"/>
    <cellStyle name="Percent 3 24 2" xfId="5034"/>
    <cellStyle name="Percent 3 24 2 2" xfId="5035"/>
    <cellStyle name="Percent 3 24 2 2 2" xfId="22655"/>
    <cellStyle name="Percent 3 24 2 3" xfId="22654"/>
    <cellStyle name="Percent 3 24 3" xfId="5036"/>
    <cellStyle name="Percent 3 24 3 2" xfId="5037"/>
    <cellStyle name="Percent 3 24 3 2 2" xfId="22657"/>
    <cellStyle name="Percent 3 24 3 3" xfId="22656"/>
    <cellStyle name="Percent 3 24 4" xfId="5038"/>
    <cellStyle name="Percent 3 24 4 2" xfId="5039"/>
    <cellStyle name="Percent 3 24 4 2 2" xfId="22659"/>
    <cellStyle name="Percent 3 24 4 3" xfId="22658"/>
    <cellStyle name="Percent 3 24 5" xfId="5040"/>
    <cellStyle name="Percent 3 24 5 2" xfId="22660"/>
    <cellStyle name="Percent 3 24 6" xfId="22653"/>
    <cellStyle name="Percent 3 25" xfId="5041"/>
    <cellStyle name="Percent 3 25 2" xfId="5042"/>
    <cellStyle name="Percent 3 25 2 2" xfId="5043"/>
    <cellStyle name="Percent 3 25 2 2 2" xfId="22663"/>
    <cellStyle name="Percent 3 25 2 3" xfId="22662"/>
    <cellStyle name="Percent 3 25 3" xfId="5044"/>
    <cellStyle name="Percent 3 25 3 2" xfId="5045"/>
    <cellStyle name="Percent 3 25 3 2 2" xfId="22665"/>
    <cellStyle name="Percent 3 25 3 3" xfId="22664"/>
    <cellStyle name="Percent 3 25 4" xfId="5046"/>
    <cellStyle name="Percent 3 25 4 2" xfId="5047"/>
    <cellStyle name="Percent 3 25 4 2 2" xfId="22667"/>
    <cellStyle name="Percent 3 25 4 3" xfId="22666"/>
    <cellStyle name="Percent 3 25 5" xfId="5048"/>
    <cellStyle name="Percent 3 25 5 2" xfId="22668"/>
    <cellStyle name="Percent 3 25 6" xfId="22661"/>
    <cellStyle name="Percent 3 26" xfId="5049"/>
    <cellStyle name="Percent 3 26 2" xfId="5050"/>
    <cellStyle name="Percent 3 26 2 2" xfId="5051"/>
    <cellStyle name="Percent 3 26 2 2 2" xfId="22671"/>
    <cellStyle name="Percent 3 26 2 3" xfId="22670"/>
    <cellStyle name="Percent 3 26 3" xfId="5052"/>
    <cellStyle name="Percent 3 26 3 2" xfId="5053"/>
    <cellStyle name="Percent 3 26 3 2 2" xfId="22673"/>
    <cellStyle name="Percent 3 26 3 3" xfId="22672"/>
    <cellStyle name="Percent 3 26 4" xfId="5054"/>
    <cellStyle name="Percent 3 26 4 2" xfId="5055"/>
    <cellStyle name="Percent 3 26 4 2 2" xfId="22675"/>
    <cellStyle name="Percent 3 26 4 3" xfId="22674"/>
    <cellStyle name="Percent 3 26 5" xfId="5056"/>
    <cellStyle name="Percent 3 26 5 2" xfId="22676"/>
    <cellStyle name="Percent 3 26 6" xfId="22669"/>
    <cellStyle name="Percent 3 27" xfId="5057"/>
    <cellStyle name="Percent 3 27 2" xfId="5058"/>
    <cellStyle name="Percent 3 27 2 2" xfId="5059"/>
    <cellStyle name="Percent 3 27 2 2 2" xfId="22679"/>
    <cellStyle name="Percent 3 27 2 3" xfId="22678"/>
    <cellStyle name="Percent 3 27 3" xfId="5060"/>
    <cellStyle name="Percent 3 27 3 2" xfId="5061"/>
    <cellStyle name="Percent 3 27 3 2 2" xfId="22681"/>
    <cellStyle name="Percent 3 27 3 3" xfId="22680"/>
    <cellStyle name="Percent 3 27 4" xfId="5062"/>
    <cellStyle name="Percent 3 27 4 2" xfId="5063"/>
    <cellStyle name="Percent 3 27 4 2 2" xfId="22683"/>
    <cellStyle name="Percent 3 27 4 3" xfId="22682"/>
    <cellStyle name="Percent 3 27 5" xfId="5064"/>
    <cellStyle name="Percent 3 27 5 2" xfId="22684"/>
    <cellStyle name="Percent 3 27 6" xfId="22677"/>
    <cellStyle name="Percent 3 28" xfId="5065"/>
    <cellStyle name="Percent 3 28 2" xfId="5066"/>
    <cellStyle name="Percent 3 28 2 2" xfId="5067"/>
    <cellStyle name="Percent 3 28 2 2 2" xfId="22687"/>
    <cellStyle name="Percent 3 28 2 3" xfId="22686"/>
    <cellStyle name="Percent 3 28 3" xfId="5068"/>
    <cellStyle name="Percent 3 28 3 2" xfId="5069"/>
    <cellStyle name="Percent 3 28 3 2 2" xfId="22689"/>
    <cellStyle name="Percent 3 28 3 3" xfId="22688"/>
    <cellStyle name="Percent 3 28 4" xfId="5070"/>
    <cellStyle name="Percent 3 28 4 2" xfId="5071"/>
    <cellStyle name="Percent 3 28 4 2 2" xfId="22691"/>
    <cellStyle name="Percent 3 28 4 3" xfId="22690"/>
    <cellStyle name="Percent 3 28 5" xfId="5072"/>
    <cellStyle name="Percent 3 28 5 2" xfId="22692"/>
    <cellStyle name="Percent 3 28 6" xfId="22685"/>
    <cellStyle name="Percent 3 29" xfId="5073"/>
    <cellStyle name="Percent 3 29 2" xfId="5074"/>
    <cellStyle name="Percent 3 29 2 2" xfId="22694"/>
    <cellStyle name="Percent 3 29 3" xfId="22693"/>
    <cellStyle name="Percent 3 3" xfId="5075"/>
    <cellStyle name="Percent 3 3 10" xfId="5076"/>
    <cellStyle name="Percent 3 3 10 2" xfId="5077"/>
    <cellStyle name="Percent 3 3 10 2 2" xfId="5078"/>
    <cellStyle name="Percent 3 3 10 2 2 2" xfId="22698"/>
    <cellStyle name="Percent 3 3 10 2 3" xfId="22697"/>
    <cellStyle name="Percent 3 3 10 3" xfId="5079"/>
    <cellStyle name="Percent 3 3 10 3 2" xfId="5080"/>
    <cellStyle name="Percent 3 3 10 3 2 2" xfId="22700"/>
    <cellStyle name="Percent 3 3 10 3 3" xfId="22699"/>
    <cellStyle name="Percent 3 3 10 4" xfId="5081"/>
    <cellStyle name="Percent 3 3 10 4 2" xfId="5082"/>
    <cellStyle name="Percent 3 3 10 4 2 2" xfId="22702"/>
    <cellStyle name="Percent 3 3 10 4 3" xfId="22701"/>
    <cellStyle name="Percent 3 3 10 5" xfId="5083"/>
    <cellStyle name="Percent 3 3 10 5 2" xfId="22703"/>
    <cellStyle name="Percent 3 3 10 6" xfId="22696"/>
    <cellStyle name="Percent 3 3 11" xfId="5084"/>
    <cellStyle name="Percent 3 3 11 2" xfId="5085"/>
    <cellStyle name="Percent 3 3 11 2 2" xfId="5086"/>
    <cellStyle name="Percent 3 3 11 2 2 2" xfId="22706"/>
    <cellStyle name="Percent 3 3 11 2 3" xfId="22705"/>
    <cellStyle name="Percent 3 3 11 3" xfId="5087"/>
    <cellStyle name="Percent 3 3 11 3 2" xfId="5088"/>
    <cellStyle name="Percent 3 3 11 3 2 2" xfId="22708"/>
    <cellStyle name="Percent 3 3 11 3 3" xfId="22707"/>
    <cellStyle name="Percent 3 3 11 4" xfId="5089"/>
    <cellStyle name="Percent 3 3 11 4 2" xfId="5090"/>
    <cellStyle name="Percent 3 3 11 4 2 2" xfId="22710"/>
    <cellStyle name="Percent 3 3 11 4 3" xfId="22709"/>
    <cellStyle name="Percent 3 3 11 5" xfId="5091"/>
    <cellStyle name="Percent 3 3 11 5 2" xfId="22711"/>
    <cellStyle name="Percent 3 3 11 6" xfId="22704"/>
    <cellStyle name="Percent 3 3 12" xfId="5092"/>
    <cellStyle name="Percent 3 3 12 2" xfId="5093"/>
    <cellStyle name="Percent 3 3 12 2 2" xfId="5094"/>
    <cellStyle name="Percent 3 3 12 2 2 2" xfId="22714"/>
    <cellStyle name="Percent 3 3 12 2 3" xfId="22713"/>
    <cellStyle name="Percent 3 3 12 3" xfId="5095"/>
    <cellStyle name="Percent 3 3 12 3 2" xfId="5096"/>
    <cellStyle name="Percent 3 3 12 3 2 2" xfId="22716"/>
    <cellStyle name="Percent 3 3 12 3 3" xfId="22715"/>
    <cellStyle name="Percent 3 3 12 4" xfId="5097"/>
    <cellStyle name="Percent 3 3 12 4 2" xfId="5098"/>
    <cellStyle name="Percent 3 3 12 4 2 2" xfId="22718"/>
    <cellStyle name="Percent 3 3 12 4 3" xfId="22717"/>
    <cellStyle name="Percent 3 3 12 5" xfId="5099"/>
    <cellStyle name="Percent 3 3 12 5 2" xfId="22719"/>
    <cellStyle name="Percent 3 3 12 6" xfId="22712"/>
    <cellStyle name="Percent 3 3 13" xfId="5100"/>
    <cellStyle name="Percent 3 3 13 2" xfId="5101"/>
    <cellStyle name="Percent 3 3 13 2 2" xfId="5102"/>
    <cellStyle name="Percent 3 3 13 2 2 2" xfId="22722"/>
    <cellStyle name="Percent 3 3 13 2 3" xfId="22721"/>
    <cellStyle name="Percent 3 3 13 3" xfId="5103"/>
    <cellStyle name="Percent 3 3 13 3 2" xfId="5104"/>
    <cellStyle name="Percent 3 3 13 3 2 2" xfId="22724"/>
    <cellStyle name="Percent 3 3 13 3 3" xfId="22723"/>
    <cellStyle name="Percent 3 3 13 4" xfId="5105"/>
    <cellStyle name="Percent 3 3 13 4 2" xfId="5106"/>
    <cellStyle name="Percent 3 3 13 4 2 2" xfId="22726"/>
    <cellStyle name="Percent 3 3 13 4 3" xfId="22725"/>
    <cellStyle name="Percent 3 3 13 5" xfId="5107"/>
    <cellStyle name="Percent 3 3 13 5 2" xfId="22727"/>
    <cellStyle name="Percent 3 3 13 6" xfId="22720"/>
    <cellStyle name="Percent 3 3 14" xfId="5108"/>
    <cellStyle name="Percent 3 3 14 2" xfId="5109"/>
    <cellStyle name="Percent 3 3 14 2 2" xfId="5110"/>
    <cellStyle name="Percent 3 3 14 2 2 2" xfId="22730"/>
    <cellStyle name="Percent 3 3 14 2 3" xfId="22729"/>
    <cellStyle name="Percent 3 3 14 3" xfId="5111"/>
    <cellStyle name="Percent 3 3 14 3 2" xfId="5112"/>
    <cellStyle name="Percent 3 3 14 3 2 2" xfId="22732"/>
    <cellStyle name="Percent 3 3 14 3 3" xfId="22731"/>
    <cellStyle name="Percent 3 3 14 4" xfId="5113"/>
    <cellStyle name="Percent 3 3 14 4 2" xfId="5114"/>
    <cellStyle name="Percent 3 3 14 4 2 2" xfId="22734"/>
    <cellStyle name="Percent 3 3 14 4 3" xfId="22733"/>
    <cellStyle name="Percent 3 3 14 5" xfId="5115"/>
    <cellStyle name="Percent 3 3 14 5 2" xfId="22735"/>
    <cellStyle name="Percent 3 3 14 6" xfId="22728"/>
    <cellStyle name="Percent 3 3 15" xfId="5116"/>
    <cellStyle name="Percent 3 3 15 2" xfId="5117"/>
    <cellStyle name="Percent 3 3 15 2 2" xfId="5118"/>
    <cellStyle name="Percent 3 3 15 2 2 2" xfId="22738"/>
    <cellStyle name="Percent 3 3 15 2 3" xfId="22737"/>
    <cellStyle name="Percent 3 3 15 3" xfId="5119"/>
    <cellStyle name="Percent 3 3 15 3 2" xfId="5120"/>
    <cellStyle name="Percent 3 3 15 3 2 2" xfId="22740"/>
    <cellStyle name="Percent 3 3 15 3 3" xfId="22739"/>
    <cellStyle name="Percent 3 3 15 4" xfId="5121"/>
    <cellStyle name="Percent 3 3 15 4 2" xfId="5122"/>
    <cellStyle name="Percent 3 3 15 4 2 2" xfId="22742"/>
    <cellStyle name="Percent 3 3 15 4 3" xfId="22741"/>
    <cellStyle name="Percent 3 3 15 5" xfId="5123"/>
    <cellStyle name="Percent 3 3 15 5 2" xfId="22743"/>
    <cellStyle name="Percent 3 3 15 6" xfId="22736"/>
    <cellStyle name="Percent 3 3 16" xfId="5124"/>
    <cellStyle name="Percent 3 3 16 2" xfId="5125"/>
    <cellStyle name="Percent 3 3 16 2 2" xfId="22745"/>
    <cellStyle name="Percent 3 3 16 3" xfId="22744"/>
    <cellStyle name="Percent 3 3 17" xfId="5126"/>
    <cellStyle name="Percent 3 3 17 2" xfId="5127"/>
    <cellStyle name="Percent 3 3 17 2 2" xfId="22747"/>
    <cellStyle name="Percent 3 3 17 3" xfId="22746"/>
    <cellStyle name="Percent 3 3 18" xfId="5128"/>
    <cellStyle name="Percent 3 3 18 2" xfId="5129"/>
    <cellStyle name="Percent 3 3 18 2 2" xfId="22749"/>
    <cellStyle name="Percent 3 3 18 3" xfId="22748"/>
    <cellStyle name="Percent 3 3 19" xfId="5130"/>
    <cellStyle name="Percent 3 3 19 2" xfId="22750"/>
    <cellStyle name="Percent 3 3 2" xfId="5131"/>
    <cellStyle name="Percent 3 3 2 2" xfId="5132"/>
    <cellStyle name="Percent 3 3 2 2 2" xfId="5133"/>
    <cellStyle name="Percent 3 3 2 2 2 2" xfId="22753"/>
    <cellStyle name="Percent 3 3 2 2 3" xfId="22752"/>
    <cellStyle name="Percent 3 3 2 3" xfId="5134"/>
    <cellStyle name="Percent 3 3 2 3 2" xfId="5135"/>
    <cellStyle name="Percent 3 3 2 3 2 2" xfId="22755"/>
    <cellStyle name="Percent 3 3 2 3 3" xfId="22754"/>
    <cellStyle name="Percent 3 3 2 4" xfId="5136"/>
    <cellStyle name="Percent 3 3 2 4 2" xfId="5137"/>
    <cellStyle name="Percent 3 3 2 4 2 2" xfId="22757"/>
    <cellStyle name="Percent 3 3 2 4 3" xfId="22756"/>
    <cellStyle name="Percent 3 3 2 5" xfId="5138"/>
    <cellStyle name="Percent 3 3 2 5 2" xfId="22758"/>
    <cellStyle name="Percent 3 3 2 6" xfId="22751"/>
    <cellStyle name="Percent 3 3 20" xfId="22695"/>
    <cellStyle name="Percent 3 3 3" xfId="5139"/>
    <cellStyle name="Percent 3 3 3 2" xfId="5140"/>
    <cellStyle name="Percent 3 3 3 2 2" xfId="5141"/>
    <cellStyle name="Percent 3 3 3 2 2 2" xfId="5142"/>
    <cellStyle name="Percent 3 3 3 2 2 2 2" xfId="22762"/>
    <cellStyle name="Percent 3 3 3 2 2 3" xfId="22761"/>
    <cellStyle name="Percent 3 3 3 2 3" xfId="5143"/>
    <cellStyle name="Percent 3 3 3 2 3 2" xfId="22763"/>
    <cellStyle name="Percent 3 3 3 2 4" xfId="22760"/>
    <cellStyle name="Percent 3 3 3 3" xfId="5144"/>
    <cellStyle name="Percent 3 3 3 3 2" xfId="5145"/>
    <cellStyle name="Percent 3 3 3 3 2 2" xfId="5146"/>
    <cellStyle name="Percent 3 3 3 3 2 2 2" xfId="22766"/>
    <cellStyle name="Percent 3 3 3 3 2 3" xfId="22765"/>
    <cellStyle name="Percent 3 3 3 3 3" xfId="5147"/>
    <cellStyle name="Percent 3 3 3 3 3 2" xfId="5148"/>
    <cellStyle name="Percent 3 3 3 3 3 2 2" xfId="22768"/>
    <cellStyle name="Percent 3 3 3 3 3 3" xfId="22767"/>
    <cellStyle name="Percent 3 3 3 3 4" xfId="5149"/>
    <cellStyle name="Percent 3 3 3 3 4 2" xfId="5150"/>
    <cellStyle name="Percent 3 3 3 3 4 2 2" xfId="22770"/>
    <cellStyle name="Percent 3 3 3 3 4 3" xfId="22769"/>
    <cellStyle name="Percent 3 3 3 3 5" xfId="5151"/>
    <cellStyle name="Percent 3 3 3 3 5 2" xfId="5152"/>
    <cellStyle name="Percent 3 3 3 3 5 2 2" xfId="22772"/>
    <cellStyle name="Percent 3 3 3 3 5 3" xfId="22771"/>
    <cellStyle name="Percent 3 3 3 3 6" xfId="5153"/>
    <cellStyle name="Percent 3 3 3 3 6 2" xfId="22773"/>
    <cellStyle name="Percent 3 3 3 3 7" xfId="22764"/>
    <cellStyle name="Percent 3 3 3 4" xfId="5154"/>
    <cellStyle name="Percent 3 3 3 4 2" xfId="5155"/>
    <cellStyle name="Percent 3 3 3 4 2 2" xfId="22775"/>
    <cellStyle name="Percent 3 3 3 4 3" xfId="22774"/>
    <cellStyle name="Percent 3 3 3 5" xfId="5156"/>
    <cellStyle name="Percent 3 3 3 5 2" xfId="22776"/>
    <cellStyle name="Percent 3 3 3 6" xfId="22759"/>
    <cellStyle name="Percent 3 3 4" xfId="5157"/>
    <cellStyle name="Percent 3 3 4 2" xfId="5158"/>
    <cellStyle name="Percent 3 3 4 2 2" xfId="5159"/>
    <cellStyle name="Percent 3 3 4 2 2 2" xfId="5160"/>
    <cellStyle name="Percent 3 3 4 2 2 2 2" xfId="22780"/>
    <cellStyle name="Percent 3 3 4 2 2 3" xfId="22779"/>
    <cellStyle name="Percent 3 3 4 2 3" xfId="5161"/>
    <cellStyle name="Percent 3 3 4 2 3 2" xfId="22781"/>
    <cellStyle name="Percent 3 3 4 2 4" xfId="22778"/>
    <cellStyle name="Percent 3 3 4 3" xfId="5162"/>
    <cellStyle name="Percent 3 3 4 3 2" xfId="5163"/>
    <cellStyle name="Percent 3 3 4 3 2 2" xfId="22783"/>
    <cellStyle name="Percent 3 3 4 3 3" xfId="22782"/>
    <cellStyle name="Percent 3 3 4 4" xfId="5164"/>
    <cellStyle name="Percent 3 3 4 4 2" xfId="5165"/>
    <cellStyle name="Percent 3 3 4 4 2 2" xfId="22785"/>
    <cellStyle name="Percent 3 3 4 4 3" xfId="22784"/>
    <cellStyle name="Percent 3 3 4 5" xfId="5166"/>
    <cellStyle name="Percent 3 3 4 5 2" xfId="22786"/>
    <cellStyle name="Percent 3 3 4 6" xfId="22777"/>
    <cellStyle name="Percent 3 3 5" xfId="5167"/>
    <cellStyle name="Percent 3 3 5 2" xfId="5168"/>
    <cellStyle name="Percent 3 3 5 2 2" xfId="5169"/>
    <cellStyle name="Percent 3 3 5 2 2 2" xfId="5170"/>
    <cellStyle name="Percent 3 3 5 2 2 2 2" xfId="22790"/>
    <cellStyle name="Percent 3 3 5 2 2 3" xfId="22789"/>
    <cellStyle name="Percent 3 3 5 2 3" xfId="5171"/>
    <cellStyle name="Percent 3 3 5 2 3 2" xfId="5172"/>
    <cellStyle name="Percent 3 3 5 2 3 2 2" xfId="22792"/>
    <cellStyle name="Percent 3 3 5 2 3 3" xfId="22791"/>
    <cellStyle name="Percent 3 3 5 2 4" xfId="5173"/>
    <cellStyle name="Percent 3 3 5 2 4 2" xfId="22793"/>
    <cellStyle name="Percent 3 3 5 2 5" xfId="22788"/>
    <cellStyle name="Percent 3 3 5 3" xfId="5174"/>
    <cellStyle name="Percent 3 3 5 3 2" xfId="5175"/>
    <cellStyle name="Percent 3 3 5 3 2 2" xfId="5176"/>
    <cellStyle name="Percent 3 3 5 3 2 2 2" xfId="22796"/>
    <cellStyle name="Percent 3 3 5 3 2 3" xfId="22795"/>
    <cellStyle name="Percent 3 3 5 3 3" xfId="5177"/>
    <cellStyle name="Percent 3 3 5 3 3 2" xfId="5178"/>
    <cellStyle name="Percent 3 3 5 3 3 2 2" xfId="22798"/>
    <cellStyle name="Percent 3 3 5 3 3 3" xfId="22797"/>
    <cellStyle name="Percent 3 3 5 3 4" xfId="5179"/>
    <cellStyle name="Percent 3 3 5 3 4 2" xfId="22799"/>
    <cellStyle name="Percent 3 3 5 3 5" xfId="22794"/>
    <cellStyle name="Percent 3 3 5 4" xfId="5180"/>
    <cellStyle name="Percent 3 3 5 4 2" xfId="5181"/>
    <cellStyle name="Percent 3 3 5 4 2 2" xfId="22801"/>
    <cellStyle name="Percent 3 3 5 4 3" xfId="22800"/>
    <cellStyle name="Percent 3 3 5 5" xfId="5182"/>
    <cellStyle name="Percent 3 3 5 5 2" xfId="5183"/>
    <cellStyle name="Percent 3 3 5 5 2 2" xfId="22803"/>
    <cellStyle name="Percent 3 3 5 5 3" xfId="22802"/>
    <cellStyle name="Percent 3 3 5 6" xfId="5184"/>
    <cellStyle name="Percent 3 3 5 6 2" xfId="5185"/>
    <cellStyle name="Percent 3 3 5 6 2 2" xfId="22805"/>
    <cellStyle name="Percent 3 3 5 6 3" xfId="22804"/>
    <cellStyle name="Percent 3 3 5 7" xfId="5186"/>
    <cellStyle name="Percent 3 3 5 7 2" xfId="22806"/>
    <cellStyle name="Percent 3 3 5 8" xfId="22787"/>
    <cellStyle name="Percent 3 3 6" xfId="5187"/>
    <cellStyle name="Percent 3 3 6 2" xfId="5188"/>
    <cellStyle name="Percent 3 3 6 2 2" xfId="5189"/>
    <cellStyle name="Percent 3 3 6 2 2 2" xfId="5190"/>
    <cellStyle name="Percent 3 3 6 2 2 2 2" xfId="22810"/>
    <cellStyle name="Percent 3 3 6 2 2 3" xfId="22809"/>
    <cellStyle name="Percent 3 3 6 2 3" xfId="5191"/>
    <cellStyle name="Percent 3 3 6 2 3 2" xfId="5192"/>
    <cellStyle name="Percent 3 3 6 2 3 2 2" xfId="22812"/>
    <cellStyle name="Percent 3 3 6 2 3 3" xfId="22811"/>
    <cellStyle name="Percent 3 3 6 2 4" xfId="5193"/>
    <cellStyle name="Percent 3 3 6 2 4 2" xfId="22813"/>
    <cellStyle name="Percent 3 3 6 2 5" xfId="22808"/>
    <cellStyle name="Percent 3 3 6 3" xfId="5194"/>
    <cellStyle name="Percent 3 3 6 3 2" xfId="5195"/>
    <cellStyle name="Percent 3 3 6 3 2 2" xfId="5196"/>
    <cellStyle name="Percent 3 3 6 3 2 2 2" xfId="22816"/>
    <cellStyle name="Percent 3 3 6 3 2 3" xfId="22815"/>
    <cellStyle name="Percent 3 3 6 3 3" xfId="5197"/>
    <cellStyle name="Percent 3 3 6 3 3 2" xfId="5198"/>
    <cellStyle name="Percent 3 3 6 3 3 2 2" xfId="22818"/>
    <cellStyle name="Percent 3 3 6 3 3 3" xfId="22817"/>
    <cellStyle name="Percent 3 3 6 3 4" xfId="5199"/>
    <cellStyle name="Percent 3 3 6 3 4 2" xfId="22819"/>
    <cellStyle name="Percent 3 3 6 3 5" xfId="22814"/>
    <cellStyle name="Percent 3 3 6 4" xfId="5200"/>
    <cellStyle name="Percent 3 3 6 4 2" xfId="5201"/>
    <cellStyle name="Percent 3 3 6 4 2 2" xfId="22821"/>
    <cellStyle name="Percent 3 3 6 4 3" xfId="22820"/>
    <cellStyle name="Percent 3 3 6 5" xfId="5202"/>
    <cellStyle name="Percent 3 3 6 5 2" xfId="5203"/>
    <cellStyle name="Percent 3 3 6 5 2 2" xfId="22823"/>
    <cellStyle name="Percent 3 3 6 5 3" xfId="22822"/>
    <cellStyle name="Percent 3 3 6 6" xfId="5204"/>
    <cellStyle name="Percent 3 3 6 6 2" xfId="5205"/>
    <cellStyle name="Percent 3 3 6 6 2 2" xfId="22825"/>
    <cellStyle name="Percent 3 3 6 6 3" xfId="22824"/>
    <cellStyle name="Percent 3 3 6 7" xfId="5206"/>
    <cellStyle name="Percent 3 3 6 7 2" xfId="22826"/>
    <cellStyle name="Percent 3 3 6 8" xfId="22807"/>
    <cellStyle name="Percent 3 3 7" xfId="5207"/>
    <cellStyle name="Percent 3 3 7 2" xfId="5208"/>
    <cellStyle name="Percent 3 3 7 2 2" xfId="5209"/>
    <cellStyle name="Percent 3 3 7 2 2 2" xfId="5210"/>
    <cellStyle name="Percent 3 3 7 2 2 2 2" xfId="22830"/>
    <cellStyle name="Percent 3 3 7 2 2 3" xfId="22829"/>
    <cellStyle name="Percent 3 3 7 2 3" xfId="5211"/>
    <cellStyle name="Percent 3 3 7 2 3 2" xfId="5212"/>
    <cellStyle name="Percent 3 3 7 2 3 2 2" xfId="22832"/>
    <cellStyle name="Percent 3 3 7 2 3 3" xfId="22831"/>
    <cellStyle name="Percent 3 3 7 2 4" xfId="5213"/>
    <cellStyle name="Percent 3 3 7 2 4 2" xfId="22833"/>
    <cellStyle name="Percent 3 3 7 2 5" xfId="22828"/>
    <cellStyle name="Percent 3 3 7 3" xfId="5214"/>
    <cellStyle name="Percent 3 3 7 3 2" xfId="5215"/>
    <cellStyle name="Percent 3 3 7 3 2 2" xfId="5216"/>
    <cellStyle name="Percent 3 3 7 3 2 2 2" xfId="22836"/>
    <cellStyle name="Percent 3 3 7 3 2 3" xfId="22835"/>
    <cellStyle name="Percent 3 3 7 3 3" xfId="5217"/>
    <cellStyle name="Percent 3 3 7 3 3 2" xfId="5218"/>
    <cellStyle name="Percent 3 3 7 3 3 2 2" xfId="22838"/>
    <cellStyle name="Percent 3 3 7 3 3 3" xfId="22837"/>
    <cellStyle name="Percent 3 3 7 3 4" xfId="5219"/>
    <cellStyle name="Percent 3 3 7 3 4 2" xfId="22839"/>
    <cellStyle name="Percent 3 3 7 3 5" xfId="22834"/>
    <cellStyle name="Percent 3 3 7 4" xfId="5220"/>
    <cellStyle name="Percent 3 3 7 4 2" xfId="5221"/>
    <cellStyle name="Percent 3 3 7 4 2 2" xfId="22841"/>
    <cellStyle name="Percent 3 3 7 4 3" xfId="22840"/>
    <cellStyle name="Percent 3 3 7 5" xfId="5222"/>
    <cellStyle name="Percent 3 3 7 5 2" xfId="5223"/>
    <cellStyle name="Percent 3 3 7 5 2 2" xfId="22843"/>
    <cellStyle name="Percent 3 3 7 5 3" xfId="22842"/>
    <cellStyle name="Percent 3 3 7 6" xfId="5224"/>
    <cellStyle name="Percent 3 3 7 6 2" xfId="5225"/>
    <cellStyle name="Percent 3 3 7 6 2 2" xfId="22845"/>
    <cellStyle name="Percent 3 3 7 6 3" xfId="22844"/>
    <cellStyle name="Percent 3 3 7 7" xfId="5226"/>
    <cellStyle name="Percent 3 3 7 7 2" xfId="22846"/>
    <cellStyle name="Percent 3 3 7 8" xfId="22827"/>
    <cellStyle name="Percent 3 3 8" xfId="5227"/>
    <cellStyle name="Percent 3 3 8 2" xfId="5228"/>
    <cellStyle name="Percent 3 3 8 2 2" xfId="5229"/>
    <cellStyle name="Percent 3 3 8 2 2 2" xfId="5230"/>
    <cellStyle name="Percent 3 3 8 2 2 2 2" xfId="22850"/>
    <cellStyle name="Percent 3 3 8 2 2 3" xfId="22849"/>
    <cellStyle name="Percent 3 3 8 2 3" xfId="5231"/>
    <cellStyle name="Percent 3 3 8 2 3 2" xfId="5232"/>
    <cellStyle name="Percent 3 3 8 2 3 2 2" xfId="22852"/>
    <cellStyle name="Percent 3 3 8 2 3 3" xfId="22851"/>
    <cellStyle name="Percent 3 3 8 2 4" xfId="5233"/>
    <cellStyle name="Percent 3 3 8 2 4 2" xfId="22853"/>
    <cellStyle name="Percent 3 3 8 2 5" xfId="22848"/>
    <cellStyle name="Percent 3 3 8 3" xfId="5234"/>
    <cellStyle name="Percent 3 3 8 3 2" xfId="5235"/>
    <cellStyle name="Percent 3 3 8 3 2 2" xfId="5236"/>
    <cellStyle name="Percent 3 3 8 3 2 2 2" xfId="22856"/>
    <cellStyle name="Percent 3 3 8 3 2 3" xfId="22855"/>
    <cellStyle name="Percent 3 3 8 3 3" xfId="5237"/>
    <cellStyle name="Percent 3 3 8 3 3 2" xfId="5238"/>
    <cellStyle name="Percent 3 3 8 3 3 2 2" xfId="22858"/>
    <cellStyle name="Percent 3 3 8 3 3 3" xfId="22857"/>
    <cellStyle name="Percent 3 3 8 3 4" xfId="5239"/>
    <cellStyle name="Percent 3 3 8 3 4 2" xfId="22859"/>
    <cellStyle name="Percent 3 3 8 3 5" xfId="22854"/>
    <cellStyle name="Percent 3 3 8 4" xfId="5240"/>
    <cellStyle name="Percent 3 3 8 4 2" xfId="5241"/>
    <cellStyle name="Percent 3 3 8 4 2 2" xfId="22861"/>
    <cellStyle name="Percent 3 3 8 4 3" xfId="22860"/>
    <cellStyle name="Percent 3 3 8 5" xfId="5242"/>
    <cellStyle name="Percent 3 3 8 5 2" xfId="5243"/>
    <cellStyle name="Percent 3 3 8 5 2 2" xfId="22863"/>
    <cellStyle name="Percent 3 3 8 5 3" xfId="22862"/>
    <cellStyle name="Percent 3 3 8 6" xfId="5244"/>
    <cellStyle name="Percent 3 3 8 6 2" xfId="5245"/>
    <cellStyle name="Percent 3 3 8 6 2 2" xfId="22865"/>
    <cellStyle name="Percent 3 3 8 6 3" xfId="22864"/>
    <cellStyle name="Percent 3 3 8 7" xfId="5246"/>
    <cellStyle name="Percent 3 3 8 7 2" xfId="22866"/>
    <cellStyle name="Percent 3 3 8 8" xfId="22847"/>
    <cellStyle name="Percent 3 3 9" xfId="5247"/>
    <cellStyle name="Percent 3 3 9 2" xfId="5248"/>
    <cellStyle name="Percent 3 3 9 2 2" xfId="5249"/>
    <cellStyle name="Percent 3 3 9 2 2 2" xfId="5250"/>
    <cellStyle name="Percent 3 3 9 2 2 2 2" xfId="22870"/>
    <cellStyle name="Percent 3 3 9 2 2 3" xfId="22869"/>
    <cellStyle name="Percent 3 3 9 2 3" xfId="5251"/>
    <cellStyle name="Percent 3 3 9 2 3 2" xfId="5252"/>
    <cellStyle name="Percent 3 3 9 2 3 2 2" xfId="22872"/>
    <cellStyle name="Percent 3 3 9 2 3 3" xfId="22871"/>
    <cellStyle name="Percent 3 3 9 2 4" xfId="5253"/>
    <cellStyle name="Percent 3 3 9 2 4 2" xfId="22873"/>
    <cellStyle name="Percent 3 3 9 2 5" xfId="22868"/>
    <cellStyle name="Percent 3 3 9 3" xfId="5254"/>
    <cellStyle name="Percent 3 3 9 3 2" xfId="5255"/>
    <cellStyle name="Percent 3 3 9 3 2 2" xfId="5256"/>
    <cellStyle name="Percent 3 3 9 3 2 2 2" xfId="22876"/>
    <cellStyle name="Percent 3 3 9 3 2 3" xfId="22875"/>
    <cellStyle name="Percent 3 3 9 3 3" xfId="5257"/>
    <cellStyle name="Percent 3 3 9 3 3 2" xfId="5258"/>
    <cellStyle name="Percent 3 3 9 3 3 2 2" xfId="22878"/>
    <cellStyle name="Percent 3 3 9 3 3 3" xfId="22877"/>
    <cellStyle name="Percent 3 3 9 3 4" xfId="5259"/>
    <cellStyle name="Percent 3 3 9 3 4 2" xfId="22879"/>
    <cellStyle name="Percent 3 3 9 3 5" xfId="22874"/>
    <cellStyle name="Percent 3 3 9 4" xfId="5260"/>
    <cellStyle name="Percent 3 3 9 4 2" xfId="5261"/>
    <cellStyle name="Percent 3 3 9 4 2 2" xfId="22881"/>
    <cellStyle name="Percent 3 3 9 4 3" xfId="22880"/>
    <cellStyle name="Percent 3 3 9 5" xfId="5262"/>
    <cellStyle name="Percent 3 3 9 5 2" xfId="5263"/>
    <cellStyle name="Percent 3 3 9 5 2 2" xfId="22883"/>
    <cellStyle name="Percent 3 3 9 5 3" xfId="22882"/>
    <cellStyle name="Percent 3 3 9 6" xfId="5264"/>
    <cellStyle name="Percent 3 3 9 6 2" xfId="5265"/>
    <cellStyle name="Percent 3 3 9 6 2 2" xfId="22885"/>
    <cellStyle name="Percent 3 3 9 6 3" xfId="22884"/>
    <cellStyle name="Percent 3 3 9 7" xfId="5266"/>
    <cellStyle name="Percent 3 3 9 7 2" xfId="22886"/>
    <cellStyle name="Percent 3 3 9 8" xfId="22867"/>
    <cellStyle name="Percent 3 30" xfId="5267"/>
    <cellStyle name="Percent 3 30 2" xfId="22887"/>
    <cellStyle name="Percent 3 31" xfId="5268"/>
    <cellStyle name="Percent 3 31 2" xfId="22888"/>
    <cellStyle name="Percent 3 32" xfId="4723"/>
    <cellStyle name="Percent 3 33" xfId="22343"/>
    <cellStyle name="Percent 3 4" xfId="5269"/>
    <cellStyle name="Percent 3 4 10" xfId="5270"/>
    <cellStyle name="Percent 3 4 10 2" xfId="5271"/>
    <cellStyle name="Percent 3 4 10 2 2" xfId="5272"/>
    <cellStyle name="Percent 3 4 10 2 2 2" xfId="5273"/>
    <cellStyle name="Percent 3 4 10 2 2 2 2" xfId="22893"/>
    <cellStyle name="Percent 3 4 10 2 2 3" xfId="22892"/>
    <cellStyle name="Percent 3 4 10 2 3" xfId="5274"/>
    <cellStyle name="Percent 3 4 10 2 3 2" xfId="5275"/>
    <cellStyle name="Percent 3 4 10 2 3 2 2" xfId="22895"/>
    <cellStyle name="Percent 3 4 10 2 3 3" xfId="22894"/>
    <cellStyle name="Percent 3 4 10 2 4" xfId="5276"/>
    <cellStyle name="Percent 3 4 10 2 4 2" xfId="22896"/>
    <cellStyle name="Percent 3 4 10 2 5" xfId="22891"/>
    <cellStyle name="Percent 3 4 10 3" xfId="5277"/>
    <cellStyle name="Percent 3 4 10 3 2" xfId="5278"/>
    <cellStyle name="Percent 3 4 10 3 2 2" xfId="5279"/>
    <cellStyle name="Percent 3 4 10 3 2 2 2" xfId="22899"/>
    <cellStyle name="Percent 3 4 10 3 2 3" xfId="22898"/>
    <cellStyle name="Percent 3 4 10 3 3" xfId="5280"/>
    <cellStyle name="Percent 3 4 10 3 3 2" xfId="5281"/>
    <cellStyle name="Percent 3 4 10 3 3 2 2" xfId="22901"/>
    <cellStyle name="Percent 3 4 10 3 3 3" xfId="22900"/>
    <cellStyle name="Percent 3 4 10 3 4" xfId="5282"/>
    <cellStyle name="Percent 3 4 10 3 4 2" xfId="22902"/>
    <cellStyle name="Percent 3 4 10 3 5" xfId="22897"/>
    <cellStyle name="Percent 3 4 10 4" xfId="5283"/>
    <cellStyle name="Percent 3 4 10 4 2" xfId="5284"/>
    <cellStyle name="Percent 3 4 10 4 2 2" xfId="22904"/>
    <cellStyle name="Percent 3 4 10 4 3" xfId="22903"/>
    <cellStyle name="Percent 3 4 10 5" xfId="5285"/>
    <cellStyle name="Percent 3 4 10 5 2" xfId="5286"/>
    <cellStyle name="Percent 3 4 10 5 2 2" xfId="22906"/>
    <cellStyle name="Percent 3 4 10 5 3" xfId="22905"/>
    <cellStyle name="Percent 3 4 10 6" xfId="5287"/>
    <cellStyle name="Percent 3 4 10 6 2" xfId="5288"/>
    <cellStyle name="Percent 3 4 10 6 2 2" xfId="22908"/>
    <cellStyle name="Percent 3 4 10 6 3" xfId="22907"/>
    <cellStyle name="Percent 3 4 10 7" xfId="5289"/>
    <cellStyle name="Percent 3 4 10 7 2" xfId="22909"/>
    <cellStyle name="Percent 3 4 10 8" xfId="22890"/>
    <cellStyle name="Percent 3 4 11" xfId="5290"/>
    <cellStyle name="Percent 3 4 11 2" xfId="5291"/>
    <cellStyle name="Percent 3 4 11 2 2" xfId="5292"/>
    <cellStyle name="Percent 3 4 11 2 2 2" xfId="5293"/>
    <cellStyle name="Percent 3 4 11 2 2 2 2" xfId="22913"/>
    <cellStyle name="Percent 3 4 11 2 2 3" xfId="22912"/>
    <cellStyle name="Percent 3 4 11 2 3" xfId="5294"/>
    <cellStyle name="Percent 3 4 11 2 3 2" xfId="5295"/>
    <cellStyle name="Percent 3 4 11 2 3 2 2" xfId="22915"/>
    <cellStyle name="Percent 3 4 11 2 3 3" xfId="22914"/>
    <cellStyle name="Percent 3 4 11 2 4" xfId="5296"/>
    <cellStyle name="Percent 3 4 11 2 4 2" xfId="22916"/>
    <cellStyle name="Percent 3 4 11 2 5" xfId="22911"/>
    <cellStyle name="Percent 3 4 11 3" xfId="5297"/>
    <cellStyle name="Percent 3 4 11 3 2" xfId="5298"/>
    <cellStyle name="Percent 3 4 11 3 2 2" xfId="5299"/>
    <cellStyle name="Percent 3 4 11 3 2 2 2" xfId="22919"/>
    <cellStyle name="Percent 3 4 11 3 2 3" xfId="22918"/>
    <cellStyle name="Percent 3 4 11 3 3" xfId="5300"/>
    <cellStyle name="Percent 3 4 11 3 3 2" xfId="5301"/>
    <cellStyle name="Percent 3 4 11 3 3 2 2" xfId="22921"/>
    <cellStyle name="Percent 3 4 11 3 3 3" xfId="22920"/>
    <cellStyle name="Percent 3 4 11 3 4" xfId="5302"/>
    <cellStyle name="Percent 3 4 11 3 4 2" xfId="22922"/>
    <cellStyle name="Percent 3 4 11 3 5" xfId="22917"/>
    <cellStyle name="Percent 3 4 11 4" xfId="5303"/>
    <cellStyle name="Percent 3 4 11 4 2" xfId="5304"/>
    <cellStyle name="Percent 3 4 11 4 2 2" xfId="22924"/>
    <cellStyle name="Percent 3 4 11 4 3" xfId="22923"/>
    <cellStyle name="Percent 3 4 11 5" xfId="5305"/>
    <cellStyle name="Percent 3 4 11 5 2" xfId="5306"/>
    <cellStyle name="Percent 3 4 11 5 2 2" xfId="22926"/>
    <cellStyle name="Percent 3 4 11 5 3" xfId="22925"/>
    <cellStyle name="Percent 3 4 11 6" xfId="5307"/>
    <cellStyle name="Percent 3 4 11 6 2" xfId="5308"/>
    <cellStyle name="Percent 3 4 11 6 2 2" xfId="22928"/>
    <cellStyle name="Percent 3 4 11 6 3" xfId="22927"/>
    <cellStyle name="Percent 3 4 11 7" xfId="5309"/>
    <cellStyle name="Percent 3 4 11 7 2" xfId="22929"/>
    <cellStyle name="Percent 3 4 11 8" xfId="22910"/>
    <cellStyle name="Percent 3 4 12" xfId="5310"/>
    <cellStyle name="Percent 3 4 12 2" xfId="5311"/>
    <cellStyle name="Percent 3 4 12 2 2" xfId="5312"/>
    <cellStyle name="Percent 3 4 12 2 2 2" xfId="5313"/>
    <cellStyle name="Percent 3 4 12 2 2 2 2" xfId="22933"/>
    <cellStyle name="Percent 3 4 12 2 2 3" xfId="22932"/>
    <cellStyle name="Percent 3 4 12 2 3" xfId="5314"/>
    <cellStyle name="Percent 3 4 12 2 3 2" xfId="5315"/>
    <cellStyle name="Percent 3 4 12 2 3 2 2" xfId="22935"/>
    <cellStyle name="Percent 3 4 12 2 3 3" xfId="22934"/>
    <cellStyle name="Percent 3 4 12 2 4" xfId="5316"/>
    <cellStyle name="Percent 3 4 12 2 4 2" xfId="22936"/>
    <cellStyle name="Percent 3 4 12 2 5" xfId="22931"/>
    <cellStyle name="Percent 3 4 12 3" xfId="5317"/>
    <cellStyle name="Percent 3 4 12 3 2" xfId="5318"/>
    <cellStyle name="Percent 3 4 12 3 2 2" xfId="5319"/>
    <cellStyle name="Percent 3 4 12 3 2 2 2" xfId="22939"/>
    <cellStyle name="Percent 3 4 12 3 2 3" xfId="22938"/>
    <cellStyle name="Percent 3 4 12 3 3" xfId="5320"/>
    <cellStyle name="Percent 3 4 12 3 3 2" xfId="5321"/>
    <cellStyle name="Percent 3 4 12 3 3 2 2" xfId="22941"/>
    <cellStyle name="Percent 3 4 12 3 3 3" xfId="22940"/>
    <cellStyle name="Percent 3 4 12 3 4" xfId="5322"/>
    <cellStyle name="Percent 3 4 12 3 4 2" xfId="22942"/>
    <cellStyle name="Percent 3 4 12 3 5" xfId="22937"/>
    <cellStyle name="Percent 3 4 12 4" xfId="5323"/>
    <cellStyle name="Percent 3 4 12 4 2" xfId="5324"/>
    <cellStyle name="Percent 3 4 12 4 2 2" xfId="22944"/>
    <cellStyle name="Percent 3 4 12 4 3" xfId="22943"/>
    <cellStyle name="Percent 3 4 12 5" xfId="5325"/>
    <cellStyle name="Percent 3 4 12 5 2" xfId="5326"/>
    <cellStyle name="Percent 3 4 12 5 2 2" xfId="22946"/>
    <cellStyle name="Percent 3 4 12 5 3" xfId="22945"/>
    <cellStyle name="Percent 3 4 12 6" xfId="5327"/>
    <cellStyle name="Percent 3 4 12 6 2" xfId="5328"/>
    <cellStyle name="Percent 3 4 12 6 2 2" xfId="22948"/>
    <cellStyle name="Percent 3 4 12 6 3" xfId="22947"/>
    <cellStyle name="Percent 3 4 12 7" xfId="5329"/>
    <cellStyle name="Percent 3 4 12 7 2" xfId="22949"/>
    <cellStyle name="Percent 3 4 12 8" xfId="22930"/>
    <cellStyle name="Percent 3 4 13" xfId="5330"/>
    <cellStyle name="Percent 3 4 13 2" xfId="5331"/>
    <cellStyle name="Percent 3 4 13 2 2" xfId="5332"/>
    <cellStyle name="Percent 3 4 13 2 2 2" xfId="5333"/>
    <cellStyle name="Percent 3 4 13 2 2 2 2" xfId="22953"/>
    <cellStyle name="Percent 3 4 13 2 2 3" xfId="22952"/>
    <cellStyle name="Percent 3 4 13 2 3" xfId="5334"/>
    <cellStyle name="Percent 3 4 13 2 3 2" xfId="5335"/>
    <cellStyle name="Percent 3 4 13 2 3 2 2" xfId="22955"/>
    <cellStyle name="Percent 3 4 13 2 3 3" xfId="22954"/>
    <cellStyle name="Percent 3 4 13 2 4" xfId="5336"/>
    <cellStyle name="Percent 3 4 13 2 4 2" xfId="22956"/>
    <cellStyle name="Percent 3 4 13 2 5" xfId="22951"/>
    <cellStyle name="Percent 3 4 13 3" xfId="5337"/>
    <cellStyle name="Percent 3 4 13 3 2" xfId="5338"/>
    <cellStyle name="Percent 3 4 13 3 2 2" xfId="5339"/>
    <cellStyle name="Percent 3 4 13 3 2 2 2" xfId="22959"/>
    <cellStyle name="Percent 3 4 13 3 2 3" xfId="22958"/>
    <cellStyle name="Percent 3 4 13 3 3" xfId="5340"/>
    <cellStyle name="Percent 3 4 13 3 3 2" xfId="5341"/>
    <cellStyle name="Percent 3 4 13 3 3 2 2" xfId="22961"/>
    <cellStyle name="Percent 3 4 13 3 3 3" xfId="22960"/>
    <cellStyle name="Percent 3 4 13 3 4" xfId="5342"/>
    <cellStyle name="Percent 3 4 13 3 4 2" xfId="22962"/>
    <cellStyle name="Percent 3 4 13 3 5" xfId="22957"/>
    <cellStyle name="Percent 3 4 13 4" xfId="5343"/>
    <cellStyle name="Percent 3 4 13 4 2" xfId="5344"/>
    <cellStyle name="Percent 3 4 13 4 2 2" xfId="22964"/>
    <cellStyle name="Percent 3 4 13 4 3" xfId="22963"/>
    <cellStyle name="Percent 3 4 13 5" xfId="5345"/>
    <cellStyle name="Percent 3 4 13 5 2" xfId="5346"/>
    <cellStyle name="Percent 3 4 13 5 2 2" xfId="22966"/>
    <cellStyle name="Percent 3 4 13 5 3" xfId="22965"/>
    <cellStyle name="Percent 3 4 13 6" xfId="5347"/>
    <cellStyle name="Percent 3 4 13 6 2" xfId="5348"/>
    <cellStyle name="Percent 3 4 13 6 2 2" xfId="22968"/>
    <cellStyle name="Percent 3 4 13 6 3" xfId="22967"/>
    <cellStyle name="Percent 3 4 13 7" xfId="5349"/>
    <cellStyle name="Percent 3 4 13 7 2" xfId="22969"/>
    <cellStyle name="Percent 3 4 13 8" xfId="22950"/>
    <cellStyle name="Percent 3 4 14" xfId="5350"/>
    <cellStyle name="Percent 3 4 14 2" xfId="5351"/>
    <cellStyle name="Percent 3 4 14 2 2" xfId="5352"/>
    <cellStyle name="Percent 3 4 14 2 2 2" xfId="5353"/>
    <cellStyle name="Percent 3 4 14 2 2 2 2" xfId="22973"/>
    <cellStyle name="Percent 3 4 14 2 2 3" xfId="22972"/>
    <cellStyle name="Percent 3 4 14 2 3" xfId="5354"/>
    <cellStyle name="Percent 3 4 14 2 3 2" xfId="5355"/>
    <cellStyle name="Percent 3 4 14 2 3 2 2" xfId="22975"/>
    <cellStyle name="Percent 3 4 14 2 3 3" xfId="22974"/>
    <cellStyle name="Percent 3 4 14 2 4" xfId="5356"/>
    <cellStyle name="Percent 3 4 14 2 4 2" xfId="22976"/>
    <cellStyle name="Percent 3 4 14 2 5" xfId="22971"/>
    <cellStyle name="Percent 3 4 14 3" xfId="5357"/>
    <cellStyle name="Percent 3 4 14 3 2" xfId="5358"/>
    <cellStyle name="Percent 3 4 14 3 2 2" xfId="5359"/>
    <cellStyle name="Percent 3 4 14 3 2 2 2" xfId="22979"/>
    <cellStyle name="Percent 3 4 14 3 2 3" xfId="22978"/>
    <cellStyle name="Percent 3 4 14 3 3" xfId="5360"/>
    <cellStyle name="Percent 3 4 14 3 3 2" xfId="5361"/>
    <cellStyle name="Percent 3 4 14 3 3 2 2" xfId="22981"/>
    <cellStyle name="Percent 3 4 14 3 3 3" xfId="22980"/>
    <cellStyle name="Percent 3 4 14 3 4" xfId="5362"/>
    <cellStyle name="Percent 3 4 14 3 4 2" xfId="22982"/>
    <cellStyle name="Percent 3 4 14 3 5" xfId="22977"/>
    <cellStyle name="Percent 3 4 14 4" xfId="5363"/>
    <cellStyle name="Percent 3 4 14 4 2" xfId="5364"/>
    <cellStyle name="Percent 3 4 14 4 2 2" xfId="22984"/>
    <cellStyle name="Percent 3 4 14 4 3" xfId="22983"/>
    <cellStyle name="Percent 3 4 14 5" xfId="5365"/>
    <cellStyle name="Percent 3 4 14 5 2" xfId="5366"/>
    <cellStyle name="Percent 3 4 14 5 2 2" xfId="22986"/>
    <cellStyle name="Percent 3 4 14 5 3" xfId="22985"/>
    <cellStyle name="Percent 3 4 14 6" xfId="5367"/>
    <cellStyle name="Percent 3 4 14 6 2" xfId="5368"/>
    <cellStyle name="Percent 3 4 14 6 2 2" xfId="22988"/>
    <cellStyle name="Percent 3 4 14 6 3" xfId="22987"/>
    <cellStyle name="Percent 3 4 14 7" xfId="5369"/>
    <cellStyle name="Percent 3 4 14 7 2" xfId="22989"/>
    <cellStyle name="Percent 3 4 14 8" xfId="22970"/>
    <cellStyle name="Percent 3 4 15" xfId="5370"/>
    <cellStyle name="Percent 3 4 15 2" xfId="5371"/>
    <cellStyle name="Percent 3 4 15 2 2" xfId="5372"/>
    <cellStyle name="Percent 3 4 15 2 2 2" xfId="5373"/>
    <cellStyle name="Percent 3 4 15 2 2 2 2" xfId="22993"/>
    <cellStyle name="Percent 3 4 15 2 2 3" xfId="22992"/>
    <cellStyle name="Percent 3 4 15 2 3" xfId="5374"/>
    <cellStyle name="Percent 3 4 15 2 3 2" xfId="5375"/>
    <cellStyle name="Percent 3 4 15 2 3 2 2" xfId="22995"/>
    <cellStyle name="Percent 3 4 15 2 3 3" xfId="22994"/>
    <cellStyle name="Percent 3 4 15 2 4" xfId="5376"/>
    <cellStyle name="Percent 3 4 15 2 4 2" xfId="22996"/>
    <cellStyle name="Percent 3 4 15 2 5" xfId="22991"/>
    <cellStyle name="Percent 3 4 15 3" xfId="5377"/>
    <cellStyle name="Percent 3 4 15 3 2" xfId="5378"/>
    <cellStyle name="Percent 3 4 15 3 2 2" xfId="5379"/>
    <cellStyle name="Percent 3 4 15 3 2 2 2" xfId="22999"/>
    <cellStyle name="Percent 3 4 15 3 2 3" xfId="22998"/>
    <cellStyle name="Percent 3 4 15 3 3" xfId="5380"/>
    <cellStyle name="Percent 3 4 15 3 3 2" xfId="5381"/>
    <cellStyle name="Percent 3 4 15 3 3 2 2" xfId="23001"/>
    <cellStyle name="Percent 3 4 15 3 3 3" xfId="23000"/>
    <cellStyle name="Percent 3 4 15 3 4" xfId="5382"/>
    <cellStyle name="Percent 3 4 15 3 4 2" xfId="23002"/>
    <cellStyle name="Percent 3 4 15 3 5" xfId="22997"/>
    <cellStyle name="Percent 3 4 15 4" xfId="5383"/>
    <cellStyle name="Percent 3 4 15 4 2" xfId="5384"/>
    <cellStyle name="Percent 3 4 15 4 2 2" xfId="23004"/>
    <cellStyle name="Percent 3 4 15 4 3" xfId="23003"/>
    <cellStyle name="Percent 3 4 15 5" xfId="5385"/>
    <cellStyle name="Percent 3 4 15 5 2" xfId="5386"/>
    <cellStyle name="Percent 3 4 15 5 2 2" xfId="23006"/>
    <cellStyle name="Percent 3 4 15 5 3" xfId="23005"/>
    <cellStyle name="Percent 3 4 15 6" xfId="5387"/>
    <cellStyle name="Percent 3 4 15 6 2" xfId="5388"/>
    <cellStyle name="Percent 3 4 15 6 2 2" xfId="23008"/>
    <cellStyle name="Percent 3 4 15 6 3" xfId="23007"/>
    <cellStyle name="Percent 3 4 15 7" xfId="5389"/>
    <cellStyle name="Percent 3 4 15 7 2" xfId="23009"/>
    <cellStyle name="Percent 3 4 15 8" xfId="22990"/>
    <cellStyle name="Percent 3 4 16" xfId="5390"/>
    <cellStyle name="Percent 3 4 16 2" xfId="5391"/>
    <cellStyle name="Percent 3 4 16 2 2" xfId="5392"/>
    <cellStyle name="Percent 3 4 16 2 2 2" xfId="23012"/>
    <cellStyle name="Percent 3 4 16 2 3" xfId="23011"/>
    <cellStyle name="Percent 3 4 16 3" xfId="5393"/>
    <cellStyle name="Percent 3 4 16 3 2" xfId="5394"/>
    <cellStyle name="Percent 3 4 16 3 2 2" xfId="23014"/>
    <cellStyle name="Percent 3 4 16 3 3" xfId="23013"/>
    <cellStyle name="Percent 3 4 16 4" xfId="5395"/>
    <cellStyle name="Percent 3 4 16 4 2" xfId="23015"/>
    <cellStyle name="Percent 3 4 16 5" xfId="23010"/>
    <cellStyle name="Percent 3 4 17" xfId="5396"/>
    <cellStyle name="Percent 3 4 17 2" xfId="5397"/>
    <cellStyle name="Percent 3 4 17 2 2" xfId="5398"/>
    <cellStyle name="Percent 3 4 17 2 2 2" xfId="23018"/>
    <cellStyle name="Percent 3 4 17 2 3" xfId="23017"/>
    <cellStyle name="Percent 3 4 17 3" xfId="5399"/>
    <cellStyle name="Percent 3 4 17 3 2" xfId="5400"/>
    <cellStyle name="Percent 3 4 17 3 2 2" xfId="23020"/>
    <cellStyle name="Percent 3 4 17 3 3" xfId="23019"/>
    <cellStyle name="Percent 3 4 17 4" xfId="5401"/>
    <cellStyle name="Percent 3 4 17 4 2" xfId="23021"/>
    <cellStyle name="Percent 3 4 17 5" xfId="23016"/>
    <cellStyle name="Percent 3 4 18" xfId="5402"/>
    <cellStyle name="Percent 3 4 18 2" xfId="5403"/>
    <cellStyle name="Percent 3 4 18 2 2" xfId="23023"/>
    <cellStyle name="Percent 3 4 18 3" xfId="23022"/>
    <cellStyle name="Percent 3 4 19" xfId="5404"/>
    <cellStyle name="Percent 3 4 19 2" xfId="5405"/>
    <cellStyle name="Percent 3 4 19 2 2" xfId="23025"/>
    <cellStyle name="Percent 3 4 19 3" xfId="23024"/>
    <cellStyle name="Percent 3 4 2" xfId="5406"/>
    <cellStyle name="Percent 3 4 2 2" xfId="5407"/>
    <cellStyle name="Percent 3 4 2 2 2" xfId="5408"/>
    <cellStyle name="Percent 3 4 2 2 2 2" xfId="5409"/>
    <cellStyle name="Percent 3 4 2 2 2 2 2" xfId="23029"/>
    <cellStyle name="Percent 3 4 2 2 2 3" xfId="23028"/>
    <cellStyle name="Percent 3 4 2 2 3" xfId="5410"/>
    <cellStyle name="Percent 3 4 2 2 3 2" xfId="5411"/>
    <cellStyle name="Percent 3 4 2 2 3 2 2" xfId="23031"/>
    <cellStyle name="Percent 3 4 2 2 3 3" xfId="23030"/>
    <cellStyle name="Percent 3 4 2 2 4" xfId="5412"/>
    <cellStyle name="Percent 3 4 2 2 4 2" xfId="23032"/>
    <cellStyle name="Percent 3 4 2 2 5" xfId="23027"/>
    <cellStyle name="Percent 3 4 2 3" xfId="5413"/>
    <cellStyle name="Percent 3 4 2 3 2" xfId="5414"/>
    <cellStyle name="Percent 3 4 2 3 2 2" xfId="5415"/>
    <cellStyle name="Percent 3 4 2 3 2 2 2" xfId="23035"/>
    <cellStyle name="Percent 3 4 2 3 2 3" xfId="23034"/>
    <cellStyle name="Percent 3 4 2 3 3" xfId="5416"/>
    <cellStyle name="Percent 3 4 2 3 3 2" xfId="5417"/>
    <cellStyle name="Percent 3 4 2 3 3 2 2" xfId="23037"/>
    <cellStyle name="Percent 3 4 2 3 3 3" xfId="23036"/>
    <cellStyle name="Percent 3 4 2 3 4" xfId="5418"/>
    <cellStyle name="Percent 3 4 2 3 4 2" xfId="23038"/>
    <cellStyle name="Percent 3 4 2 3 5" xfId="23033"/>
    <cellStyle name="Percent 3 4 2 4" xfId="5419"/>
    <cellStyle name="Percent 3 4 2 4 2" xfId="5420"/>
    <cellStyle name="Percent 3 4 2 4 2 2" xfId="5421"/>
    <cellStyle name="Percent 3 4 2 4 2 2 2" xfId="23041"/>
    <cellStyle name="Percent 3 4 2 4 2 3" xfId="23040"/>
    <cellStyle name="Percent 3 4 2 4 3" xfId="5422"/>
    <cellStyle name="Percent 3 4 2 4 3 2" xfId="5423"/>
    <cellStyle name="Percent 3 4 2 4 3 2 2" xfId="23043"/>
    <cellStyle name="Percent 3 4 2 4 3 3" xfId="23042"/>
    <cellStyle name="Percent 3 4 2 4 4" xfId="5424"/>
    <cellStyle name="Percent 3 4 2 4 4 2" xfId="23044"/>
    <cellStyle name="Percent 3 4 2 4 5" xfId="23039"/>
    <cellStyle name="Percent 3 4 2 5" xfId="5425"/>
    <cellStyle name="Percent 3 4 2 5 2" xfId="5426"/>
    <cellStyle name="Percent 3 4 2 5 2 2" xfId="23046"/>
    <cellStyle name="Percent 3 4 2 5 3" xfId="23045"/>
    <cellStyle name="Percent 3 4 2 6" xfId="5427"/>
    <cellStyle name="Percent 3 4 2 6 2" xfId="5428"/>
    <cellStyle name="Percent 3 4 2 6 2 2" xfId="23048"/>
    <cellStyle name="Percent 3 4 2 6 3" xfId="23047"/>
    <cellStyle name="Percent 3 4 2 7" xfId="5429"/>
    <cellStyle name="Percent 3 4 2 7 2" xfId="5430"/>
    <cellStyle name="Percent 3 4 2 7 2 2" xfId="23050"/>
    <cellStyle name="Percent 3 4 2 7 3" xfId="23049"/>
    <cellStyle name="Percent 3 4 2 8" xfId="5431"/>
    <cellStyle name="Percent 3 4 2 8 2" xfId="23051"/>
    <cellStyle name="Percent 3 4 2 9" xfId="23026"/>
    <cellStyle name="Percent 3 4 20" xfId="5432"/>
    <cellStyle name="Percent 3 4 20 2" xfId="5433"/>
    <cellStyle name="Percent 3 4 20 2 2" xfId="23053"/>
    <cellStyle name="Percent 3 4 20 3" xfId="23052"/>
    <cellStyle name="Percent 3 4 21" xfId="5434"/>
    <cellStyle name="Percent 3 4 21 2" xfId="23054"/>
    <cellStyle name="Percent 3 4 22" xfId="22889"/>
    <cellStyle name="Percent 3 4 3" xfId="5435"/>
    <cellStyle name="Percent 3 4 3 2" xfId="5436"/>
    <cellStyle name="Percent 3 4 3 2 2" xfId="5437"/>
    <cellStyle name="Percent 3 4 3 2 2 2" xfId="5438"/>
    <cellStyle name="Percent 3 4 3 2 2 2 2" xfId="23058"/>
    <cellStyle name="Percent 3 4 3 2 2 3" xfId="23057"/>
    <cellStyle name="Percent 3 4 3 2 3" xfId="5439"/>
    <cellStyle name="Percent 3 4 3 2 3 2" xfId="5440"/>
    <cellStyle name="Percent 3 4 3 2 3 2 2" xfId="23060"/>
    <cellStyle name="Percent 3 4 3 2 3 3" xfId="23059"/>
    <cellStyle name="Percent 3 4 3 2 4" xfId="5441"/>
    <cellStyle name="Percent 3 4 3 2 4 2" xfId="23061"/>
    <cellStyle name="Percent 3 4 3 2 5" xfId="23056"/>
    <cellStyle name="Percent 3 4 3 3" xfId="5442"/>
    <cellStyle name="Percent 3 4 3 3 2" xfId="5443"/>
    <cellStyle name="Percent 3 4 3 3 2 2" xfId="5444"/>
    <cellStyle name="Percent 3 4 3 3 2 2 2" xfId="23064"/>
    <cellStyle name="Percent 3 4 3 3 2 3" xfId="23063"/>
    <cellStyle name="Percent 3 4 3 3 3" xfId="5445"/>
    <cellStyle name="Percent 3 4 3 3 3 2" xfId="5446"/>
    <cellStyle name="Percent 3 4 3 3 3 2 2" xfId="23066"/>
    <cellStyle name="Percent 3 4 3 3 3 3" xfId="23065"/>
    <cellStyle name="Percent 3 4 3 3 4" xfId="5447"/>
    <cellStyle name="Percent 3 4 3 3 4 2" xfId="23067"/>
    <cellStyle name="Percent 3 4 3 3 5" xfId="23062"/>
    <cellStyle name="Percent 3 4 3 4" xfId="5448"/>
    <cellStyle name="Percent 3 4 3 4 2" xfId="5449"/>
    <cellStyle name="Percent 3 4 3 4 2 2" xfId="5450"/>
    <cellStyle name="Percent 3 4 3 4 2 2 2" xfId="23070"/>
    <cellStyle name="Percent 3 4 3 4 2 3" xfId="23069"/>
    <cellStyle name="Percent 3 4 3 4 3" xfId="5451"/>
    <cellStyle name="Percent 3 4 3 4 3 2" xfId="5452"/>
    <cellStyle name="Percent 3 4 3 4 3 2 2" xfId="23072"/>
    <cellStyle name="Percent 3 4 3 4 3 3" xfId="23071"/>
    <cellStyle name="Percent 3 4 3 4 4" xfId="5453"/>
    <cellStyle name="Percent 3 4 3 4 4 2" xfId="23073"/>
    <cellStyle name="Percent 3 4 3 4 5" xfId="23068"/>
    <cellStyle name="Percent 3 4 3 5" xfId="5454"/>
    <cellStyle name="Percent 3 4 3 5 2" xfId="5455"/>
    <cellStyle name="Percent 3 4 3 5 2 2" xfId="23075"/>
    <cellStyle name="Percent 3 4 3 5 3" xfId="23074"/>
    <cellStyle name="Percent 3 4 3 6" xfId="5456"/>
    <cellStyle name="Percent 3 4 3 6 2" xfId="5457"/>
    <cellStyle name="Percent 3 4 3 6 2 2" xfId="23077"/>
    <cellStyle name="Percent 3 4 3 6 3" xfId="23076"/>
    <cellStyle name="Percent 3 4 3 7" xfId="5458"/>
    <cellStyle name="Percent 3 4 3 7 2" xfId="5459"/>
    <cellStyle name="Percent 3 4 3 7 2 2" xfId="23079"/>
    <cellStyle name="Percent 3 4 3 7 3" xfId="23078"/>
    <cellStyle name="Percent 3 4 3 8" xfId="5460"/>
    <cellStyle name="Percent 3 4 3 8 2" xfId="23080"/>
    <cellStyle name="Percent 3 4 3 9" xfId="23055"/>
    <cellStyle name="Percent 3 4 4" xfId="5461"/>
    <cellStyle name="Percent 3 4 4 2" xfId="5462"/>
    <cellStyle name="Percent 3 4 4 2 2" xfId="5463"/>
    <cellStyle name="Percent 3 4 4 2 2 2" xfId="5464"/>
    <cellStyle name="Percent 3 4 4 2 2 2 2" xfId="23084"/>
    <cellStyle name="Percent 3 4 4 2 2 3" xfId="23083"/>
    <cellStyle name="Percent 3 4 4 2 3" xfId="5465"/>
    <cellStyle name="Percent 3 4 4 2 3 2" xfId="5466"/>
    <cellStyle name="Percent 3 4 4 2 3 2 2" xfId="23086"/>
    <cellStyle name="Percent 3 4 4 2 3 3" xfId="23085"/>
    <cellStyle name="Percent 3 4 4 2 4" xfId="5467"/>
    <cellStyle name="Percent 3 4 4 2 4 2" xfId="23087"/>
    <cellStyle name="Percent 3 4 4 2 5" xfId="23082"/>
    <cellStyle name="Percent 3 4 4 3" xfId="5468"/>
    <cellStyle name="Percent 3 4 4 3 2" xfId="5469"/>
    <cellStyle name="Percent 3 4 4 3 2 2" xfId="5470"/>
    <cellStyle name="Percent 3 4 4 3 2 2 2" xfId="23090"/>
    <cellStyle name="Percent 3 4 4 3 2 3" xfId="23089"/>
    <cellStyle name="Percent 3 4 4 3 3" xfId="5471"/>
    <cellStyle name="Percent 3 4 4 3 3 2" xfId="5472"/>
    <cellStyle name="Percent 3 4 4 3 3 2 2" xfId="23092"/>
    <cellStyle name="Percent 3 4 4 3 3 3" xfId="23091"/>
    <cellStyle name="Percent 3 4 4 3 4" xfId="5473"/>
    <cellStyle name="Percent 3 4 4 3 4 2" xfId="23093"/>
    <cellStyle name="Percent 3 4 4 3 5" xfId="23088"/>
    <cellStyle name="Percent 3 4 4 4" xfId="5474"/>
    <cellStyle name="Percent 3 4 4 4 2" xfId="5475"/>
    <cellStyle name="Percent 3 4 4 4 2 2" xfId="5476"/>
    <cellStyle name="Percent 3 4 4 4 2 2 2" xfId="23096"/>
    <cellStyle name="Percent 3 4 4 4 2 3" xfId="23095"/>
    <cellStyle name="Percent 3 4 4 4 3" xfId="5477"/>
    <cellStyle name="Percent 3 4 4 4 3 2" xfId="5478"/>
    <cellStyle name="Percent 3 4 4 4 3 2 2" xfId="23098"/>
    <cellStyle name="Percent 3 4 4 4 3 3" xfId="23097"/>
    <cellStyle name="Percent 3 4 4 4 4" xfId="5479"/>
    <cellStyle name="Percent 3 4 4 4 4 2" xfId="23099"/>
    <cellStyle name="Percent 3 4 4 4 5" xfId="23094"/>
    <cellStyle name="Percent 3 4 4 5" xfId="5480"/>
    <cellStyle name="Percent 3 4 4 5 2" xfId="5481"/>
    <cellStyle name="Percent 3 4 4 5 2 2" xfId="23101"/>
    <cellStyle name="Percent 3 4 4 5 3" xfId="23100"/>
    <cellStyle name="Percent 3 4 4 6" xfId="5482"/>
    <cellStyle name="Percent 3 4 4 6 2" xfId="5483"/>
    <cellStyle name="Percent 3 4 4 6 2 2" xfId="23103"/>
    <cellStyle name="Percent 3 4 4 6 3" xfId="23102"/>
    <cellStyle name="Percent 3 4 4 7" xfId="5484"/>
    <cellStyle name="Percent 3 4 4 7 2" xfId="5485"/>
    <cellStyle name="Percent 3 4 4 7 2 2" xfId="23105"/>
    <cellStyle name="Percent 3 4 4 7 3" xfId="23104"/>
    <cellStyle name="Percent 3 4 4 8" xfId="5486"/>
    <cellStyle name="Percent 3 4 4 8 2" xfId="23106"/>
    <cellStyle name="Percent 3 4 4 9" xfId="23081"/>
    <cellStyle name="Percent 3 4 5" xfId="5487"/>
    <cellStyle name="Percent 3 4 5 2" xfId="5488"/>
    <cellStyle name="Percent 3 4 5 2 2" xfId="5489"/>
    <cellStyle name="Percent 3 4 5 2 2 2" xfId="5490"/>
    <cellStyle name="Percent 3 4 5 2 2 2 2" xfId="23110"/>
    <cellStyle name="Percent 3 4 5 2 2 3" xfId="23109"/>
    <cellStyle name="Percent 3 4 5 2 3" xfId="5491"/>
    <cellStyle name="Percent 3 4 5 2 3 2" xfId="5492"/>
    <cellStyle name="Percent 3 4 5 2 3 2 2" xfId="23112"/>
    <cellStyle name="Percent 3 4 5 2 3 3" xfId="23111"/>
    <cellStyle name="Percent 3 4 5 2 4" xfId="5493"/>
    <cellStyle name="Percent 3 4 5 2 4 2" xfId="23113"/>
    <cellStyle name="Percent 3 4 5 2 5" xfId="23108"/>
    <cellStyle name="Percent 3 4 5 3" xfId="5494"/>
    <cellStyle name="Percent 3 4 5 3 2" xfId="5495"/>
    <cellStyle name="Percent 3 4 5 3 2 2" xfId="5496"/>
    <cellStyle name="Percent 3 4 5 3 2 2 2" xfId="23116"/>
    <cellStyle name="Percent 3 4 5 3 2 3" xfId="23115"/>
    <cellStyle name="Percent 3 4 5 3 3" xfId="5497"/>
    <cellStyle name="Percent 3 4 5 3 3 2" xfId="5498"/>
    <cellStyle name="Percent 3 4 5 3 3 2 2" xfId="23118"/>
    <cellStyle name="Percent 3 4 5 3 3 3" xfId="23117"/>
    <cellStyle name="Percent 3 4 5 3 4" xfId="5499"/>
    <cellStyle name="Percent 3 4 5 3 4 2" xfId="23119"/>
    <cellStyle name="Percent 3 4 5 3 5" xfId="23114"/>
    <cellStyle name="Percent 3 4 5 4" xfId="5500"/>
    <cellStyle name="Percent 3 4 5 4 2" xfId="5501"/>
    <cellStyle name="Percent 3 4 5 4 2 2" xfId="5502"/>
    <cellStyle name="Percent 3 4 5 4 2 2 2" xfId="23122"/>
    <cellStyle name="Percent 3 4 5 4 2 3" xfId="23121"/>
    <cellStyle name="Percent 3 4 5 4 3" xfId="5503"/>
    <cellStyle name="Percent 3 4 5 4 3 2" xfId="5504"/>
    <cellStyle name="Percent 3 4 5 4 3 2 2" xfId="23124"/>
    <cellStyle name="Percent 3 4 5 4 3 3" xfId="23123"/>
    <cellStyle name="Percent 3 4 5 4 4" xfId="5505"/>
    <cellStyle name="Percent 3 4 5 4 4 2" xfId="23125"/>
    <cellStyle name="Percent 3 4 5 4 5" xfId="23120"/>
    <cellStyle name="Percent 3 4 5 5" xfId="5506"/>
    <cellStyle name="Percent 3 4 5 5 2" xfId="5507"/>
    <cellStyle name="Percent 3 4 5 5 2 2" xfId="23127"/>
    <cellStyle name="Percent 3 4 5 5 3" xfId="23126"/>
    <cellStyle name="Percent 3 4 5 6" xfId="5508"/>
    <cellStyle name="Percent 3 4 5 6 2" xfId="5509"/>
    <cellStyle name="Percent 3 4 5 6 2 2" xfId="23129"/>
    <cellStyle name="Percent 3 4 5 6 3" xfId="23128"/>
    <cellStyle name="Percent 3 4 5 7" xfId="5510"/>
    <cellStyle name="Percent 3 4 5 7 2" xfId="5511"/>
    <cellStyle name="Percent 3 4 5 7 2 2" xfId="23131"/>
    <cellStyle name="Percent 3 4 5 7 3" xfId="23130"/>
    <cellStyle name="Percent 3 4 5 8" xfId="5512"/>
    <cellStyle name="Percent 3 4 5 8 2" xfId="23132"/>
    <cellStyle name="Percent 3 4 5 9" xfId="23107"/>
    <cellStyle name="Percent 3 4 6" xfId="5513"/>
    <cellStyle name="Percent 3 4 6 2" xfId="5514"/>
    <cellStyle name="Percent 3 4 6 2 2" xfId="5515"/>
    <cellStyle name="Percent 3 4 6 2 2 2" xfId="5516"/>
    <cellStyle name="Percent 3 4 6 2 2 2 2" xfId="23136"/>
    <cellStyle name="Percent 3 4 6 2 2 3" xfId="23135"/>
    <cellStyle name="Percent 3 4 6 2 3" xfId="5517"/>
    <cellStyle name="Percent 3 4 6 2 3 2" xfId="5518"/>
    <cellStyle name="Percent 3 4 6 2 3 2 2" xfId="23138"/>
    <cellStyle name="Percent 3 4 6 2 3 3" xfId="23137"/>
    <cellStyle name="Percent 3 4 6 2 4" xfId="5519"/>
    <cellStyle name="Percent 3 4 6 2 4 2" xfId="23139"/>
    <cellStyle name="Percent 3 4 6 2 5" xfId="23134"/>
    <cellStyle name="Percent 3 4 6 3" xfId="5520"/>
    <cellStyle name="Percent 3 4 6 3 2" xfId="5521"/>
    <cellStyle name="Percent 3 4 6 3 2 2" xfId="5522"/>
    <cellStyle name="Percent 3 4 6 3 2 2 2" xfId="23142"/>
    <cellStyle name="Percent 3 4 6 3 2 3" xfId="23141"/>
    <cellStyle name="Percent 3 4 6 3 3" xfId="5523"/>
    <cellStyle name="Percent 3 4 6 3 3 2" xfId="5524"/>
    <cellStyle name="Percent 3 4 6 3 3 2 2" xfId="23144"/>
    <cellStyle name="Percent 3 4 6 3 3 3" xfId="23143"/>
    <cellStyle name="Percent 3 4 6 3 4" xfId="5525"/>
    <cellStyle name="Percent 3 4 6 3 4 2" xfId="23145"/>
    <cellStyle name="Percent 3 4 6 3 5" xfId="23140"/>
    <cellStyle name="Percent 3 4 6 4" xfId="5526"/>
    <cellStyle name="Percent 3 4 6 4 2" xfId="5527"/>
    <cellStyle name="Percent 3 4 6 4 2 2" xfId="5528"/>
    <cellStyle name="Percent 3 4 6 4 2 2 2" xfId="23148"/>
    <cellStyle name="Percent 3 4 6 4 2 3" xfId="23147"/>
    <cellStyle name="Percent 3 4 6 4 3" xfId="5529"/>
    <cellStyle name="Percent 3 4 6 4 3 2" xfId="5530"/>
    <cellStyle name="Percent 3 4 6 4 3 2 2" xfId="23150"/>
    <cellStyle name="Percent 3 4 6 4 3 3" xfId="23149"/>
    <cellStyle name="Percent 3 4 6 4 4" xfId="5531"/>
    <cellStyle name="Percent 3 4 6 4 4 2" xfId="23151"/>
    <cellStyle name="Percent 3 4 6 4 5" xfId="23146"/>
    <cellStyle name="Percent 3 4 6 5" xfId="5532"/>
    <cellStyle name="Percent 3 4 6 5 2" xfId="5533"/>
    <cellStyle name="Percent 3 4 6 5 2 2" xfId="23153"/>
    <cellStyle name="Percent 3 4 6 5 3" xfId="23152"/>
    <cellStyle name="Percent 3 4 6 6" xfId="5534"/>
    <cellStyle name="Percent 3 4 6 6 2" xfId="5535"/>
    <cellStyle name="Percent 3 4 6 6 2 2" xfId="23155"/>
    <cellStyle name="Percent 3 4 6 6 3" xfId="23154"/>
    <cellStyle name="Percent 3 4 6 7" xfId="5536"/>
    <cellStyle name="Percent 3 4 6 7 2" xfId="5537"/>
    <cellStyle name="Percent 3 4 6 7 2 2" xfId="23157"/>
    <cellStyle name="Percent 3 4 6 7 3" xfId="23156"/>
    <cellStyle name="Percent 3 4 6 8" xfId="5538"/>
    <cellStyle name="Percent 3 4 6 8 2" xfId="23158"/>
    <cellStyle name="Percent 3 4 6 9" xfId="23133"/>
    <cellStyle name="Percent 3 4 7" xfId="5539"/>
    <cellStyle name="Percent 3 4 7 2" xfId="5540"/>
    <cellStyle name="Percent 3 4 7 2 2" xfId="5541"/>
    <cellStyle name="Percent 3 4 7 2 2 2" xfId="5542"/>
    <cellStyle name="Percent 3 4 7 2 2 2 2" xfId="23162"/>
    <cellStyle name="Percent 3 4 7 2 2 3" xfId="23161"/>
    <cellStyle name="Percent 3 4 7 2 3" xfId="5543"/>
    <cellStyle name="Percent 3 4 7 2 3 2" xfId="5544"/>
    <cellStyle name="Percent 3 4 7 2 3 2 2" xfId="23164"/>
    <cellStyle name="Percent 3 4 7 2 3 3" xfId="23163"/>
    <cellStyle name="Percent 3 4 7 2 4" xfId="5545"/>
    <cellStyle name="Percent 3 4 7 2 4 2" xfId="23165"/>
    <cellStyle name="Percent 3 4 7 2 5" xfId="23160"/>
    <cellStyle name="Percent 3 4 7 3" xfId="5546"/>
    <cellStyle name="Percent 3 4 7 3 2" xfId="5547"/>
    <cellStyle name="Percent 3 4 7 3 2 2" xfId="5548"/>
    <cellStyle name="Percent 3 4 7 3 2 2 2" xfId="23168"/>
    <cellStyle name="Percent 3 4 7 3 2 3" xfId="23167"/>
    <cellStyle name="Percent 3 4 7 3 3" xfId="5549"/>
    <cellStyle name="Percent 3 4 7 3 3 2" xfId="5550"/>
    <cellStyle name="Percent 3 4 7 3 3 2 2" xfId="23170"/>
    <cellStyle name="Percent 3 4 7 3 3 3" xfId="23169"/>
    <cellStyle name="Percent 3 4 7 3 4" xfId="5551"/>
    <cellStyle name="Percent 3 4 7 3 4 2" xfId="23171"/>
    <cellStyle name="Percent 3 4 7 3 5" xfId="23166"/>
    <cellStyle name="Percent 3 4 7 4" xfId="5552"/>
    <cellStyle name="Percent 3 4 7 4 2" xfId="5553"/>
    <cellStyle name="Percent 3 4 7 4 2 2" xfId="5554"/>
    <cellStyle name="Percent 3 4 7 4 2 2 2" xfId="23174"/>
    <cellStyle name="Percent 3 4 7 4 2 3" xfId="23173"/>
    <cellStyle name="Percent 3 4 7 4 3" xfId="5555"/>
    <cellStyle name="Percent 3 4 7 4 3 2" xfId="5556"/>
    <cellStyle name="Percent 3 4 7 4 3 2 2" xfId="23176"/>
    <cellStyle name="Percent 3 4 7 4 3 3" xfId="23175"/>
    <cellStyle name="Percent 3 4 7 4 4" xfId="5557"/>
    <cellStyle name="Percent 3 4 7 4 4 2" xfId="23177"/>
    <cellStyle name="Percent 3 4 7 4 5" xfId="23172"/>
    <cellStyle name="Percent 3 4 7 5" xfId="5558"/>
    <cellStyle name="Percent 3 4 7 5 2" xfId="5559"/>
    <cellStyle name="Percent 3 4 7 5 2 2" xfId="23179"/>
    <cellStyle name="Percent 3 4 7 5 3" xfId="23178"/>
    <cellStyle name="Percent 3 4 7 6" xfId="5560"/>
    <cellStyle name="Percent 3 4 7 6 2" xfId="5561"/>
    <cellStyle name="Percent 3 4 7 6 2 2" xfId="23181"/>
    <cellStyle name="Percent 3 4 7 6 3" xfId="23180"/>
    <cellStyle name="Percent 3 4 7 7" xfId="5562"/>
    <cellStyle name="Percent 3 4 7 7 2" xfId="5563"/>
    <cellStyle name="Percent 3 4 7 7 2 2" xfId="23183"/>
    <cellStyle name="Percent 3 4 7 7 3" xfId="23182"/>
    <cellStyle name="Percent 3 4 7 8" xfId="5564"/>
    <cellStyle name="Percent 3 4 7 8 2" xfId="23184"/>
    <cellStyle name="Percent 3 4 7 9" xfId="23159"/>
    <cellStyle name="Percent 3 4 8" xfId="5565"/>
    <cellStyle name="Percent 3 4 8 10" xfId="5566"/>
    <cellStyle name="Percent 3 4 8 10 2" xfId="5567"/>
    <cellStyle name="Percent 3 4 8 10 2 2" xfId="23187"/>
    <cellStyle name="Percent 3 4 8 10 3" xfId="23186"/>
    <cellStyle name="Percent 3 4 8 11" xfId="5568"/>
    <cellStyle name="Percent 3 4 8 11 2" xfId="23188"/>
    <cellStyle name="Percent 3 4 8 12" xfId="23185"/>
    <cellStyle name="Percent 3 4 8 2" xfId="5569"/>
    <cellStyle name="Percent 3 4 8 2 2" xfId="5570"/>
    <cellStyle name="Percent 3 4 8 2 2 2" xfId="5571"/>
    <cellStyle name="Percent 3 4 8 2 2 2 2" xfId="23191"/>
    <cellStyle name="Percent 3 4 8 2 2 3" xfId="23190"/>
    <cellStyle name="Percent 3 4 8 2 3" xfId="5572"/>
    <cellStyle name="Percent 3 4 8 2 3 2" xfId="5573"/>
    <cellStyle name="Percent 3 4 8 2 3 2 2" xfId="23193"/>
    <cellStyle name="Percent 3 4 8 2 3 3" xfId="23192"/>
    <cellStyle name="Percent 3 4 8 2 4" xfId="5574"/>
    <cellStyle name="Percent 3 4 8 2 4 2" xfId="23194"/>
    <cellStyle name="Percent 3 4 8 2 5" xfId="23189"/>
    <cellStyle name="Percent 3 4 8 3" xfId="5575"/>
    <cellStyle name="Percent 3 4 8 3 2" xfId="5576"/>
    <cellStyle name="Percent 3 4 8 3 2 2" xfId="5577"/>
    <cellStyle name="Percent 3 4 8 3 2 2 2" xfId="23197"/>
    <cellStyle name="Percent 3 4 8 3 2 3" xfId="23196"/>
    <cellStyle name="Percent 3 4 8 3 3" xfId="5578"/>
    <cellStyle name="Percent 3 4 8 3 3 2" xfId="5579"/>
    <cellStyle name="Percent 3 4 8 3 3 2 2" xfId="23199"/>
    <cellStyle name="Percent 3 4 8 3 3 3" xfId="23198"/>
    <cellStyle name="Percent 3 4 8 3 4" xfId="5580"/>
    <cellStyle name="Percent 3 4 8 3 4 2" xfId="23200"/>
    <cellStyle name="Percent 3 4 8 3 5" xfId="23195"/>
    <cellStyle name="Percent 3 4 8 4" xfId="5581"/>
    <cellStyle name="Percent 3 4 8 4 2" xfId="5582"/>
    <cellStyle name="Percent 3 4 8 4 2 2" xfId="5583"/>
    <cellStyle name="Percent 3 4 8 4 2 2 2" xfId="23203"/>
    <cellStyle name="Percent 3 4 8 4 2 3" xfId="23202"/>
    <cellStyle name="Percent 3 4 8 4 3" xfId="5584"/>
    <cellStyle name="Percent 3 4 8 4 3 2" xfId="5585"/>
    <cellStyle name="Percent 3 4 8 4 3 2 2" xfId="23205"/>
    <cellStyle name="Percent 3 4 8 4 3 3" xfId="23204"/>
    <cellStyle name="Percent 3 4 8 4 4" xfId="5586"/>
    <cellStyle name="Percent 3 4 8 4 4 2" xfId="23206"/>
    <cellStyle name="Percent 3 4 8 4 5" xfId="23201"/>
    <cellStyle name="Percent 3 4 8 5" xfId="5587"/>
    <cellStyle name="Percent 3 4 8 5 2" xfId="5588"/>
    <cellStyle name="Percent 3 4 8 5 2 2" xfId="5589"/>
    <cellStyle name="Percent 3 4 8 5 2 2 2" xfId="23209"/>
    <cellStyle name="Percent 3 4 8 5 2 3" xfId="23208"/>
    <cellStyle name="Percent 3 4 8 5 3" xfId="5590"/>
    <cellStyle name="Percent 3 4 8 5 3 2" xfId="5591"/>
    <cellStyle name="Percent 3 4 8 5 3 2 2" xfId="23211"/>
    <cellStyle name="Percent 3 4 8 5 3 3" xfId="23210"/>
    <cellStyle name="Percent 3 4 8 5 4" xfId="5592"/>
    <cellStyle name="Percent 3 4 8 5 4 2" xfId="5593"/>
    <cellStyle name="Percent 3 4 8 5 4 2 2" xfId="23213"/>
    <cellStyle name="Percent 3 4 8 5 4 3" xfId="23212"/>
    <cellStyle name="Percent 3 4 8 5 5" xfId="5594"/>
    <cellStyle name="Percent 3 4 8 5 5 2" xfId="23214"/>
    <cellStyle name="Percent 3 4 8 5 6" xfId="23207"/>
    <cellStyle name="Percent 3 4 8 6" xfId="5595"/>
    <cellStyle name="Percent 3 4 8 6 2" xfId="5596"/>
    <cellStyle name="Percent 3 4 8 6 2 2" xfId="5597"/>
    <cellStyle name="Percent 3 4 8 6 2 2 2" xfId="23217"/>
    <cellStyle name="Percent 3 4 8 6 2 3" xfId="23216"/>
    <cellStyle name="Percent 3 4 8 6 3" xfId="5598"/>
    <cellStyle name="Percent 3 4 8 6 3 2" xfId="5599"/>
    <cellStyle name="Percent 3 4 8 6 3 2 2" xfId="23219"/>
    <cellStyle name="Percent 3 4 8 6 3 3" xfId="23218"/>
    <cellStyle name="Percent 3 4 8 6 4" xfId="5600"/>
    <cellStyle name="Percent 3 4 8 6 4 2" xfId="23220"/>
    <cellStyle name="Percent 3 4 8 6 5" xfId="23215"/>
    <cellStyle name="Percent 3 4 8 7" xfId="5601"/>
    <cellStyle name="Percent 3 4 8 7 2" xfId="5602"/>
    <cellStyle name="Percent 3 4 8 7 2 2" xfId="23222"/>
    <cellStyle name="Percent 3 4 8 7 3" xfId="23221"/>
    <cellStyle name="Percent 3 4 8 8" xfId="5603"/>
    <cellStyle name="Percent 3 4 8 8 2" xfId="5604"/>
    <cellStyle name="Percent 3 4 8 8 2 2" xfId="23224"/>
    <cellStyle name="Percent 3 4 8 8 3" xfId="23223"/>
    <cellStyle name="Percent 3 4 8 9" xfId="5605"/>
    <cellStyle name="Percent 3 4 8 9 2" xfId="5606"/>
    <cellStyle name="Percent 3 4 8 9 2 2" xfId="23226"/>
    <cellStyle name="Percent 3 4 8 9 3" xfId="23225"/>
    <cellStyle name="Percent 3 4 9" xfId="5607"/>
    <cellStyle name="Percent 3 4 9 10" xfId="5608"/>
    <cellStyle name="Percent 3 4 9 10 2" xfId="5609"/>
    <cellStyle name="Percent 3 4 9 10 2 2" xfId="23229"/>
    <cellStyle name="Percent 3 4 9 10 3" xfId="23228"/>
    <cellStyle name="Percent 3 4 9 11" xfId="5610"/>
    <cellStyle name="Percent 3 4 9 11 2" xfId="23230"/>
    <cellStyle name="Percent 3 4 9 12" xfId="23227"/>
    <cellStyle name="Percent 3 4 9 2" xfId="5611"/>
    <cellStyle name="Percent 3 4 9 2 2" xfId="5612"/>
    <cellStyle name="Percent 3 4 9 2 2 2" xfId="5613"/>
    <cellStyle name="Percent 3 4 9 2 2 2 2" xfId="23233"/>
    <cellStyle name="Percent 3 4 9 2 2 3" xfId="23232"/>
    <cellStyle name="Percent 3 4 9 2 3" xfId="5614"/>
    <cellStyle name="Percent 3 4 9 2 3 2" xfId="5615"/>
    <cellStyle name="Percent 3 4 9 2 3 2 2" xfId="23235"/>
    <cellStyle name="Percent 3 4 9 2 3 3" xfId="23234"/>
    <cellStyle name="Percent 3 4 9 2 4" xfId="5616"/>
    <cellStyle name="Percent 3 4 9 2 4 2" xfId="23236"/>
    <cellStyle name="Percent 3 4 9 2 5" xfId="23231"/>
    <cellStyle name="Percent 3 4 9 3" xfId="5617"/>
    <cellStyle name="Percent 3 4 9 3 2" xfId="5618"/>
    <cellStyle name="Percent 3 4 9 3 2 2" xfId="5619"/>
    <cellStyle name="Percent 3 4 9 3 2 2 2" xfId="23239"/>
    <cellStyle name="Percent 3 4 9 3 2 3" xfId="23238"/>
    <cellStyle name="Percent 3 4 9 3 3" xfId="5620"/>
    <cellStyle name="Percent 3 4 9 3 3 2" xfId="5621"/>
    <cellStyle name="Percent 3 4 9 3 3 2 2" xfId="23241"/>
    <cellStyle name="Percent 3 4 9 3 3 3" xfId="23240"/>
    <cellStyle name="Percent 3 4 9 3 4" xfId="5622"/>
    <cellStyle name="Percent 3 4 9 3 4 2" xfId="23242"/>
    <cellStyle name="Percent 3 4 9 3 5" xfId="23237"/>
    <cellStyle name="Percent 3 4 9 4" xfId="5623"/>
    <cellStyle name="Percent 3 4 9 4 2" xfId="5624"/>
    <cellStyle name="Percent 3 4 9 4 2 2" xfId="5625"/>
    <cellStyle name="Percent 3 4 9 4 2 2 2" xfId="23245"/>
    <cellStyle name="Percent 3 4 9 4 2 3" xfId="23244"/>
    <cellStyle name="Percent 3 4 9 4 3" xfId="5626"/>
    <cellStyle name="Percent 3 4 9 4 3 2" xfId="5627"/>
    <cellStyle name="Percent 3 4 9 4 3 2 2" xfId="23247"/>
    <cellStyle name="Percent 3 4 9 4 3 3" xfId="23246"/>
    <cellStyle name="Percent 3 4 9 4 4" xfId="5628"/>
    <cellStyle name="Percent 3 4 9 4 4 2" xfId="23248"/>
    <cellStyle name="Percent 3 4 9 4 5" xfId="23243"/>
    <cellStyle name="Percent 3 4 9 5" xfId="5629"/>
    <cellStyle name="Percent 3 4 9 5 2" xfId="5630"/>
    <cellStyle name="Percent 3 4 9 5 2 2" xfId="5631"/>
    <cellStyle name="Percent 3 4 9 5 2 2 2" xfId="23251"/>
    <cellStyle name="Percent 3 4 9 5 2 3" xfId="23250"/>
    <cellStyle name="Percent 3 4 9 5 3" xfId="5632"/>
    <cellStyle name="Percent 3 4 9 5 3 2" xfId="5633"/>
    <cellStyle name="Percent 3 4 9 5 3 2 2" xfId="23253"/>
    <cellStyle name="Percent 3 4 9 5 3 3" xfId="23252"/>
    <cellStyle name="Percent 3 4 9 5 4" xfId="5634"/>
    <cellStyle name="Percent 3 4 9 5 4 2" xfId="5635"/>
    <cellStyle name="Percent 3 4 9 5 4 2 2" xfId="23255"/>
    <cellStyle name="Percent 3 4 9 5 4 3" xfId="23254"/>
    <cellStyle name="Percent 3 4 9 5 5" xfId="5636"/>
    <cellStyle name="Percent 3 4 9 5 5 2" xfId="23256"/>
    <cellStyle name="Percent 3 4 9 5 6" xfId="23249"/>
    <cellStyle name="Percent 3 4 9 6" xfId="5637"/>
    <cellStyle name="Percent 3 4 9 6 2" xfId="5638"/>
    <cellStyle name="Percent 3 4 9 6 2 2" xfId="5639"/>
    <cellStyle name="Percent 3 4 9 6 2 2 2" xfId="23259"/>
    <cellStyle name="Percent 3 4 9 6 2 3" xfId="23258"/>
    <cellStyle name="Percent 3 4 9 6 3" xfId="5640"/>
    <cellStyle name="Percent 3 4 9 6 3 2" xfId="5641"/>
    <cellStyle name="Percent 3 4 9 6 3 2 2" xfId="23261"/>
    <cellStyle name="Percent 3 4 9 6 3 3" xfId="23260"/>
    <cellStyle name="Percent 3 4 9 6 4" xfId="5642"/>
    <cellStyle name="Percent 3 4 9 6 4 2" xfId="23262"/>
    <cellStyle name="Percent 3 4 9 6 5" xfId="23257"/>
    <cellStyle name="Percent 3 4 9 7" xfId="5643"/>
    <cellStyle name="Percent 3 4 9 7 2" xfId="5644"/>
    <cellStyle name="Percent 3 4 9 7 2 2" xfId="23264"/>
    <cellStyle name="Percent 3 4 9 7 3" xfId="23263"/>
    <cellStyle name="Percent 3 4 9 8" xfId="5645"/>
    <cellStyle name="Percent 3 4 9 8 2" xfId="5646"/>
    <cellStyle name="Percent 3 4 9 8 2 2" xfId="23266"/>
    <cellStyle name="Percent 3 4 9 8 3" xfId="23265"/>
    <cellStyle name="Percent 3 4 9 9" xfId="5647"/>
    <cellStyle name="Percent 3 4 9 9 2" xfId="5648"/>
    <cellStyle name="Percent 3 4 9 9 2 2" xfId="23268"/>
    <cellStyle name="Percent 3 4 9 9 3" xfId="23267"/>
    <cellStyle name="Percent 3 5" xfId="5649"/>
    <cellStyle name="Percent 3 5 10" xfId="5650"/>
    <cellStyle name="Percent 3 5 10 10" xfId="5651"/>
    <cellStyle name="Percent 3 5 10 10 2" xfId="5652"/>
    <cellStyle name="Percent 3 5 10 10 2 2" xfId="23272"/>
    <cellStyle name="Percent 3 5 10 10 3" xfId="23271"/>
    <cellStyle name="Percent 3 5 10 11" xfId="5653"/>
    <cellStyle name="Percent 3 5 10 11 2" xfId="23273"/>
    <cellStyle name="Percent 3 5 10 12" xfId="23270"/>
    <cellStyle name="Percent 3 5 10 2" xfId="5654"/>
    <cellStyle name="Percent 3 5 10 2 2" xfId="5655"/>
    <cellStyle name="Percent 3 5 10 2 2 2" xfId="5656"/>
    <cellStyle name="Percent 3 5 10 2 2 2 2" xfId="23276"/>
    <cellStyle name="Percent 3 5 10 2 2 3" xfId="23275"/>
    <cellStyle name="Percent 3 5 10 2 3" xfId="5657"/>
    <cellStyle name="Percent 3 5 10 2 3 2" xfId="5658"/>
    <cellStyle name="Percent 3 5 10 2 3 2 2" xfId="23278"/>
    <cellStyle name="Percent 3 5 10 2 3 3" xfId="23277"/>
    <cellStyle name="Percent 3 5 10 2 4" xfId="5659"/>
    <cellStyle name="Percent 3 5 10 2 4 2" xfId="23279"/>
    <cellStyle name="Percent 3 5 10 2 5" xfId="23274"/>
    <cellStyle name="Percent 3 5 10 3" xfId="5660"/>
    <cellStyle name="Percent 3 5 10 3 2" xfId="5661"/>
    <cellStyle name="Percent 3 5 10 3 2 2" xfId="5662"/>
    <cellStyle name="Percent 3 5 10 3 2 2 2" xfId="23282"/>
    <cellStyle name="Percent 3 5 10 3 2 3" xfId="23281"/>
    <cellStyle name="Percent 3 5 10 3 3" xfId="5663"/>
    <cellStyle name="Percent 3 5 10 3 3 2" xfId="5664"/>
    <cellStyle name="Percent 3 5 10 3 3 2 2" xfId="23284"/>
    <cellStyle name="Percent 3 5 10 3 3 3" xfId="23283"/>
    <cellStyle name="Percent 3 5 10 3 4" xfId="5665"/>
    <cellStyle name="Percent 3 5 10 3 4 2" xfId="23285"/>
    <cellStyle name="Percent 3 5 10 3 5" xfId="23280"/>
    <cellStyle name="Percent 3 5 10 4" xfId="5666"/>
    <cellStyle name="Percent 3 5 10 4 2" xfId="5667"/>
    <cellStyle name="Percent 3 5 10 4 2 2" xfId="5668"/>
    <cellStyle name="Percent 3 5 10 4 2 2 2" xfId="23288"/>
    <cellStyle name="Percent 3 5 10 4 2 3" xfId="23287"/>
    <cellStyle name="Percent 3 5 10 4 3" xfId="5669"/>
    <cellStyle name="Percent 3 5 10 4 3 2" xfId="5670"/>
    <cellStyle name="Percent 3 5 10 4 3 2 2" xfId="23290"/>
    <cellStyle name="Percent 3 5 10 4 3 3" xfId="23289"/>
    <cellStyle name="Percent 3 5 10 4 4" xfId="5671"/>
    <cellStyle name="Percent 3 5 10 4 4 2" xfId="23291"/>
    <cellStyle name="Percent 3 5 10 4 5" xfId="23286"/>
    <cellStyle name="Percent 3 5 10 5" xfId="5672"/>
    <cellStyle name="Percent 3 5 10 5 2" xfId="5673"/>
    <cellStyle name="Percent 3 5 10 5 2 2" xfId="5674"/>
    <cellStyle name="Percent 3 5 10 5 2 2 2" xfId="23294"/>
    <cellStyle name="Percent 3 5 10 5 2 3" xfId="23293"/>
    <cellStyle name="Percent 3 5 10 5 3" xfId="5675"/>
    <cellStyle name="Percent 3 5 10 5 3 2" xfId="5676"/>
    <cellStyle name="Percent 3 5 10 5 3 2 2" xfId="23296"/>
    <cellStyle name="Percent 3 5 10 5 3 3" xfId="23295"/>
    <cellStyle name="Percent 3 5 10 5 4" xfId="5677"/>
    <cellStyle name="Percent 3 5 10 5 4 2" xfId="5678"/>
    <cellStyle name="Percent 3 5 10 5 4 2 2" xfId="23298"/>
    <cellStyle name="Percent 3 5 10 5 4 3" xfId="23297"/>
    <cellStyle name="Percent 3 5 10 5 5" xfId="5679"/>
    <cellStyle name="Percent 3 5 10 5 5 2" xfId="23299"/>
    <cellStyle name="Percent 3 5 10 5 6" xfId="23292"/>
    <cellStyle name="Percent 3 5 10 6" xfId="5680"/>
    <cellStyle name="Percent 3 5 10 6 2" xfId="5681"/>
    <cellStyle name="Percent 3 5 10 6 2 2" xfId="5682"/>
    <cellStyle name="Percent 3 5 10 6 2 2 2" xfId="23302"/>
    <cellStyle name="Percent 3 5 10 6 2 3" xfId="23301"/>
    <cellStyle name="Percent 3 5 10 6 3" xfId="5683"/>
    <cellStyle name="Percent 3 5 10 6 3 2" xfId="5684"/>
    <cellStyle name="Percent 3 5 10 6 3 2 2" xfId="23304"/>
    <cellStyle name="Percent 3 5 10 6 3 3" xfId="23303"/>
    <cellStyle name="Percent 3 5 10 6 4" xfId="5685"/>
    <cellStyle name="Percent 3 5 10 6 4 2" xfId="23305"/>
    <cellStyle name="Percent 3 5 10 6 5" xfId="23300"/>
    <cellStyle name="Percent 3 5 10 7" xfId="5686"/>
    <cellStyle name="Percent 3 5 10 7 2" xfId="5687"/>
    <cellStyle name="Percent 3 5 10 7 2 2" xfId="23307"/>
    <cellStyle name="Percent 3 5 10 7 3" xfId="23306"/>
    <cellStyle name="Percent 3 5 10 8" xfId="5688"/>
    <cellStyle name="Percent 3 5 10 8 2" xfId="5689"/>
    <cellStyle name="Percent 3 5 10 8 2 2" xfId="23309"/>
    <cellStyle name="Percent 3 5 10 8 3" xfId="23308"/>
    <cellStyle name="Percent 3 5 10 9" xfId="5690"/>
    <cellStyle name="Percent 3 5 10 9 2" xfId="5691"/>
    <cellStyle name="Percent 3 5 10 9 2 2" xfId="23311"/>
    <cellStyle name="Percent 3 5 10 9 3" xfId="23310"/>
    <cellStyle name="Percent 3 5 11" xfId="5692"/>
    <cellStyle name="Percent 3 5 11 10" xfId="5693"/>
    <cellStyle name="Percent 3 5 11 10 2" xfId="5694"/>
    <cellStyle name="Percent 3 5 11 10 2 2" xfId="23314"/>
    <cellStyle name="Percent 3 5 11 10 3" xfId="23313"/>
    <cellStyle name="Percent 3 5 11 11" xfId="5695"/>
    <cellStyle name="Percent 3 5 11 11 2" xfId="23315"/>
    <cellStyle name="Percent 3 5 11 12" xfId="23312"/>
    <cellStyle name="Percent 3 5 11 2" xfId="5696"/>
    <cellStyle name="Percent 3 5 11 2 2" xfId="5697"/>
    <cellStyle name="Percent 3 5 11 2 2 2" xfId="5698"/>
    <cellStyle name="Percent 3 5 11 2 2 2 2" xfId="23318"/>
    <cellStyle name="Percent 3 5 11 2 2 3" xfId="23317"/>
    <cellStyle name="Percent 3 5 11 2 3" xfId="5699"/>
    <cellStyle name="Percent 3 5 11 2 3 2" xfId="5700"/>
    <cellStyle name="Percent 3 5 11 2 3 2 2" xfId="23320"/>
    <cellStyle name="Percent 3 5 11 2 3 3" xfId="23319"/>
    <cellStyle name="Percent 3 5 11 2 4" xfId="5701"/>
    <cellStyle name="Percent 3 5 11 2 4 2" xfId="23321"/>
    <cellStyle name="Percent 3 5 11 2 5" xfId="23316"/>
    <cellStyle name="Percent 3 5 11 3" xfId="5702"/>
    <cellStyle name="Percent 3 5 11 3 2" xfId="5703"/>
    <cellStyle name="Percent 3 5 11 3 2 2" xfId="5704"/>
    <cellStyle name="Percent 3 5 11 3 2 2 2" xfId="23324"/>
    <cellStyle name="Percent 3 5 11 3 2 3" xfId="23323"/>
    <cellStyle name="Percent 3 5 11 3 3" xfId="5705"/>
    <cellStyle name="Percent 3 5 11 3 3 2" xfId="5706"/>
    <cellStyle name="Percent 3 5 11 3 3 2 2" xfId="23326"/>
    <cellStyle name="Percent 3 5 11 3 3 3" xfId="23325"/>
    <cellStyle name="Percent 3 5 11 3 4" xfId="5707"/>
    <cellStyle name="Percent 3 5 11 3 4 2" xfId="23327"/>
    <cellStyle name="Percent 3 5 11 3 5" xfId="23322"/>
    <cellStyle name="Percent 3 5 11 4" xfId="5708"/>
    <cellStyle name="Percent 3 5 11 4 2" xfId="5709"/>
    <cellStyle name="Percent 3 5 11 4 2 2" xfId="5710"/>
    <cellStyle name="Percent 3 5 11 4 2 2 2" xfId="23330"/>
    <cellStyle name="Percent 3 5 11 4 2 3" xfId="23329"/>
    <cellStyle name="Percent 3 5 11 4 3" xfId="5711"/>
    <cellStyle name="Percent 3 5 11 4 3 2" xfId="5712"/>
    <cellStyle name="Percent 3 5 11 4 3 2 2" xfId="23332"/>
    <cellStyle name="Percent 3 5 11 4 3 3" xfId="23331"/>
    <cellStyle name="Percent 3 5 11 4 4" xfId="5713"/>
    <cellStyle name="Percent 3 5 11 4 4 2" xfId="23333"/>
    <cellStyle name="Percent 3 5 11 4 5" xfId="23328"/>
    <cellStyle name="Percent 3 5 11 5" xfId="5714"/>
    <cellStyle name="Percent 3 5 11 5 2" xfId="5715"/>
    <cellStyle name="Percent 3 5 11 5 2 2" xfId="5716"/>
    <cellStyle name="Percent 3 5 11 5 2 2 2" xfId="23336"/>
    <cellStyle name="Percent 3 5 11 5 2 3" xfId="23335"/>
    <cellStyle name="Percent 3 5 11 5 3" xfId="5717"/>
    <cellStyle name="Percent 3 5 11 5 3 2" xfId="5718"/>
    <cellStyle name="Percent 3 5 11 5 3 2 2" xfId="23338"/>
    <cellStyle name="Percent 3 5 11 5 3 3" xfId="23337"/>
    <cellStyle name="Percent 3 5 11 5 4" xfId="5719"/>
    <cellStyle name="Percent 3 5 11 5 4 2" xfId="5720"/>
    <cellStyle name="Percent 3 5 11 5 4 2 2" xfId="23340"/>
    <cellStyle name="Percent 3 5 11 5 4 3" xfId="23339"/>
    <cellStyle name="Percent 3 5 11 5 5" xfId="5721"/>
    <cellStyle name="Percent 3 5 11 5 5 2" xfId="23341"/>
    <cellStyle name="Percent 3 5 11 5 6" xfId="23334"/>
    <cellStyle name="Percent 3 5 11 6" xfId="5722"/>
    <cellStyle name="Percent 3 5 11 6 2" xfId="5723"/>
    <cellStyle name="Percent 3 5 11 6 2 2" xfId="5724"/>
    <cellStyle name="Percent 3 5 11 6 2 2 2" xfId="23344"/>
    <cellStyle name="Percent 3 5 11 6 2 3" xfId="23343"/>
    <cellStyle name="Percent 3 5 11 6 3" xfId="5725"/>
    <cellStyle name="Percent 3 5 11 6 3 2" xfId="5726"/>
    <cellStyle name="Percent 3 5 11 6 3 2 2" xfId="23346"/>
    <cellStyle name="Percent 3 5 11 6 3 3" xfId="23345"/>
    <cellStyle name="Percent 3 5 11 6 4" xfId="5727"/>
    <cellStyle name="Percent 3 5 11 6 4 2" xfId="23347"/>
    <cellStyle name="Percent 3 5 11 6 5" xfId="23342"/>
    <cellStyle name="Percent 3 5 11 7" xfId="5728"/>
    <cellStyle name="Percent 3 5 11 7 2" xfId="5729"/>
    <cellStyle name="Percent 3 5 11 7 2 2" xfId="23349"/>
    <cellStyle name="Percent 3 5 11 7 3" xfId="23348"/>
    <cellStyle name="Percent 3 5 11 8" xfId="5730"/>
    <cellStyle name="Percent 3 5 11 8 2" xfId="5731"/>
    <cellStyle name="Percent 3 5 11 8 2 2" xfId="23351"/>
    <cellStyle name="Percent 3 5 11 8 3" xfId="23350"/>
    <cellStyle name="Percent 3 5 11 9" xfId="5732"/>
    <cellStyle name="Percent 3 5 11 9 2" xfId="5733"/>
    <cellStyle name="Percent 3 5 11 9 2 2" xfId="23353"/>
    <cellStyle name="Percent 3 5 11 9 3" xfId="23352"/>
    <cellStyle name="Percent 3 5 12" xfId="5734"/>
    <cellStyle name="Percent 3 5 12 10" xfId="5735"/>
    <cellStyle name="Percent 3 5 12 10 2" xfId="5736"/>
    <cellStyle name="Percent 3 5 12 10 2 2" xfId="23356"/>
    <cellStyle name="Percent 3 5 12 10 3" xfId="23355"/>
    <cellStyle name="Percent 3 5 12 11" xfId="5737"/>
    <cellStyle name="Percent 3 5 12 11 2" xfId="23357"/>
    <cellStyle name="Percent 3 5 12 12" xfId="23354"/>
    <cellStyle name="Percent 3 5 12 2" xfId="5738"/>
    <cellStyle name="Percent 3 5 12 2 2" xfId="5739"/>
    <cellStyle name="Percent 3 5 12 2 2 2" xfId="5740"/>
    <cellStyle name="Percent 3 5 12 2 2 2 2" xfId="23360"/>
    <cellStyle name="Percent 3 5 12 2 2 3" xfId="23359"/>
    <cellStyle name="Percent 3 5 12 2 3" xfId="5741"/>
    <cellStyle name="Percent 3 5 12 2 3 2" xfId="5742"/>
    <cellStyle name="Percent 3 5 12 2 3 2 2" xfId="23362"/>
    <cellStyle name="Percent 3 5 12 2 3 3" xfId="23361"/>
    <cellStyle name="Percent 3 5 12 2 4" xfId="5743"/>
    <cellStyle name="Percent 3 5 12 2 4 2" xfId="23363"/>
    <cellStyle name="Percent 3 5 12 2 5" xfId="23358"/>
    <cellStyle name="Percent 3 5 12 3" xfId="5744"/>
    <cellStyle name="Percent 3 5 12 3 2" xfId="5745"/>
    <cellStyle name="Percent 3 5 12 3 2 2" xfId="5746"/>
    <cellStyle name="Percent 3 5 12 3 2 2 2" xfId="23366"/>
    <cellStyle name="Percent 3 5 12 3 2 3" xfId="23365"/>
    <cellStyle name="Percent 3 5 12 3 3" xfId="5747"/>
    <cellStyle name="Percent 3 5 12 3 3 2" xfId="5748"/>
    <cellStyle name="Percent 3 5 12 3 3 2 2" xfId="23368"/>
    <cellStyle name="Percent 3 5 12 3 3 3" xfId="23367"/>
    <cellStyle name="Percent 3 5 12 3 4" xfId="5749"/>
    <cellStyle name="Percent 3 5 12 3 4 2" xfId="23369"/>
    <cellStyle name="Percent 3 5 12 3 5" xfId="23364"/>
    <cellStyle name="Percent 3 5 12 4" xfId="5750"/>
    <cellStyle name="Percent 3 5 12 4 2" xfId="5751"/>
    <cellStyle name="Percent 3 5 12 4 2 2" xfId="5752"/>
    <cellStyle name="Percent 3 5 12 4 2 2 2" xfId="23372"/>
    <cellStyle name="Percent 3 5 12 4 2 3" xfId="23371"/>
    <cellStyle name="Percent 3 5 12 4 3" xfId="5753"/>
    <cellStyle name="Percent 3 5 12 4 3 2" xfId="5754"/>
    <cellStyle name="Percent 3 5 12 4 3 2 2" xfId="23374"/>
    <cellStyle name="Percent 3 5 12 4 3 3" xfId="23373"/>
    <cellStyle name="Percent 3 5 12 4 4" xfId="5755"/>
    <cellStyle name="Percent 3 5 12 4 4 2" xfId="23375"/>
    <cellStyle name="Percent 3 5 12 4 5" xfId="23370"/>
    <cellStyle name="Percent 3 5 12 5" xfId="5756"/>
    <cellStyle name="Percent 3 5 12 5 2" xfId="5757"/>
    <cellStyle name="Percent 3 5 12 5 2 2" xfId="5758"/>
    <cellStyle name="Percent 3 5 12 5 2 2 2" xfId="23378"/>
    <cellStyle name="Percent 3 5 12 5 2 3" xfId="23377"/>
    <cellStyle name="Percent 3 5 12 5 3" xfId="5759"/>
    <cellStyle name="Percent 3 5 12 5 3 2" xfId="5760"/>
    <cellStyle name="Percent 3 5 12 5 3 2 2" xfId="23380"/>
    <cellStyle name="Percent 3 5 12 5 3 3" xfId="23379"/>
    <cellStyle name="Percent 3 5 12 5 4" xfId="5761"/>
    <cellStyle name="Percent 3 5 12 5 4 2" xfId="5762"/>
    <cellStyle name="Percent 3 5 12 5 4 2 2" xfId="23382"/>
    <cellStyle name="Percent 3 5 12 5 4 3" xfId="23381"/>
    <cellStyle name="Percent 3 5 12 5 5" xfId="5763"/>
    <cellStyle name="Percent 3 5 12 5 5 2" xfId="23383"/>
    <cellStyle name="Percent 3 5 12 5 6" xfId="23376"/>
    <cellStyle name="Percent 3 5 12 6" xfId="5764"/>
    <cellStyle name="Percent 3 5 12 6 2" xfId="5765"/>
    <cellStyle name="Percent 3 5 12 6 2 2" xfId="5766"/>
    <cellStyle name="Percent 3 5 12 6 2 2 2" xfId="23386"/>
    <cellStyle name="Percent 3 5 12 6 2 3" xfId="23385"/>
    <cellStyle name="Percent 3 5 12 6 3" xfId="5767"/>
    <cellStyle name="Percent 3 5 12 6 3 2" xfId="5768"/>
    <cellStyle name="Percent 3 5 12 6 3 2 2" xfId="23388"/>
    <cellStyle name="Percent 3 5 12 6 3 3" xfId="23387"/>
    <cellStyle name="Percent 3 5 12 6 4" xfId="5769"/>
    <cellStyle name="Percent 3 5 12 6 4 2" xfId="23389"/>
    <cellStyle name="Percent 3 5 12 6 5" xfId="23384"/>
    <cellStyle name="Percent 3 5 12 7" xfId="5770"/>
    <cellStyle name="Percent 3 5 12 7 2" xfId="5771"/>
    <cellStyle name="Percent 3 5 12 7 2 2" xfId="23391"/>
    <cellStyle name="Percent 3 5 12 7 3" xfId="23390"/>
    <cellStyle name="Percent 3 5 12 8" xfId="5772"/>
    <cellStyle name="Percent 3 5 12 8 2" xfId="5773"/>
    <cellStyle name="Percent 3 5 12 8 2 2" xfId="23393"/>
    <cellStyle name="Percent 3 5 12 8 3" xfId="23392"/>
    <cellStyle name="Percent 3 5 12 9" xfId="5774"/>
    <cellStyle name="Percent 3 5 12 9 2" xfId="5775"/>
    <cellStyle name="Percent 3 5 12 9 2 2" xfId="23395"/>
    <cellStyle name="Percent 3 5 12 9 3" xfId="23394"/>
    <cellStyle name="Percent 3 5 13" xfId="5776"/>
    <cellStyle name="Percent 3 5 13 10" xfId="5777"/>
    <cellStyle name="Percent 3 5 13 10 2" xfId="5778"/>
    <cellStyle name="Percent 3 5 13 10 2 2" xfId="23398"/>
    <cellStyle name="Percent 3 5 13 10 3" xfId="23397"/>
    <cellStyle name="Percent 3 5 13 11" xfId="5779"/>
    <cellStyle name="Percent 3 5 13 11 2" xfId="23399"/>
    <cellStyle name="Percent 3 5 13 12" xfId="23396"/>
    <cellStyle name="Percent 3 5 13 2" xfId="5780"/>
    <cellStyle name="Percent 3 5 13 2 2" xfId="5781"/>
    <cellStyle name="Percent 3 5 13 2 2 2" xfId="5782"/>
    <cellStyle name="Percent 3 5 13 2 2 2 2" xfId="23402"/>
    <cellStyle name="Percent 3 5 13 2 2 3" xfId="23401"/>
    <cellStyle name="Percent 3 5 13 2 3" xfId="5783"/>
    <cellStyle name="Percent 3 5 13 2 3 2" xfId="5784"/>
    <cellStyle name="Percent 3 5 13 2 3 2 2" xfId="23404"/>
    <cellStyle name="Percent 3 5 13 2 3 3" xfId="23403"/>
    <cellStyle name="Percent 3 5 13 2 4" xfId="5785"/>
    <cellStyle name="Percent 3 5 13 2 4 2" xfId="23405"/>
    <cellStyle name="Percent 3 5 13 2 5" xfId="23400"/>
    <cellStyle name="Percent 3 5 13 3" xfId="5786"/>
    <cellStyle name="Percent 3 5 13 3 2" xfId="5787"/>
    <cellStyle name="Percent 3 5 13 3 2 2" xfId="5788"/>
    <cellStyle name="Percent 3 5 13 3 2 2 2" xfId="23408"/>
    <cellStyle name="Percent 3 5 13 3 2 3" xfId="23407"/>
    <cellStyle name="Percent 3 5 13 3 3" xfId="5789"/>
    <cellStyle name="Percent 3 5 13 3 3 2" xfId="5790"/>
    <cellStyle name="Percent 3 5 13 3 3 2 2" xfId="23410"/>
    <cellStyle name="Percent 3 5 13 3 3 3" xfId="23409"/>
    <cellStyle name="Percent 3 5 13 3 4" xfId="5791"/>
    <cellStyle name="Percent 3 5 13 3 4 2" xfId="23411"/>
    <cellStyle name="Percent 3 5 13 3 5" xfId="23406"/>
    <cellStyle name="Percent 3 5 13 4" xfId="5792"/>
    <cellStyle name="Percent 3 5 13 4 2" xfId="5793"/>
    <cellStyle name="Percent 3 5 13 4 2 2" xfId="5794"/>
    <cellStyle name="Percent 3 5 13 4 2 2 2" xfId="23414"/>
    <cellStyle name="Percent 3 5 13 4 2 3" xfId="23413"/>
    <cellStyle name="Percent 3 5 13 4 3" xfId="5795"/>
    <cellStyle name="Percent 3 5 13 4 3 2" xfId="5796"/>
    <cellStyle name="Percent 3 5 13 4 3 2 2" xfId="23416"/>
    <cellStyle name="Percent 3 5 13 4 3 3" xfId="23415"/>
    <cellStyle name="Percent 3 5 13 4 4" xfId="5797"/>
    <cellStyle name="Percent 3 5 13 4 4 2" xfId="23417"/>
    <cellStyle name="Percent 3 5 13 4 5" xfId="23412"/>
    <cellStyle name="Percent 3 5 13 5" xfId="5798"/>
    <cellStyle name="Percent 3 5 13 5 2" xfId="5799"/>
    <cellStyle name="Percent 3 5 13 5 2 2" xfId="5800"/>
    <cellStyle name="Percent 3 5 13 5 2 2 2" xfId="23420"/>
    <cellStyle name="Percent 3 5 13 5 2 3" xfId="23419"/>
    <cellStyle name="Percent 3 5 13 5 3" xfId="5801"/>
    <cellStyle name="Percent 3 5 13 5 3 2" xfId="5802"/>
    <cellStyle name="Percent 3 5 13 5 3 2 2" xfId="23422"/>
    <cellStyle name="Percent 3 5 13 5 3 3" xfId="23421"/>
    <cellStyle name="Percent 3 5 13 5 4" xfId="5803"/>
    <cellStyle name="Percent 3 5 13 5 4 2" xfId="5804"/>
    <cellStyle name="Percent 3 5 13 5 4 2 2" xfId="23424"/>
    <cellStyle name="Percent 3 5 13 5 4 3" xfId="23423"/>
    <cellStyle name="Percent 3 5 13 5 5" xfId="5805"/>
    <cellStyle name="Percent 3 5 13 5 5 2" xfId="23425"/>
    <cellStyle name="Percent 3 5 13 5 6" xfId="23418"/>
    <cellStyle name="Percent 3 5 13 6" xfId="5806"/>
    <cellStyle name="Percent 3 5 13 6 2" xfId="5807"/>
    <cellStyle name="Percent 3 5 13 6 2 2" xfId="5808"/>
    <cellStyle name="Percent 3 5 13 6 2 2 2" xfId="23428"/>
    <cellStyle name="Percent 3 5 13 6 2 3" xfId="23427"/>
    <cellStyle name="Percent 3 5 13 6 3" xfId="5809"/>
    <cellStyle name="Percent 3 5 13 6 3 2" xfId="5810"/>
    <cellStyle name="Percent 3 5 13 6 3 2 2" xfId="23430"/>
    <cellStyle name="Percent 3 5 13 6 3 3" xfId="23429"/>
    <cellStyle name="Percent 3 5 13 6 4" xfId="5811"/>
    <cellStyle name="Percent 3 5 13 6 4 2" xfId="23431"/>
    <cellStyle name="Percent 3 5 13 6 5" xfId="23426"/>
    <cellStyle name="Percent 3 5 13 7" xfId="5812"/>
    <cellStyle name="Percent 3 5 13 7 2" xfId="5813"/>
    <cellStyle name="Percent 3 5 13 7 2 2" xfId="23433"/>
    <cellStyle name="Percent 3 5 13 7 3" xfId="23432"/>
    <cellStyle name="Percent 3 5 13 8" xfId="5814"/>
    <cellStyle name="Percent 3 5 13 8 2" xfId="5815"/>
    <cellStyle name="Percent 3 5 13 8 2 2" xfId="23435"/>
    <cellStyle name="Percent 3 5 13 8 3" xfId="23434"/>
    <cellStyle name="Percent 3 5 13 9" xfId="5816"/>
    <cellStyle name="Percent 3 5 13 9 2" xfId="5817"/>
    <cellStyle name="Percent 3 5 13 9 2 2" xfId="23437"/>
    <cellStyle name="Percent 3 5 13 9 3" xfId="23436"/>
    <cellStyle name="Percent 3 5 14" xfId="5818"/>
    <cellStyle name="Percent 3 5 14 10" xfId="5819"/>
    <cellStyle name="Percent 3 5 14 10 2" xfId="5820"/>
    <cellStyle name="Percent 3 5 14 10 2 2" xfId="23440"/>
    <cellStyle name="Percent 3 5 14 10 3" xfId="23439"/>
    <cellStyle name="Percent 3 5 14 11" xfId="5821"/>
    <cellStyle name="Percent 3 5 14 11 2" xfId="23441"/>
    <cellStyle name="Percent 3 5 14 12" xfId="23438"/>
    <cellStyle name="Percent 3 5 14 2" xfId="5822"/>
    <cellStyle name="Percent 3 5 14 2 2" xfId="5823"/>
    <cellStyle name="Percent 3 5 14 2 2 2" xfId="5824"/>
    <cellStyle name="Percent 3 5 14 2 2 2 2" xfId="23444"/>
    <cellStyle name="Percent 3 5 14 2 2 3" xfId="23443"/>
    <cellStyle name="Percent 3 5 14 2 3" xfId="5825"/>
    <cellStyle name="Percent 3 5 14 2 3 2" xfId="5826"/>
    <cellStyle name="Percent 3 5 14 2 3 2 2" xfId="23446"/>
    <cellStyle name="Percent 3 5 14 2 3 3" xfId="23445"/>
    <cellStyle name="Percent 3 5 14 2 4" xfId="5827"/>
    <cellStyle name="Percent 3 5 14 2 4 2" xfId="23447"/>
    <cellStyle name="Percent 3 5 14 2 5" xfId="23442"/>
    <cellStyle name="Percent 3 5 14 3" xfId="5828"/>
    <cellStyle name="Percent 3 5 14 3 2" xfId="5829"/>
    <cellStyle name="Percent 3 5 14 3 2 2" xfId="5830"/>
    <cellStyle name="Percent 3 5 14 3 2 2 2" xfId="23450"/>
    <cellStyle name="Percent 3 5 14 3 2 3" xfId="23449"/>
    <cellStyle name="Percent 3 5 14 3 3" xfId="5831"/>
    <cellStyle name="Percent 3 5 14 3 3 2" xfId="5832"/>
    <cellStyle name="Percent 3 5 14 3 3 2 2" xfId="23452"/>
    <cellStyle name="Percent 3 5 14 3 3 3" xfId="23451"/>
    <cellStyle name="Percent 3 5 14 3 4" xfId="5833"/>
    <cellStyle name="Percent 3 5 14 3 4 2" xfId="23453"/>
    <cellStyle name="Percent 3 5 14 3 5" xfId="23448"/>
    <cellStyle name="Percent 3 5 14 4" xfId="5834"/>
    <cellStyle name="Percent 3 5 14 4 2" xfId="5835"/>
    <cellStyle name="Percent 3 5 14 4 2 2" xfId="5836"/>
    <cellStyle name="Percent 3 5 14 4 2 2 2" xfId="23456"/>
    <cellStyle name="Percent 3 5 14 4 2 3" xfId="23455"/>
    <cellStyle name="Percent 3 5 14 4 3" xfId="5837"/>
    <cellStyle name="Percent 3 5 14 4 3 2" xfId="5838"/>
    <cellStyle name="Percent 3 5 14 4 3 2 2" xfId="23458"/>
    <cellStyle name="Percent 3 5 14 4 3 3" xfId="23457"/>
    <cellStyle name="Percent 3 5 14 4 4" xfId="5839"/>
    <cellStyle name="Percent 3 5 14 4 4 2" xfId="23459"/>
    <cellStyle name="Percent 3 5 14 4 5" xfId="23454"/>
    <cellStyle name="Percent 3 5 14 5" xfId="5840"/>
    <cellStyle name="Percent 3 5 14 5 2" xfId="5841"/>
    <cellStyle name="Percent 3 5 14 5 2 2" xfId="5842"/>
    <cellStyle name="Percent 3 5 14 5 2 2 2" xfId="23462"/>
    <cellStyle name="Percent 3 5 14 5 2 3" xfId="23461"/>
    <cellStyle name="Percent 3 5 14 5 3" xfId="5843"/>
    <cellStyle name="Percent 3 5 14 5 3 2" xfId="5844"/>
    <cellStyle name="Percent 3 5 14 5 3 2 2" xfId="23464"/>
    <cellStyle name="Percent 3 5 14 5 3 3" xfId="23463"/>
    <cellStyle name="Percent 3 5 14 5 4" xfId="5845"/>
    <cellStyle name="Percent 3 5 14 5 4 2" xfId="5846"/>
    <cellStyle name="Percent 3 5 14 5 4 2 2" xfId="23466"/>
    <cellStyle name="Percent 3 5 14 5 4 3" xfId="23465"/>
    <cellStyle name="Percent 3 5 14 5 5" xfId="5847"/>
    <cellStyle name="Percent 3 5 14 5 5 2" xfId="23467"/>
    <cellStyle name="Percent 3 5 14 5 6" xfId="23460"/>
    <cellStyle name="Percent 3 5 14 6" xfId="5848"/>
    <cellStyle name="Percent 3 5 14 6 2" xfId="5849"/>
    <cellStyle name="Percent 3 5 14 6 2 2" xfId="5850"/>
    <cellStyle name="Percent 3 5 14 6 2 2 2" xfId="23470"/>
    <cellStyle name="Percent 3 5 14 6 2 3" xfId="23469"/>
    <cellStyle name="Percent 3 5 14 6 3" xfId="5851"/>
    <cellStyle name="Percent 3 5 14 6 3 2" xfId="5852"/>
    <cellStyle name="Percent 3 5 14 6 3 2 2" xfId="23472"/>
    <cellStyle name="Percent 3 5 14 6 3 3" xfId="23471"/>
    <cellStyle name="Percent 3 5 14 6 4" xfId="5853"/>
    <cellStyle name="Percent 3 5 14 6 4 2" xfId="23473"/>
    <cellStyle name="Percent 3 5 14 6 5" xfId="23468"/>
    <cellStyle name="Percent 3 5 14 7" xfId="5854"/>
    <cellStyle name="Percent 3 5 14 7 2" xfId="5855"/>
    <cellStyle name="Percent 3 5 14 7 2 2" xfId="23475"/>
    <cellStyle name="Percent 3 5 14 7 3" xfId="23474"/>
    <cellStyle name="Percent 3 5 14 8" xfId="5856"/>
    <cellStyle name="Percent 3 5 14 8 2" xfId="5857"/>
    <cellStyle name="Percent 3 5 14 8 2 2" xfId="23477"/>
    <cellStyle name="Percent 3 5 14 8 3" xfId="23476"/>
    <cellStyle name="Percent 3 5 14 9" xfId="5858"/>
    <cellStyle name="Percent 3 5 14 9 2" xfId="5859"/>
    <cellStyle name="Percent 3 5 14 9 2 2" xfId="23479"/>
    <cellStyle name="Percent 3 5 14 9 3" xfId="23478"/>
    <cellStyle name="Percent 3 5 15" xfId="5860"/>
    <cellStyle name="Percent 3 5 15 10" xfId="5861"/>
    <cellStyle name="Percent 3 5 15 10 2" xfId="5862"/>
    <cellStyle name="Percent 3 5 15 10 2 2" xfId="23482"/>
    <cellStyle name="Percent 3 5 15 10 3" xfId="23481"/>
    <cellStyle name="Percent 3 5 15 11" xfId="5863"/>
    <cellStyle name="Percent 3 5 15 11 2" xfId="23483"/>
    <cellStyle name="Percent 3 5 15 12" xfId="23480"/>
    <cellStyle name="Percent 3 5 15 2" xfId="5864"/>
    <cellStyle name="Percent 3 5 15 2 2" xfId="5865"/>
    <cellStyle name="Percent 3 5 15 2 2 2" xfId="5866"/>
    <cellStyle name="Percent 3 5 15 2 2 2 2" xfId="23486"/>
    <cellStyle name="Percent 3 5 15 2 2 3" xfId="23485"/>
    <cellStyle name="Percent 3 5 15 2 3" xfId="5867"/>
    <cellStyle name="Percent 3 5 15 2 3 2" xfId="5868"/>
    <cellStyle name="Percent 3 5 15 2 3 2 2" xfId="23488"/>
    <cellStyle name="Percent 3 5 15 2 3 3" xfId="23487"/>
    <cellStyle name="Percent 3 5 15 2 4" xfId="5869"/>
    <cellStyle name="Percent 3 5 15 2 4 2" xfId="23489"/>
    <cellStyle name="Percent 3 5 15 2 5" xfId="23484"/>
    <cellStyle name="Percent 3 5 15 3" xfId="5870"/>
    <cellStyle name="Percent 3 5 15 3 2" xfId="5871"/>
    <cellStyle name="Percent 3 5 15 3 2 2" xfId="5872"/>
    <cellStyle name="Percent 3 5 15 3 2 2 2" xfId="23492"/>
    <cellStyle name="Percent 3 5 15 3 2 3" xfId="23491"/>
    <cellStyle name="Percent 3 5 15 3 3" xfId="5873"/>
    <cellStyle name="Percent 3 5 15 3 3 2" xfId="5874"/>
    <cellStyle name="Percent 3 5 15 3 3 2 2" xfId="23494"/>
    <cellStyle name="Percent 3 5 15 3 3 3" xfId="23493"/>
    <cellStyle name="Percent 3 5 15 3 4" xfId="5875"/>
    <cellStyle name="Percent 3 5 15 3 4 2" xfId="23495"/>
    <cellStyle name="Percent 3 5 15 3 5" xfId="23490"/>
    <cellStyle name="Percent 3 5 15 4" xfId="5876"/>
    <cellStyle name="Percent 3 5 15 4 2" xfId="5877"/>
    <cellStyle name="Percent 3 5 15 4 2 2" xfId="5878"/>
    <cellStyle name="Percent 3 5 15 4 2 2 2" xfId="23498"/>
    <cellStyle name="Percent 3 5 15 4 2 3" xfId="23497"/>
    <cellStyle name="Percent 3 5 15 4 3" xfId="5879"/>
    <cellStyle name="Percent 3 5 15 4 3 2" xfId="5880"/>
    <cellStyle name="Percent 3 5 15 4 3 2 2" xfId="23500"/>
    <cellStyle name="Percent 3 5 15 4 3 3" xfId="23499"/>
    <cellStyle name="Percent 3 5 15 4 4" xfId="5881"/>
    <cellStyle name="Percent 3 5 15 4 4 2" xfId="23501"/>
    <cellStyle name="Percent 3 5 15 4 5" xfId="23496"/>
    <cellStyle name="Percent 3 5 15 5" xfId="5882"/>
    <cellStyle name="Percent 3 5 15 5 2" xfId="5883"/>
    <cellStyle name="Percent 3 5 15 5 2 2" xfId="5884"/>
    <cellStyle name="Percent 3 5 15 5 2 2 2" xfId="23504"/>
    <cellStyle name="Percent 3 5 15 5 2 3" xfId="23503"/>
    <cellStyle name="Percent 3 5 15 5 3" xfId="5885"/>
    <cellStyle name="Percent 3 5 15 5 3 2" xfId="5886"/>
    <cellStyle name="Percent 3 5 15 5 3 2 2" xfId="23506"/>
    <cellStyle name="Percent 3 5 15 5 3 3" xfId="23505"/>
    <cellStyle name="Percent 3 5 15 5 4" xfId="5887"/>
    <cellStyle name="Percent 3 5 15 5 4 2" xfId="5888"/>
    <cellStyle name="Percent 3 5 15 5 4 2 2" xfId="23508"/>
    <cellStyle name="Percent 3 5 15 5 4 3" xfId="23507"/>
    <cellStyle name="Percent 3 5 15 5 5" xfId="5889"/>
    <cellStyle name="Percent 3 5 15 5 5 2" xfId="23509"/>
    <cellStyle name="Percent 3 5 15 5 6" xfId="23502"/>
    <cellStyle name="Percent 3 5 15 6" xfId="5890"/>
    <cellStyle name="Percent 3 5 15 6 2" xfId="5891"/>
    <cellStyle name="Percent 3 5 15 6 2 2" xfId="5892"/>
    <cellStyle name="Percent 3 5 15 6 2 2 2" xfId="23512"/>
    <cellStyle name="Percent 3 5 15 6 2 3" xfId="23511"/>
    <cellStyle name="Percent 3 5 15 6 3" xfId="5893"/>
    <cellStyle name="Percent 3 5 15 6 3 2" xfId="5894"/>
    <cellStyle name="Percent 3 5 15 6 3 2 2" xfId="23514"/>
    <cellStyle name="Percent 3 5 15 6 3 3" xfId="23513"/>
    <cellStyle name="Percent 3 5 15 6 4" xfId="5895"/>
    <cellStyle name="Percent 3 5 15 6 4 2" xfId="23515"/>
    <cellStyle name="Percent 3 5 15 6 5" xfId="23510"/>
    <cellStyle name="Percent 3 5 15 7" xfId="5896"/>
    <cellStyle name="Percent 3 5 15 7 2" xfId="5897"/>
    <cellStyle name="Percent 3 5 15 7 2 2" xfId="23517"/>
    <cellStyle name="Percent 3 5 15 7 3" xfId="23516"/>
    <cellStyle name="Percent 3 5 15 8" xfId="5898"/>
    <cellStyle name="Percent 3 5 15 8 2" xfId="5899"/>
    <cellStyle name="Percent 3 5 15 8 2 2" xfId="23519"/>
    <cellStyle name="Percent 3 5 15 8 3" xfId="23518"/>
    <cellStyle name="Percent 3 5 15 9" xfId="5900"/>
    <cellStyle name="Percent 3 5 15 9 2" xfId="5901"/>
    <cellStyle name="Percent 3 5 15 9 2 2" xfId="23521"/>
    <cellStyle name="Percent 3 5 15 9 3" xfId="23520"/>
    <cellStyle name="Percent 3 5 16" xfId="5902"/>
    <cellStyle name="Percent 3 5 16 2" xfId="5903"/>
    <cellStyle name="Percent 3 5 16 2 2" xfId="5904"/>
    <cellStyle name="Percent 3 5 16 2 2 2" xfId="23524"/>
    <cellStyle name="Percent 3 5 16 2 3" xfId="23523"/>
    <cellStyle name="Percent 3 5 16 3" xfId="5905"/>
    <cellStyle name="Percent 3 5 16 3 2" xfId="5906"/>
    <cellStyle name="Percent 3 5 16 3 2 2" xfId="23526"/>
    <cellStyle name="Percent 3 5 16 3 3" xfId="23525"/>
    <cellStyle name="Percent 3 5 16 4" xfId="5907"/>
    <cellStyle name="Percent 3 5 16 4 2" xfId="5908"/>
    <cellStyle name="Percent 3 5 16 4 2 2" xfId="23528"/>
    <cellStyle name="Percent 3 5 16 4 3" xfId="23527"/>
    <cellStyle name="Percent 3 5 16 5" xfId="5909"/>
    <cellStyle name="Percent 3 5 16 5 2" xfId="23529"/>
    <cellStyle name="Percent 3 5 16 6" xfId="23522"/>
    <cellStyle name="Percent 3 5 17" xfId="5910"/>
    <cellStyle name="Percent 3 5 17 2" xfId="5911"/>
    <cellStyle name="Percent 3 5 17 2 2" xfId="5912"/>
    <cellStyle name="Percent 3 5 17 2 2 2" xfId="23532"/>
    <cellStyle name="Percent 3 5 17 2 3" xfId="23531"/>
    <cellStyle name="Percent 3 5 17 3" xfId="5913"/>
    <cellStyle name="Percent 3 5 17 3 2" xfId="5914"/>
    <cellStyle name="Percent 3 5 17 3 2 2" xfId="23534"/>
    <cellStyle name="Percent 3 5 17 3 3" xfId="23533"/>
    <cellStyle name="Percent 3 5 17 4" xfId="5915"/>
    <cellStyle name="Percent 3 5 17 4 2" xfId="23535"/>
    <cellStyle name="Percent 3 5 17 5" xfId="23530"/>
    <cellStyle name="Percent 3 5 18" xfId="5916"/>
    <cellStyle name="Percent 3 5 18 2" xfId="5917"/>
    <cellStyle name="Percent 3 5 18 2 2" xfId="5918"/>
    <cellStyle name="Percent 3 5 18 2 2 2" xfId="23538"/>
    <cellStyle name="Percent 3 5 18 2 3" xfId="23537"/>
    <cellStyle name="Percent 3 5 18 3" xfId="5919"/>
    <cellStyle name="Percent 3 5 18 3 2" xfId="5920"/>
    <cellStyle name="Percent 3 5 18 3 2 2" xfId="23540"/>
    <cellStyle name="Percent 3 5 18 3 3" xfId="23539"/>
    <cellStyle name="Percent 3 5 18 4" xfId="5921"/>
    <cellStyle name="Percent 3 5 18 4 2" xfId="23541"/>
    <cellStyle name="Percent 3 5 18 5" xfId="23536"/>
    <cellStyle name="Percent 3 5 19" xfId="5922"/>
    <cellStyle name="Percent 3 5 19 2" xfId="5923"/>
    <cellStyle name="Percent 3 5 19 2 2" xfId="5924"/>
    <cellStyle name="Percent 3 5 19 2 2 2" xfId="23544"/>
    <cellStyle name="Percent 3 5 19 2 3" xfId="23543"/>
    <cellStyle name="Percent 3 5 19 3" xfId="5925"/>
    <cellStyle name="Percent 3 5 19 3 2" xfId="5926"/>
    <cellStyle name="Percent 3 5 19 3 2 2" xfId="23546"/>
    <cellStyle name="Percent 3 5 19 3 3" xfId="23545"/>
    <cellStyle name="Percent 3 5 19 4" xfId="5927"/>
    <cellStyle name="Percent 3 5 19 4 2" xfId="5928"/>
    <cellStyle name="Percent 3 5 19 4 2 2" xfId="23548"/>
    <cellStyle name="Percent 3 5 19 4 3" xfId="23547"/>
    <cellStyle name="Percent 3 5 19 5" xfId="5929"/>
    <cellStyle name="Percent 3 5 19 5 2" xfId="23549"/>
    <cellStyle name="Percent 3 5 19 6" xfId="23542"/>
    <cellStyle name="Percent 3 5 2" xfId="5930"/>
    <cellStyle name="Percent 3 5 2 10" xfId="5931"/>
    <cellStyle name="Percent 3 5 2 10 2" xfId="5932"/>
    <cellStyle name="Percent 3 5 2 10 2 2" xfId="23552"/>
    <cellStyle name="Percent 3 5 2 10 3" xfId="23551"/>
    <cellStyle name="Percent 3 5 2 11" xfId="5933"/>
    <cellStyle name="Percent 3 5 2 11 2" xfId="23553"/>
    <cellStyle name="Percent 3 5 2 12" xfId="23550"/>
    <cellStyle name="Percent 3 5 2 2" xfId="5934"/>
    <cellStyle name="Percent 3 5 2 2 2" xfId="5935"/>
    <cellStyle name="Percent 3 5 2 2 2 2" xfId="5936"/>
    <cellStyle name="Percent 3 5 2 2 2 2 2" xfId="23556"/>
    <cellStyle name="Percent 3 5 2 2 2 3" xfId="23555"/>
    <cellStyle name="Percent 3 5 2 2 3" xfId="5937"/>
    <cellStyle name="Percent 3 5 2 2 3 2" xfId="5938"/>
    <cellStyle name="Percent 3 5 2 2 3 2 2" xfId="23558"/>
    <cellStyle name="Percent 3 5 2 2 3 3" xfId="23557"/>
    <cellStyle name="Percent 3 5 2 2 4" xfId="5939"/>
    <cellStyle name="Percent 3 5 2 2 4 2" xfId="23559"/>
    <cellStyle name="Percent 3 5 2 2 5" xfId="23554"/>
    <cellStyle name="Percent 3 5 2 3" xfId="5940"/>
    <cellStyle name="Percent 3 5 2 3 2" xfId="5941"/>
    <cellStyle name="Percent 3 5 2 3 2 2" xfId="5942"/>
    <cellStyle name="Percent 3 5 2 3 2 2 2" xfId="23562"/>
    <cellStyle name="Percent 3 5 2 3 2 3" xfId="23561"/>
    <cellStyle name="Percent 3 5 2 3 3" xfId="5943"/>
    <cellStyle name="Percent 3 5 2 3 3 2" xfId="5944"/>
    <cellStyle name="Percent 3 5 2 3 3 2 2" xfId="23564"/>
    <cellStyle name="Percent 3 5 2 3 3 3" xfId="23563"/>
    <cellStyle name="Percent 3 5 2 3 4" xfId="5945"/>
    <cellStyle name="Percent 3 5 2 3 4 2" xfId="23565"/>
    <cellStyle name="Percent 3 5 2 3 5" xfId="23560"/>
    <cellStyle name="Percent 3 5 2 4" xfId="5946"/>
    <cellStyle name="Percent 3 5 2 4 2" xfId="5947"/>
    <cellStyle name="Percent 3 5 2 4 2 2" xfId="5948"/>
    <cellStyle name="Percent 3 5 2 4 2 2 2" xfId="23568"/>
    <cellStyle name="Percent 3 5 2 4 2 3" xfId="23567"/>
    <cellStyle name="Percent 3 5 2 4 3" xfId="5949"/>
    <cellStyle name="Percent 3 5 2 4 3 2" xfId="5950"/>
    <cellStyle name="Percent 3 5 2 4 3 2 2" xfId="23570"/>
    <cellStyle name="Percent 3 5 2 4 3 3" xfId="23569"/>
    <cellStyle name="Percent 3 5 2 4 4" xfId="5951"/>
    <cellStyle name="Percent 3 5 2 4 4 2" xfId="23571"/>
    <cellStyle name="Percent 3 5 2 4 5" xfId="23566"/>
    <cellStyle name="Percent 3 5 2 5" xfId="5952"/>
    <cellStyle name="Percent 3 5 2 5 2" xfId="5953"/>
    <cellStyle name="Percent 3 5 2 5 2 2" xfId="5954"/>
    <cellStyle name="Percent 3 5 2 5 2 2 2" xfId="23574"/>
    <cellStyle name="Percent 3 5 2 5 2 3" xfId="23573"/>
    <cellStyle name="Percent 3 5 2 5 3" xfId="5955"/>
    <cellStyle name="Percent 3 5 2 5 3 2" xfId="5956"/>
    <cellStyle name="Percent 3 5 2 5 3 2 2" xfId="23576"/>
    <cellStyle name="Percent 3 5 2 5 3 3" xfId="23575"/>
    <cellStyle name="Percent 3 5 2 5 4" xfId="5957"/>
    <cellStyle name="Percent 3 5 2 5 4 2" xfId="5958"/>
    <cellStyle name="Percent 3 5 2 5 4 2 2" xfId="23578"/>
    <cellStyle name="Percent 3 5 2 5 4 3" xfId="23577"/>
    <cellStyle name="Percent 3 5 2 5 5" xfId="5959"/>
    <cellStyle name="Percent 3 5 2 5 5 2" xfId="23579"/>
    <cellStyle name="Percent 3 5 2 5 6" xfId="23572"/>
    <cellStyle name="Percent 3 5 2 6" xfId="5960"/>
    <cellStyle name="Percent 3 5 2 6 2" xfId="5961"/>
    <cellStyle name="Percent 3 5 2 6 2 2" xfId="5962"/>
    <cellStyle name="Percent 3 5 2 6 2 2 2" xfId="23582"/>
    <cellStyle name="Percent 3 5 2 6 2 3" xfId="23581"/>
    <cellStyle name="Percent 3 5 2 6 3" xfId="5963"/>
    <cellStyle name="Percent 3 5 2 6 3 2" xfId="5964"/>
    <cellStyle name="Percent 3 5 2 6 3 2 2" xfId="23584"/>
    <cellStyle name="Percent 3 5 2 6 3 3" xfId="23583"/>
    <cellStyle name="Percent 3 5 2 6 4" xfId="5965"/>
    <cellStyle name="Percent 3 5 2 6 4 2" xfId="23585"/>
    <cellStyle name="Percent 3 5 2 6 5" xfId="23580"/>
    <cellStyle name="Percent 3 5 2 7" xfId="5966"/>
    <cellStyle name="Percent 3 5 2 7 2" xfId="5967"/>
    <cellStyle name="Percent 3 5 2 7 2 2" xfId="23587"/>
    <cellStyle name="Percent 3 5 2 7 3" xfId="23586"/>
    <cellStyle name="Percent 3 5 2 8" xfId="5968"/>
    <cellStyle name="Percent 3 5 2 8 2" xfId="5969"/>
    <cellStyle name="Percent 3 5 2 8 2 2" xfId="23589"/>
    <cellStyle name="Percent 3 5 2 8 3" xfId="23588"/>
    <cellStyle name="Percent 3 5 2 9" xfId="5970"/>
    <cellStyle name="Percent 3 5 2 9 2" xfId="5971"/>
    <cellStyle name="Percent 3 5 2 9 2 2" xfId="23591"/>
    <cellStyle name="Percent 3 5 2 9 3" xfId="23590"/>
    <cellStyle name="Percent 3 5 20" xfId="5972"/>
    <cellStyle name="Percent 3 5 20 2" xfId="5973"/>
    <cellStyle name="Percent 3 5 20 2 2" xfId="5974"/>
    <cellStyle name="Percent 3 5 20 2 2 2" xfId="23594"/>
    <cellStyle name="Percent 3 5 20 2 3" xfId="23593"/>
    <cellStyle name="Percent 3 5 20 3" xfId="5975"/>
    <cellStyle name="Percent 3 5 20 3 2" xfId="5976"/>
    <cellStyle name="Percent 3 5 20 3 2 2" xfId="23596"/>
    <cellStyle name="Percent 3 5 20 3 3" xfId="23595"/>
    <cellStyle name="Percent 3 5 20 4" xfId="5977"/>
    <cellStyle name="Percent 3 5 20 4 2" xfId="23597"/>
    <cellStyle name="Percent 3 5 20 5" xfId="23592"/>
    <cellStyle name="Percent 3 5 21" xfId="5978"/>
    <cellStyle name="Percent 3 5 21 2" xfId="5979"/>
    <cellStyle name="Percent 3 5 21 2 2" xfId="23599"/>
    <cellStyle name="Percent 3 5 21 3" xfId="23598"/>
    <cellStyle name="Percent 3 5 22" xfId="5980"/>
    <cellStyle name="Percent 3 5 22 2" xfId="5981"/>
    <cellStyle name="Percent 3 5 22 2 2" xfId="23601"/>
    <cellStyle name="Percent 3 5 22 3" xfId="23600"/>
    <cellStyle name="Percent 3 5 23" xfId="5982"/>
    <cellStyle name="Percent 3 5 23 2" xfId="5983"/>
    <cellStyle name="Percent 3 5 23 2 2" xfId="23603"/>
    <cellStyle name="Percent 3 5 23 3" xfId="23602"/>
    <cellStyle name="Percent 3 5 24" xfId="5984"/>
    <cellStyle name="Percent 3 5 24 2" xfId="5985"/>
    <cellStyle name="Percent 3 5 24 2 2" xfId="23605"/>
    <cellStyle name="Percent 3 5 24 3" xfId="23604"/>
    <cellStyle name="Percent 3 5 25" xfId="5986"/>
    <cellStyle name="Percent 3 5 25 2" xfId="23606"/>
    <cellStyle name="Percent 3 5 26" xfId="23269"/>
    <cellStyle name="Percent 3 5 3" xfId="5987"/>
    <cellStyle name="Percent 3 5 3 10" xfId="5988"/>
    <cellStyle name="Percent 3 5 3 10 2" xfId="5989"/>
    <cellStyle name="Percent 3 5 3 10 2 2" xfId="23609"/>
    <cellStyle name="Percent 3 5 3 10 3" xfId="23608"/>
    <cellStyle name="Percent 3 5 3 11" xfId="5990"/>
    <cellStyle name="Percent 3 5 3 11 2" xfId="23610"/>
    <cellStyle name="Percent 3 5 3 12" xfId="23607"/>
    <cellStyle name="Percent 3 5 3 2" xfId="5991"/>
    <cellStyle name="Percent 3 5 3 2 2" xfId="5992"/>
    <cellStyle name="Percent 3 5 3 2 2 2" xfId="5993"/>
    <cellStyle name="Percent 3 5 3 2 2 2 2" xfId="23613"/>
    <cellStyle name="Percent 3 5 3 2 2 3" xfId="23612"/>
    <cellStyle name="Percent 3 5 3 2 3" xfId="5994"/>
    <cellStyle name="Percent 3 5 3 2 3 2" xfId="5995"/>
    <cellStyle name="Percent 3 5 3 2 3 2 2" xfId="23615"/>
    <cellStyle name="Percent 3 5 3 2 3 3" xfId="23614"/>
    <cellStyle name="Percent 3 5 3 2 4" xfId="5996"/>
    <cellStyle name="Percent 3 5 3 2 4 2" xfId="23616"/>
    <cellStyle name="Percent 3 5 3 2 5" xfId="23611"/>
    <cellStyle name="Percent 3 5 3 3" xfId="5997"/>
    <cellStyle name="Percent 3 5 3 3 2" xfId="5998"/>
    <cellStyle name="Percent 3 5 3 3 2 2" xfId="5999"/>
    <cellStyle name="Percent 3 5 3 3 2 2 2" xfId="23619"/>
    <cellStyle name="Percent 3 5 3 3 2 3" xfId="23618"/>
    <cellStyle name="Percent 3 5 3 3 3" xfId="6000"/>
    <cellStyle name="Percent 3 5 3 3 3 2" xfId="6001"/>
    <cellStyle name="Percent 3 5 3 3 3 2 2" xfId="23621"/>
    <cellStyle name="Percent 3 5 3 3 3 3" xfId="23620"/>
    <cellStyle name="Percent 3 5 3 3 4" xfId="6002"/>
    <cellStyle name="Percent 3 5 3 3 4 2" xfId="23622"/>
    <cellStyle name="Percent 3 5 3 3 5" xfId="23617"/>
    <cellStyle name="Percent 3 5 3 4" xfId="6003"/>
    <cellStyle name="Percent 3 5 3 4 2" xfId="6004"/>
    <cellStyle name="Percent 3 5 3 4 2 2" xfId="6005"/>
    <cellStyle name="Percent 3 5 3 4 2 2 2" xfId="23625"/>
    <cellStyle name="Percent 3 5 3 4 2 3" xfId="23624"/>
    <cellStyle name="Percent 3 5 3 4 3" xfId="6006"/>
    <cellStyle name="Percent 3 5 3 4 3 2" xfId="6007"/>
    <cellStyle name="Percent 3 5 3 4 3 2 2" xfId="23627"/>
    <cellStyle name="Percent 3 5 3 4 3 3" xfId="23626"/>
    <cellStyle name="Percent 3 5 3 4 4" xfId="6008"/>
    <cellStyle name="Percent 3 5 3 4 4 2" xfId="23628"/>
    <cellStyle name="Percent 3 5 3 4 5" xfId="23623"/>
    <cellStyle name="Percent 3 5 3 5" xfId="6009"/>
    <cellStyle name="Percent 3 5 3 5 2" xfId="6010"/>
    <cellStyle name="Percent 3 5 3 5 2 2" xfId="6011"/>
    <cellStyle name="Percent 3 5 3 5 2 2 2" xfId="23631"/>
    <cellStyle name="Percent 3 5 3 5 2 3" xfId="23630"/>
    <cellStyle name="Percent 3 5 3 5 3" xfId="6012"/>
    <cellStyle name="Percent 3 5 3 5 3 2" xfId="6013"/>
    <cellStyle name="Percent 3 5 3 5 3 2 2" xfId="23633"/>
    <cellStyle name="Percent 3 5 3 5 3 3" xfId="23632"/>
    <cellStyle name="Percent 3 5 3 5 4" xfId="6014"/>
    <cellStyle name="Percent 3 5 3 5 4 2" xfId="6015"/>
    <cellStyle name="Percent 3 5 3 5 4 2 2" xfId="23635"/>
    <cellStyle name="Percent 3 5 3 5 4 3" xfId="23634"/>
    <cellStyle name="Percent 3 5 3 5 5" xfId="6016"/>
    <cellStyle name="Percent 3 5 3 5 5 2" xfId="23636"/>
    <cellStyle name="Percent 3 5 3 5 6" xfId="23629"/>
    <cellStyle name="Percent 3 5 3 6" xfId="6017"/>
    <cellStyle name="Percent 3 5 3 6 2" xfId="6018"/>
    <cellStyle name="Percent 3 5 3 6 2 2" xfId="6019"/>
    <cellStyle name="Percent 3 5 3 6 2 2 2" xfId="23639"/>
    <cellStyle name="Percent 3 5 3 6 2 3" xfId="23638"/>
    <cellStyle name="Percent 3 5 3 6 3" xfId="6020"/>
    <cellStyle name="Percent 3 5 3 6 3 2" xfId="6021"/>
    <cellStyle name="Percent 3 5 3 6 3 2 2" xfId="23641"/>
    <cellStyle name="Percent 3 5 3 6 3 3" xfId="23640"/>
    <cellStyle name="Percent 3 5 3 6 4" xfId="6022"/>
    <cellStyle name="Percent 3 5 3 6 4 2" xfId="23642"/>
    <cellStyle name="Percent 3 5 3 6 5" xfId="23637"/>
    <cellStyle name="Percent 3 5 3 7" xfId="6023"/>
    <cellStyle name="Percent 3 5 3 7 2" xfId="6024"/>
    <cellStyle name="Percent 3 5 3 7 2 2" xfId="23644"/>
    <cellStyle name="Percent 3 5 3 7 3" xfId="23643"/>
    <cellStyle name="Percent 3 5 3 8" xfId="6025"/>
    <cellStyle name="Percent 3 5 3 8 2" xfId="6026"/>
    <cellStyle name="Percent 3 5 3 8 2 2" xfId="23646"/>
    <cellStyle name="Percent 3 5 3 8 3" xfId="23645"/>
    <cellStyle name="Percent 3 5 3 9" xfId="6027"/>
    <cellStyle name="Percent 3 5 3 9 2" xfId="6028"/>
    <cellStyle name="Percent 3 5 3 9 2 2" xfId="23648"/>
    <cellStyle name="Percent 3 5 3 9 3" xfId="23647"/>
    <cellStyle name="Percent 3 5 4" xfId="6029"/>
    <cellStyle name="Percent 3 5 4 10" xfId="6030"/>
    <cellStyle name="Percent 3 5 4 10 2" xfId="6031"/>
    <cellStyle name="Percent 3 5 4 10 2 2" xfId="23651"/>
    <cellStyle name="Percent 3 5 4 10 3" xfId="23650"/>
    <cellStyle name="Percent 3 5 4 11" xfId="6032"/>
    <cellStyle name="Percent 3 5 4 11 2" xfId="23652"/>
    <cellStyle name="Percent 3 5 4 12" xfId="23649"/>
    <cellStyle name="Percent 3 5 4 2" xfId="6033"/>
    <cellStyle name="Percent 3 5 4 2 2" xfId="6034"/>
    <cellStyle name="Percent 3 5 4 2 2 2" xfId="6035"/>
    <cellStyle name="Percent 3 5 4 2 2 2 2" xfId="23655"/>
    <cellStyle name="Percent 3 5 4 2 2 3" xfId="23654"/>
    <cellStyle name="Percent 3 5 4 2 3" xfId="6036"/>
    <cellStyle name="Percent 3 5 4 2 3 2" xfId="6037"/>
    <cellStyle name="Percent 3 5 4 2 3 2 2" xfId="23657"/>
    <cellStyle name="Percent 3 5 4 2 3 3" xfId="23656"/>
    <cellStyle name="Percent 3 5 4 2 4" xfId="6038"/>
    <cellStyle name="Percent 3 5 4 2 4 2" xfId="23658"/>
    <cellStyle name="Percent 3 5 4 2 5" xfId="23653"/>
    <cellStyle name="Percent 3 5 4 3" xfId="6039"/>
    <cellStyle name="Percent 3 5 4 3 2" xfId="6040"/>
    <cellStyle name="Percent 3 5 4 3 2 2" xfId="6041"/>
    <cellStyle name="Percent 3 5 4 3 2 2 2" xfId="23661"/>
    <cellStyle name="Percent 3 5 4 3 2 3" xfId="23660"/>
    <cellStyle name="Percent 3 5 4 3 3" xfId="6042"/>
    <cellStyle name="Percent 3 5 4 3 3 2" xfId="6043"/>
    <cellStyle name="Percent 3 5 4 3 3 2 2" xfId="23663"/>
    <cellStyle name="Percent 3 5 4 3 3 3" xfId="23662"/>
    <cellStyle name="Percent 3 5 4 3 4" xfId="6044"/>
    <cellStyle name="Percent 3 5 4 3 4 2" xfId="23664"/>
    <cellStyle name="Percent 3 5 4 3 5" xfId="23659"/>
    <cellStyle name="Percent 3 5 4 4" xfId="6045"/>
    <cellStyle name="Percent 3 5 4 4 2" xfId="6046"/>
    <cellStyle name="Percent 3 5 4 4 2 2" xfId="6047"/>
    <cellStyle name="Percent 3 5 4 4 2 2 2" xfId="23667"/>
    <cellStyle name="Percent 3 5 4 4 2 3" xfId="23666"/>
    <cellStyle name="Percent 3 5 4 4 3" xfId="6048"/>
    <cellStyle name="Percent 3 5 4 4 3 2" xfId="6049"/>
    <cellStyle name="Percent 3 5 4 4 3 2 2" xfId="23669"/>
    <cellStyle name="Percent 3 5 4 4 3 3" xfId="23668"/>
    <cellStyle name="Percent 3 5 4 4 4" xfId="6050"/>
    <cellStyle name="Percent 3 5 4 4 4 2" xfId="23670"/>
    <cellStyle name="Percent 3 5 4 4 5" xfId="23665"/>
    <cellStyle name="Percent 3 5 4 5" xfId="6051"/>
    <cellStyle name="Percent 3 5 4 5 2" xfId="6052"/>
    <cellStyle name="Percent 3 5 4 5 2 2" xfId="6053"/>
    <cellStyle name="Percent 3 5 4 5 2 2 2" xfId="23673"/>
    <cellStyle name="Percent 3 5 4 5 2 3" xfId="23672"/>
    <cellStyle name="Percent 3 5 4 5 3" xfId="6054"/>
    <cellStyle name="Percent 3 5 4 5 3 2" xfId="6055"/>
    <cellStyle name="Percent 3 5 4 5 3 2 2" xfId="23675"/>
    <cellStyle name="Percent 3 5 4 5 3 3" xfId="23674"/>
    <cellStyle name="Percent 3 5 4 5 4" xfId="6056"/>
    <cellStyle name="Percent 3 5 4 5 4 2" xfId="6057"/>
    <cellStyle name="Percent 3 5 4 5 4 2 2" xfId="23677"/>
    <cellStyle name="Percent 3 5 4 5 4 3" xfId="23676"/>
    <cellStyle name="Percent 3 5 4 5 5" xfId="6058"/>
    <cellStyle name="Percent 3 5 4 5 5 2" xfId="23678"/>
    <cellStyle name="Percent 3 5 4 5 6" xfId="23671"/>
    <cellStyle name="Percent 3 5 4 6" xfId="6059"/>
    <cellStyle name="Percent 3 5 4 6 2" xfId="6060"/>
    <cellStyle name="Percent 3 5 4 6 2 2" xfId="6061"/>
    <cellStyle name="Percent 3 5 4 6 2 2 2" xfId="23681"/>
    <cellStyle name="Percent 3 5 4 6 2 3" xfId="23680"/>
    <cellStyle name="Percent 3 5 4 6 3" xfId="6062"/>
    <cellStyle name="Percent 3 5 4 6 3 2" xfId="6063"/>
    <cellStyle name="Percent 3 5 4 6 3 2 2" xfId="23683"/>
    <cellStyle name="Percent 3 5 4 6 3 3" xfId="23682"/>
    <cellStyle name="Percent 3 5 4 6 4" xfId="6064"/>
    <cellStyle name="Percent 3 5 4 6 4 2" xfId="23684"/>
    <cellStyle name="Percent 3 5 4 6 5" xfId="23679"/>
    <cellStyle name="Percent 3 5 4 7" xfId="6065"/>
    <cellStyle name="Percent 3 5 4 7 2" xfId="6066"/>
    <cellStyle name="Percent 3 5 4 7 2 2" xfId="23686"/>
    <cellStyle name="Percent 3 5 4 7 3" xfId="23685"/>
    <cellStyle name="Percent 3 5 4 8" xfId="6067"/>
    <cellStyle name="Percent 3 5 4 8 2" xfId="6068"/>
    <cellStyle name="Percent 3 5 4 8 2 2" xfId="23688"/>
    <cellStyle name="Percent 3 5 4 8 3" xfId="23687"/>
    <cellStyle name="Percent 3 5 4 9" xfId="6069"/>
    <cellStyle name="Percent 3 5 4 9 2" xfId="6070"/>
    <cellStyle name="Percent 3 5 4 9 2 2" xfId="23690"/>
    <cellStyle name="Percent 3 5 4 9 3" xfId="23689"/>
    <cellStyle name="Percent 3 5 5" xfId="6071"/>
    <cellStyle name="Percent 3 5 5 10" xfId="6072"/>
    <cellStyle name="Percent 3 5 5 10 2" xfId="6073"/>
    <cellStyle name="Percent 3 5 5 10 2 2" xfId="23693"/>
    <cellStyle name="Percent 3 5 5 10 3" xfId="23692"/>
    <cellStyle name="Percent 3 5 5 11" xfId="6074"/>
    <cellStyle name="Percent 3 5 5 11 2" xfId="23694"/>
    <cellStyle name="Percent 3 5 5 12" xfId="23691"/>
    <cellStyle name="Percent 3 5 5 2" xfId="6075"/>
    <cellStyle name="Percent 3 5 5 2 2" xfId="6076"/>
    <cellStyle name="Percent 3 5 5 2 2 2" xfId="6077"/>
    <cellStyle name="Percent 3 5 5 2 2 2 2" xfId="23697"/>
    <cellStyle name="Percent 3 5 5 2 2 3" xfId="23696"/>
    <cellStyle name="Percent 3 5 5 2 3" xfId="6078"/>
    <cellStyle name="Percent 3 5 5 2 3 2" xfId="6079"/>
    <cellStyle name="Percent 3 5 5 2 3 2 2" xfId="23699"/>
    <cellStyle name="Percent 3 5 5 2 3 3" xfId="23698"/>
    <cellStyle name="Percent 3 5 5 2 4" xfId="6080"/>
    <cellStyle name="Percent 3 5 5 2 4 2" xfId="23700"/>
    <cellStyle name="Percent 3 5 5 2 5" xfId="23695"/>
    <cellStyle name="Percent 3 5 5 3" xfId="6081"/>
    <cellStyle name="Percent 3 5 5 3 2" xfId="6082"/>
    <cellStyle name="Percent 3 5 5 3 2 2" xfId="6083"/>
    <cellStyle name="Percent 3 5 5 3 2 2 2" xfId="23703"/>
    <cellStyle name="Percent 3 5 5 3 2 3" xfId="23702"/>
    <cellStyle name="Percent 3 5 5 3 3" xfId="6084"/>
    <cellStyle name="Percent 3 5 5 3 3 2" xfId="6085"/>
    <cellStyle name="Percent 3 5 5 3 3 2 2" xfId="23705"/>
    <cellStyle name="Percent 3 5 5 3 3 3" xfId="23704"/>
    <cellStyle name="Percent 3 5 5 3 4" xfId="6086"/>
    <cellStyle name="Percent 3 5 5 3 4 2" xfId="23706"/>
    <cellStyle name="Percent 3 5 5 3 5" xfId="23701"/>
    <cellStyle name="Percent 3 5 5 4" xfId="6087"/>
    <cellStyle name="Percent 3 5 5 4 2" xfId="6088"/>
    <cellStyle name="Percent 3 5 5 4 2 2" xfId="6089"/>
    <cellStyle name="Percent 3 5 5 4 2 2 2" xfId="23709"/>
    <cellStyle name="Percent 3 5 5 4 2 3" xfId="23708"/>
    <cellStyle name="Percent 3 5 5 4 3" xfId="6090"/>
    <cellStyle name="Percent 3 5 5 4 3 2" xfId="6091"/>
    <cellStyle name="Percent 3 5 5 4 3 2 2" xfId="23711"/>
    <cellStyle name="Percent 3 5 5 4 3 3" xfId="23710"/>
    <cellStyle name="Percent 3 5 5 4 4" xfId="6092"/>
    <cellStyle name="Percent 3 5 5 4 4 2" xfId="23712"/>
    <cellStyle name="Percent 3 5 5 4 5" xfId="23707"/>
    <cellStyle name="Percent 3 5 5 5" xfId="6093"/>
    <cellStyle name="Percent 3 5 5 5 2" xfId="6094"/>
    <cellStyle name="Percent 3 5 5 5 2 2" xfId="6095"/>
    <cellStyle name="Percent 3 5 5 5 2 2 2" xfId="23715"/>
    <cellStyle name="Percent 3 5 5 5 2 3" xfId="23714"/>
    <cellStyle name="Percent 3 5 5 5 3" xfId="6096"/>
    <cellStyle name="Percent 3 5 5 5 3 2" xfId="6097"/>
    <cellStyle name="Percent 3 5 5 5 3 2 2" xfId="23717"/>
    <cellStyle name="Percent 3 5 5 5 3 3" xfId="23716"/>
    <cellStyle name="Percent 3 5 5 5 4" xfId="6098"/>
    <cellStyle name="Percent 3 5 5 5 4 2" xfId="6099"/>
    <cellStyle name="Percent 3 5 5 5 4 2 2" xfId="23719"/>
    <cellStyle name="Percent 3 5 5 5 4 3" xfId="23718"/>
    <cellStyle name="Percent 3 5 5 5 5" xfId="6100"/>
    <cellStyle name="Percent 3 5 5 5 5 2" xfId="23720"/>
    <cellStyle name="Percent 3 5 5 5 6" xfId="23713"/>
    <cellStyle name="Percent 3 5 5 6" xfId="6101"/>
    <cellStyle name="Percent 3 5 5 6 2" xfId="6102"/>
    <cellStyle name="Percent 3 5 5 6 2 2" xfId="6103"/>
    <cellStyle name="Percent 3 5 5 6 2 2 2" xfId="23723"/>
    <cellStyle name="Percent 3 5 5 6 2 3" xfId="23722"/>
    <cellStyle name="Percent 3 5 5 6 3" xfId="6104"/>
    <cellStyle name="Percent 3 5 5 6 3 2" xfId="6105"/>
    <cellStyle name="Percent 3 5 5 6 3 2 2" xfId="23725"/>
    <cellStyle name="Percent 3 5 5 6 3 3" xfId="23724"/>
    <cellStyle name="Percent 3 5 5 6 4" xfId="6106"/>
    <cellStyle name="Percent 3 5 5 6 4 2" xfId="23726"/>
    <cellStyle name="Percent 3 5 5 6 5" xfId="23721"/>
    <cellStyle name="Percent 3 5 5 7" xfId="6107"/>
    <cellStyle name="Percent 3 5 5 7 2" xfId="6108"/>
    <cellStyle name="Percent 3 5 5 7 2 2" xfId="23728"/>
    <cellStyle name="Percent 3 5 5 7 3" xfId="23727"/>
    <cellStyle name="Percent 3 5 5 8" xfId="6109"/>
    <cellStyle name="Percent 3 5 5 8 2" xfId="6110"/>
    <cellStyle name="Percent 3 5 5 8 2 2" xfId="23730"/>
    <cellStyle name="Percent 3 5 5 8 3" xfId="23729"/>
    <cellStyle name="Percent 3 5 5 9" xfId="6111"/>
    <cellStyle name="Percent 3 5 5 9 2" xfId="6112"/>
    <cellStyle name="Percent 3 5 5 9 2 2" xfId="23732"/>
    <cellStyle name="Percent 3 5 5 9 3" xfId="23731"/>
    <cellStyle name="Percent 3 5 6" xfId="6113"/>
    <cellStyle name="Percent 3 5 6 10" xfId="6114"/>
    <cellStyle name="Percent 3 5 6 10 2" xfId="6115"/>
    <cellStyle name="Percent 3 5 6 10 2 2" xfId="23735"/>
    <cellStyle name="Percent 3 5 6 10 3" xfId="23734"/>
    <cellStyle name="Percent 3 5 6 11" xfId="6116"/>
    <cellStyle name="Percent 3 5 6 11 2" xfId="23736"/>
    <cellStyle name="Percent 3 5 6 12" xfId="23733"/>
    <cellStyle name="Percent 3 5 6 2" xfId="6117"/>
    <cellStyle name="Percent 3 5 6 2 2" xfId="6118"/>
    <cellStyle name="Percent 3 5 6 2 2 2" xfId="6119"/>
    <cellStyle name="Percent 3 5 6 2 2 2 2" xfId="23739"/>
    <cellStyle name="Percent 3 5 6 2 2 3" xfId="23738"/>
    <cellStyle name="Percent 3 5 6 2 3" xfId="6120"/>
    <cellStyle name="Percent 3 5 6 2 3 2" xfId="6121"/>
    <cellStyle name="Percent 3 5 6 2 3 2 2" xfId="23741"/>
    <cellStyle name="Percent 3 5 6 2 3 3" xfId="23740"/>
    <cellStyle name="Percent 3 5 6 2 4" xfId="6122"/>
    <cellStyle name="Percent 3 5 6 2 4 2" xfId="23742"/>
    <cellStyle name="Percent 3 5 6 2 5" xfId="23737"/>
    <cellStyle name="Percent 3 5 6 3" xfId="6123"/>
    <cellStyle name="Percent 3 5 6 3 2" xfId="6124"/>
    <cellStyle name="Percent 3 5 6 3 2 2" xfId="6125"/>
    <cellStyle name="Percent 3 5 6 3 2 2 2" xfId="23745"/>
    <cellStyle name="Percent 3 5 6 3 2 3" xfId="23744"/>
    <cellStyle name="Percent 3 5 6 3 3" xfId="6126"/>
    <cellStyle name="Percent 3 5 6 3 3 2" xfId="6127"/>
    <cellStyle name="Percent 3 5 6 3 3 2 2" xfId="23747"/>
    <cellStyle name="Percent 3 5 6 3 3 3" xfId="23746"/>
    <cellStyle name="Percent 3 5 6 3 4" xfId="6128"/>
    <cellStyle name="Percent 3 5 6 3 4 2" xfId="23748"/>
    <cellStyle name="Percent 3 5 6 3 5" xfId="23743"/>
    <cellStyle name="Percent 3 5 6 4" xfId="6129"/>
    <cellStyle name="Percent 3 5 6 4 2" xfId="6130"/>
    <cellStyle name="Percent 3 5 6 4 2 2" xfId="6131"/>
    <cellStyle name="Percent 3 5 6 4 2 2 2" xfId="23751"/>
    <cellStyle name="Percent 3 5 6 4 2 3" xfId="23750"/>
    <cellStyle name="Percent 3 5 6 4 3" xfId="6132"/>
    <cellStyle name="Percent 3 5 6 4 3 2" xfId="6133"/>
    <cellStyle name="Percent 3 5 6 4 3 2 2" xfId="23753"/>
    <cellStyle name="Percent 3 5 6 4 3 3" xfId="23752"/>
    <cellStyle name="Percent 3 5 6 4 4" xfId="6134"/>
    <cellStyle name="Percent 3 5 6 4 4 2" xfId="23754"/>
    <cellStyle name="Percent 3 5 6 4 5" xfId="23749"/>
    <cellStyle name="Percent 3 5 6 5" xfId="6135"/>
    <cellStyle name="Percent 3 5 6 5 2" xfId="6136"/>
    <cellStyle name="Percent 3 5 6 5 2 2" xfId="6137"/>
    <cellStyle name="Percent 3 5 6 5 2 2 2" xfId="23757"/>
    <cellStyle name="Percent 3 5 6 5 2 3" xfId="23756"/>
    <cellStyle name="Percent 3 5 6 5 3" xfId="6138"/>
    <cellStyle name="Percent 3 5 6 5 3 2" xfId="6139"/>
    <cellStyle name="Percent 3 5 6 5 3 2 2" xfId="23759"/>
    <cellStyle name="Percent 3 5 6 5 3 3" xfId="23758"/>
    <cellStyle name="Percent 3 5 6 5 4" xfId="6140"/>
    <cellStyle name="Percent 3 5 6 5 4 2" xfId="6141"/>
    <cellStyle name="Percent 3 5 6 5 4 2 2" xfId="23761"/>
    <cellStyle name="Percent 3 5 6 5 4 3" xfId="23760"/>
    <cellStyle name="Percent 3 5 6 5 5" xfId="6142"/>
    <cellStyle name="Percent 3 5 6 5 5 2" xfId="23762"/>
    <cellStyle name="Percent 3 5 6 5 6" xfId="23755"/>
    <cellStyle name="Percent 3 5 6 6" xfId="6143"/>
    <cellStyle name="Percent 3 5 6 6 2" xfId="6144"/>
    <cellStyle name="Percent 3 5 6 6 2 2" xfId="6145"/>
    <cellStyle name="Percent 3 5 6 6 2 2 2" xfId="23765"/>
    <cellStyle name="Percent 3 5 6 6 2 3" xfId="23764"/>
    <cellStyle name="Percent 3 5 6 6 3" xfId="6146"/>
    <cellStyle name="Percent 3 5 6 6 3 2" xfId="6147"/>
    <cellStyle name="Percent 3 5 6 6 3 2 2" xfId="23767"/>
    <cellStyle name="Percent 3 5 6 6 3 3" xfId="23766"/>
    <cellStyle name="Percent 3 5 6 6 4" xfId="6148"/>
    <cellStyle name="Percent 3 5 6 6 4 2" xfId="23768"/>
    <cellStyle name="Percent 3 5 6 6 5" xfId="23763"/>
    <cellStyle name="Percent 3 5 6 7" xfId="6149"/>
    <cellStyle name="Percent 3 5 6 7 2" xfId="6150"/>
    <cellStyle name="Percent 3 5 6 7 2 2" xfId="23770"/>
    <cellStyle name="Percent 3 5 6 7 3" xfId="23769"/>
    <cellStyle name="Percent 3 5 6 8" xfId="6151"/>
    <cellStyle name="Percent 3 5 6 8 2" xfId="6152"/>
    <cellStyle name="Percent 3 5 6 8 2 2" xfId="23772"/>
    <cellStyle name="Percent 3 5 6 8 3" xfId="23771"/>
    <cellStyle name="Percent 3 5 6 9" xfId="6153"/>
    <cellStyle name="Percent 3 5 6 9 2" xfId="6154"/>
    <cellStyle name="Percent 3 5 6 9 2 2" xfId="23774"/>
    <cellStyle name="Percent 3 5 6 9 3" xfId="23773"/>
    <cellStyle name="Percent 3 5 7" xfId="6155"/>
    <cellStyle name="Percent 3 5 7 10" xfId="6156"/>
    <cellStyle name="Percent 3 5 7 10 2" xfId="6157"/>
    <cellStyle name="Percent 3 5 7 10 2 2" xfId="23777"/>
    <cellStyle name="Percent 3 5 7 10 3" xfId="23776"/>
    <cellStyle name="Percent 3 5 7 11" xfId="6158"/>
    <cellStyle name="Percent 3 5 7 11 2" xfId="23778"/>
    <cellStyle name="Percent 3 5 7 12" xfId="23775"/>
    <cellStyle name="Percent 3 5 7 2" xfId="6159"/>
    <cellStyle name="Percent 3 5 7 2 2" xfId="6160"/>
    <cellStyle name="Percent 3 5 7 2 2 2" xfId="6161"/>
    <cellStyle name="Percent 3 5 7 2 2 2 2" xfId="23781"/>
    <cellStyle name="Percent 3 5 7 2 2 3" xfId="23780"/>
    <cellStyle name="Percent 3 5 7 2 3" xfId="6162"/>
    <cellStyle name="Percent 3 5 7 2 3 2" xfId="6163"/>
    <cellStyle name="Percent 3 5 7 2 3 2 2" xfId="23783"/>
    <cellStyle name="Percent 3 5 7 2 3 3" xfId="23782"/>
    <cellStyle name="Percent 3 5 7 2 4" xfId="6164"/>
    <cellStyle name="Percent 3 5 7 2 4 2" xfId="23784"/>
    <cellStyle name="Percent 3 5 7 2 5" xfId="23779"/>
    <cellStyle name="Percent 3 5 7 3" xfId="6165"/>
    <cellStyle name="Percent 3 5 7 3 2" xfId="6166"/>
    <cellStyle name="Percent 3 5 7 3 2 2" xfId="6167"/>
    <cellStyle name="Percent 3 5 7 3 2 2 2" xfId="23787"/>
    <cellStyle name="Percent 3 5 7 3 2 3" xfId="23786"/>
    <cellStyle name="Percent 3 5 7 3 3" xfId="6168"/>
    <cellStyle name="Percent 3 5 7 3 3 2" xfId="6169"/>
    <cellStyle name="Percent 3 5 7 3 3 2 2" xfId="23789"/>
    <cellStyle name="Percent 3 5 7 3 3 3" xfId="23788"/>
    <cellStyle name="Percent 3 5 7 3 4" xfId="6170"/>
    <cellStyle name="Percent 3 5 7 3 4 2" xfId="23790"/>
    <cellStyle name="Percent 3 5 7 3 5" xfId="23785"/>
    <cellStyle name="Percent 3 5 7 4" xfId="6171"/>
    <cellStyle name="Percent 3 5 7 4 2" xfId="6172"/>
    <cellStyle name="Percent 3 5 7 4 2 2" xfId="6173"/>
    <cellStyle name="Percent 3 5 7 4 2 2 2" xfId="23793"/>
    <cellStyle name="Percent 3 5 7 4 2 3" xfId="23792"/>
    <cellStyle name="Percent 3 5 7 4 3" xfId="6174"/>
    <cellStyle name="Percent 3 5 7 4 3 2" xfId="6175"/>
    <cellStyle name="Percent 3 5 7 4 3 2 2" xfId="23795"/>
    <cellStyle name="Percent 3 5 7 4 3 3" xfId="23794"/>
    <cellStyle name="Percent 3 5 7 4 4" xfId="6176"/>
    <cellStyle name="Percent 3 5 7 4 4 2" xfId="23796"/>
    <cellStyle name="Percent 3 5 7 4 5" xfId="23791"/>
    <cellStyle name="Percent 3 5 7 5" xfId="6177"/>
    <cellStyle name="Percent 3 5 7 5 2" xfId="6178"/>
    <cellStyle name="Percent 3 5 7 5 2 2" xfId="6179"/>
    <cellStyle name="Percent 3 5 7 5 2 2 2" xfId="23799"/>
    <cellStyle name="Percent 3 5 7 5 2 3" xfId="23798"/>
    <cellStyle name="Percent 3 5 7 5 3" xfId="6180"/>
    <cellStyle name="Percent 3 5 7 5 3 2" xfId="6181"/>
    <cellStyle name="Percent 3 5 7 5 3 2 2" xfId="23801"/>
    <cellStyle name="Percent 3 5 7 5 3 3" xfId="23800"/>
    <cellStyle name="Percent 3 5 7 5 4" xfId="6182"/>
    <cellStyle name="Percent 3 5 7 5 4 2" xfId="6183"/>
    <cellStyle name="Percent 3 5 7 5 4 2 2" xfId="23803"/>
    <cellStyle name="Percent 3 5 7 5 4 3" xfId="23802"/>
    <cellStyle name="Percent 3 5 7 5 5" xfId="6184"/>
    <cellStyle name="Percent 3 5 7 5 5 2" xfId="23804"/>
    <cellStyle name="Percent 3 5 7 5 6" xfId="23797"/>
    <cellStyle name="Percent 3 5 7 6" xfId="6185"/>
    <cellStyle name="Percent 3 5 7 6 2" xfId="6186"/>
    <cellStyle name="Percent 3 5 7 6 2 2" xfId="6187"/>
    <cellStyle name="Percent 3 5 7 6 2 2 2" xfId="23807"/>
    <cellStyle name="Percent 3 5 7 6 2 3" xfId="23806"/>
    <cellStyle name="Percent 3 5 7 6 3" xfId="6188"/>
    <cellStyle name="Percent 3 5 7 6 3 2" xfId="6189"/>
    <cellStyle name="Percent 3 5 7 6 3 2 2" xfId="23809"/>
    <cellStyle name="Percent 3 5 7 6 3 3" xfId="23808"/>
    <cellStyle name="Percent 3 5 7 6 4" xfId="6190"/>
    <cellStyle name="Percent 3 5 7 6 4 2" xfId="23810"/>
    <cellStyle name="Percent 3 5 7 6 5" xfId="23805"/>
    <cellStyle name="Percent 3 5 7 7" xfId="6191"/>
    <cellStyle name="Percent 3 5 7 7 2" xfId="6192"/>
    <cellStyle name="Percent 3 5 7 7 2 2" xfId="23812"/>
    <cellStyle name="Percent 3 5 7 7 3" xfId="23811"/>
    <cellStyle name="Percent 3 5 7 8" xfId="6193"/>
    <cellStyle name="Percent 3 5 7 8 2" xfId="6194"/>
    <cellStyle name="Percent 3 5 7 8 2 2" xfId="23814"/>
    <cellStyle name="Percent 3 5 7 8 3" xfId="23813"/>
    <cellStyle name="Percent 3 5 7 9" xfId="6195"/>
    <cellStyle name="Percent 3 5 7 9 2" xfId="6196"/>
    <cellStyle name="Percent 3 5 7 9 2 2" xfId="23816"/>
    <cellStyle name="Percent 3 5 7 9 3" xfId="23815"/>
    <cellStyle name="Percent 3 5 8" xfId="6197"/>
    <cellStyle name="Percent 3 5 8 10" xfId="6198"/>
    <cellStyle name="Percent 3 5 8 10 2" xfId="6199"/>
    <cellStyle name="Percent 3 5 8 10 2 2" xfId="23819"/>
    <cellStyle name="Percent 3 5 8 10 3" xfId="23818"/>
    <cellStyle name="Percent 3 5 8 11" xfId="6200"/>
    <cellStyle name="Percent 3 5 8 11 2" xfId="23820"/>
    <cellStyle name="Percent 3 5 8 12" xfId="23817"/>
    <cellStyle name="Percent 3 5 8 2" xfId="6201"/>
    <cellStyle name="Percent 3 5 8 2 2" xfId="6202"/>
    <cellStyle name="Percent 3 5 8 2 2 2" xfId="6203"/>
    <cellStyle name="Percent 3 5 8 2 2 2 2" xfId="23823"/>
    <cellStyle name="Percent 3 5 8 2 2 3" xfId="23822"/>
    <cellStyle name="Percent 3 5 8 2 3" xfId="6204"/>
    <cellStyle name="Percent 3 5 8 2 3 2" xfId="6205"/>
    <cellStyle name="Percent 3 5 8 2 3 2 2" xfId="23825"/>
    <cellStyle name="Percent 3 5 8 2 3 3" xfId="23824"/>
    <cellStyle name="Percent 3 5 8 2 4" xfId="6206"/>
    <cellStyle name="Percent 3 5 8 2 4 2" xfId="23826"/>
    <cellStyle name="Percent 3 5 8 2 5" xfId="23821"/>
    <cellStyle name="Percent 3 5 8 3" xfId="6207"/>
    <cellStyle name="Percent 3 5 8 3 2" xfId="6208"/>
    <cellStyle name="Percent 3 5 8 3 2 2" xfId="6209"/>
    <cellStyle name="Percent 3 5 8 3 2 2 2" xfId="23829"/>
    <cellStyle name="Percent 3 5 8 3 2 3" xfId="23828"/>
    <cellStyle name="Percent 3 5 8 3 3" xfId="6210"/>
    <cellStyle name="Percent 3 5 8 3 3 2" xfId="6211"/>
    <cellStyle name="Percent 3 5 8 3 3 2 2" xfId="23831"/>
    <cellStyle name="Percent 3 5 8 3 3 3" xfId="23830"/>
    <cellStyle name="Percent 3 5 8 3 4" xfId="6212"/>
    <cellStyle name="Percent 3 5 8 3 4 2" xfId="23832"/>
    <cellStyle name="Percent 3 5 8 3 5" xfId="23827"/>
    <cellStyle name="Percent 3 5 8 4" xfId="6213"/>
    <cellStyle name="Percent 3 5 8 4 2" xfId="6214"/>
    <cellStyle name="Percent 3 5 8 4 2 2" xfId="6215"/>
    <cellStyle name="Percent 3 5 8 4 2 2 2" xfId="23835"/>
    <cellStyle name="Percent 3 5 8 4 2 3" xfId="23834"/>
    <cellStyle name="Percent 3 5 8 4 3" xfId="6216"/>
    <cellStyle name="Percent 3 5 8 4 3 2" xfId="6217"/>
    <cellStyle name="Percent 3 5 8 4 3 2 2" xfId="23837"/>
    <cellStyle name="Percent 3 5 8 4 3 3" xfId="23836"/>
    <cellStyle name="Percent 3 5 8 4 4" xfId="6218"/>
    <cellStyle name="Percent 3 5 8 4 4 2" xfId="23838"/>
    <cellStyle name="Percent 3 5 8 4 5" xfId="23833"/>
    <cellStyle name="Percent 3 5 8 5" xfId="6219"/>
    <cellStyle name="Percent 3 5 8 5 2" xfId="6220"/>
    <cellStyle name="Percent 3 5 8 5 2 2" xfId="6221"/>
    <cellStyle name="Percent 3 5 8 5 2 2 2" xfId="23841"/>
    <cellStyle name="Percent 3 5 8 5 2 3" xfId="23840"/>
    <cellStyle name="Percent 3 5 8 5 3" xfId="6222"/>
    <cellStyle name="Percent 3 5 8 5 3 2" xfId="6223"/>
    <cellStyle name="Percent 3 5 8 5 3 2 2" xfId="23843"/>
    <cellStyle name="Percent 3 5 8 5 3 3" xfId="23842"/>
    <cellStyle name="Percent 3 5 8 5 4" xfId="6224"/>
    <cellStyle name="Percent 3 5 8 5 4 2" xfId="6225"/>
    <cellStyle name="Percent 3 5 8 5 4 2 2" xfId="23845"/>
    <cellStyle name="Percent 3 5 8 5 4 3" xfId="23844"/>
    <cellStyle name="Percent 3 5 8 5 5" xfId="6226"/>
    <cellStyle name="Percent 3 5 8 5 5 2" xfId="23846"/>
    <cellStyle name="Percent 3 5 8 5 6" xfId="23839"/>
    <cellStyle name="Percent 3 5 8 6" xfId="6227"/>
    <cellStyle name="Percent 3 5 8 6 2" xfId="6228"/>
    <cellStyle name="Percent 3 5 8 6 2 2" xfId="6229"/>
    <cellStyle name="Percent 3 5 8 6 2 2 2" xfId="23849"/>
    <cellStyle name="Percent 3 5 8 6 2 3" xfId="23848"/>
    <cellStyle name="Percent 3 5 8 6 3" xfId="6230"/>
    <cellStyle name="Percent 3 5 8 6 3 2" xfId="6231"/>
    <cellStyle name="Percent 3 5 8 6 3 2 2" xfId="23851"/>
    <cellStyle name="Percent 3 5 8 6 3 3" xfId="23850"/>
    <cellStyle name="Percent 3 5 8 6 4" xfId="6232"/>
    <cellStyle name="Percent 3 5 8 6 4 2" xfId="23852"/>
    <cellStyle name="Percent 3 5 8 6 5" xfId="23847"/>
    <cellStyle name="Percent 3 5 8 7" xfId="6233"/>
    <cellStyle name="Percent 3 5 8 7 2" xfId="6234"/>
    <cellStyle name="Percent 3 5 8 7 2 2" xfId="23854"/>
    <cellStyle name="Percent 3 5 8 7 3" xfId="23853"/>
    <cellStyle name="Percent 3 5 8 8" xfId="6235"/>
    <cellStyle name="Percent 3 5 8 8 2" xfId="6236"/>
    <cellStyle name="Percent 3 5 8 8 2 2" xfId="23856"/>
    <cellStyle name="Percent 3 5 8 8 3" xfId="23855"/>
    <cellStyle name="Percent 3 5 8 9" xfId="6237"/>
    <cellStyle name="Percent 3 5 8 9 2" xfId="6238"/>
    <cellStyle name="Percent 3 5 8 9 2 2" xfId="23858"/>
    <cellStyle name="Percent 3 5 8 9 3" xfId="23857"/>
    <cellStyle name="Percent 3 5 9" xfId="6239"/>
    <cellStyle name="Percent 3 5 9 10" xfId="6240"/>
    <cellStyle name="Percent 3 5 9 10 2" xfId="6241"/>
    <cellStyle name="Percent 3 5 9 10 2 2" xfId="23861"/>
    <cellStyle name="Percent 3 5 9 10 3" xfId="23860"/>
    <cellStyle name="Percent 3 5 9 11" xfId="6242"/>
    <cellStyle name="Percent 3 5 9 11 2" xfId="23862"/>
    <cellStyle name="Percent 3 5 9 12" xfId="23859"/>
    <cellStyle name="Percent 3 5 9 2" xfId="6243"/>
    <cellStyle name="Percent 3 5 9 2 2" xfId="6244"/>
    <cellStyle name="Percent 3 5 9 2 2 2" xfId="6245"/>
    <cellStyle name="Percent 3 5 9 2 2 2 2" xfId="23865"/>
    <cellStyle name="Percent 3 5 9 2 2 3" xfId="23864"/>
    <cellStyle name="Percent 3 5 9 2 3" xfId="6246"/>
    <cellStyle name="Percent 3 5 9 2 3 2" xfId="6247"/>
    <cellStyle name="Percent 3 5 9 2 3 2 2" xfId="23867"/>
    <cellStyle name="Percent 3 5 9 2 3 3" xfId="23866"/>
    <cellStyle name="Percent 3 5 9 2 4" xfId="6248"/>
    <cellStyle name="Percent 3 5 9 2 4 2" xfId="23868"/>
    <cellStyle name="Percent 3 5 9 2 5" xfId="23863"/>
    <cellStyle name="Percent 3 5 9 3" xfId="6249"/>
    <cellStyle name="Percent 3 5 9 3 2" xfId="6250"/>
    <cellStyle name="Percent 3 5 9 3 2 2" xfId="6251"/>
    <cellStyle name="Percent 3 5 9 3 2 2 2" xfId="23871"/>
    <cellStyle name="Percent 3 5 9 3 2 3" xfId="23870"/>
    <cellStyle name="Percent 3 5 9 3 3" xfId="6252"/>
    <cellStyle name="Percent 3 5 9 3 3 2" xfId="6253"/>
    <cellStyle name="Percent 3 5 9 3 3 2 2" xfId="23873"/>
    <cellStyle name="Percent 3 5 9 3 3 3" xfId="23872"/>
    <cellStyle name="Percent 3 5 9 3 4" xfId="6254"/>
    <cellStyle name="Percent 3 5 9 3 4 2" xfId="23874"/>
    <cellStyle name="Percent 3 5 9 3 5" xfId="23869"/>
    <cellStyle name="Percent 3 5 9 4" xfId="6255"/>
    <cellStyle name="Percent 3 5 9 4 2" xfId="6256"/>
    <cellStyle name="Percent 3 5 9 4 2 2" xfId="6257"/>
    <cellStyle name="Percent 3 5 9 4 2 2 2" xfId="23877"/>
    <cellStyle name="Percent 3 5 9 4 2 3" xfId="23876"/>
    <cellStyle name="Percent 3 5 9 4 3" xfId="6258"/>
    <cellStyle name="Percent 3 5 9 4 3 2" xfId="6259"/>
    <cellStyle name="Percent 3 5 9 4 3 2 2" xfId="23879"/>
    <cellStyle name="Percent 3 5 9 4 3 3" xfId="23878"/>
    <cellStyle name="Percent 3 5 9 4 4" xfId="6260"/>
    <cellStyle name="Percent 3 5 9 4 4 2" xfId="23880"/>
    <cellStyle name="Percent 3 5 9 4 5" xfId="23875"/>
    <cellStyle name="Percent 3 5 9 5" xfId="6261"/>
    <cellStyle name="Percent 3 5 9 5 2" xfId="6262"/>
    <cellStyle name="Percent 3 5 9 5 2 2" xfId="6263"/>
    <cellStyle name="Percent 3 5 9 5 2 2 2" xfId="23883"/>
    <cellStyle name="Percent 3 5 9 5 2 3" xfId="23882"/>
    <cellStyle name="Percent 3 5 9 5 3" xfId="6264"/>
    <cellStyle name="Percent 3 5 9 5 3 2" xfId="6265"/>
    <cellStyle name="Percent 3 5 9 5 3 2 2" xfId="23885"/>
    <cellStyle name="Percent 3 5 9 5 3 3" xfId="23884"/>
    <cellStyle name="Percent 3 5 9 5 4" xfId="6266"/>
    <cellStyle name="Percent 3 5 9 5 4 2" xfId="6267"/>
    <cellStyle name="Percent 3 5 9 5 4 2 2" xfId="23887"/>
    <cellStyle name="Percent 3 5 9 5 4 3" xfId="23886"/>
    <cellStyle name="Percent 3 5 9 5 5" xfId="6268"/>
    <cellStyle name="Percent 3 5 9 5 5 2" xfId="23888"/>
    <cellStyle name="Percent 3 5 9 5 6" xfId="23881"/>
    <cellStyle name="Percent 3 5 9 6" xfId="6269"/>
    <cellStyle name="Percent 3 5 9 6 2" xfId="6270"/>
    <cellStyle name="Percent 3 5 9 6 2 2" xfId="6271"/>
    <cellStyle name="Percent 3 5 9 6 2 2 2" xfId="23891"/>
    <cellStyle name="Percent 3 5 9 6 2 3" xfId="23890"/>
    <cellStyle name="Percent 3 5 9 6 3" xfId="6272"/>
    <cellStyle name="Percent 3 5 9 6 3 2" xfId="6273"/>
    <cellStyle name="Percent 3 5 9 6 3 2 2" xfId="23893"/>
    <cellStyle name="Percent 3 5 9 6 3 3" xfId="23892"/>
    <cellStyle name="Percent 3 5 9 6 4" xfId="6274"/>
    <cellStyle name="Percent 3 5 9 6 4 2" xfId="23894"/>
    <cellStyle name="Percent 3 5 9 6 5" xfId="23889"/>
    <cellStyle name="Percent 3 5 9 7" xfId="6275"/>
    <cellStyle name="Percent 3 5 9 7 2" xfId="6276"/>
    <cellStyle name="Percent 3 5 9 7 2 2" xfId="23896"/>
    <cellStyle name="Percent 3 5 9 7 3" xfId="23895"/>
    <cellStyle name="Percent 3 5 9 8" xfId="6277"/>
    <cellStyle name="Percent 3 5 9 8 2" xfId="6278"/>
    <cellStyle name="Percent 3 5 9 8 2 2" xfId="23898"/>
    <cellStyle name="Percent 3 5 9 8 3" xfId="23897"/>
    <cellStyle name="Percent 3 5 9 9" xfId="6279"/>
    <cellStyle name="Percent 3 5 9 9 2" xfId="6280"/>
    <cellStyle name="Percent 3 5 9 9 2 2" xfId="23900"/>
    <cellStyle name="Percent 3 5 9 9 3" xfId="23899"/>
    <cellStyle name="Percent 3 6" xfId="6281"/>
    <cellStyle name="Percent 3 6 10" xfId="6282"/>
    <cellStyle name="Percent 3 6 10 10" xfId="6283"/>
    <cellStyle name="Percent 3 6 10 10 2" xfId="6284"/>
    <cellStyle name="Percent 3 6 10 10 2 2" xfId="23904"/>
    <cellStyle name="Percent 3 6 10 10 3" xfId="23903"/>
    <cellStyle name="Percent 3 6 10 11" xfId="6285"/>
    <cellStyle name="Percent 3 6 10 11 2" xfId="23905"/>
    <cellStyle name="Percent 3 6 10 12" xfId="23902"/>
    <cellStyle name="Percent 3 6 10 2" xfId="6286"/>
    <cellStyle name="Percent 3 6 10 2 2" xfId="6287"/>
    <cellStyle name="Percent 3 6 10 2 2 2" xfId="6288"/>
    <cellStyle name="Percent 3 6 10 2 2 2 2" xfId="23908"/>
    <cellStyle name="Percent 3 6 10 2 2 3" xfId="23907"/>
    <cellStyle name="Percent 3 6 10 2 3" xfId="6289"/>
    <cellStyle name="Percent 3 6 10 2 3 2" xfId="6290"/>
    <cellStyle name="Percent 3 6 10 2 3 2 2" xfId="23910"/>
    <cellStyle name="Percent 3 6 10 2 3 3" xfId="23909"/>
    <cellStyle name="Percent 3 6 10 2 4" xfId="6291"/>
    <cellStyle name="Percent 3 6 10 2 4 2" xfId="23911"/>
    <cellStyle name="Percent 3 6 10 2 5" xfId="23906"/>
    <cellStyle name="Percent 3 6 10 3" xfId="6292"/>
    <cellStyle name="Percent 3 6 10 3 2" xfId="6293"/>
    <cellStyle name="Percent 3 6 10 3 2 2" xfId="6294"/>
    <cellStyle name="Percent 3 6 10 3 2 2 2" xfId="23914"/>
    <cellStyle name="Percent 3 6 10 3 2 3" xfId="23913"/>
    <cellStyle name="Percent 3 6 10 3 3" xfId="6295"/>
    <cellStyle name="Percent 3 6 10 3 3 2" xfId="6296"/>
    <cellStyle name="Percent 3 6 10 3 3 2 2" xfId="23916"/>
    <cellStyle name="Percent 3 6 10 3 3 3" xfId="23915"/>
    <cellStyle name="Percent 3 6 10 3 4" xfId="6297"/>
    <cellStyle name="Percent 3 6 10 3 4 2" xfId="23917"/>
    <cellStyle name="Percent 3 6 10 3 5" xfId="23912"/>
    <cellStyle name="Percent 3 6 10 4" xfId="6298"/>
    <cellStyle name="Percent 3 6 10 4 2" xfId="6299"/>
    <cellStyle name="Percent 3 6 10 4 2 2" xfId="6300"/>
    <cellStyle name="Percent 3 6 10 4 2 2 2" xfId="23920"/>
    <cellStyle name="Percent 3 6 10 4 2 3" xfId="23919"/>
    <cellStyle name="Percent 3 6 10 4 3" xfId="6301"/>
    <cellStyle name="Percent 3 6 10 4 3 2" xfId="6302"/>
    <cellStyle name="Percent 3 6 10 4 3 2 2" xfId="23922"/>
    <cellStyle name="Percent 3 6 10 4 3 3" xfId="23921"/>
    <cellStyle name="Percent 3 6 10 4 4" xfId="6303"/>
    <cellStyle name="Percent 3 6 10 4 4 2" xfId="23923"/>
    <cellStyle name="Percent 3 6 10 4 5" xfId="23918"/>
    <cellStyle name="Percent 3 6 10 5" xfId="6304"/>
    <cellStyle name="Percent 3 6 10 5 2" xfId="6305"/>
    <cellStyle name="Percent 3 6 10 5 2 2" xfId="6306"/>
    <cellStyle name="Percent 3 6 10 5 2 2 2" xfId="23926"/>
    <cellStyle name="Percent 3 6 10 5 2 3" xfId="23925"/>
    <cellStyle name="Percent 3 6 10 5 3" xfId="6307"/>
    <cellStyle name="Percent 3 6 10 5 3 2" xfId="6308"/>
    <cellStyle name="Percent 3 6 10 5 3 2 2" xfId="23928"/>
    <cellStyle name="Percent 3 6 10 5 3 3" xfId="23927"/>
    <cellStyle name="Percent 3 6 10 5 4" xfId="6309"/>
    <cellStyle name="Percent 3 6 10 5 4 2" xfId="6310"/>
    <cellStyle name="Percent 3 6 10 5 4 2 2" xfId="23930"/>
    <cellStyle name="Percent 3 6 10 5 4 3" xfId="23929"/>
    <cellStyle name="Percent 3 6 10 5 5" xfId="6311"/>
    <cellStyle name="Percent 3 6 10 5 5 2" xfId="23931"/>
    <cellStyle name="Percent 3 6 10 5 6" xfId="23924"/>
    <cellStyle name="Percent 3 6 10 6" xfId="6312"/>
    <cellStyle name="Percent 3 6 10 6 2" xfId="6313"/>
    <cellStyle name="Percent 3 6 10 6 2 2" xfId="6314"/>
    <cellStyle name="Percent 3 6 10 6 2 2 2" xfId="23934"/>
    <cellStyle name="Percent 3 6 10 6 2 3" xfId="23933"/>
    <cellStyle name="Percent 3 6 10 6 3" xfId="6315"/>
    <cellStyle name="Percent 3 6 10 6 3 2" xfId="6316"/>
    <cellStyle name="Percent 3 6 10 6 3 2 2" xfId="23936"/>
    <cellStyle name="Percent 3 6 10 6 3 3" xfId="23935"/>
    <cellStyle name="Percent 3 6 10 6 4" xfId="6317"/>
    <cellStyle name="Percent 3 6 10 6 4 2" xfId="23937"/>
    <cellStyle name="Percent 3 6 10 6 5" xfId="23932"/>
    <cellStyle name="Percent 3 6 10 7" xfId="6318"/>
    <cellStyle name="Percent 3 6 10 7 2" xfId="6319"/>
    <cellStyle name="Percent 3 6 10 7 2 2" xfId="23939"/>
    <cellStyle name="Percent 3 6 10 7 3" xfId="23938"/>
    <cellStyle name="Percent 3 6 10 8" xfId="6320"/>
    <cellStyle name="Percent 3 6 10 8 2" xfId="6321"/>
    <cellStyle name="Percent 3 6 10 8 2 2" xfId="23941"/>
    <cellStyle name="Percent 3 6 10 8 3" xfId="23940"/>
    <cellStyle name="Percent 3 6 10 9" xfId="6322"/>
    <cellStyle name="Percent 3 6 10 9 2" xfId="6323"/>
    <cellStyle name="Percent 3 6 10 9 2 2" xfId="23943"/>
    <cellStyle name="Percent 3 6 10 9 3" xfId="23942"/>
    <cellStyle name="Percent 3 6 11" xfId="6324"/>
    <cellStyle name="Percent 3 6 11 10" xfId="6325"/>
    <cellStyle name="Percent 3 6 11 10 2" xfId="6326"/>
    <cellStyle name="Percent 3 6 11 10 2 2" xfId="23946"/>
    <cellStyle name="Percent 3 6 11 10 3" xfId="23945"/>
    <cellStyle name="Percent 3 6 11 11" xfId="6327"/>
    <cellStyle name="Percent 3 6 11 11 2" xfId="23947"/>
    <cellStyle name="Percent 3 6 11 12" xfId="23944"/>
    <cellStyle name="Percent 3 6 11 2" xfId="6328"/>
    <cellStyle name="Percent 3 6 11 2 2" xfId="6329"/>
    <cellStyle name="Percent 3 6 11 2 2 2" xfId="6330"/>
    <cellStyle name="Percent 3 6 11 2 2 2 2" xfId="23950"/>
    <cellStyle name="Percent 3 6 11 2 2 3" xfId="23949"/>
    <cellStyle name="Percent 3 6 11 2 3" xfId="6331"/>
    <cellStyle name="Percent 3 6 11 2 3 2" xfId="6332"/>
    <cellStyle name="Percent 3 6 11 2 3 2 2" xfId="23952"/>
    <cellStyle name="Percent 3 6 11 2 3 3" xfId="23951"/>
    <cellStyle name="Percent 3 6 11 2 4" xfId="6333"/>
    <cellStyle name="Percent 3 6 11 2 4 2" xfId="23953"/>
    <cellStyle name="Percent 3 6 11 2 5" xfId="23948"/>
    <cellStyle name="Percent 3 6 11 3" xfId="6334"/>
    <cellStyle name="Percent 3 6 11 3 2" xfId="6335"/>
    <cellStyle name="Percent 3 6 11 3 2 2" xfId="6336"/>
    <cellStyle name="Percent 3 6 11 3 2 2 2" xfId="23956"/>
    <cellStyle name="Percent 3 6 11 3 2 3" xfId="23955"/>
    <cellStyle name="Percent 3 6 11 3 3" xfId="6337"/>
    <cellStyle name="Percent 3 6 11 3 3 2" xfId="6338"/>
    <cellStyle name="Percent 3 6 11 3 3 2 2" xfId="23958"/>
    <cellStyle name="Percent 3 6 11 3 3 3" xfId="23957"/>
    <cellStyle name="Percent 3 6 11 3 4" xfId="6339"/>
    <cellStyle name="Percent 3 6 11 3 4 2" xfId="23959"/>
    <cellStyle name="Percent 3 6 11 3 5" xfId="23954"/>
    <cellStyle name="Percent 3 6 11 4" xfId="6340"/>
    <cellStyle name="Percent 3 6 11 4 2" xfId="6341"/>
    <cellStyle name="Percent 3 6 11 4 2 2" xfId="6342"/>
    <cellStyle name="Percent 3 6 11 4 2 2 2" xfId="23962"/>
    <cellStyle name="Percent 3 6 11 4 2 3" xfId="23961"/>
    <cellStyle name="Percent 3 6 11 4 3" xfId="6343"/>
    <cellStyle name="Percent 3 6 11 4 3 2" xfId="6344"/>
    <cellStyle name="Percent 3 6 11 4 3 2 2" xfId="23964"/>
    <cellStyle name="Percent 3 6 11 4 3 3" xfId="23963"/>
    <cellStyle name="Percent 3 6 11 4 4" xfId="6345"/>
    <cellStyle name="Percent 3 6 11 4 4 2" xfId="23965"/>
    <cellStyle name="Percent 3 6 11 4 5" xfId="23960"/>
    <cellStyle name="Percent 3 6 11 5" xfId="6346"/>
    <cellStyle name="Percent 3 6 11 5 2" xfId="6347"/>
    <cellStyle name="Percent 3 6 11 5 2 2" xfId="6348"/>
    <cellStyle name="Percent 3 6 11 5 2 2 2" xfId="23968"/>
    <cellStyle name="Percent 3 6 11 5 2 3" xfId="23967"/>
    <cellStyle name="Percent 3 6 11 5 3" xfId="6349"/>
    <cellStyle name="Percent 3 6 11 5 3 2" xfId="6350"/>
    <cellStyle name="Percent 3 6 11 5 3 2 2" xfId="23970"/>
    <cellStyle name="Percent 3 6 11 5 3 3" xfId="23969"/>
    <cellStyle name="Percent 3 6 11 5 4" xfId="6351"/>
    <cellStyle name="Percent 3 6 11 5 4 2" xfId="6352"/>
    <cellStyle name="Percent 3 6 11 5 4 2 2" xfId="23972"/>
    <cellStyle name="Percent 3 6 11 5 4 3" xfId="23971"/>
    <cellStyle name="Percent 3 6 11 5 5" xfId="6353"/>
    <cellStyle name="Percent 3 6 11 5 5 2" xfId="23973"/>
    <cellStyle name="Percent 3 6 11 5 6" xfId="23966"/>
    <cellStyle name="Percent 3 6 11 6" xfId="6354"/>
    <cellStyle name="Percent 3 6 11 6 2" xfId="6355"/>
    <cellStyle name="Percent 3 6 11 6 2 2" xfId="6356"/>
    <cellStyle name="Percent 3 6 11 6 2 2 2" xfId="23976"/>
    <cellStyle name="Percent 3 6 11 6 2 3" xfId="23975"/>
    <cellStyle name="Percent 3 6 11 6 3" xfId="6357"/>
    <cellStyle name="Percent 3 6 11 6 3 2" xfId="6358"/>
    <cellStyle name="Percent 3 6 11 6 3 2 2" xfId="23978"/>
    <cellStyle name="Percent 3 6 11 6 3 3" xfId="23977"/>
    <cellStyle name="Percent 3 6 11 6 4" xfId="6359"/>
    <cellStyle name="Percent 3 6 11 6 4 2" xfId="23979"/>
    <cellStyle name="Percent 3 6 11 6 5" xfId="23974"/>
    <cellStyle name="Percent 3 6 11 7" xfId="6360"/>
    <cellStyle name="Percent 3 6 11 7 2" xfId="6361"/>
    <cellStyle name="Percent 3 6 11 7 2 2" xfId="23981"/>
    <cellStyle name="Percent 3 6 11 7 3" xfId="23980"/>
    <cellStyle name="Percent 3 6 11 8" xfId="6362"/>
    <cellStyle name="Percent 3 6 11 8 2" xfId="6363"/>
    <cellStyle name="Percent 3 6 11 8 2 2" xfId="23983"/>
    <cellStyle name="Percent 3 6 11 8 3" xfId="23982"/>
    <cellStyle name="Percent 3 6 11 9" xfId="6364"/>
    <cellStyle name="Percent 3 6 11 9 2" xfId="6365"/>
    <cellStyle name="Percent 3 6 11 9 2 2" xfId="23985"/>
    <cellStyle name="Percent 3 6 11 9 3" xfId="23984"/>
    <cellStyle name="Percent 3 6 12" xfId="6366"/>
    <cellStyle name="Percent 3 6 12 10" xfId="6367"/>
    <cellStyle name="Percent 3 6 12 10 2" xfId="6368"/>
    <cellStyle name="Percent 3 6 12 10 2 2" xfId="23988"/>
    <cellStyle name="Percent 3 6 12 10 3" xfId="23987"/>
    <cellStyle name="Percent 3 6 12 11" xfId="6369"/>
    <cellStyle name="Percent 3 6 12 11 2" xfId="23989"/>
    <cellStyle name="Percent 3 6 12 12" xfId="23986"/>
    <cellStyle name="Percent 3 6 12 2" xfId="6370"/>
    <cellStyle name="Percent 3 6 12 2 2" xfId="6371"/>
    <cellStyle name="Percent 3 6 12 2 2 2" xfId="6372"/>
    <cellStyle name="Percent 3 6 12 2 2 2 2" xfId="23992"/>
    <cellStyle name="Percent 3 6 12 2 2 3" xfId="23991"/>
    <cellStyle name="Percent 3 6 12 2 3" xfId="6373"/>
    <cellStyle name="Percent 3 6 12 2 3 2" xfId="6374"/>
    <cellStyle name="Percent 3 6 12 2 3 2 2" xfId="23994"/>
    <cellStyle name="Percent 3 6 12 2 3 3" xfId="23993"/>
    <cellStyle name="Percent 3 6 12 2 4" xfId="6375"/>
    <cellStyle name="Percent 3 6 12 2 4 2" xfId="23995"/>
    <cellStyle name="Percent 3 6 12 2 5" xfId="23990"/>
    <cellStyle name="Percent 3 6 12 3" xfId="6376"/>
    <cellStyle name="Percent 3 6 12 3 2" xfId="6377"/>
    <cellStyle name="Percent 3 6 12 3 2 2" xfId="6378"/>
    <cellStyle name="Percent 3 6 12 3 2 2 2" xfId="23998"/>
    <cellStyle name="Percent 3 6 12 3 2 3" xfId="23997"/>
    <cellStyle name="Percent 3 6 12 3 3" xfId="6379"/>
    <cellStyle name="Percent 3 6 12 3 3 2" xfId="6380"/>
    <cellStyle name="Percent 3 6 12 3 3 2 2" xfId="24000"/>
    <cellStyle name="Percent 3 6 12 3 3 3" xfId="23999"/>
    <cellStyle name="Percent 3 6 12 3 4" xfId="6381"/>
    <cellStyle name="Percent 3 6 12 3 4 2" xfId="24001"/>
    <cellStyle name="Percent 3 6 12 3 5" xfId="23996"/>
    <cellStyle name="Percent 3 6 12 4" xfId="6382"/>
    <cellStyle name="Percent 3 6 12 4 2" xfId="6383"/>
    <cellStyle name="Percent 3 6 12 4 2 2" xfId="6384"/>
    <cellStyle name="Percent 3 6 12 4 2 2 2" xfId="24004"/>
    <cellStyle name="Percent 3 6 12 4 2 3" xfId="24003"/>
    <cellStyle name="Percent 3 6 12 4 3" xfId="6385"/>
    <cellStyle name="Percent 3 6 12 4 3 2" xfId="6386"/>
    <cellStyle name="Percent 3 6 12 4 3 2 2" xfId="24006"/>
    <cellStyle name="Percent 3 6 12 4 3 3" xfId="24005"/>
    <cellStyle name="Percent 3 6 12 4 4" xfId="6387"/>
    <cellStyle name="Percent 3 6 12 4 4 2" xfId="24007"/>
    <cellStyle name="Percent 3 6 12 4 5" xfId="24002"/>
    <cellStyle name="Percent 3 6 12 5" xfId="6388"/>
    <cellStyle name="Percent 3 6 12 5 2" xfId="6389"/>
    <cellStyle name="Percent 3 6 12 5 2 2" xfId="6390"/>
    <cellStyle name="Percent 3 6 12 5 2 2 2" xfId="24010"/>
    <cellStyle name="Percent 3 6 12 5 2 3" xfId="24009"/>
    <cellStyle name="Percent 3 6 12 5 3" xfId="6391"/>
    <cellStyle name="Percent 3 6 12 5 3 2" xfId="6392"/>
    <cellStyle name="Percent 3 6 12 5 3 2 2" xfId="24012"/>
    <cellStyle name="Percent 3 6 12 5 3 3" xfId="24011"/>
    <cellStyle name="Percent 3 6 12 5 4" xfId="6393"/>
    <cellStyle name="Percent 3 6 12 5 4 2" xfId="6394"/>
    <cellStyle name="Percent 3 6 12 5 4 2 2" xfId="24014"/>
    <cellStyle name="Percent 3 6 12 5 4 3" xfId="24013"/>
    <cellStyle name="Percent 3 6 12 5 5" xfId="6395"/>
    <cellStyle name="Percent 3 6 12 5 5 2" xfId="24015"/>
    <cellStyle name="Percent 3 6 12 5 6" xfId="24008"/>
    <cellStyle name="Percent 3 6 12 6" xfId="6396"/>
    <cellStyle name="Percent 3 6 12 6 2" xfId="6397"/>
    <cellStyle name="Percent 3 6 12 6 2 2" xfId="6398"/>
    <cellStyle name="Percent 3 6 12 6 2 2 2" xfId="24018"/>
    <cellStyle name="Percent 3 6 12 6 2 3" xfId="24017"/>
    <cellStyle name="Percent 3 6 12 6 3" xfId="6399"/>
    <cellStyle name="Percent 3 6 12 6 3 2" xfId="6400"/>
    <cellStyle name="Percent 3 6 12 6 3 2 2" xfId="24020"/>
    <cellStyle name="Percent 3 6 12 6 3 3" xfId="24019"/>
    <cellStyle name="Percent 3 6 12 6 4" xfId="6401"/>
    <cellStyle name="Percent 3 6 12 6 4 2" xfId="24021"/>
    <cellStyle name="Percent 3 6 12 6 5" xfId="24016"/>
    <cellStyle name="Percent 3 6 12 7" xfId="6402"/>
    <cellStyle name="Percent 3 6 12 7 2" xfId="6403"/>
    <cellStyle name="Percent 3 6 12 7 2 2" xfId="24023"/>
    <cellStyle name="Percent 3 6 12 7 3" xfId="24022"/>
    <cellStyle name="Percent 3 6 12 8" xfId="6404"/>
    <cellStyle name="Percent 3 6 12 8 2" xfId="6405"/>
    <cellStyle name="Percent 3 6 12 8 2 2" xfId="24025"/>
    <cellStyle name="Percent 3 6 12 8 3" xfId="24024"/>
    <cellStyle name="Percent 3 6 12 9" xfId="6406"/>
    <cellStyle name="Percent 3 6 12 9 2" xfId="6407"/>
    <cellStyle name="Percent 3 6 12 9 2 2" xfId="24027"/>
    <cellStyle name="Percent 3 6 12 9 3" xfId="24026"/>
    <cellStyle name="Percent 3 6 13" xfId="6408"/>
    <cellStyle name="Percent 3 6 13 10" xfId="6409"/>
    <cellStyle name="Percent 3 6 13 10 2" xfId="6410"/>
    <cellStyle name="Percent 3 6 13 10 2 2" xfId="24030"/>
    <cellStyle name="Percent 3 6 13 10 3" xfId="24029"/>
    <cellStyle name="Percent 3 6 13 11" xfId="6411"/>
    <cellStyle name="Percent 3 6 13 11 2" xfId="24031"/>
    <cellStyle name="Percent 3 6 13 12" xfId="24028"/>
    <cellStyle name="Percent 3 6 13 2" xfId="6412"/>
    <cellStyle name="Percent 3 6 13 2 2" xfId="6413"/>
    <cellStyle name="Percent 3 6 13 2 2 2" xfId="6414"/>
    <cellStyle name="Percent 3 6 13 2 2 2 2" xfId="24034"/>
    <cellStyle name="Percent 3 6 13 2 2 3" xfId="24033"/>
    <cellStyle name="Percent 3 6 13 2 3" xfId="6415"/>
    <cellStyle name="Percent 3 6 13 2 3 2" xfId="6416"/>
    <cellStyle name="Percent 3 6 13 2 3 2 2" xfId="24036"/>
    <cellStyle name="Percent 3 6 13 2 3 3" xfId="24035"/>
    <cellStyle name="Percent 3 6 13 2 4" xfId="6417"/>
    <cellStyle name="Percent 3 6 13 2 4 2" xfId="24037"/>
    <cellStyle name="Percent 3 6 13 2 5" xfId="24032"/>
    <cellStyle name="Percent 3 6 13 3" xfId="6418"/>
    <cellStyle name="Percent 3 6 13 3 2" xfId="6419"/>
    <cellStyle name="Percent 3 6 13 3 2 2" xfId="6420"/>
    <cellStyle name="Percent 3 6 13 3 2 2 2" xfId="24040"/>
    <cellStyle name="Percent 3 6 13 3 2 3" xfId="24039"/>
    <cellStyle name="Percent 3 6 13 3 3" xfId="6421"/>
    <cellStyle name="Percent 3 6 13 3 3 2" xfId="6422"/>
    <cellStyle name="Percent 3 6 13 3 3 2 2" xfId="24042"/>
    <cellStyle name="Percent 3 6 13 3 3 3" xfId="24041"/>
    <cellStyle name="Percent 3 6 13 3 4" xfId="6423"/>
    <cellStyle name="Percent 3 6 13 3 4 2" xfId="24043"/>
    <cellStyle name="Percent 3 6 13 3 5" xfId="24038"/>
    <cellStyle name="Percent 3 6 13 4" xfId="6424"/>
    <cellStyle name="Percent 3 6 13 4 2" xfId="6425"/>
    <cellStyle name="Percent 3 6 13 4 2 2" xfId="6426"/>
    <cellStyle name="Percent 3 6 13 4 2 2 2" xfId="24046"/>
    <cellStyle name="Percent 3 6 13 4 2 3" xfId="24045"/>
    <cellStyle name="Percent 3 6 13 4 3" xfId="6427"/>
    <cellStyle name="Percent 3 6 13 4 3 2" xfId="6428"/>
    <cellStyle name="Percent 3 6 13 4 3 2 2" xfId="24048"/>
    <cellStyle name="Percent 3 6 13 4 3 3" xfId="24047"/>
    <cellStyle name="Percent 3 6 13 4 4" xfId="6429"/>
    <cellStyle name="Percent 3 6 13 4 4 2" xfId="24049"/>
    <cellStyle name="Percent 3 6 13 4 5" xfId="24044"/>
    <cellStyle name="Percent 3 6 13 5" xfId="6430"/>
    <cellStyle name="Percent 3 6 13 5 2" xfId="6431"/>
    <cellStyle name="Percent 3 6 13 5 2 2" xfId="6432"/>
    <cellStyle name="Percent 3 6 13 5 2 2 2" xfId="24052"/>
    <cellStyle name="Percent 3 6 13 5 2 3" xfId="24051"/>
    <cellStyle name="Percent 3 6 13 5 3" xfId="6433"/>
    <cellStyle name="Percent 3 6 13 5 3 2" xfId="6434"/>
    <cellStyle name="Percent 3 6 13 5 3 2 2" xfId="24054"/>
    <cellStyle name="Percent 3 6 13 5 3 3" xfId="24053"/>
    <cellStyle name="Percent 3 6 13 5 4" xfId="6435"/>
    <cellStyle name="Percent 3 6 13 5 4 2" xfId="6436"/>
    <cellStyle name="Percent 3 6 13 5 4 2 2" xfId="24056"/>
    <cellStyle name="Percent 3 6 13 5 4 3" xfId="24055"/>
    <cellStyle name="Percent 3 6 13 5 5" xfId="6437"/>
    <cellStyle name="Percent 3 6 13 5 5 2" xfId="24057"/>
    <cellStyle name="Percent 3 6 13 5 6" xfId="24050"/>
    <cellStyle name="Percent 3 6 13 6" xfId="6438"/>
    <cellStyle name="Percent 3 6 13 6 2" xfId="6439"/>
    <cellStyle name="Percent 3 6 13 6 2 2" xfId="6440"/>
    <cellStyle name="Percent 3 6 13 6 2 2 2" xfId="24060"/>
    <cellStyle name="Percent 3 6 13 6 2 3" xfId="24059"/>
    <cellStyle name="Percent 3 6 13 6 3" xfId="6441"/>
    <cellStyle name="Percent 3 6 13 6 3 2" xfId="6442"/>
    <cellStyle name="Percent 3 6 13 6 3 2 2" xfId="24062"/>
    <cellStyle name="Percent 3 6 13 6 3 3" xfId="24061"/>
    <cellStyle name="Percent 3 6 13 6 4" xfId="6443"/>
    <cellStyle name="Percent 3 6 13 6 4 2" xfId="24063"/>
    <cellStyle name="Percent 3 6 13 6 5" xfId="24058"/>
    <cellStyle name="Percent 3 6 13 7" xfId="6444"/>
    <cellStyle name="Percent 3 6 13 7 2" xfId="6445"/>
    <cellStyle name="Percent 3 6 13 7 2 2" xfId="24065"/>
    <cellStyle name="Percent 3 6 13 7 3" xfId="24064"/>
    <cellStyle name="Percent 3 6 13 8" xfId="6446"/>
    <cellStyle name="Percent 3 6 13 8 2" xfId="6447"/>
    <cellStyle name="Percent 3 6 13 8 2 2" xfId="24067"/>
    <cellStyle name="Percent 3 6 13 8 3" xfId="24066"/>
    <cellStyle name="Percent 3 6 13 9" xfId="6448"/>
    <cellStyle name="Percent 3 6 13 9 2" xfId="6449"/>
    <cellStyle name="Percent 3 6 13 9 2 2" xfId="24069"/>
    <cellStyle name="Percent 3 6 13 9 3" xfId="24068"/>
    <cellStyle name="Percent 3 6 14" xfId="6450"/>
    <cellStyle name="Percent 3 6 14 10" xfId="6451"/>
    <cellStyle name="Percent 3 6 14 10 2" xfId="6452"/>
    <cellStyle name="Percent 3 6 14 10 2 2" xfId="24072"/>
    <cellStyle name="Percent 3 6 14 10 3" xfId="24071"/>
    <cellStyle name="Percent 3 6 14 11" xfId="6453"/>
    <cellStyle name="Percent 3 6 14 11 2" xfId="24073"/>
    <cellStyle name="Percent 3 6 14 12" xfId="24070"/>
    <cellStyle name="Percent 3 6 14 2" xfId="6454"/>
    <cellStyle name="Percent 3 6 14 2 2" xfId="6455"/>
    <cellStyle name="Percent 3 6 14 2 2 2" xfId="6456"/>
    <cellStyle name="Percent 3 6 14 2 2 2 2" xfId="24076"/>
    <cellStyle name="Percent 3 6 14 2 2 3" xfId="24075"/>
    <cellStyle name="Percent 3 6 14 2 3" xfId="6457"/>
    <cellStyle name="Percent 3 6 14 2 3 2" xfId="6458"/>
    <cellStyle name="Percent 3 6 14 2 3 2 2" xfId="24078"/>
    <cellStyle name="Percent 3 6 14 2 3 3" xfId="24077"/>
    <cellStyle name="Percent 3 6 14 2 4" xfId="6459"/>
    <cellStyle name="Percent 3 6 14 2 4 2" xfId="24079"/>
    <cellStyle name="Percent 3 6 14 2 5" xfId="24074"/>
    <cellStyle name="Percent 3 6 14 3" xfId="6460"/>
    <cellStyle name="Percent 3 6 14 3 2" xfId="6461"/>
    <cellStyle name="Percent 3 6 14 3 2 2" xfId="6462"/>
    <cellStyle name="Percent 3 6 14 3 2 2 2" xfId="24082"/>
    <cellStyle name="Percent 3 6 14 3 2 3" xfId="24081"/>
    <cellStyle name="Percent 3 6 14 3 3" xfId="6463"/>
    <cellStyle name="Percent 3 6 14 3 3 2" xfId="6464"/>
    <cellStyle name="Percent 3 6 14 3 3 2 2" xfId="24084"/>
    <cellStyle name="Percent 3 6 14 3 3 3" xfId="24083"/>
    <cellStyle name="Percent 3 6 14 3 4" xfId="6465"/>
    <cellStyle name="Percent 3 6 14 3 4 2" xfId="24085"/>
    <cellStyle name="Percent 3 6 14 3 5" xfId="24080"/>
    <cellStyle name="Percent 3 6 14 4" xfId="6466"/>
    <cellStyle name="Percent 3 6 14 4 2" xfId="6467"/>
    <cellStyle name="Percent 3 6 14 4 2 2" xfId="6468"/>
    <cellStyle name="Percent 3 6 14 4 2 2 2" xfId="24088"/>
    <cellStyle name="Percent 3 6 14 4 2 3" xfId="24087"/>
    <cellStyle name="Percent 3 6 14 4 3" xfId="6469"/>
    <cellStyle name="Percent 3 6 14 4 3 2" xfId="6470"/>
    <cellStyle name="Percent 3 6 14 4 3 2 2" xfId="24090"/>
    <cellStyle name="Percent 3 6 14 4 3 3" xfId="24089"/>
    <cellStyle name="Percent 3 6 14 4 4" xfId="6471"/>
    <cellStyle name="Percent 3 6 14 4 4 2" xfId="24091"/>
    <cellStyle name="Percent 3 6 14 4 5" xfId="24086"/>
    <cellStyle name="Percent 3 6 14 5" xfId="6472"/>
    <cellStyle name="Percent 3 6 14 5 2" xfId="6473"/>
    <cellStyle name="Percent 3 6 14 5 2 2" xfId="6474"/>
    <cellStyle name="Percent 3 6 14 5 2 2 2" xfId="24094"/>
    <cellStyle name="Percent 3 6 14 5 2 3" xfId="24093"/>
    <cellStyle name="Percent 3 6 14 5 3" xfId="6475"/>
    <cellStyle name="Percent 3 6 14 5 3 2" xfId="6476"/>
    <cellStyle name="Percent 3 6 14 5 3 2 2" xfId="24096"/>
    <cellStyle name="Percent 3 6 14 5 3 3" xfId="24095"/>
    <cellStyle name="Percent 3 6 14 5 4" xfId="6477"/>
    <cellStyle name="Percent 3 6 14 5 4 2" xfId="6478"/>
    <cellStyle name="Percent 3 6 14 5 4 2 2" xfId="24098"/>
    <cellStyle name="Percent 3 6 14 5 4 3" xfId="24097"/>
    <cellStyle name="Percent 3 6 14 5 5" xfId="6479"/>
    <cellStyle name="Percent 3 6 14 5 5 2" xfId="24099"/>
    <cellStyle name="Percent 3 6 14 5 6" xfId="24092"/>
    <cellStyle name="Percent 3 6 14 6" xfId="6480"/>
    <cellStyle name="Percent 3 6 14 6 2" xfId="6481"/>
    <cellStyle name="Percent 3 6 14 6 2 2" xfId="6482"/>
    <cellStyle name="Percent 3 6 14 6 2 2 2" xfId="24102"/>
    <cellStyle name="Percent 3 6 14 6 2 3" xfId="24101"/>
    <cellStyle name="Percent 3 6 14 6 3" xfId="6483"/>
    <cellStyle name="Percent 3 6 14 6 3 2" xfId="6484"/>
    <cellStyle name="Percent 3 6 14 6 3 2 2" xfId="24104"/>
    <cellStyle name="Percent 3 6 14 6 3 3" xfId="24103"/>
    <cellStyle name="Percent 3 6 14 6 4" xfId="6485"/>
    <cellStyle name="Percent 3 6 14 6 4 2" xfId="24105"/>
    <cellStyle name="Percent 3 6 14 6 5" xfId="24100"/>
    <cellStyle name="Percent 3 6 14 7" xfId="6486"/>
    <cellStyle name="Percent 3 6 14 7 2" xfId="6487"/>
    <cellStyle name="Percent 3 6 14 7 2 2" xfId="24107"/>
    <cellStyle name="Percent 3 6 14 7 3" xfId="24106"/>
    <cellStyle name="Percent 3 6 14 8" xfId="6488"/>
    <cellStyle name="Percent 3 6 14 8 2" xfId="6489"/>
    <cellStyle name="Percent 3 6 14 8 2 2" xfId="24109"/>
    <cellStyle name="Percent 3 6 14 8 3" xfId="24108"/>
    <cellStyle name="Percent 3 6 14 9" xfId="6490"/>
    <cellStyle name="Percent 3 6 14 9 2" xfId="6491"/>
    <cellStyle name="Percent 3 6 14 9 2 2" xfId="24111"/>
    <cellStyle name="Percent 3 6 14 9 3" xfId="24110"/>
    <cellStyle name="Percent 3 6 15" xfId="6492"/>
    <cellStyle name="Percent 3 6 15 10" xfId="6493"/>
    <cellStyle name="Percent 3 6 15 10 2" xfId="6494"/>
    <cellStyle name="Percent 3 6 15 10 2 2" xfId="24114"/>
    <cellStyle name="Percent 3 6 15 10 3" xfId="24113"/>
    <cellStyle name="Percent 3 6 15 11" xfId="6495"/>
    <cellStyle name="Percent 3 6 15 11 2" xfId="24115"/>
    <cellStyle name="Percent 3 6 15 12" xfId="24112"/>
    <cellStyle name="Percent 3 6 15 2" xfId="6496"/>
    <cellStyle name="Percent 3 6 15 2 2" xfId="6497"/>
    <cellStyle name="Percent 3 6 15 2 2 2" xfId="6498"/>
    <cellStyle name="Percent 3 6 15 2 2 2 2" xfId="24118"/>
    <cellStyle name="Percent 3 6 15 2 2 3" xfId="24117"/>
    <cellStyle name="Percent 3 6 15 2 3" xfId="6499"/>
    <cellStyle name="Percent 3 6 15 2 3 2" xfId="6500"/>
    <cellStyle name="Percent 3 6 15 2 3 2 2" xfId="24120"/>
    <cellStyle name="Percent 3 6 15 2 3 3" xfId="24119"/>
    <cellStyle name="Percent 3 6 15 2 4" xfId="6501"/>
    <cellStyle name="Percent 3 6 15 2 4 2" xfId="24121"/>
    <cellStyle name="Percent 3 6 15 2 5" xfId="24116"/>
    <cellStyle name="Percent 3 6 15 3" xfId="6502"/>
    <cellStyle name="Percent 3 6 15 3 2" xfId="6503"/>
    <cellStyle name="Percent 3 6 15 3 2 2" xfId="6504"/>
    <cellStyle name="Percent 3 6 15 3 2 2 2" xfId="24124"/>
    <cellStyle name="Percent 3 6 15 3 2 3" xfId="24123"/>
    <cellStyle name="Percent 3 6 15 3 3" xfId="6505"/>
    <cellStyle name="Percent 3 6 15 3 3 2" xfId="6506"/>
    <cellStyle name="Percent 3 6 15 3 3 2 2" xfId="24126"/>
    <cellStyle name="Percent 3 6 15 3 3 3" xfId="24125"/>
    <cellStyle name="Percent 3 6 15 3 4" xfId="6507"/>
    <cellStyle name="Percent 3 6 15 3 4 2" xfId="24127"/>
    <cellStyle name="Percent 3 6 15 3 5" xfId="24122"/>
    <cellStyle name="Percent 3 6 15 4" xfId="6508"/>
    <cellStyle name="Percent 3 6 15 4 2" xfId="6509"/>
    <cellStyle name="Percent 3 6 15 4 2 2" xfId="6510"/>
    <cellStyle name="Percent 3 6 15 4 2 2 2" xfId="24130"/>
    <cellStyle name="Percent 3 6 15 4 2 3" xfId="24129"/>
    <cellStyle name="Percent 3 6 15 4 3" xfId="6511"/>
    <cellStyle name="Percent 3 6 15 4 3 2" xfId="6512"/>
    <cellStyle name="Percent 3 6 15 4 3 2 2" xfId="24132"/>
    <cellStyle name="Percent 3 6 15 4 3 3" xfId="24131"/>
    <cellStyle name="Percent 3 6 15 4 4" xfId="6513"/>
    <cellStyle name="Percent 3 6 15 4 4 2" xfId="24133"/>
    <cellStyle name="Percent 3 6 15 4 5" xfId="24128"/>
    <cellStyle name="Percent 3 6 15 5" xfId="6514"/>
    <cellStyle name="Percent 3 6 15 5 2" xfId="6515"/>
    <cellStyle name="Percent 3 6 15 5 2 2" xfId="6516"/>
    <cellStyle name="Percent 3 6 15 5 2 2 2" xfId="24136"/>
    <cellStyle name="Percent 3 6 15 5 2 3" xfId="24135"/>
    <cellStyle name="Percent 3 6 15 5 3" xfId="6517"/>
    <cellStyle name="Percent 3 6 15 5 3 2" xfId="6518"/>
    <cellStyle name="Percent 3 6 15 5 3 2 2" xfId="24138"/>
    <cellStyle name="Percent 3 6 15 5 3 3" xfId="24137"/>
    <cellStyle name="Percent 3 6 15 5 4" xfId="6519"/>
    <cellStyle name="Percent 3 6 15 5 4 2" xfId="6520"/>
    <cellStyle name="Percent 3 6 15 5 4 2 2" xfId="24140"/>
    <cellStyle name="Percent 3 6 15 5 4 3" xfId="24139"/>
    <cellStyle name="Percent 3 6 15 5 5" xfId="6521"/>
    <cellStyle name="Percent 3 6 15 5 5 2" xfId="24141"/>
    <cellStyle name="Percent 3 6 15 5 6" xfId="24134"/>
    <cellStyle name="Percent 3 6 15 6" xfId="6522"/>
    <cellStyle name="Percent 3 6 15 6 2" xfId="6523"/>
    <cellStyle name="Percent 3 6 15 6 2 2" xfId="6524"/>
    <cellStyle name="Percent 3 6 15 6 2 2 2" xfId="24144"/>
    <cellStyle name="Percent 3 6 15 6 2 3" xfId="24143"/>
    <cellStyle name="Percent 3 6 15 6 3" xfId="6525"/>
    <cellStyle name="Percent 3 6 15 6 3 2" xfId="6526"/>
    <cellStyle name="Percent 3 6 15 6 3 2 2" xfId="24146"/>
    <cellStyle name="Percent 3 6 15 6 3 3" xfId="24145"/>
    <cellStyle name="Percent 3 6 15 6 4" xfId="6527"/>
    <cellStyle name="Percent 3 6 15 6 4 2" xfId="24147"/>
    <cellStyle name="Percent 3 6 15 6 5" xfId="24142"/>
    <cellStyle name="Percent 3 6 15 7" xfId="6528"/>
    <cellStyle name="Percent 3 6 15 7 2" xfId="6529"/>
    <cellStyle name="Percent 3 6 15 7 2 2" xfId="24149"/>
    <cellStyle name="Percent 3 6 15 7 3" xfId="24148"/>
    <cellStyle name="Percent 3 6 15 8" xfId="6530"/>
    <cellStyle name="Percent 3 6 15 8 2" xfId="6531"/>
    <cellStyle name="Percent 3 6 15 8 2 2" xfId="24151"/>
    <cellStyle name="Percent 3 6 15 8 3" xfId="24150"/>
    <cellStyle name="Percent 3 6 15 9" xfId="6532"/>
    <cellStyle name="Percent 3 6 15 9 2" xfId="6533"/>
    <cellStyle name="Percent 3 6 15 9 2 2" xfId="24153"/>
    <cellStyle name="Percent 3 6 15 9 3" xfId="24152"/>
    <cellStyle name="Percent 3 6 16" xfId="6534"/>
    <cellStyle name="Percent 3 6 16 2" xfId="6535"/>
    <cellStyle name="Percent 3 6 16 2 2" xfId="6536"/>
    <cellStyle name="Percent 3 6 16 2 2 2" xfId="24156"/>
    <cellStyle name="Percent 3 6 16 2 3" xfId="24155"/>
    <cellStyle name="Percent 3 6 16 3" xfId="6537"/>
    <cellStyle name="Percent 3 6 16 3 2" xfId="6538"/>
    <cellStyle name="Percent 3 6 16 3 2 2" xfId="24158"/>
    <cellStyle name="Percent 3 6 16 3 3" xfId="24157"/>
    <cellStyle name="Percent 3 6 16 4" xfId="6539"/>
    <cellStyle name="Percent 3 6 16 4 2" xfId="24159"/>
    <cellStyle name="Percent 3 6 16 5" xfId="24154"/>
    <cellStyle name="Percent 3 6 17" xfId="6540"/>
    <cellStyle name="Percent 3 6 17 2" xfId="6541"/>
    <cellStyle name="Percent 3 6 17 2 2" xfId="6542"/>
    <cellStyle name="Percent 3 6 17 2 2 2" xfId="24162"/>
    <cellStyle name="Percent 3 6 17 2 3" xfId="24161"/>
    <cellStyle name="Percent 3 6 17 3" xfId="6543"/>
    <cellStyle name="Percent 3 6 17 3 2" xfId="6544"/>
    <cellStyle name="Percent 3 6 17 3 2 2" xfId="24164"/>
    <cellStyle name="Percent 3 6 17 3 3" xfId="24163"/>
    <cellStyle name="Percent 3 6 17 4" xfId="6545"/>
    <cellStyle name="Percent 3 6 17 4 2" xfId="24165"/>
    <cellStyle name="Percent 3 6 17 5" xfId="24160"/>
    <cellStyle name="Percent 3 6 18" xfId="6546"/>
    <cellStyle name="Percent 3 6 18 2" xfId="6547"/>
    <cellStyle name="Percent 3 6 18 2 2" xfId="6548"/>
    <cellStyle name="Percent 3 6 18 2 2 2" xfId="24168"/>
    <cellStyle name="Percent 3 6 18 2 3" xfId="24167"/>
    <cellStyle name="Percent 3 6 18 3" xfId="6549"/>
    <cellStyle name="Percent 3 6 18 3 2" xfId="6550"/>
    <cellStyle name="Percent 3 6 18 3 2 2" xfId="24170"/>
    <cellStyle name="Percent 3 6 18 3 3" xfId="24169"/>
    <cellStyle name="Percent 3 6 18 4" xfId="6551"/>
    <cellStyle name="Percent 3 6 18 4 2" xfId="24171"/>
    <cellStyle name="Percent 3 6 18 5" xfId="24166"/>
    <cellStyle name="Percent 3 6 19" xfId="6552"/>
    <cellStyle name="Percent 3 6 19 2" xfId="6553"/>
    <cellStyle name="Percent 3 6 19 2 2" xfId="6554"/>
    <cellStyle name="Percent 3 6 19 2 2 2" xfId="24174"/>
    <cellStyle name="Percent 3 6 19 2 3" xfId="24173"/>
    <cellStyle name="Percent 3 6 19 3" xfId="6555"/>
    <cellStyle name="Percent 3 6 19 3 2" xfId="6556"/>
    <cellStyle name="Percent 3 6 19 3 2 2" xfId="24176"/>
    <cellStyle name="Percent 3 6 19 3 3" xfId="24175"/>
    <cellStyle name="Percent 3 6 19 4" xfId="6557"/>
    <cellStyle name="Percent 3 6 19 4 2" xfId="6558"/>
    <cellStyle name="Percent 3 6 19 4 2 2" xfId="24178"/>
    <cellStyle name="Percent 3 6 19 4 3" xfId="24177"/>
    <cellStyle name="Percent 3 6 19 5" xfId="6559"/>
    <cellStyle name="Percent 3 6 19 5 2" xfId="24179"/>
    <cellStyle name="Percent 3 6 19 6" xfId="24172"/>
    <cellStyle name="Percent 3 6 2" xfId="6560"/>
    <cellStyle name="Percent 3 6 2 10" xfId="6561"/>
    <cellStyle name="Percent 3 6 2 10 2" xfId="6562"/>
    <cellStyle name="Percent 3 6 2 10 2 2" xfId="24182"/>
    <cellStyle name="Percent 3 6 2 10 3" xfId="24181"/>
    <cellStyle name="Percent 3 6 2 11" xfId="6563"/>
    <cellStyle name="Percent 3 6 2 11 2" xfId="24183"/>
    <cellStyle name="Percent 3 6 2 12" xfId="24180"/>
    <cellStyle name="Percent 3 6 2 2" xfId="6564"/>
    <cellStyle name="Percent 3 6 2 2 2" xfId="6565"/>
    <cellStyle name="Percent 3 6 2 2 2 2" xfId="6566"/>
    <cellStyle name="Percent 3 6 2 2 2 2 2" xfId="24186"/>
    <cellStyle name="Percent 3 6 2 2 2 3" xfId="24185"/>
    <cellStyle name="Percent 3 6 2 2 3" xfId="6567"/>
    <cellStyle name="Percent 3 6 2 2 3 2" xfId="6568"/>
    <cellStyle name="Percent 3 6 2 2 3 2 2" xfId="24188"/>
    <cellStyle name="Percent 3 6 2 2 3 3" xfId="24187"/>
    <cellStyle name="Percent 3 6 2 2 4" xfId="6569"/>
    <cellStyle name="Percent 3 6 2 2 4 2" xfId="24189"/>
    <cellStyle name="Percent 3 6 2 2 5" xfId="24184"/>
    <cellStyle name="Percent 3 6 2 3" xfId="6570"/>
    <cellStyle name="Percent 3 6 2 3 2" xfId="6571"/>
    <cellStyle name="Percent 3 6 2 3 2 2" xfId="6572"/>
    <cellStyle name="Percent 3 6 2 3 2 2 2" xfId="24192"/>
    <cellStyle name="Percent 3 6 2 3 2 3" xfId="24191"/>
    <cellStyle name="Percent 3 6 2 3 3" xfId="6573"/>
    <cellStyle name="Percent 3 6 2 3 3 2" xfId="6574"/>
    <cellStyle name="Percent 3 6 2 3 3 2 2" xfId="24194"/>
    <cellStyle name="Percent 3 6 2 3 3 3" xfId="24193"/>
    <cellStyle name="Percent 3 6 2 3 4" xfId="6575"/>
    <cellStyle name="Percent 3 6 2 3 4 2" xfId="24195"/>
    <cellStyle name="Percent 3 6 2 3 5" xfId="24190"/>
    <cellStyle name="Percent 3 6 2 4" xfId="6576"/>
    <cellStyle name="Percent 3 6 2 4 2" xfId="6577"/>
    <cellStyle name="Percent 3 6 2 4 2 2" xfId="6578"/>
    <cellStyle name="Percent 3 6 2 4 2 2 2" xfId="24198"/>
    <cellStyle name="Percent 3 6 2 4 2 3" xfId="24197"/>
    <cellStyle name="Percent 3 6 2 4 3" xfId="6579"/>
    <cellStyle name="Percent 3 6 2 4 3 2" xfId="6580"/>
    <cellStyle name="Percent 3 6 2 4 3 2 2" xfId="24200"/>
    <cellStyle name="Percent 3 6 2 4 3 3" xfId="24199"/>
    <cellStyle name="Percent 3 6 2 4 4" xfId="6581"/>
    <cellStyle name="Percent 3 6 2 4 4 2" xfId="24201"/>
    <cellStyle name="Percent 3 6 2 4 5" xfId="24196"/>
    <cellStyle name="Percent 3 6 2 5" xfId="6582"/>
    <cellStyle name="Percent 3 6 2 5 2" xfId="6583"/>
    <cellStyle name="Percent 3 6 2 5 2 2" xfId="6584"/>
    <cellStyle name="Percent 3 6 2 5 2 2 2" xfId="24204"/>
    <cellStyle name="Percent 3 6 2 5 2 3" xfId="24203"/>
    <cellStyle name="Percent 3 6 2 5 3" xfId="6585"/>
    <cellStyle name="Percent 3 6 2 5 3 2" xfId="6586"/>
    <cellStyle name="Percent 3 6 2 5 3 2 2" xfId="24206"/>
    <cellStyle name="Percent 3 6 2 5 3 3" xfId="24205"/>
    <cellStyle name="Percent 3 6 2 5 4" xfId="6587"/>
    <cellStyle name="Percent 3 6 2 5 4 2" xfId="6588"/>
    <cellStyle name="Percent 3 6 2 5 4 2 2" xfId="24208"/>
    <cellStyle name="Percent 3 6 2 5 4 3" xfId="24207"/>
    <cellStyle name="Percent 3 6 2 5 5" xfId="6589"/>
    <cellStyle name="Percent 3 6 2 5 5 2" xfId="24209"/>
    <cellStyle name="Percent 3 6 2 5 6" xfId="24202"/>
    <cellStyle name="Percent 3 6 2 6" xfId="6590"/>
    <cellStyle name="Percent 3 6 2 6 2" xfId="6591"/>
    <cellStyle name="Percent 3 6 2 6 2 2" xfId="6592"/>
    <cellStyle name="Percent 3 6 2 6 2 2 2" xfId="24212"/>
    <cellStyle name="Percent 3 6 2 6 2 3" xfId="24211"/>
    <cellStyle name="Percent 3 6 2 6 3" xfId="6593"/>
    <cellStyle name="Percent 3 6 2 6 3 2" xfId="6594"/>
    <cellStyle name="Percent 3 6 2 6 3 2 2" xfId="24214"/>
    <cellStyle name="Percent 3 6 2 6 3 3" xfId="24213"/>
    <cellStyle name="Percent 3 6 2 6 4" xfId="6595"/>
    <cellStyle name="Percent 3 6 2 6 4 2" xfId="24215"/>
    <cellStyle name="Percent 3 6 2 6 5" xfId="24210"/>
    <cellStyle name="Percent 3 6 2 7" xfId="6596"/>
    <cellStyle name="Percent 3 6 2 7 2" xfId="6597"/>
    <cellStyle name="Percent 3 6 2 7 2 2" xfId="24217"/>
    <cellStyle name="Percent 3 6 2 7 3" xfId="24216"/>
    <cellStyle name="Percent 3 6 2 8" xfId="6598"/>
    <cellStyle name="Percent 3 6 2 8 2" xfId="6599"/>
    <cellStyle name="Percent 3 6 2 8 2 2" xfId="24219"/>
    <cellStyle name="Percent 3 6 2 8 3" xfId="24218"/>
    <cellStyle name="Percent 3 6 2 9" xfId="6600"/>
    <cellStyle name="Percent 3 6 2 9 2" xfId="6601"/>
    <cellStyle name="Percent 3 6 2 9 2 2" xfId="24221"/>
    <cellStyle name="Percent 3 6 2 9 3" xfId="24220"/>
    <cellStyle name="Percent 3 6 20" xfId="6602"/>
    <cellStyle name="Percent 3 6 20 2" xfId="6603"/>
    <cellStyle name="Percent 3 6 20 2 2" xfId="6604"/>
    <cellStyle name="Percent 3 6 20 2 2 2" xfId="24224"/>
    <cellStyle name="Percent 3 6 20 2 3" xfId="24223"/>
    <cellStyle name="Percent 3 6 20 3" xfId="6605"/>
    <cellStyle name="Percent 3 6 20 3 2" xfId="6606"/>
    <cellStyle name="Percent 3 6 20 3 2 2" xfId="24226"/>
    <cellStyle name="Percent 3 6 20 3 3" xfId="24225"/>
    <cellStyle name="Percent 3 6 20 4" xfId="6607"/>
    <cellStyle name="Percent 3 6 20 4 2" xfId="24227"/>
    <cellStyle name="Percent 3 6 20 5" xfId="24222"/>
    <cellStyle name="Percent 3 6 21" xfId="6608"/>
    <cellStyle name="Percent 3 6 21 2" xfId="6609"/>
    <cellStyle name="Percent 3 6 21 2 2" xfId="24229"/>
    <cellStyle name="Percent 3 6 21 3" xfId="24228"/>
    <cellStyle name="Percent 3 6 22" xfId="6610"/>
    <cellStyle name="Percent 3 6 22 2" xfId="6611"/>
    <cellStyle name="Percent 3 6 22 2 2" xfId="24231"/>
    <cellStyle name="Percent 3 6 22 3" xfId="24230"/>
    <cellStyle name="Percent 3 6 23" xfId="6612"/>
    <cellStyle name="Percent 3 6 23 2" xfId="6613"/>
    <cellStyle name="Percent 3 6 23 2 2" xfId="24233"/>
    <cellStyle name="Percent 3 6 23 3" xfId="24232"/>
    <cellStyle name="Percent 3 6 24" xfId="6614"/>
    <cellStyle name="Percent 3 6 24 2" xfId="6615"/>
    <cellStyle name="Percent 3 6 24 2 2" xfId="24235"/>
    <cellStyle name="Percent 3 6 24 3" xfId="24234"/>
    <cellStyle name="Percent 3 6 25" xfId="6616"/>
    <cellStyle name="Percent 3 6 25 2" xfId="24236"/>
    <cellStyle name="Percent 3 6 26" xfId="23901"/>
    <cellStyle name="Percent 3 6 3" xfId="6617"/>
    <cellStyle name="Percent 3 6 3 10" xfId="6618"/>
    <cellStyle name="Percent 3 6 3 10 2" xfId="6619"/>
    <cellStyle name="Percent 3 6 3 10 2 2" xfId="24239"/>
    <cellStyle name="Percent 3 6 3 10 3" xfId="24238"/>
    <cellStyle name="Percent 3 6 3 11" xfId="6620"/>
    <cellStyle name="Percent 3 6 3 11 2" xfId="24240"/>
    <cellStyle name="Percent 3 6 3 12" xfId="24237"/>
    <cellStyle name="Percent 3 6 3 2" xfId="6621"/>
    <cellStyle name="Percent 3 6 3 2 2" xfId="6622"/>
    <cellStyle name="Percent 3 6 3 2 2 2" xfId="6623"/>
    <cellStyle name="Percent 3 6 3 2 2 2 2" xfId="24243"/>
    <cellStyle name="Percent 3 6 3 2 2 3" xfId="24242"/>
    <cellStyle name="Percent 3 6 3 2 3" xfId="6624"/>
    <cellStyle name="Percent 3 6 3 2 3 2" xfId="6625"/>
    <cellStyle name="Percent 3 6 3 2 3 2 2" xfId="24245"/>
    <cellStyle name="Percent 3 6 3 2 3 3" xfId="24244"/>
    <cellStyle name="Percent 3 6 3 2 4" xfId="6626"/>
    <cellStyle name="Percent 3 6 3 2 4 2" xfId="24246"/>
    <cellStyle name="Percent 3 6 3 2 5" xfId="24241"/>
    <cellStyle name="Percent 3 6 3 3" xfId="6627"/>
    <cellStyle name="Percent 3 6 3 3 2" xfId="6628"/>
    <cellStyle name="Percent 3 6 3 3 2 2" xfId="6629"/>
    <cellStyle name="Percent 3 6 3 3 2 2 2" xfId="24249"/>
    <cellStyle name="Percent 3 6 3 3 2 3" xfId="24248"/>
    <cellStyle name="Percent 3 6 3 3 3" xfId="6630"/>
    <cellStyle name="Percent 3 6 3 3 3 2" xfId="6631"/>
    <cellStyle name="Percent 3 6 3 3 3 2 2" xfId="24251"/>
    <cellStyle name="Percent 3 6 3 3 3 3" xfId="24250"/>
    <cellStyle name="Percent 3 6 3 3 4" xfId="6632"/>
    <cellStyle name="Percent 3 6 3 3 4 2" xfId="24252"/>
    <cellStyle name="Percent 3 6 3 3 5" xfId="24247"/>
    <cellStyle name="Percent 3 6 3 4" xfId="6633"/>
    <cellStyle name="Percent 3 6 3 4 2" xfId="6634"/>
    <cellStyle name="Percent 3 6 3 4 2 2" xfId="6635"/>
    <cellStyle name="Percent 3 6 3 4 2 2 2" xfId="24255"/>
    <cellStyle name="Percent 3 6 3 4 2 3" xfId="24254"/>
    <cellStyle name="Percent 3 6 3 4 3" xfId="6636"/>
    <cellStyle name="Percent 3 6 3 4 3 2" xfId="6637"/>
    <cellStyle name="Percent 3 6 3 4 3 2 2" xfId="24257"/>
    <cellStyle name="Percent 3 6 3 4 3 3" xfId="24256"/>
    <cellStyle name="Percent 3 6 3 4 4" xfId="6638"/>
    <cellStyle name="Percent 3 6 3 4 4 2" xfId="24258"/>
    <cellStyle name="Percent 3 6 3 4 5" xfId="24253"/>
    <cellStyle name="Percent 3 6 3 5" xfId="6639"/>
    <cellStyle name="Percent 3 6 3 5 2" xfId="6640"/>
    <cellStyle name="Percent 3 6 3 5 2 2" xfId="6641"/>
    <cellStyle name="Percent 3 6 3 5 2 2 2" xfId="24261"/>
    <cellStyle name="Percent 3 6 3 5 2 3" xfId="24260"/>
    <cellStyle name="Percent 3 6 3 5 3" xfId="6642"/>
    <cellStyle name="Percent 3 6 3 5 3 2" xfId="6643"/>
    <cellStyle name="Percent 3 6 3 5 3 2 2" xfId="24263"/>
    <cellStyle name="Percent 3 6 3 5 3 3" xfId="24262"/>
    <cellStyle name="Percent 3 6 3 5 4" xfId="6644"/>
    <cellStyle name="Percent 3 6 3 5 4 2" xfId="6645"/>
    <cellStyle name="Percent 3 6 3 5 4 2 2" xfId="24265"/>
    <cellStyle name="Percent 3 6 3 5 4 3" xfId="24264"/>
    <cellStyle name="Percent 3 6 3 5 5" xfId="6646"/>
    <cellStyle name="Percent 3 6 3 5 5 2" xfId="24266"/>
    <cellStyle name="Percent 3 6 3 5 6" xfId="24259"/>
    <cellStyle name="Percent 3 6 3 6" xfId="6647"/>
    <cellStyle name="Percent 3 6 3 6 2" xfId="6648"/>
    <cellStyle name="Percent 3 6 3 6 2 2" xfId="6649"/>
    <cellStyle name="Percent 3 6 3 6 2 2 2" xfId="24269"/>
    <cellStyle name="Percent 3 6 3 6 2 3" xfId="24268"/>
    <cellStyle name="Percent 3 6 3 6 3" xfId="6650"/>
    <cellStyle name="Percent 3 6 3 6 3 2" xfId="6651"/>
    <cellStyle name="Percent 3 6 3 6 3 2 2" xfId="24271"/>
    <cellStyle name="Percent 3 6 3 6 3 3" xfId="24270"/>
    <cellStyle name="Percent 3 6 3 6 4" xfId="6652"/>
    <cellStyle name="Percent 3 6 3 6 4 2" xfId="24272"/>
    <cellStyle name="Percent 3 6 3 6 5" xfId="24267"/>
    <cellStyle name="Percent 3 6 3 7" xfId="6653"/>
    <cellStyle name="Percent 3 6 3 7 2" xfId="6654"/>
    <cellStyle name="Percent 3 6 3 7 2 2" xfId="24274"/>
    <cellStyle name="Percent 3 6 3 7 3" xfId="24273"/>
    <cellStyle name="Percent 3 6 3 8" xfId="6655"/>
    <cellStyle name="Percent 3 6 3 8 2" xfId="6656"/>
    <cellStyle name="Percent 3 6 3 8 2 2" xfId="24276"/>
    <cellStyle name="Percent 3 6 3 8 3" xfId="24275"/>
    <cellStyle name="Percent 3 6 3 9" xfId="6657"/>
    <cellStyle name="Percent 3 6 3 9 2" xfId="6658"/>
    <cellStyle name="Percent 3 6 3 9 2 2" xfId="24278"/>
    <cellStyle name="Percent 3 6 3 9 3" xfId="24277"/>
    <cellStyle name="Percent 3 6 4" xfId="6659"/>
    <cellStyle name="Percent 3 6 4 10" xfId="6660"/>
    <cellStyle name="Percent 3 6 4 10 2" xfId="6661"/>
    <cellStyle name="Percent 3 6 4 10 2 2" xfId="24281"/>
    <cellStyle name="Percent 3 6 4 10 3" xfId="24280"/>
    <cellStyle name="Percent 3 6 4 11" xfId="6662"/>
    <cellStyle name="Percent 3 6 4 11 2" xfId="24282"/>
    <cellStyle name="Percent 3 6 4 12" xfId="24279"/>
    <cellStyle name="Percent 3 6 4 2" xfId="6663"/>
    <cellStyle name="Percent 3 6 4 2 2" xfId="6664"/>
    <cellStyle name="Percent 3 6 4 2 2 2" xfId="6665"/>
    <cellStyle name="Percent 3 6 4 2 2 2 2" xfId="24285"/>
    <cellStyle name="Percent 3 6 4 2 2 3" xfId="24284"/>
    <cellStyle name="Percent 3 6 4 2 3" xfId="6666"/>
    <cellStyle name="Percent 3 6 4 2 3 2" xfId="6667"/>
    <cellStyle name="Percent 3 6 4 2 3 2 2" xfId="24287"/>
    <cellStyle name="Percent 3 6 4 2 3 3" xfId="24286"/>
    <cellStyle name="Percent 3 6 4 2 4" xfId="6668"/>
    <cellStyle name="Percent 3 6 4 2 4 2" xfId="24288"/>
    <cellStyle name="Percent 3 6 4 2 5" xfId="24283"/>
    <cellStyle name="Percent 3 6 4 3" xfId="6669"/>
    <cellStyle name="Percent 3 6 4 3 2" xfId="6670"/>
    <cellStyle name="Percent 3 6 4 3 2 2" xfId="6671"/>
    <cellStyle name="Percent 3 6 4 3 2 2 2" xfId="24291"/>
    <cellStyle name="Percent 3 6 4 3 2 3" xfId="24290"/>
    <cellStyle name="Percent 3 6 4 3 3" xfId="6672"/>
    <cellStyle name="Percent 3 6 4 3 3 2" xfId="6673"/>
    <cellStyle name="Percent 3 6 4 3 3 2 2" xfId="24293"/>
    <cellStyle name="Percent 3 6 4 3 3 3" xfId="24292"/>
    <cellStyle name="Percent 3 6 4 3 4" xfId="6674"/>
    <cellStyle name="Percent 3 6 4 3 4 2" xfId="24294"/>
    <cellStyle name="Percent 3 6 4 3 5" xfId="24289"/>
    <cellStyle name="Percent 3 6 4 4" xfId="6675"/>
    <cellStyle name="Percent 3 6 4 4 2" xfId="6676"/>
    <cellStyle name="Percent 3 6 4 4 2 2" xfId="6677"/>
    <cellStyle name="Percent 3 6 4 4 2 2 2" xfId="24297"/>
    <cellStyle name="Percent 3 6 4 4 2 3" xfId="24296"/>
    <cellStyle name="Percent 3 6 4 4 3" xfId="6678"/>
    <cellStyle name="Percent 3 6 4 4 3 2" xfId="6679"/>
    <cellStyle name="Percent 3 6 4 4 3 2 2" xfId="24299"/>
    <cellStyle name="Percent 3 6 4 4 3 3" xfId="24298"/>
    <cellStyle name="Percent 3 6 4 4 4" xfId="6680"/>
    <cellStyle name="Percent 3 6 4 4 4 2" xfId="24300"/>
    <cellStyle name="Percent 3 6 4 4 5" xfId="24295"/>
    <cellStyle name="Percent 3 6 4 5" xfId="6681"/>
    <cellStyle name="Percent 3 6 4 5 2" xfId="6682"/>
    <cellStyle name="Percent 3 6 4 5 2 2" xfId="6683"/>
    <cellStyle name="Percent 3 6 4 5 2 2 2" xfId="24303"/>
    <cellStyle name="Percent 3 6 4 5 2 3" xfId="24302"/>
    <cellStyle name="Percent 3 6 4 5 3" xfId="6684"/>
    <cellStyle name="Percent 3 6 4 5 3 2" xfId="6685"/>
    <cellStyle name="Percent 3 6 4 5 3 2 2" xfId="24305"/>
    <cellStyle name="Percent 3 6 4 5 3 3" xfId="24304"/>
    <cellStyle name="Percent 3 6 4 5 4" xfId="6686"/>
    <cellStyle name="Percent 3 6 4 5 4 2" xfId="6687"/>
    <cellStyle name="Percent 3 6 4 5 4 2 2" xfId="24307"/>
    <cellStyle name="Percent 3 6 4 5 4 3" xfId="24306"/>
    <cellStyle name="Percent 3 6 4 5 5" xfId="6688"/>
    <cellStyle name="Percent 3 6 4 5 5 2" xfId="24308"/>
    <cellStyle name="Percent 3 6 4 5 6" xfId="24301"/>
    <cellStyle name="Percent 3 6 4 6" xfId="6689"/>
    <cellStyle name="Percent 3 6 4 6 2" xfId="6690"/>
    <cellStyle name="Percent 3 6 4 6 2 2" xfId="6691"/>
    <cellStyle name="Percent 3 6 4 6 2 2 2" xfId="24311"/>
    <cellStyle name="Percent 3 6 4 6 2 3" xfId="24310"/>
    <cellStyle name="Percent 3 6 4 6 3" xfId="6692"/>
    <cellStyle name="Percent 3 6 4 6 3 2" xfId="6693"/>
    <cellStyle name="Percent 3 6 4 6 3 2 2" xfId="24313"/>
    <cellStyle name="Percent 3 6 4 6 3 3" xfId="24312"/>
    <cellStyle name="Percent 3 6 4 6 4" xfId="6694"/>
    <cellStyle name="Percent 3 6 4 6 4 2" xfId="24314"/>
    <cellStyle name="Percent 3 6 4 6 5" xfId="24309"/>
    <cellStyle name="Percent 3 6 4 7" xfId="6695"/>
    <cellStyle name="Percent 3 6 4 7 2" xfId="6696"/>
    <cellStyle name="Percent 3 6 4 7 2 2" xfId="24316"/>
    <cellStyle name="Percent 3 6 4 7 3" xfId="24315"/>
    <cellStyle name="Percent 3 6 4 8" xfId="6697"/>
    <cellStyle name="Percent 3 6 4 8 2" xfId="6698"/>
    <cellStyle name="Percent 3 6 4 8 2 2" xfId="24318"/>
    <cellStyle name="Percent 3 6 4 8 3" xfId="24317"/>
    <cellStyle name="Percent 3 6 4 9" xfId="6699"/>
    <cellStyle name="Percent 3 6 4 9 2" xfId="6700"/>
    <cellStyle name="Percent 3 6 4 9 2 2" xfId="24320"/>
    <cellStyle name="Percent 3 6 4 9 3" xfId="24319"/>
    <cellStyle name="Percent 3 6 5" xfId="6701"/>
    <cellStyle name="Percent 3 6 5 10" xfId="6702"/>
    <cellStyle name="Percent 3 6 5 10 2" xfId="6703"/>
    <cellStyle name="Percent 3 6 5 10 2 2" xfId="24323"/>
    <cellStyle name="Percent 3 6 5 10 3" xfId="24322"/>
    <cellStyle name="Percent 3 6 5 11" xfId="6704"/>
    <cellStyle name="Percent 3 6 5 11 2" xfId="24324"/>
    <cellStyle name="Percent 3 6 5 12" xfId="24321"/>
    <cellStyle name="Percent 3 6 5 2" xfId="6705"/>
    <cellStyle name="Percent 3 6 5 2 2" xfId="6706"/>
    <cellStyle name="Percent 3 6 5 2 2 2" xfId="6707"/>
    <cellStyle name="Percent 3 6 5 2 2 2 2" xfId="24327"/>
    <cellStyle name="Percent 3 6 5 2 2 3" xfId="24326"/>
    <cellStyle name="Percent 3 6 5 2 3" xfId="6708"/>
    <cellStyle name="Percent 3 6 5 2 3 2" xfId="6709"/>
    <cellStyle name="Percent 3 6 5 2 3 2 2" xfId="24329"/>
    <cellStyle name="Percent 3 6 5 2 3 3" xfId="24328"/>
    <cellStyle name="Percent 3 6 5 2 4" xfId="6710"/>
    <cellStyle name="Percent 3 6 5 2 4 2" xfId="24330"/>
    <cellStyle name="Percent 3 6 5 2 5" xfId="24325"/>
    <cellStyle name="Percent 3 6 5 3" xfId="6711"/>
    <cellStyle name="Percent 3 6 5 3 2" xfId="6712"/>
    <cellStyle name="Percent 3 6 5 3 2 2" xfId="6713"/>
    <cellStyle name="Percent 3 6 5 3 2 2 2" xfId="24333"/>
    <cellStyle name="Percent 3 6 5 3 2 3" xfId="24332"/>
    <cellStyle name="Percent 3 6 5 3 3" xfId="6714"/>
    <cellStyle name="Percent 3 6 5 3 3 2" xfId="6715"/>
    <cellStyle name="Percent 3 6 5 3 3 2 2" xfId="24335"/>
    <cellStyle name="Percent 3 6 5 3 3 3" xfId="24334"/>
    <cellStyle name="Percent 3 6 5 3 4" xfId="6716"/>
    <cellStyle name="Percent 3 6 5 3 4 2" xfId="24336"/>
    <cellStyle name="Percent 3 6 5 3 5" xfId="24331"/>
    <cellStyle name="Percent 3 6 5 4" xfId="6717"/>
    <cellStyle name="Percent 3 6 5 4 2" xfId="6718"/>
    <cellStyle name="Percent 3 6 5 4 2 2" xfId="6719"/>
    <cellStyle name="Percent 3 6 5 4 2 2 2" xfId="24339"/>
    <cellStyle name="Percent 3 6 5 4 2 3" xfId="24338"/>
    <cellStyle name="Percent 3 6 5 4 3" xfId="6720"/>
    <cellStyle name="Percent 3 6 5 4 3 2" xfId="6721"/>
    <cellStyle name="Percent 3 6 5 4 3 2 2" xfId="24341"/>
    <cellStyle name="Percent 3 6 5 4 3 3" xfId="24340"/>
    <cellStyle name="Percent 3 6 5 4 4" xfId="6722"/>
    <cellStyle name="Percent 3 6 5 4 4 2" xfId="24342"/>
    <cellStyle name="Percent 3 6 5 4 5" xfId="24337"/>
    <cellStyle name="Percent 3 6 5 5" xfId="6723"/>
    <cellStyle name="Percent 3 6 5 5 2" xfId="6724"/>
    <cellStyle name="Percent 3 6 5 5 2 2" xfId="6725"/>
    <cellStyle name="Percent 3 6 5 5 2 2 2" xfId="24345"/>
    <cellStyle name="Percent 3 6 5 5 2 3" xfId="24344"/>
    <cellStyle name="Percent 3 6 5 5 3" xfId="6726"/>
    <cellStyle name="Percent 3 6 5 5 3 2" xfId="6727"/>
    <cellStyle name="Percent 3 6 5 5 3 2 2" xfId="24347"/>
    <cellStyle name="Percent 3 6 5 5 3 3" xfId="24346"/>
    <cellStyle name="Percent 3 6 5 5 4" xfId="6728"/>
    <cellStyle name="Percent 3 6 5 5 4 2" xfId="6729"/>
    <cellStyle name="Percent 3 6 5 5 4 2 2" xfId="24349"/>
    <cellStyle name="Percent 3 6 5 5 4 3" xfId="24348"/>
    <cellStyle name="Percent 3 6 5 5 5" xfId="6730"/>
    <cellStyle name="Percent 3 6 5 5 5 2" xfId="24350"/>
    <cellStyle name="Percent 3 6 5 5 6" xfId="24343"/>
    <cellStyle name="Percent 3 6 5 6" xfId="6731"/>
    <cellStyle name="Percent 3 6 5 6 2" xfId="6732"/>
    <cellStyle name="Percent 3 6 5 6 2 2" xfId="6733"/>
    <cellStyle name="Percent 3 6 5 6 2 2 2" xfId="24353"/>
    <cellStyle name="Percent 3 6 5 6 2 3" xfId="24352"/>
    <cellStyle name="Percent 3 6 5 6 3" xfId="6734"/>
    <cellStyle name="Percent 3 6 5 6 3 2" xfId="6735"/>
    <cellStyle name="Percent 3 6 5 6 3 2 2" xfId="24355"/>
    <cellStyle name="Percent 3 6 5 6 3 3" xfId="24354"/>
    <cellStyle name="Percent 3 6 5 6 4" xfId="6736"/>
    <cellStyle name="Percent 3 6 5 6 4 2" xfId="24356"/>
    <cellStyle name="Percent 3 6 5 6 5" xfId="24351"/>
    <cellStyle name="Percent 3 6 5 7" xfId="6737"/>
    <cellStyle name="Percent 3 6 5 7 2" xfId="6738"/>
    <cellStyle name="Percent 3 6 5 7 2 2" xfId="24358"/>
    <cellStyle name="Percent 3 6 5 7 3" xfId="24357"/>
    <cellStyle name="Percent 3 6 5 8" xfId="6739"/>
    <cellStyle name="Percent 3 6 5 8 2" xfId="6740"/>
    <cellStyle name="Percent 3 6 5 8 2 2" xfId="24360"/>
    <cellStyle name="Percent 3 6 5 8 3" xfId="24359"/>
    <cellStyle name="Percent 3 6 5 9" xfId="6741"/>
    <cellStyle name="Percent 3 6 5 9 2" xfId="6742"/>
    <cellStyle name="Percent 3 6 5 9 2 2" xfId="24362"/>
    <cellStyle name="Percent 3 6 5 9 3" xfId="24361"/>
    <cellStyle name="Percent 3 6 6" xfId="6743"/>
    <cellStyle name="Percent 3 6 6 10" xfId="6744"/>
    <cellStyle name="Percent 3 6 6 10 2" xfId="6745"/>
    <cellStyle name="Percent 3 6 6 10 2 2" xfId="24365"/>
    <cellStyle name="Percent 3 6 6 10 3" xfId="24364"/>
    <cellStyle name="Percent 3 6 6 11" xfId="6746"/>
    <cellStyle name="Percent 3 6 6 11 2" xfId="24366"/>
    <cellStyle name="Percent 3 6 6 12" xfId="24363"/>
    <cellStyle name="Percent 3 6 6 2" xfId="6747"/>
    <cellStyle name="Percent 3 6 6 2 2" xfId="6748"/>
    <cellStyle name="Percent 3 6 6 2 2 2" xfId="6749"/>
    <cellStyle name="Percent 3 6 6 2 2 2 2" xfId="24369"/>
    <cellStyle name="Percent 3 6 6 2 2 3" xfId="24368"/>
    <cellStyle name="Percent 3 6 6 2 3" xfId="6750"/>
    <cellStyle name="Percent 3 6 6 2 3 2" xfId="6751"/>
    <cellStyle name="Percent 3 6 6 2 3 2 2" xfId="24371"/>
    <cellStyle name="Percent 3 6 6 2 3 3" xfId="24370"/>
    <cellStyle name="Percent 3 6 6 2 4" xfId="6752"/>
    <cellStyle name="Percent 3 6 6 2 4 2" xfId="24372"/>
    <cellStyle name="Percent 3 6 6 2 5" xfId="24367"/>
    <cellStyle name="Percent 3 6 6 3" xfId="6753"/>
    <cellStyle name="Percent 3 6 6 3 2" xfId="6754"/>
    <cellStyle name="Percent 3 6 6 3 2 2" xfId="6755"/>
    <cellStyle name="Percent 3 6 6 3 2 2 2" xfId="24375"/>
    <cellStyle name="Percent 3 6 6 3 2 3" xfId="24374"/>
    <cellStyle name="Percent 3 6 6 3 3" xfId="6756"/>
    <cellStyle name="Percent 3 6 6 3 3 2" xfId="6757"/>
    <cellStyle name="Percent 3 6 6 3 3 2 2" xfId="24377"/>
    <cellStyle name="Percent 3 6 6 3 3 3" xfId="24376"/>
    <cellStyle name="Percent 3 6 6 3 4" xfId="6758"/>
    <cellStyle name="Percent 3 6 6 3 4 2" xfId="24378"/>
    <cellStyle name="Percent 3 6 6 3 5" xfId="24373"/>
    <cellStyle name="Percent 3 6 6 4" xfId="6759"/>
    <cellStyle name="Percent 3 6 6 4 2" xfId="6760"/>
    <cellStyle name="Percent 3 6 6 4 2 2" xfId="6761"/>
    <cellStyle name="Percent 3 6 6 4 2 2 2" xfId="24381"/>
    <cellStyle name="Percent 3 6 6 4 2 3" xfId="24380"/>
    <cellStyle name="Percent 3 6 6 4 3" xfId="6762"/>
    <cellStyle name="Percent 3 6 6 4 3 2" xfId="6763"/>
    <cellStyle name="Percent 3 6 6 4 3 2 2" xfId="24383"/>
    <cellStyle name="Percent 3 6 6 4 3 3" xfId="24382"/>
    <cellStyle name="Percent 3 6 6 4 4" xfId="6764"/>
    <cellStyle name="Percent 3 6 6 4 4 2" xfId="24384"/>
    <cellStyle name="Percent 3 6 6 4 5" xfId="24379"/>
    <cellStyle name="Percent 3 6 6 5" xfId="6765"/>
    <cellStyle name="Percent 3 6 6 5 2" xfId="6766"/>
    <cellStyle name="Percent 3 6 6 5 2 2" xfId="6767"/>
    <cellStyle name="Percent 3 6 6 5 2 2 2" xfId="24387"/>
    <cellStyle name="Percent 3 6 6 5 2 3" xfId="24386"/>
    <cellStyle name="Percent 3 6 6 5 3" xfId="6768"/>
    <cellStyle name="Percent 3 6 6 5 3 2" xfId="6769"/>
    <cellStyle name="Percent 3 6 6 5 3 2 2" xfId="24389"/>
    <cellStyle name="Percent 3 6 6 5 3 3" xfId="24388"/>
    <cellStyle name="Percent 3 6 6 5 4" xfId="6770"/>
    <cellStyle name="Percent 3 6 6 5 4 2" xfId="6771"/>
    <cellStyle name="Percent 3 6 6 5 4 2 2" xfId="24391"/>
    <cellStyle name="Percent 3 6 6 5 4 3" xfId="24390"/>
    <cellStyle name="Percent 3 6 6 5 5" xfId="6772"/>
    <cellStyle name="Percent 3 6 6 5 5 2" xfId="24392"/>
    <cellStyle name="Percent 3 6 6 5 6" xfId="24385"/>
    <cellStyle name="Percent 3 6 6 6" xfId="6773"/>
    <cellStyle name="Percent 3 6 6 6 2" xfId="6774"/>
    <cellStyle name="Percent 3 6 6 6 2 2" xfId="6775"/>
    <cellStyle name="Percent 3 6 6 6 2 2 2" xfId="24395"/>
    <cellStyle name="Percent 3 6 6 6 2 3" xfId="24394"/>
    <cellStyle name="Percent 3 6 6 6 3" xfId="6776"/>
    <cellStyle name="Percent 3 6 6 6 3 2" xfId="6777"/>
    <cellStyle name="Percent 3 6 6 6 3 2 2" xfId="24397"/>
    <cellStyle name="Percent 3 6 6 6 3 3" xfId="24396"/>
    <cellStyle name="Percent 3 6 6 6 4" xfId="6778"/>
    <cellStyle name="Percent 3 6 6 6 4 2" xfId="24398"/>
    <cellStyle name="Percent 3 6 6 6 5" xfId="24393"/>
    <cellStyle name="Percent 3 6 6 7" xfId="6779"/>
    <cellStyle name="Percent 3 6 6 7 2" xfId="6780"/>
    <cellStyle name="Percent 3 6 6 7 2 2" xfId="24400"/>
    <cellStyle name="Percent 3 6 6 7 3" xfId="24399"/>
    <cellStyle name="Percent 3 6 6 8" xfId="6781"/>
    <cellStyle name="Percent 3 6 6 8 2" xfId="6782"/>
    <cellStyle name="Percent 3 6 6 8 2 2" xfId="24402"/>
    <cellStyle name="Percent 3 6 6 8 3" xfId="24401"/>
    <cellStyle name="Percent 3 6 6 9" xfId="6783"/>
    <cellStyle name="Percent 3 6 6 9 2" xfId="6784"/>
    <cellStyle name="Percent 3 6 6 9 2 2" xfId="24404"/>
    <cellStyle name="Percent 3 6 6 9 3" xfId="24403"/>
    <cellStyle name="Percent 3 6 7" xfId="6785"/>
    <cellStyle name="Percent 3 6 7 10" xfId="6786"/>
    <cellStyle name="Percent 3 6 7 10 2" xfId="6787"/>
    <cellStyle name="Percent 3 6 7 10 2 2" xfId="24407"/>
    <cellStyle name="Percent 3 6 7 10 3" xfId="24406"/>
    <cellStyle name="Percent 3 6 7 11" xfId="6788"/>
    <cellStyle name="Percent 3 6 7 11 2" xfId="24408"/>
    <cellStyle name="Percent 3 6 7 12" xfId="24405"/>
    <cellStyle name="Percent 3 6 7 2" xfId="6789"/>
    <cellStyle name="Percent 3 6 7 2 2" xfId="6790"/>
    <cellStyle name="Percent 3 6 7 2 2 2" xfId="6791"/>
    <cellStyle name="Percent 3 6 7 2 2 2 2" xfId="24411"/>
    <cellStyle name="Percent 3 6 7 2 2 3" xfId="24410"/>
    <cellStyle name="Percent 3 6 7 2 3" xfId="6792"/>
    <cellStyle name="Percent 3 6 7 2 3 2" xfId="6793"/>
    <cellStyle name="Percent 3 6 7 2 3 2 2" xfId="24413"/>
    <cellStyle name="Percent 3 6 7 2 3 3" xfId="24412"/>
    <cellStyle name="Percent 3 6 7 2 4" xfId="6794"/>
    <cellStyle name="Percent 3 6 7 2 4 2" xfId="24414"/>
    <cellStyle name="Percent 3 6 7 2 5" xfId="24409"/>
    <cellStyle name="Percent 3 6 7 3" xfId="6795"/>
    <cellStyle name="Percent 3 6 7 3 2" xfId="6796"/>
    <cellStyle name="Percent 3 6 7 3 2 2" xfId="6797"/>
    <cellStyle name="Percent 3 6 7 3 2 2 2" xfId="24417"/>
    <cellStyle name="Percent 3 6 7 3 2 3" xfId="24416"/>
    <cellStyle name="Percent 3 6 7 3 3" xfId="6798"/>
    <cellStyle name="Percent 3 6 7 3 3 2" xfId="6799"/>
    <cellStyle name="Percent 3 6 7 3 3 2 2" xfId="24419"/>
    <cellStyle name="Percent 3 6 7 3 3 3" xfId="24418"/>
    <cellStyle name="Percent 3 6 7 3 4" xfId="6800"/>
    <cellStyle name="Percent 3 6 7 3 4 2" xfId="24420"/>
    <cellStyle name="Percent 3 6 7 3 5" xfId="24415"/>
    <cellStyle name="Percent 3 6 7 4" xfId="6801"/>
    <cellStyle name="Percent 3 6 7 4 2" xfId="6802"/>
    <cellStyle name="Percent 3 6 7 4 2 2" xfId="6803"/>
    <cellStyle name="Percent 3 6 7 4 2 2 2" xfId="24423"/>
    <cellStyle name="Percent 3 6 7 4 2 3" xfId="24422"/>
    <cellStyle name="Percent 3 6 7 4 3" xfId="6804"/>
    <cellStyle name="Percent 3 6 7 4 3 2" xfId="6805"/>
    <cellStyle name="Percent 3 6 7 4 3 2 2" xfId="24425"/>
    <cellStyle name="Percent 3 6 7 4 3 3" xfId="24424"/>
    <cellStyle name="Percent 3 6 7 4 4" xfId="6806"/>
    <cellStyle name="Percent 3 6 7 4 4 2" xfId="24426"/>
    <cellStyle name="Percent 3 6 7 4 5" xfId="24421"/>
    <cellStyle name="Percent 3 6 7 5" xfId="6807"/>
    <cellStyle name="Percent 3 6 7 5 2" xfId="6808"/>
    <cellStyle name="Percent 3 6 7 5 2 2" xfId="6809"/>
    <cellStyle name="Percent 3 6 7 5 2 2 2" xfId="24429"/>
    <cellStyle name="Percent 3 6 7 5 2 3" xfId="24428"/>
    <cellStyle name="Percent 3 6 7 5 3" xfId="6810"/>
    <cellStyle name="Percent 3 6 7 5 3 2" xfId="6811"/>
    <cellStyle name="Percent 3 6 7 5 3 2 2" xfId="24431"/>
    <cellStyle name="Percent 3 6 7 5 3 3" xfId="24430"/>
    <cellStyle name="Percent 3 6 7 5 4" xfId="6812"/>
    <cellStyle name="Percent 3 6 7 5 4 2" xfId="6813"/>
    <cellStyle name="Percent 3 6 7 5 4 2 2" xfId="24433"/>
    <cellStyle name="Percent 3 6 7 5 4 3" xfId="24432"/>
    <cellStyle name="Percent 3 6 7 5 5" xfId="6814"/>
    <cellStyle name="Percent 3 6 7 5 5 2" xfId="24434"/>
    <cellStyle name="Percent 3 6 7 5 6" xfId="24427"/>
    <cellStyle name="Percent 3 6 7 6" xfId="6815"/>
    <cellStyle name="Percent 3 6 7 6 2" xfId="6816"/>
    <cellStyle name="Percent 3 6 7 6 2 2" xfId="6817"/>
    <cellStyle name="Percent 3 6 7 6 2 2 2" xfId="24437"/>
    <cellStyle name="Percent 3 6 7 6 2 3" xfId="24436"/>
    <cellStyle name="Percent 3 6 7 6 3" xfId="6818"/>
    <cellStyle name="Percent 3 6 7 6 3 2" xfId="6819"/>
    <cellStyle name="Percent 3 6 7 6 3 2 2" xfId="24439"/>
    <cellStyle name="Percent 3 6 7 6 3 3" xfId="24438"/>
    <cellStyle name="Percent 3 6 7 6 4" xfId="6820"/>
    <cellStyle name="Percent 3 6 7 6 4 2" xfId="24440"/>
    <cellStyle name="Percent 3 6 7 6 5" xfId="24435"/>
    <cellStyle name="Percent 3 6 7 7" xfId="6821"/>
    <cellStyle name="Percent 3 6 7 7 2" xfId="6822"/>
    <cellStyle name="Percent 3 6 7 7 2 2" xfId="24442"/>
    <cellStyle name="Percent 3 6 7 7 3" xfId="24441"/>
    <cellStyle name="Percent 3 6 7 8" xfId="6823"/>
    <cellStyle name="Percent 3 6 7 8 2" xfId="6824"/>
    <cellStyle name="Percent 3 6 7 8 2 2" xfId="24444"/>
    <cellStyle name="Percent 3 6 7 8 3" xfId="24443"/>
    <cellStyle name="Percent 3 6 7 9" xfId="6825"/>
    <cellStyle name="Percent 3 6 7 9 2" xfId="6826"/>
    <cellStyle name="Percent 3 6 7 9 2 2" xfId="24446"/>
    <cellStyle name="Percent 3 6 7 9 3" xfId="24445"/>
    <cellStyle name="Percent 3 6 8" xfId="6827"/>
    <cellStyle name="Percent 3 6 8 10" xfId="6828"/>
    <cellStyle name="Percent 3 6 8 10 2" xfId="6829"/>
    <cellStyle name="Percent 3 6 8 10 2 2" xfId="24449"/>
    <cellStyle name="Percent 3 6 8 10 3" xfId="24448"/>
    <cellStyle name="Percent 3 6 8 11" xfId="6830"/>
    <cellStyle name="Percent 3 6 8 11 2" xfId="24450"/>
    <cellStyle name="Percent 3 6 8 12" xfId="24447"/>
    <cellStyle name="Percent 3 6 8 2" xfId="6831"/>
    <cellStyle name="Percent 3 6 8 2 2" xfId="6832"/>
    <cellStyle name="Percent 3 6 8 2 2 2" xfId="6833"/>
    <cellStyle name="Percent 3 6 8 2 2 2 2" xfId="24453"/>
    <cellStyle name="Percent 3 6 8 2 2 3" xfId="24452"/>
    <cellStyle name="Percent 3 6 8 2 3" xfId="6834"/>
    <cellStyle name="Percent 3 6 8 2 3 2" xfId="6835"/>
    <cellStyle name="Percent 3 6 8 2 3 2 2" xfId="24455"/>
    <cellStyle name="Percent 3 6 8 2 3 3" xfId="24454"/>
    <cellStyle name="Percent 3 6 8 2 4" xfId="6836"/>
    <cellStyle name="Percent 3 6 8 2 4 2" xfId="24456"/>
    <cellStyle name="Percent 3 6 8 2 5" xfId="24451"/>
    <cellStyle name="Percent 3 6 8 3" xfId="6837"/>
    <cellStyle name="Percent 3 6 8 3 2" xfId="6838"/>
    <cellStyle name="Percent 3 6 8 3 2 2" xfId="6839"/>
    <cellStyle name="Percent 3 6 8 3 2 2 2" xfId="24459"/>
    <cellStyle name="Percent 3 6 8 3 2 3" xfId="24458"/>
    <cellStyle name="Percent 3 6 8 3 3" xfId="6840"/>
    <cellStyle name="Percent 3 6 8 3 3 2" xfId="6841"/>
    <cellStyle name="Percent 3 6 8 3 3 2 2" xfId="24461"/>
    <cellStyle name="Percent 3 6 8 3 3 3" xfId="24460"/>
    <cellStyle name="Percent 3 6 8 3 4" xfId="6842"/>
    <cellStyle name="Percent 3 6 8 3 4 2" xfId="24462"/>
    <cellStyle name="Percent 3 6 8 3 5" xfId="24457"/>
    <cellStyle name="Percent 3 6 8 4" xfId="6843"/>
    <cellStyle name="Percent 3 6 8 4 2" xfId="6844"/>
    <cellStyle name="Percent 3 6 8 4 2 2" xfId="6845"/>
    <cellStyle name="Percent 3 6 8 4 2 2 2" xfId="24465"/>
    <cellStyle name="Percent 3 6 8 4 2 3" xfId="24464"/>
    <cellStyle name="Percent 3 6 8 4 3" xfId="6846"/>
    <cellStyle name="Percent 3 6 8 4 3 2" xfId="6847"/>
    <cellStyle name="Percent 3 6 8 4 3 2 2" xfId="24467"/>
    <cellStyle name="Percent 3 6 8 4 3 3" xfId="24466"/>
    <cellStyle name="Percent 3 6 8 4 4" xfId="6848"/>
    <cellStyle name="Percent 3 6 8 4 4 2" xfId="24468"/>
    <cellStyle name="Percent 3 6 8 4 5" xfId="24463"/>
    <cellStyle name="Percent 3 6 8 5" xfId="6849"/>
    <cellStyle name="Percent 3 6 8 5 2" xfId="6850"/>
    <cellStyle name="Percent 3 6 8 5 2 2" xfId="6851"/>
    <cellStyle name="Percent 3 6 8 5 2 2 2" xfId="24471"/>
    <cellStyle name="Percent 3 6 8 5 2 3" xfId="24470"/>
    <cellStyle name="Percent 3 6 8 5 3" xfId="6852"/>
    <cellStyle name="Percent 3 6 8 5 3 2" xfId="6853"/>
    <cellStyle name="Percent 3 6 8 5 3 2 2" xfId="24473"/>
    <cellStyle name="Percent 3 6 8 5 3 3" xfId="24472"/>
    <cellStyle name="Percent 3 6 8 5 4" xfId="6854"/>
    <cellStyle name="Percent 3 6 8 5 4 2" xfId="6855"/>
    <cellStyle name="Percent 3 6 8 5 4 2 2" xfId="24475"/>
    <cellStyle name="Percent 3 6 8 5 4 3" xfId="24474"/>
    <cellStyle name="Percent 3 6 8 5 5" xfId="6856"/>
    <cellStyle name="Percent 3 6 8 5 5 2" xfId="24476"/>
    <cellStyle name="Percent 3 6 8 5 6" xfId="24469"/>
    <cellStyle name="Percent 3 6 8 6" xfId="6857"/>
    <cellStyle name="Percent 3 6 8 6 2" xfId="6858"/>
    <cellStyle name="Percent 3 6 8 6 2 2" xfId="6859"/>
    <cellStyle name="Percent 3 6 8 6 2 2 2" xfId="24479"/>
    <cellStyle name="Percent 3 6 8 6 2 3" xfId="24478"/>
    <cellStyle name="Percent 3 6 8 6 3" xfId="6860"/>
    <cellStyle name="Percent 3 6 8 6 3 2" xfId="6861"/>
    <cellStyle name="Percent 3 6 8 6 3 2 2" xfId="24481"/>
    <cellStyle name="Percent 3 6 8 6 3 3" xfId="24480"/>
    <cellStyle name="Percent 3 6 8 6 4" xfId="6862"/>
    <cellStyle name="Percent 3 6 8 6 4 2" xfId="24482"/>
    <cellStyle name="Percent 3 6 8 6 5" xfId="24477"/>
    <cellStyle name="Percent 3 6 8 7" xfId="6863"/>
    <cellStyle name="Percent 3 6 8 7 2" xfId="6864"/>
    <cellStyle name="Percent 3 6 8 7 2 2" xfId="24484"/>
    <cellStyle name="Percent 3 6 8 7 3" xfId="24483"/>
    <cellStyle name="Percent 3 6 8 8" xfId="6865"/>
    <cellStyle name="Percent 3 6 8 8 2" xfId="6866"/>
    <cellStyle name="Percent 3 6 8 8 2 2" xfId="24486"/>
    <cellStyle name="Percent 3 6 8 8 3" xfId="24485"/>
    <cellStyle name="Percent 3 6 8 9" xfId="6867"/>
    <cellStyle name="Percent 3 6 8 9 2" xfId="6868"/>
    <cellStyle name="Percent 3 6 8 9 2 2" xfId="24488"/>
    <cellStyle name="Percent 3 6 8 9 3" xfId="24487"/>
    <cellStyle name="Percent 3 6 9" xfId="6869"/>
    <cellStyle name="Percent 3 6 9 10" xfId="6870"/>
    <cellStyle name="Percent 3 6 9 10 2" xfId="6871"/>
    <cellStyle name="Percent 3 6 9 10 2 2" xfId="24491"/>
    <cellStyle name="Percent 3 6 9 10 3" xfId="24490"/>
    <cellStyle name="Percent 3 6 9 11" xfId="6872"/>
    <cellStyle name="Percent 3 6 9 11 2" xfId="24492"/>
    <cellStyle name="Percent 3 6 9 12" xfId="24489"/>
    <cellStyle name="Percent 3 6 9 2" xfId="6873"/>
    <cellStyle name="Percent 3 6 9 2 2" xfId="6874"/>
    <cellStyle name="Percent 3 6 9 2 2 2" xfId="6875"/>
    <cellStyle name="Percent 3 6 9 2 2 2 2" xfId="24495"/>
    <cellStyle name="Percent 3 6 9 2 2 3" xfId="24494"/>
    <cellStyle name="Percent 3 6 9 2 3" xfId="6876"/>
    <cellStyle name="Percent 3 6 9 2 3 2" xfId="6877"/>
    <cellStyle name="Percent 3 6 9 2 3 2 2" xfId="24497"/>
    <cellStyle name="Percent 3 6 9 2 3 3" xfId="24496"/>
    <cellStyle name="Percent 3 6 9 2 4" xfId="6878"/>
    <cellStyle name="Percent 3 6 9 2 4 2" xfId="24498"/>
    <cellStyle name="Percent 3 6 9 2 5" xfId="24493"/>
    <cellStyle name="Percent 3 6 9 3" xfId="6879"/>
    <cellStyle name="Percent 3 6 9 3 2" xfId="6880"/>
    <cellStyle name="Percent 3 6 9 3 2 2" xfId="6881"/>
    <cellStyle name="Percent 3 6 9 3 2 2 2" xfId="24501"/>
    <cellStyle name="Percent 3 6 9 3 2 3" xfId="24500"/>
    <cellStyle name="Percent 3 6 9 3 3" xfId="6882"/>
    <cellStyle name="Percent 3 6 9 3 3 2" xfId="6883"/>
    <cellStyle name="Percent 3 6 9 3 3 2 2" xfId="24503"/>
    <cellStyle name="Percent 3 6 9 3 3 3" xfId="24502"/>
    <cellStyle name="Percent 3 6 9 3 4" xfId="6884"/>
    <cellStyle name="Percent 3 6 9 3 4 2" xfId="24504"/>
    <cellStyle name="Percent 3 6 9 3 5" xfId="24499"/>
    <cellStyle name="Percent 3 6 9 4" xfId="6885"/>
    <cellStyle name="Percent 3 6 9 4 2" xfId="6886"/>
    <cellStyle name="Percent 3 6 9 4 2 2" xfId="6887"/>
    <cellStyle name="Percent 3 6 9 4 2 2 2" xfId="24507"/>
    <cellStyle name="Percent 3 6 9 4 2 3" xfId="24506"/>
    <cellStyle name="Percent 3 6 9 4 3" xfId="6888"/>
    <cellStyle name="Percent 3 6 9 4 3 2" xfId="6889"/>
    <cellStyle name="Percent 3 6 9 4 3 2 2" xfId="24509"/>
    <cellStyle name="Percent 3 6 9 4 3 3" xfId="24508"/>
    <cellStyle name="Percent 3 6 9 4 4" xfId="6890"/>
    <cellStyle name="Percent 3 6 9 4 4 2" xfId="24510"/>
    <cellStyle name="Percent 3 6 9 4 5" xfId="24505"/>
    <cellStyle name="Percent 3 6 9 5" xfId="6891"/>
    <cellStyle name="Percent 3 6 9 5 2" xfId="6892"/>
    <cellStyle name="Percent 3 6 9 5 2 2" xfId="6893"/>
    <cellStyle name="Percent 3 6 9 5 2 2 2" xfId="24513"/>
    <cellStyle name="Percent 3 6 9 5 2 3" xfId="24512"/>
    <cellStyle name="Percent 3 6 9 5 3" xfId="6894"/>
    <cellStyle name="Percent 3 6 9 5 3 2" xfId="6895"/>
    <cellStyle name="Percent 3 6 9 5 3 2 2" xfId="24515"/>
    <cellStyle name="Percent 3 6 9 5 3 3" xfId="24514"/>
    <cellStyle name="Percent 3 6 9 5 4" xfId="6896"/>
    <cellStyle name="Percent 3 6 9 5 4 2" xfId="6897"/>
    <cellStyle name="Percent 3 6 9 5 4 2 2" xfId="24517"/>
    <cellStyle name="Percent 3 6 9 5 4 3" xfId="24516"/>
    <cellStyle name="Percent 3 6 9 5 5" xfId="6898"/>
    <cellStyle name="Percent 3 6 9 5 5 2" xfId="24518"/>
    <cellStyle name="Percent 3 6 9 5 6" xfId="24511"/>
    <cellStyle name="Percent 3 6 9 6" xfId="6899"/>
    <cellStyle name="Percent 3 6 9 6 2" xfId="6900"/>
    <cellStyle name="Percent 3 6 9 6 2 2" xfId="6901"/>
    <cellStyle name="Percent 3 6 9 6 2 2 2" xfId="24521"/>
    <cellStyle name="Percent 3 6 9 6 2 3" xfId="24520"/>
    <cellStyle name="Percent 3 6 9 6 3" xfId="6902"/>
    <cellStyle name="Percent 3 6 9 6 3 2" xfId="6903"/>
    <cellStyle name="Percent 3 6 9 6 3 2 2" xfId="24523"/>
    <cellStyle name="Percent 3 6 9 6 3 3" xfId="24522"/>
    <cellStyle name="Percent 3 6 9 6 4" xfId="6904"/>
    <cellStyle name="Percent 3 6 9 6 4 2" xfId="24524"/>
    <cellStyle name="Percent 3 6 9 6 5" xfId="24519"/>
    <cellStyle name="Percent 3 6 9 7" xfId="6905"/>
    <cellStyle name="Percent 3 6 9 7 2" xfId="6906"/>
    <cellStyle name="Percent 3 6 9 7 2 2" xfId="24526"/>
    <cellStyle name="Percent 3 6 9 7 3" xfId="24525"/>
    <cellStyle name="Percent 3 6 9 8" xfId="6907"/>
    <cellStyle name="Percent 3 6 9 8 2" xfId="6908"/>
    <cellStyle name="Percent 3 6 9 8 2 2" xfId="24528"/>
    <cellStyle name="Percent 3 6 9 8 3" xfId="24527"/>
    <cellStyle name="Percent 3 6 9 9" xfId="6909"/>
    <cellStyle name="Percent 3 6 9 9 2" xfId="6910"/>
    <cellStyle name="Percent 3 6 9 9 2 2" xfId="24530"/>
    <cellStyle name="Percent 3 6 9 9 3" xfId="24529"/>
    <cellStyle name="Percent 3 7" xfId="6911"/>
    <cellStyle name="Percent 3 7 10" xfId="6912"/>
    <cellStyle name="Percent 3 7 10 10" xfId="6913"/>
    <cellStyle name="Percent 3 7 10 10 2" xfId="6914"/>
    <cellStyle name="Percent 3 7 10 10 2 2" xfId="24534"/>
    <cellStyle name="Percent 3 7 10 10 3" xfId="24533"/>
    <cellStyle name="Percent 3 7 10 11" xfId="6915"/>
    <cellStyle name="Percent 3 7 10 11 2" xfId="24535"/>
    <cellStyle name="Percent 3 7 10 12" xfId="24532"/>
    <cellStyle name="Percent 3 7 10 2" xfId="6916"/>
    <cellStyle name="Percent 3 7 10 2 2" xfId="6917"/>
    <cellStyle name="Percent 3 7 10 2 2 2" xfId="6918"/>
    <cellStyle name="Percent 3 7 10 2 2 2 2" xfId="24538"/>
    <cellStyle name="Percent 3 7 10 2 2 3" xfId="24537"/>
    <cellStyle name="Percent 3 7 10 2 3" xfId="6919"/>
    <cellStyle name="Percent 3 7 10 2 3 2" xfId="6920"/>
    <cellStyle name="Percent 3 7 10 2 3 2 2" xfId="24540"/>
    <cellStyle name="Percent 3 7 10 2 3 3" xfId="24539"/>
    <cellStyle name="Percent 3 7 10 2 4" xfId="6921"/>
    <cellStyle name="Percent 3 7 10 2 4 2" xfId="24541"/>
    <cellStyle name="Percent 3 7 10 2 5" xfId="24536"/>
    <cellStyle name="Percent 3 7 10 3" xfId="6922"/>
    <cellStyle name="Percent 3 7 10 3 2" xfId="6923"/>
    <cellStyle name="Percent 3 7 10 3 2 2" xfId="6924"/>
    <cellStyle name="Percent 3 7 10 3 2 2 2" xfId="24544"/>
    <cellStyle name="Percent 3 7 10 3 2 3" xfId="24543"/>
    <cellStyle name="Percent 3 7 10 3 3" xfId="6925"/>
    <cellStyle name="Percent 3 7 10 3 3 2" xfId="6926"/>
    <cellStyle name="Percent 3 7 10 3 3 2 2" xfId="24546"/>
    <cellStyle name="Percent 3 7 10 3 3 3" xfId="24545"/>
    <cellStyle name="Percent 3 7 10 3 4" xfId="6927"/>
    <cellStyle name="Percent 3 7 10 3 4 2" xfId="24547"/>
    <cellStyle name="Percent 3 7 10 3 5" xfId="24542"/>
    <cellStyle name="Percent 3 7 10 4" xfId="6928"/>
    <cellStyle name="Percent 3 7 10 4 2" xfId="6929"/>
    <cellStyle name="Percent 3 7 10 4 2 2" xfId="6930"/>
    <cellStyle name="Percent 3 7 10 4 2 2 2" xfId="24550"/>
    <cellStyle name="Percent 3 7 10 4 2 3" xfId="24549"/>
    <cellStyle name="Percent 3 7 10 4 3" xfId="6931"/>
    <cellStyle name="Percent 3 7 10 4 3 2" xfId="6932"/>
    <cellStyle name="Percent 3 7 10 4 3 2 2" xfId="24552"/>
    <cellStyle name="Percent 3 7 10 4 3 3" xfId="24551"/>
    <cellStyle name="Percent 3 7 10 4 4" xfId="6933"/>
    <cellStyle name="Percent 3 7 10 4 4 2" xfId="24553"/>
    <cellStyle name="Percent 3 7 10 4 5" xfId="24548"/>
    <cellStyle name="Percent 3 7 10 5" xfId="6934"/>
    <cellStyle name="Percent 3 7 10 5 2" xfId="6935"/>
    <cellStyle name="Percent 3 7 10 5 2 2" xfId="6936"/>
    <cellStyle name="Percent 3 7 10 5 2 2 2" xfId="24556"/>
    <cellStyle name="Percent 3 7 10 5 2 3" xfId="24555"/>
    <cellStyle name="Percent 3 7 10 5 3" xfId="6937"/>
    <cellStyle name="Percent 3 7 10 5 3 2" xfId="6938"/>
    <cellStyle name="Percent 3 7 10 5 3 2 2" xfId="24558"/>
    <cellStyle name="Percent 3 7 10 5 3 3" xfId="24557"/>
    <cellStyle name="Percent 3 7 10 5 4" xfId="6939"/>
    <cellStyle name="Percent 3 7 10 5 4 2" xfId="6940"/>
    <cellStyle name="Percent 3 7 10 5 4 2 2" xfId="24560"/>
    <cellStyle name="Percent 3 7 10 5 4 3" xfId="24559"/>
    <cellStyle name="Percent 3 7 10 5 5" xfId="6941"/>
    <cellStyle name="Percent 3 7 10 5 5 2" xfId="24561"/>
    <cellStyle name="Percent 3 7 10 5 6" xfId="24554"/>
    <cellStyle name="Percent 3 7 10 6" xfId="6942"/>
    <cellStyle name="Percent 3 7 10 6 2" xfId="6943"/>
    <cellStyle name="Percent 3 7 10 6 2 2" xfId="6944"/>
    <cellStyle name="Percent 3 7 10 6 2 2 2" xfId="24564"/>
    <cellStyle name="Percent 3 7 10 6 2 3" xfId="24563"/>
    <cellStyle name="Percent 3 7 10 6 3" xfId="6945"/>
    <cellStyle name="Percent 3 7 10 6 3 2" xfId="6946"/>
    <cellStyle name="Percent 3 7 10 6 3 2 2" xfId="24566"/>
    <cellStyle name="Percent 3 7 10 6 3 3" xfId="24565"/>
    <cellStyle name="Percent 3 7 10 6 4" xfId="6947"/>
    <cellStyle name="Percent 3 7 10 6 4 2" xfId="24567"/>
    <cellStyle name="Percent 3 7 10 6 5" xfId="24562"/>
    <cellStyle name="Percent 3 7 10 7" xfId="6948"/>
    <cellStyle name="Percent 3 7 10 7 2" xfId="6949"/>
    <cellStyle name="Percent 3 7 10 7 2 2" xfId="24569"/>
    <cellStyle name="Percent 3 7 10 7 3" xfId="24568"/>
    <cellStyle name="Percent 3 7 10 8" xfId="6950"/>
    <cellStyle name="Percent 3 7 10 8 2" xfId="6951"/>
    <cellStyle name="Percent 3 7 10 8 2 2" xfId="24571"/>
    <cellStyle name="Percent 3 7 10 8 3" xfId="24570"/>
    <cellStyle name="Percent 3 7 10 9" xfId="6952"/>
    <cellStyle name="Percent 3 7 10 9 2" xfId="6953"/>
    <cellStyle name="Percent 3 7 10 9 2 2" xfId="24573"/>
    <cellStyle name="Percent 3 7 10 9 3" xfId="24572"/>
    <cellStyle name="Percent 3 7 11" xfId="6954"/>
    <cellStyle name="Percent 3 7 11 10" xfId="6955"/>
    <cellStyle name="Percent 3 7 11 10 2" xfId="6956"/>
    <cellStyle name="Percent 3 7 11 10 2 2" xfId="24576"/>
    <cellStyle name="Percent 3 7 11 10 3" xfId="24575"/>
    <cellStyle name="Percent 3 7 11 11" xfId="6957"/>
    <cellStyle name="Percent 3 7 11 11 2" xfId="24577"/>
    <cellStyle name="Percent 3 7 11 12" xfId="24574"/>
    <cellStyle name="Percent 3 7 11 2" xfId="6958"/>
    <cellStyle name="Percent 3 7 11 2 2" xfId="6959"/>
    <cellStyle name="Percent 3 7 11 2 2 2" xfId="6960"/>
    <cellStyle name="Percent 3 7 11 2 2 2 2" xfId="24580"/>
    <cellStyle name="Percent 3 7 11 2 2 3" xfId="24579"/>
    <cellStyle name="Percent 3 7 11 2 3" xfId="6961"/>
    <cellStyle name="Percent 3 7 11 2 3 2" xfId="6962"/>
    <cellStyle name="Percent 3 7 11 2 3 2 2" xfId="24582"/>
    <cellStyle name="Percent 3 7 11 2 3 3" xfId="24581"/>
    <cellStyle name="Percent 3 7 11 2 4" xfId="6963"/>
    <cellStyle name="Percent 3 7 11 2 4 2" xfId="24583"/>
    <cellStyle name="Percent 3 7 11 2 5" xfId="24578"/>
    <cellStyle name="Percent 3 7 11 3" xfId="6964"/>
    <cellStyle name="Percent 3 7 11 3 2" xfId="6965"/>
    <cellStyle name="Percent 3 7 11 3 2 2" xfId="6966"/>
    <cellStyle name="Percent 3 7 11 3 2 2 2" xfId="24586"/>
    <cellStyle name="Percent 3 7 11 3 2 3" xfId="24585"/>
    <cellStyle name="Percent 3 7 11 3 3" xfId="6967"/>
    <cellStyle name="Percent 3 7 11 3 3 2" xfId="6968"/>
    <cellStyle name="Percent 3 7 11 3 3 2 2" xfId="24588"/>
    <cellStyle name="Percent 3 7 11 3 3 3" xfId="24587"/>
    <cellStyle name="Percent 3 7 11 3 4" xfId="6969"/>
    <cellStyle name="Percent 3 7 11 3 4 2" xfId="24589"/>
    <cellStyle name="Percent 3 7 11 3 5" xfId="24584"/>
    <cellStyle name="Percent 3 7 11 4" xfId="6970"/>
    <cellStyle name="Percent 3 7 11 4 2" xfId="6971"/>
    <cellStyle name="Percent 3 7 11 4 2 2" xfId="6972"/>
    <cellStyle name="Percent 3 7 11 4 2 2 2" xfId="24592"/>
    <cellStyle name="Percent 3 7 11 4 2 3" xfId="24591"/>
    <cellStyle name="Percent 3 7 11 4 3" xfId="6973"/>
    <cellStyle name="Percent 3 7 11 4 3 2" xfId="6974"/>
    <cellStyle name="Percent 3 7 11 4 3 2 2" xfId="24594"/>
    <cellStyle name="Percent 3 7 11 4 3 3" xfId="24593"/>
    <cellStyle name="Percent 3 7 11 4 4" xfId="6975"/>
    <cellStyle name="Percent 3 7 11 4 4 2" xfId="24595"/>
    <cellStyle name="Percent 3 7 11 4 5" xfId="24590"/>
    <cellStyle name="Percent 3 7 11 5" xfId="6976"/>
    <cellStyle name="Percent 3 7 11 5 2" xfId="6977"/>
    <cellStyle name="Percent 3 7 11 5 2 2" xfId="6978"/>
    <cellStyle name="Percent 3 7 11 5 2 2 2" xfId="24598"/>
    <cellStyle name="Percent 3 7 11 5 2 3" xfId="24597"/>
    <cellStyle name="Percent 3 7 11 5 3" xfId="6979"/>
    <cellStyle name="Percent 3 7 11 5 3 2" xfId="6980"/>
    <cellStyle name="Percent 3 7 11 5 3 2 2" xfId="24600"/>
    <cellStyle name="Percent 3 7 11 5 3 3" xfId="24599"/>
    <cellStyle name="Percent 3 7 11 5 4" xfId="6981"/>
    <cellStyle name="Percent 3 7 11 5 4 2" xfId="6982"/>
    <cellStyle name="Percent 3 7 11 5 4 2 2" xfId="24602"/>
    <cellStyle name="Percent 3 7 11 5 4 3" xfId="24601"/>
    <cellStyle name="Percent 3 7 11 5 5" xfId="6983"/>
    <cellStyle name="Percent 3 7 11 5 5 2" xfId="24603"/>
    <cellStyle name="Percent 3 7 11 5 6" xfId="24596"/>
    <cellStyle name="Percent 3 7 11 6" xfId="6984"/>
    <cellStyle name="Percent 3 7 11 6 2" xfId="6985"/>
    <cellStyle name="Percent 3 7 11 6 2 2" xfId="6986"/>
    <cellStyle name="Percent 3 7 11 6 2 2 2" xfId="24606"/>
    <cellStyle name="Percent 3 7 11 6 2 3" xfId="24605"/>
    <cellStyle name="Percent 3 7 11 6 3" xfId="6987"/>
    <cellStyle name="Percent 3 7 11 6 3 2" xfId="6988"/>
    <cellStyle name="Percent 3 7 11 6 3 2 2" xfId="24608"/>
    <cellStyle name="Percent 3 7 11 6 3 3" xfId="24607"/>
    <cellStyle name="Percent 3 7 11 6 4" xfId="6989"/>
    <cellStyle name="Percent 3 7 11 6 4 2" xfId="24609"/>
    <cellStyle name="Percent 3 7 11 6 5" xfId="24604"/>
    <cellStyle name="Percent 3 7 11 7" xfId="6990"/>
    <cellStyle name="Percent 3 7 11 7 2" xfId="6991"/>
    <cellStyle name="Percent 3 7 11 7 2 2" xfId="24611"/>
    <cellStyle name="Percent 3 7 11 7 3" xfId="24610"/>
    <cellStyle name="Percent 3 7 11 8" xfId="6992"/>
    <cellStyle name="Percent 3 7 11 8 2" xfId="6993"/>
    <cellStyle name="Percent 3 7 11 8 2 2" xfId="24613"/>
    <cellStyle name="Percent 3 7 11 8 3" xfId="24612"/>
    <cellStyle name="Percent 3 7 11 9" xfId="6994"/>
    <cellStyle name="Percent 3 7 11 9 2" xfId="6995"/>
    <cellStyle name="Percent 3 7 11 9 2 2" xfId="24615"/>
    <cellStyle name="Percent 3 7 11 9 3" xfId="24614"/>
    <cellStyle name="Percent 3 7 12" xfId="6996"/>
    <cellStyle name="Percent 3 7 12 10" xfId="6997"/>
    <cellStyle name="Percent 3 7 12 10 2" xfId="6998"/>
    <cellStyle name="Percent 3 7 12 10 2 2" xfId="24618"/>
    <cellStyle name="Percent 3 7 12 10 3" xfId="24617"/>
    <cellStyle name="Percent 3 7 12 11" xfId="6999"/>
    <cellStyle name="Percent 3 7 12 11 2" xfId="24619"/>
    <cellStyle name="Percent 3 7 12 12" xfId="24616"/>
    <cellStyle name="Percent 3 7 12 2" xfId="7000"/>
    <cellStyle name="Percent 3 7 12 2 2" xfId="7001"/>
    <cellStyle name="Percent 3 7 12 2 2 2" xfId="7002"/>
    <cellStyle name="Percent 3 7 12 2 2 2 2" xfId="24622"/>
    <cellStyle name="Percent 3 7 12 2 2 3" xfId="24621"/>
    <cellStyle name="Percent 3 7 12 2 3" xfId="7003"/>
    <cellStyle name="Percent 3 7 12 2 3 2" xfId="7004"/>
    <cellStyle name="Percent 3 7 12 2 3 2 2" xfId="24624"/>
    <cellStyle name="Percent 3 7 12 2 3 3" xfId="24623"/>
    <cellStyle name="Percent 3 7 12 2 4" xfId="7005"/>
    <cellStyle name="Percent 3 7 12 2 4 2" xfId="24625"/>
    <cellStyle name="Percent 3 7 12 2 5" xfId="24620"/>
    <cellStyle name="Percent 3 7 12 3" xfId="7006"/>
    <cellStyle name="Percent 3 7 12 3 2" xfId="7007"/>
    <cellStyle name="Percent 3 7 12 3 2 2" xfId="7008"/>
    <cellStyle name="Percent 3 7 12 3 2 2 2" xfId="24628"/>
    <cellStyle name="Percent 3 7 12 3 2 3" xfId="24627"/>
    <cellStyle name="Percent 3 7 12 3 3" xfId="7009"/>
    <cellStyle name="Percent 3 7 12 3 3 2" xfId="7010"/>
    <cellStyle name="Percent 3 7 12 3 3 2 2" xfId="24630"/>
    <cellStyle name="Percent 3 7 12 3 3 3" xfId="24629"/>
    <cellStyle name="Percent 3 7 12 3 4" xfId="7011"/>
    <cellStyle name="Percent 3 7 12 3 4 2" xfId="24631"/>
    <cellStyle name="Percent 3 7 12 3 5" xfId="24626"/>
    <cellStyle name="Percent 3 7 12 4" xfId="7012"/>
    <cellStyle name="Percent 3 7 12 4 2" xfId="7013"/>
    <cellStyle name="Percent 3 7 12 4 2 2" xfId="7014"/>
    <cellStyle name="Percent 3 7 12 4 2 2 2" xfId="24634"/>
    <cellStyle name="Percent 3 7 12 4 2 3" xfId="24633"/>
    <cellStyle name="Percent 3 7 12 4 3" xfId="7015"/>
    <cellStyle name="Percent 3 7 12 4 3 2" xfId="7016"/>
    <cellStyle name="Percent 3 7 12 4 3 2 2" xfId="24636"/>
    <cellStyle name="Percent 3 7 12 4 3 3" xfId="24635"/>
    <cellStyle name="Percent 3 7 12 4 4" xfId="7017"/>
    <cellStyle name="Percent 3 7 12 4 4 2" xfId="24637"/>
    <cellStyle name="Percent 3 7 12 4 5" xfId="24632"/>
    <cellStyle name="Percent 3 7 12 5" xfId="7018"/>
    <cellStyle name="Percent 3 7 12 5 2" xfId="7019"/>
    <cellStyle name="Percent 3 7 12 5 2 2" xfId="7020"/>
    <cellStyle name="Percent 3 7 12 5 2 2 2" xfId="24640"/>
    <cellStyle name="Percent 3 7 12 5 2 3" xfId="24639"/>
    <cellStyle name="Percent 3 7 12 5 3" xfId="7021"/>
    <cellStyle name="Percent 3 7 12 5 3 2" xfId="7022"/>
    <cellStyle name="Percent 3 7 12 5 3 2 2" xfId="24642"/>
    <cellStyle name="Percent 3 7 12 5 3 3" xfId="24641"/>
    <cellStyle name="Percent 3 7 12 5 4" xfId="7023"/>
    <cellStyle name="Percent 3 7 12 5 4 2" xfId="7024"/>
    <cellStyle name="Percent 3 7 12 5 4 2 2" xfId="24644"/>
    <cellStyle name="Percent 3 7 12 5 4 3" xfId="24643"/>
    <cellStyle name="Percent 3 7 12 5 5" xfId="7025"/>
    <cellStyle name="Percent 3 7 12 5 5 2" xfId="24645"/>
    <cellStyle name="Percent 3 7 12 5 6" xfId="24638"/>
    <cellStyle name="Percent 3 7 12 6" xfId="7026"/>
    <cellStyle name="Percent 3 7 12 6 2" xfId="7027"/>
    <cellStyle name="Percent 3 7 12 6 2 2" xfId="7028"/>
    <cellStyle name="Percent 3 7 12 6 2 2 2" xfId="24648"/>
    <cellStyle name="Percent 3 7 12 6 2 3" xfId="24647"/>
    <cellStyle name="Percent 3 7 12 6 3" xfId="7029"/>
    <cellStyle name="Percent 3 7 12 6 3 2" xfId="7030"/>
    <cellStyle name="Percent 3 7 12 6 3 2 2" xfId="24650"/>
    <cellStyle name="Percent 3 7 12 6 3 3" xfId="24649"/>
    <cellStyle name="Percent 3 7 12 6 4" xfId="7031"/>
    <cellStyle name="Percent 3 7 12 6 4 2" xfId="24651"/>
    <cellStyle name="Percent 3 7 12 6 5" xfId="24646"/>
    <cellStyle name="Percent 3 7 12 7" xfId="7032"/>
    <cellStyle name="Percent 3 7 12 7 2" xfId="7033"/>
    <cellStyle name="Percent 3 7 12 7 2 2" xfId="24653"/>
    <cellStyle name="Percent 3 7 12 7 3" xfId="24652"/>
    <cellStyle name="Percent 3 7 12 8" xfId="7034"/>
    <cellStyle name="Percent 3 7 12 8 2" xfId="7035"/>
    <cellStyle name="Percent 3 7 12 8 2 2" xfId="24655"/>
    <cellStyle name="Percent 3 7 12 8 3" xfId="24654"/>
    <cellStyle name="Percent 3 7 12 9" xfId="7036"/>
    <cellStyle name="Percent 3 7 12 9 2" xfId="7037"/>
    <cellStyle name="Percent 3 7 12 9 2 2" xfId="24657"/>
    <cellStyle name="Percent 3 7 12 9 3" xfId="24656"/>
    <cellStyle name="Percent 3 7 13" xfId="7038"/>
    <cellStyle name="Percent 3 7 13 10" xfId="7039"/>
    <cellStyle name="Percent 3 7 13 10 2" xfId="7040"/>
    <cellStyle name="Percent 3 7 13 10 2 2" xfId="24660"/>
    <cellStyle name="Percent 3 7 13 10 3" xfId="24659"/>
    <cellStyle name="Percent 3 7 13 11" xfId="7041"/>
    <cellStyle name="Percent 3 7 13 11 2" xfId="24661"/>
    <cellStyle name="Percent 3 7 13 12" xfId="24658"/>
    <cellStyle name="Percent 3 7 13 2" xfId="7042"/>
    <cellStyle name="Percent 3 7 13 2 2" xfId="7043"/>
    <cellStyle name="Percent 3 7 13 2 2 2" xfId="7044"/>
    <cellStyle name="Percent 3 7 13 2 2 2 2" xfId="24664"/>
    <cellStyle name="Percent 3 7 13 2 2 3" xfId="24663"/>
    <cellStyle name="Percent 3 7 13 2 3" xfId="7045"/>
    <cellStyle name="Percent 3 7 13 2 3 2" xfId="7046"/>
    <cellStyle name="Percent 3 7 13 2 3 2 2" xfId="24666"/>
    <cellStyle name="Percent 3 7 13 2 3 3" xfId="24665"/>
    <cellStyle name="Percent 3 7 13 2 4" xfId="7047"/>
    <cellStyle name="Percent 3 7 13 2 4 2" xfId="24667"/>
    <cellStyle name="Percent 3 7 13 2 5" xfId="24662"/>
    <cellStyle name="Percent 3 7 13 3" xfId="7048"/>
    <cellStyle name="Percent 3 7 13 3 2" xfId="7049"/>
    <cellStyle name="Percent 3 7 13 3 2 2" xfId="7050"/>
    <cellStyle name="Percent 3 7 13 3 2 2 2" xfId="24670"/>
    <cellStyle name="Percent 3 7 13 3 2 3" xfId="24669"/>
    <cellStyle name="Percent 3 7 13 3 3" xfId="7051"/>
    <cellStyle name="Percent 3 7 13 3 3 2" xfId="7052"/>
    <cellStyle name="Percent 3 7 13 3 3 2 2" xfId="24672"/>
    <cellStyle name="Percent 3 7 13 3 3 3" xfId="24671"/>
    <cellStyle name="Percent 3 7 13 3 4" xfId="7053"/>
    <cellStyle name="Percent 3 7 13 3 4 2" xfId="24673"/>
    <cellStyle name="Percent 3 7 13 3 5" xfId="24668"/>
    <cellStyle name="Percent 3 7 13 4" xfId="7054"/>
    <cellStyle name="Percent 3 7 13 4 2" xfId="7055"/>
    <cellStyle name="Percent 3 7 13 4 2 2" xfId="7056"/>
    <cellStyle name="Percent 3 7 13 4 2 2 2" xfId="24676"/>
    <cellStyle name="Percent 3 7 13 4 2 3" xfId="24675"/>
    <cellStyle name="Percent 3 7 13 4 3" xfId="7057"/>
    <cellStyle name="Percent 3 7 13 4 3 2" xfId="7058"/>
    <cellStyle name="Percent 3 7 13 4 3 2 2" xfId="24678"/>
    <cellStyle name="Percent 3 7 13 4 3 3" xfId="24677"/>
    <cellStyle name="Percent 3 7 13 4 4" xfId="7059"/>
    <cellStyle name="Percent 3 7 13 4 4 2" xfId="24679"/>
    <cellStyle name="Percent 3 7 13 4 5" xfId="24674"/>
    <cellStyle name="Percent 3 7 13 5" xfId="7060"/>
    <cellStyle name="Percent 3 7 13 5 2" xfId="7061"/>
    <cellStyle name="Percent 3 7 13 5 2 2" xfId="7062"/>
    <cellStyle name="Percent 3 7 13 5 2 2 2" xfId="24682"/>
    <cellStyle name="Percent 3 7 13 5 2 3" xfId="24681"/>
    <cellStyle name="Percent 3 7 13 5 3" xfId="7063"/>
    <cellStyle name="Percent 3 7 13 5 3 2" xfId="7064"/>
    <cellStyle name="Percent 3 7 13 5 3 2 2" xfId="24684"/>
    <cellStyle name="Percent 3 7 13 5 3 3" xfId="24683"/>
    <cellStyle name="Percent 3 7 13 5 4" xfId="7065"/>
    <cellStyle name="Percent 3 7 13 5 4 2" xfId="7066"/>
    <cellStyle name="Percent 3 7 13 5 4 2 2" xfId="24686"/>
    <cellStyle name="Percent 3 7 13 5 4 3" xfId="24685"/>
    <cellStyle name="Percent 3 7 13 5 5" xfId="7067"/>
    <cellStyle name="Percent 3 7 13 5 5 2" xfId="24687"/>
    <cellStyle name="Percent 3 7 13 5 6" xfId="24680"/>
    <cellStyle name="Percent 3 7 13 6" xfId="7068"/>
    <cellStyle name="Percent 3 7 13 6 2" xfId="7069"/>
    <cellStyle name="Percent 3 7 13 6 2 2" xfId="7070"/>
    <cellStyle name="Percent 3 7 13 6 2 2 2" xfId="24690"/>
    <cellStyle name="Percent 3 7 13 6 2 3" xfId="24689"/>
    <cellStyle name="Percent 3 7 13 6 3" xfId="7071"/>
    <cellStyle name="Percent 3 7 13 6 3 2" xfId="7072"/>
    <cellStyle name="Percent 3 7 13 6 3 2 2" xfId="24692"/>
    <cellStyle name="Percent 3 7 13 6 3 3" xfId="24691"/>
    <cellStyle name="Percent 3 7 13 6 4" xfId="7073"/>
    <cellStyle name="Percent 3 7 13 6 4 2" xfId="24693"/>
    <cellStyle name="Percent 3 7 13 6 5" xfId="24688"/>
    <cellStyle name="Percent 3 7 13 7" xfId="7074"/>
    <cellStyle name="Percent 3 7 13 7 2" xfId="7075"/>
    <cellStyle name="Percent 3 7 13 7 2 2" xfId="24695"/>
    <cellStyle name="Percent 3 7 13 7 3" xfId="24694"/>
    <cellStyle name="Percent 3 7 13 8" xfId="7076"/>
    <cellStyle name="Percent 3 7 13 8 2" xfId="7077"/>
    <cellStyle name="Percent 3 7 13 8 2 2" xfId="24697"/>
    <cellStyle name="Percent 3 7 13 8 3" xfId="24696"/>
    <cellStyle name="Percent 3 7 13 9" xfId="7078"/>
    <cellStyle name="Percent 3 7 13 9 2" xfId="7079"/>
    <cellStyle name="Percent 3 7 13 9 2 2" xfId="24699"/>
    <cellStyle name="Percent 3 7 13 9 3" xfId="24698"/>
    <cellStyle name="Percent 3 7 14" xfId="7080"/>
    <cellStyle name="Percent 3 7 14 10" xfId="7081"/>
    <cellStyle name="Percent 3 7 14 10 2" xfId="7082"/>
    <cellStyle name="Percent 3 7 14 10 2 2" xfId="24702"/>
    <cellStyle name="Percent 3 7 14 10 3" xfId="24701"/>
    <cellStyle name="Percent 3 7 14 11" xfId="7083"/>
    <cellStyle name="Percent 3 7 14 11 2" xfId="24703"/>
    <cellStyle name="Percent 3 7 14 12" xfId="24700"/>
    <cellStyle name="Percent 3 7 14 2" xfId="7084"/>
    <cellStyle name="Percent 3 7 14 2 2" xfId="7085"/>
    <cellStyle name="Percent 3 7 14 2 2 2" xfId="7086"/>
    <cellStyle name="Percent 3 7 14 2 2 2 2" xfId="24706"/>
    <cellStyle name="Percent 3 7 14 2 2 3" xfId="24705"/>
    <cellStyle name="Percent 3 7 14 2 3" xfId="7087"/>
    <cellStyle name="Percent 3 7 14 2 3 2" xfId="7088"/>
    <cellStyle name="Percent 3 7 14 2 3 2 2" xfId="24708"/>
    <cellStyle name="Percent 3 7 14 2 3 3" xfId="24707"/>
    <cellStyle name="Percent 3 7 14 2 4" xfId="7089"/>
    <cellStyle name="Percent 3 7 14 2 4 2" xfId="24709"/>
    <cellStyle name="Percent 3 7 14 2 5" xfId="24704"/>
    <cellStyle name="Percent 3 7 14 3" xfId="7090"/>
    <cellStyle name="Percent 3 7 14 3 2" xfId="7091"/>
    <cellStyle name="Percent 3 7 14 3 2 2" xfId="7092"/>
    <cellStyle name="Percent 3 7 14 3 2 2 2" xfId="24712"/>
    <cellStyle name="Percent 3 7 14 3 2 3" xfId="24711"/>
    <cellStyle name="Percent 3 7 14 3 3" xfId="7093"/>
    <cellStyle name="Percent 3 7 14 3 3 2" xfId="7094"/>
    <cellStyle name="Percent 3 7 14 3 3 2 2" xfId="24714"/>
    <cellStyle name="Percent 3 7 14 3 3 3" xfId="24713"/>
    <cellStyle name="Percent 3 7 14 3 4" xfId="7095"/>
    <cellStyle name="Percent 3 7 14 3 4 2" xfId="24715"/>
    <cellStyle name="Percent 3 7 14 3 5" xfId="24710"/>
    <cellStyle name="Percent 3 7 14 4" xfId="7096"/>
    <cellStyle name="Percent 3 7 14 4 2" xfId="7097"/>
    <cellStyle name="Percent 3 7 14 4 2 2" xfId="7098"/>
    <cellStyle name="Percent 3 7 14 4 2 2 2" xfId="24718"/>
    <cellStyle name="Percent 3 7 14 4 2 3" xfId="24717"/>
    <cellStyle name="Percent 3 7 14 4 3" xfId="7099"/>
    <cellStyle name="Percent 3 7 14 4 3 2" xfId="7100"/>
    <cellStyle name="Percent 3 7 14 4 3 2 2" xfId="24720"/>
    <cellStyle name="Percent 3 7 14 4 3 3" xfId="24719"/>
    <cellStyle name="Percent 3 7 14 4 4" xfId="7101"/>
    <cellStyle name="Percent 3 7 14 4 4 2" xfId="24721"/>
    <cellStyle name="Percent 3 7 14 4 5" xfId="24716"/>
    <cellStyle name="Percent 3 7 14 5" xfId="7102"/>
    <cellStyle name="Percent 3 7 14 5 2" xfId="7103"/>
    <cellStyle name="Percent 3 7 14 5 2 2" xfId="7104"/>
    <cellStyle name="Percent 3 7 14 5 2 2 2" xfId="24724"/>
    <cellStyle name="Percent 3 7 14 5 2 3" xfId="24723"/>
    <cellStyle name="Percent 3 7 14 5 3" xfId="7105"/>
    <cellStyle name="Percent 3 7 14 5 3 2" xfId="7106"/>
    <cellStyle name="Percent 3 7 14 5 3 2 2" xfId="24726"/>
    <cellStyle name="Percent 3 7 14 5 3 3" xfId="24725"/>
    <cellStyle name="Percent 3 7 14 5 4" xfId="7107"/>
    <cellStyle name="Percent 3 7 14 5 4 2" xfId="7108"/>
    <cellStyle name="Percent 3 7 14 5 4 2 2" xfId="24728"/>
    <cellStyle name="Percent 3 7 14 5 4 3" xfId="24727"/>
    <cellStyle name="Percent 3 7 14 5 5" xfId="7109"/>
    <cellStyle name="Percent 3 7 14 5 5 2" xfId="24729"/>
    <cellStyle name="Percent 3 7 14 5 6" xfId="24722"/>
    <cellStyle name="Percent 3 7 14 6" xfId="7110"/>
    <cellStyle name="Percent 3 7 14 6 2" xfId="7111"/>
    <cellStyle name="Percent 3 7 14 6 2 2" xfId="7112"/>
    <cellStyle name="Percent 3 7 14 6 2 2 2" xfId="24732"/>
    <cellStyle name="Percent 3 7 14 6 2 3" xfId="24731"/>
    <cellStyle name="Percent 3 7 14 6 3" xfId="7113"/>
    <cellStyle name="Percent 3 7 14 6 3 2" xfId="7114"/>
    <cellStyle name="Percent 3 7 14 6 3 2 2" xfId="24734"/>
    <cellStyle name="Percent 3 7 14 6 3 3" xfId="24733"/>
    <cellStyle name="Percent 3 7 14 6 4" xfId="7115"/>
    <cellStyle name="Percent 3 7 14 6 4 2" xfId="24735"/>
    <cellStyle name="Percent 3 7 14 6 5" xfId="24730"/>
    <cellStyle name="Percent 3 7 14 7" xfId="7116"/>
    <cellStyle name="Percent 3 7 14 7 2" xfId="7117"/>
    <cellStyle name="Percent 3 7 14 7 2 2" xfId="24737"/>
    <cellStyle name="Percent 3 7 14 7 3" xfId="24736"/>
    <cellStyle name="Percent 3 7 14 8" xfId="7118"/>
    <cellStyle name="Percent 3 7 14 8 2" xfId="7119"/>
    <cellStyle name="Percent 3 7 14 8 2 2" xfId="24739"/>
    <cellStyle name="Percent 3 7 14 8 3" xfId="24738"/>
    <cellStyle name="Percent 3 7 14 9" xfId="7120"/>
    <cellStyle name="Percent 3 7 14 9 2" xfId="7121"/>
    <cellStyle name="Percent 3 7 14 9 2 2" xfId="24741"/>
    <cellStyle name="Percent 3 7 14 9 3" xfId="24740"/>
    <cellStyle name="Percent 3 7 15" xfId="7122"/>
    <cellStyle name="Percent 3 7 15 10" xfId="7123"/>
    <cellStyle name="Percent 3 7 15 10 2" xfId="7124"/>
    <cellStyle name="Percent 3 7 15 10 2 2" xfId="24744"/>
    <cellStyle name="Percent 3 7 15 10 3" xfId="24743"/>
    <cellStyle name="Percent 3 7 15 11" xfId="7125"/>
    <cellStyle name="Percent 3 7 15 11 2" xfId="24745"/>
    <cellStyle name="Percent 3 7 15 12" xfId="24742"/>
    <cellStyle name="Percent 3 7 15 2" xfId="7126"/>
    <cellStyle name="Percent 3 7 15 2 2" xfId="7127"/>
    <cellStyle name="Percent 3 7 15 2 2 2" xfId="7128"/>
    <cellStyle name="Percent 3 7 15 2 2 2 2" xfId="24748"/>
    <cellStyle name="Percent 3 7 15 2 2 3" xfId="24747"/>
    <cellStyle name="Percent 3 7 15 2 3" xfId="7129"/>
    <cellStyle name="Percent 3 7 15 2 3 2" xfId="7130"/>
    <cellStyle name="Percent 3 7 15 2 3 2 2" xfId="24750"/>
    <cellStyle name="Percent 3 7 15 2 3 3" xfId="24749"/>
    <cellStyle name="Percent 3 7 15 2 4" xfId="7131"/>
    <cellStyle name="Percent 3 7 15 2 4 2" xfId="24751"/>
    <cellStyle name="Percent 3 7 15 2 5" xfId="24746"/>
    <cellStyle name="Percent 3 7 15 3" xfId="7132"/>
    <cellStyle name="Percent 3 7 15 3 2" xfId="7133"/>
    <cellStyle name="Percent 3 7 15 3 2 2" xfId="7134"/>
    <cellStyle name="Percent 3 7 15 3 2 2 2" xfId="24754"/>
    <cellStyle name="Percent 3 7 15 3 2 3" xfId="24753"/>
    <cellStyle name="Percent 3 7 15 3 3" xfId="7135"/>
    <cellStyle name="Percent 3 7 15 3 3 2" xfId="7136"/>
    <cellStyle name="Percent 3 7 15 3 3 2 2" xfId="24756"/>
    <cellStyle name="Percent 3 7 15 3 3 3" xfId="24755"/>
    <cellStyle name="Percent 3 7 15 3 4" xfId="7137"/>
    <cellStyle name="Percent 3 7 15 3 4 2" xfId="24757"/>
    <cellStyle name="Percent 3 7 15 3 5" xfId="24752"/>
    <cellStyle name="Percent 3 7 15 4" xfId="7138"/>
    <cellStyle name="Percent 3 7 15 4 2" xfId="7139"/>
    <cellStyle name="Percent 3 7 15 4 2 2" xfId="7140"/>
    <cellStyle name="Percent 3 7 15 4 2 2 2" xfId="24760"/>
    <cellStyle name="Percent 3 7 15 4 2 3" xfId="24759"/>
    <cellStyle name="Percent 3 7 15 4 3" xfId="7141"/>
    <cellStyle name="Percent 3 7 15 4 3 2" xfId="7142"/>
    <cellStyle name="Percent 3 7 15 4 3 2 2" xfId="24762"/>
    <cellStyle name="Percent 3 7 15 4 3 3" xfId="24761"/>
    <cellStyle name="Percent 3 7 15 4 4" xfId="7143"/>
    <cellStyle name="Percent 3 7 15 4 4 2" xfId="24763"/>
    <cellStyle name="Percent 3 7 15 4 5" xfId="24758"/>
    <cellStyle name="Percent 3 7 15 5" xfId="7144"/>
    <cellStyle name="Percent 3 7 15 5 2" xfId="7145"/>
    <cellStyle name="Percent 3 7 15 5 2 2" xfId="7146"/>
    <cellStyle name="Percent 3 7 15 5 2 2 2" xfId="24766"/>
    <cellStyle name="Percent 3 7 15 5 2 3" xfId="24765"/>
    <cellStyle name="Percent 3 7 15 5 3" xfId="7147"/>
    <cellStyle name="Percent 3 7 15 5 3 2" xfId="7148"/>
    <cellStyle name="Percent 3 7 15 5 3 2 2" xfId="24768"/>
    <cellStyle name="Percent 3 7 15 5 3 3" xfId="24767"/>
    <cellStyle name="Percent 3 7 15 5 4" xfId="7149"/>
    <cellStyle name="Percent 3 7 15 5 4 2" xfId="7150"/>
    <cellStyle name="Percent 3 7 15 5 4 2 2" xfId="24770"/>
    <cellStyle name="Percent 3 7 15 5 4 3" xfId="24769"/>
    <cellStyle name="Percent 3 7 15 5 5" xfId="7151"/>
    <cellStyle name="Percent 3 7 15 5 5 2" xfId="24771"/>
    <cellStyle name="Percent 3 7 15 5 6" xfId="24764"/>
    <cellStyle name="Percent 3 7 15 6" xfId="7152"/>
    <cellStyle name="Percent 3 7 15 6 2" xfId="7153"/>
    <cellStyle name="Percent 3 7 15 6 2 2" xfId="7154"/>
    <cellStyle name="Percent 3 7 15 6 2 2 2" xfId="24774"/>
    <cellStyle name="Percent 3 7 15 6 2 3" xfId="24773"/>
    <cellStyle name="Percent 3 7 15 6 3" xfId="7155"/>
    <cellStyle name="Percent 3 7 15 6 3 2" xfId="7156"/>
    <cellStyle name="Percent 3 7 15 6 3 2 2" xfId="24776"/>
    <cellStyle name="Percent 3 7 15 6 3 3" xfId="24775"/>
    <cellStyle name="Percent 3 7 15 6 4" xfId="7157"/>
    <cellStyle name="Percent 3 7 15 6 4 2" xfId="24777"/>
    <cellStyle name="Percent 3 7 15 6 5" xfId="24772"/>
    <cellStyle name="Percent 3 7 15 7" xfId="7158"/>
    <cellStyle name="Percent 3 7 15 7 2" xfId="7159"/>
    <cellStyle name="Percent 3 7 15 7 2 2" xfId="24779"/>
    <cellStyle name="Percent 3 7 15 7 3" xfId="24778"/>
    <cellStyle name="Percent 3 7 15 8" xfId="7160"/>
    <cellStyle name="Percent 3 7 15 8 2" xfId="7161"/>
    <cellStyle name="Percent 3 7 15 8 2 2" xfId="24781"/>
    <cellStyle name="Percent 3 7 15 8 3" xfId="24780"/>
    <cellStyle name="Percent 3 7 15 9" xfId="7162"/>
    <cellStyle name="Percent 3 7 15 9 2" xfId="7163"/>
    <cellStyle name="Percent 3 7 15 9 2 2" xfId="24783"/>
    <cellStyle name="Percent 3 7 15 9 3" xfId="24782"/>
    <cellStyle name="Percent 3 7 16" xfId="7164"/>
    <cellStyle name="Percent 3 7 16 2" xfId="7165"/>
    <cellStyle name="Percent 3 7 16 2 2" xfId="7166"/>
    <cellStyle name="Percent 3 7 16 2 2 2" xfId="24786"/>
    <cellStyle name="Percent 3 7 16 2 3" xfId="24785"/>
    <cellStyle name="Percent 3 7 16 3" xfId="7167"/>
    <cellStyle name="Percent 3 7 16 3 2" xfId="7168"/>
    <cellStyle name="Percent 3 7 16 3 2 2" xfId="24788"/>
    <cellStyle name="Percent 3 7 16 3 3" xfId="24787"/>
    <cellStyle name="Percent 3 7 16 4" xfId="7169"/>
    <cellStyle name="Percent 3 7 16 4 2" xfId="24789"/>
    <cellStyle name="Percent 3 7 16 5" xfId="24784"/>
    <cellStyle name="Percent 3 7 17" xfId="7170"/>
    <cellStyle name="Percent 3 7 17 2" xfId="7171"/>
    <cellStyle name="Percent 3 7 17 2 2" xfId="7172"/>
    <cellStyle name="Percent 3 7 17 2 2 2" xfId="24792"/>
    <cellStyle name="Percent 3 7 17 2 3" xfId="24791"/>
    <cellStyle name="Percent 3 7 17 3" xfId="7173"/>
    <cellStyle name="Percent 3 7 17 3 2" xfId="7174"/>
    <cellStyle name="Percent 3 7 17 3 2 2" xfId="24794"/>
    <cellStyle name="Percent 3 7 17 3 3" xfId="24793"/>
    <cellStyle name="Percent 3 7 17 4" xfId="7175"/>
    <cellStyle name="Percent 3 7 17 4 2" xfId="24795"/>
    <cellStyle name="Percent 3 7 17 5" xfId="24790"/>
    <cellStyle name="Percent 3 7 18" xfId="7176"/>
    <cellStyle name="Percent 3 7 18 2" xfId="7177"/>
    <cellStyle name="Percent 3 7 18 2 2" xfId="7178"/>
    <cellStyle name="Percent 3 7 18 2 2 2" xfId="24798"/>
    <cellStyle name="Percent 3 7 18 2 3" xfId="24797"/>
    <cellStyle name="Percent 3 7 18 3" xfId="7179"/>
    <cellStyle name="Percent 3 7 18 3 2" xfId="7180"/>
    <cellStyle name="Percent 3 7 18 3 2 2" xfId="24800"/>
    <cellStyle name="Percent 3 7 18 3 3" xfId="24799"/>
    <cellStyle name="Percent 3 7 18 4" xfId="7181"/>
    <cellStyle name="Percent 3 7 18 4 2" xfId="24801"/>
    <cellStyle name="Percent 3 7 18 5" xfId="24796"/>
    <cellStyle name="Percent 3 7 19" xfId="7182"/>
    <cellStyle name="Percent 3 7 19 2" xfId="7183"/>
    <cellStyle name="Percent 3 7 19 2 2" xfId="7184"/>
    <cellStyle name="Percent 3 7 19 2 2 2" xfId="24804"/>
    <cellStyle name="Percent 3 7 19 2 3" xfId="24803"/>
    <cellStyle name="Percent 3 7 19 3" xfId="7185"/>
    <cellStyle name="Percent 3 7 19 3 2" xfId="7186"/>
    <cellStyle name="Percent 3 7 19 3 2 2" xfId="24806"/>
    <cellStyle name="Percent 3 7 19 3 3" xfId="24805"/>
    <cellStyle name="Percent 3 7 19 4" xfId="7187"/>
    <cellStyle name="Percent 3 7 19 4 2" xfId="7188"/>
    <cellStyle name="Percent 3 7 19 4 2 2" xfId="24808"/>
    <cellStyle name="Percent 3 7 19 4 3" xfId="24807"/>
    <cellStyle name="Percent 3 7 19 5" xfId="7189"/>
    <cellStyle name="Percent 3 7 19 5 2" xfId="24809"/>
    <cellStyle name="Percent 3 7 19 6" xfId="24802"/>
    <cellStyle name="Percent 3 7 2" xfId="7190"/>
    <cellStyle name="Percent 3 7 2 10" xfId="7191"/>
    <cellStyle name="Percent 3 7 2 10 2" xfId="7192"/>
    <cellStyle name="Percent 3 7 2 10 2 2" xfId="24812"/>
    <cellStyle name="Percent 3 7 2 10 3" xfId="24811"/>
    <cellStyle name="Percent 3 7 2 11" xfId="7193"/>
    <cellStyle name="Percent 3 7 2 11 2" xfId="24813"/>
    <cellStyle name="Percent 3 7 2 12" xfId="24810"/>
    <cellStyle name="Percent 3 7 2 2" xfId="7194"/>
    <cellStyle name="Percent 3 7 2 2 2" xfId="7195"/>
    <cellStyle name="Percent 3 7 2 2 2 2" xfId="7196"/>
    <cellStyle name="Percent 3 7 2 2 2 2 2" xfId="24816"/>
    <cellStyle name="Percent 3 7 2 2 2 3" xfId="24815"/>
    <cellStyle name="Percent 3 7 2 2 3" xfId="7197"/>
    <cellStyle name="Percent 3 7 2 2 3 2" xfId="7198"/>
    <cellStyle name="Percent 3 7 2 2 3 2 2" xfId="24818"/>
    <cellStyle name="Percent 3 7 2 2 3 3" xfId="24817"/>
    <cellStyle name="Percent 3 7 2 2 4" xfId="7199"/>
    <cellStyle name="Percent 3 7 2 2 4 2" xfId="24819"/>
    <cellStyle name="Percent 3 7 2 2 5" xfId="24814"/>
    <cellStyle name="Percent 3 7 2 3" xfId="7200"/>
    <cellStyle name="Percent 3 7 2 3 2" xfId="7201"/>
    <cellStyle name="Percent 3 7 2 3 2 2" xfId="7202"/>
    <cellStyle name="Percent 3 7 2 3 2 2 2" xfId="24822"/>
    <cellStyle name="Percent 3 7 2 3 2 3" xfId="24821"/>
    <cellStyle name="Percent 3 7 2 3 3" xfId="7203"/>
    <cellStyle name="Percent 3 7 2 3 3 2" xfId="7204"/>
    <cellStyle name="Percent 3 7 2 3 3 2 2" xfId="24824"/>
    <cellStyle name="Percent 3 7 2 3 3 3" xfId="24823"/>
    <cellStyle name="Percent 3 7 2 3 4" xfId="7205"/>
    <cellStyle name="Percent 3 7 2 3 4 2" xfId="24825"/>
    <cellStyle name="Percent 3 7 2 3 5" xfId="24820"/>
    <cellStyle name="Percent 3 7 2 4" xfId="7206"/>
    <cellStyle name="Percent 3 7 2 4 2" xfId="7207"/>
    <cellStyle name="Percent 3 7 2 4 2 2" xfId="7208"/>
    <cellStyle name="Percent 3 7 2 4 2 2 2" xfId="24828"/>
    <cellStyle name="Percent 3 7 2 4 2 3" xfId="24827"/>
    <cellStyle name="Percent 3 7 2 4 3" xfId="7209"/>
    <cellStyle name="Percent 3 7 2 4 3 2" xfId="7210"/>
    <cellStyle name="Percent 3 7 2 4 3 2 2" xfId="24830"/>
    <cellStyle name="Percent 3 7 2 4 3 3" xfId="24829"/>
    <cellStyle name="Percent 3 7 2 4 4" xfId="7211"/>
    <cellStyle name="Percent 3 7 2 4 4 2" xfId="24831"/>
    <cellStyle name="Percent 3 7 2 4 5" xfId="24826"/>
    <cellStyle name="Percent 3 7 2 5" xfId="7212"/>
    <cellStyle name="Percent 3 7 2 5 2" xfId="7213"/>
    <cellStyle name="Percent 3 7 2 5 2 2" xfId="7214"/>
    <cellStyle name="Percent 3 7 2 5 2 2 2" xfId="24834"/>
    <cellStyle name="Percent 3 7 2 5 2 3" xfId="24833"/>
    <cellStyle name="Percent 3 7 2 5 3" xfId="7215"/>
    <cellStyle name="Percent 3 7 2 5 3 2" xfId="7216"/>
    <cellStyle name="Percent 3 7 2 5 3 2 2" xfId="24836"/>
    <cellStyle name="Percent 3 7 2 5 3 3" xfId="24835"/>
    <cellStyle name="Percent 3 7 2 5 4" xfId="7217"/>
    <cellStyle name="Percent 3 7 2 5 4 2" xfId="7218"/>
    <cellStyle name="Percent 3 7 2 5 4 2 2" xfId="24838"/>
    <cellStyle name="Percent 3 7 2 5 4 3" xfId="24837"/>
    <cellStyle name="Percent 3 7 2 5 5" xfId="7219"/>
    <cellStyle name="Percent 3 7 2 5 5 2" xfId="24839"/>
    <cellStyle name="Percent 3 7 2 5 6" xfId="24832"/>
    <cellStyle name="Percent 3 7 2 6" xfId="7220"/>
    <cellStyle name="Percent 3 7 2 6 2" xfId="7221"/>
    <cellStyle name="Percent 3 7 2 6 2 2" xfId="7222"/>
    <cellStyle name="Percent 3 7 2 6 2 2 2" xfId="24842"/>
    <cellStyle name="Percent 3 7 2 6 2 3" xfId="24841"/>
    <cellStyle name="Percent 3 7 2 6 3" xfId="7223"/>
    <cellStyle name="Percent 3 7 2 6 3 2" xfId="7224"/>
    <cellStyle name="Percent 3 7 2 6 3 2 2" xfId="24844"/>
    <cellStyle name="Percent 3 7 2 6 3 3" xfId="24843"/>
    <cellStyle name="Percent 3 7 2 6 4" xfId="7225"/>
    <cellStyle name="Percent 3 7 2 6 4 2" xfId="24845"/>
    <cellStyle name="Percent 3 7 2 6 5" xfId="24840"/>
    <cellStyle name="Percent 3 7 2 7" xfId="7226"/>
    <cellStyle name="Percent 3 7 2 7 2" xfId="7227"/>
    <cellStyle name="Percent 3 7 2 7 2 2" xfId="24847"/>
    <cellStyle name="Percent 3 7 2 7 3" xfId="24846"/>
    <cellStyle name="Percent 3 7 2 8" xfId="7228"/>
    <cellStyle name="Percent 3 7 2 8 2" xfId="7229"/>
    <cellStyle name="Percent 3 7 2 8 2 2" xfId="24849"/>
    <cellStyle name="Percent 3 7 2 8 3" xfId="24848"/>
    <cellStyle name="Percent 3 7 2 9" xfId="7230"/>
    <cellStyle name="Percent 3 7 2 9 2" xfId="7231"/>
    <cellStyle name="Percent 3 7 2 9 2 2" xfId="24851"/>
    <cellStyle name="Percent 3 7 2 9 3" xfId="24850"/>
    <cellStyle name="Percent 3 7 20" xfId="7232"/>
    <cellStyle name="Percent 3 7 20 2" xfId="7233"/>
    <cellStyle name="Percent 3 7 20 2 2" xfId="7234"/>
    <cellStyle name="Percent 3 7 20 2 2 2" xfId="24854"/>
    <cellStyle name="Percent 3 7 20 2 3" xfId="24853"/>
    <cellStyle name="Percent 3 7 20 3" xfId="7235"/>
    <cellStyle name="Percent 3 7 20 3 2" xfId="7236"/>
    <cellStyle name="Percent 3 7 20 3 2 2" xfId="24856"/>
    <cellStyle name="Percent 3 7 20 3 3" xfId="24855"/>
    <cellStyle name="Percent 3 7 20 4" xfId="7237"/>
    <cellStyle name="Percent 3 7 20 4 2" xfId="24857"/>
    <cellStyle name="Percent 3 7 20 5" xfId="24852"/>
    <cellStyle name="Percent 3 7 21" xfId="7238"/>
    <cellStyle name="Percent 3 7 21 2" xfId="7239"/>
    <cellStyle name="Percent 3 7 21 2 2" xfId="24859"/>
    <cellStyle name="Percent 3 7 21 3" xfId="24858"/>
    <cellStyle name="Percent 3 7 22" xfId="7240"/>
    <cellStyle name="Percent 3 7 22 2" xfId="7241"/>
    <cellStyle name="Percent 3 7 22 2 2" xfId="24861"/>
    <cellStyle name="Percent 3 7 22 3" xfId="24860"/>
    <cellStyle name="Percent 3 7 23" xfId="7242"/>
    <cellStyle name="Percent 3 7 23 2" xfId="7243"/>
    <cellStyle name="Percent 3 7 23 2 2" xfId="24863"/>
    <cellStyle name="Percent 3 7 23 3" xfId="24862"/>
    <cellStyle name="Percent 3 7 24" xfId="7244"/>
    <cellStyle name="Percent 3 7 24 2" xfId="7245"/>
    <cellStyle name="Percent 3 7 24 2 2" xfId="24865"/>
    <cellStyle name="Percent 3 7 24 3" xfId="24864"/>
    <cellStyle name="Percent 3 7 25" xfId="7246"/>
    <cellStyle name="Percent 3 7 25 2" xfId="24866"/>
    <cellStyle name="Percent 3 7 26" xfId="24531"/>
    <cellStyle name="Percent 3 7 3" xfId="7247"/>
    <cellStyle name="Percent 3 7 3 10" xfId="7248"/>
    <cellStyle name="Percent 3 7 3 10 2" xfId="7249"/>
    <cellStyle name="Percent 3 7 3 10 2 2" xfId="24869"/>
    <cellStyle name="Percent 3 7 3 10 3" xfId="24868"/>
    <cellStyle name="Percent 3 7 3 11" xfId="7250"/>
    <cellStyle name="Percent 3 7 3 11 2" xfId="24870"/>
    <cellStyle name="Percent 3 7 3 12" xfId="24867"/>
    <cellStyle name="Percent 3 7 3 2" xfId="7251"/>
    <cellStyle name="Percent 3 7 3 2 2" xfId="7252"/>
    <cellStyle name="Percent 3 7 3 2 2 2" xfId="7253"/>
    <cellStyle name="Percent 3 7 3 2 2 2 2" xfId="24873"/>
    <cellStyle name="Percent 3 7 3 2 2 3" xfId="24872"/>
    <cellStyle name="Percent 3 7 3 2 3" xfId="7254"/>
    <cellStyle name="Percent 3 7 3 2 3 2" xfId="7255"/>
    <cellStyle name="Percent 3 7 3 2 3 2 2" xfId="24875"/>
    <cellStyle name="Percent 3 7 3 2 3 3" xfId="24874"/>
    <cellStyle name="Percent 3 7 3 2 4" xfId="7256"/>
    <cellStyle name="Percent 3 7 3 2 4 2" xfId="24876"/>
    <cellStyle name="Percent 3 7 3 2 5" xfId="24871"/>
    <cellStyle name="Percent 3 7 3 3" xfId="7257"/>
    <cellStyle name="Percent 3 7 3 3 2" xfId="7258"/>
    <cellStyle name="Percent 3 7 3 3 2 2" xfId="7259"/>
    <cellStyle name="Percent 3 7 3 3 2 2 2" xfId="24879"/>
    <cellStyle name="Percent 3 7 3 3 2 3" xfId="24878"/>
    <cellStyle name="Percent 3 7 3 3 3" xfId="7260"/>
    <cellStyle name="Percent 3 7 3 3 3 2" xfId="7261"/>
    <cellStyle name="Percent 3 7 3 3 3 2 2" xfId="24881"/>
    <cellStyle name="Percent 3 7 3 3 3 3" xfId="24880"/>
    <cellStyle name="Percent 3 7 3 3 4" xfId="7262"/>
    <cellStyle name="Percent 3 7 3 3 4 2" xfId="24882"/>
    <cellStyle name="Percent 3 7 3 3 5" xfId="24877"/>
    <cellStyle name="Percent 3 7 3 4" xfId="7263"/>
    <cellStyle name="Percent 3 7 3 4 2" xfId="7264"/>
    <cellStyle name="Percent 3 7 3 4 2 2" xfId="7265"/>
    <cellStyle name="Percent 3 7 3 4 2 2 2" xfId="24885"/>
    <cellStyle name="Percent 3 7 3 4 2 3" xfId="24884"/>
    <cellStyle name="Percent 3 7 3 4 3" xfId="7266"/>
    <cellStyle name="Percent 3 7 3 4 3 2" xfId="7267"/>
    <cellStyle name="Percent 3 7 3 4 3 2 2" xfId="24887"/>
    <cellStyle name="Percent 3 7 3 4 3 3" xfId="24886"/>
    <cellStyle name="Percent 3 7 3 4 4" xfId="7268"/>
    <cellStyle name="Percent 3 7 3 4 4 2" xfId="24888"/>
    <cellStyle name="Percent 3 7 3 4 5" xfId="24883"/>
    <cellStyle name="Percent 3 7 3 5" xfId="7269"/>
    <cellStyle name="Percent 3 7 3 5 2" xfId="7270"/>
    <cellStyle name="Percent 3 7 3 5 2 2" xfId="7271"/>
    <cellStyle name="Percent 3 7 3 5 2 2 2" xfId="24891"/>
    <cellStyle name="Percent 3 7 3 5 2 3" xfId="24890"/>
    <cellStyle name="Percent 3 7 3 5 3" xfId="7272"/>
    <cellStyle name="Percent 3 7 3 5 3 2" xfId="7273"/>
    <cellStyle name="Percent 3 7 3 5 3 2 2" xfId="24893"/>
    <cellStyle name="Percent 3 7 3 5 3 3" xfId="24892"/>
    <cellStyle name="Percent 3 7 3 5 4" xfId="7274"/>
    <cellStyle name="Percent 3 7 3 5 4 2" xfId="7275"/>
    <cellStyle name="Percent 3 7 3 5 4 2 2" xfId="24895"/>
    <cellStyle name="Percent 3 7 3 5 4 3" xfId="24894"/>
    <cellStyle name="Percent 3 7 3 5 5" xfId="7276"/>
    <cellStyle name="Percent 3 7 3 5 5 2" xfId="24896"/>
    <cellStyle name="Percent 3 7 3 5 6" xfId="24889"/>
    <cellStyle name="Percent 3 7 3 6" xfId="7277"/>
    <cellStyle name="Percent 3 7 3 6 2" xfId="7278"/>
    <cellStyle name="Percent 3 7 3 6 2 2" xfId="7279"/>
    <cellStyle name="Percent 3 7 3 6 2 2 2" xfId="24899"/>
    <cellStyle name="Percent 3 7 3 6 2 3" xfId="24898"/>
    <cellStyle name="Percent 3 7 3 6 3" xfId="7280"/>
    <cellStyle name="Percent 3 7 3 6 3 2" xfId="7281"/>
    <cellStyle name="Percent 3 7 3 6 3 2 2" xfId="24901"/>
    <cellStyle name="Percent 3 7 3 6 3 3" xfId="24900"/>
    <cellStyle name="Percent 3 7 3 6 4" xfId="7282"/>
    <cellStyle name="Percent 3 7 3 6 4 2" xfId="24902"/>
    <cellStyle name="Percent 3 7 3 6 5" xfId="24897"/>
    <cellStyle name="Percent 3 7 3 7" xfId="7283"/>
    <cellStyle name="Percent 3 7 3 7 2" xfId="7284"/>
    <cellStyle name="Percent 3 7 3 7 2 2" xfId="24904"/>
    <cellStyle name="Percent 3 7 3 7 3" xfId="24903"/>
    <cellStyle name="Percent 3 7 3 8" xfId="7285"/>
    <cellStyle name="Percent 3 7 3 8 2" xfId="7286"/>
    <cellStyle name="Percent 3 7 3 8 2 2" xfId="24906"/>
    <cellStyle name="Percent 3 7 3 8 3" xfId="24905"/>
    <cellStyle name="Percent 3 7 3 9" xfId="7287"/>
    <cellStyle name="Percent 3 7 3 9 2" xfId="7288"/>
    <cellStyle name="Percent 3 7 3 9 2 2" xfId="24908"/>
    <cellStyle name="Percent 3 7 3 9 3" xfId="24907"/>
    <cellStyle name="Percent 3 7 4" xfId="7289"/>
    <cellStyle name="Percent 3 7 4 10" xfId="7290"/>
    <cellStyle name="Percent 3 7 4 10 2" xfId="7291"/>
    <cellStyle name="Percent 3 7 4 10 2 2" xfId="24911"/>
    <cellStyle name="Percent 3 7 4 10 3" xfId="24910"/>
    <cellStyle name="Percent 3 7 4 11" xfId="7292"/>
    <cellStyle name="Percent 3 7 4 11 2" xfId="24912"/>
    <cellStyle name="Percent 3 7 4 12" xfId="24909"/>
    <cellStyle name="Percent 3 7 4 2" xfId="7293"/>
    <cellStyle name="Percent 3 7 4 2 2" xfId="7294"/>
    <cellStyle name="Percent 3 7 4 2 2 2" xfId="7295"/>
    <cellStyle name="Percent 3 7 4 2 2 2 2" xfId="24915"/>
    <cellStyle name="Percent 3 7 4 2 2 3" xfId="24914"/>
    <cellStyle name="Percent 3 7 4 2 3" xfId="7296"/>
    <cellStyle name="Percent 3 7 4 2 3 2" xfId="7297"/>
    <cellStyle name="Percent 3 7 4 2 3 2 2" xfId="24917"/>
    <cellStyle name="Percent 3 7 4 2 3 3" xfId="24916"/>
    <cellStyle name="Percent 3 7 4 2 4" xfId="7298"/>
    <cellStyle name="Percent 3 7 4 2 4 2" xfId="24918"/>
    <cellStyle name="Percent 3 7 4 2 5" xfId="24913"/>
    <cellStyle name="Percent 3 7 4 3" xfId="7299"/>
    <cellStyle name="Percent 3 7 4 3 2" xfId="7300"/>
    <cellStyle name="Percent 3 7 4 3 2 2" xfId="7301"/>
    <cellStyle name="Percent 3 7 4 3 2 2 2" xfId="24921"/>
    <cellStyle name="Percent 3 7 4 3 2 3" xfId="24920"/>
    <cellStyle name="Percent 3 7 4 3 3" xfId="7302"/>
    <cellStyle name="Percent 3 7 4 3 3 2" xfId="7303"/>
    <cellStyle name="Percent 3 7 4 3 3 2 2" xfId="24923"/>
    <cellStyle name="Percent 3 7 4 3 3 3" xfId="24922"/>
    <cellStyle name="Percent 3 7 4 3 4" xfId="7304"/>
    <cellStyle name="Percent 3 7 4 3 4 2" xfId="24924"/>
    <cellStyle name="Percent 3 7 4 3 5" xfId="24919"/>
    <cellStyle name="Percent 3 7 4 4" xfId="7305"/>
    <cellStyle name="Percent 3 7 4 4 2" xfId="7306"/>
    <cellStyle name="Percent 3 7 4 4 2 2" xfId="7307"/>
    <cellStyle name="Percent 3 7 4 4 2 2 2" xfId="24927"/>
    <cellStyle name="Percent 3 7 4 4 2 3" xfId="24926"/>
    <cellStyle name="Percent 3 7 4 4 3" xfId="7308"/>
    <cellStyle name="Percent 3 7 4 4 3 2" xfId="7309"/>
    <cellStyle name="Percent 3 7 4 4 3 2 2" xfId="24929"/>
    <cellStyle name="Percent 3 7 4 4 3 3" xfId="24928"/>
    <cellStyle name="Percent 3 7 4 4 4" xfId="7310"/>
    <cellStyle name="Percent 3 7 4 4 4 2" xfId="24930"/>
    <cellStyle name="Percent 3 7 4 4 5" xfId="24925"/>
    <cellStyle name="Percent 3 7 4 5" xfId="7311"/>
    <cellStyle name="Percent 3 7 4 5 2" xfId="7312"/>
    <cellStyle name="Percent 3 7 4 5 2 2" xfId="7313"/>
    <cellStyle name="Percent 3 7 4 5 2 2 2" xfId="24933"/>
    <cellStyle name="Percent 3 7 4 5 2 3" xfId="24932"/>
    <cellStyle name="Percent 3 7 4 5 3" xfId="7314"/>
    <cellStyle name="Percent 3 7 4 5 3 2" xfId="7315"/>
    <cellStyle name="Percent 3 7 4 5 3 2 2" xfId="24935"/>
    <cellStyle name="Percent 3 7 4 5 3 3" xfId="24934"/>
    <cellStyle name="Percent 3 7 4 5 4" xfId="7316"/>
    <cellStyle name="Percent 3 7 4 5 4 2" xfId="7317"/>
    <cellStyle name="Percent 3 7 4 5 4 2 2" xfId="24937"/>
    <cellStyle name="Percent 3 7 4 5 4 3" xfId="24936"/>
    <cellStyle name="Percent 3 7 4 5 5" xfId="7318"/>
    <cellStyle name="Percent 3 7 4 5 5 2" xfId="24938"/>
    <cellStyle name="Percent 3 7 4 5 6" xfId="24931"/>
    <cellStyle name="Percent 3 7 4 6" xfId="7319"/>
    <cellStyle name="Percent 3 7 4 6 2" xfId="7320"/>
    <cellStyle name="Percent 3 7 4 6 2 2" xfId="7321"/>
    <cellStyle name="Percent 3 7 4 6 2 2 2" xfId="24941"/>
    <cellStyle name="Percent 3 7 4 6 2 3" xfId="24940"/>
    <cellStyle name="Percent 3 7 4 6 3" xfId="7322"/>
    <cellStyle name="Percent 3 7 4 6 3 2" xfId="7323"/>
    <cellStyle name="Percent 3 7 4 6 3 2 2" xfId="24943"/>
    <cellStyle name="Percent 3 7 4 6 3 3" xfId="24942"/>
    <cellStyle name="Percent 3 7 4 6 4" xfId="7324"/>
    <cellStyle name="Percent 3 7 4 6 4 2" xfId="24944"/>
    <cellStyle name="Percent 3 7 4 6 5" xfId="24939"/>
    <cellStyle name="Percent 3 7 4 7" xfId="7325"/>
    <cellStyle name="Percent 3 7 4 7 2" xfId="7326"/>
    <cellStyle name="Percent 3 7 4 7 2 2" xfId="24946"/>
    <cellStyle name="Percent 3 7 4 7 3" xfId="24945"/>
    <cellStyle name="Percent 3 7 4 8" xfId="7327"/>
    <cellStyle name="Percent 3 7 4 8 2" xfId="7328"/>
    <cellStyle name="Percent 3 7 4 8 2 2" xfId="24948"/>
    <cellStyle name="Percent 3 7 4 8 3" xfId="24947"/>
    <cellStyle name="Percent 3 7 4 9" xfId="7329"/>
    <cellStyle name="Percent 3 7 4 9 2" xfId="7330"/>
    <cellStyle name="Percent 3 7 4 9 2 2" xfId="24950"/>
    <cellStyle name="Percent 3 7 4 9 3" xfId="24949"/>
    <cellStyle name="Percent 3 7 5" xfId="7331"/>
    <cellStyle name="Percent 3 7 5 10" xfId="7332"/>
    <cellStyle name="Percent 3 7 5 10 2" xfId="7333"/>
    <cellStyle name="Percent 3 7 5 10 2 2" xfId="24953"/>
    <cellStyle name="Percent 3 7 5 10 3" xfId="24952"/>
    <cellStyle name="Percent 3 7 5 11" xfId="7334"/>
    <cellStyle name="Percent 3 7 5 11 2" xfId="24954"/>
    <cellStyle name="Percent 3 7 5 12" xfId="24951"/>
    <cellStyle name="Percent 3 7 5 2" xfId="7335"/>
    <cellStyle name="Percent 3 7 5 2 2" xfId="7336"/>
    <cellStyle name="Percent 3 7 5 2 2 2" xfId="7337"/>
    <cellStyle name="Percent 3 7 5 2 2 2 2" xfId="24957"/>
    <cellStyle name="Percent 3 7 5 2 2 3" xfId="24956"/>
    <cellStyle name="Percent 3 7 5 2 3" xfId="7338"/>
    <cellStyle name="Percent 3 7 5 2 3 2" xfId="7339"/>
    <cellStyle name="Percent 3 7 5 2 3 2 2" xfId="24959"/>
    <cellStyle name="Percent 3 7 5 2 3 3" xfId="24958"/>
    <cellStyle name="Percent 3 7 5 2 4" xfId="7340"/>
    <cellStyle name="Percent 3 7 5 2 4 2" xfId="24960"/>
    <cellStyle name="Percent 3 7 5 2 5" xfId="24955"/>
    <cellStyle name="Percent 3 7 5 3" xfId="7341"/>
    <cellStyle name="Percent 3 7 5 3 2" xfId="7342"/>
    <cellStyle name="Percent 3 7 5 3 2 2" xfId="7343"/>
    <cellStyle name="Percent 3 7 5 3 2 2 2" xfId="24963"/>
    <cellStyle name="Percent 3 7 5 3 2 3" xfId="24962"/>
    <cellStyle name="Percent 3 7 5 3 3" xfId="7344"/>
    <cellStyle name="Percent 3 7 5 3 3 2" xfId="7345"/>
    <cellStyle name="Percent 3 7 5 3 3 2 2" xfId="24965"/>
    <cellStyle name="Percent 3 7 5 3 3 3" xfId="24964"/>
    <cellStyle name="Percent 3 7 5 3 4" xfId="7346"/>
    <cellStyle name="Percent 3 7 5 3 4 2" xfId="24966"/>
    <cellStyle name="Percent 3 7 5 3 5" xfId="24961"/>
    <cellStyle name="Percent 3 7 5 4" xfId="7347"/>
    <cellStyle name="Percent 3 7 5 4 2" xfId="7348"/>
    <cellStyle name="Percent 3 7 5 4 2 2" xfId="7349"/>
    <cellStyle name="Percent 3 7 5 4 2 2 2" xfId="24969"/>
    <cellStyle name="Percent 3 7 5 4 2 3" xfId="24968"/>
    <cellStyle name="Percent 3 7 5 4 3" xfId="7350"/>
    <cellStyle name="Percent 3 7 5 4 3 2" xfId="7351"/>
    <cellStyle name="Percent 3 7 5 4 3 2 2" xfId="24971"/>
    <cellStyle name="Percent 3 7 5 4 3 3" xfId="24970"/>
    <cellStyle name="Percent 3 7 5 4 4" xfId="7352"/>
    <cellStyle name="Percent 3 7 5 4 4 2" xfId="24972"/>
    <cellStyle name="Percent 3 7 5 4 5" xfId="24967"/>
    <cellStyle name="Percent 3 7 5 5" xfId="7353"/>
    <cellStyle name="Percent 3 7 5 5 2" xfId="7354"/>
    <cellStyle name="Percent 3 7 5 5 2 2" xfId="7355"/>
    <cellStyle name="Percent 3 7 5 5 2 2 2" xfId="24975"/>
    <cellStyle name="Percent 3 7 5 5 2 3" xfId="24974"/>
    <cellStyle name="Percent 3 7 5 5 3" xfId="7356"/>
    <cellStyle name="Percent 3 7 5 5 3 2" xfId="7357"/>
    <cellStyle name="Percent 3 7 5 5 3 2 2" xfId="24977"/>
    <cellStyle name="Percent 3 7 5 5 3 3" xfId="24976"/>
    <cellStyle name="Percent 3 7 5 5 4" xfId="7358"/>
    <cellStyle name="Percent 3 7 5 5 4 2" xfId="7359"/>
    <cellStyle name="Percent 3 7 5 5 4 2 2" xfId="24979"/>
    <cellStyle name="Percent 3 7 5 5 4 3" xfId="24978"/>
    <cellStyle name="Percent 3 7 5 5 5" xfId="7360"/>
    <cellStyle name="Percent 3 7 5 5 5 2" xfId="24980"/>
    <cellStyle name="Percent 3 7 5 5 6" xfId="24973"/>
    <cellStyle name="Percent 3 7 5 6" xfId="7361"/>
    <cellStyle name="Percent 3 7 5 6 2" xfId="7362"/>
    <cellStyle name="Percent 3 7 5 6 2 2" xfId="7363"/>
    <cellStyle name="Percent 3 7 5 6 2 2 2" xfId="24983"/>
    <cellStyle name="Percent 3 7 5 6 2 3" xfId="24982"/>
    <cellStyle name="Percent 3 7 5 6 3" xfId="7364"/>
    <cellStyle name="Percent 3 7 5 6 3 2" xfId="7365"/>
    <cellStyle name="Percent 3 7 5 6 3 2 2" xfId="24985"/>
    <cellStyle name="Percent 3 7 5 6 3 3" xfId="24984"/>
    <cellStyle name="Percent 3 7 5 6 4" xfId="7366"/>
    <cellStyle name="Percent 3 7 5 6 4 2" xfId="24986"/>
    <cellStyle name="Percent 3 7 5 6 5" xfId="24981"/>
    <cellStyle name="Percent 3 7 5 7" xfId="7367"/>
    <cellStyle name="Percent 3 7 5 7 2" xfId="7368"/>
    <cellStyle name="Percent 3 7 5 7 2 2" xfId="24988"/>
    <cellStyle name="Percent 3 7 5 7 3" xfId="24987"/>
    <cellStyle name="Percent 3 7 5 8" xfId="7369"/>
    <cellStyle name="Percent 3 7 5 8 2" xfId="7370"/>
    <cellStyle name="Percent 3 7 5 8 2 2" xfId="24990"/>
    <cellStyle name="Percent 3 7 5 8 3" xfId="24989"/>
    <cellStyle name="Percent 3 7 5 9" xfId="7371"/>
    <cellStyle name="Percent 3 7 5 9 2" xfId="7372"/>
    <cellStyle name="Percent 3 7 5 9 2 2" xfId="24992"/>
    <cellStyle name="Percent 3 7 5 9 3" xfId="24991"/>
    <cellStyle name="Percent 3 7 6" xfId="7373"/>
    <cellStyle name="Percent 3 7 6 10" xfId="7374"/>
    <cellStyle name="Percent 3 7 6 10 2" xfId="7375"/>
    <cellStyle name="Percent 3 7 6 10 2 2" xfId="24995"/>
    <cellStyle name="Percent 3 7 6 10 3" xfId="24994"/>
    <cellStyle name="Percent 3 7 6 11" xfId="7376"/>
    <cellStyle name="Percent 3 7 6 11 2" xfId="24996"/>
    <cellStyle name="Percent 3 7 6 12" xfId="24993"/>
    <cellStyle name="Percent 3 7 6 2" xfId="7377"/>
    <cellStyle name="Percent 3 7 6 2 2" xfId="7378"/>
    <cellStyle name="Percent 3 7 6 2 2 2" xfId="7379"/>
    <cellStyle name="Percent 3 7 6 2 2 2 2" xfId="24999"/>
    <cellStyle name="Percent 3 7 6 2 2 3" xfId="24998"/>
    <cellStyle name="Percent 3 7 6 2 3" xfId="7380"/>
    <cellStyle name="Percent 3 7 6 2 3 2" xfId="7381"/>
    <cellStyle name="Percent 3 7 6 2 3 2 2" xfId="25001"/>
    <cellStyle name="Percent 3 7 6 2 3 3" xfId="25000"/>
    <cellStyle name="Percent 3 7 6 2 4" xfId="7382"/>
    <cellStyle name="Percent 3 7 6 2 4 2" xfId="25002"/>
    <cellStyle name="Percent 3 7 6 2 5" xfId="24997"/>
    <cellStyle name="Percent 3 7 6 3" xfId="7383"/>
    <cellStyle name="Percent 3 7 6 3 2" xfId="7384"/>
    <cellStyle name="Percent 3 7 6 3 2 2" xfId="7385"/>
    <cellStyle name="Percent 3 7 6 3 2 2 2" xfId="25005"/>
    <cellStyle name="Percent 3 7 6 3 2 3" xfId="25004"/>
    <cellStyle name="Percent 3 7 6 3 3" xfId="7386"/>
    <cellStyle name="Percent 3 7 6 3 3 2" xfId="7387"/>
    <cellStyle name="Percent 3 7 6 3 3 2 2" xfId="25007"/>
    <cellStyle name="Percent 3 7 6 3 3 3" xfId="25006"/>
    <cellStyle name="Percent 3 7 6 3 4" xfId="7388"/>
    <cellStyle name="Percent 3 7 6 3 4 2" xfId="25008"/>
    <cellStyle name="Percent 3 7 6 3 5" xfId="25003"/>
    <cellStyle name="Percent 3 7 6 4" xfId="7389"/>
    <cellStyle name="Percent 3 7 6 4 2" xfId="7390"/>
    <cellStyle name="Percent 3 7 6 4 2 2" xfId="7391"/>
    <cellStyle name="Percent 3 7 6 4 2 2 2" xfId="25011"/>
    <cellStyle name="Percent 3 7 6 4 2 3" xfId="25010"/>
    <cellStyle name="Percent 3 7 6 4 3" xfId="7392"/>
    <cellStyle name="Percent 3 7 6 4 3 2" xfId="7393"/>
    <cellStyle name="Percent 3 7 6 4 3 2 2" xfId="25013"/>
    <cellStyle name="Percent 3 7 6 4 3 3" xfId="25012"/>
    <cellStyle name="Percent 3 7 6 4 4" xfId="7394"/>
    <cellStyle name="Percent 3 7 6 4 4 2" xfId="25014"/>
    <cellStyle name="Percent 3 7 6 4 5" xfId="25009"/>
    <cellStyle name="Percent 3 7 6 5" xfId="7395"/>
    <cellStyle name="Percent 3 7 6 5 2" xfId="7396"/>
    <cellStyle name="Percent 3 7 6 5 2 2" xfId="7397"/>
    <cellStyle name="Percent 3 7 6 5 2 2 2" xfId="25017"/>
    <cellStyle name="Percent 3 7 6 5 2 3" xfId="25016"/>
    <cellStyle name="Percent 3 7 6 5 3" xfId="7398"/>
    <cellStyle name="Percent 3 7 6 5 3 2" xfId="7399"/>
    <cellStyle name="Percent 3 7 6 5 3 2 2" xfId="25019"/>
    <cellStyle name="Percent 3 7 6 5 3 3" xfId="25018"/>
    <cellStyle name="Percent 3 7 6 5 4" xfId="7400"/>
    <cellStyle name="Percent 3 7 6 5 4 2" xfId="7401"/>
    <cellStyle name="Percent 3 7 6 5 4 2 2" xfId="25021"/>
    <cellStyle name="Percent 3 7 6 5 4 3" xfId="25020"/>
    <cellStyle name="Percent 3 7 6 5 5" xfId="7402"/>
    <cellStyle name="Percent 3 7 6 5 5 2" xfId="25022"/>
    <cellStyle name="Percent 3 7 6 5 6" xfId="25015"/>
    <cellStyle name="Percent 3 7 6 6" xfId="7403"/>
    <cellStyle name="Percent 3 7 6 6 2" xfId="7404"/>
    <cellStyle name="Percent 3 7 6 6 2 2" xfId="7405"/>
    <cellStyle name="Percent 3 7 6 6 2 2 2" xfId="25025"/>
    <cellStyle name="Percent 3 7 6 6 2 3" xfId="25024"/>
    <cellStyle name="Percent 3 7 6 6 3" xfId="7406"/>
    <cellStyle name="Percent 3 7 6 6 3 2" xfId="7407"/>
    <cellStyle name="Percent 3 7 6 6 3 2 2" xfId="25027"/>
    <cellStyle name="Percent 3 7 6 6 3 3" xfId="25026"/>
    <cellStyle name="Percent 3 7 6 6 4" xfId="7408"/>
    <cellStyle name="Percent 3 7 6 6 4 2" xfId="25028"/>
    <cellStyle name="Percent 3 7 6 6 5" xfId="25023"/>
    <cellStyle name="Percent 3 7 6 7" xfId="7409"/>
    <cellStyle name="Percent 3 7 6 7 2" xfId="7410"/>
    <cellStyle name="Percent 3 7 6 7 2 2" xfId="25030"/>
    <cellStyle name="Percent 3 7 6 7 3" xfId="25029"/>
    <cellStyle name="Percent 3 7 6 8" xfId="7411"/>
    <cellStyle name="Percent 3 7 6 8 2" xfId="7412"/>
    <cellStyle name="Percent 3 7 6 8 2 2" xfId="25032"/>
    <cellStyle name="Percent 3 7 6 8 3" xfId="25031"/>
    <cellStyle name="Percent 3 7 6 9" xfId="7413"/>
    <cellStyle name="Percent 3 7 6 9 2" xfId="7414"/>
    <cellStyle name="Percent 3 7 6 9 2 2" xfId="25034"/>
    <cellStyle name="Percent 3 7 6 9 3" xfId="25033"/>
    <cellStyle name="Percent 3 7 7" xfId="7415"/>
    <cellStyle name="Percent 3 7 7 10" xfId="7416"/>
    <cellStyle name="Percent 3 7 7 10 2" xfId="7417"/>
    <cellStyle name="Percent 3 7 7 10 2 2" xfId="25037"/>
    <cellStyle name="Percent 3 7 7 10 3" xfId="25036"/>
    <cellStyle name="Percent 3 7 7 11" xfId="7418"/>
    <cellStyle name="Percent 3 7 7 11 2" xfId="25038"/>
    <cellStyle name="Percent 3 7 7 12" xfId="25035"/>
    <cellStyle name="Percent 3 7 7 2" xfId="7419"/>
    <cellStyle name="Percent 3 7 7 2 2" xfId="7420"/>
    <cellStyle name="Percent 3 7 7 2 2 2" xfId="7421"/>
    <cellStyle name="Percent 3 7 7 2 2 2 2" xfId="25041"/>
    <cellStyle name="Percent 3 7 7 2 2 3" xfId="25040"/>
    <cellStyle name="Percent 3 7 7 2 3" xfId="7422"/>
    <cellStyle name="Percent 3 7 7 2 3 2" xfId="7423"/>
    <cellStyle name="Percent 3 7 7 2 3 2 2" xfId="25043"/>
    <cellStyle name="Percent 3 7 7 2 3 3" xfId="25042"/>
    <cellStyle name="Percent 3 7 7 2 4" xfId="7424"/>
    <cellStyle name="Percent 3 7 7 2 4 2" xfId="25044"/>
    <cellStyle name="Percent 3 7 7 2 5" xfId="25039"/>
    <cellStyle name="Percent 3 7 7 3" xfId="7425"/>
    <cellStyle name="Percent 3 7 7 3 2" xfId="7426"/>
    <cellStyle name="Percent 3 7 7 3 2 2" xfId="7427"/>
    <cellStyle name="Percent 3 7 7 3 2 2 2" xfId="25047"/>
    <cellStyle name="Percent 3 7 7 3 2 3" xfId="25046"/>
    <cellStyle name="Percent 3 7 7 3 3" xfId="7428"/>
    <cellStyle name="Percent 3 7 7 3 3 2" xfId="7429"/>
    <cellStyle name="Percent 3 7 7 3 3 2 2" xfId="25049"/>
    <cellStyle name="Percent 3 7 7 3 3 3" xfId="25048"/>
    <cellStyle name="Percent 3 7 7 3 4" xfId="7430"/>
    <cellStyle name="Percent 3 7 7 3 4 2" xfId="25050"/>
    <cellStyle name="Percent 3 7 7 3 5" xfId="25045"/>
    <cellStyle name="Percent 3 7 7 4" xfId="7431"/>
    <cellStyle name="Percent 3 7 7 4 2" xfId="7432"/>
    <cellStyle name="Percent 3 7 7 4 2 2" xfId="7433"/>
    <cellStyle name="Percent 3 7 7 4 2 2 2" xfId="25053"/>
    <cellStyle name="Percent 3 7 7 4 2 3" xfId="25052"/>
    <cellStyle name="Percent 3 7 7 4 3" xfId="7434"/>
    <cellStyle name="Percent 3 7 7 4 3 2" xfId="7435"/>
    <cellStyle name="Percent 3 7 7 4 3 2 2" xfId="25055"/>
    <cellStyle name="Percent 3 7 7 4 3 3" xfId="25054"/>
    <cellStyle name="Percent 3 7 7 4 4" xfId="7436"/>
    <cellStyle name="Percent 3 7 7 4 4 2" xfId="25056"/>
    <cellStyle name="Percent 3 7 7 4 5" xfId="25051"/>
    <cellStyle name="Percent 3 7 7 5" xfId="7437"/>
    <cellStyle name="Percent 3 7 7 5 2" xfId="7438"/>
    <cellStyle name="Percent 3 7 7 5 2 2" xfId="7439"/>
    <cellStyle name="Percent 3 7 7 5 2 2 2" xfId="25059"/>
    <cellStyle name="Percent 3 7 7 5 2 3" xfId="25058"/>
    <cellStyle name="Percent 3 7 7 5 3" xfId="7440"/>
    <cellStyle name="Percent 3 7 7 5 3 2" xfId="7441"/>
    <cellStyle name="Percent 3 7 7 5 3 2 2" xfId="25061"/>
    <cellStyle name="Percent 3 7 7 5 3 3" xfId="25060"/>
    <cellStyle name="Percent 3 7 7 5 4" xfId="7442"/>
    <cellStyle name="Percent 3 7 7 5 4 2" xfId="7443"/>
    <cellStyle name="Percent 3 7 7 5 4 2 2" xfId="25063"/>
    <cellStyle name="Percent 3 7 7 5 4 3" xfId="25062"/>
    <cellStyle name="Percent 3 7 7 5 5" xfId="7444"/>
    <cellStyle name="Percent 3 7 7 5 5 2" xfId="25064"/>
    <cellStyle name="Percent 3 7 7 5 6" xfId="25057"/>
    <cellStyle name="Percent 3 7 7 6" xfId="7445"/>
    <cellStyle name="Percent 3 7 7 6 2" xfId="7446"/>
    <cellStyle name="Percent 3 7 7 6 2 2" xfId="7447"/>
    <cellStyle name="Percent 3 7 7 6 2 2 2" xfId="25067"/>
    <cellStyle name="Percent 3 7 7 6 2 3" xfId="25066"/>
    <cellStyle name="Percent 3 7 7 6 3" xfId="7448"/>
    <cellStyle name="Percent 3 7 7 6 3 2" xfId="7449"/>
    <cellStyle name="Percent 3 7 7 6 3 2 2" xfId="25069"/>
    <cellStyle name="Percent 3 7 7 6 3 3" xfId="25068"/>
    <cellStyle name="Percent 3 7 7 6 4" xfId="7450"/>
    <cellStyle name="Percent 3 7 7 6 4 2" xfId="25070"/>
    <cellStyle name="Percent 3 7 7 6 5" xfId="25065"/>
    <cellStyle name="Percent 3 7 7 7" xfId="7451"/>
    <cellStyle name="Percent 3 7 7 7 2" xfId="7452"/>
    <cellStyle name="Percent 3 7 7 7 2 2" xfId="25072"/>
    <cellStyle name="Percent 3 7 7 7 3" xfId="25071"/>
    <cellStyle name="Percent 3 7 7 8" xfId="7453"/>
    <cellStyle name="Percent 3 7 7 8 2" xfId="7454"/>
    <cellStyle name="Percent 3 7 7 8 2 2" xfId="25074"/>
    <cellStyle name="Percent 3 7 7 8 3" xfId="25073"/>
    <cellStyle name="Percent 3 7 7 9" xfId="7455"/>
    <cellStyle name="Percent 3 7 7 9 2" xfId="7456"/>
    <cellStyle name="Percent 3 7 7 9 2 2" xfId="25076"/>
    <cellStyle name="Percent 3 7 7 9 3" xfId="25075"/>
    <cellStyle name="Percent 3 7 8" xfId="7457"/>
    <cellStyle name="Percent 3 7 8 10" xfId="7458"/>
    <cellStyle name="Percent 3 7 8 10 2" xfId="7459"/>
    <cellStyle name="Percent 3 7 8 10 2 2" xfId="25079"/>
    <cellStyle name="Percent 3 7 8 10 3" xfId="25078"/>
    <cellStyle name="Percent 3 7 8 11" xfId="7460"/>
    <cellStyle name="Percent 3 7 8 11 2" xfId="25080"/>
    <cellStyle name="Percent 3 7 8 12" xfId="25077"/>
    <cellStyle name="Percent 3 7 8 2" xfId="7461"/>
    <cellStyle name="Percent 3 7 8 2 2" xfId="7462"/>
    <cellStyle name="Percent 3 7 8 2 2 2" xfId="7463"/>
    <cellStyle name="Percent 3 7 8 2 2 2 2" xfId="25083"/>
    <cellStyle name="Percent 3 7 8 2 2 3" xfId="25082"/>
    <cellStyle name="Percent 3 7 8 2 3" xfId="7464"/>
    <cellStyle name="Percent 3 7 8 2 3 2" xfId="7465"/>
    <cellStyle name="Percent 3 7 8 2 3 2 2" xfId="25085"/>
    <cellStyle name="Percent 3 7 8 2 3 3" xfId="25084"/>
    <cellStyle name="Percent 3 7 8 2 4" xfId="7466"/>
    <cellStyle name="Percent 3 7 8 2 4 2" xfId="25086"/>
    <cellStyle name="Percent 3 7 8 2 5" xfId="25081"/>
    <cellStyle name="Percent 3 7 8 3" xfId="7467"/>
    <cellStyle name="Percent 3 7 8 3 2" xfId="7468"/>
    <cellStyle name="Percent 3 7 8 3 2 2" xfId="7469"/>
    <cellStyle name="Percent 3 7 8 3 2 2 2" xfId="25089"/>
    <cellStyle name="Percent 3 7 8 3 2 3" xfId="25088"/>
    <cellStyle name="Percent 3 7 8 3 3" xfId="7470"/>
    <cellStyle name="Percent 3 7 8 3 3 2" xfId="7471"/>
    <cellStyle name="Percent 3 7 8 3 3 2 2" xfId="25091"/>
    <cellStyle name="Percent 3 7 8 3 3 3" xfId="25090"/>
    <cellStyle name="Percent 3 7 8 3 4" xfId="7472"/>
    <cellStyle name="Percent 3 7 8 3 4 2" xfId="25092"/>
    <cellStyle name="Percent 3 7 8 3 5" xfId="25087"/>
    <cellStyle name="Percent 3 7 8 4" xfId="7473"/>
    <cellStyle name="Percent 3 7 8 4 2" xfId="7474"/>
    <cellStyle name="Percent 3 7 8 4 2 2" xfId="7475"/>
    <cellStyle name="Percent 3 7 8 4 2 2 2" xfId="25095"/>
    <cellStyle name="Percent 3 7 8 4 2 3" xfId="25094"/>
    <cellStyle name="Percent 3 7 8 4 3" xfId="7476"/>
    <cellStyle name="Percent 3 7 8 4 3 2" xfId="7477"/>
    <cellStyle name="Percent 3 7 8 4 3 2 2" xfId="25097"/>
    <cellStyle name="Percent 3 7 8 4 3 3" xfId="25096"/>
    <cellStyle name="Percent 3 7 8 4 4" xfId="7478"/>
    <cellStyle name="Percent 3 7 8 4 4 2" xfId="25098"/>
    <cellStyle name="Percent 3 7 8 4 5" xfId="25093"/>
    <cellStyle name="Percent 3 7 8 5" xfId="7479"/>
    <cellStyle name="Percent 3 7 8 5 2" xfId="7480"/>
    <cellStyle name="Percent 3 7 8 5 2 2" xfId="7481"/>
    <cellStyle name="Percent 3 7 8 5 2 2 2" xfId="25101"/>
    <cellStyle name="Percent 3 7 8 5 2 3" xfId="25100"/>
    <cellStyle name="Percent 3 7 8 5 3" xfId="7482"/>
    <cellStyle name="Percent 3 7 8 5 3 2" xfId="7483"/>
    <cellStyle name="Percent 3 7 8 5 3 2 2" xfId="25103"/>
    <cellStyle name="Percent 3 7 8 5 3 3" xfId="25102"/>
    <cellStyle name="Percent 3 7 8 5 4" xfId="7484"/>
    <cellStyle name="Percent 3 7 8 5 4 2" xfId="7485"/>
    <cellStyle name="Percent 3 7 8 5 4 2 2" xfId="25105"/>
    <cellStyle name="Percent 3 7 8 5 4 3" xfId="25104"/>
    <cellStyle name="Percent 3 7 8 5 5" xfId="7486"/>
    <cellStyle name="Percent 3 7 8 5 5 2" xfId="25106"/>
    <cellStyle name="Percent 3 7 8 5 6" xfId="25099"/>
    <cellStyle name="Percent 3 7 8 6" xfId="7487"/>
    <cellStyle name="Percent 3 7 8 6 2" xfId="7488"/>
    <cellStyle name="Percent 3 7 8 6 2 2" xfId="7489"/>
    <cellStyle name="Percent 3 7 8 6 2 2 2" xfId="25109"/>
    <cellStyle name="Percent 3 7 8 6 2 3" xfId="25108"/>
    <cellStyle name="Percent 3 7 8 6 3" xfId="7490"/>
    <cellStyle name="Percent 3 7 8 6 3 2" xfId="7491"/>
    <cellStyle name="Percent 3 7 8 6 3 2 2" xfId="25111"/>
    <cellStyle name="Percent 3 7 8 6 3 3" xfId="25110"/>
    <cellStyle name="Percent 3 7 8 6 4" xfId="7492"/>
    <cellStyle name="Percent 3 7 8 6 4 2" xfId="25112"/>
    <cellStyle name="Percent 3 7 8 6 5" xfId="25107"/>
    <cellStyle name="Percent 3 7 8 7" xfId="7493"/>
    <cellStyle name="Percent 3 7 8 7 2" xfId="7494"/>
    <cellStyle name="Percent 3 7 8 7 2 2" xfId="25114"/>
    <cellStyle name="Percent 3 7 8 7 3" xfId="25113"/>
    <cellStyle name="Percent 3 7 8 8" xfId="7495"/>
    <cellStyle name="Percent 3 7 8 8 2" xfId="7496"/>
    <cellStyle name="Percent 3 7 8 8 2 2" xfId="25116"/>
    <cellStyle name="Percent 3 7 8 8 3" xfId="25115"/>
    <cellStyle name="Percent 3 7 8 9" xfId="7497"/>
    <cellStyle name="Percent 3 7 8 9 2" xfId="7498"/>
    <cellStyle name="Percent 3 7 8 9 2 2" xfId="25118"/>
    <cellStyle name="Percent 3 7 8 9 3" xfId="25117"/>
    <cellStyle name="Percent 3 7 9" xfId="7499"/>
    <cellStyle name="Percent 3 7 9 10" xfId="7500"/>
    <cellStyle name="Percent 3 7 9 10 2" xfId="7501"/>
    <cellStyle name="Percent 3 7 9 10 2 2" xfId="25121"/>
    <cellStyle name="Percent 3 7 9 10 3" xfId="25120"/>
    <cellStyle name="Percent 3 7 9 11" xfId="7502"/>
    <cellStyle name="Percent 3 7 9 11 2" xfId="25122"/>
    <cellStyle name="Percent 3 7 9 12" xfId="25119"/>
    <cellStyle name="Percent 3 7 9 2" xfId="7503"/>
    <cellStyle name="Percent 3 7 9 2 2" xfId="7504"/>
    <cellStyle name="Percent 3 7 9 2 2 2" xfId="7505"/>
    <cellStyle name="Percent 3 7 9 2 2 2 2" xfId="25125"/>
    <cellStyle name="Percent 3 7 9 2 2 3" xfId="25124"/>
    <cellStyle name="Percent 3 7 9 2 3" xfId="7506"/>
    <cellStyle name="Percent 3 7 9 2 3 2" xfId="7507"/>
    <cellStyle name="Percent 3 7 9 2 3 2 2" xfId="25127"/>
    <cellStyle name="Percent 3 7 9 2 3 3" xfId="25126"/>
    <cellStyle name="Percent 3 7 9 2 4" xfId="7508"/>
    <cellStyle name="Percent 3 7 9 2 4 2" xfId="25128"/>
    <cellStyle name="Percent 3 7 9 2 5" xfId="25123"/>
    <cellStyle name="Percent 3 7 9 3" xfId="7509"/>
    <cellStyle name="Percent 3 7 9 3 2" xfId="7510"/>
    <cellStyle name="Percent 3 7 9 3 2 2" xfId="7511"/>
    <cellStyle name="Percent 3 7 9 3 2 2 2" xfId="25131"/>
    <cellStyle name="Percent 3 7 9 3 2 3" xfId="25130"/>
    <cellStyle name="Percent 3 7 9 3 3" xfId="7512"/>
    <cellStyle name="Percent 3 7 9 3 3 2" xfId="7513"/>
    <cellStyle name="Percent 3 7 9 3 3 2 2" xfId="25133"/>
    <cellStyle name="Percent 3 7 9 3 3 3" xfId="25132"/>
    <cellStyle name="Percent 3 7 9 3 4" xfId="7514"/>
    <cellStyle name="Percent 3 7 9 3 4 2" xfId="25134"/>
    <cellStyle name="Percent 3 7 9 3 5" xfId="25129"/>
    <cellStyle name="Percent 3 7 9 4" xfId="7515"/>
    <cellStyle name="Percent 3 7 9 4 2" xfId="7516"/>
    <cellStyle name="Percent 3 7 9 4 2 2" xfId="7517"/>
    <cellStyle name="Percent 3 7 9 4 2 2 2" xfId="25137"/>
    <cellStyle name="Percent 3 7 9 4 2 3" xfId="25136"/>
    <cellStyle name="Percent 3 7 9 4 3" xfId="7518"/>
    <cellStyle name="Percent 3 7 9 4 3 2" xfId="7519"/>
    <cellStyle name="Percent 3 7 9 4 3 2 2" xfId="25139"/>
    <cellStyle name="Percent 3 7 9 4 3 3" xfId="25138"/>
    <cellStyle name="Percent 3 7 9 4 4" xfId="7520"/>
    <cellStyle name="Percent 3 7 9 4 4 2" xfId="25140"/>
    <cellStyle name="Percent 3 7 9 4 5" xfId="25135"/>
    <cellStyle name="Percent 3 7 9 5" xfId="7521"/>
    <cellStyle name="Percent 3 7 9 5 2" xfId="7522"/>
    <cellStyle name="Percent 3 7 9 5 2 2" xfId="7523"/>
    <cellStyle name="Percent 3 7 9 5 2 2 2" xfId="25143"/>
    <cellStyle name="Percent 3 7 9 5 2 3" xfId="25142"/>
    <cellStyle name="Percent 3 7 9 5 3" xfId="7524"/>
    <cellStyle name="Percent 3 7 9 5 3 2" xfId="7525"/>
    <cellStyle name="Percent 3 7 9 5 3 2 2" xfId="25145"/>
    <cellStyle name="Percent 3 7 9 5 3 3" xfId="25144"/>
    <cellStyle name="Percent 3 7 9 5 4" xfId="7526"/>
    <cellStyle name="Percent 3 7 9 5 4 2" xfId="7527"/>
    <cellStyle name="Percent 3 7 9 5 4 2 2" xfId="25147"/>
    <cellStyle name="Percent 3 7 9 5 4 3" xfId="25146"/>
    <cellStyle name="Percent 3 7 9 5 5" xfId="7528"/>
    <cellStyle name="Percent 3 7 9 5 5 2" xfId="25148"/>
    <cellStyle name="Percent 3 7 9 5 6" xfId="25141"/>
    <cellStyle name="Percent 3 7 9 6" xfId="7529"/>
    <cellStyle name="Percent 3 7 9 6 2" xfId="7530"/>
    <cellStyle name="Percent 3 7 9 6 2 2" xfId="7531"/>
    <cellStyle name="Percent 3 7 9 6 2 2 2" xfId="25151"/>
    <cellStyle name="Percent 3 7 9 6 2 3" xfId="25150"/>
    <cellStyle name="Percent 3 7 9 6 3" xfId="7532"/>
    <cellStyle name="Percent 3 7 9 6 3 2" xfId="7533"/>
    <cellStyle name="Percent 3 7 9 6 3 2 2" xfId="25153"/>
    <cellStyle name="Percent 3 7 9 6 3 3" xfId="25152"/>
    <cellStyle name="Percent 3 7 9 6 4" xfId="7534"/>
    <cellStyle name="Percent 3 7 9 6 4 2" xfId="25154"/>
    <cellStyle name="Percent 3 7 9 6 5" xfId="25149"/>
    <cellStyle name="Percent 3 7 9 7" xfId="7535"/>
    <cellStyle name="Percent 3 7 9 7 2" xfId="7536"/>
    <cellStyle name="Percent 3 7 9 7 2 2" xfId="25156"/>
    <cellStyle name="Percent 3 7 9 7 3" xfId="25155"/>
    <cellStyle name="Percent 3 7 9 8" xfId="7537"/>
    <cellStyle name="Percent 3 7 9 8 2" xfId="7538"/>
    <cellStyle name="Percent 3 7 9 8 2 2" xfId="25158"/>
    <cellStyle name="Percent 3 7 9 8 3" xfId="25157"/>
    <cellStyle name="Percent 3 7 9 9" xfId="7539"/>
    <cellStyle name="Percent 3 7 9 9 2" xfId="7540"/>
    <cellStyle name="Percent 3 7 9 9 2 2" xfId="25160"/>
    <cellStyle name="Percent 3 7 9 9 3" xfId="25159"/>
    <cellStyle name="Percent 3 8" xfId="7541"/>
    <cellStyle name="Percent 3 8 10" xfId="7542"/>
    <cellStyle name="Percent 3 8 10 10" xfId="7543"/>
    <cellStyle name="Percent 3 8 10 10 2" xfId="7544"/>
    <cellStyle name="Percent 3 8 10 10 2 2" xfId="25164"/>
    <cellStyle name="Percent 3 8 10 10 3" xfId="25163"/>
    <cellStyle name="Percent 3 8 10 11" xfId="7545"/>
    <cellStyle name="Percent 3 8 10 11 2" xfId="25165"/>
    <cellStyle name="Percent 3 8 10 12" xfId="25162"/>
    <cellStyle name="Percent 3 8 10 2" xfId="7546"/>
    <cellStyle name="Percent 3 8 10 2 2" xfId="7547"/>
    <cellStyle name="Percent 3 8 10 2 2 2" xfId="7548"/>
    <cellStyle name="Percent 3 8 10 2 2 2 2" xfId="25168"/>
    <cellStyle name="Percent 3 8 10 2 2 3" xfId="25167"/>
    <cellStyle name="Percent 3 8 10 2 3" xfId="7549"/>
    <cellStyle name="Percent 3 8 10 2 3 2" xfId="7550"/>
    <cellStyle name="Percent 3 8 10 2 3 2 2" xfId="25170"/>
    <cellStyle name="Percent 3 8 10 2 3 3" xfId="25169"/>
    <cellStyle name="Percent 3 8 10 2 4" xfId="7551"/>
    <cellStyle name="Percent 3 8 10 2 4 2" xfId="25171"/>
    <cellStyle name="Percent 3 8 10 2 5" xfId="25166"/>
    <cellStyle name="Percent 3 8 10 3" xfId="7552"/>
    <cellStyle name="Percent 3 8 10 3 2" xfId="7553"/>
    <cellStyle name="Percent 3 8 10 3 2 2" xfId="7554"/>
    <cellStyle name="Percent 3 8 10 3 2 2 2" xfId="25174"/>
    <cellStyle name="Percent 3 8 10 3 2 3" xfId="25173"/>
    <cellStyle name="Percent 3 8 10 3 3" xfId="7555"/>
    <cellStyle name="Percent 3 8 10 3 3 2" xfId="7556"/>
    <cellStyle name="Percent 3 8 10 3 3 2 2" xfId="25176"/>
    <cellStyle name="Percent 3 8 10 3 3 3" xfId="25175"/>
    <cellStyle name="Percent 3 8 10 3 4" xfId="7557"/>
    <cellStyle name="Percent 3 8 10 3 4 2" xfId="25177"/>
    <cellStyle name="Percent 3 8 10 3 5" xfId="25172"/>
    <cellStyle name="Percent 3 8 10 4" xfId="7558"/>
    <cellStyle name="Percent 3 8 10 4 2" xfId="7559"/>
    <cellStyle name="Percent 3 8 10 4 2 2" xfId="7560"/>
    <cellStyle name="Percent 3 8 10 4 2 2 2" xfId="25180"/>
    <cellStyle name="Percent 3 8 10 4 2 3" xfId="25179"/>
    <cellStyle name="Percent 3 8 10 4 3" xfId="7561"/>
    <cellStyle name="Percent 3 8 10 4 3 2" xfId="7562"/>
    <cellStyle name="Percent 3 8 10 4 3 2 2" xfId="25182"/>
    <cellStyle name="Percent 3 8 10 4 3 3" xfId="25181"/>
    <cellStyle name="Percent 3 8 10 4 4" xfId="7563"/>
    <cellStyle name="Percent 3 8 10 4 4 2" xfId="25183"/>
    <cellStyle name="Percent 3 8 10 4 5" xfId="25178"/>
    <cellStyle name="Percent 3 8 10 5" xfId="7564"/>
    <cellStyle name="Percent 3 8 10 5 2" xfId="7565"/>
    <cellStyle name="Percent 3 8 10 5 2 2" xfId="7566"/>
    <cellStyle name="Percent 3 8 10 5 2 2 2" xfId="25186"/>
    <cellStyle name="Percent 3 8 10 5 2 3" xfId="25185"/>
    <cellStyle name="Percent 3 8 10 5 3" xfId="7567"/>
    <cellStyle name="Percent 3 8 10 5 3 2" xfId="7568"/>
    <cellStyle name="Percent 3 8 10 5 3 2 2" xfId="25188"/>
    <cellStyle name="Percent 3 8 10 5 3 3" xfId="25187"/>
    <cellStyle name="Percent 3 8 10 5 4" xfId="7569"/>
    <cellStyle name="Percent 3 8 10 5 4 2" xfId="7570"/>
    <cellStyle name="Percent 3 8 10 5 4 2 2" xfId="25190"/>
    <cellStyle name="Percent 3 8 10 5 4 3" xfId="25189"/>
    <cellStyle name="Percent 3 8 10 5 5" xfId="7571"/>
    <cellStyle name="Percent 3 8 10 5 5 2" xfId="25191"/>
    <cellStyle name="Percent 3 8 10 5 6" xfId="25184"/>
    <cellStyle name="Percent 3 8 10 6" xfId="7572"/>
    <cellStyle name="Percent 3 8 10 6 2" xfId="7573"/>
    <cellStyle name="Percent 3 8 10 6 2 2" xfId="7574"/>
    <cellStyle name="Percent 3 8 10 6 2 2 2" xfId="25194"/>
    <cellStyle name="Percent 3 8 10 6 2 3" xfId="25193"/>
    <cellStyle name="Percent 3 8 10 6 3" xfId="7575"/>
    <cellStyle name="Percent 3 8 10 6 3 2" xfId="7576"/>
    <cellStyle name="Percent 3 8 10 6 3 2 2" xfId="25196"/>
    <cellStyle name="Percent 3 8 10 6 3 3" xfId="25195"/>
    <cellStyle name="Percent 3 8 10 6 4" xfId="7577"/>
    <cellStyle name="Percent 3 8 10 6 4 2" xfId="25197"/>
    <cellStyle name="Percent 3 8 10 6 5" xfId="25192"/>
    <cellStyle name="Percent 3 8 10 7" xfId="7578"/>
    <cellStyle name="Percent 3 8 10 7 2" xfId="7579"/>
    <cellStyle name="Percent 3 8 10 7 2 2" xfId="25199"/>
    <cellStyle name="Percent 3 8 10 7 3" xfId="25198"/>
    <cellStyle name="Percent 3 8 10 8" xfId="7580"/>
    <cellStyle name="Percent 3 8 10 8 2" xfId="7581"/>
    <cellStyle name="Percent 3 8 10 8 2 2" xfId="25201"/>
    <cellStyle name="Percent 3 8 10 8 3" xfId="25200"/>
    <cellStyle name="Percent 3 8 10 9" xfId="7582"/>
    <cellStyle name="Percent 3 8 10 9 2" xfId="7583"/>
    <cellStyle name="Percent 3 8 10 9 2 2" xfId="25203"/>
    <cellStyle name="Percent 3 8 10 9 3" xfId="25202"/>
    <cellStyle name="Percent 3 8 11" xfId="7584"/>
    <cellStyle name="Percent 3 8 11 10" xfId="7585"/>
    <cellStyle name="Percent 3 8 11 10 2" xfId="7586"/>
    <cellStyle name="Percent 3 8 11 10 2 2" xfId="25206"/>
    <cellStyle name="Percent 3 8 11 10 3" xfId="25205"/>
    <cellStyle name="Percent 3 8 11 11" xfId="7587"/>
    <cellStyle name="Percent 3 8 11 11 2" xfId="25207"/>
    <cellStyle name="Percent 3 8 11 12" xfId="25204"/>
    <cellStyle name="Percent 3 8 11 2" xfId="7588"/>
    <cellStyle name="Percent 3 8 11 2 2" xfId="7589"/>
    <cellStyle name="Percent 3 8 11 2 2 2" xfId="7590"/>
    <cellStyle name="Percent 3 8 11 2 2 2 2" xfId="25210"/>
    <cellStyle name="Percent 3 8 11 2 2 3" xfId="25209"/>
    <cellStyle name="Percent 3 8 11 2 3" xfId="7591"/>
    <cellStyle name="Percent 3 8 11 2 3 2" xfId="7592"/>
    <cellStyle name="Percent 3 8 11 2 3 2 2" xfId="25212"/>
    <cellStyle name="Percent 3 8 11 2 3 3" xfId="25211"/>
    <cellStyle name="Percent 3 8 11 2 4" xfId="7593"/>
    <cellStyle name="Percent 3 8 11 2 4 2" xfId="25213"/>
    <cellStyle name="Percent 3 8 11 2 5" xfId="25208"/>
    <cellStyle name="Percent 3 8 11 3" xfId="7594"/>
    <cellStyle name="Percent 3 8 11 3 2" xfId="7595"/>
    <cellStyle name="Percent 3 8 11 3 2 2" xfId="7596"/>
    <cellStyle name="Percent 3 8 11 3 2 2 2" xfId="25216"/>
    <cellStyle name="Percent 3 8 11 3 2 3" xfId="25215"/>
    <cellStyle name="Percent 3 8 11 3 3" xfId="7597"/>
    <cellStyle name="Percent 3 8 11 3 3 2" xfId="7598"/>
    <cellStyle name="Percent 3 8 11 3 3 2 2" xfId="25218"/>
    <cellStyle name="Percent 3 8 11 3 3 3" xfId="25217"/>
    <cellStyle name="Percent 3 8 11 3 4" xfId="7599"/>
    <cellStyle name="Percent 3 8 11 3 4 2" xfId="25219"/>
    <cellStyle name="Percent 3 8 11 3 5" xfId="25214"/>
    <cellStyle name="Percent 3 8 11 4" xfId="7600"/>
    <cellStyle name="Percent 3 8 11 4 2" xfId="7601"/>
    <cellStyle name="Percent 3 8 11 4 2 2" xfId="7602"/>
    <cellStyle name="Percent 3 8 11 4 2 2 2" xfId="25222"/>
    <cellStyle name="Percent 3 8 11 4 2 3" xfId="25221"/>
    <cellStyle name="Percent 3 8 11 4 3" xfId="7603"/>
    <cellStyle name="Percent 3 8 11 4 3 2" xfId="7604"/>
    <cellStyle name="Percent 3 8 11 4 3 2 2" xfId="25224"/>
    <cellStyle name="Percent 3 8 11 4 3 3" xfId="25223"/>
    <cellStyle name="Percent 3 8 11 4 4" xfId="7605"/>
    <cellStyle name="Percent 3 8 11 4 4 2" xfId="25225"/>
    <cellStyle name="Percent 3 8 11 4 5" xfId="25220"/>
    <cellStyle name="Percent 3 8 11 5" xfId="7606"/>
    <cellStyle name="Percent 3 8 11 5 2" xfId="7607"/>
    <cellStyle name="Percent 3 8 11 5 2 2" xfId="7608"/>
    <cellStyle name="Percent 3 8 11 5 2 2 2" xfId="25228"/>
    <cellStyle name="Percent 3 8 11 5 2 3" xfId="25227"/>
    <cellStyle name="Percent 3 8 11 5 3" xfId="7609"/>
    <cellStyle name="Percent 3 8 11 5 3 2" xfId="7610"/>
    <cellStyle name="Percent 3 8 11 5 3 2 2" xfId="25230"/>
    <cellStyle name="Percent 3 8 11 5 3 3" xfId="25229"/>
    <cellStyle name="Percent 3 8 11 5 4" xfId="7611"/>
    <cellStyle name="Percent 3 8 11 5 4 2" xfId="7612"/>
    <cellStyle name="Percent 3 8 11 5 4 2 2" xfId="25232"/>
    <cellStyle name="Percent 3 8 11 5 4 3" xfId="25231"/>
    <cellStyle name="Percent 3 8 11 5 5" xfId="7613"/>
    <cellStyle name="Percent 3 8 11 5 5 2" xfId="25233"/>
    <cellStyle name="Percent 3 8 11 5 6" xfId="25226"/>
    <cellStyle name="Percent 3 8 11 6" xfId="7614"/>
    <cellStyle name="Percent 3 8 11 6 2" xfId="7615"/>
    <cellStyle name="Percent 3 8 11 6 2 2" xfId="7616"/>
    <cellStyle name="Percent 3 8 11 6 2 2 2" xfId="25236"/>
    <cellStyle name="Percent 3 8 11 6 2 3" xfId="25235"/>
    <cellStyle name="Percent 3 8 11 6 3" xfId="7617"/>
    <cellStyle name="Percent 3 8 11 6 3 2" xfId="7618"/>
    <cellStyle name="Percent 3 8 11 6 3 2 2" xfId="25238"/>
    <cellStyle name="Percent 3 8 11 6 3 3" xfId="25237"/>
    <cellStyle name="Percent 3 8 11 6 4" xfId="7619"/>
    <cellStyle name="Percent 3 8 11 6 4 2" xfId="25239"/>
    <cellStyle name="Percent 3 8 11 6 5" xfId="25234"/>
    <cellStyle name="Percent 3 8 11 7" xfId="7620"/>
    <cellStyle name="Percent 3 8 11 7 2" xfId="7621"/>
    <cellStyle name="Percent 3 8 11 7 2 2" xfId="25241"/>
    <cellStyle name="Percent 3 8 11 7 3" xfId="25240"/>
    <cellStyle name="Percent 3 8 11 8" xfId="7622"/>
    <cellStyle name="Percent 3 8 11 8 2" xfId="7623"/>
    <cellStyle name="Percent 3 8 11 8 2 2" xfId="25243"/>
    <cellStyle name="Percent 3 8 11 8 3" xfId="25242"/>
    <cellStyle name="Percent 3 8 11 9" xfId="7624"/>
    <cellStyle name="Percent 3 8 11 9 2" xfId="7625"/>
    <cellStyle name="Percent 3 8 11 9 2 2" xfId="25245"/>
    <cellStyle name="Percent 3 8 11 9 3" xfId="25244"/>
    <cellStyle name="Percent 3 8 12" xfId="7626"/>
    <cellStyle name="Percent 3 8 12 10" xfId="7627"/>
    <cellStyle name="Percent 3 8 12 10 2" xfId="7628"/>
    <cellStyle name="Percent 3 8 12 10 2 2" xfId="25248"/>
    <cellStyle name="Percent 3 8 12 10 3" xfId="25247"/>
    <cellStyle name="Percent 3 8 12 11" xfId="7629"/>
    <cellStyle name="Percent 3 8 12 11 2" xfId="25249"/>
    <cellStyle name="Percent 3 8 12 12" xfId="25246"/>
    <cellStyle name="Percent 3 8 12 2" xfId="7630"/>
    <cellStyle name="Percent 3 8 12 2 2" xfId="7631"/>
    <cellStyle name="Percent 3 8 12 2 2 2" xfId="7632"/>
    <cellStyle name="Percent 3 8 12 2 2 2 2" xfId="25252"/>
    <cellStyle name="Percent 3 8 12 2 2 3" xfId="25251"/>
    <cellStyle name="Percent 3 8 12 2 3" xfId="7633"/>
    <cellStyle name="Percent 3 8 12 2 3 2" xfId="7634"/>
    <cellStyle name="Percent 3 8 12 2 3 2 2" xfId="25254"/>
    <cellStyle name="Percent 3 8 12 2 3 3" xfId="25253"/>
    <cellStyle name="Percent 3 8 12 2 4" xfId="7635"/>
    <cellStyle name="Percent 3 8 12 2 4 2" xfId="25255"/>
    <cellStyle name="Percent 3 8 12 2 5" xfId="25250"/>
    <cellStyle name="Percent 3 8 12 3" xfId="7636"/>
    <cellStyle name="Percent 3 8 12 3 2" xfId="7637"/>
    <cellStyle name="Percent 3 8 12 3 2 2" xfId="7638"/>
    <cellStyle name="Percent 3 8 12 3 2 2 2" xfId="25258"/>
    <cellStyle name="Percent 3 8 12 3 2 3" xfId="25257"/>
    <cellStyle name="Percent 3 8 12 3 3" xfId="7639"/>
    <cellStyle name="Percent 3 8 12 3 3 2" xfId="7640"/>
    <cellStyle name="Percent 3 8 12 3 3 2 2" xfId="25260"/>
    <cellStyle name="Percent 3 8 12 3 3 3" xfId="25259"/>
    <cellStyle name="Percent 3 8 12 3 4" xfId="7641"/>
    <cellStyle name="Percent 3 8 12 3 4 2" xfId="25261"/>
    <cellStyle name="Percent 3 8 12 3 5" xfId="25256"/>
    <cellStyle name="Percent 3 8 12 4" xfId="7642"/>
    <cellStyle name="Percent 3 8 12 4 2" xfId="7643"/>
    <cellStyle name="Percent 3 8 12 4 2 2" xfId="7644"/>
    <cellStyle name="Percent 3 8 12 4 2 2 2" xfId="25264"/>
    <cellStyle name="Percent 3 8 12 4 2 3" xfId="25263"/>
    <cellStyle name="Percent 3 8 12 4 3" xfId="7645"/>
    <cellStyle name="Percent 3 8 12 4 3 2" xfId="7646"/>
    <cellStyle name="Percent 3 8 12 4 3 2 2" xfId="25266"/>
    <cellStyle name="Percent 3 8 12 4 3 3" xfId="25265"/>
    <cellStyle name="Percent 3 8 12 4 4" xfId="7647"/>
    <cellStyle name="Percent 3 8 12 4 4 2" xfId="25267"/>
    <cellStyle name="Percent 3 8 12 4 5" xfId="25262"/>
    <cellStyle name="Percent 3 8 12 5" xfId="7648"/>
    <cellStyle name="Percent 3 8 12 5 2" xfId="7649"/>
    <cellStyle name="Percent 3 8 12 5 2 2" xfId="7650"/>
    <cellStyle name="Percent 3 8 12 5 2 2 2" xfId="25270"/>
    <cellStyle name="Percent 3 8 12 5 2 3" xfId="25269"/>
    <cellStyle name="Percent 3 8 12 5 3" xfId="7651"/>
    <cellStyle name="Percent 3 8 12 5 3 2" xfId="7652"/>
    <cellStyle name="Percent 3 8 12 5 3 2 2" xfId="25272"/>
    <cellStyle name="Percent 3 8 12 5 3 3" xfId="25271"/>
    <cellStyle name="Percent 3 8 12 5 4" xfId="7653"/>
    <cellStyle name="Percent 3 8 12 5 4 2" xfId="7654"/>
    <cellStyle name="Percent 3 8 12 5 4 2 2" xfId="25274"/>
    <cellStyle name="Percent 3 8 12 5 4 3" xfId="25273"/>
    <cellStyle name="Percent 3 8 12 5 5" xfId="7655"/>
    <cellStyle name="Percent 3 8 12 5 5 2" xfId="25275"/>
    <cellStyle name="Percent 3 8 12 5 6" xfId="25268"/>
    <cellStyle name="Percent 3 8 12 6" xfId="7656"/>
    <cellStyle name="Percent 3 8 12 6 2" xfId="7657"/>
    <cellStyle name="Percent 3 8 12 6 2 2" xfId="7658"/>
    <cellStyle name="Percent 3 8 12 6 2 2 2" xfId="25278"/>
    <cellStyle name="Percent 3 8 12 6 2 3" xfId="25277"/>
    <cellStyle name="Percent 3 8 12 6 3" xfId="7659"/>
    <cellStyle name="Percent 3 8 12 6 3 2" xfId="7660"/>
    <cellStyle name="Percent 3 8 12 6 3 2 2" xfId="25280"/>
    <cellStyle name="Percent 3 8 12 6 3 3" xfId="25279"/>
    <cellStyle name="Percent 3 8 12 6 4" xfId="7661"/>
    <cellStyle name="Percent 3 8 12 6 4 2" xfId="25281"/>
    <cellStyle name="Percent 3 8 12 6 5" xfId="25276"/>
    <cellStyle name="Percent 3 8 12 7" xfId="7662"/>
    <cellStyle name="Percent 3 8 12 7 2" xfId="7663"/>
    <cellStyle name="Percent 3 8 12 7 2 2" xfId="25283"/>
    <cellStyle name="Percent 3 8 12 7 3" xfId="25282"/>
    <cellStyle name="Percent 3 8 12 8" xfId="7664"/>
    <cellStyle name="Percent 3 8 12 8 2" xfId="7665"/>
    <cellStyle name="Percent 3 8 12 8 2 2" xfId="25285"/>
    <cellStyle name="Percent 3 8 12 8 3" xfId="25284"/>
    <cellStyle name="Percent 3 8 12 9" xfId="7666"/>
    <cellStyle name="Percent 3 8 12 9 2" xfId="7667"/>
    <cellStyle name="Percent 3 8 12 9 2 2" xfId="25287"/>
    <cellStyle name="Percent 3 8 12 9 3" xfId="25286"/>
    <cellStyle name="Percent 3 8 13" xfId="7668"/>
    <cellStyle name="Percent 3 8 13 10" xfId="7669"/>
    <cellStyle name="Percent 3 8 13 10 2" xfId="7670"/>
    <cellStyle name="Percent 3 8 13 10 2 2" xfId="25290"/>
    <cellStyle name="Percent 3 8 13 10 3" xfId="25289"/>
    <cellStyle name="Percent 3 8 13 11" xfId="7671"/>
    <cellStyle name="Percent 3 8 13 11 2" xfId="25291"/>
    <cellStyle name="Percent 3 8 13 12" xfId="25288"/>
    <cellStyle name="Percent 3 8 13 2" xfId="7672"/>
    <cellStyle name="Percent 3 8 13 2 2" xfId="7673"/>
    <cellStyle name="Percent 3 8 13 2 2 2" xfId="7674"/>
    <cellStyle name="Percent 3 8 13 2 2 2 2" xfId="25294"/>
    <cellStyle name="Percent 3 8 13 2 2 3" xfId="25293"/>
    <cellStyle name="Percent 3 8 13 2 3" xfId="7675"/>
    <cellStyle name="Percent 3 8 13 2 3 2" xfId="7676"/>
    <cellStyle name="Percent 3 8 13 2 3 2 2" xfId="25296"/>
    <cellStyle name="Percent 3 8 13 2 3 3" xfId="25295"/>
    <cellStyle name="Percent 3 8 13 2 4" xfId="7677"/>
    <cellStyle name="Percent 3 8 13 2 4 2" xfId="25297"/>
    <cellStyle name="Percent 3 8 13 2 5" xfId="25292"/>
    <cellStyle name="Percent 3 8 13 3" xfId="7678"/>
    <cellStyle name="Percent 3 8 13 3 2" xfId="7679"/>
    <cellStyle name="Percent 3 8 13 3 2 2" xfId="7680"/>
    <cellStyle name="Percent 3 8 13 3 2 2 2" xfId="25300"/>
    <cellStyle name="Percent 3 8 13 3 2 3" xfId="25299"/>
    <cellStyle name="Percent 3 8 13 3 3" xfId="7681"/>
    <cellStyle name="Percent 3 8 13 3 3 2" xfId="7682"/>
    <cellStyle name="Percent 3 8 13 3 3 2 2" xfId="25302"/>
    <cellStyle name="Percent 3 8 13 3 3 3" xfId="25301"/>
    <cellStyle name="Percent 3 8 13 3 4" xfId="7683"/>
    <cellStyle name="Percent 3 8 13 3 4 2" xfId="25303"/>
    <cellStyle name="Percent 3 8 13 3 5" xfId="25298"/>
    <cellStyle name="Percent 3 8 13 4" xfId="7684"/>
    <cellStyle name="Percent 3 8 13 4 2" xfId="7685"/>
    <cellStyle name="Percent 3 8 13 4 2 2" xfId="7686"/>
    <cellStyle name="Percent 3 8 13 4 2 2 2" xfId="25306"/>
    <cellStyle name="Percent 3 8 13 4 2 3" xfId="25305"/>
    <cellStyle name="Percent 3 8 13 4 3" xfId="7687"/>
    <cellStyle name="Percent 3 8 13 4 3 2" xfId="7688"/>
    <cellStyle name="Percent 3 8 13 4 3 2 2" xfId="25308"/>
    <cellStyle name="Percent 3 8 13 4 3 3" xfId="25307"/>
    <cellStyle name="Percent 3 8 13 4 4" xfId="7689"/>
    <cellStyle name="Percent 3 8 13 4 4 2" xfId="25309"/>
    <cellStyle name="Percent 3 8 13 4 5" xfId="25304"/>
    <cellStyle name="Percent 3 8 13 5" xfId="7690"/>
    <cellStyle name="Percent 3 8 13 5 2" xfId="7691"/>
    <cellStyle name="Percent 3 8 13 5 2 2" xfId="7692"/>
    <cellStyle name="Percent 3 8 13 5 2 2 2" xfId="25312"/>
    <cellStyle name="Percent 3 8 13 5 2 3" xfId="25311"/>
    <cellStyle name="Percent 3 8 13 5 3" xfId="7693"/>
    <cellStyle name="Percent 3 8 13 5 3 2" xfId="7694"/>
    <cellStyle name="Percent 3 8 13 5 3 2 2" xfId="25314"/>
    <cellStyle name="Percent 3 8 13 5 3 3" xfId="25313"/>
    <cellStyle name="Percent 3 8 13 5 4" xfId="7695"/>
    <cellStyle name="Percent 3 8 13 5 4 2" xfId="7696"/>
    <cellStyle name="Percent 3 8 13 5 4 2 2" xfId="25316"/>
    <cellStyle name="Percent 3 8 13 5 4 3" xfId="25315"/>
    <cellStyle name="Percent 3 8 13 5 5" xfId="7697"/>
    <cellStyle name="Percent 3 8 13 5 5 2" xfId="25317"/>
    <cellStyle name="Percent 3 8 13 5 6" xfId="25310"/>
    <cellStyle name="Percent 3 8 13 6" xfId="7698"/>
    <cellStyle name="Percent 3 8 13 6 2" xfId="7699"/>
    <cellStyle name="Percent 3 8 13 6 2 2" xfId="7700"/>
    <cellStyle name="Percent 3 8 13 6 2 2 2" xfId="25320"/>
    <cellStyle name="Percent 3 8 13 6 2 3" xfId="25319"/>
    <cellStyle name="Percent 3 8 13 6 3" xfId="7701"/>
    <cellStyle name="Percent 3 8 13 6 3 2" xfId="7702"/>
    <cellStyle name="Percent 3 8 13 6 3 2 2" xfId="25322"/>
    <cellStyle name="Percent 3 8 13 6 3 3" xfId="25321"/>
    <cellStyle name="Percent 3 8 13 6 4" xfId="7703"/>
    <cellStyle name="Percent 3 8 13 6 4 2" xfId="25323"/>
    <cellStyle name="Percent 3 8 13 6 5" xfId="25318"/>
    <cellStyle name="Percent 3 8 13 7" xfId="7704"/>
    <cellStyle name="Percent 3 8 13 7 2" xfId="7705"/>
    <cellStyle name="Percent 3 8 13 7 2 2" xfId="25325"/>
    <cellStyle name="Percent 3 8 13 7 3" xfId="25324"/>
    <cellStyle name="Percent 3 8 13 8" xfId="7706"/>
    <cellStyle name="Percent 3 8 13 8 2" xfId="7707"/>
    <cellStyle name="Percent 3 8 13 8 2 2" xfId="25327"/>
    <cellStyle name="Percent 3 8 13 8 3" xfId="25326"/>
    <cellStyle name="Percent 3 8 13 9" xfId="7708"/>
    <cellStyle name="Percent 3 8 13 9 2" xfId="7709"/>
    <cellStyle name="Percent 3 8 13 9 2 2" xfId="25329"/>
    <cellStyle name="Percent 3 8 13 9 3" xfId="25328"/>
    <cellStyle name="Percent 3 8 14" xfId="7710"/>
    <cellStyle name="Percent 3 8 14 10" xfId="7711"/>
    <cellStyle name="Percent 3 8 14 10 2" xfId="7712"/>
    <cellStyle name="Percent 3 8 14 10 2 2" xfId="25332"/>
    <cellStyle name="Percent 3 8 14 10 3" xfId="25331"/>
    <cellStyle name="Percent 3 8 14 11" xfId="7713"/>
    <cellStyle name="Percent 3 8 14 11 2" xfId="25333"/>
    <cellStyle name="Percent 3 8 14 12" xfId="25330"/>
    <cellStyle name="Percent 3 8 14 2" xfId="7714"/>
    <cellStyle name="Percent 3 8 14 2 2" xfId="7715"/>
    <cellStyle name="Percent 3 8 14 2 2 2" xfId="7716"/>
    <cellStyle name="Percent 3 8 14 2 2 2 2" xfId="25336"/>
    <cellStyle name="Percent 3 8 14 2 2 3" xfId="25335"/>
    <cellStyle name="Percent 3 8 14 2 3" xfId="7717"/>
    <cellStyle name="Percent 3 8 14 2 3 2" xfId="7718"/>
    <cellStyle name="Percent 3 8 14 2 3 2 2" xfId="25338"/>
    <cellStyle name="Percent 3 8 14 2 3 3" xfId="25337"/>
    <cellStyle name="Percent 3 8 14 2 4" xfId="7719"/>
    <cellStyle name="Percent 3 8 14 2 4 2" xfId="25339"/>
    <cellStyle name="Percent 3 8 14 2 5" xfId="25334"/>
    <cellStyle name="Percent 3 8 14 3" xfId="7720"/>
    <cellStyle name="Percent 3 8 14 3 2" xfId="7721"/>
    <cellStyle name="Percent 3 8 14 3 2 2" xfId="7722"/>
    <cellStyle name="Percent 3 8 14 3 2 2 2" xfId="25342"/>
    <cellStyle name="Percent 3 8 14 3 2 3" xfId="25341"/>
    <cellStyle name="Percent 3 8 14 3 3" xfId="7723"/>
    <cellStyle name="Percent 3 8 14 3 3 2" xfId="7724"/>
    <cellStyle name="Percent 3 8 14 3 3 2 2" xfId="25344"/>
    <cellStyle name="Percent 3 8 14 3 3 3" xfId="25343"/>
    <cellStyle name="Percent 3 8 14 3 4" xfId="7725"/>
    <cellStyle name="Percent 3 8 14 3 4 2" xfId="25345"/>
    <cellStyle name="Percent 3 8 14 3 5" xfId="25340"/>
    <cellStyle name="Percent 3 8 14 4" xfId="7726"/>
    <cellStyle name="Percent 3 8 14 4 2" xfId="7727"/>
    <cellStyle name="Percent 3 8 14 4 2 2" xfId="7728"/>
    <cellStyle name="Percent 3 8 14 4 2 2 2" xfId="25348"/>
    <cellStyle name="Percent 3 8 14 4 2 3" xfId="25347"/>
    <cellStyle name="Percent 3 8 14 4 3" xfId="7729"/>
    <cellStyle name="Percent 3 8 14 4 3 2" xfId="7730"/>
    <cellStyle name="Percent 3 8 14 4 3 2 2" xfId="25350"/>
    <cellStyle name="Percent 3 8 14 4 3 3" xfId="25349"/>
    <cellStyle name="Percent 3 8 14 4 4" xfId="7731"/>
    <cellStyle name="Percent 3 8 14 4 4 2" xfId="25351"/>
    <cellStyle name="Percent 3 8 14 4 5" xfId="25346"/>
    <cellStyle name="Percent 3 8 14 5" xfId="7732"/>
    <cellStyle name="Percent 3 8 14 5 2" xfId="7733"/>
    <cellStyle name="Percent 3 8 14 5 2 2" xfId="7734"/>
    <cellStyle name="Percent 3 8 14 5 2 2 2" xfId="25354"/>
    <cellStyle name="Percent 3 8 14 5 2 3" xfId="25353"/>
    <cellStyle name="Percent 3 8 14 5 3" xfId="7735"/>
    <cellStyle name="Percent 3 8 14 5 3 2" xfId="7736"/>
    <cellStyle name="Percent 3 8 14 5 3 2 2" xfId="25356"/>
    <cellStyle name="Percent 3 8 14 5 3 3" xfId="25355"/>
    <cellStyle name="Percent 3 8 14 5 4" xfId="7737"/>
    <cellStyle name="Percent 3 8 14 5 4 2" xfId="7738"/>
    <cellStyle name="Percent 3 8 14 5 4 2 2" xfId="25358"/>
    <cellStyle name="Percent 3 8 14 5 4 3" xfId="25357"/>
    <cellStyle name="Percent 3 8 14 5 5" xfId="7739"/>
    <cellStyle name="Percent 3 8 14 5 5 2" xfId="25359"/>
    <cellStyle name="Percent 3 8 14 5 6" xfId="25352"/>
    <cellStyle name="Percent 3 8 14 6" xfId="7740"/>
    <cellStyle name="Percent 3 8 14 6 2" xfId="7741"/>
    <cellStyle name="Percent 3 8 14 6 2 2" xfId="7742"/>
    <cellStyle name="Percent 3 8 14 6 2 2 2" xfId="25362"/>
    <cellStyle name="Percent 3 8 14 6 2 3" xfId="25361"/>
    <cellStyle name="Percent 3 8 14 6 3" xfId="7743"/>
    <cellStyle name="Percent 3 8 14 6 3 2" xfId="7744"/>
    <cellStyle name="Percent 3 8 14 6 3 2 2" xfId="25364"/>
    <cellStyle name="Percent 3 8 14 6 3 3" xfId="25363"/>
    <cellStyle name="Percent 3 8 14 6 4" xfId="7745"/>
    <cellStyle name="Percent 3 8 14 6 4 2" xfId="25365"/>
    <cellStyle name="Percent 3 8 14 6 5" xfId="25360"/>
    <cellStyle name="Percent 3 8 14 7" xfId="7746"/>
    <cellStyle name="Percent 3 8 14 7 2" xfId="7747"/>
    <cellStyle name="Percent 3 8 14 7 2 2" xfId="25367"/>
    <cellStyle name="Percent 3 8 14 7 3" xfId="25366"/>
    <cellStyle name="Percent 3 8 14 8" xfId="7748"/>
    <cellStyle name="Percent 3 8 14 8 2" xfId="7749"/>
    <cellStyle name="Percent 3 8 14 8 2 2" xfId="25369"/>
    <cellStyle name="Percent 3 8 14 8 3" xfId="25368"/>
    <cellStyle name="Percent 3 8 14 9" xfId="7750"/>
    <cellStyle name="Percent 3 8 14 9 2" xfId="7751"/>
    <cellStyle name="Percent 3 8 14 9 2 2" xfId="25371"/>
    <cellStyle name="Percent 3 8 14 9 3" xfId="25370"/>
    <cellStyle name="Percent 3 8 15" xfId="7752"/>
    <cellStyle name="Percent 3 8 15 10" xfId="7753"/>
    <cellStyle name="Percent 3 8 15 10 2" xfId="7754"/>
    <cellStyle name="Percent 3 8 15 10 2 2" xfId="25374"/>
    <cellStyle name="Percent 3 8 15 10 3" xfId="25373"/>
    <cellStyle name="Percent 3 8 15 11" xfId="7755"/>
    <cellStyle name="Percent 3 8 15 11 2" xfId="25375"/>
    <cellStyle name="Percent 3 8 15 12" xfId="25372"/>
    <cellStyle name="Percent 3 8 15 2" xfId="7756"/>
    <cellStyle name="Percent 3 8 15 2 2" xfId="7757"/>
    <cellStyle name="Percent 3 8 15 2 2 2" xfId="7758"/>
    <cellStyle name="Percent 3 8 15 2 2 2 2" xfId="25378"/>
    <cellStyle name="Percent 3 8 15 2 2 3" xfId="25377"/>
    <cellStyle name="Percent 3 8 15 2 3" xfId="7759"/>
    <cellStyle name="Percent 3 8 15 2 3 2" xfId="7760"/>
    <cellStyle name="Percent 3 8 15 2 3 2 2" xfId="25380"/>
    <cellStyle name="Percent 3 8 15 2 3 3" xfId="25379"/>
    <cellStyle name="Percent 3 8 15 2 4" xfId="7761"/>
    <cellStyle name="Percent 3 8 15 2 4 2" xfId="25381"/>
    <cellStyle name="Percent 3 8 15 2 5" xfId="25376"/>
    <cellStyle name="Percent 3 8 15 3" xfId="7762"/>
    <cellStyle name="Percent 3 8 15 3 2" xfId="7763"/>
    <cellStyle name="Percent 3 8 15 3 2 2" xfId="7764"/>
    <cellStyle name="Percent 3 8 15 3 2 2 2" xfId="25384"/>
    <cellStyle name="Percent 3 8 15 3 2 3" xfId="25383"/>
    <cellStyle name="Percent 3 8 15 3 3" xfId="7765"/>
    <cellStyle name="Percent 3 8 15 3 3 2" xfId="7766"/>
    <cellStyle name="Percent 3 8 15 3 3 2 2" xfId="25386"/>
    <cellStyle name="Percent 3 8 15 3 3 3" xfId="25385"/>
    <cellStyle name="Percent 3 8 15 3 4" xfId="7767"/>
    <cellStyle name="Percent 3 8 15 3 4 2" xfId="25387"/>
    <cellStyle name="Percent 3 8 15 3 5" xfId="25382"/>
    <cellStyle name="Percent 3 8 15 4" xfId="7768"/>
    <cellStyle name="Percent 3 8 15 4 2" xfId="7769"/>
    <cellStyle name="Percent 3 8 15 4 2 2" xfId="7770"/>
    <cellStyle name="Percent 3 8 15 4 2 2 2" xfId="25390"/>
    <cellStyle name="Percent 3 8 15 4 2 3" xfId="25389"/>
    <cellStyle name="Percent 3 8 15 4 3" xfId="7771"/>
    <cellStyle name="Percent 3 8 15 4 3 2" xfId="7772"/>
    <cellStyle name="Percent 3 8 15 4 3 2 2" xfId="25392"/>
    <cellStyle name="Percent 3 8 15 4 3 3" xfId="25391"/>
    <cellStyle name="Percent 3 8 15 4 4" xfId="7773"/>
    <cellStyle name="Percent 3 8 15 4 4 2" xfId="25393"/>
    <cellStyle name="Percent 3 8 15 4 5" xfId="25388"/>
    <cellStyle name="Percent 3 8 15 5" xfId="7774"/>
    <cellStyle name="Percent 3 8 15 5 2" xfId="7775"/>
    <cellStyle name="Percent 3 8 15 5 2 2" xfId="7776"/>
    <cellStyle name="Percent 3 8 15 5 2 2 2" xfId="25396"/>
    <cellStyle name="Percent 3 8 15 5 2 3" xfId="25395"/>
    <cellStyle name="Percent 3 8 15 5 3" xfId="7777"/>
    <cellStyle name="Percent 3 8 15 5 3 2" xfId="7778"/>
    <cellStyle name="Percent 3 8 15 5 3 2 2" xfId="25398"/>
    <cellStyle name="Percent 3 8 15 5 3 3" xfId="25397"/>
    <cellStyle name="Percent 3 8 15 5 4" xfId="7779"/>
    <cellStyle name="Percent 3 8 15 5 4 2" xfId="7780"/>
    <cellStyle name="Percent 3 8 15 5 4 2 2" xfId="25400"/>
    <cellStyle name="Percent 3 8 15 5 4 3" xfId="25399"/>
    <cellStyle name="Percent 3 8 15 5 5" xfId="7781"/>
    <cellStyle name="Percent 3 8 15 5 5 2" xfId="25401"/>
    <cellStyle name="Percent 3 8 15 5 6" xfId="25394"/>
    <cellStyle name="Percent 3 8 15 6" xfId="7782"/>
    <cellStyle name="Percent 3 8 15 6 2" xfId="7783"/>
    <cellStyle name="Percent 3 8 15 6 2 2" xfId="7784"/>
    <cellStyle name="Percent 3 8 15 6 2 2 2" xfId="25404"/>
    <cellStyle name="Percent 3 8 15 6 2 3" xfId="25403"/>
    <cellStyle name="Percent 3 8 15 6 3" xfId="7785"/>
    <cellStyle name="Percent 3 8 15 6 3 2" xfId="7786"/>
    <cellStyle name="Percent 3 8 15 6 3 2 2" xfId="25406"/>
    <cellStyle name="Percent 3 8 15 6 3 3" xfId="25405"/>
    <cellStyle name="Percent 3 8 15 6 4" xfId="7787"/>
    <cellStyle name="Percent 3 8 15 6 4 2" xfId="25407"/>
    <cellStyle name="Percent 3 8 15 6 5" xfId="25402"/>
    <cellStyle name="Percent 3 8 15 7" xfId="7788"/>
    <cellStyle name="Percent 3 8 15 7 2" xfId="7789"/>
    <cellStyle name="Percent 3 8 15 7 2 2" xfId="25409"/>
    <cellStyle name="Percent 3 8 15 7 3" xfId="25408"/>
    <cellStyle name="Percent 3 8 15 8" xfId="7790"/>
    <cellStyle name="Percent 3 8 15 8 2" xfId="7791"/>
    <cellStyle name="Percent 3 8 15 8 2 2" xfId="25411"/>
    <cellStyle name="Percent 3 8 15 8 3" xfId="25410"/>
    <cellStyle name="Percent 3 8 15 9" xfId="7792"/>
    <cellStyle name="Percent 3 8 15 9 2" xfId="7793"/>
    <cellStyle name="Percent 3 8 15 9 2 2" xfId="25413"/>
    <cellStyle name="Percent 3 8 15 9 3" xfId="25412"/>
    <cellStyle name="Percent 3 8 16" xfId="7794"/>
    <cellStyle name="Percent 3 8 16 2" xfId="7795"/>
    <cellStyle name="Percent 3 8 16 2 2" xfId="7796"/>
    <cellStyle name="Percent 3 8 16 2 2 2" xfId="25416"/>
    <cellStyle name="Percent 3 8 16 2 3" xfId="25415"/>
    <cellStyle name="Percent 3 8 16 3" xfId="7797"/>
    <cellStyle name="Percent 3 8 16 3 2" xfId="7798"/>
    <cellStyle name="Percent 3 8 16 3 2 2" xfId="25418"/>
    <cellStyle name="Percent 3 8 16 3 3" xfId="25417"/>
    <cellStyle name="Percent 3 8 16 4" xfId="7799"/>
    <cellStyle name="Percent 3 8 16 4 2" xfId="25419"/>
    <cellStyle name="Percent 3 8 16 5" xfId="25414"/>
    <cellStyle name="Percent 3 8 17" xfId="7800"/>
    <cellStyle name="Percent 3 8 17 2" xfId="7801"/>
    <cellStyle name="Percent 3 8 17 2 2" xfId="7802"/>
    <cellStyle name="Percent 3 8 17 2 2 2" xfId="25422"/>
    <cellStyle name="Percent 3 8 17 2 3" xfId="25421"/>
    <cellStyle name="Percent 3 8 17 3" xfId="7803"/>
    <cellStyle name="Percent 3 8 17 3 2" xfId="7804"/>
    <cellStyle name="Percent 3 8 17 3 2 2" xfId="25424"/>
    <cellStyle name="Percent 3 8 17 3 3" xfId="25423"/>
    <cellStyle name="Percent 3 8 17 4" xfId="7805"/>
    <cellStyle name="Percent 3 8 17 4 2" xfId="25425"/>
    <cellStyle name="Percent 3 8 17 5" xfId="25420"/>
    <cellStyle name="Percent 3 8 18" xfId="7806"/>
    <cellStyle name="Percent 3 8 18 2" xfId="7807"/>
    <cellStyle name="Percent 3 8 18 2 2" xfId="7808"/>
    <cellStyle name="Percent 3 8 18 2 2 2" xfId="25428"/>
    <cellStyle name="Percent 3 8 18 2 3" xfId="25427"/>
    <cellStyle name="Percent 3 8 18 3" xfId="7809"/>
    <cellStyle name="Percent 3 8 18 3 2" xfId="7810"/>
    <cellStyle name="Percent 3 8 18 3 2 2" xfId="25430"/>
    <cellStyle name="Percent 3 8 18 3 3" xfId="25429"/>
    <cellStyle name="Percent 3 8 18 4" xfId="7811"/>
    <cellStyle name="Percent 3 8 18 4 2" xfId="25431"/>
    <cellStyle name="Percent 3 8 18 5" xfId="25426"/>
    <cellStyle name="Percent 3 8 19" xfId="7812"/>
    <cellStyle name="Percent 3 8 19 2" xfId="7813"/>
    <cellStyle name="Percent 3 8 19 2 2" xfId="7814"/>
    <cellStyle name="Percent 3 8 19 2 2 2" xfId="25434"/>
    <cellStyle name="Percent 3 8 19 2 3" xfId="25433"/>
    <cellStyle name="Percent 3 8 19 3" xfId="7815"/>
    <cellStyle name="Percent 3 8 19 3 2" xfId="7816"/>
    <cellStyle name="Percent 3 8 19 3 2 2" xfId="25436"/>
    <cellStyle name="Percent 3 8 19 3 3" xfId="25435"/>
    <cellStyle name="Percent 3 8 19 4" xfId="7817"/>
    <cellStyle name="Percent 3 8 19 4 2" xfId="7818"/>
    <cellStyle name="Percent 3 8 19 4 2 2" xfId="25438"/>
    <cellStyle name="Percent 3 8 19 4 3" xfId="25437"/>
    <cellStyle name="Percent 3 8 19 5" xfId="7819"/>
    <cellStyle name="Percent 3 8 19 5 2" xfId="25439"/>
    <cellStyle name="Percent 3 8 19 6" xfId="25432"/>
    <cellStyle name="Percent 3 8 2" xfId="7820"/>
    <cellStyle name="Percent 3 8 2 10" xfId="7821"/>
    <cellStyle name="Percent 3 8 2 10 2" xfId="7822"/>
    <cellStyle name="Percent 3 8 2 10 2 2" xfId="25442"/>
    <cellStyle name="Percent 3 8 2 10 3" xfId="25441"/>
    <cellStyle name="Percent 3 8 2 11" xfId="7823"/>
    <cellStyle name="Percent 3 8 2 11 2" xfId="25443"/>
    <cellStyle name="Percent 3 8 2 12" xfId="25440"/>
    <cellStyle name="Percent 3 8 2 2" xfId="7824"/>
    <cellStyle name="Percent 3 8 2 2 2" xfId="7825"/>
    <cellStyle name="Percent 3 8 2 2 2 2" xfId="7826"/>
    <cellStyle name="Percent 3 8 2 2 2 2 2" xfId="25446"/>
    <cellStyle name="Percent 3 8 2 2 2 3" xfId="25445"/>
    <cellStyle name="Percent 3 8 2 2 3" xfId="7827"/>
    <cellStyle name="Percent 3 8 2 2 3 2" xfId="7828"/>
    <cellStyle name="Percent 3 8 2 2 3 2 2" xfId="25448"/>
    <cellStyle name="Percent 3 8 2 2 3 3" xfId="25447"/>
    <cellStyle name="Percent 3 8 2 2 4" xfId="7829"/>
    <cellStyle name="Percent 3 8 2 2 4 2" xfId="25449"/>
    <cellStyle name="Percent 3 8 2 2 5" xfId="25444"/>
    <cellStyle name="Percent 3 8 2 3" xfId="7830"/>
    <cellStyle name="Percent 3 8 2 3 2" xfId="7831"/>
    <cellStyle name="Percent 3 8 2 3 2 2" xfId="7832"/>
    <cellStyle name="Percent 3 8 2 3 2 2 2" xfId="25452"/>
    <cellStyle name="Percent 3 8 2 3 2 3" xfId="25451"/>
    <cellStyle name="Percent 3 8 2 3 3" xfId="7833"/>
    <cellStyle name="Percent 3 8 2 3 3 2" xfId="7834"/>
    <cellStyle name="Percent 3 8 2 3 3 2 2" xfId="25454"/>
    <cellStyle name="Percent 3 8 2 3 3 3" xfId="25453"/>
    <cellStyle name="Percent 3 8 2 3 4" xfId="7835"/>
    <cellStyle name="Percent 3 8 2 3 4 2" xfId="25455"/>
    <cellStyle name="Percent 3 8 2 3 5" xfId="25450"/>
    <cellStyle name="Percent 3 8 2 4" xfId="7836"/>
    <cellStyle name="Percent 3 8 2 4 2" xfId="7837"/>
    <cellStyle name="Percent 3 8 2 4 2 2" xfId="7838"/>
    <cellStyle name="Percent 3 8 2 4 2 2 2" xfId="25458"/>
    <cellStyle name="Percent 3 8 2 4 2 3" xfId="25457"/>
    <cellStyle name="Percent 3 8 2 4 3" xfId="7839"/>
    <cellStyle name="Percent 3 8 2 4 3 2" xfId="7840"/>
    <cellStyle name="Percent 3 8 2 4 3 2 2" xfId="25460"/>
    <cellStyle name="Percent 3 8 2 4 3 3" xfId="25459"/>
    <cellStyle name="Percent 3 8 2 4 4" xfId="7841"/>
    <cellStyle name="Percent 3 8 2 4 4 2" xfId="25461"/>
    <cellStyle name="Percent 3 8 2 4 5" xfId="25456"/>
    <cellStyle name="Percent 3 8 2 5" xfId="7842"/>
    <cellStyle name="Percent 3 8 2 5 2" xfId="7843"/>
    <cellStyle name="Percent 3 8 2 5 2 2" xfId="7844"/>
    <cellStyle name="Percent 3 8 2 5 2 2 2" xfId="25464"/>
    <cellStyle name="Percent 3 8 2 5 2 3" xfId="25463"/>
    <cellStyle name="Percent 3 8 2 5 3" xfId="7845"/>
    <cellStyle name="Percent 3 8 2 5 3 2" xfId="7846"/>
    <cellStyle name="Percent 3 8 2 5 3 2 2" xfId="25466"/>
    <cellStyle name="Percent 3 8 2 5 3 3" xfId="25465"/>
    <cellStyle name="Percent 3 8 2 5 4" xfId="7847"/>
    <cellStyle name="Percent 3 8 2 5 4 2" xfId="7848"/>
    <cellStyle name="Percent 3 8 2 5 4 2 2" xfId="25468"/>
    <cellStyle name="Percent 3 8 2 5 4 3" xfId="25467"/>
    <cellStyle name="Percent 3 8 2 5 5" xfId="7849"/>
    <cellStyle name="Percent 3 8 2 5 5 2" xfId="25469"/>
    <cellStyle name="Percent 3 8 2 5 6" xfId="25462"/>
    <cellStyle name="Percent 3 8 2 6" xfId="7850"/>
    <cellStyle name="Percent 3 8 2 6 2" xfId="7851"/>
    <cellStyle name="Percent 3 8 2 6 2 2" xfId="7852"/>
    <cellStyle name="Percent 3 8 2 6 2 2 2" xfId="25472"/>
    <cellStyle name="Percent 3 8 2 6 2 3" xfId="25471"/>
    <cellStyle name="Percent 3 8 2 6 3" xfId="7853"/>
    <cellStyle name="Percent 3 8 2 6 3 2" xfId="7854"/>
    <cellStyle name="Percent 3 8 2 6 3 2 2" xfId="25474"/>
    <cellStyle name="Percent 3 8 2 6 3 3" xfId="25473"/>
    <cellStyle name="Percent 3 8 2 6 4" xfId="7855"/>
    <cellStyle name="Percent 3 8 2 6 4 2" xfId="25475"/>
    <cellStyle name="Percent 3 8 2 6 5" xfId="25470"/>
    <cellStyle name="Percent 3 8 2 7" xfId="7856"/>
    <cellStyle name="Percent 3 8 2 7 2" xfId="7857"/>
    <cellStyle name="Percent 3 8 2 7 2 2" xfId="25477"/>
    <cellStyle name="Percent 3 8 2 7 3" xfId="25476"/>
    <cellStyle name="Percent 3 8 2 8" xfId="7858"/>
    <cellStyle name="Percent 3 8 2 8 2" xfId="7859"/>
    <cellStyle name="Percent 3 8 2 8 2 2" xfId="25479"/>
    <cellStyle name="Percent 3 8 2 8 3" xfId="25478"/>
    <cellStyle name="Percent 3 8 2 9" xfId="7860"/>
    <cellStyle name="Percent 3 8 2 9 2" xfId="7861"/>
    <cellStyle name="Percent 3 8 2 9 2 2" xfId="25481"/>
    <cellStyle name="Percent 3 8 2 9 3" xfId="25480"/>
    <cellStyle name="Percent 3 8 20" xfId="7862"/>
    <cellStyle name="Percent 3 8 20 2" xfId="7863"/>
    <cellStyle name="Percent 3 8 20 2 2" xfId="7864"/>
    <cellStyle name="Percent 3 8 20 2 2 2" xfId="25484"/>
    <cellStyle name="Percent 3 8 20 2 3" xfId="25483"/>
    <cellStyle name="Percent 3 8 20 3" xfId="7865"/>
    <cellStyle name="Percent 3 8 20 3 2" xfId="7866"/>
    <cellStyle name="Percent 3 8 20 3 2 2" xfId="25486"/>
    <cellStyle name="Percent 3 8 20 3 3" xfId="25485"/>
    <cellStyle name="Percent 3 8 20 4" xfId="7867"/>
    <cellStyle name="Percent 3 8 20 4 2" xfId="25487"/>
    <cellStyle name="Percent 3 8 20 5" xfId="25482"/>
    <cellStyle name="Percent 3 8 21" xfId="7868"/>
    <cellStyle name="Percent 3 8 21 2" xfId="7869"/>
    <cellStyle name="Percent 3 8 21 2 2" xfId="25489"/>
    <cellStyle name="Percent 3 8 21 3" xfId="25488"/>
    <cellStyle name="Percent 3 8 22" xfId="7870"/>
    <cellStyle name="Percent 3 8 22 2" xfId="7871"/>
    <cellStyle name="Percent 3 8 22 2 2" xfId="25491"/>
    <cellStyle name="Percent 3 8 22 3" xfId="25490"/>
    <cellStyle name="Percent 3 8 23" xfId="7872"/>
    <cellStyle name="Percent 3 8 23 2" xfId="7873"/>
    <cellStyle name="Percent 3 8 23 2 2" xfId="25493"/>
    <cellStyle name="Percent 3 8 23 3" xfId="25492"/>
    <cellStyle name="Percent 3 8 24" xfId="7874"/>
    <cellStyle name="Percent 3 8 24 2" xfId="7875"/>
    <cellStyle name="Percent 3 8 24 2 2" xfId="25495"/>
    <cellStyle name="Percent 3 8 24 3" xfId="25494"/>
    <cellStyle name="Percent 3 8 25" xfId="7876"/>
    <cellStyle name="Percent 3 8 25 2" xfId="25496"/>
    <cellStyle name="Percent 3 8 26" xfId="25161"/>
    <cellStyle name="Percent 3 8 3" xfId="7877"/>
    <cellStyle name="Percent 3 8 3 10" xfId="7878"/>
    <cellStyle name="Percent 3 8 3 10 2" xfId="7879"/>
    <cellStyle name="Percent 3 8 3 10 2 2" xfId="25499"/>
    <cellStyle name="Percent 3 8 3 10 3" xfId="25498"/>
    <cellStyle name="Percent 3 8 3 11" xfId="7880"/>
    <cellStyle name="Percent 3 8 3 11 2" xfId="25500"/>
    <cellStyle name="Percent 3 8 3 12" xfId="25497"/>
    <cellStyle name="Percent 3 8 3 2" xfId="7881"/>
    <cellStyle name="Percent 3 8 3 2 2" xfId="7882"/>
    <cellStyle name="Percent 3 8 3 2 2 2" xfId="7883"/>
    <cellStyle name="Percent 3 8 3 2 2 2 2" xfId="25503"/>
    <cellStyle name="Percent 3 8 3 2 2 3" xfId="25502"/>
    <cellStyle name="Percent 3 8 3 2 3" xfId="7884"/>
    <cellStyle name="Percent 3 8 3 2 3 2" xfId="7885"/>
    <cellStyle name="Percent 3 8 3 2 3 2 2" xfId="25505"/>
    <cellStyle name="Percent 3 8 3 2 3 3" xfId="25504"/>
    <cellStyle name="Percent 3 8 3 2 4" xfId="7886"/>
    <cellStyle name="Percent 3 8 3 2 4 2" xfId="25506"/>
    <cellStyle name="Percent 3 8 3 2 5" xfId="25501"/>
    <cellStyle name="Percent 3 8 3 3" xfId="7887"/>
    <cellStyle name="Percent 3 8 3 3 2" xfId="7888"/>
    <cellStyle name="Percent 3 8 3 3 2 2" xfId="7889"/>
    <cellStyle name="Percent 3 8 3 3 2 2 2" xfId="25509"/>
    <cellStyle name="Percent 3 8 3 3 2 3" xfId="25508"/>
    <cellStyle name="Percent 3 8 3 3 3" xfId="7890"/>
    <cellStyle name="Percent 3 8 3 3 3 2" xfId="7891"/>
    <cellStyle name="Percent 3 8 3 3 3 2 2" xfId="25511"/>
    <cellStyle name="Percent 3 8 3 3 3 3" xfId="25510"/>
    <cellStyle name="Percent 3 8 3 3 4" xfId="7892"/>
    <cellStyle name="Percent 3 8 3 3 4 2" xfId="25512"/>
    <cellStyle name="Percent 3 8 3 3 5" xfId="25507"/>
    <cellStyle name="Percent 3 8 3 4" xfId="7893"/>
    <cellStyle name="Percent 3 8 3 4 2" xfId="7894"/>
    <cellStyle name="Percent 3 8 3 4 2 2" xfId="7895"/>
    <cellStyle name="Percent 3 8 3 4 2 2 2" xfId="25515"/>
    <cellStyle name="Percent 3 8 3 4 2 3" xfId="25514"/>
    <cellStyle name="Percent 3 8 3 4 3" xfId="7896"/>
    <cellStyle name="Percent 3 8 3 4 3 2" xfId="7897"/>
    <cellStyle name="Percent 3 8 3 4 3 2 2" xfId="25517"/>
    <cellStyle name="Percent 3 8 3 4 3 3" xfId="25516"/>
    <cellStyle name="Percent 3 8 3 4 4" xfId="7898"/>
    <cellStyle name="Percent 3 8 3 4 4 2" xfId="25518"/>
    <cellStyle name="Percent 3 8 3 4 5" xfId="25513"/>
    <cellStyle name="Percent 3 8 3 5" xfId="7899"/>
    <cellStyle name="Percent 3 8 3 5 2" xfId="7900"/>
    <cellStyle name="Percent 3 8 3 5 2 2" xfId="7901"/>
    <cellStyle name="Percent 3 8 3 5 2 2 2" xfId="25521"/>
    <cellStyle name="Percent 3 8 3 5 2 3" xfId="25520"/>
    <cellStyle name="Percent 3 8 3 5 3" xfId="7902"/>
    <cellStyle name="Percent 3 8 3 5 3 2" xfId="7903"/>
    <cellStyle name="Percent 3 8 3 5 3 2 2" xfId="25523"/>
    <cellStyle name="Percent 3 8 3 5 3 3" xfId="25522"/>
    <cellStyle name="Percent 3 8 3 5 4" xfId="7904"/>
    <cellStyle name="Percent 3 8 3 5 4 2" xfId="7905"/>
    <cellStyle name="Percent 3 8 3 5 4 2 2" xfId="25525"/>
    <cellStyle name="Percent 3 8 3 5 4 3" xfId="25524"/>
    <cellStyle name="Percent 3 8 3 5 5" xfId="7906"/>
    <cellStyle name="Percent 3 8 3 5 5 2" xfId="25526"/>
    <cellStyle name="Percent 3 8 3 5 6" xfId="25519"/>
    <cellStyle name="Percent 3 8 3 6" xfId="7907"/>
    <cellStyle name="Percent 3 8 3 6 2" xfId="7908"/>
    <cellStyle name="Percent 3 8 3 6 2 2" xfId="7909"/>
    <cellStyle name="Percent 3 8 3 6 2 2 2" xfId="25529"/>
    <cellStyle name="Percent 3 8 3 6 2 3" xfId="25528"/>
    <cellStyle name="Percent 3 8 3 6 3" xfId="7910"/>
    <cellStyle name="Percent 3 8 3 6 3 2" xfId="7911"/>
    <cellStyle name="Percent 3 8 3 6 3 2 2" xfId="25531"/>
    <cellStyle name="Percent 3 8 3 6 3 3" xfId="25530"/>
    <cellStyle name="Percent 3 8 3 6 4" xfId="7912"/>
    <cellStyle name="Percent 3 8 3 6 4 2" xfId="25532"/>
    <cellStyle name="Percent 3 8 3 6 5" xfId="25527"/>
    <cellStyle name="Percent 3 8 3 7" xfId="7913"/>
    <cellStyle name="Percent 3 8 3 7 2" xfId="7914"/>
    <cellStyle name="Percent 3 8 3 7 2 2" xfId="25534"/>
    <cellStyle name="Percent 3 8 3 7 3" xfId="25533"/>
    <cellStyle name="Percent 3 8 3 8" xfId="7915"/>
    <cellStyle name="Percent 3 8 3 8 2" xfId="7916"/>
    <cellStyle name="Percent 3 8 3 8 2 2" xfId="25536"/>
    <cellStyle name="Percent 3 8 3 8 3" xfId="25535"/>
    <cellStyle name="Percent 3 8 3 9" xfId="7917"/>
    <cellStyle name="Percent 3 8 3 9 2" xfId="7918"/>
    <cellStyle name="Percent 3 8 3 9 2 2" xfId="25538"/>
    <cellStyle name="Percent 3 8 3 9 3" xfId="25537"/>
    <cellStyle name="Percent 3 8 4" xfId="7919"/>
    <cellStyle name="Percent 3 8 4 10" xfId="7920"/>
    <cellStyle name="Percent 3 8 4 10 2" xfId="7921"/>
    <cellStyle name="Percent 3 8 4 10 2 2" xfId="25541"/>
    <cellStyle name="Percent 3 8 4 10 3" xfId="25540"/>
    <cellStyle name="Percent 3 8 4 11" xfId="7922"/>
    <cellStyle name="Percent 3 8 4 11 2" xfId="25542"/>
    <cellStyle name="Percent 3 8 4 12" xfId="25539"/>
    <cellStyle name="Percent 3 8 4 2" xfId="7923"/>
    <cellStyle name="Percent 3 8 4 2 2" xfId="7924"/>
    <cellStyle name="Percent 3 8 4 2 2 2" xfId="7925"/>
    <cellStyle name="Percent 3 8 4 2 2 2 2" xfId="25545"/>
    <cellStyle name="Percent 3 8 4 2 2 3" xfId="25544"/>
    <cellStyle name="Percent 3 8 4 2 3" xfId="7926"/>
    <cellStyle name="Percent 3 8 4 2 3 2" xfId="7927"/>
    <cellStyle name="Percent 3 8 4 2 3 2 2" xfId="25547"/>
    <cellStyle name="Percent 3 8 4 2 3 3" xfId="25546"/>
    <cellStyle name="Percent 3 8 4 2 4" xfId="7928"/>
    <cellStyle name="Percent 3 8 4 2 4 2" xfId="25548"/>
    <cellStyle name="Percent 3 8 4 2 5" xfId="25543"/>
    <cellStyle name="Percent 3 8 4 3" xfId="7929"/>
    <cellStyle name="Percent 3 8 4 3 2" xfId="7930"/>
    <cellStyle name="Percent 3 8 4 3 2 2" xfId="7931"/>
    <cellStyle name="Percent 3 8 4 3 2 2 2" xfId="25551"/>
    <cellStyle name="Percent 3 8 4 3 2 3" xfId="25550"/>
    <cellStyle name="Percent 3 8 4 3 3" xfId="7932"/>
    <cellStyle name="Percent 3 8 4 3 3 2" xfId="7933"/>
    <cellStyle name="Percent 3 8 4 3 3 2 2" xfId="25553"/>
    <cellStyle name="Percent 3 8 4 3 3 3" xfId="25552"/>
    <cellStyle name="Percent 3 8 4 3 4" xfId="7934"/>
    <cellStyle name="Percent 3 8 4 3 4 2" xfId="25554"/>
    <cellStyle name="Percent 3 8 4 3 5" xfId="25549"/>
    <cellStyle name="Percent 3 8 4 4" xfId="7935"/>
    <cellStyle name="Percent 3 8 4 4 2" xfId="7936"/>
    <cellStyle name="Percent 3 8 4 4 2 2" xfId="7937"/>
    <cellStyle name="Percent 3 8 4 4 2 2 2" xfId="25557"/>
    <cellStyle name="Percent 3 8 4 4 2 3" xfId="25556"/>
    <cellStyle name="Percent 3 8 4 4 3" xfId="7938"/>
    <cellStyle name="Percent 3 8 4 4 3 2" xfId="7939"/>
    <cellStyle name="Percent 3 8 4 4 3 2 2" xfId="25559"/>
    <cellStyle name="Percent 3 8 4 4 3 3" xfId="25558"/>
    <cellStyle name="Percent 3 8 4 4 4" xfId="7940"/>
    <cellStyle name="Percent 3 8 4 4 4 2" xfId="25560"/>
    <cellStyle name="Percent 3 8 4 4 5" xfId="25555"/>
    <cellStyle name="Percent 3 8 4 5" xfId="7941"/>
    <cellStyle name="Percent 3 8 4 5 2" xfId="7942"/>
    <cellStyle name="Percent 3 8 4 5 2 2" xfId="7943"/>
    <cellStyle name="Percent 3 8 4 5 2 2 2" xfId="25563"/>
    <cellStyle name="Percent 3 8 4 5 2 3" xfId="25562"/>
    <cellStyle name="Percent 3 8 4 5 3" xfId="7944"/>
    <cellStyle name="Percent 3 8 4 5 3 2" xfId="7945"/>
    <cellStyle name="Percent 3 8 4 5 3 2 2" xfId="25565"/>
    <cellStyle name="Percent 3 8 4 5 3 3" xfId="25564"/>
    <cellStyle name="Percent 3 8 4 5 4" xfId="7946"/>
    <cellStyle name="Percent 3 8 4 5 4 2" xfId="7947"/>
    <cellStyle name="Percent 3 8 4 5 4 2 2" xfId="25567"/>
    <cellStyle name="Percent 3 8 4 5 4 3" xfId="25566"/>
    <cellStyle name="Percent 3 8 4 5 5" xfId="7948"/>
    <cellStyle name="Percent 3 8 4 5 5 2" xfId="25568"/>
    <cellStyle name="Percent 3 8 4 5 6" xfId="25561"/>
    <cellStyle name="Percent 3 8 4 6" xfId="7949"/>
    <cellStyle name="Percent 3 8 4 6 2" xfId="7950"/>
    <cellStyle name="Percent 3 8 4 6 2 2" xfId="7951"/>
    <cellStyle name="Percent 3 8 4 6 2 2 2" xfId="25571"/>
    <cellStyle name="Percent 3 8 4 6 2 3" xfId="25570"/>
    <cellStyle name="Percent 3 8 4 6 3" xfId="7952"/>
    <cellStyle name="Percent 3 8 4 6 3 2" xfId="7953"/>
    <cellStyle name="Percent 3 8 4 6 3 2 2" xfId="25573"/>
    <cellStyle name="Percent 3 8 4 6 3 3" xfId="25572"/>
    <cellStyle name="Percent 3 8 4 6 4" xfId="7954"/>
    <cellStyle name="Percent 3 8 4 6 4 2" xfId="25574"/>
    <cellStyle name="Percent 3 8 4 6 5" xfId="25569"/>
    <cellStyle name="Percent 3 8 4 7" xfId="7955"/>
    <cellStyle name="Percent 3 8 4 7 2" xfId="7956"/>
    <cellStyle name="Percent 3 8 4 7 2 2" xfId="25576"/>
    <cellStyle name="Percent 3 8 4 7 3" xfId="25575"/>
    <cellStyle name="Percent 3 8 4 8" xfId="7957"/>
    <cellStyle name="Percent 3 8 4 8 2" xfId="7958"/>
    <cellStyle name="Percent 3 8 4 8 2 2" xfId="25578"/>
    <cellStyle name="Percent 3 8 4 8 3" xfId="25577"/>
    <cellStyle name="Percent 3 8 4 9" xfId="7959"/>
    <cellStyle name="Percent 3 8 4 9 2" xfId="7960"/>
    <cellStyle name="Percent 3 8 4 9 2 2" xfId="25580"/>
    <cellStyle name="Percent 3 8 4 9 3" xfId="25579"/>
    <cellStyle name="Percent 3 8 5" xfId="7961"/>
    <cellStyle name="Percent 3 8 5 10" xfId="7962"/>
    <cellStyle name="Percent 3 8 5 10 2" xfId="7963"/>
    <cellStyle name="Percent 3 8 5 10 2 2" xfId="25583"/>
    <cellStyle name="Percent 3 8 5 10 3" xfId="25582"/>
    <cellStyle name="Percent 3 8 5 11" xfId="7964"/>
    <cellStyle name="Percent 3 8 5 11 2" xfId="25584"/>
    <cellStyle name="Percent 3 8 5 12" xfId="25581"/>
    <cellStyle name="Percent 3 8 5 2" xfId="7965"/>
    <cellStyle name="Percent 3 8 5 2 2" xfId="7966"/>
    <cellStyle name="Percent 3 8 5 2 2 2" xfId="7967"/>
    <cellStyle name="Percent 3 8 5 2 2 2 2" xfId="25587"/>
    <cellStyle name="Percent 3 8 5 2 2 3" xfId="25586"/>
    <cellStyle name="Percent 3 8 5 2 3" xfId="7968"/>
    <cellStyle name="Percent 3 8 5 2 3 2" xfId="7969"/>
    <cellStyle name="Percent 3 8 5 2 3 2 2" xfId="25589"/>
    <cellStyle name="Percent 3 8 5 2 3 3" xfId="25588"/>
    <cellStyle name="Percent 3 8 5 2 4" xfId="7970"/>
    <cellStyle name="Percent 3 8 5 2 4 2" xfId="25590"/>
    <cellStyle name="Percent 3 8 5 2 5" xfId="25585"/>
    <cellStyle name="Percent 3 8 5 3" xfId="7971"/>
    <cellStyle name="Percent 3 8 5 3 2" xfId="7972"/>
    <cellStyle name="Percent 3 8 5 3 2 2" xfId="7973"/>
    <cellStyle name="Percent 3 8 5 3 2 2 2" xfId="25593"/>
    <cellStyle name="Percent 3 8 5 3 2 3" xfId="25592"/>
    <cellStyle name="Percent 3 8 5 3 3" xfId="7974"/>
    <cellStyle name="Percent 3 8 5 3 3 2" xfId="7975"/>
    <cellStyle name="Percent 3 8 5 3 3 2 2" xfId="25595"/>
    <cellStyle name="Percent 3 8 5 3 3 3" xfId="25594"/>
    <cellStyle name="Percent 3 8 5 3 4" xfId="7976"/>
    <cellStyle name="Percent 3 8 5 3 4 2" xfId="25596"/>
    <cellStyle name="Percent 3 8 5 3 5" xfId="25591"/>
    <cellStyle name="Percent 3 8 5 4" xfId="7977"/>
    <cellStyle name="Percent 3 8 5 4 2" xfId="7978"/>
    <cellStyle name="Percent 3 8 5 4 2 2" xfId="7979"/>
    <cellStyle name="Percent 3 8 5 4 2 2 2" xfId="25599"/>
    <cellStyle name="Percent 3 8 5 4 2 3" xfId="25598"/>
    <cellStyle name="Percent 3 8 5 4 3" xfId="7980"/>
    <cellStyle name="Percent 3 8 5 4 3 2" xfId="7981"/>
    <cellStyle name="Percent 3 8 5 4 3 2 2" xfId="25601"/>
    <cellStyle name="Percent 3 8 5 4 3 3" xfId="25600"/>
    <cellStyle name="Percent 3 8 5 4 4" xfId="7982"/>
    <cellStyle name="Percent 3 8 5 4 4 2" xfId="25602"/>
    <cellStyle name="Percent 3 8 5 4 5" xfId="25597"/>
    <cellStyle name="Percent 3 8 5 5" xfId="7983"/>
    <cellStyle name="Percent 3 8 5 5 2" xfId="7984"/>
    <cellStyle name="Percent 3 8 5 5 2 2" xfId="7985"/>
    <cellStyle name="Percent 3 8 5 5 2 2 2" xfId="25605"/>
    <cellStyle name="Percent 3 8 5 5 2 3" xfId="25604"/>
    <cellStyle name="Percent 3 8 5 5 3" xfId="7986"/>
    <cellStyle name="Percent 3 8 5 5 3 2" xfId="7987"/>
    <cellStyle name="Percent 3 8 5 5 3 2 2" xfId="25607"/>
    <cellStyle name="Percent 3 8 5 5 3 3" xfId="25606"/>
    <cellStyle name="Percent 3 8 5 5 4" xfId="7988"/>
    <cellStyle name="Percent 3 8 5 5 4 2" xfId="7989"/>
    <cellStyle name="Percent 3 8 5 5 4 2 2" xfId="25609"/>
    <cellStyle name="Percent 3 8 5 5 4 3" xfId="25608"/>
    <cellStyle name="Percent 3 8 5 5 5" xfId="7990"/>
    <cellStyle name="Percent 3 8 5 5 5 2" xfId="25610"/>
    <cellStyle name="Percent 3 8 5 5 6" xfId="25603"/>
    <cellStyle name="Percent 3 8 5 6" xfId="7991"/>
    <cellStyle name="Percent 3 8 5 6 2" xfId="7992"/>
    <cellStyle name="Percent 3 8 5 6 2 2" xfId="7993"/>
    <cellStyle name="Percent 3 8 5 6 2 2 2" xfId="25613"/>
    <cellStyle name="Percent 3 8 5 6 2 3" xfId="25612"/>
    <cellStyle name="Percent 3 8 5 6 3" xfId="7994"/>
    <cellStyle name="Percent 3 8 5 6 3 2" xfId="7995"/>
    <cellStyle name="Percent 3 8 5 6 3 2 2" xfId="25615"/>
    <cellStyle name="Percent 3 8 5 6 3 3" xfId="25614"/>
    <cellStyle name="Percent 3 8 5 6 4" xfId="7996"/>
    <cellStyle name="Percent 3 8 5 6 4 2" xfId="25616"/>
    <cellStyle name="Percent 3 8 5 6 5" xfId="25611"/>
    <cellStyle name="Percent 3 8 5 7" xfId="7997"/>
    <cellStyle name="Percent 3 8 5 7 2" xfId="7998"/>
    <cellStyle name="Percent 3 8 5 7 2 2" xfId="25618"/>
    <cellStyle name="Percent 3 8 5 7 3" xfId="25617"/>
    <cellStyle name="Percent 3 8 5 8" xfId="7999"/>
    <cellStyle name="Percent 3 8 5 8 2" xfId="8000"/>
    <cellStyle name="Percent 3 8 5 8 2 2" xfId="25620"/>
    <cellStyle name="Percent 3 8 5 8 3" xfId="25619"/>
    <cellStyle name="Percent 3 8 5 9" xfId="8001"/>
    <cellStyle name="Percent 3 8 5 9 2" xfId="8002"/>
    <cellStyle name="Percent 3 8 5 9 2 2" xfId="25622"/>
    <cellStyle name="Percent 3 8 5 9 3" xfId="25621"/>
    <cellStyle name="Percent 3 8 6" xfId="8003"/>
    <cellStyle name="Percent 3 8 6 10" xfId="8004"/>
    <cellStyle name="Percent 3 8 6 10 2" xfId="8005"/>
    <cellStyle name="Percent 3 8 6 10 2 2" xfId="25625"/>
    <cellStyle name="Percent 3 8 6 10 3" xfId="25624"/>
    <cellStyle name="Percent 3 8 6 11" xfId="8006"/>
    <cellStyle name="Percent 3 8 6 11 2" xfId="25626"/>
    <cellStyle name="Percent 3 8 6 12" xfId="25623"/>
    <cellStyle name="Percent 3 8 6 2" xfId="8007"/>
    <cellStyle name="Percent 3 8 6 2 2" xfId="8008"/>
    <cellStyle name="Percent 3 8 6 2 2 2" xfId="8009"/>
    <cellStyle name="Percent 3 8 6 2 2 2 2" xfId="25629"/>
    <cellStyle name="Percent 3 8 6 2 2 3" xfId="25628"/>
    <cellStyle name="Percent 3 8 6 2 3" xfId="8010"/>
    <cellStyle name="Percent 3 8 6 2 3 2" xfId="8011"/>
    <cellStyle name="Percent 3 8 6 2 3 2 2" xfId="25631"/>
    <cellStyle name="Percent 3 8 6 2 3 3" xfId="25630"/>
    <cellStyle name="Percent 3 8 6 2 4" xfId="8012"/>
    <cellStyle name="Percent 3 8 6 2 4 2" xfId="25632"/>
    <cellStyle name="Percent 3 8 6 2 5" xfId="25627"/>
    <cellStyle name="Percent 3 8 6 3" xfId="8013"/>
    <cellStyle name="Percent 3 8 6 3 2" xfId="8014"/>
    <cellStyle name="Percent 3 8 6 3 2 2" xfId="8015"/>
    <cellStyle name="Percent 3 8 6 3 2 2 2" xfId="25635"/>
    <cellStyle name="Percent 3 8 6 3 2 3" xfId="25634"/>
    <cellStyle name="Percent 3 8 6 3 3" xfId="8016"/>
    <cellStyle name="Percent 3 8 6 3 3 2" xfId="8017"/>
    <cellStyle name="Percent 3 8 6 3 3 2 2" xfId="25637"/>
    <cellStyle name="Percent 3 8 6 3 3 3" xfId="25636"/>
    <cellStyle name="Percent 3 8 6 3 4" xfId="8018"/>
    <cellStyle name="Percent 3 8 6 3 4 2" xfId="25638"/>
    <cellStyle name="Percent 3 8 6 3 5" xfId="25633"/>
    <cellStyle name="Percent 3 8 6 4" xfId="8019"/>
    <cellStyle name="Percent 3 8 6 4 2" xfId="8020"/>
    <cellStyle name="Percent 3 8 6 4 2 2" xfId="8021"/>
    <cellStyle name="Percent 3 8 6 4 2 2 2" xfId="25641"/>
    <cellStyle name="Percent 3 8 6 4 2 3" xfId="25640"/>
    <cellStyle name="Percent 3 8 6 4 3" xfId="8022"/>
    <cellStyle name="Percent 3 8 6 4 3 2" xfId="8023"/>
    <cellStyle name="Percent 3 8 6 4 3 2 2" xfId="25643"/>
    <cellStyle name="Percent 3 8 6 4 3 3" xfId="25642"/>
    <cellStyle name="Percent 3 8 6 4 4" xfId="8024"/>
    <cellStyle name="Percent 3 8 6 4 4 2" xfId="25644"/>
    <cellStyle name="Percent 3 8 6 4 5" xfId="25639"/>
    <cellStyle name="Percent 3 8 6 5" xfId="8025"/>
    <cellStyle name="Percent 3 8 6 5 2" xfId="8026"/>
    <cellStyle name="Percent 3 8 6 5 2 2" xfId="8027"/>
    <cellStyle name="Percent 3 8 6 5 2 2 2" xfId="25647"/>
    <cellStyle name="Percent 3 8 6 5 2 3" xfId="25646"/>
    <cellStyle name="Percent 3 8 6 5 3" xfId="8028"/>
    <cellStyle name="Percent 3 8 6 5 3 2" xfId="8029"/>
    <cellStyle name="Percent 3 8 6 5 3 2 2" xfId="25649"/>
    <cellStyle name="Percent 3 8 6 5 3 3" xfId="25648"/>
    <cellStyle name="Percent 3 8 6 5 4" xfId="8030"/>
    <cellStyle name="Percent 3 8 6 5 4 2" xfId="8031"/>
    <cellStyle name="Percent 3 8 6 5 4 2 2" xfId="25651"/>
    <cellStyle name="Percent 3 8 6 5 4 3" xfId="25650"/>
    <cellStyle name="Percent 3 8 6 5 5" xfId="8032"/>
    <cellStyle name="Percent 3 8 6 5 5 2" xfId="25652"/>
    <cellStyle name="Percent 3 8 6 5 6" xfId="25645"/>
    <cellStyle name="Percent 3 8 6 6" xfId="8033"/>
    <cellStyle name="Percent 3 8 6 6 2" xfId="8034"/>
    <cellStyle name="Percent 3 8 6 6 2 2" xfId="8035"/>
    <cellStyle name="Percent 3 8 6 6 2 2 2" xfId="25655"/>
    <cellStyle name="Percent 3 8 6 6 2 3" xfId="25654"/>
    <cellStyle name="Percent 3 8 6 6 3" xfId="8036"/>
    <cellStyle name="Percent 3 8 6 6 3 2" xfId="8037"/>
    <cellStyle name="Percent 3 8 6 6 3 2 2" xfId="25657"/>
    <cellStyle name="Percent 3 8 6 6 3 3" xfId="25656"/>
    <cellStyle name="Percent 3 8 6 6 4" xfId="8038"/>
    <cellStyle name="Percent 3 8 6 6 4 2" xfId="25658"/>
    <cellStyle name="Percent 3 8 6 6 5" xfId="25653"/>
    <cellStyle name="Percent 3 8 6 7" xfId="8039"/>
    <cellStyle name="Percent 3 8 6 7 2" xfId="8040"/>
    <cellStyle name="Percent 3 8 6 7 2 2" xfId="25660"/>
    <cellStyle name="Percent 3 8 6 7 3" xfId="25659"/>
    <cellStyle name="Percent 3 8 6 8" xfId="8041"/>
    <cellStyle name="Percent 3 8 6 8 2" xfId="8042"/>
    <cellStyle name="Percent 3 8 6 8 2 2" xfId="25662"/>
    <cellStyle name="Percent 3 8 6 8 3" xfId="25661"/>
    <cellStyle name="Percent 3 8 6 9" xfId="8043"/>
    <cellStyle name="Percent 3 8 6 9 2" xfId="8044"/>
    <cellStyle name="Percent 3 8 6 9 2 2" xfId="25664"/>
    <cellStyle name="Percent 3 8 6 9 3" xfId="25663"/>
    <cellStyle name="Percent 3 8 7" xfId="8045"/>
    <cellStyle name="Percent 3 8 7 10" xfId="8046"/>
    <cellStyle name="Percent 3 8 7 10 2" xfId="8047"/>
    <cellStyle name="Percent 3 8 7 10 2 2" xfId="25667"/>
    <cellStyle name="Percent 3 8 7 10 3" xfId="25666"/>
    <cellStyle name="Percent 3 8 7 11" xfId="8048"/>
    <cellStyle name="Percent 3 8 7 11 2" xfId="25668"/>
    <cellStyle name="Percent 3 8 7 12" xfId="25665"/>
    <cellStyle name="Percent 3 8 7 2" xfId="8049"/>
    <cellStyle name="Percent 3 8 7 2 2" xfId="8050"/>
    <cellStyle name="Percent 3 8 7 2 2 2" xfId="8051"/>
    <cellStyle name="Percent 3 8 7 2 2 2 2" xfId="25671"/>
    <cellStyle name="Percent 3 8 7 2 2 3" xfId="25670"/>
    <cellStyle name="Percent 3 8 7 2 3" xfId="8052"/>
    <cellStyle name="Percent 3 8 7 2 3 2" xfId="8053"/>
    <cellStyle name="Percent 3 8 7 2 3 2 2" xfId="25673"/>
    <cellStyle name="Percent 3 8 7 2 3 3" xfId="25672"/>
    <cellStyle name="Percent 3 8 7 2 4" xfId="8054"/>
    <cellStyle name="Percent 3 8 7 2 4 2" xfId="25674"/>
    <cellStyle name="Percent 3 8 7 2 5" xfId="25669"/>
    <cellStyle name="Percent 3 8 7 3" xfId="8055"/>
    <cellStyle name="Percent 3 8 7 3 2" xfId="8056"/>
    <cellStyle name="Percent 3 8 7 3 2 2" xfId="8057"/>
    <cellStyle name="Percent 3 8 7 3 2 2 2" xfId="25677"/>
    <cellStyle name="Percent 3 8 7 3 2 3" xfId="25676"/>
    <cellStyle name="Percent 3 8 7 3 3" xfId="8058"/>
    <cellStyle name="Percent 3 8 7 3 3 2" xfId="8059"/>
    <cellStyle name="Percent 3 8 7 3 3 2 2" xfId="25679"/>
    <cellStyle name="Percent 3 8 7 3 3 3" xfId="25678"/>
    <cellStyle name="Percent 3 8 7 3 4" xfId="8060"/>
    <cellStyle name="Percent 3 8 7 3 4 2" xfId="25680"/>
    <cellStyle name="Percent 3 8 7 3 5" xfId="25675"/>
    <cellStyle name="Percent 3 8 7 4" xfId="8061"/>
    <cellStyle name="Percent 3 8 7 4 2" xfId="8062"/>
    <cellStyle name="Percent 3 8 7 4 2 2" xfId="8063"/>
    <cellStyle name="Percent 3 8 7 4 2 2 2" xfId="25683"/>
    <cellStyle name="Percent 3 8 7 4 2 3" xfId="25682"/>
    <cellStyle name="Percent 3 8 7 4 3" xfId="8064"/>
    <cellStyle name="Percent 3 8 7 4 3 2" xfId="8065"/>
    <cellStyle name="Percent 3 8 7 4 3 2 2" xfId="25685"/>
    <cellStyle name="Percent 3 8 7 4 3 3" xfId="25684"/>
    <cellStyle name="Percent 3 8 7 4 4" xfId="8066"/>
    <cellStyle name="Percent 3 8 7 4 4 2" xfId="25686"/>
    <cellStyle name="Percent 3 8 7 4 5" xfId="25681"/>
    <cellStyle name="Percent 3 8 7 5" xfId="8067"/>
    <cellStyle name="Percent 3 8 7 5 2" xfId="8068"/>
    <cellStyle name="Percent 3 8 7 5 2 2" xfId="8069"/>
    <cellStyle name="Percent 3 8 7 5 2 2 2" xfId="25689"/>
    <cellStyle name="Percent 3 8 7 5 2 3" xfId="25688"/>
    <cellStyle name="Percent 3 8 7 5 3" xfId="8070"/>
    <cellStyle name="Percent 3 8 7 5 3 2" xfId="8071"/>
    <cellStyle name="Percent 3 8 7 5 3 2 2" xfId="25691"/>
    <cellStyle name="Percent 3 8 7 5 3 3" xfId="25690"/>
    <cellStyle name="Percent 3 8 7 5 4" xfId="8072"/>
    <cellStyle name="Percent 3 8 7 5 4 2" xfId="8073"/>
    <cellStyle name="Percent 3 8 7 5 4 2 2" xfId="25693"/>
    <cellStyle name="Percent 3 8 7 5 4 3" xfId="25692"/>
    <cellStyle name="Percent 3 8 7 5 5" xfId="8074"/>
    <cellStyle name="Percent 3 8 7 5 5 2" xfId="25694"/>
    <cellStyle name="Percent 3 8 7 5 6" xfId="25687"/>
    <cellStyle name="Percent 3 8 7 6" xfId="8075"/>
    <cellStyle name="Percent 3 8 7 6 2" xfId="8076"/>
    <cellStyle name="Percent 3 8 7 6 2 2" xfId="8077"/>
    <cellStyle name="Percent 3 8 7 6 2 2 2" xfId="25697"/>
    <cellStyle name="Percent 3 8 7 6 2 3" xfId="25696"/>
    <cellStyle name="Percent 3 8 7 6 3" xfId="8078"/>
    <cellStyle name="Percent 3 8 7 6 3 2" xfId="8079"/>
    <cellStyle name="Percent 3 8 7 6 3 2 2" xfId="25699"/>
    <cellStyle name="Percent 3 8 7 6 3 3" xfId="25698"/>
    <cellStyle name="Percent 3 8 7 6 4" xfId="8080"/>
    <cellStyle name="Percent 3 8 7 6 4 2" xfId="25700"/>
    <cellStyle name="Percent 3 8 7 6 5" xfId="25695"/>
    <cellStyle name="Percent 3 8 7 7" xfId="8081"/>
    <cellStyle name="Percent 3 8 7 7 2" xfId="8082"/>
    <cellStyle name="Percent 3 8 7 7 2 2" xfId="25702"/>
    <cellStyle name="Percent 3 8 7 7 3" xfId="25701"/>
    <cellStyle name="Percent 3 8 7 8" xfId="8083"/>
    <cellStyle name="Percent 3 8 7 8 2" xfId="8084"/>
    <cellStyle name="Percent 3 8 7 8 2 2" xfId="25704"/>
    <cellStyle name="Percent 3 8 7 8 3" xfId="25703"/>
    <cellStyle name="Percent 3 8 7 9" xfId="8085"/>
    <cellStyle name="Percent 3 8 7 9 2" xfId="8086"/>
    <cellStyle name="Percent 3 8 7 9 2 2" xfId="25706"/>
    <cellStyle name="Percent 3 8 7 9 3" xfId="25705"/>
    <cellStyle name="Percent 3 8 8" xfId="8087"/>
    <cellStyle name="Percent 3 8 8 10" xfId="8088"/>
    <cellStyle name="Percent 3 8 8 10 2" xfId="8089"/>
    <cellStyle name="Percent 3 8 8 10 2 2" xfId="25709"/>
    <cellStyle name="Percent 3 8 8 10 3" xfId="25708"/>
    <cellStyle name="Percent 3 8 8 11" xfId="8090"/>
    <cellStyle name="Percent 3 8 8 11 2" xfId="25710"/>
    <cellStyle name="Percent 3 8 8 12" xfId="25707"/>
    <cellStyle name="Percent 3 8 8 2" xfId="8091"/>
    <cellStyle name="Percent 3 8 8 2 2" xfId="8092"/>
    <cellStyle name="Percent 3 8 8 2 2 2" xfId="8093"/>
    <cellStyle name="Percent 3 8 8 2 2 2 2" xfId="25713"/>
    <cellStyle name="Percent 3 8 8 2 2 3" xfId="25712"/>
    <cellStyle name="Percent 3 8 8 2 3" xfId="8094"/>
    <cellStyle name="Percent 3 8 8 2 3 2" xfId="8095"/>
    <cellStyle name="Percent 3 8 8 2 3 2 2" xfId="25715"/>
    <cellStyle name="Percent 3 8 8 2 3 3" xfId="25714"/>
    <cellStyle name="Percent 3 8 8 2 4" xfId="8096"/>
    <cellStyle name="Percent 3 8 8 2 4 2" xfId="25716"/>
    <cellStyle name="Percent 3 8 8 2 5" xfId="25711"/>
    <cellStyle name="Percent 3 8 8 3" xfId="8097"/>
    <cellStyle name="Percent 3 8 8 3 2" xfId="8098"/>
    <cellStyle name="Percent 3 8 8 3 2 2" xfId="8099"/>
    <cellStyle name="Percent 3 8 8 3 2 2 2" xfId="25719"/>
    <cellStyle name="Percent 3 8 8 3 2 3" xfId="25718"/>
    <cellStyle name="Percent 3 8 8 3 3" xfId="8100"/>
    <cellStyle name="Percent 3 8 8 3 3 2" xfId="8101"/>
    <cellStyle name="Percent 3 8 8 3 3 2 2" xfId="25721"/>
    <cellStyle name="Percent 3 8 8 3 3 3" xfId="25720"/>
    <cellStyle name="Percent 3 8 8 3 4" xfId="8102"/>
    <cellStyle name="Percent 3 8 8 3 4 2" xfId="25722"/>
    <cellStyle name="Percent 3 8 8 3 5" xfId="25717"/>
    <cellStyle name="Percent 3 8 8 4" xfId="8103"/>
    <cellStyle name="Percent 3 8 8 4 2" xfId="8104"/>
    <cellStyle name="Percent 3 8 8 4 2 2" xfId="8105"/>
    <cellStyle name="Percent 3 8 8 4 2 2 2" xfId="25725"/>
    <cellStyle name="Percent 3 8 8 4 2 3" xfId="25724"/>
    <cellStyle name="Percent 3 8 8 4 3" xfId="8106"/>
    <cellStyle name="Percent 3 8 8 4 3 2" xfId="8107"/>
    <cellStyle name="Percent 3 8 8 4 3 2 2" xfId="25727"/>
    <cellStyle name="Percent 3 8 8 4 3 3" xfId="25726"/>
    <cellStyle name="Percent 3 8 8 4 4" xfId="8108"/>
    <cellStyle name="Percent 3 8 8 4 4 2" xfId="25728"/>
    <cellStyle name="Percent 3 8 8 4 5" xfId="25723"/>
    <cellStyle name="Percent 3 8 8 5" xfId="8109"/>
    <cellStyle name="Percent 3 8 8 5 2" xfId="8110"/>
    <cellStyle name="Percent 3 8 8 5 2 2" xfId="8111"/>
    <cellStyle name="Percent 3 8 8 5 2 2 2" xfId="25731"/>
    <cellStyle name="Percent 3 8 8 5 2 3" xfId="25730"/>
    <cellStyle name="Percent 3 8 8 5 3" xfId="8112"/>
    <cellStyle name="Percent 3 8 8 5 3 2" xfId="8113"/>
    <cellStyle name="Percent 3 8 8 5 3 2 2" xfId="25733"/>
    <cellStyle name="Percent 3 8 8 5 3 3" xfId="25732"/>
    <cellStyle name="Percent 3 8 8 5 4" xfId="8114"/>
    <cellStyle name="Percent 3 8 8 5 4 2" xfId="8115"/>
    <cellStyle name="Percent 3 8 8 5 4 2 2" xfId="25735"/>
    <cellStyle name="Percent 3 8 8 5 4 3" xfId="25734"/>
    <cellStyle name="Percent 3 8 8 5 5" xfId="8116"/>
    <cellStyle name="Percent 3 8 8 5 5 2" xfId="25736"/>
    <cellStyle name="Percent 3 8 8 5 6" xfId="25729"/>
    <cellStyle name="Percent 3 8 8 6" xfId="8117"/>
    <cellStyle name="Percent 3 8 8 6 2" xfId="8118"/>
    <cellStyle name="Percent 3 8 8 6 2 2" xfId="8119"/>
    <cellStyle name="Percent 3 8 8 6 2 2 2" xfId="25739"/>
    <cellStyle name="Percent 3 8 8 6 2 3" xfId="25738"/>
    <cellStyle name="Percent 3 8 8 6 3" xfId="8120"/>
    <cellStyle name="Percent 3 8 8 6 3 2" xfId="8121"/>
    <cellStyle name="Percent 3 8 8 6 3 2 2" xfId="25741"/>
    <cellStyle name="Percent 3 8 8 6 3 3" xfId="25740"/>
    <cellStyle name="Percent 3 8 8 6 4" xfId="8122"/>
    <cellStyle name="Percent 3 8 8 6 4 2" xfId="25742"/>
    <cellStyle name="Percent 3 8 8 6 5" xfId="25737"/>
    <cellStyle name="Percent 3 8 8 7" xfId="8123"/>
    <cellStyle name="Percent 3 8 8 7 2" xfId="8124"/>
    <cellStyle name="Percent 3 8 8 7 2 2" xfId="25744"/>
    <cellStyle name="Percent 3 8 8 7 3" xfId="25743"/>
    <cellStyle name="Percent 3 8 8 8" xfId="8125"/>
    <cellStyle name="Percent 3 8 8 8 2" xfId="8126"/>
    <cellStyle name="Percent 3 8 8 8 2 2" xfId="25746"/>
    <cellStyle name="Percent 3 8 8 8 3" xfId="25745"/>
    <cellStyle name="Percent 3 8 8 9" xfId="8127"/>
    <cellStyle name="Percent 3 8 8 9 2" xfId="8128"/>
    <cellStyle name="Percent 3 8 8 9 2 2" xfId="25748"/>
    <cellStyle name="Percent 3 8 8 9 3" xfId="25747"/>
    <cellStyle name="Percent 3 8 9" xfId="8129"/>
    <cellStyle name="Percent 3 8 9 10" xfId="8130"/>
    <cellStyle name="Percent 3 8 9 10 2" xfId="8131"/>
    <cellStyle name="Percent 3 8 9 10 2 2" xfId="25751"/>
    <cellStyle name="Percent 3 8 9 10 3" xfId="25750"/>
    <cellStyle name="Percent 3 8 9 11" xfId="8132"/>
    <cellStyle name="Percent 3 8 9 11 2" xfId="25752"/>
    <cellStyle name="Percent 3 8 9 12" xfId="25749"/>
    <cellStyle name="Percent 3 8 9 2" xfId="8133"/>
    <cellStyle name="Percent 3 8 9 2 2" xfId="8134"/>
    <cellStyle name="Percent 3 8 9 2 2 2" xfId="8135"/>
    <cellStyle name="Percent 3 8 9 2 2 2 2" xfId="25755"/>
    <cellStyle name="Percent 3 8 9 2 2 3" xfId="25754"/>
    <cellStyle name="Percent 3 8 9 2 3" xfId="8136"/>
    <cellStyle name="Percent 3 8 9 2 3 2" xfId="8137"/>
    <cellStyle name="Percent 3 8 9 2 3 2 2" xfId="25757"/>
    <cellStyle name="Percent 3 8 9 2 3 3" xfId="25756"/>
    <cellStyle name="Percent 3 8 9 2 4" xfId="8138"/>
    <cellStyle name="Percent 3 8 9 2 4 2" xfId="25758"/>
    <cellStyle name="Percent 3 8 9 2 5" xfId="25753"/>
    <cellStyle name="Percent 3 8 9 3" xfId="8139"/>
    <cellStyle name="Percent 3 8 9 3 2" xfId="8140"/>
    <cellStyle name="Percent 3 8 9 3 2 2" xfId="8141"/>
    <cellStyle name="Percent 3 8 9 3 2 2 2" xfId="25761"/>
    <cellStyle name="Percent 3 8 9 3 2 3" xfId="25760"/>
    <cellStyle name="Percent 3 8 9 3 3" xfId="8142"/>
    <cellStyle name="Percent 3 8 9 3 3 2" xfId="8143"/>
    <cellStyle name="Percent 3 8 9 3 3 2 2" xfId="25763"/>
    <cellStyle name="Percent 3 8 9 3 3 3" xfId="25762"/>
    <cellStyle name="Percent 3 8 9 3 4" xfId="8144"/>
    <cellStyle name="Percent 3 8 9 3 4 2" xfId="25764"/>
    <cellStyle name="Percent 3 8 9 3 5" xfId="25759"/>
    <cellStyle name="Percent 3 8 9 4" xfId="8145"/>
    <cellStyle name="Percent 3 8 9 4 2" xfId="8146"/>
    <cellStyle name="Percent 3 8 9 4 2 2" xfId="8147"/>
    <cellStyle name="Percent 3 8 9 4 2 2 2" xfId="25767"/>
    <cellStyle name="Percent 3 8 9 4 2 3" xfId="25766"/>
    <cellStyle name="Percent 3 8 9 4 3" xfId="8148"/>
    <cellStyle name="Percent 3 8 9 4 3 2" xfId="8149"/>
    <cellStyle name="Percent 3 8 9 4 3 2 2" xfId="25769"/>
    <cellStyle name="Percent 3 8 9 4 3 3" xfId="25768"/>
    <cellStyle name="Percent 3 8 9 4 4" xfId="8150"/>
    <cellStyle name="Percent 3 8 9 4 4 2" xfId="25770"/>
    <cellStyle name="Percent 3 8 9 4 5" xfId="25765"/>
    <cellStyle name="Percent 3 8 9 5" xfId="8151"/>
    <cellStyle name="Percent 3 8 9 5 2" xfId="8152"/>
    <cellStyle name="Percent 3 8 9 5 2 2" xfId="8153"/>
    <cellStyle name="Percent 3 8 9 5 2 2 2" xfId="25773"/>
    <cellStyle name="Percent 3 8 9 5 2 3" xfId="25772"/>
    <cellStyle name="Percent 3 8 9 5 3" xfId="8154"/>
    <cellStyle name="Percent 3 8 9 5 3 2" xfId="8155"/>
    <cellStyle name="Percent 3 8 9 5 3 2 2" xfId="25775"/>
    <cellStyle name="Percent 3 8 9 5 3 3" xfId="25774"/>
    <cellStyle name="Percent 3 8 9 5 4" xfId="8156"/>
    <cellStyle name="Percent 3 8 9 5 4 2" xfId="8157"/>
    <cellStyle name="Percent 3 8 9 5 4 2 2" xfId="25777"/>
    <cellStyle name="Percent 3 8 9 5 4 3" xfId="25776"/>
    <cellStyle name="Percent 3 8 9 5 5" xfId="8158"/>
    <cellStyle name="Percent 3 8 9 5 5 2" xfId="25778"/>
    <cellStyle name="Percent 3 8 9 5 6" xfId="25771"/>
    <cellStyle name="Percent 3 8 9 6" xfId="8159"/>
    <cellStyle name="Percent 3 8 9 6 2" xfId="8160"/>
    <cellStyle name="Percent 3 8 9 6 2 2" xfId="8161"/>
    <cellStyle name="Percent 3 8 9 6 2 2 2" xfId="25781"/>
    <cellStyle name="Percent 3 8 9 6 2 3" xfId="25780"/>
    <cellStyle name="Percent 3 8 9 6 3" xfId="8162"/>
    <cellStyle name="Percent 3 8 9 6 3 2" xfId="8163"/>
    <cellStyle name="Percent 3 8 9 6 3 2 2" xfId="25783"/>
    <cellStyle name="Percent 3 8 9 6 3 3" xfId="25782"/>
    <cellStyle name="Percent 3 8 9 6 4" xfId="8164"/>
    <cellStyle name="Percent 3 8 9 6 4 2" xfId="25784"/>
    <cellStyle name="Percent 3 8 9 6 5" xfId="25779"/>
    <cellStyle name="Percent 3 8 9 7" xfId="8165"/>
    <cellStyle name="Percent 3 8 9 7 2" xfId="8166"/>
    <cellStyle name="Percent 3 8 9 7 2 2" xfId="25786"/>
    <cellStyle name="Percent 3 8 9 7 3" xfId="25785"/>
    <cellStyle name="Percent 3 8 9 8" xfId="8167"/>
    <cellStyle name="Percent 3 8 9 8 2" xfId="8168"/>
    <cellStyle name="Percent 3 8 9 8 2 2" xfId="25788"/>
    <cellStyle name="Percent 3 8 9 8 3" xfId="25787"/>
    <cellStyle name="Percent 3 8 9 9" xfId="8169"/>
    <cellStyle name="Percent 3 8 9 9 2" xfId="8170"/>
    <cellStyle name="Percent 3 8 9 9 2 2" xfId="25790"/>
    <cellStyle name="Percent 3 8 9 9 3" xfId="25789"/>
    <cellStyle name="Percent 3 9" xfId="8171"/>
    <cellStyle name="Percent 3 9 10" xfId="8172"/>
    <cellStyle name="Percent 3 9 10 10" xfId="8173"/>
    <cellStyle name="Percent 3 9 10 10 2" xfId="8174"/>
    <cellStyle name="Percent 3 9 10 10 2 2" xfId="25794"/>
    <cellStyle name="Percent 3 9 10 10 3" xfId="25793"/>
    <cellStyle name="Percent 3 9 10 11" xfId="8175"/>
    <cellStyle name="Percent 3 9 10 11 2" xfId="25795"/>
    <cellStyle name="Percent 3 9 10 12" xfId="25792"/>
    <cellStyle name="Percent 3 9 10 2" xfId="8176"/>
    <cellStyle name="Percent 3 9 10 2 2" xfId="8177"/>
    <cellStyle name="Percent 3 9 10 2 2 2" xfId="8178"/>
    <cellStyle name="Percent 3 9 10 2 2 2 2" xfId="25798"/>
    <cellStyle name="Percent 3 9 10 2 2 3" xfId="25797"/>
    <cellStyle name="Percent 3 9 10 2 3" xfId="8179"/>
    <cellStyle name="Percent 3 9 10 2 3 2" xfId="8180"/>
    <cellStyle name="Percent 3 9 10 2 3 2 2" xfId="25800"/>
    <cellStyle name="Percent 3 9 10 2 3 3" xfId="25799"/>
    <cellStyle name="Percent 3 9 10 2 4" xfId="8181"/>
    <cellStyle name="Percent 3 9 10 2 4 2" xfId="25801"/>
    <cellStyle name="Percent 3 9 10 2 5" xfId="25796"/>
    <cellStyle name="Percent 3 9 10 3" xfId="8182"/>
    <cellStyle name="Percent 3 9 10 3 2" xfId="8183"/>
    <cellStyle name="Percent 3 9 10 3 2 2" xfId="8184"/>
    <cellStyle name="Percent 3 9 10 3 2 2 2" xfId="25804"/>
    <cellStyle name="Percent 3 9 10 3 2 3" xfId="25803"/>
    <cellStyle name="Percent 3 9 10 3 3" xfId="8185"/>
    <cellStyle name="Percent 3 9 10 3 3 2" xfId="8186"/>
    <cellStyle name="Percent 3 9 10 3 3 2 2" xfId="25806"/>
    <cellStyle name="Percent 3 9 10 3 3 3" xfId="25805"/>
    <cellStyle name="Percent 3 9 10 3 4" xfId="8187"/>
    <cellStyle name="Percent 3 9 10 3 4 2" xfId="25807"/>
    <cellStyle name="Percent 3 9 10 3 5" xfId="25802"/>
    <cellStyle name="Percent 3 9 10 4" xfId="8188"/>
    <cellStyle name="Percent 3 9 10 4 2" xfId="8189"/>
    <cellStyle name="Percent 3 9 10 4 2 2" xfId="8190"/>
    <cellStyle name="Percent 3 9 10 4 2 2 2" xfId="25810"/>
    <cellStyle name="Percent 3 9 10 4 2 3" xfId="25809"/>
    <cellStyle name="Percent 3 9 10 4 3" xfId="8191"/>
    <cellStyle name="Percent 3 9 10 4 3 2" xfId="8192"/>
    <cellStyle name="Percent 3 9 10 4 3 2 2" xfId="25812"/>
    <cellStyle name="Percent 3 9 10 4 3 3" xfId="25811"/>
    <cellStyle name="Percent 3 9 10 4 4" xfId="8193"/>
    <cellStyle name="Percent 3 9 10 4 4 2" xfId="25813"/>
    <cellStyle name="Percent 3 9 10 4 5" xfId="25808"/>
    <cellStyle name="Percent 3 9 10 5" xfId="8194"/>
    <cellStyle name="Percent 3 9 10 5 2" xfId="8195"/>
    <cellStyle name="Percent 3 9 10 5 2 2" xfId="8196"/>
    <cellStyle name="Percent 3 9 10 5 2 2 2" xfId="25816"/>
    <cellStyle name="Percent 3 9 10 5 2 3" xfId="25815"/>
    <cellStyle name="Percent 3 9 10 5 3" xfId="8197"/>
    <cellStyle name="Percent 3 9 10 5 3 2" xfId="8198"/>
    <cellStyle name="Percent 3 9 10 5 3 2 2" xfId="25818"/>
    <cellStyle name="Percent 3 9 10 5 3 3" xfId="25817"/>
    <cellStyle name="Percent 3 9 10 5 4" xfId="8199"/>
    <cellStyle name="Percent 3 9 10 5 4 2" xfId="8200"/>
    <cellStyle name="Percent 3 9 10 5 4 2 2" xfId="25820"/>
    <cellStyle name="Percent 3 9 10 5 4 3" xfId="25819"/>
    <cellStyle name="Percent 3 9 10 5 5" xfId="8201"/>
    <cellStyle name="Percent 3 9 10 5 5 2" xfId="25821"/>
    <cellStyle name="Percent 3 9 10 5 6" xfId="25814"/>
    <cellStyle name="Percent 3 9 10 6" xfId="8202"/>
    <cellStyle name="Percent 3 9 10 6 2" xfId="8203"/>
    <cellStyle name="Percent 3 9 10 6 2 2" xfId="8204"/>
    <cellStyle name="Percent 3 9 10 6 2 2 2" xfId="25824"/>
    <cellStyle name="Percent 3 9 10 6 2 3" xfId="25823"/>
    <cellStyle name="Percent 3 9 10 6 3" xfId="8205"/>
    <cellStyle name="Percent 3 9 10 6 3 2" xfId="8206"/>
    <cellStyle name="Percent 3 9 10 6 3 2 2" xfId="25826"/>
    <cellStyle name="Percent 3 9 10 6 3 3" xfId="25825"/>
    <cellStyle name="Percent 3 9 10 6 4" xfId="8207"/>
    <cellStyle name="Percent 3 9 10 6 4 2" xfId="25827"/>
    <cellStyle name="Percent 3 9 10 6 5" xfId="25822"/>
    <cellStyle name="Percent 3 9 10 7" xfId="8208"/>
    <cellStyle name="Percent 3 9 10 7 2" xfId="8209"/>
    <cellStyle name="Percent 3 9 10 7 2 2" xfId="25829"/>
    <cellStyle name="Percent 3 9 10 7 3" xfId="25828"/>
    <cellStyle name="Percent 3 9 10 8" xfId="8210"/>
    <cellStyle name="Percent 3 9 10 8 2" xfId="8211"/>
    <cellStyle name="Percent 3 9 10 8 2 2" xfId="25831"/>
    <cellStyle name="Percent 3 9 10 8 3" xfId="25830"/>
    <cellStyle name="Percent 3 9 10 9" xfId="8212"/>
    <cellStyle name="Percent 3 9 10 9 2" xfId="8213"/>
    <cellStyle name="Percent 3 9 10 9 2 2" xfId="25833"/>
    <cellStyle name="Percent 3 9 10 9 3" xfId="25832"/>
    <cellStyle name="Percent 3 9 11" xfId="8214"/>
    <cellStyle name="Percent 3 9 11 10" xfId="8215"/>
    <cellStyle name="Percent 3 9 11 10 2" xfId="8216"/>
    <cellStyle name="Percent 3 9 11 10 2 2" xfId="25836"/>
    <cellStyle name="Percent 3 9 11 10 3" xfId="25835"/>
    <cellStyle name="Percent 3 9 11 11" xfId="8217"/>
    <cellStyle name="Percent 3 9 11 11 2" xfId="25837"/>
    <cellStyle name="Percent 3 9 11 12" xfId="25834"/>
    <cellStyle name="Percent 3 9 11 2" xfId="8218"/>
    <cellStyle name="Percent 3 9 11 2 2" xfId="8219"/>
    <cellStyle name="Percent 3 9 11 2 2 2" xfId="8220"/>
    <cellStyle name="Percent 3 9 11 2 2 2 2" xfId="25840"/>
    <cellStyle name="Percent 3 9 11 2 2 3" xfId="25839"/>
    <cellStyle name="Percent 3 9 11 2 3" xfId="8221"/>
    <cellStyle name="Percent 3 9 11 2 3 2" xfId="8222"/>
    <cellStyle name="Percent 3 9 11 2 3 2 2" xfId="25842"/>
    <cellStyle name="Percent 3 9 11 2 3 3" xfId="25841"/>
    <cellStyle name="Percent 3 9 11 2 4" xfId="8223"/>
    <cellStyle name="Percent 3 9 11 2 4 2" xfId="25843"/>
    <cellStyle name="Percent 3 9 11 2 5" xfId="25838"/>
    <cellStyle name="Percent 3 9 11 3" xfId="8224"/>
    <cellStyle name="Percent 3 9 11 3 2" xfId="8225"/>
    <cellStyle name="Percent 3 9 11 3 2 2" xfId="8226"/>
    <cellStyle name="Percent 3 9 11 3 2 2 2" xfId="25846"/>
    <cellStyle name="Percent 3 9 11 3 2 3" xfId="25845"/>
    <cellStyle name="Percent 3 9 11 3 3" xfId="8227"/>
    <cellStyle name="Percent 3 9 11 3 3 2" xfId="8228"/>
    <cellStyle name="Percent 3 9 11 3 3 2 2" xfId="25848"/>
    <cellStyle name="Percent 3 9 11 3 3 3" xfId="25847"/>
    <cellStyle name="Percent 3 9 11 3 4" xfId="8229"/>
    <cellStyle name="Percent 3 9 11 3 4 2" xfId="25849"/>
    <cellStyle name="Percent 3 9 11 3 5" xfId="25844"/>
    <cellStyle name="Percent 3 9 11 4" xfId="8230"/>
    <cellStyle name="Percent 3 9 11 4 2" xfId="8231"/>
    <cellStyle name="Percent 3 9 11 4 2 2" xfId="8232"/>
    <cellStyle name="Percent 3 9 11 4 2 2 2" xfId="25852"/>
    <cellStyle name="Percent 3 9 11 4 2 3" xfId="25851"/>
    <cellStyle name="Percent 3 9 11 4 3" xfId="8233"/>
    <cellStyle name="Percent 3 9 11 4 3 2" xfId="8234"/>
    <cellStyle name="Percent 3 9 11 4 3 2 2" xfId="25854"/>
    <cellStyle name="Percent 3 9 11 4 3 3" xfId="25853"/>
    <cellStyle name="Percent 3 9 11 4 4" xfId="8235"/>
    <cellStyle name="Percent 3 9 11 4 4 2" xfId="25855"/>
    <cellStyle name="Percent 3 9 11 4 5" xfId="25850"/>
    <cellStyle name="Percent 3 9 11 5" xfId="8236"/>
    <cellStyle name="Percent 3 9 11 5 2" xfId="8237"/>
    <cellStyle name="Percent 3 9 11 5 2 2" xfId="8238"/>
    <cellStyle name="Percent 3 9 11 5 2 2 2" xfId="25858"/>
    <cellStyle name="Percent 3 9 11 5 2 3" xfId="25857"/>
    <cellStyle name="Percent 3 9 11 5 3" xfId="8239"/>
    <cellStyle name="Percent 3 9 11 5 3 2" xfId="8240"/>
    <cellStyle name="Percent 3 9 11 5 3 2 2" xfId="25860"/>
    <cellStyle name="Percent 3 9 11 5 3 3" xfId="25859"/>
    <cellStyle name="Percent 3 9 11 5 4" xfId="8241"/>
    <cellStyle name="Percent 3 9 11 5 4 2" xfId="8242"/>
    <cellStyle name="Percent 3 9 11 5 4 2 2" xfId="25862"/>
    <cellStyle name="Percent 3 9 11 5 4 3" xfId="25861"/>
    <cellStyle name="Percent 3 9 11 5 5" xfId="8243"/>
    <cellStyle name="Percent 3 9 11 5 5 2" xfId="25863"/>
    <cellStyle name="Percent 3 9 11 5 6" xfId="25856"/>
    <cellStyle name="Percent 3 9 11 6" xfId="8244"/>
    <cellStyle name="Percent 3 9 11 6 2" xfId="8245"/>
    <cellStyle name="Percent 3 9 11 6 2 2" xfId="8246"/>
    <cellStyle name="Percent 3 9 11 6 2 2 2" xfId="25866"/>
    <cellStyle name="Percent 3 9 11 6 2 3" xfId="25865"/>
    <cellStyle name="Percent 3 9 11 6 3" xfId="8247"/>
    <cellStyle name="Percent 3 9 11 6 3 2" xfId="8248"/>
    <cellStyle name="Percent 3 9 11 6 3 2 2" xfId="25868"/>
    <cellStyle name="Percent 3 9 11 6 3 3" xfId="25867"/>
    <cellStyle name="Percent 3 9 11 6 4" xfId="8249"/>
    <cellStyle name="Percent 3 9 11 6 4 2" xfId="25869"/>
    <cellStyle name="Percent 3 9 11 6 5" xfId="25864"/>
    <cellStyle name="Percent 3 9 11 7" xfId="8250"/>
    <cellStyle name="Percent 3 9 11 7 2" xfId="8251"/>
    <cellStyle name="Percent 3 9 11 7 2 2" xfId="25871"/>
    <cellStyle name="Percent 3 9 11 7 3" xfId="25870"/>
    <cellStyle name="Percent 3 9 11 8" xfId="8252"/>
    <cellStyle name="Percent 3 9 11 8 2" xfId="8253"/>
    <cellStyle name="Percent 3 9 11 8 2 2" xfId="25873"/>
    <cellStyle name="Percent 3 9 11 8 3" xfId="25872"/>
    <cellStyle name="Percent 3 9 11 9" xfId="8254"/>
    <cellStyle name="Percent 3 9 11 9 2" xfId="8255"/>
    <cellStyle name="Percent 3 9 11 9 2 2" xfId="25875"/>
    <cellStyle name="Percent 3 9 11 9 3" xfId="25874"/>
    <cellStyle name="Percent 3 9 12" xfId="8256"/>
    <cellStyle name="Percent 3 9 12 10" xfId="8257"/>
    <cellStyle name="Percent 3 9 12 10 2" xfId="8258"/>
    <cellStyle name="Percent 3 9 12 10 2 2" xfId="25878"/>
    <cellStyle name="Percent 3 9 12 10 3" xfId="25877"/>
    <cellStyle name="Percent 3 9 12 11" xfId="8259"/>
    <cellStyle name="Percent 3 9 12 11 2" xfId="25879"/>
    <cellStyle name="Percent 3 9 12 12" xfId="25876"/>
    <cellStyle name="Percent 3 9 12 2" xfId="8260"/>
    <cellStyle name="Percent 3 9 12 2 2" xfId="8261"/>
    <cellStyle name="Percent 3 9 12 2 2 2" xfId="8262"/>
    <cellStyle name="Percent 3 9 12 2 2 2 2" xfId="25882"/>
    <cellStyle name="Percent 3 9 12 2 2 3" xfId="25881"/>
    <cellStyle name="Percent 3 9 12 2 3" xfId="8263"/>
    <cellStyle name="Percent 3 9 12 2 3 2" xfId="8264"/>
    <cellStyle name="Percent 3 9 12 2 3 2 2" xfId="25884"/>
    <cellStyle name="Percent 3 9 12 2 3 3" xfId="25883"/>
    <cellStyle name="Percent 3 9 12 2 4" xfId="8265"/>
    <cellStyle name="Percent 3 9 12 2 4 2" xfId="25885"/>
    <cellStyle name="Percent 3 9 12 2 5" xfId="25880"/>
    <cellStyle name="Percent 3 9 12 3" xfId="8266"/>
    <cellStyle name="Percent 3 9 12 3 2" xfId="8267"/>
    <cellStyle name="Percent 3 9 12 3 2 2" xfId="8268"/>
    <cellStyle name="Percent 3 9 12 3 2 2 2" xfId="25888"/>
    <cellStyle name="Percent 3 9 12 3 2 3" xfId="25887"/>
    <cellStyle name="Percent 3 9 12 3 3" xfId="8269"/>
    <cellStyle name="Percent 3 9 12 3 3 2" xfId="8270"/>
    <cellStyle name="Percent 3 9 12 3 3 2 2" xfId="25890"/>
    <cellStyle name="Percent 3 9 12 3 3 3" xfId="25889"/>
    <cellStyle name="Percent 3 9 12 3 4" xfId="8271"/>
    <cellStyle name="Percent 3 9 12 3 4 2" xfId="25891"/>
    <cellStyle name="Percent 3 9 12 3 5" xfId="25886"/>
    <cellStyle name="Percent 3 9 12 4" xfId="8272"/>
    <cellStyle name="Percent 3 9 12 4 2" xfId="8273"/>
    <cellStyle name="Percent 3 9 12 4 2 2" xfId="8274"/>
    <cellStyle name="Percent 3 9 12 4 2 2 2" xfId="25894"/>
    <cellStyle name="Percent 3 9 12 4 2 3" xfId="25893"/>
    <cellStyle name="Percent 3 9 12 4 3" xfId="8275"/>
    <cellStyle name="Percent 3 9 12 4 3 2" xfId="8276"/>
    <cellStyle name="Percent 3 9 12 4 3 2 2" xfId="25896"/>
    <cellStyle name="Percent 3 9 12 4 3 3" xfId="25895"/>
    <cellStyle name="Percent 3 9 12 4 4" xfId="8277"/>
    <cellStyle name="Percent 3 9 12 4 4 2" xfId="25897"/>
    <cellStyle name="Percent 3 9 12 4 5" xfId="25892"/>
    <cellStyle name="Percent 3 9 12 5" xfId="8278"/>
    <cellStyle name="Percent 3 9 12 5 2" xfId="8279"/>
    <cellStyle name="Percent 3 9 12 5 2 2" xfId="8280"/>
    <cellStyle name="Percent 3 9 12 5 2 2 2" xfId="25900"/>
    <cellStyle name="Percent 3 9 12 5 2 3" xfId="25899"/>
    <cellStyle name="Percent 3 9 12 5 3" xfId="8281"/>
    <cellStyle name="Percent 3 9 12 5 3 2" xfId="8282"/>
    <cellStyle name="Percent 3 9 12 5 3 2 2" xfId="25902"/>
    <cellStyle name="Percent 3 9 12 5 3 3" xfId="25901"/>
    <cellStyle name="Percent 3 9 12 5 4" xfId="8283"/>
    <cellStyle name="Percent 3 9 12 5 4 2" xfId="8284"/>
    <cellStyle name="Percent 3 9 12 5 4 2 2" xfId="25904"/>
    <cellStyle name="Percent 3 9 12 5 4 3" xfId="25903"/>
    <cellStyle name="Percent 3 9 12 5 5" xfId="8285"/>
    <cellStyle name="Percent 3 9 12 5 5 2" xfId="25905"/>
    <cellStyle name="Percent 3 9 12 5 6" xfId="25898"/>
    <cellStyle name="Percent 3 9 12 6" xfId="8286"/>
    <cellStyle name="Percent 3 9 12 6 2" xfId="8287"/>
    <cellStyle name="Percent 3 9 12 6 2 2" xfId="8288"/>
    <cellStyle name="Percent 3 9 12 6 2 2 2" xfId="25908"/>
    <cellStyle name="Percent 3 9 12 6 2 3" xfId="25907"/>
    <cellStyle name="Percent 3 9 12 6 3" xfId="8289"/>
    <cellStyle name="Percent 3 9 12 6 3 2" xfId="8290"/>
    <cellStyle name="Percent 3 9 12 6 3 2 2" xfId="25910"/>
    <cellStyle name="Percent 3 9 12 6 3 3" xfId="25909"/>
    <cellStyle name="Percent 3 9 12 6 4" xfId="8291"/>
    <cellStyle name="Percent 3 9 12 6 4 2" xfId="25911"/>
    <cellStyle name="Percent 3 9 12 6 5" xfId="25906"/>
    <cellStyle name="Percent 3 9 12 7" xfId="8292"/>
    <cellStyle name="Percent 3 9 12 7 2" xfId="8293"/>
    <cellStyle name="Percent 3 9 12 7 2 2" xfId="25913"/>
    <cellStyle name="Percent 3 9 12 7 3" xfId="25912"/>
    <cellStyle name="Percent 3 9 12 8" xfId="8294"/>
    <cellStyle name="Percent 3 9 12 8 2" xfId="8295"/>
    <cellStyle name="Percent 3 9 12 8 2 2" xfId="25915"/>
    <cellStyle name="Percent 3 9 12 8 3" xfId="25914"/>
    <cellStyle name="Percent 3 9 12 9" xfId="8296"/>
    <cellStyle name="Percent 3 9 12 9 2" xfId="8297"/>
    <cellStyle name="Percent 3 9 12 9 2 2" xfId="25917"/>
    <cellStyle name="Percent 3 9 12 9 3" xfId="25916"/>
    <cellStyle name="Percent 3 9 13" xfId="8298"/>
    <cellStyle name="Percent 3 9 13 10" xfId="8299"/>
    <cellStyle name="Percent 3 9 13 10 2" xfId="8300"/>
    <cellStyle name="Percent 3 9 13 10 2 2" xfId="25920"/>
    <cellStyle name="Percent 3 9 13 10 3" xfId="25919"/>
    <cellStyle name="Percent 3 9 13 11" xfId="8301"/>
    <cellStyle name="Percent 3 9 13 11 2" xfId="25921"/>
    <cellStyle name="Percent 3 9 13 12" xfId="25918"/>
    <cellStyle name="Percent 3 9 13 2" xfId="8302"/>
    <cellStyle name="Percent 3 9 13 2 2" xfId="8303"/>
    <cellStyle name="Percent 3 9 13 2 2 2" xfId="8304"/>
    <cellStyle name="Percent 3 9 13 2 2 2 2" xfId="25924"/>
    <cellStyle name="Percent 3 9 13 2 2 3" xfId="25923"/>
    <cellStyle name="Percent 3 9 13 2 3" xfId="8305"/>
    <cellStyle name="Percent 3 9 13 2 3 2" xfId="8306"/>
    <cellStyle name="Percent 3 9 13 2 3 2 2" xfId="25926"/>
    <cellStyle name="Percent 3 9 13 2 3 3" xfId="25925"/>
    <cellStyle name="Percent 3 9 13 2 4" xfId="8307"/>
    <cellStyle name="Percent 3 9 13 2 4 2" xfId="25927"/>
    <cellStyle name="Percent 3 9 13 2 5" xfId="25922"/>
    <cellStyle name="Percent 3 9 13 3" xfId="8308"/>
    <cellStyle name="Percent 3 9 13 3 2" xfId="8309"/>
    <cellStyle name="Percent 3 9 13 3 2 2" xfId="8310"/>
    <cellStyle name="Percent 3 9 13 3 2 2 2" xfId="25930"/>
    <cellStyle name="Percent 3 9 13 3 2 3" xfId="25929"/>
    <cellStyle name="Percent 3 9 13 3 3" xfId="8311"/>
    <cellStyle name="Percent 3 9 13 3 3 2" xfId="8312"/>
    <cellStyle name="Percent 3 9 13 3 3 2 2" xfId="25932"/>
    <cellStyle name="Percent 3 9 13 3 3 3" xfId="25931"/>
    <cellStyle name="Percent 3 9 13 3 4" xfId="8313"/>
    <cellStyle name="Percent 3 9 13 3 4 2" xfId="25933"/>
    <cellStyle name="Percent 3 9 13 3 5" xfId="25928"/>
    <cellStyle name="Percent 3 9 13 4" xfId="8314"/>
    <cellStyle name="Percent 3 9 13 4 2" xfId="8315"/>
    <cellStyle name="Percent 3 9 13 4 2 2" xfId="8316"/>
    <cellStyle name="Percent 3 9 13 4 2 2 2" xfId="25936"/>
    <cellStyle name="Percent 3 9 13 4 2 3" xfId="25935"/>
    <cellStyle name="Percent 3 9 13 4 3" xfId="8317"/>
    <cellStyle name="Percent 3 9 13 4 3 2" xfId="8318"/>
    <cellStyle name="Percent 3 9 13 4 3 2 2" xfId="25938"/>
    <cellStyle name="Percent 3 9 13 4 3 3" xfId="25937"/>
    <cellStyle name="Percent 3 9 13 4 4" xfId="8319"/>
    <cellStyle name="Percent 3 9 13 4 4 2" xfId="25939"/>
    <cellStyle name="Percent 3 9 13 4 5" xfId="25934"/>
    <cellStyle name="Percent 3 9 13 5" xfId="8320"/>
    <cellStyle name="Percent 3 9 13 5 2" xfId="8321"/>
    <cellStyle name="Percent 3 9 13 5 2 2" xfId="8322"/>
    <cellStyle name="Percent 3 9 13 5 2 2 2" xfId="25942"/>
    <cellStyle name="Percent 3 9 13 5 2 3" xfId="25941"/>
    <cellStyle name="Percent 3 9 13 5 3" xfId="8323"/>
    <cellStyle name="Percent 3 9 13 5 3 2" xfId="8324"/>
    <cellStyle name="Percent 3 9 13 5 3 2 2" xfId="25944"/>
    <cellStyle name="Percent 3 9 13 5 3 3" xfId="25943"/>
    <cellStyle name="Percent 3 9 13 5 4" xfId="8325"/>
    <cellStyle name="Percent 3 9 13 5 4 2" xfId="8326"/>
    <cellStyle name="Percent 3 9 13 5 4 2 2" xfId="25946"/>
    <cellStyle name="Percent 3 9 13 5 4 3" xfId="25945"/>
    <cellStyle name="Percent 3 9 13 5 5" xfId="8327"/>
    <cellStyle name="Percent 3 9 13 5 5 2" xfId="25947"/>
    <cellStyle name="Percent 3 9 13 5 6" xfId="25940"/>
    <cellStyle name="Percent 3 9 13 6" xfId="8328"/>
    <cellStyle name="Percent 3 9 13 6 2" xfId="8329"/>
    <cellStyle name="Percent 3 9 13 6 2 2" xfId="8330"/>
    <cellStyle name="Percent 3 9 13 6 2 2 2" xfId="25950"/>
    <cellStyle name="Percent 3 9 13 6 2 3" xfId="25949"/>
    <cellStyle name="Percent 3 9 13 6 3" xfId="8331"/>
    <cellStyle name="Percent 3 9 13 6 3 2" xfId="8332"/>
    <cellStyle name="Percent 3 9 13 6 3 2 2" xfId="25952"/>
    <cellStyle name="Percent 3 9 13 6 3 3" xfId="25951"/>
    <cellStyle name="Percent 3 9 13 6 4" xfId="8333"/>
    <cellStyle name="Percent 3 9 13 6 4 2" xfId="25953"/>
    <cellStyle name="Percent 3 9 13 6 5" xfId="25948"/>
    <cellStyle name="Percent 3 9 13 7" xfId="8334"/>
    <cellStyle name="Percent 3 9 13 7 2" xfId="8335"/>
    <cellStyle name="Percent 3 9 13 7 2 2" xfId="25955"/>
    <cellStyle name="Percent 3 9 13 7 3" xfId="25954"/>
    <cellStyle name="Percent 3 9 13 8" xfId="8336"/>
    <cellStyle name="Percent 3 9 13 8 2" xfId="8337"/>
    <cellStyle name="Percent 3 9 13 8 2 2" xfId="25957"/>
    <cellStyle name="Percent 3 9 13 8 3" xfId="25956"/>
    <cellStyle name="Percent 3 9 13 9" xfId="8338"/>
    <cellStyle name="Percent 3 9 13 9 2" xfId="8339"/>
    <cellStyle name="Percent 3 9 13 9 2 2" xfId="25959"/>
    <cellStyle name="Percent 3 9 13 9 3" xfId="25958"/>
    <cellStyle name="Percent 3 9 14" xfId="8340"/>
    <cellStyle name="Percent 3 9 14 10" xfId="8341"/>
    <cellStyle name="Percent 3 9 14 10 2" xfId="8342"/>
    <cellStyle name="Percent 3 9 14 10 2 2" xfId="25962"/>
    <cellStyle name="Percent 3 9 14 10 3" xfId="25961"/>
    <cellStyle name="Percent 3 9 14 11" xfId="8343"/>
    <cellStyle name="Percent 3 9 14 11 2" xfId="25963"/>
    <cellStyle name="Percent 3 9 14 12" xfId="25960"/>
    <cellStyle name="Percent 3 9 14 2" xfId="8344"/>
    <cellStyle name="Percent 3 9 14 2 2" xfId="8345"/>
    <cellStyle name="Percent 3 9 14 2 2 2" xfId="8346"/>
    <cellStyle name="Percent 3 9 14 2 2 2 2" xfId="25966"/>
    <cellStyle name="Percent 3 9 14 2 2 3" xfId="25965"/>
    <cellStyle name="Percent 3 9 14 2 3" xfId="8347"/>
    <cellStyle name="Percent 3 9 14 2 3 2" xfId="8348"/>
    <cellStyle name="Percent 3 9 14 2 3 2 2" xfId="25968"/>
    <cellStyle name="Percent 3 9 14 2 3 3" xfId="25967"/>
    <cellStyle name="Percent 3 9 14 2 4" xfId="8349"/>
    <cellStyle name="Percent 3 9 14 2 4 2" xfId="25969"/>
    <cellStyle name="Percent 3 9 14 2 5" xfId="25964"/>
    <cellStyle name="Percent 3 9 14 3" xfId="8350"/>
    <cellStyle name="Percent 3 9 14 3 2" xfId="8351"/>
    <cellStyle name="Percent 3 9 14 3 2 2" xfId="8352"/>
    <cellStyle name="Percent 3 9 14 3 2 2 2" xfId="25972"/>
    <cellStyle name="Percent 3 9 14 3 2 3" xfId="25971"/>
    <cellStyle name="Percent 3 9 14 3 3" xfId="8353"/>
    <cellStyle name="Percent 3 9 14 3 3 2" xfId="8354"/>
    <cellStyle name="Percent 3 9 14 3 3 2 2" xfId="25974"/>
    <cellStyle name="Percent 3 9 14 3 3 3" xfId="25973"/>
    <cellStyle name="Percent 3 9 14 3 4" xfId="8355"/>
    <cellStyle name="Percent 3 9 14 3 4 2" xfId="25975"/>
    <cellStyle name="Percent 3 9 14 3 5" xfId="25970"/>
    <cellStyle name="Percent 3 9 14 4" xfId="8356"/>
    <cellStyle name="Percent 3 9 14 4 2" xfId="8357"/>
    <cellStyle name="Percent 3 9 14 4 2 2" xfId="8358"/>
    <cellStyle name="Percent 3 9 14 4 2 2 2" xfId="25978"/>
    <cellStyle name="Percent 3 9 14 4 2 3" xfId="25977"/>
    <cellStyle name="Percent 3 9 14 4 3" xfId="8359"/>
    <cellStyle name="Percent 3 9 14 4 3 2" xfId="8360"/>
    <cellStyle name="Percent 3 9 14 4 3 2 2" xfId="25980"/>
    <cellStyle name="Percent 3 9 14 4 3 3" xfId="25979"/>
    <cellStyle name="Percent 3 9 14 4 4" xfId="8361"/>
    <cellStyle name="Percent 3 9 14 4 4 2" xfId="25981"/>
    <cellStyle name="Percent 3 9 14 4 5" xfId="25976"/>
    <cellStyle name="Percent 3 9 14 5" xfId="8362"/>
    <cellStyle name="Percent 3 9 14 5 2" xfId="8363"/>
    <cellStyle name="Percent 3 9 14 5 2 2" xfId="8364"/>
    <cellStyle name="Percent 3 9 14 5 2 2 2" xfId="25984"/>
    <cellStyle name="Percent 3 9 14 5 2 3" xfId="25983"/>
    <cellStyle name="Percent 3 9 14 5 3" xfId="8365"/>
    <cellStyle name="Percent 3 9 14 5 3 2" xfId="8366"/>
    <cellStyle name="Percent 3 9 14 5 3 2 2" xfId="25986"/>
    <cellStyle name="Percent 3 9 14 5 3 3" xfId="25985"/>
    <cellStyle name="Percent 3 9 14 5 4" xfId="8367"/>
    <cellStyle name="Percent 3 9 14 5 4 2" xfId="8368"/>
    <cellStyle name="Percent 3 9 14 5 4 2 2" xfId="25988"/>
    <cellStyle name="Percent 3 9 14 5 4 3" xfId="25987"/>
    <cellStyle name="Percent 3 9 14 5 5" xfId="8369"/>
    <cellStyle name="Percent 3 9 14 5 5 2" xfId="25989"/>
    <cellStyle name="Percent 3 9 14 5 6" xfId="25982"/>
    <cellStyle name="Percent 3 9 14 6" xfId="8370"/>
    <cellStyle name="Percent 3 9 14 6 2" xfId="8371"/>
    <cellStyle name="Percent 3 9 14 6 2 2" xfId="8372"/>
    <cellStyle name="Percent 3 9 14 6 2 2 2" xfId="25992"/>
    <cellStyle name="Percent 3 9 14 6 2 3" xfId="25991"/>
    <cellStyle name="Percent 3 9 14 6 3" xfId="8373"/>
    <cellStyle name="Percent 3 9 14 6 3 2" xfId="8374"/>
    <cellStyle name="Percent 3 9 14 6 3 2 2" xfId="25994"/>
    <cellStyle name="Percent 3 9 14 6 3 3" xfId="25993"/>
    <cellStyle name="Percent 3 9 14 6 4" xfId="8375"/>
    <cellStyle name="Percent 3 9 14 6 4 2" xfId="25995"/>
    <cellStyle name="Percent 3 9 14 6 5" xfId="25990"/>
    <cellStyle name="Percent 3 9 14 7" xfId="8376"/>
    <cellStyle name="Percent 3 9 14 7 2" xfId="8377"/>
    <cellStyle name="Percent 3 9 14 7 2 2" xfId="25997"/>
    <cellStyle name="Percent 3 9 14 7 3" xfId="25996"/>
    <cellStyle name="Percent 3 9 14 8" xfId="8378"/>
    <cellStyle name="Percent 3 9 14 8 2" xfId="8379"/>
    <cellStyle name="Percent 3 9 14 8 2 2" xfId="25999"/>
    <cellStyle name="Percent 3 9 14 8 3" xfId="25998"/>
    <cellStyle name="Percent 3 9 14 9" xfId="8380"/>
    <cellStyle name="Percent 3 9 14 9 2" xfId="8381"/>
    <cellStyle name="Percent 3 9 14 9 2 2" xfId="26001"/>
    <cellStyle name="Percent 3 9 14 9 3" xfId="26000"/>
    <cellStyle name="Percent 3 9 15" xfId="8382"/>
    <cellStyle name="Percent 3 9 15 10" xfId="8383"/>
    <cellStyle name="Percent 3 9 15 10 2" xfId="8384"/>
    <cellStyle name="Percent 3 9 15 10 2 2" xfId="26004"/>
    <cellStyle name="Percent 3 9 15 10 3" xfId="26003"/>
    <cellStyle name="Percent 3 9 15 11" xfId="8385"/>
    <cellStyle name="Percent 3 9 15 11 2" xfId="26005"/>
    <cellStyle name="Percent 3 9 15 12" xfId="26002"/>
    <cellStyle name="Percent 3 9 15 2" xfId="8386"/>
    <cellStyle name="Percent 3 9 15 2 2" xfId="8387"/>
    <cellStyle name="Percent 3 9 15 2 2 2" xfId="8388"/>
    <cellStyle name="Percent 3 9 15 2 2 2 2" xfId="26008"/>
    <cellStyle name="Percent 3 9 15 2 2 3" xfId="26007"/>
    <cellStyle name="Percent 3 9 15 2 3" xfId="8389"/>
    <cellStyle name="Percent 3 9 15 2 3 2" xfId="8390"/>
    <cellStyle name="Percent 3 9 15 2 3 2 2" xfId="26010"/>
    <cellStyle name="Percent 3 9 15 2 3 3" xfId="26009"/>
    <cellStyle name="Percent 3 9 15 2 4" xfId="8391"/>
    <cellStyle name="Percent 3 9 15 2 4 2" xfId="26011"/>
    <cellStyle name="Percent 3 9 15 2 5" xfId="26006"/>
    <cellStyle name="Percent 3 9 15 3" xfId="8392"/>
    <cellStyle name="Percent 3 9 15 3 2" xfId="8393"/>
    <cellStyle name="Percent 3 9 15 3 2 2" xfId="8394"/>
    <cellStyle name="Percent 3 9 15 3 2 2 2" xfId="26014"/>
    <cellStyle name="Percent 3 9 15 3 2 3" xfId="26013"/>
    <cellStyle name="Percent 3 9 15 3 3" xfId="8395"/>
    <cellStyle name="Percent 3 9 15 3 3 2" xfId="8396"/>
    <cellStyle name="Percent 3 9 15 3 3 2 2" xfId="26016"/>
    <cellStyle name="Percent 3 9 15 3 3 3" xfId="26015"/>
    <cellStyle name="Percent 3 9 15 3 4" xfId="8397"/>
    <cellStyle name="Percent 3 9 15 3 4 2" xfId="26017"/>
    <cellStyle name="Percent 3 9 15 3 5" xfId="26012"/>
    <cellStyle name="Percent 3 9 15 4" xfId="8398"/>
    <cellStyle name="Percent 3 9 15 4 2" xfId="8399"/>
    <cellStyle name="Percent 3 9 15 4 2 2" xfId="8400"/>
    <cellStyle name="Percent 3 9 15 4 2 2 2" xfId="26020"/>
    <cellStyle name="Percent 3 9 15 4 2 3" xfId="26019"/>
    <cellStyle name="Percent 3 9 15 4 3" xfId="8401"/>
    <cellStyle name="Percent 3 9 15 4 3 2" xfId="8402"/>
    <cellStyle name="Percent 3 9 15 4 3 2 2" xfId="26022"/>
    <cellStyle name="Percent 3 9 15 4 3 3" xfId="26021"/>
    <cellStyle name="Percent 3 9 15 4 4" xfId="8403"/>
    <cellStyle name="Percent 3 9 15 4 4 2" xfId="26023"/>
    <cellStyle name="Percent 3 9 15 4 5" xfId="26018"/>
    <cellStyle name="Percent 3 9 15 5" xfId="8404"/>
    <cellStyle name="Percent 3 9 15 5 2" xfId="8405"/>
    <cellStyle name="Percent 3 9 15 5 2 2" xfId="8406"/>
    <cellStyle name="Percent 3 9 15 5 2 2 2" xfId="26026"/>
    <cellStyle name="Percent 3 9 15 5 2 3" xfId="26025"/>
    <cellStyle name="Percent 3 9 15 5 3" xfId="8407"/>
    <cellStyle name="Percent 3 9 15 5 3 2" xfId="8408"/>
    <cellStyle name="Percent 3 9 15 5 3 2 2" xfId="26028"/>
    <cellStyle name="Percent 3 9 15 5 3 3" xfId="26027"/>
    <cellStyle name="Percent 3 9 15 5 4" xfId="8409"/>
    <cellStyle name="Percent 3 9 15 5 4 2" xfId="8410"/>
    <cellStyle name="Percent 3 9 15 5 4 2 2" xfId="26030"/>
    <cellStyle name="Percent 3 9 15 5 4 3" xfId="26029"/>
    <cellStyle name="Percent 3 9 15 5 5" xfId="8411"/>
    <cellStyle name="Percent 3 9 15 5 5 2" xfId="26031"/>
    <cellStyle name="Percent 3 9 15 5 6" xfId="26024"/>
    <cellStyle name="Percent 3 9 15 6" xfId="8412"/>
    <cellStyle name="Percent 3 9 15 6 2" xfId="8413"/>
    <cellStyle name="Percent 3 9 15 6 2 2" xfId="8414"/>
    <cellStyle name="Percent 3 9 15 6 2 2 2" xfId="26034"/>
    <cellStyle name="Percent 3 9 15 6 2 3" xfId="26033"/>
    <cellStyle name="Percent 3 9 15 6 3" xfId="8415"/>
    <cellStyle name="Percent 3 9 15 6 3 2" xfId="8416"/>
    <cellStyle name="Percent 3 9 15 6 3 2 2" xfId="26036"/>
    <cellStyle name="Percent 3 9 15 6 3 3" xfId="26035"/>
    <cellStyle name="Percent 3 9 15 6 4" xfId="8417"/>
    <cellStyle name="Percent 3 9 15 6 4 2" xfId="26037"/>
    <cellStyle name="Percent 3 9 15 6 5" xfId="26032"/>
    <cellStyle name="Percent 3 9 15 7" xfId="8418"/>
    <cellStyle name="Percent 3 9 15 7 2" xfId="8419"/>
    <cellStyle name="Percent 3 9 15 7 2 2" xfId="26039"/>
    <cellStyle name="Percent 3 9 15 7 3" xfId="26038"/>
    <cellStyle name="Percent 3 9 15 8" xfId="8420"/>
    <cellStyle name="Percent 3 9 15 8 2" xfId="8421"/>
    <cellStyle name="Percent 3 9 15 8 2 2" xfId="26041"/>
    <cellStyle name="Percent 3 9 15 8 3" xfId="26040"/>
    <cellStyle name="Percent 3 9 15 9" xfId="8422"/>
    <cellStyle name="Percent 3 9 15 9 2" xfId="8423"/>
    <cellStyle name="Percent 3 9 15 9 2 2" xfId="26043"/>
    <cellStyle name="Percent 3 9 15 9 3" xfId="26042"/>
    <cellStyle name="Percent 3 9 16" xfId="8424"/>
    <cellStyle name="Percent 3 9 16 2" xfId="8425"/>
    <cellStyle name="Percent 3 9 16 2 2" xfId="8426"/>
    <cellStyle name="Percent 3 9 16 2 2 2" xfId="26046"/>
    <cellStyle name="Percent 3 9 16 2 3" xfId="26045"/>
    <cellStyle name="Percent 3 9 16 3" xfId="8427"/>
    <cellStyle name="Percent 3 9 16 3 2" xfId="8428"/>
    <cellStyle name="Percent 3 9 16 3 2 2" xfId="26048"/>
    <cellStyle name="Percent 3 9 16 3 3" xfId="26047"/>
    <cellStyle name="Percent 3 9 16 4" xfId="8429"/>
    <cellStyle name="Percent 3 9 16 4 2" xfId="26049"/>
    <cellStyle name="Percent 3 9 16 5" xfId="26044"/>
    <cellStyle name="Percent 3 9 17" xfId="8430"/>
    <cellStyle name="Percent 3 9 17 2" xfId="8431"/>
    <cellStyle name="Percent 3 9 17 2 2" xfId="8432"/>
    <cellStyle name="Percent 3 9 17 2 2 2" xfId="26052"/>
    <cellStyle name="Percent 3 9 17 2 3" xfId="26051"/>
    <cellStyle name="Percent 3 9 17 3" xfId="8433"/>
    <cellStyle name="Percent 3 9 17 3 2" xfId="8434"/>
    <cellStyle name="Percent 3 9 17 3 2 2" xfId="26054"/>
    <cellStyle name="Percent 3 9 17 3 3" xfId="26053"/>
    <cellStyle name="Percent 3 9 17 4" xfId="8435"/>
    <cellStyle name="Percent 3 9 17 4 2" xfId="26055"/>
    <cellStyle name="Percent 3 9 17 5" xfId="26050"/>
    <cellStyle name="Percent 3 9 18" xfId="8436"/>
    <cellStyle name="Percent 3 9 18 2" xfId="8437"/>
    <cellStyle name="Percent 3 9 18 2 2" xfId="8438"/>
    <cellStyle name="Percent 3 9 18 2 2 2" xfId="26058"/>
    <cellStyle name="Percent 3 9 18 2 3" xfId="26057"/>
    <cellStyle name="Percent 3 9 18 3" xfId="8439"/>
    <cellStyle name="Percent 3 9 18 3 2" xfId="8440"/>
    <cellStyle name="Percent 3 9 18 3 2 2" xfId="26060"/>
    <cellStyle name="Percent 3 9 18 3 3" xfId="26059"/>
    <cellStyle name="Percent 3 9 18 4" xfId="8441"/>
    <cellStyle name="Percent 3 9 18 4 2" xfId="26061"/>
    <cellStyle name="Percent 3 9 18 5" xfId="26056"/>
    <cellStyle name="Percent 3 9 19" xfId="8442"/>
    <cellStyle name="Percent 3 9 19 2" xfId="8443"/>
    <cellStyle name="Percent 3 9 19 2 2" xfId="8444"/>
    <cellStyle name="Percent 3 9 19 2 2 2" xfId="26064"/>
    <cellStyle name="Percent 3 9 19 2 3" xfId="26063"/>
    <cellStyle name="Percent 3 9 19 3" xfId="8445"/>
    <cellStyle name="Percent 3 9 19 3 2" xfId="8446"/>
    <cellStyle name="Percent 3 9 19 3 2 2" xfId="26066"/>
    <cellStyle name="Percent 3 9 19 3 3" xfId="26065"/>
    <cellStyle name="Percent 3 9 19 4" xfId="8447"/>
    <cellStyle name="Percent 3 9 19 4 2" xfId="8448"/>
    <cellStyle name="Percent 3 9 19 4 2 2" xfId="26068"/>
    <cellStyle name="Percent 3 9 19 4 3" xfId="26067"/>
    <cellStyle name="Percent 3 9 19 5" xfId="8449"/>
    <cellStyle name="Percent 3 9 19 5 2" xfId="26069"/>
    <cellStyle name="Percent 3 9 19 6" xfId="26062"/>
    <cellStyle name="Percent 3 9 2" xfId="8450"/>
    <cellStyle name="Percent 3 9 2 10" xfId="8451"/>
    <cellStyle name="Percent 3 9 2 10 2" xfId="8452"/>
    <cellStyle name="Percent 3 9 2 10 2 2" xfId="26072"/>
    <cellStyle name="Percent 3 9 2 10 3" xfId="26071"/>
    <cellStyle name="Percent 3 9 2 11" xfId="8453"/>
    <cellStyle name="Percent 3 9 2 11 2" xfId="26073"/>
    <cellStyle name="Percent 3 9 2 12" xfId="26070"/>
    <cellStyle name="Percent 3 9 2 2" xfId="8454"/>
    <cellStyle name="Percent 3 9 2 2 2" xfId="8455"/>
    <cellStyle name="Percent 3 9 2 2 2 2" xfId="8456"/>
    <cellStyle name="Percent 3 9 2 2 2 2 2" xfId="26076"/>
    <cellStyle name="Percent 3 9 2 2 2 3" xfId="26075"/>
    <cellStyle name="Percent 3 9 2 2 3" xfId="8457"/>
    <cellStyle name="Percent 3 9 2 2 3 2" xfId="8458"/>
    <cellStyle name="Percent 3 9 2 2 3 2 2" xfId="26078"/>
    <cellStyle name="Percent 3 9 2 2 3 3" xfId="26077"/>
    <cellStyle name="Percent 3 9 2 2 4" xfId="8459"/>
    <cellStyle name="Percent 3 9 2 2 4 2" xfId="26079"/>
    <cellStyle name="Percent 3 9 2 2 5" xfId="26074"/>
    <cellStyle name="Percent 3 9 2 3" xfId="8460"/>
    <cellStyle name="Percent 3 9 2 3 2" xfId="8461"/>
    <cellStyle name="Percent 3 9 2 3 2 2" xfId="8462"/>
    <cellStyle name="Percent 3 9 2 3 2 2 2" xfId="26082"/>
    <cellStyle name="Percent 3 9 2 3 2 3" xfId="26081"/>
    <cellStyle name="Percent 3 9 2 3 3" xfId="8463"/>
    <cellStyle name="Percent 3 9 2 3 3 2" xfId="8464"/>
    <cellStyle name="Percent 3 9 2 3 3 2 2" xfId="26084"/>
    <cellStyle name="Percent 3 9 2 3 3 3" xfId="26083"/>
    <cellStyle name="Percent 3 9 2 3 4" xfId="8465"/>
    <cellStyle name="Percent 3 9 2 3 4 2" xfId="26085"/>
    <cellStyle name="Percent 3 9 2 3 5" xfId="26080"/>
    <cellStyle name="Percent 3 9 2 4" xfId="8466"/>
    <cellStyle name="Percent 3 9 2 4 2" xfId="8467"/>
    <cellStyle name="Percent 3 9 2 4 2 2" xfId="8468"/>
    <cellStyle name="Percent 3 9 2 4 2 2 2" xfId="26088"/>
    <cellStyle name="Percent 3 9 2 4 2 3" xfId="26087"/>
    <cellStyle name="Percent 3 9 2 4 3" xfId="8469"/>
    <cellStyle name="Percent 3 9 2 4 3 2" xfId="8470"/>
    <cellStyle name="Percent 3 9 2 4 3 2 2" xfId="26090"/>
    <cellStyle name="Percent 3 9 2 4 3 3" xfId="26089"/>
    <cellStyle name="Percent 3 9 2 4 4" xfId="8471"/>
    <cellStyle name="Percent 3 9 2 4 4 2" xfId="26091"/>
    <cellStyle name="Percent 3 9 2 4 5" xfId="26086"/>
    <cellStyle name="Percent 3 9 2 5" xfId="8472"/>
    <cellStyle name="Percent 3 9 2 5 2" xfId="8473"/>
    <cellStyle name="Percent 3 9 2 5 2 2" xfId="8474"/>
    <cellStyle name="Percent 3 9 2 5 2 2 2" xfId="26094"/>
    <cellStyle name="Percent 3 9 2 5 2 3" xfId="26093"/>
    <cellStyle name="Percent 3 9 2 5 3" xfId="8475"/>
    <cellStyle name="Percent 3 9 2 5 3 2" xfId="8476"/>
    <cellStyle name="Percent 3 9 2 5 3 2 2" xfId="26096"/>
    <cellStyle name="Percent 3 9 2 5 3 3" xfId="26095"/>
    <cellStyle name="Percent 3 9 2 5 4" xfId="8477"/>
    <cellStyle name="Percent 3 9 2 5 4 2" xfId="8478"/>
    <cellStyle name="Percent 3 9 2 5 4 2 2" xfId="26098"/>
    <cellStyle name="Percent 3 9 2 5 4 3" xfId="26097"/>
    <cellStyle name="Percent 3 9 2 5 5" xfId="8479"/>
    <cellStyle name="Percent 3 9 2 5 5 2" xfId="26099"/>
    <cellStyle name="Percent 3 9 2 5 6" xfId="26092"/>
    <cellStyle name="Percent 3 9 2 6" xfId="8480"/>
    <cellStyle name="Percent 3 9 2 6 2" xfId="8481"/>
    <cellStyle name="Percent 3 9 2 6 2 2" xfId="8482"/>
    <cellStyle name="Percent 3 9 2 6 2 2 2" xfId="26102"/>
    <cellStyle name="Percent 3 9 2 6 2 3" xfId="26101"/>
    <cellStyle name="Percent 3 9 2 6 3" xfId="8483"/>
    <cellStyle name="Percent 3 9 2 6 3 2" xfId="8484"/>
    <cellStyle name="Percent 3 9 2 6 3 2 2" xfId="26104"/>
    <cellStyle name="Percent 3 9 2 6 3 3" xfId="26103"/>
    <cellStyle name="Percent 3 9 2 6 4" xfId="8485"/>
    <cellStyle name="Percent 3 9 2 6 4 2" xfId="26105"/>
    <cellStyle name="Percent 3 9 2 6 5" xfId="26100"/>
    <cellStyle name="Percent 3 9 2 7" xfId="8486"/>
    <cellStyle name="Percent 3 9 2 7 2" xfId="8487"/>
    <cellStyle name="Percent 3 9 2 7 2 2" xfId="26107"/>
    <cellStyle name="Percent 3 9 2 7 3" xfId="26106"/>
    <cellStyle name="Percent 3 9 2 8" xfId="8488"/>
    <cellStyle name="Percent 3 9 2 8 2" xfId="8489"/>
    <cellStyle name="Percent 3 9 2 8 2 2" xfId="26109"/>
    <cellStyle name="Percent 3 9 2 8 3" xfId="26108"/>
    <cellStyle name="Percent 3 9 2 9" xfId="8490"/>
    <cellStyle name="Percent 3 9 2 9 2" xfId="8491"/>
    <cellStyle name="Percent 3 9 2 9 2 2" xfId="26111"/>
    <cellStyle name="Percent 3 9 2 9 3" xfId="26110"/>
    <cellStyle name="Percent 3 9 20" xfId="8492"/>
    <cellStyle name="Percent 3 9 20 2" xfId="8493"/>
    <cellStyle name="Percent 3 9 20 2 2" xfId="8494"/>
    <cellStyle name="Percent 3 9 20 2 2 2" xfId="26114"/>
    <cellStyle name="Percent 3 9 20 2 3" xfId="26113"/>
    <cellStyle name="Percent 3 9 20 3" xfId="8495"/>
    <cellStyle name="Percent 3 9 20 3 2" xfId="8496"/>
    <cellStyle name="Percent 3 9 20 3 2 2" xfId="26116"/>
    <cellStyle name="Percent 3 9 20 3 3" xfId="26115"/>
    <cellStyle name="Percent 3 9 20 4" xfId="8497"/>
    <cellStyle name="Percent 3 9 20 4 2" xfId="26117"/>
    <cellStyle name="Percent 3 9 20 5" xfId="26112"/>
    <cellStyle name="Percent 3 9 21" xfId="8498"/>
    <cellStyle name="Percent 3 9 21 2" xfId="8499"/>
    <cellStyle name="Percent 3 9 21 2 2" xfId="26119"/>
    <cellStyle name="Percent 3 9 21 3" xfId="26118"/>
    <cellStyle name="Percent 3 9 22" xfId="8500"/>
    <cellStyle name="Percent 3 9 22 2" xfId="8501"/>
    <cellStyle name="Percent 3 9 22 2 2" xfId="26121"/>
    <cellStyle name="Percent 3 9 22 3" xfId="26120"/>
    <cellStyle name="Percent 3 9 23" xfId="8502"/>
    <cellStyle name="Percent 3 9 23 2" xfId="8503"/>
    <cellStyle name="Percent 3 9 23 2 2" xfId="26123"/>
    <cellStyle name="Percent 3 9 23 3" xfId="26122"/>
    <cellStyle name="Percent 3 9 24" xfId="8504"/>
    <cellStyle name="Percent 3 9 24 2" xfId="8505"/>
    <cellStyle name="Percent 3 9 24 2 2" xfId="26125"/>
    <cellStyle name="Percent 3 9 24 3" xfId="26124"/>
    <cellStyle name="Percent 3 9 25" xfId="8506"/>
    <cellStyle name="Percent 3 9 25 2" xfId="26126"/>
    <cellStyle name="Percent 3 9 26" xfId="25791"/>
    <cellStyle name="Percent 3 9 3" xfId="8507"/>
    <cellStyle name="Percent 3 9 3 10" xfId="8508"/>
    <cellStyle name="Percent 3 9 3 10 2" xfId="8509"/>
    <cellStyle name="Percent 3 9 3 10 2 2" xfId="26129"/>
    <cellStyle name="Percent 3 9 3 10 3" xfId="26128"/>
    <cellStyle name="Percent 3 9 3 11" xfId="8510"/>
    <cellStyle name="Percent 3 9 3 11 2" xfId="26130"/>
    <cellStyle name="Percent 3 9 3 12" xfId="26127"/>
    <cellStyle name="Percent 3 9 3 2" xfId="8511"/>
    <cellStyle name="Percent 3 9 3 2 2" xfId="8512"/>
    <cellStyle name="Percent 3 9 3 2 2 2" xfId="8513"/>
    <cellStyle name="Percent 3 9 3 2 2 2 2" xfId="26133"/>
    <cellStyle name="Percent 3 9 3 2 2 3" xfId="26132"/>
    <cellStyle name="Percent 3 9 3 2 3" xfId="8514"/>
    <cellStyle name="Percent 3 9 3 2 3 2" xfId="8515"/>
    <cellStyle name="Percent 3 9 3 2 3 2 2" xfId="26135"/>
    <cellStyle name="Percent 3 9 3 2 3 3" xfId="26134"/>
    <cellStyle name="Percent 3 9 3 2 4" xfId="8516"/>
    <cellStyle name="Percent 3 9 3 2 4 2" xfId="26136"/>
    <cellStyle name="Percent 3 9 3 2 5" xfId="26131"/>
    <cellStyle name="Percent 3 9 3 3" xfId="8517"/>
    <cellStyle name="Percent 3 9 3 3 2" xfId="8518"/>
    <cellStyle name="Percent 3 9 3 3 2 2" xfId="8519"/>
    <cellStyle name="Percent 3 9 3 3 2 2 2" xfId="26139"/>
    <cellStyle name="Percent 3 9 3 3 2 3" xfId="26138"/>
    <cellStyle name="Percent 3 9 3 3 3" xfId="8520"/>
    <cellStyle name="Percent 3 9 3 3 3 2" xfId="8521"/>
    <cellStyle name="Percent 3 9 3 3 3 2 2" xfId="26141"/>
    <cellStyle name="Percent 3 9 3 3 3 3" xfId="26140"/>
    <cellStyle name="Percent 3 9 3 3 4" xfId="8522"/>
    <cellStyle name="Percent 3 9 3 3 4 2" xfId="26142"/>
    <cellStyle name="Percent 3 9 3 3 5" xfId="26137"/>
    <cellStyle name="Percent 3 9 3 4" xfId="8523"/>
    <cellStyle name="Percent 3 9 3 4 2" xfId="8524"/>
    <cellStyle name="Percent 3 9 3 4 2 2" xfId="8525"/>
    <cellStyle name="Percent 3 9 3 4 2 2 2" xfId="26145"/>
    <cellStyle name="Percent 3 9 3 4 2 3" xfId="26144"/>
    <cellStyle name="Percent 3 9 3 4 3" xfId="8526"/>
    <cellStyle name="Percent 3 9 3 4 3 2" xfId="8527"/>
    <cellStyle name="Percent 3 9 3 4 3 2 2" xfId="26147"/>
    <cellStyle name="Percent 3 9 3 4 3 3" xfId="26146"/>
    <cellStyle name="Percent 3 9 3 4 4" xfId="8528"/>
    <cellStyle name="Percent 3 9 3 4 4 2" xfId="26148"/>
    <cellStyle name="Percent 3 9 3 4 5" xfId="26143"/>
    <cellStyle name="Percent 3 9 3 5" xfId="8529"/>
    <cellStyle name="Percent 3 9 3 5 2" xfId="8530"/>
    <cellStyle name="Percent 3 9 3 5 2 2" xfId="8531"/>
    <cellStyle name="Percent 3 9 3 5 2 2 2" xfId="26151"/>
    <cellStyle name="Percent 3 9 3 5 2 3" xfId="26150"/>
    <cellStyle name="Percent 3 9 3 5 3" xfId="8532"/>
    <cellStyle name="Percent 3 9 3 5 3 2" xfId="8533"/>
    <cellStyle name="Percent 3 9 3 5 3 2 2" xfId="26153"/>
    <cellStyle name="Percent 3 9 3 5 3 3" xfId="26152"/>
    <cellStyle name="Percent 3 9 3 5 4" xfId="8534"/>
    <cellStyle name="Percent 3 9 3 5 4 2" xfId="8535"/>
    <cellStyle name="Percent 3 9 3 5 4 2 2" xfId="26155"/>
    <cellStyle name="Percent 3 9 3 5 4 3" xfId="26154"/>
    <cellStyle name="Percent 3 9 3 5 5" xfId="8536"/>
    <cellStyle name="Percent 3 9 3 5 5 2" xfId="26156"/>
    <cellStyle name="Percent 3 9 3 5 6" xfId="26149"/>
    <cellStyle name="Percent 3 9 3 6" xfId="8537"/>
    <cellStyle name="Percent 3 9 3 6 2" xfId="8538"/>
    <cellStyle name="Percent 3 9 3 6 2 2" xfId="8539"/>
    <cellStyle name="Percent 3 9 3 6 2 2 2" xfId="26159"/>
    <cellStyle name="Percent 3 9 3 6 2 3" xfId="26158"/>
    <cellStyle name="Percent 3 9 3 6 3" xfId="8540"/>
    <cellStyle name="Percent 3 9 3 6 3 2" xfId="8541"/>
    <cellStyle name="Percent 3 9 3 6 3 2 2" xfId="26161"/>
    <cellStyle name="Percent 3 9 3 6 3 3" xfId="26160"/>
    <cellStyle name="Percent 3 9 3 6 4" xfId="8542"/>
    <cellStyle name="Percent 3 9 3 6 4 2" xfId="26162"/>
    <cellStyle name="Percent 3 9 3 6 5" xfId="26157"/>
    <cellStyle name="Percent 3 9 3 7" xfId="8543"/>
    <cellStyle name="Percent 3 9 3 7 2" xfId="8544"/>
    <cellStyle name="Percent 3 9 3 7 2 2" xfId="26164"/>
    <cellStyle name="Percent 3 9 3 7 3" xfId="26163"/>
    <cellStyle name="Percent 3 9 3 8" xfId="8545"/>
    <cellStyle name="Percent 3 9 3 8 2" xfId="8546"/>
    <cellStyle name="Percent 3 9 3 8 2 2" xfId="26166"/>
    <cellStyle name="Percent 3 9 3 8 3" xfId="26165"/>
    <cellStyle name="Percent 3 9 3 9" xfId="8547"/>
    <cellStyle name="Percent 3 9 3 9 2" xfId="8548"/>
    <cellStyle name="Percent 3 9 3 9 2 2" xfId="26168"/>
    <cellStyle name="Percent 3 9 3 9 3" xfId="26167"/>
    <cellStyle name="Percent 3 9 4" xfId="8549"/>
    <cellStyle name="Percent 3 9 4 10" xfId="8550"/>
    <cellStyle name="Percent 3 9 4 10 2" xfId="8551"/>
    <cellStyle name="Percent 3 9 4 10 2 2" xfId="26171"/>
    <cellStyle name="Percent 3 9 4 10 3" xfId="26170"/>
    <cellStyle name="Percent 3 9 4 11" xfId="8552"/>
    <cellStyle name="Percent 3 9 4 11 2" xfId="26172"/>
    <cellStyle name="Percent 3 9 4 12" xfId="26169"/>
    <cellStyle name="Percent 3 9 4 2" xfId="8553"/>
    <cellStyle name="Percent 3 9 4 2 2" xfId="8554"/>
    <cellStyle name="Percent 3 9 4 2 2 2" xfId="8555"/>
    <cellStyle name="Percent 3 9 4 2 2 2 2" xfId="26175"/>
    <cellStyle name="Percent 3 9 4 2 2 3" xfId="26174"/>
    <cellStyle name="Percent 3 9 4 2 3" xfId="8556"/>
    <cellStyle name="Percent 3 9 4 2 3 2" xfId="8557"/>
    <cellStyle name="Percent 3 9 4 2 3 2 2" xfId="26177"/>
    <cellStyle name="Percent 3 9 4 2 3 3" xfId="26176"/>
    <cellStyle name="Percent 3 9 4 2 4" xfId="8558"/>
    <cellStyle name="Percent 3 9 4 2 4 2" xfId="26178"/>
    <cellStyle name="Percent 3 9 4 2 5" xfId="26173"/>
    <cellStyle name="Percent 3 9 4 3" xfId="8559"/>
    <cellStyle name="Percent 3 9 4 3 2" xfId="8560"/>
    <cellStyle name="Percent 3 9 4 3 2 2" xfId="8561"/>
    <cellStyle name="Percent 3 9 4 3 2 2 2" xfId="26181"/>
    <cellStyle name="Percent 3 9 4 3 2 3" xfId="26180"/>
    <cellStyle name="Percent 3 9 4 3 3" xfId="8562"/>
    <cellStyle name="Percent 3 9 4 3 3 2" xfId="8563"/>
    <cellStyle name="Percent 3 9 4 3 3 2 2" xfId="26183"/>
    <cellStyle name="Percent 3 9 4 3 3 3" xfId="26182"/>
    <cellStyle name="Percent 3 9 4 3 4" xfId="8564"/>
    <cellStyle name="Percent 3 9 4 3 4 2" xfId="26184"/>
    <cellStyle name="Percent 3 9 4 3 5" xfId="26179"/>
    <cellStyle name="Percent 3 9 4 4" xfId="8565"/>
    <cellStyle name="Percent 3 9 4 4 2" xfId="8566"/>
    <cellStyle name="Percent 3 9 4 4 2 2" xfId="8567"/>
    <cellStyle name="Percent 3 9 4 4 2 2 2" xfId="26187"/>
    <cellStyle name="Percent 3 9 4 4 2 3" xfId="26186"/>
    <cellStyle name="Percent 3 9 4 4 3" xfId="8568"/>
    <cellStyle name="Percent 3 9 4 4 3 2" xfId="8569"/>
    <cellStyle name="Percent 3 9 4 4 3 2 2" xfId="26189"/>
    <cellStyle name="Percent 3 9 4 4 3 3" xfId="26188"/>
    <cellStyle name="Percent 3 9 4 4 4" xfId="8570"/>
    <cellStyle name="Percent 3 9 4 4 4 2" xfId="26190"/>
    <cellStyle name="Percent 3 9 4 4 5" xfId="26185"/>
    <cellStyle name="Percent 3 9 4 5" xfId="8571"/>
    <cellStyle name="Percent 3 9 4 5 2" xfId="8572"/>
    <cellStyle name="Percent 3 9 4 5 2 2" xfId="8573"/>
    <cellStyle name="Percent 3 9 4 5 2 2 2" xfId="26193"/>
    <cellStyle name="Percent 3 9 4 5 2 3" xfId="26192"/>
    <cellStyle name="Percent 3 9 4 5 3" xfId="8574"/>
    <cellStyle name="Percent 3 9 4 5 3 2" xfId="8575"/>
    <cellStyle name="Percent 3 9 4 5 3 2 2" xfId="26195"/>
    <cellStyle name="Percent 3 9 4 5 3 3" xfId="26194"/>
    <cellStyle name="Percent 3 9 4 5 4" xfId="8576"/>
    <cellStyle name="Percent 3 9 4 5 4 2" xfId="8577"/>
    <cellStyle name="Percent 3 9 4 5 4 2 2" xfId="26197"/>
    <cellStyle name="Percent 3 9 4 5 4 3" xfId="26196"/>
    <cellStyle name="Percent 3 9 4 5 5" xfId="8578"/>
    <cellStyle name="Percent 3 9 4 5 5 2" xfId="26198"/>
    <cellStyle name="Percent 3 9 4 5 6" xfId="26191"/>
    <cellStyle name="Percent 3 9 4 6" xfId="8579"/>
    <cellStyle name="Percent 3 9 4 6 2" xfId="8580"/>
    <cellStyle name="Percent 3 9 4 6 2 2" xfId="8581"/>
    <cellStyle name="Percent 3 9 4 6 2 2 2" xfId="26201"/>
    <cellStyle name="Percent 3 9 4 6 2 3" xfId="26200"/>
    <cellStyle name="Percent 3 9 4 6 3" xfId="8582"/>
    <cellStyle name="Percent 3 9 4 6 3 2" xfId="8583"/>
    <cellStyle name="Percent 3 9 4 6 3 2 2" xfId="26203"/>
    <cellStyle name="Percent 3 9 4 6 3 3" xfId="26202"/>
    <cellStyle name="Percent 3 9 4 6 4" xfId="8584"/>
    <cellStyle name="Percent 3 9 4 6 4 2" xfId="26204"/>
    <cellStyle name="Percent 3 9 4 6 5" xfId="26199"/>
    <cellStyle name="Percent 3 9 4 7" xfId="8585"/>
    <cellStyle name="Percent 3 9 4 7 2" xfId="8586"/>
    <cellStyle name="Percent 3 9 4 7 2 2" xfId="26206"/>
    <cellStyle name="Percent 3 9 4 7 3" xfId="26205"/>
    <cellStyle name="Percent 3 9 4 8" xfId="8587"/>
    <cellStyle name="Percent 3 9 4 8 2" xfId="8588"/>
    <cellStyle name="Percent 3 9 4 8 2 2" xfId="26208"/>
    <cellStyle name="Percent 3 9 4 8 3" xfId="26207"/>
    <cellStyle name="Percent 3 9 4 9" xfId="8589"/>
    <cellStyle name="Percent 3 9 4 9 2" xfId="8590"/>
    <cellStyle name="Percent 3 9 4 9 2 2" xfId="26210"/>
    <cellStyle name="Percent 3 9 4 9 3" xfId="26209"/>
    <cellStyle name="Percent 3 9 5" xfId="8591"/>
    <cellStyle name="Percent 3 9 5 10" xfId="8592"/>
    <cellStyle name="Percent 3 9 5 10 2" xfId="8593"/>
    <cellStyle name="Percent 3 9 5 10 2 2" xfId="26213"/>
    <cellStyle name="Percent 3 9 5 10 3" xfId="26212"/>
    <cellStyle name="Percent 3 9 5 11" xfId="8594"/>
    <cellStyle name="Percent 3 9 5 11 2" xfId="26214"/>
    <cellStyle name="Percent 3 9 5 12" xfId="26211"/>
    <cellStyle name="Percent 3 9 5 2" xfId="8595"/>
    <cellStyle name="Percent 3 9 5 2 2" xfId="8596"/>
    <cellStyle name="Percent 3 9 5 2 2 2" xfId="8597"/>
    <cellStyle name="Percent 3 9 5 2 2 2 2" xfId="26217"/>
    <cellStyle name="Percent 3 9 5 2 2 3" xfId="26216"/>
    <cellStyle name="Percent 3 9 5 2 3" xfId="8598"/>
    <cellStyle name="Percent 3 9 5 2 3 2" xfId="8599"/>
    <cellStyle name="Percent 3 9 5 2 3 2 2" xfId="26219"/>
    <cellStyle name="Percent 3 9 5 2 3 3" xfId="26218"/>
    <cellStyle name="Percent 3 9 5 2 4" xfId="8600"/>
    <cellStyle name="Percent 3 9 5 2 4 2" xfId="26220"/>
    <cellStyle name="Percent 3 9 5 2 5" xfId="26215"/>
    <cellStyle name="Percent 3 9 5 3" xfId="8601"/>
    <cellStyle name="Percent 3 9 5 3 2" xfId="8602"/>
    <cellStyle name="Percent 3 9 5 3 2 2" xfId="8603"/>
    <cellStyle name="Percent 3 9 5 3 2 2 2" xfId="26223"/>
    <cellStyle name="Percent 3 9 5 3 2 3" xfId="26222"/>
    <cellStyle name="Percent 3 9 5 3 3" xfId="8604"/>
    <cellStyle name="Percent 3 9 5 3 3 2" xfId="8605"/>
    <cellStyle name="Percent 3 9 5 3 3 2 2" xfId="26225"/>
    <cellStyle name="Percent 3 9 5 3 3 3" xfId="26224"/>
    <cellStyle name="Percent 3 9 5 3 4" xfId="8606"/>
    <cellStyle name="Percent 3 9 5 3 4 2" xfId="26226"/>
    <cellStyle name="Percent 3 9 5 3 5" xfId="26221"/>
    <cellStyle name="Percent 3 9 5 4" xfId="8607"/>
    <cellStyle name="Percent 3 9 5 4 2" xfId="8608"/>
    <cellStyle name="Percent 3 9 5 4 2 2" xfId="8609"/>
    <cellStyle name="Percent 3 9 5 4 2 2 2" xfId="26229"/>
    <cellStyle name="Percent 3 9 5 4 2 3" xfId="26228"/>
    <cellStyle name="Percent 3 9 5 4 3" xfId="8610"/>
    <cellStyle name="Percent 3 9 5 4 3 2" xfId="8611"/>
    <cellStyle name="Percent 3 9 5 4 3 2 2" xfId="26231"/>
    <cellStyle name="Percent 3 9 5 4 3 3" xfId="26230"/>
    <cellStyle name="Percent 3 9 5 4 4" xfId="8612"/>
    <cellStyle name="Percent 3 9 5 4 4 2" xfId="26232"/>
    <cellStyle name="Percent 3 9 5 4 5" xfId="26227"/>
    <cellStyle name="Percent 3 9 5 5" xfId="8613"/>
    <cellStyle name="Percent 3 9 5 5 2" xfId="8614"/>
    <cellStyle name="Percent 3 9 5 5 2 2" xfId="8615"/>
    <cellStyle name="Percent 3 9 5 5 2 2 2" xfId="26235"/>
    <cellStyle name="Percent 3 9 5 5 2 3" xfId="26234"/>
    <cellStyle name="Percent 3 9 5 5 3" xfId="8616"/>
    <cellStyle name="Percent 3 9 5 5 3 2" xfId="8617"/>
    <cellStyle name="Percent 3 9 5 5 3 2 2" xfId="26237"/>
    <cellStyle name="Percent 3 9 5 5 3 3" xfId="26236"/>
    <cellStyle name="Percent 3 9 5 5 4" xfId="8618"/>
    <cellStyle name="Percent 3 9 5 5 4 2" xfId="8619"/>
    <cellStyle name="Percent 3 9 5 5 4 2 2" xfId="26239"/>
    <cellStyle name="Percent 3 9 5 5 4 3" xfId="26238"/>
    <cellStyle name="Percent 3 9 5 5 5" xfId="8620"/>
    <cellStyle name="Percent 3 9 5 5 5 2" xfId="26240"/>
    <cellStyle name="Percent 3 9 5 5 6" xfId="26233"/>
    <cellStyle name="Percent 3 9 5 6" xfId="8621"/>
    <cellStyle name="Percent 3 9 5 6 2" xfId="8622"/>
    <cellStyle name="Percent 3 9 5 6 2 2" xfId="8623"/>
    <cellStyle name="Percent 3 9 5 6 2 2 2" xfId="26243"/>
    <cellStyle name="Percent 3 9 5 6 2 3" xfId="26242"/>
    <cellStyle name="Percent 3 9 5 6 3" xfId="8624"/>
    <cellStyle name="Percent 3 9 5 6 3 2" xfId="8625"/>
    <cellStyle name="Percent 3 9 5 6 3 2 2" xfId="26245"/>
    <cellStyle name="Percent 3 9 5 6 3 3" xfId="26244"/>
    <cellStyle name="Percent 3 9 5 6 4" xfId="8626"/>
    <cellStyle name="Percent 3 9 5 6 4 2" xfId="26246"/>
    <cellStyle name="Percent 3 9 5 6 5" xfId="26241"/>
    <cellStyle name="Percent 3 9 5 7" xfId="8627"/>
    <cellStyle name="Percent 3 9 5 7 2" xfId="8628"/>
    <cellStyle name="Percent 3 9 5 7 2 2" xfId="26248"/>
    <cellStyle name="Percent 3 9 5 7 3" xfId="26247"/>
    <cellStyle name="Percent 3 9 5 8" xfId="8629"/>
    <cellStyle name="Percent 3 9 5 8 2" xfId="8630"/>
    <cellStyle name="Percent 3 9 5 8 2 2" xfId="26250"/>
    <cellStyle name="Percent 3 9 5 8 3" xfId="26249"/>
    <cellStyle name="Percent 3 9 5 9" xfId="8631"/>
    <cellStyle name="Percent 3 9 5 9 2" xfId="8632"/>
    <cellStyle name="Percent 3 9 5 9 2 2" xfId="26252"/>
    <cellStyle name="Percent 3 9 5 9 3" xfId="26251"/>
    <cellStyle name="Percent 3 9 6" xfId="8633"/>
    <cellStyle name="Percent 3 9 6 10" xfId="8634"/>
    <cellStyle name="Percent 3 9 6 10 2" xfId="8635"/>
    <cellStyle name="Percent 3 9 6 10 2 2" xfId="26255"/>
    <cellStyle name="Percent 3 9 6 10 3" xfId="26254"/>
    <cellStyle name="Percent 3 9 6 11" xfId="8636"/>
    <cellStyle name="Percent 3 9 6 11 2" xfId="26256"/>
    <cellStyle name="Percent 3 9 6 12" xfId="26253"/>
    <cellStyle name="Percent 3 9 6 2" xfId="8637"/>
    <cellStyle name="Percent 3 9 6 2 2" xfId="8638"/>
    <cellStyle name="Percent 3 9 6 2 2 2" xfId="8639"/>
    <cellStyle name="Percent 3 9 6 2 2 2 2" xfId="26259"/>
    <cellStyle name="Percent 3 9 6 2 2 3" xfId="26258"/>
    <cellStyle name="Percent 3 9 6 2 3" xfId="8640"/>
    <cellStyle name="Percent 3 9 6 2 3 2" xfId="8641"/>
    <cellStyle name="Percent 3 9 6 2 3 2 2" xfId="26261"/>
    <cellStyle name="Percent 3 9 6 2 3 3" xfId="26260"/>
    <cellStyle name="Percent 3 9 6 2 4" xfId="8642"/>
    <cellStyle name="Percent 3 9 6 2 4 2" xfId="26262"/>
    <cellStyle name="Percent 3 9 6 2 5" xfId="26257"/>
    <cellStyle name="Percent 3 9 6 3" xfId="8643"/>
    <cellStyle name="Percent 3 9 6 3 2" xfId="8644"/>
    <cellStyle name="Percent 3 9 6 3 2 2" xfId="8645"/>
    <cellStyle name="Percent 3 9 6 3 2 2 2" xfId="26265"/>
    <cellStyle name="Percent 3 9 6 3 2 3" xfId="26264"/>
    <cellStyle name="Percent 3 9 6 3 3" xfId="8646"/>
    <cellStyle name="Percent 3 9 6 3 3 2" xfId="8647"/>
    <cellStyle name="Percent 3 9 6 3 3 2 2" xfId="26267"/>
    <cellStyle name="Percent 3 9 6 3 3 3" xfId="26266"/>
    <cellStyle name="Percent 3 9 6 3 4" xfId="8648"/>
    <cellStyle name="Percent 3 9 6 3 4 2" xfId="26268"/>
    <cellStyle name="Percent 3 9 6 3 5" xfId="26263"/>
    <cellStyle name="Percent 3 9 6 4" xfId="8649"/>
    <cellStyle name="Percent 3 9 6 4 2" xfId="8650"/>
    <cellStyle name="Percent 3 9 6 4 2 2" xfId="8651"/>
    <cellStyle name="Percent 3 9 6 4 2 2 2" xfId="26271"/>
    <cellStyle name="Percent 3 9 6 4 2 3" xfId="26270"/>
    <cellStyle name="Percent 3 9 6 4 3" xfId="8652"/>
    <cellStyle name="Percent 3 9 6 4 3 2" xfId="8653"/>
    <cellStyle name="Percent 3 9 6 4 3 2 2" xfId="26273"/>
    <cellStyle name="Percent 3 9 6 4 3 3" xfId="26272"/>
    <cellStyle name="Percent 3 9 6 4 4" xfId="8654"/>
    <cellStyle name="Percent 3 9 6 4 4 2" xfId="26274"/>
    <cellStyle name="Percent 3 9 6 4 5" xfId="26269"/>
    <cellStyle name="Percent 3 9 6 5" xfId="8655"/>
    <cellStyle name="Percent 3 9 6 5 2" xfId="8656"/>
    <cellStyle name="Percent 3 9 6 5 2 2" xfId="8657"/>
    <cellStyle name="Percent 3 9 6 5 2 2 2" xfId="26277"/>
    <cellStyle name="Percent 3 9 6 5 2 3" xfId="26276"/>
    <cellStyle name="Percent 3 9 6 5 3" xfId="8658"/>
    <cellStyle name="Percent 3 9 6 5 3 2" xfId="8659"/>
    <cellStyle name="Percent 3 9 6 5 3 2 2" xfId="26279"/>
    <cellStyle name="Percent 3 9 6 5 3 3" xfId="26278"/>
    <cellStyle name="Percent 3 9 6 5 4" xfId="8660"/>
    <cellStyle name="Percent 3 9 6 5 4 2" xfId="8661"/>
    <cellStyle name="Percent 3 9 6 5 4 2 2" xfId="26281"/>
    <cellStyle name="Percent 3 9 6 5 4 3" xfId="26280"/>
    <cellStyle name="Percent 3 9 6 5 5" xfId="8662"/>
    <cellStyle name="Percent 3 9 6 5 5 2" xfId="26282"/>
    <cellStyle name="Percent 3 9 6 5 6" xfId="26275"/>
    <cellStyle name="Percent 3 9 6 6" xfId="8663"/>
    <cellStyle name="Percent 3 9 6 6 2" xfId="8664"/>
    <cellStyle name="Percent 3 9 6 6 2 2" xfId="8665"/>
    <cellStyle name="Percent 3 9 6 6 2 2 2" xfId="26285"/>
    <cellStyle name="Percent 3 9 6 6 2 3" xfId="26284"/>
    <cellStyle name="Percent 3 9 6 6 3" xfId="8666"/>
    <cellStyle name="Percent 3 9 6 6 3 2" xfId="8667"/>
    <cellStyle name="Percent 3 9 6 6 3 2 2" xfId="26287"/>
    <cellStyle name="Percent 3 9 6 6 3 3" xfId="26286"/>
    <cellStyle name="Percent 3 9 6 6 4" xfId="8668"/>
    <cellStyle name="Percent 3 9 6 6 4 2" xfId="26288"/>
    <cellStyle name="Percent 3 9 6 6 5" xfId="26283"/>
    <cellStyle name="Percent 3 9 6 7" xfId="8669"/>
    <cellStyle name="Percent 3 9 6 7 2" xfId="8670"/>
    <cellStyle name="Percent 3 9 6 7 2 2" xfId="26290"/>
    <cellStyle name="Percent 3 9 6 7 3" xfId="26289"/>
    <cellStyle name="Percent 3 9 6 8" xfId="8671"/>
    <cellStyle name="Percent 3 9 6 8 2" xfId="8672"/>
    <cellStyle name="Percent 3 9 6 8 2 2" xfId="26292"/>
    <cellStyle name="Percent 3 9 6 8 3" xfId="26291"/>
    <cellStyle name="Percent 3 9 6 9" xfId="8673"/>
    <cellStyle name="Percent 3 9 6 9 2" xfId="8674"/>
    <cellStyle name="Percent 3 9 6 9 2 2" xfId="26294"/>
    <cellStyle name="Percent 3 9 6 9 3" xfId="26293"/>
    <cellStyle name="Percent 3 9 7" xfId="8675"/>
    <cellStyle name="Percent 3 9 7 10" xfId="8676"/>
    <cellStyle name="Percent 3 9 7 10 2" xfId="8677"/>
    <cellStyle name="Percent 3 9 7 10 2 2" xfId="26297"/>
    <cellStyle name="Percent 3 9 7 10 3" xfId="26296"/>
    <cellStyle name="Percent 3 9 7 11" xfId="8678"/>
    <cellStyle name="Percent 3 9 7 11 2" xfId="26298"/>
    <cellStyle name="Percent 3 9 7 12" xfId="26295"/>
    <cellStyle name="Percent 3 9 7 2" xfId="8679"/>
    <cellStyle name="Percent 3 9 7 2 2" xfId="8680"/>
    <cellStyle name="Percent 3 9 7 2 2 2" xfId="8681"/>
    <cellStyle name="Percent 3 9 7 2 2 2 2" xfId="26301"/>
    <cellStyle name="Percent 3 9 7 2 2 3" xfId="26300"/>
    <cellStyle name="Percent 3 9 7 2 3" xfId="8682"/>
    <cellStyle name="Percent 3 9 7 2 3 2" xfId="8683"/>
    <cellStyle name="Percent 3 9 7 2 3 2 2" xfId="26303"/>
    <cellStyle name="Percent 3 9 7 2 3 3" xfId="26302"/>
    <cellStyle name="Percent 3 9 7 2 4" xfId="8684"/>
    <cellStyle name="Percent 3 9 7 2 4 2" xfId="26304"/>
    <cellStyle name="Percent 3 9 7 2 5" xfId="26299"/>
    <cellStyle name="Percent 3 9 7 3" xfId="8685"/>
    <cellStyle name="Percent 3 9 7 3 2" xfId="8686"/>
    <cellStyle name="Percent 3 9 7 3 2 2" xfId="8687"/>
    <cellStyle name="Percent 3 9 7 3 2 2 2" xfId="26307"/>
    <cellStyle name="Percent 3 9 7 3 2 3" xfId="26306"/>
    <cellStyle name="Percent 3 9 7 3 3" xfId="8688"/>
    <cellStyle name="Percent 3 9 7 3 3 2" xfId="8689"/>
    <cellStyle name="Percent 3 9 7 3 3 2 2" xfId="26309"/>
    <cellStyle name="Percent 3 9 7 3 3 3" xfId="26308"/>
    <cellStyle name="Percent 3 9 7 3 4" xfId="8690"/>
    <cellStyle name="Percent 3 9 7 3 4 2" xfId="26310"/>
    <cellStyle name="Percent 3 9 7 3 5" xfId="26305"/>
    <cellStyle name="Percent 3 9 7 4" xfId="8691"/>
    <cellStyle name="Percent 3 9 7 4 2" xfId="8692"/>
    <cellStyle name="Percent 3 9 7 4 2 2" xfId="8693"/>
    <cellStyle name="Percent 3 9 7 4 2 2 2" xfId="26313"/>
    <cellStyle name="Percent 3 9 7 4 2 3" xfId="26312"/>
    <cellStyle name="Percent 3 9 7 4 3" xfId="8694"/>
    <cellStyle name="Percent 3 9 7 4 3 2" xfId="8695"/>
    <cellStyle name="Percent 3 9 7 4 3 2 2" xfId="26315"/>
    <cellStyle name="Percent 3 9 7 4 3 3" xfId="26314"/>
    <cellStyle name="Percent 3 9 7 4 4" xfId="8696"/>
    <cellStyle name="Percent 3 9 7 4 4 2" xfId="26316"/>
    <cellStyle name="Percent 3 9 7 4 5" xfId="26311"/>
    <cellStyle name="Percent 3 9 7 5" xfId="8697"/>
    <cellStyle name="Percent 3 9 7 5 2" xfId="8698"/>
    <cellStyle name="Percent 3 9 7 5 2 2" xfId="8699"/>
    <cellStyle name="Percent 3 9 7 5 2 2 2" xfId="26319"/>
    <cellStyle name="Percent 3 9 7 5 2 3" xfId="26318"/>
    <cellStyle name="Percent 3 9 7 5 3" xfId="8700"/>
    <cellStyle name="Percent 3 9 7 5 3 2" xfId="8701"/>
    <cellStyle name="Percent 3 9 7 5 3 2 2" xfId="26321"/>
    <cellStyle name="Percent 3 9 7 5 3 3" xfId="26320"/>
    <cellStyle name="Percent 3 9 7 5 4" xfId="8702"/>
    <cellStyle name="Percent 3 9 7 5 4 2" xfId="8703"/>
    <cellStyle name="Percent 3 9 7 5 4 2 2" xfId="26323"/>
    <cellStyle name="Percent 3 9 7 5 4 3" xfId="26322"/>
    <cellStyle name="Percent 3 9 7 5 5" xfId="8704"/>
    <cellStyle name="Percent 3 9 7 5 5 2" xfId="26324"/>
    <cellStyle name="Percent 3 9 7 5 6" xfId="26317"/>
    <cellStyle name="Percent 3 9 7 6" xfId="8705"/>
    <cellStyle name="Percent 3 9 7 6 2" xfId="8706"/>
    <cellStyle name="Percent 3 9 7 6 2 2" xfId="8707"/>
    <cellStyle name="Percent 3 9 7 6 2 2 2" xfId="26327"/>
    <cellStyle name="Percent 3 9 7 6 2 3" xfId="26326"/>
    <cellStyle name="Percent 3 9 7 6 3" xfId="8708"/>
    <cellStyle name="Percent 3 9 7 6 3 2" xfId="8709"/>
    <cellStyle name="Percent 3 9 7 6 3 2 2" xfId="26329"/>
    <cellStyle name="Percent 3 9 7 6 3 3" xfId="26328"/>
    <cellStyle name="Percent 3 9 7 6 4" xfId="8710"/>
    <cellStyle name="Percent 3 9 7 6 4 2" xfId="26330"/>
    <cellStyle name="Percent 3 9 7 6 5" xfId="26325"/>
    <cellStyle name="Percent 3 9 7 7" xfId="8711"/>
    <cellStyle name="Percent 3 9 7 7 2" xfId="8712"/>
    <cellStyle name="Percent 3 9 7 7 2 2" xfId="26332"/>
    <cellStyle name="Percent 3 9 7 7 3" xfId="26331"/>
    <cellStyle name="Percent 3 9 7 8" xfId="8713"/>
    <cellStyle name="Percent 3 9 7 8 2" xfId="8714"/>
    <cellStyle name="Percent 3 9 7 8 2 2" xfId="26334"/>
    <cellStyle name="Percent 3 9 7 8 3" xfId="26333"/>
    <cellStyle name="Percent 3 9 7 9" xfId="8715"/>
    <cellStyle name="Percent 3 9 7 9 2" xfId="8716"/>
    <cellStyle name="Percent 3 9 7 9 2 2" xfId="26336"/>
    <cellStyle name="Percent 3 9 7 9 3" xfId="26335"/>
    <cellStyle name="Percent 3 9 8" xfId="8717"/>
    <cellStyle name="Percent 3 9 8 10" xfId="8718"/>
    <cellStyle name="Percent 3 9 8 10 2" xfId="8719"/>
    <cellStyle name="Percent 3 9 8 10 2 2" xfId="26339"/>
    <cellStyle name="Percent 3 9 8 10 3" xfId="26338"/>
    <cellStyle name="Percent 3 9 8 11" xfId="8720"/>
    <cellStyle name="Percent 3 9 8 11 2" xfId="26340"/>
    <cellStyle name="Percent 3 9 8 12" xfId="26337"/>
    <cellStyle name="Percent 3 9 8 2" xfId="8721"/>
    <cellStyle name="Percent 3 9 8 2 2" xfId="8722"/>
    <cellStyle name="Percent 3 9 8 2 2 2" xfId="8723"/>
    <cellStyle name="Percent 3 9 8 2 2 2 2" xfId="26343"/>
    <cellStyle name="Percent 3 9 8 2 2 3" xfId="26342"/>
    <cellStyle name="Percent 3 9 8 2 3" xfId="8724"/>
    <cellStyle name="Percent 3 9 8 2 3 2" xfId="8725"/>
    <cellStyle name="Percent 3 9 8 2 3 2 2" xfId="26345"/>
    <cellStyle name="Percent 3 9 8 2 3 3" xfId="26344"/>
    <cellStyle name="Percent 3 9 8 2 4" xfId="8726"/>
    <cellStyle name="Percent 3 9 8 2 4 2" xfId="26346"/>
    <cellStyle name="Percent 3 9 8 2 5" xfId="26341"/>
    <cellStyle name="Percent 3 9 8 3" xfId="8727"/>
    <cellStyle name="Percent 3 9 8 3 2" xfId="8728"/>
    <cellStyle name="Percent 3 9 8 3 2 2" xfId="8729"/>
    <cellStyle name="Percent 3 9 8 3 2 2 2" xfId="26349"/>
    <cellStyle name="Percent 3 9 8 3 2 3" xfId="26348"/>
    <cellStyle name="Percent 3 9 8 3 3" xfId="8730"/>
    <cellStyle name="Percent 3 9 8 3 3 2" xfId="8731"/>
    <cellStyle name="Percent 3 9 8 3 3 2 2" xfId="26351"/>
    <cellStyle name="Percent 3 9 8 3 3 3" xfId="26350"/>
    <cellStyle name="Percent 3 9 8 3 4" xfId="8732"/>
    <cellStyle name="Percent 3 9 8 3 4 2" xfId="26352"/>
    <cellStyle name="Percent 3 9 8 3 5" xfId="26347"/>
    <cellStyle name="Percent 3 9 8 4" xfId="8733"/>
    <cellStyle name="Percent 3 9 8 4 2" xfId="8734"/>
    <cellStyle name="Percent 3 9 8 4 2 2" xfId="8735"/>
    <cellStyle name="Percent 3 9 8 4 2 2 2" xfId="26355"/>
    <cellStyle name="Percent 3 9 8 4 2 3" xfId="26354"/>
    <cellStyle name="Percent 3 9 8 4 3" xfId="8736"/>
    <cellStyle name="Percent 3 9 8 4 3 2" xfId="8737"/>
    <cellStyle name="Percent 3 9 8 4 3 2 2" xfId="26357"/>
    <cellStyle name="Percent 3 9 8 4 3 3" xfId="26356"/>
    <cellStyle name="Percent 3 9 8 4 4" xfId="8738"/>
    <cellStyle name="Percent 3 9 8 4 4 2" xfId="26358"/>
    <cellStyle name="Percent 3 9 8 4 5" xfId="26353"/>
    <cellStyle name="Percent 3 9 8 5" xfId="8739"/>
    <cellStyle name="Percent 3 9 8 5 2" xfId="8740"/>
    <cellStyle name="Percent 3 9 8 5 2 2" xfId="8741"/>
    <cellStyle name="Percent 3 9 8 5 2 2 2" xfId="26361"/>
    <cellStyle name="Percent 3 9 8 5 2 3" xfId="26360"/>
    <cellStyle name="Percent 3 9 8 5 3" xfId="8742"/>
    <cellStyle name="Percent 3 9 8 5 3 2" xfId="8743"/>
    <cellStyle name="Percent 3 9 8 5 3 2 2" xfId="26363"/>
    <cellStyle name="Percent 3 9 8 5 3 3" xfId="26362"/>
    <cellStyle name="Percent 3 9 8 5 4" xfId="8744"/>
    <cellStyle name="Percent 3 9 8 5 4 2" xfId="8745"/>
    <cellStyle name="Percent 3 9 8 5 4 2 2" xfId="26365"/>
    <cellStyle name="Percent 3 9 8 5 4 3" xfId="26364"/>
    <cellStyle name="Percent 3 9 8 5 5" xfId="8746"/>
    <cellStyle name="Percent 3 9 8 5 5 2" xfId="26366"/>
    <cellStyle name="Percent 3 9 8 5 6" xfId="26359"/>
    <cellStyle name="Percent 3 9 8 6" xfId="8747"/>
    <cellStyle name="Percent 3 9 8 6 2" xfId="8748"/>
    <cellStyle name="Percent 3 9 8 6 2 2" xfId="8749"/>
    <cellStyle name="Percent 3 9 8 6 2 2 2" xfId="26369"/>
    <cellStyle name="Percent 3 9 8 6 2 3" xfId="26368"/>
    <cellStyle name="Percent 3 9 8 6 3" xfId="8750"/>
    <cellStyle name="Percent 3 9 8 6 3 2" xfId="8751"/>
    <cellStyle name="Percent 3 9 8 6 3 2 2" xfId="26371"/>
    <cellStyle name="Percent 3 9 8 6 3 3" xfId="26370"/>
    <cellStyle name="Percent 3 9 8 6 4" xfId="8752"/>
    <cellStyle name="Percent 3 9 8 6 4 2" xfId="26372"/>
    <cellStyle name="Percent 3 9 8 6 5" xfId="26367"/>
    <cellStyle name="Percent 3 9 8 7" xfId="8753"/>
    <cellStyle name="Percent 3 9 8 7 2" xfId="8754"/>
    <cellStyle name="Percent 3 9 8 7 2 2" xfId="26374"/>
    <cellStyle name="Percent 3 9 8 7 3" xfId="26373"/>
    <cellStyle name="Percent 3 9 8 8" xfId="8755"/>
    <cellStyle name="Percent 3 9 8 8 2" xfId="8756"/>
    <cellStyle name="Percent 3 9 8 8 2 2" xfId="26376"/>
    <cellStyle name="Percent 3 9 8 8 3" xfId="26375"/>
    <cellStyle name="Percent 3 9 8 9" xfId="8757"/>
    <cellStyle name="Percent 3 9 8 9 2" xfId="8758"/>
    <cellStyle name="Percent 3 9 8 9 2 2" xfId="26378"/>
    <cellStyle name="Percent 3 9 8 9 3" xfId="26377"/>
    <cellStyle name="Percent 3 9 9" xfId="8759"/>
    <cellStyle name="Percent 3 9 9 10" xfId="8760"/>
    <cellStyle name="Percent 3 9 9 10 2" xfId="8761"/>
    <cellStyle name="Percent 3 9 9 10 2 2" xfId="26381"/>
    <cellStyle name="Percent 3 9 9 10 3" xfId="26380"/>
    <cellStyle name="Percent 3 9 9 11" xfId="8762"/>
    <cellStyle name="Percent 3 9 9 11 2" xfId="26382"/>
    <cellStyle name="Percent 3 9 9 12" xfId="26379"/>
    <cellStyle name="Percent 3 9 9 2" xfId="8763"/>
    <cellStyle name="Percent 3 9 9 2 2" xfId="8764"/>
    <cellStyle name="Percent 3 9 9 2 2 2" xfId="8765"/>
    <cellStyle name="Percent 3 9 9 2 2 2 2" xfId="26385"/>
    <cellStyle name="Percent 3 9 9 2 2 3" xfId="26384"/>
    <cellStyle name="Percent 3 9 9 2 3" xfId="8766"/>
    <cellStyle name="Percent 3 9 9 2 3 2" xfId="8767"/>
    <cellStyle name="Percent 3 9 9 2 3 2 2" xfId="26387"/>
    <cellStyle name="Percent 3 9 9 2 3 3" xfId="26386"/>
    <cellStyle name="Percent 3 9 9 2 4" xfId="8768"/>
    <cellStyle name="Percent 3 9 9 2 4 2" xfId="26388"/>
    <cellStyle name="Percent 3 9 9 2 5" xfId="26383"/>
    <cellStyle name="Percent 3 9 9 3" xfId="8769"/>
    <cellStyle name="Percent 3 9 9 3 2" xfId="8770"/>
    <cellStyle name="Percent 3 9 9 3 2 2" xfId="8771"/>
    <cellStyle name="Percent 3 9 9 3 2 2 2" xfId="26391"/>
    <cellStyle name="Percent 3 9 9 3 2 3" xfId="26390"/>
    <cellStyle name="Percent 3 9 9 3 3" xfId="8772"/>
    <cellStyle name="Percent 3 9 9 3 3 2" xfId="8773"/>
    <cellStyle name="Percent 3 9 9 3 3 2 2" xfId="26393"/>
    <cellStyle name="Percent 3 9 9 3 3 3" xfId="26392"/>
    <cellStyle name="Percent 3 9 9 3 4" xfId="8774"/>
    <cellStyle name="Percent 3 9 9 3 4 2" xfId="26394"/>
    <cellStyle name="Percent 3 9 9 3 5" xfId="26389"/>
    <cellStyle name="Percent 3 9 9 4" xfId="8775"/>
    <cellStyle name="Percent 3 9 9 4 2" xfId="8776"/>
    <cellStyle name="Percent 3 9 9 4 2 2" xfId="8777"/>
    <cellStyle name="Percent 3 9 9 4 2 2 2" xfId="26397"/>
    <cellStyle name="Percent 3 9 9 4 2 3" xfId="26396"/>
    <cellStyle name="Percent 3 9 9 4 3" xfId="8778"/>
    <cellStyle name="Percent 3 9 9 4 3 2" xfId="8779"/>
    <cellStyle name="Percent 3 9 9 4 3 2 2" xfId="26399"/>
    <cellStyle name="Percent 3 9 9 4 3 3" xfId="26398"/>
    <cellStyle name="Percent 3 9 9 4 4" xfId="8780"/>
    <cellStyle name="Percent 3 9 9 4 4 2" xfId="26400"/>
    <cellStyle name="Percent 3 9 9 4 5" xfId="26395"/>
    <cellStyle name="Percent 3 9 9 5" xfId="8781"/>
    <cellStyle name="Percent 3 9 9 5 2" xfId="8782"/>
    <cellStyle name="Percent 3 9 9 5 2 2" xfId="8783"/>
    <cellStyle name="Percent 3 9 9 5 2 2 2" xfId="26403"/>
    <cellStyle name="Percent 3 9 9 5 2 3" xfId="26402"/>
    <cellStyle name="Percent 3 9 9 5 3" xfId="8784"/>
    <cellStyle name="Percent 3 9 9 5 3 2" xfId="8785"/>
    <cellStyle name="Percent 3 9 9 5 3 2 2" xfId="26405"/>
    <cellStyle name="Percent 3 9 9 5 3 3" xfId="26404"/>
    <cellStyle name="Percent 3 9 9 5 4" xfId="8786"/>
    <cellStyle name="Percent 3 9 9 5 4 2" xfId="8787"/>
    <cellStyle name="Percent 3 9 9 5 4 2 2" xfId="26407"/>
    <cellStyle name="Percent 3 9 9 5 4 3" xfId="26406"/>
    <cellStyle name="Percent 3 9 9 5 5" xfId="8788"/>
    <cellStyle name="Percent 3 9 9 5 5 2" xfId="26408"/>
    <cellStyle name="Percent 3 9 9 5 6" xfId="26401"/>
    <cellStyle name="Percent 3 9 9 6" xfId="8789"/>
    <cellStyle name="Percent 3 9 9 6 2" xfId="8790"/>
    <cellStyle name="Percent 3 9 9 6 2 2" xfId="8791"/>
    <cellStyle name="Percent 3 9 9 6 2 2 2" xfId="26411"/>
    <cellStyle name="Percent 3 9 9 6 2 3" xfId="26410"/>
    <cellStyle name="Percent 3 9 9 6 3" xfId="8792"/>
    <cellStyle name="Percent 3 9 9 6 3 2" xfId="8793"/>
    <cellStyle name="Percent 3 9 9 6 3 2 2" xfId="26413"/>
    <cellStyle name="Percent 3 9 9 6 3 3" xfId="26412"/>
    <cellStyle name="Percent 3 9 9 6 4" xfId="8794"/>
    <cellStyle name="Percent 3 9 9 6 4 2" xfId="26414"/>
    <cellStyle name="Percent 3 9 9 6 5" xfId="26409"/>
    <cellStyle name="Percent 3 9 9 7" xfId="8795"/>
    <cellStyle name="Percent 3 9 9 7 2" xfId="8796"/>
    <cellStyle name="Percent 3 9 9 7 2 2" xfId="26416"/>
    <cellStyle name="Percent 3 9 9 7 3" xfId="26415"/>
    <cellStyle name="Percent 3 9 9 8" xfId="8797"/>
    <cellStyle name="Percent 3 9 9 8 2" xfId="8798"/>
    <cellStyle name="Percent 3 9 9 8 2 2" xfId="26418"/>
    <cellStyle name="Percent 3 9 9 8 3" xfId="26417"/>
    <cellStyle name="Percent 3 9 9 9" xfId="8799"/>
    <cellStyle name="Percent 3 9 9 9 2" xfId="8800"/>
    <cellStyle name="Percent 3 9 9 9 2 2" xfId="26420"/>
    <cellStyle name="Percent 3 9 9 9 3" xfId="26419"/>
    <cellStyle name="Percent 31" xfId="8801"/>
    <cellStyle name="Percent 31 10" xfId="8802"/>
    <cellStyle name="Percent 31 10 2" xfId="8803"/>
    <cellStyle name="Percent 31 10 2 2" xfId="26423"/>
    <cellStyle name="Percent 31 10 3" xfId="26422"/>
    <cellStyle name="Percent 31 11" xfId="8804"/>
    <cellStyle name="Percent 31 11 2" xfId="26424"/>
    <cellStyle name="Percent 31 12" xfId="26421"/>
    <cellStyle name="Percent 31 2" xfId="8805"/>
    <cellStyle name="Percent 31 2 2" xfId="8806"/>
    <cellStyle name="Percent 31 2 2 2" xfId="8807"/>
    <cellStyle name="Percent 31 2 2 2 2" xfId="26427"/>
    <cellStyle name="Percent 31 2 2 3" xfId="26426"/>
    <cellStyle name="Percent 31 2 3" xfId="8808"/>
    <cellStyle name="Percent 31 2 3 2" xfId="8809"/>
    <cellStyle name="Percent 31 2 3 2 2" xfId="26429"/>
    <cellStyle name="Percent 31 2 3 3" xfId="26428"/>
    <cellStyle name="Percent 31 2 4" xfId="8810"/>
    <cellStyle name="Percent 31 2 4 2" xfId="26430"/>
    <cellStyle name="Percent 31 2 5" xfId="26425"/>
    <cellStyle name="Percent 31 3" xfId="8811"/>
    <cellStyle name="Percent 31 3 2" xfId="8812"/>
    <cellStyle name="Percent 31 3 2 2" xfId="8813"/>
    <cellStyle name="Percent 31 3 2 2 2" xfId="26433"/>
    <cellStyle name="Percent 31 3 2 3" xfId="26432"/>
    <cellStyle name="Percent 31 3 3" xfId="8814"/>
    <cellStyle name="Percent 31 3 3 2" xfId="8815"/>
    <cellStyle name="Percent 31 3 3 2 2" xfId="26435"/>
    <cellStyle name="Percent 31 3 3 3" xfId="26434"/>
    <cellStyle name="Percent 31 3 4" xfId="8816"/>
    <cellStyle name="Percent 31 3 4 2" xfId="26436"/>
    <cellStyle name="Percent 31 3 5" xfId="26431"/>
    <cellStyle name="Percent 31 4" xfId="8817"/>
    <cellStyle name="Percent 31 4 2" xfId="8818"/>
    <cellStyle name="Percent 31 4 2 2" xfId="8819"/>
    <cellStyle name="Percent 31 4 2 2 2" xfId="26439"/>
    <cellStyle name="Percent 31 4 2 3" xfId="26438"/>
    <cellStyle name="Percent 31 4 3" xfId="8820"/>
    <cellStyle name="Percent 31 4 3 2" xfId="8821"/>
    <cellStyle name="Percent 31 4 3 2 2" xfId="26441"/>
    <cellStyle name="Percent 31 4 3 3" xfId="26440"/>
    <cellStyle name="Percent 31 4 4" xfId="8822"/>
    <cellStyle name="Percent 31 4 4 2" xfId="26442"/>
    <cellStyle name="Percent 31 4 5" xfId="26437"/>
    <cellStyle name="Percent 31 5" xfId="8823"/>
    <cellStyle name="Percent 31 5 2" xfId="8824"/>
    <cellStyle name="Percent 31 5 2 2" xfId="8825"/>
    <cellStyle name="Percent 31 5 2 2 2" xfId="26445"/>
    <cellStyle name="Percent 31 5 2 3" xfId="26444"/>
    <cellStyle name="Percent 31 5 3" xfId="8826"/>
    <cellStyle name="Percent 31 5 3 2" xfId="8827"/>
    <cellStyle name="Percent 31 5 3 2 2" xfId="26447"/>
    <cellStyle name="Percent 31 5 3 3" xfId="26446"/>
    <cellStyle name="Percent 31 5 4" xfId="8828"/>
    <cellStyle name="Percent 31 5 4 2" xfId="8829"/>
    <cellStyle name="Percent 31 5 4 2 2" xfId="26449"/>
    <cellStyle name="Percent 31 5 4 3" xfId="26448"/>
    <cellStyle name="Percent 31 5 5" xfId="8830"/>
    <cellStyle name="Percent 31 5 5 2" xfId="26450"/>
    <cellStyle name="Percent 31 5 6" xfId="26443"/>
    <cellStyle name="Percent 31 6" xfId="8831"/>
    <cellStyle name="Percent 31 6 2" xfId="8832"/>
    <cellStyle name="Percent 31 6 2 2" xfId="8833"/>
    <cellStyle name="Percent 31 6 2 2 2" xfId="26453"/>
    <cellStyle name="Percent 31 6 2 3" xfId="26452"/>
    <cellStyle name="Percent 31 6 3" xfId="8834"/>
    <cellStyle name="Percent 31 6 3 2" xfId="8835"/>
    <cellStyle name="Percent 31 6 3 2 2" xfId="26455"/>
    <cellStyle name="Percent 31 6 3 3" xfId="26454"/>
    <cellStyle name="Percent 31 6 4" xfId="8836"/>
    <cellStyle name="Percent 31 6 4 2" xfId="26456"/>
    <cellStyle name="Percent 31 6 5" xfId="26451"/>
    <cellStyle name="Percent 31 7" xfId="8837"/>
    <cellStyle name="Percent 31 7 2" xfId="8838"/>
    <cellStyle name="Percent 31 7 2 2" xfId="26458"/>
    <cellStyle name="Percent 31 7 3" xfId="26457"/>
    <cellStyle name="Percent 31 8" xfId="8839"/>
    <cellStyle name="Percent 31 8 2" xfId="8840"/>
    <cellStyle name="Percent 31 8 2 2" xfId="26460"/>
    <cellStyle name="Percent 31 8 3" xfId="26459"/>
    <cellStyle name="Percent 31 9" xfId="8841"/>
    <cellStyle name="Percent 31 9 2" xfId="8842"/>
    <cellStyle name="Percent 31 9 2 2" xfId="26462"/>
    <cellStyle name="Percent 31 9 3" xfId="26461"/>
    <cellStyle name="Percent 4" xfId="152"/>
    <cellStyle name="Percent 4 10" xfId="8844"/>
    <cellStyle name="Percent 4 10 10" xfId="8845"/>
    <cellStyle name="Percent 4 10 10 2" xfId="8846"/>
    <cellStyle name="Percent 4 10 10 2 2" xfId="26466"/>
    <cellStyle name="Percent 4 10 10 3" xfId="26465"/>
    <cellStyle name="Percent 4 10 11" xfId="8847"/>
    <cellStyle name="Percent 4 10 11 2" xfId="26467"/>
    <cellStyle name="Percent 4 10 12" xfId="26464"/>
    <cellStyle name="Percent 4 10 2" xfId="8848"/>
    <cellStyle name="Percent 4 10 2 2" xfId="8849"/>
    <cellStyle name="Percent 4 10 2 2 2" xfId="8850"/>
    <cellStyle name="Percent 4 10 2 2 2 2" xfId="26470"/>
    <cellStyle name="Percent 4 10 2 2 3" xfId="26469"/>
    <cellStyle name="Percent 4 10 2 3" xfId="8851"/>
    <cellStyle name="Percent 4 10 2 3 2" xfId="8852"/>
    <cellStyle name="Percent 4 10 2 3 2 2" xfId="26472"/>
    <cellStyle name="Percent 4 10 2 3 3" xfId="26471"/>
    <cellStyle name="Percent 4 10 2 4" xfId="8853"/>
    <cellStyle name="Percent 4 10 2 4 2" xfId="26473"/>
    <cellStyle name="Percent 4 10 2 5" xfId="26468"/>
    <cellStyle name="Percent 4 10 3" xfId="8854"/>
    <cellStyle name="Percent 4 10 3 2" xfId="8855"/>
    <cellStyle name="Percent 4 10 3 2 2" xfId="8856"/>
    <cellStyle name="Percent 4 10 3 2 2 2" xfId="26476"/>
    <cellStyle name="Percent 4 10 3 2 3" xfId="26475"/>
    <cellStyle name="Percent 4 10 3 3" xfId="8857"/>
    <cellStyle name="Percent 4 10 3 3 2" xfId="8858"/>
    <cellStyle name="Percent 4 10 3 3 2 2" xfId="26478"/>
    <cellStyle name="Percent 4 10 3 3 3" xfId="26477"/>
    <cellStyle name="Percent 4 10 3 4" xfId="8859"/>
    <cellStyle name="Percent 4 10 3 4 2" xfId="26479"/>
    <cellStyle name="Percent 4 10 3 5" xfId="26474"/>
    <cellStyle name="Percent 4 10 4" xfId="8860"/>
    <cellStyle name="Percent 4 10 4 2" xfId="8861"/>
    <cellStyle name="Percent 4 10 4 2 2" xfId="8862"/>
    <cellStyle name="Percent 4 10 4 2 2 2" xfId="26482"/>
    <cellStyle name="Percent 4 10 4 2 3" xfId="26481"/>
    <cellStyle name="Percent 4 10 4 3" xfId="8863"/>
    <cellStyle name="Percent 4 10 4 3 2" xfId="8864"/>
    <cellStyle name="Percent 4 10 4 3 2 2" xfId="26484"/>
    <cellStyle name="Percent 4 10 4 3 3" xfId="26483"/>
    <cellStyle name="Percent 4 10 4 4" xfId="8865"/>
    <cellStyle name="Percent 4 10 4 4 2" xfId="26485"/>
    <cellStyle name="Percent 4 10 4 5" xfId="26480"/>
    <cellStyle name="Percent 4 10 5" xfId="8866"/>
    <cellStyle name="Percent 4 10 5 2" xfId="8867"/>
    <cellStyle name="Percent 4 10 5 2 2" xfId="8868"/>
    <cellStyle name="Percent 4 10 5 2 2 2" xfId="26488"/>
    <cellStyle name="Percent 4 10 5 2 3" xfId="26487"/>
    <cellStyle name="Percent 4 10 5 3" xfId="8869"/>
    <cellStyle name="Percent 4 10 5 3 2" xfId="8870"/>
    <cellStyle name="Percent 4 10 5 3 2 2" xfId="26490"/>
    <cellStyle name="Percent 4 10 5 3 3" xfId="26489"/>
    <cellStyle name="Percent 4 10 5 4" xfId="8871"/>
    <cellStyle name="Percent 4 10 5 4 2" xfId="8872"/>
    <cellStyle name="Percent 4 10 5 4 2 2" xfId="26492"/>
    <cellStyle name="Percent 4 10 5 4 3" xfId="26491"/>
    <cellStyle name="Percent 4 10 5 5" xfId="8873"/>
    <cellStyle name="Percent 4 10 5 5 2" xfId="26493"/>
    <cellStyle name="Percent 4 10 5 6" xfId="26486"/>
    <cellStyle name="Percent 4 10 6" xfId="8874"/>
    <cellStyle name="Percent 4 10 6 2" xfId="8875"/>
    <cellStyle name="Percent 4 10 6 2 2" xfId="8876"/>
    <cellStyle name="Percent 4 10 6 2 2 2" xfId="26496"/>
    <cellStyle name="Percent 4 10 6 2 3" xfId="26495"/>
    <cellStyle name="Percent 4 10 6 3" xfId="8877"/>
    <cellStyle name="Percent 4 10 6 3 2" xfId="8878"/>
    <cellStyle name="Percent 4 10 6 3 2 2" xfId="26498"/>
    <cellStyle name="Percent 4 10 6 3 3" xfId="26497"/>
    <cellStyle name="Percent 4 10 6 4" xfId="8879"/>
    <cellStyle name="Percent 4 10 6 4 2" xfId="26499"/>
    <cellStyle name="Percent 4 10 6 5" xfId="26494"/>
    <cellStyle name="Percent 4 10 7" xfId="8880"/>
    <cellStyle name="Percent 4 10 7 2" xfId="8881"/>
    <cellStyle name="Percent 4 10 7 2 2" xfId="26501"/>
    <cellStyle name="Percent 4 10 7 3" xfId="26500"/>
    <cellStyle name="Percent 4 10 8" xfId="8882"/>
    <cellStyle name="Percent 4 10 8 2" xfId="8883"/>
    <cellStyle name="Percent 4 10 8 2 2" xfId="26503"/>
    <cellStyle name="Percent 4 10 8 3" xfId="26502"/>
    <cellStyle name="Percent 4 10 9" xfId="8884"/>
    <cellStyle name="Percent 4 10 9 2" xfId="8885"/>
    <cellStyle name="Percent 4 10 9 2 2" xfId="26505"/>
    <cellStyle name="Percent 4 10 9 3" xfId="26504"/>
    <cellStyle name="Percent 4 11" xfId="8886"/>
    <cellStyle name="Percent 4 11 10" xfId="8887"/>
    <cellStyle name="Percent 4 11 10 2" xfId="8888"/>
    <cellStyle name="Percent 4 11 10 2 2" xfId="26508"/>
    <cellStyle name="Percent 4 11 10 3" xfId="26507"/>
    <cellStyle name="Percent 4 11 11" xfId="8889"/>
    <cellStyle name="Percent 4 11 11 2" xfId="26509"/>
    <cellStyle name="Percent 4 11 12" xfId="26506"/>
    <cellStyle name="Percent 4 11 2" xfId="8890"/>
    <cellStyle name="Percent 4 11 2 2" xfId="8891"/>
    <cellStyle name="Percent 4 11 2 2 2" xfId="8892"/>
    <cellStyle name="Percent 4 11 2 2 2 2" xfId="26512"/>
    <cellStyle name="Percent 4 11 2 2 3" xfId="26511"/>
    <cellStyle name="Percent 4 11 2 3" xfId="8893"/>
    <cellStyle name="Percent 4 11 2 3 2" xfId="8894"/>
    <cellStyle name="Percent 4 11 2 3 2 2" xfId="26514"/>
    <cellStyle name="Percent 4 11 2 3 3" xfId="26513"/>
    <cellStyle name="Percent 4 11 2 4" xfId="8895"/>
    <cellStyle name="Percent 4 11 2 4 2" xfId="26515"/>
    <cellStyle name="Percent 4 11 2 5" xfId="26510"/>
    <cellStyle name="Percent 4 11 3" xfId="8896"/>
    <cellStyle name="Percent 4 11 3 2" xfId="8897"/>
    <cellStyle name="Percent 4 11 3 2 2" xfId="8898"/>
    <cellStyle name="Percent 4 11 3 2 2 2" xfId="26518"/>
    <cellStyle name="Percent 4 11 3 2 3" xfId="26517"/>
    <cellStyle name="Percent 4 11 3 3" xfId="8899"/>
    <cellStyle name="Percent 4 11 3 3 2" xfId="8900"/>
    <cellStyle name="Percent 4 11 3 3 2 2" xfId="26520"/>
    <cellStyle name="Percent 4 11 3 3 3" xfId="26519"/>
    <cellStyle name="Percent 4 11 3 4" xfId="8901"/>
    <cellStyle name="Percent 4 11 3 4 2" xfId="26521"/>
    <cellStyle name="Percent 4 11 3 5" xfId="26516"/>
    <cellStyle name="Percent 4 11 4" xfId="8902"/>
    <cellStyle name="Percent 4 11 4 2" xfId="8903"/>
    <cellStyle name="Percent 4 11 4 2 2" xfId="8904"/>
    <cellStyle name="Percent 4 11 4 2 2 2" xfId="26524"/>
    <cellStyle name="Percent 4 11 4 2 3" xfId="26523"/>
    <cellStyle name="Percent 4 11 4 3" xfId="8905"/>
    <cellStyle name="Percent 4 11 4 3 2" xfId="8906"/>
    <cellStyle name="Percent 4 11 4 3 2 2" xfId="26526"/>
    <cellStyle name="Percent 4 11 4 3 3" xfId="26525"/>
    <cellStyle name="Percent 4 11 4 4" xfId="8907"/>
    <cellStyle name="Percent 4 11 4 4 2" xfId="26527"/>
    <cellStyle name="Percent 4 11 4 5" xfId="26522"/>
    <cellStyle name="Percent 4 11 5" xfId="8908"/>
    <cellStyle name="Percent 4 11 5 2" xfId="8909"/>
    <cellStyle name="Percent 4 11 5 2 2" xfId="8910"/>
    <cellStyle name="Percent 4 11 5 2 2 2" xfId="26530"/>
    <cellStyle name="Percent 4 11 5 2 3" xfId="26529"/>
    <cellStyle name="Percent 4 11 5 3" xfId="8911"/>
    <cellStyle name="Percent 4 11 5 3 2" xfId="8912"/>
    <cellStyle name="Percent 4 11 5 3 2 2" xfId="26532"/>
    <cellStyle name="Percent 4 11 5 3 3" xfId="26531"/>
    <cellStyle name="Percent 4 11 5 4" xfId="8913"/>
    <cellStyle name="Percent 4 11 5 4 2" xfId="8914"/>
    <cellStyle name="Percent 4 11 5 4 2 2" xfId="26534"/>
    <cellStyle name="Percent 4 11 5 4 3" xfId="26533"/>
    <cellStyle name="Percent 4 11 5 5" xfId="8915"/>
    <cellStyle name="Percent 4 11 5 5 2" xfId="26535"/>
    <cellStyle name="Percent 4 11 5 6" xfId="26528"/>
    <cellStyle name="Percent 4 11 6" xfId="8916"/>
    <cellStyle name="Percent 4 11 6 2" xfId="8917"/>
    <cellStyle name="Percent 4 11 6 2 2" xfId="8918"/>
    <cellStyle name="Percent 4 11 6 2 2 2" xfId="26538"/>
    <cellStyle name="Percent 4 11 6 2 3" xfId="26537"/>
    <cellStyle name="Percent 4 11 6 3" xfId="8919"/>
    <cellStyle name="Percent 4 11 6 3 2" xfId="8920"/>
    <cellStyle name="Percent 4 11 6 3 2 2" xfId="26540"/>
    <cellStyle name="Percent 4 11 6 3 3" xfId="26539"/>
    <cellStyle name="Percent 4 11 6 4" xfId="8921"/>
    <cellStyle name="Percent 4 11 6 4 2" xfId="26541"/>
    <cellStyle name="Percent 4 11 6 5" xfId="26536"/>
    <cellStyle name="Percent 4 11 7" xfId="8922"/>
    <cellStyle name="Percent 4 11 7 2" xfId="8923"/>
    <cellStyle name="Percent 4 11 7 2 2" xfId="26543"/>
    <cellStyle name="Percent 4 11 7 3" xfId="26542"/>
    <cellStyle name="Percent 4 11 8" xfId="8924"/>
    <cellStyle name="Percent 4 11 8 2" xfId="8925"/>
    <cellStyle name="Percent 4 11 8 2 2" xfId="26545"/>
    <cellStyle name="Percent 4 11 8 3" xfId="26544"/>
    <cellStyle name="Percent 4 11 9" xfId="8926"/>
    <cellStyle name="Percent 4 11 9 2" xfId="8927"/>
    <cellStyle name="Percent 4 11 9 2 2" xfId="26547"/>
    <cellStyle name="Percent 4 11 9 3" xfId="26546"/>
    <cellStyle name="Percent 4 12" xfId="8928"/>
    <cellStyle name="Percent 4 12 10" xfId="8929"/>
    <cellStyle name="Percent 4 12 10 2" xfId="8930"/>
    <cellStyle name="Percent 4 12 10 2 2" xfId="26550"/>
    <cellStyle name="Percent 4 12 10 3" xfId="26549"/>
    <cellStyle name="Percent 4 12 11" xfId="8931"/>
    <cellStyle name="Percent 4 12 11 2" xfId="26551"/>
    <cellStyle name="Percent 4 12 12" xfId="26548"/>
    <cellStyle name="Percent 4 12 2" xfId="8932"/>
    <cellStyle name="Percent 4 12 2 2" xfId="8933"/>
    <cellStyle name="Percent 4 12 2 2 2" xfId="8934"/>
    <cellStyle name="Percent 4 12 2 2 2 2" xfId="26554"/>
    <cellStyle name="Percent 4 12 2 2 3" xfId="26553"/>
    <cellStyle name="Percent 4 12 2 3" xfId="8935"/>
    <cellStyle name="Percent 4 12 2 3 2" xfId="8936"/>
    <cellStyle name="Percent 4 12 2 3 2 2" xfId="26556"/>
    <cellStyle name="Percent 4 12 2 3 3" xfId="26555"/>
    <cellStyle name="Percent 4 12 2 4" xfId="8937"/>
    <cellStyle name="Percent 4 12 2 4 2" xfId="26557"/>
    <cellStyle name="Percent 4 12 2 5" xfId="26552"/>
    <cellStyle name="Percent 4 12 3" xfId="8938"/>
    <cellStyle name="Percent 4 12 3 2" xfId="8939"/>
    <cellStyle name="Percent 4 12 3 2 2" xfId="8940"/>
    <cellStyle name="Percent 4 12 3 2 2 2" xfId="26560"/>
    <cellStyle name="Percent 4 12 3 2 3" xfId="26559"/>
    <cellStyle name="Percent 4 12 3 3" xfId="8941"/>
    <cellStyle name="Percent 4 12 3 3 2" xfId="8942"/>
    <cellStyle name="Percent 4 12 3 3 2 2" xfId="26562"/>
    <cellStyle name="Percent 4 12 3 3 3" xfId="26561"/>
    <cellStyle name="Percent 4 12 3 4" xfId="8943"/>
    <cellStyle name="Percent 4 12 3 4 2" xfId="26563"/>
    <cellStyle name="Percent 4 12 3 5" xfId="26558"/>
    <cellStyle name="Percent 4 12 4" xfId="8944"/>
    <cellStyle name="Percent 4 12 4 2" xfId="8945"/>
    <cellStyle name="Percent 4 12 4 2 2" xfId="8946"/>
    <cellStyle name="Percent 4 12 4 2 2 2" xfId="26566"/>
    <cellStyle name="Percent 4 12 4 2 3" xfId="26565"/>
    <cellStyle name="Percent 4 12 4 3" xfId="8947"/>
    <cellStyle name="Percent 4 12 4 3 2" xfId="8948"/>
    <cellStyle name="Percent 4 12 4 3 2 2" xfId="26568"/>
    <cellStyle name="Percent 4 12 4 3 3" xfId="26567"/>
    <cellStyle name="Percent 4 12 4 4" xfId="8949"/>
    <cellStyle name="Percent 4 12 4 4 2" xfId="26569"/>
    <cellStyle name="Percent 4 12 4 5" xfId="26564"/>
    <cellStyle name="Percent 4 12 5" xfId="8950"/>
    <cellStyle name="Percent 4 12 5 2" xfId="8951"/>
    <cellStyle name="Percent 4 12 5 2 2" xfId="8952"/>
    <cellStyle name="Percent 4 12 5 2 2 2" xfId="26572"/>
    <cellStyle name="Percent 4 12 5 2 3" xfId="26571"/>
    <cellStyle name="Percent 4 12 5 3" xfId="8953"/>
    <cellStyle name="Percent 4 12 5 3 2" xfId="8954"/>
    <cellStyle name="Percent 4 12 5 3 2 2" xfId="26574"/>
    <cellStyle name="Percent 4 12 5 3 3" xfId="26573"/>
    <cellStyle name="Percent 4 12 5 4" xfId="8955"/>
    <cellStyle name="Percent 4 12 5 4 2" xfId="8956"/>
    <cellStyle name="Percent 4 12 5 4 2 2" xfId="26576"/>
    <cellStyle name="Percent 4 12 5 4 3" xfId="26575"/>
    <cellStyle name="Percent 4 12 5 5" xfId="8957"/>
    <cellStyle name="Percent 4 12 5 5 2" xfId="26577"/>
    <cellStyle name="Percent 4 12 5 6" xfId="26570"/>
    <cellStyle name="Percent 4 12 6" xfId="8958"/>
    <cellStyle name="Percent 4 12 6 2" xfId="8959"/>
    <cellStyle name="Percent 4 12 6 2 2" xfId="8960"/>
    <cellStyle name="Percent 4 12 6 2 2 2" xfId="26580"/>
    <cellStyle name="Percent 4 12 6 2 3" xfId="26579"/>
    <cellStyle name="Percent 4 12 6 3" xfId="8961"/>
    <cellStyle name="Percent 4 12 6 3 2" xfId="8962"/>
    <cellStyle name="Percent 4 12 6 3 2 2" xfId="26582"/>
    <cellStyle name="Percent 4 12 6 3 3" xfId="26581"/>
    <cellStyle name="Percent 4 12 6 4" xfId="8963"/>
    <cellStyle name="Percent 4 12 6 4 2" xfId="26583"/>
    <cellStyle name="Percent 4 12 6 5" xfId="26578"/>
    <cellStyle name="Percent 4 12 7" xfId="8964"/>
    <cellStyle name="Percent 4 12 7 2" xfId="8965"/>
    <cellStyle name="Percent 4 12 7 2 2" xfId="26585"/>
    <cellStyle name="Percent 4 12 7 3" xfId="26584"/>
    <cellStyle name="Percent 4 12 8" xfId="8966"/>
    <cellStyle name="Percent 4 12 8 2" xfId="8967"/>
    <cellStyle name="Percent 4 12 8 2 2" xfId="26587"/>
    <cellStyle name="Percent 4 12 8 3" xfId="26586"/>
    <cellStyle name="Percent 4 12 9" xfId="8968"/>
    <cellStyle name="Percent 4 12 9 2" xfId="8969"/>
    <cellStyle name="Percent 4 12 9 2 2" xfId="26589"/>
    <cellStyle name="Percent 4 12 9 3" xfId="26588"/>
    <cellStyle name="Percent 4 13" xfId="8970"/>
    <cellStyle name="Percent 4 13 10" xfId="8971"/>
    <cellStyle name="Percent 4 13 10 2" xfId="8972"/>
    <cellStyle name="Percent 4 13 10 2 2" xfId="26592"/>
    <cellStyle name="Percent 4 13 10 3" xfId="26591"/>
    <cellStyle name="Percent 4 13 11" xfId="8973"/>
    <cellStyle name="Percent 4 13 11 2" xfId="26593"/>
    <cellStyle name="Percent 4 13 12" xfId="26590"/>
    <cellStyle name="Percent 4 13 2" xfId="8974"/>
    <cellStyle name="Percent 4 13 2 2" xfId="8975"/>
    <cellStyle name="Percent 4 13 2 2 2" xfId="8976"/>
    <cellStyle name="Percent 4 13 2 2 2 2" xfId="26596"/>
    <cellStyle name="Percent 4 13 2 2 3" xfId="26595"/>
    <cellStyle name="Percent 4 13 2 3" xfId="8977"/>
    <cellStyle name="Percent 4 13 2 3 2" xfId="8978"/>
    <cellStyle name="Percent 4 13 2 3 2 2" xfId="26598"/>
    <cellStyle name="Percent 4 13 2 3 3" xfId="26597"/>
    <cellStyle name="Percent 4 13 2 4" xfId="8979"/>
    <cellStyle name="Percent 4 13 2 4 2" xfId="26599"/>
    <cellStyle name="Percent 4 13 2 5" xfId="26594"/>
    <cellStyle name="Percent 4 13 3" xfId="8980"/>
    <cellStyle name="Percent 4 13 3 2" xfId="8981"/>
    <cellStyle name="Percent 4 13 3 2 2" xfId="8982"/>
    <cellStyle name="Percent 4 13 3 2 2 2" xfId="26602"/>
    <cellStyle name="Percent 4 13 3 2 3" xfId="26601"/>
    <cellStyle name="Percent 4 13 3 3" xfId="8983"/>
    <cellStyle name="Percent 4 13 3 3 2" xfId="8984"/>
    <cellStyle name="Percent 4 13 3 3 2 2" xfId="26604"/>
    <cellStyle name="Percent 4 13 3 3 3" xfId="26603"/>
    <cellStyle name="Percent 4 13 3 4" xfId="8985"/>
    <cellStyle name="Percent 4 13 3 4 2" xfId="26605"/>
    <cellStyle name="Percent 4 13 3 5" xfId="26600"/>
    <cellStyle name="Percent 4 13 4" xfId="8986"/>
    <cellStyle name="Percent 4 13 4 2" xfId="8987"/>
    <cellStyle name="Percent 4 13 4 2 2" xfId="8988"/>
    <cellStyle name="Percent 4 13 4 2 2 2" xfId="26608"/>
    <cellStyle name="Percent 4 13 4 2 3" xfId="26607"/>
    <cellStyle name="Percent 4 13 4 3" xfId="8989"/>
    <cellStyle name="Percent 4 13 4 3 2" xfId="8990"/>
    <cellStyle name="Percent 4 13 4 3 2 2" xfId="26610"/>
    <cellStyle name="Percent 4 13 4 3 3" xfId="26609"/>
    <cellStyle name="Percent 4 13 4 4" xfId="8991"/>
    <cellStyle name="Percent 4 13 4 4 2" xfId="26611"/>
    <cellStyle name="Percent 4 13 4 5" xfId="26606"/>
    <cellStyle name="Percent 4 13 5" xfId="8992"/>
    <cellStyle name="Percent 4 13 5 2" xfId="8993"/>
    <cellStyle name="Percent 4 13 5 2 2" xfId="8994"/>
    <cellStyle name="Percent 4 13 5 2 2 2" xfId="26614"/>
    <cellStyle name="Percent 4 13 5 2 3" xfId="26613"/>
    <cellStyle name="Percent 4 13 5 3" xfId="8995"/>
    <cellStyle name="Percent 4 13 5 3 2" xfId="8996"/>
    <cellStyle name="Percent 4 13 5 3 2 2" xfId="26616"/>
    <cellStyle name="Percent 4 13 5 3 3" xfId="26615"/>
    <cellStyle name="Percent 4 13 5 4" xfId="8997"/>
    <cellStyle name="Percent 4 13 5 4 2" xfId="8998"/>
    <cellStyle name="Percent 4 13 5 4 2 2" xfId="26618"/>
    <cellStyle name="Percent 4 13 5 4 3" xfId="26617"/>
    <cellStyle name="Percent 4 13 5 5" xfId="8999"/>
    <cellStyle name="Percent 4 13 5 5 2" xfId="26619"/>
    <cellStyle name="Percent 4 13 5 6" xfId="26612"/>
    <cellStyle name="Percent 4 13 6" xfId="9000"/>
    <cellStyle name="Percent 4 13 6 2" xfId="9001"/>
    <cellStyle name="Percent 4 13 6 2 2" xfId="9002"/>
    <cellStyle name="Percent 4 13 6 2 2 2" xfId="26622"/>
    <cellStyle name="Percent 4 13 6 2 3" xfId="26621"/>
    <cellStyle name="Percent 4 13 6 3" xfId="9003"/>
    <cellStyle name="Percent 4 13 6 3 2" xfId="9004"/>
    <cellStyle name="Percent 4 13 6 3 2 2" xfId="26624"/>
    <cellStyle name="Percent 4 13 6 3 3" xfId="26623"/>
    <cellStyle name="Percent 4 13 6 4" xfId="9005"/>
    <cellStyle name="Percent 4 13 6 4 2" xfId="26625"/>
    <cellStyle name="Percent 4 13 6 5" xfId="26620"/>
    <cellStyle name="Percent 4 13 7" xfId="9006"/>
    <cellStyle name="Percent 4 13 7 2" xfId="9007"/>
    <cellStyle name="Percent 4 13 7 2 2" xfId="26627"/>
    <cellStyle name="Percent 4 13 7 3" xfId="26626"/>
    <cellStyle name="Percent 4 13 8" xfId="9008"/>
    <cellStyle name="Percent 4 13 8 2" xfId="9009"/>
    <cellStyle name="Percent 4 13 8 2 2" xfId="26629"/>
    <cellStyle name="Percent 4 13 8 3" xfId="26628"/>
    <cellStyle name="Percent 4 13 9" xfId="9010"/>
    <cellStyle name="Percent 4 13 9 2" xfId="9011"/>
    <cellStyle name="Percent 4 13 9 2 2" xfId="26631"/>
    <cellStyle name="Percent 4 13 9 3" xfId="26630"/>
    <cellStyle name="Percent 4 14" xfId="9012"/>
    <cellStyle name="Percent 4 14 10" xfId="9013"/>
    <cellStyle name="Percent 4 14 10 2" xfId="9014"/>
    <cellStyle name="Percent 4 14 10 2 2" xfId="26634"/>
    <cellStyle name="Percent 4 14 10 3" xfId="26633"/>
    <cellStyle name="Percent 4 14 11" xfId="9015"/>
    <cellStyle name="Percent 4 14 11 2" xfId="9016"/>
    <cellStyle name="Percent 4 14 11 2 2" xfId="26636"/>
    <cellStyle name="Percent 4 14 11 3" xfId="26635"/>
    <cellStyle name="Percent 4 14 12" xfId="9017"/>
    <cellStyle name="Percent 4 14 12 2" xfId="26637"/>
    <cellStyle name="Percent 4 14 13" xfId="26632"/>
    <cellStyle name="Percent 4 14 2" xfId="9018"/>
    <cellStyle name="Percent 4 14 2 10" xfId="26638"/>
    <cellStyle name="Percent 4 14 2 2" xfId="9019"/>
    <cellStyle name="Percent 4 14 2 2 2" xfId="9020"/>
    <cellStyle name="Percent 4 14 2 2 2 2" xfId="9021"/>
    <cellStyle name="Percent 4 14 2 2 2 2 2" xfId="26641"/>
    <cellStyle name="Percent 4 14 2 2 2 3" xfId="26640"/>
    <cellStyle name="Percent 4 14 2 2 3" xfId="9022"/>
    <cellStyle name="Percent 4 14 2 2 3 2" xfId="9023"/>
    <cellStyle name="Percent 4 14 2 2 3 2 2" xfId="26643"/>
    <cellStyle name="Percent 4 14 2 2 3 3" xfId="26642"/>
    <cellStyle name="Percent 4 14 2 2 4" xfId="9024"/>
    <cellStyle name="Percent 4 14 2 2 4 2" xfId="26644"/>
    <cellStyle name="Percent 4 14 2 2 5" xfId="26639"/>
    <cellStyle name="Percent 4 14 2 3" xfId="9025"/>
    <cellStyle name="Percent 4 14 2 3 2" xfId="9026"/>
    <cellStyle name="Percent 4 14 2 3 2 2" xfId="9027"/>
    <cellStyle name="Percent 4 14 2 3 2 2 2" xfId="26647"/>
    <cellStyle name="Percent 4 14 2 3 2 3" xfId="26646"/>
    <cellStyle name="Percent 4 14 2 3 3" xfId="9028"/>
    <cellStyle name="Percent 4 14 2 3 3 2" xfId="9029"/>
    <cellStyle name="Percent 4 14 2 3 3 2 2" xfId="26649"/>
    <cellStyle name="Percent 4 14 2 3 3 3" xfId="26648"/>
    <cellStyle name="Percent 4 14 2 3 4" xfId="9030"/>
    <cellStyle name="Percent 4 14 2 3 4 2" xfId="26650"/>
    <cellStyle name="Percent 4 14 2 3 5" xfId="26645"/>
    <cellStyle name="Percent 4 14 2 4" xfId="9031"/>
    <cellStyle name="Percent 4 14 2 4 2" xfId="9032"/>
    <cellStyle name="Percent 4 14 2 4 2 2" xfId="9033"/>
    <cellStyle name="Percent 4 14 2 4 2 2 2" xfId="26653"/>
    <cellStyle name="Percent 4 14 2 4 2 3" xfId="26652"/>
    <cellStyle name="Percent 4 14 2 4 3" xfId="9034"/>
    <cellStyle name="Percent 4 14 2 4 3 2" xfId="9035"/>
    <cellStyle name="Percent 4 14 2 4 3 2 2" xfId="26655"/>
    <cellStyle name="Percent 4 14 2 4 3 3" xfId="26654"/>
    <cellStyle name="Percent 4 14 2 4 4" xfId="9036"/>
    <cellStyle name="Percent 4 14 2 4 4 2" xfId="9037"/>
    <cellStyle name="Percent 4 14 2 4 4 2 2" xfId="26657"/>
    <cellStyle name="Percent 4 14 2 4 4 3" xfId="26656"/>
    <cellStyle name="Percent 4 14 2 4 5" xfId="9038"/>
    <cellStyle name="Percent 4 14 2 4 5 2" xfId="26658"/>
    <cellStyle name="Percent 4 14 2 4 6" xfId="26651"/>
    <cellStyle name="Percent 4 14 2 5" xfId="9039"/>
    <cellStyle name="Percent 4 14 2 5 2" xfId="9040"/>
    <cellStyle name="Percent 4 14 2 5 2 2" xfId="9041"/>
    <cellStyle name="Percent 4 14 2 5 2 2 2" xfId="26661"/>
    <cellStyle name="Percent 4 14 2 5 2 3" xfId="26660"/>
    <cellStyle name="Percent 4 14 2 5 3" xfId="9042"/>
    <cellStyle name="Percent 4 14 2 5 3 2" xfId="9043"/>
    <cellStyle name="Percent 4 14 2 5 3 2 2" xfId="26663"/>
    <cellStyle name="Percent 4 14 2 5 3 3" xfId="26662"/>
    <cellStyle name="Percent 4 14 2 5 4" xfId="9044"/>
    <cellStyle name="Percent 4 14 2 5 4 2" xfId="26664"/>
    <cellStyle name="Percent 4 14 2 5 5" xfId="26659"/>
    <cellStyle name="Percent 4 14 2 6" xfId="9045"/>
    <cellStyle name="Percent 4 14 2 6 2" xfId="9046"/>
    <cellStyle name="Percent 4 14 2 6 2 2" xfId="26666"/>
    <cellStyle name="Percent 4 14 2 6 3" xfId="26665"/>
    <cellStyle name="Percent 4 14 2 7" xfId="9047"/>
    <cellStyle name="Percent 4 14 2 7 2" xfId="9048"/>
    <cellStyle name="Percent 4 14 2 7 2 2" xfId="26668"/>
    <cellStyle name="Percent 4 14 2 7 3" xfId="26667"/>
    <cellStyle name="Percent 4 14 2 8" xfId="9049"/>
    <cellStyle name="Percent 4 14 2 8 2" xfId="9050"/>
    <cellStyle name="Percent 4 14 2 8 2 2" xfId="26670"/>
    <cellStyle name="Percent 4 14 2 8 3" xfId="26669"/>
    <cellStyle name="Percent 4 14 2 9" xfId="9051"/>
    <cellStyle name="Percent 4 14 2 9 2" xfId="26671"/>
    <cellStyle name="Percent 4 14 3" xfId="9052"/>
    <cellStyle name="Percent 4 14 3 2" xfId="9053"/>
    <cellStyle name="Percent 4 14 3 2 2" xfId="9054"/>
    <cellStyle name="Percent 4 14 3 2 2 2" xfId="26674"/>
    <cellStyle name="Percent 4 14 3 2 3" xfId="26673"/>
    <cellStyle name="Percent 4 14 3 3" xfId="9055"/>
    <cellStyle name="Percent 4 14 3 3 2" xfId="9056"/>
    <cellStyle name="Percent 4 14 3 3 2 2" xfId="26676"/>
    <cellStyle name="Percent 4 14 3 3 3" xfId="26675"/>
    <cellStyle name="Percent 4 14 3 4" xfId="9057"/>
    <cellStyle name="Percent 4 14 3 4 2" xfId="26677"/>
    <cellStyle name="Percent 4 14 3 5" xfId="26672"/>
    <cellStyle name="Percent 4 14 4" xfId="9058"/>
    <cellStyle name="Percent 4 14 4 2" xfId="9059"/>
    <cellStyle name="Percent 4 14 4 2 2" xfId="9060"/>
    <cellStyle name="Percent 4 14 4 2 2 2" xfId="26680"/>
    <cellStyle name="Percent 4 14 4 2 3" xfId="26679"/>
    <cellStyle name="Percent 4 14 4 3" xfId="9061"/>
    <cellStyle name="Percent 4 14 4 3 2" xfId="9062"/>
    <cellStyle name="Percent 4 14 4 3 2 2" xfId="26682"/>
    <cellStyle name="Percent 4 14 4 3 3" xfId="26681"/>
    <cellStyle name="Percent 4 14 4 4" xfId="9063"/>
    <cellStyle name="Percent 4 14 4 4 2" xfId="26683"/>
    <cellStyle name="Percent 4 14 4 5" xfId="26678"/>
    <cellStyle name="Percent 4 14 5" xfId="9064"/>
    <cellStyle name="Percent 4 14 5 2" xfId="9065"/>
    <cellStyle name="Percent 4 14 5 2 2" xfId="9066"/>
    <cellStyle name="Percent 4 14 5 2 2 2" xfId="26686"/>
    <cellStyle name="Percent 4 14 5 2 3" xfId="26685"/>
    <cellStyle name="Percent 4 14 5 3" xfId="9067"/>
    <cellStyle name="Percent 4 14 5 3 2" xfId="9068"/>
    <cellStyle name="Percent 4 14 5 3 2 2" xfId="26688"/>
    <cellStyle name="Percent 4 14 5 3 3" xfId="26687"/>
    <cellStyle name="Percent 4 14 5 4" xfId="9069"/>
    <cellStyle name="Percent 4 14 5 4 2" xfId="26689"/>
    <cellStyle name="Percent 4 14 5 5" xfId="26684"/>
    <cellStyle name="Percent 4 14 6" xfId="9070"/>
    <cellStyle name="Percent 4 14 6 2" xfId="9071"/>
    <cellStyle name="Percent 4 14 6 2 2" xfId="9072"/>
    <cellStyle name="Percent 4 14 6 2 2 2" xfId="26692"/>
    <cellStyle name="Percent 4 14 6 2 3" xfId="26691"/>
    <cellStyle name="Percent 4 14 6 3" xfId="9073"/>
    <cellStyle name="Percent 4 14 6 3 2" xfId="9074"/>
    <cellStyle name="Percent 4 14 6 3 2 2" xfId="26694"/>
    <cellStyle name="Percent 4 14 6 3 3" xfId="26693"/>
    <cellStyle name="Percent 4 14 6 4" xfId="9075"/>
    <cellStyle name="Percent 4 14 6 4 2" xfId="9076"/>
    <cellStyle name="Percent 4 14 6 4 2 2" xfId="26696"/>
    <cellStyle name="Percent 4 14 6 4 3" xfId="26695"/>
    <cellStyle name="Percent 4 14 6 5" xfId="9077"/>
    <cellStyle name="Percent 4 14 6 5 2" xfId="26697"/>
    <cellStyle name="Percent 4 14 6 6" xfId="26690"/>
    <cellStyle name="Percent 4 14 7" xfId="9078"/>
    <cellStyle name="Percent 4 14 7 2" xfId="9079"/>
    <cellStyle name="Percent 4 14 7 2 2" xfId="9080"/>
    <cellStyle name="Percent 4 14 7 2 2 2" xfId="26700"/>
    <cellStyle name="Percent 4 14 7 2 3" xfId="26699"/>
    <cellStyle name="Percent 4 14 7 3" xfId="9081"/>
    <cellStyle name="Percent 4 14 7 3 2" xfId="9082"/>
    <cellStyle name="Percent 4 14 7 3 2 2" xfId="26702"/>
    <cellStyle name="Percent 4 14 7 3 3" xfId="26701"/>
    <cellStyle name="Percent 4 14 7 4" xfId="9083"/>
    <cellStyle name="Percent 4 14 7 4 2" xfId="26703"/>
    <cellStyle name="Percent 4 14 7 5" xfId="26698"/>
    <cellStyle name="Percent 4 14 8" xfId="9084"/>
    <cellStyle name="Percent 4 14 8 2" xfId="9085"/>
    <cellStyle name="Percent 4 14 8 2 2" xfId="26705"/>
    <cellStyle name="Percent 4 14 8 3" xfId="26704"/>
    <cellStyle name="Percent 4 14 9" xfId="9086"/>
    <cellStyle name="Percent 4 14 9 2" xfId="9087"/>
    <cellStyle name="Percent 4 14 9 2 2" xfId="26707"/>
    <cellStyle name="Percent 4 14 9 3" xfId="26706"/>
    <cellStyle name="Percent 4 15" xfId="9088"/>
    <cellStyle name="Percent 4 15 10" xfId="9089"/>
    <cellStyle name="Percent 4 15 10 2" xfId="9090"/>
    <cellStyle name="Percent 4 15 10 2 2" xfId="26710"/>
    <cellStyle name="Percent 4 15 10 3" xfId="26709"/>
    <cellStyle name="Percent 4 15 11" xfId="9091"/>
    <cellStyle name="Percent 4 15 11 2" xfId="26711"/>
    <cellStyle name="Percent 4 15 12" xfId="26708"/>
    <cellStyle name="Percent 4 15 2" xfId="9092"/>
    <cellStyle name="Percent 4 15 2 2" xfId="9093"/>
    <cellStyle name="Percent 4 15 2 2 2" xfId="9094"/>
    <cellStyle name="Percent 4 15 2 2 2 2" xfId="26714"/>
    <cellStyle name="Percent 4 15 2 2 3" xfId="26713"/>
    <cellStyle name="Percent 4 15 2 3" xfId="9095"/>
    <cellStyle name="Percent 4 15 2 3 2" xfId="9096"/>
    <cellStyle name="Percent 4 15 2 3 2 2" xfId="26716"/>
    <cellStyle name="Percent 4 15 2 3 3" xfId="26715"/>
    <cellStyle name="Percent 4 15 2 4" xfId="9097"/>
    <cellStyle name="Percent 4 15 2 4 2" xfId="26717"/>
    <cellStyle name="Percent 4 15 2 5" xfId="26712"/>
    <cellStyle name="Percent 4 15 3" xfId="9098"/>
    <cellStyle name="Percent 4 15 3 2" xfId="9099"/>
    <cellStyle name="Percent 4 15 3 2 2" xfId="9100"/>
    <cellStyle name="Percent 4 15 3 2 2 2" xfId="26720"/>
    <cellStyle name="Percent 4 15 3 2 3" xfId="26719"/>
    <cellStyle name="Percent 4 15 3 3" xfId="9101"/>
    <cellStyle name="Percent 4 15 3 3 2" xfId="9102"/>
    <cellStyle name="Percent 4 15 3 3 2 2" xfId="26722"/>
    <cellStyle name="Percent 4 15 3 3 3" xfId="26721"/>
    <cellStyle name="Percent 4 15 3 4" xfId="9103"/>
    <cellStyle name="Percent 4 15 3 4 2" xfId="26723"/>
    <cellStyle name="Percent 4 15 3 5" xfId="26718"/>
    <cellStyle name="Percent 4 15 4" xfId="9104"/>
    <cellStyle name="Percent 4 15 4 2" xfId="9105"/>
    <cellStyle name="Percent 4 15 4 2 2" xfId="9106"/>
    <cellStyle name="Percent 4 15 4 2 2 2" xfId="26726"/>
    <cellStyle name="Percent 4 15 4 2 3" xfId="26725"/>
    <cellStyle name="Percent 4 15 4 3" xfId="9107"/>
    <cellStyle name="Percent 4 15 4 3 2" xfId="9108"/>
    <cellStyle name="Percent 4 15 4 3 2 2" xfId="26728"/>
    <cellStyle name="Percent 4 15 4 3 3" xfId="26727"/>
    <cellStyle name="Percent 4 15 4 4" xfId="9109"/>
    <cellStyle name="Percent 4 15 4 4 2" xfId="26729"/>
    <cellStyle name="Percent 4 15 4 5" xfId="26724"/>
    <cellStyle name="Percent 4 15 5" xfId="9110"/>
    <cellStyle name="Percent 4 15 5 2" xfId="9111"/>
    <cellStyle name="Percent 4 15 5 2 2" xfId="9112"/>
    <cellStyle name="Percent 4 15 5 2 2 2" xfId="26732"/>
    <cellStyle name="Percent 4 15 5 2 3" xfId="26731"/>
    <cellStyle name="Percent 4 15 5 3" xfId="9113"/>
    <cellStyle name="Percent 4 15 5 3 2" xfId="9114"/>
    <cellStyle name="Percent 4 15 5 3 2 2" xfId="26734"/>
    <cellStyle name="Percent 4 15 5 3 3" xfId="26733"/>
    <cellStyle name="Percent 4 15 5 4" xfId="9115"/>
    <cellStyle name="Percent 4 15 5 4 2" xfId="9116"/>
    <cellStyle name="Percent 4 15 5 4 2 2" xfId="26736"/>
    <cellStyle name="Percent 4 15 5 4 3" xfId="26735"/>
    <cellStyle name="Percent 4 15 5 5" xfId="9117"/>
    <cellStyle name="Percent 4 15 5 5 2" xfId="26737"/>
    <cellStyle name="Percent 4 15 5 6" xfId="26730"/>
    <cellStyle name="Percent 4 15 6" xfId="9118"/>
    <cellStyle name="Percent 4 15 6 2" xfId="9119"/>
    <cellStyle name="Percent 4 15 6 2 2" xfId="9120"/>
    <cellStyle name="Percent 4 15 6 2 2 2" xfId="26740"/>
    <cellStyle name="Percent 4 15 6 2 3" xfId="26739"/>
    <cellStyle name="Percent 4 15 6 3" xfId="9121"/>
    <cellStyle name="Percent 4 15 6 3 2" xfId="9122"/>
    <cellStyle name="Percent 4 15 6 3 2 2" xfId="26742"/>
    <cellStyle name="Percent 4 15 6 3 3" xfId="26741"/>
    <cellStyle name="Percent 4 15 6 4" xfId="9123"/>
    <cellStyle name="Percent 4 15 6 4 2" xfId="26743"/>
    <cellStyle name="Percent 4 15 6 5" xfId="26738"/>
    <cellStyle name="Percent 4 15 7" xfId="9124"/>
    <cellStyle name="Percent 4 15 7 2" xfId="9125"/>
    <cellStyle name="Percent 4 15 7 2 2" xfId="26745"/>
    <cellStyle name="Percent 4 15 7 3" xfId="26744"/>
    <cellStyle name="Percent 4 15 8" xfId="9126"/>
    <cellStyle name="Percent 4 15 8 2" xfId="9127"/>
    <cellStyle name="Percent 4 15 8 2 2" xfId="26747"/>
    <cellStyle name="Percent 4 15 8 3" xfId="26746"/>
    <cellStyle name="Percent 4 15 9" xfId="9128"/>
    <cellStyle name="Percent 4 15 9 2" xfId="9129"/>
    <cellStyle name="Percent 4 15 9 2 2" xfId="26749"/>
    <cellStyle name="Percent 4 15 9 3" xfId="26748"/>
    <cellStyle name="Percent 4 16" xfId="9130"/>
    <cellStyle name="Percent 4 16 10" xfId="9131"/>
    <cellStyle name="Percent 4 16 10 2" xfId="9132"/>
    <cellStyle name="Percent 4 16 10 2 2" xfId="26752"/>
    <cellStyle name="Percent 4 16 10 3" xfId="26751"/>
    <cellStyle name="Percent 4 16 11" xfId="9133"/>
    <cellStyle name="Percent 4 16 11 2" xfId="26753"/>
    <cellStyle name="Percent 4 16 12" xfId="26750"/>
    <cellStyle name="Percent 4 16 2" xfId="9134"/>
    <cellStyle name="Percent 4 16 2 2" xfId="9135"/>
    <cellStyle name="Percent 4 16 2 2 2" xfId="9136"/>
    <cellStyle name="Percent 4 16 2 2 2 2" xfId="26756"/>
    <cellStyle name="Percent 4 16 2 2 3" xfId="26755"/>
    <cellStyle name="Percent 4 16 2 3" xfId="9137"/>
    <cellStyle name="Percent 4 16 2 3 2" xfId="9138"/>
    <cellStyle name="Percent 4 16 2 3 2 2" xfId="26758"/>
    <cellStyle name="Percent 4 16 2 3 3" xfId="26757"/>
    <cellStyle name="Percent 4 16 2 4" xfId="9139"/>
    <cellStyle name="Percent 4 16 2 4 2" xfId="26759"/>
    <cellStyle name="Percent 4 16 2 5" xfId="26754"/>
    <cellStyle name="Percent 4 16 3" xfId="9140"/>
    <cellStyle name="Percent 4 16 3 2" xfId="9141"/>
    <cellStyle name="Percent 4 16 3 2 2" xfId="9142"/>
    <cellStyle name="Percent 4 16 3 2 2 2" xfId="26762"/>
    <cellStyle name="Percent 4 16 3 2 3" xfId="26761"/>
    <cellStyle name="Percent 4 16 3 3" xfId="9143"/>
    <cellStyle name="Percent 4 16 3 3 2" xfId="9144"/>
    <cellStyle name="Percent 4 16 3 3 2 2" xfId="26764"/>
    <cellStyle name="Percent 4 16 3 3 3" xfId="26763"/>
    <cellStyle name="Percent 4 16 3 4" xfId="9145"/>
    <cellStyle name="Percent 4 16 3 4 2" xfId="26765"/>
    <cellStyle name="Percent 4 16 3 5" xfId="26760"/>
    <cellStyle name="Percent 4 16 4" xfId="9146"/>
    <cellStyle name="Percent 4 16 4 2" xfId="9147"/>
    <cellStyle name="Percent 4 16 4 2 2" xfId="9148"/>
    <cellStyle name="Percent 4 16 4 2 2 2" xfId="26768"/>
    <cellStyle name="Percent 4 16 4 2 3" xfId="26767"/>
    <cellStyle name="Percent 4 16 4 3" xfId="9149"/>
    <cellStyle name="Percent 4 16 4 3 2" xfId="9150"/>
    <cellStyle name="Percent 4 16 4 3 2 2" xfId="26770"/>
    <cellStyle name="Percent 4 16 4 3 3" xfId="26769"/>
    <cellStyle name="Percent 4 16 4 4" xfId="9151"/>
    <cellStyle name="Percent 4 16 4 4 2" xfId="26771"/>
    <cellStyle name="Percent 4 16 4 5" xfId="26766"/>
    <cellStyle name="Percent 4 16 5" xfId="9152"/>
    <cellStyle name="Percent 4 16 5 2" xfId="9153"/>
    <cellStyle name="Percent 4 16 5 2 2" xfId="9154"/>
    <cellStyle name="Percent 4 16 5 2 2 2" xfId="26774"/>
    <cellStyle name="Percent 4 16 5 2 3" xfId="26773"/>
    <cellStyle name="Percent 4 16 5 3" xfId="9155"/>
    <cellStyle name="Percent 4 16 5 3 2" xfId="9156"/>
    <cellStyle name="Percent 4 16 5 3 2 2" xfId="26776"/>
    <cellStyle name="Percent 4 16 5 3 3" xfId="26775"/>
    <cellStyle name="Percent 4 16 5 4" xfId="9157"/>
    <cellStyle name="Percent 4 16 5 4 2" xfId="9158"/>
    <cellStyle name="Percent 4 16 5 4 2 2" xfId="26778"/>
    <cellStyle name="Percent 4 16 5 4 3" xfId="26777"/>
    <cellStyle name="Percent 4 16 5 5" xfId="9159"/>
    <cellStyle name="Percent 4 16 5 5 2" xfId="26779"/>
    <cellStyle name="Percent 4 16 5 6" xfId="26772"/>
    <cellStyle name="Percent 4 16 6" xfId="9160"/>
    <cellStyle name="Percent 4 16 6 2" xfId="9161"/>
    <cellStyle name="Percent 4 16 6 2 2" xfId="9162"/>
    <cellStyle name="Percent 4 16 6 2 2 2" xfId="26782"/>
    <cellStyle name="Percent 4 16 6 2 3" xfId="26781"/>
    <cellStyle name="Percent 4 16 6 3" xfId="9163"/>
    <cellStyle name="Percent 4 16 6 3 2" xfId="9164"/>
    <cellStyle name="Percent 4 16 6 3 2 2" xfId="26784"/>
    <cellStyle name="Percent 4 16 6 3 3" xfId="26783"/>
    <cellStyle name="Percent 4 16 6 4" xfId="9165"/>
    <cellStyle name="Percent 4 16 6 4 2" xfId="26785"/>
    <cellStyle name="Percent 4 16 6 5" xfId="26780"/>
    <cellStyle name="Percent 4 16 7" xfId="9166"/>
    <cellStyle name="Percent 4 16 7 2" xfId="9167"/>
    <cellStyle name="Percent 4 16 7 2 2" xfId="26787"/>
    <cellStyle name="Percent 4 16 7 3" xfId="26786"/>
    <cellStyle name="Percent 4 16 8" xfId="9168"/>
    <cellStyle name="Percent 4 16 8 2" xfId="9169"/>
    <cellStyle name="Percent 4 16 8 2 2" xfId="26789"/>
    <cellStyle name="Percent 4 16 8 3" xfId="26788"/>
    <cellStyle name="Percent 4 16 9" xfId="9170"/>
    <cellStyle name="Percent 4 16 9 2" xfId="9171"/>
    <cellStyle name="Percent 4 16 9 2 2" xfId="26791"/>
    <cellStyle name="Percent 4 16 9 3" xfId="26790"/>
    <cellStyle name="Percent 4 17" xfId="9172"/>
    <cellStyle name="Percent 4 17 10" xfId="9173"/>
    <cellStyle name="Percent 4 17 10 2" xfId="9174"/>
    <cellStyle name="Percent 4 17 10 2 2" xfId="26794"/>
    <cellStyle name="Percent 4 17 10 3" xfId="26793"/>
    <cellStyle name="Percent 4 17 11" xfId="9175"/>
    <cellStyle name="Percent 4 17 11 2" xfId="26795"/>
    <cellStyle name="Percent 4 17 12" xfId="26792"/>
    <cellStyle name="Percent 4 17 2" xfId="9176"/>
    <cellStyle name="Percent 4 17 2 2" xfId="9177"/>
    <cellStyle name="Percent 4 17 2 2 2" xfId="9178"/>
    <cellStyle name="Percent 4 17 2 2 2 2" xfId="26798"/>
    <cellStyle name="Percent 4 17 2 2 3" xfId="26797"/>
    <cellStyle name="Percent 4 17 2 3" xfId="9179"/>
    <cellStyle name="Percent 4 17 2 3 2" xfId="9180"/>
    <cellStyle name="Percent 4 17 2 3 2 2" xfId="26800"/>
    <cellStyle name="Percent 4 17 2 3 3" xfId="26799"/>
    <cellStyle name="Percent 4 17 2 4" xfId="9181"/>
    <cellStyle name="Percent 4 17 2 4 2" xfId="26801"/>
    <cellStyle name="Percent 4 17 2 5" xfId="26796"/>
    <cellStyle name="Percent 4 17 3" xfId="9182"/>
    <cellStyle name="Percent 4 17 3 2" xfId="9183"/>
    <cellStyle name="Percent 4 17 3 2 2" xfId="9184"/>
    <cellStyle name="Percent 4 17 3 2 2 2" xfId="26804"/>
    <cellStyle name="Percent 4 17 3 2 3" xfId="26803"/>
    <cellStyle name="Percent 4 17 3 3" xfId="9185"/>
    <cellStyle name="Percent 4 17 3 3 2" xfId="9186"/>
    <cellStyle name="Percent 4 17 3 3 2 2" xfId="26806"/>
    <cellStyle name="Percent 4 17 3 3 3" xfId="26805"/>
    <cellStyle name="Percent 4 17 3 4" xfId="9187"/>
    <cellStyle name="Percent 4 17 3 4 2" xfId="26807"/>
    <cellStyle name="Percent 4 17 3 5" xfId="26802"/>
    <cellStyle name="Percent 4 17 4" xfId="9188"/>
    <cellStyle name="Percent 4 17 4 2" xfId="9189"/>
    <cellStyle name="Percent 4 17 4 2 2" xfId="9190"/>
    <cellStyle name="Percent 4 17 4 2 2 2" xfId="26810"/>
    <cellStyle name="Percent 4 17 4 2 3" xfId="26809"/>
    <cellStyle name="Percent 4 17 4 3" xfId="9191"/>
    <cellStyle name="Percent 4 17 4 3 2" xfId="9192"/>
    <cellStyle name="Percent 4 17 4 3 2 2" xfId="26812"/>
    <cellStyle name="Percent 4 17 4 3 3" xfId="26811"/>
    <cellStyle name="Percent 4 17 4 4" xfId="9193"/>
    <cellStyle name="Percent 4 17 4 4 2" xfId="26813"/>
    <cellStyle name="Percent 4 17 4 5" xfId="26808"/>
    <cellStyle name="Percent 4 17 5" xfId="9194"/>
    <cellStyle name="Percent 4 17 5 2" xfId="9195"/>
    <cellStyle name="Percent 4 17 5 2 2" xfId="9196"/>
    <cellStyle name="Percent 4 17 5 2 2 2" xfId="26816"/>
    <cellStyle name="Percent 4 17 5 2 3" xfId="26815"/>
    <cellStyle name="Percent 4 17 5 3" xfId="9197"/>
    <cellStyle name="Percent 4 17 5 3 2" xfId="9198"/>
    <cellStyle name="Percent 4 17 5 3 2 2" xfId="26818"/>
    <cellStyle name="Percent 4 17 5 3 3" xfId="26817"/>
    <cellStyle name="Percent 4 17 5 4" xfId="9199"/>
    <cellStyle name="Percent 4 17 5 4 2" xfId="9200"/>
    <cellStyle name="Percent 4 17 5 4 2 2" xfId="26820"/>
    <cellStyle name="Percent 4 17 5 4 3" xfId="26819"/>
    <cellStyle name="Percent 4 17 5 5" xfId="9201"/>
    <cellStyle name="Percent 4 17 5 5 2" xfId="26821"/>
    <cellStyle name="Percent 4 17 5 6" xfId="26814"/>
    <cellStyle name="Percent 4 17 6" xfId="9202"/>
    <cellStyle name="Percent 4 17 6 2" xfId="9203"/>
    <cellStyle name="Percent 4 17 6 2 2" xfId="9204"/>
    <cellStyle name="Percent 4 17 6 2 2 2" xfId="26824"/>
    <cellStyle name="Percent 4 17 6 2 3" xfId="26823"/>
    <cellStyle name="Percent 4 17 6 3" xfId="9205"/>
    <cellStyle name="Percent 4 17 6 3 2" xfId="9206"/>
    <cellStyle name="Percent 4 17 6 3 2 2" xfId="26826"/>
    <cellStyle name="Percent 4 17 6 3 3" xfId="26825"/>
    <cellStyle name="Percent 4 17 6 4" xfId="9207"/>
    <cellStyle name="Percent 4 17 6 4 2" xfId="26827"/>
    <cellStyle name="Percent 4 17 6 5" xfId="26822"/>
    <cellStyle name="Percent 4 17 7" xfId="9208"/>
    <cellStyle name="Percent 4 17 7 2" xfId="9209"/>
    <cellStyle name="Percent 4 17 7 2 2" xfId="26829"/>
    <cellStyle name="Percent 4 17 7 3" xfId="26828"/>
    <cellStyle name="Percent 4 17 8" xfId="9210"/>
    <cellStyle name="Percent 4 17 8 2" xfId="9211"/>
    <cellStyle name="Percent 4 17 8 2 2" xfId="26831"/>
    <cellStyle name="Percent 4 17 8 3" xfId="26830"/>
    <cellStyle name="Percent 4 17 9" xfId="9212"/>
    <cellStyle name="Percent 4 17 9 2" xfId="9213"/>
    <cellStyle name="Percent 4 17 9 2 2" xfId="26833"/>
    <cellStyle name="Percent 4 17 9 3" xfId="26832"/>
    <cellStyle name="Percent 4 18" xfId="9214"/>
    <cellStyle name="Percent 4 18 10" xfId="9215"/>
    <cellStyle name="Percent 4 18 10 2" xfId="9216"/>
    <cellStyle name="Percent 4 18 10 2 2" xfId="26836"/>
    <cellStyle name="Percent 4 18 10 3" xfId="26835"/>
    <cellStyle name="Percent 4 18 11" xfId="9217"/>
    <cellStyle name="Percent 4 18 11 2" xfId="26837"/>
    <cellStyle name="Percent 4 18 12" xfId="26834"/>
    <cellStyle name="Percent 4 18 2" xfId="9218"/>
    <cellStyle name="Percent 4 18 2 2" xfId="9219"/>
    <cellStyle name="Percent 4 18 2 2 2" xfId="9220"/>
    <cellStyle name="Percent 4 18 2 2 2 2" xfId="26840"/>
    <cellStyle name="Percent 4 18 2 2 3" xfId="26839"/>
    <cellStyle name="Percent 4 18 2 3" xfId="9221"/>
    <cellStyle name="Percent 4 18 2 3 2" xfId="9222"/>
    <cellStyle name="Percent 4 18 2 3 2 2" xfId="26842"/>
    <cellStyle name="Percent 4 18 2 3 3" xfId="26841"/>
    <cellStyle name="Percent 4 18 2 4" xfId="9223"/>
    <cellStyle name="Percent 4 18 2 4 2" xfId="26843"/>
    <cellStyle name="Percent 4 18 2 5" xfId="26838"/>
    <cellStyle name="Percent 4 18 3" xfId="9224"/>
    <cellStyle name="Percent 4 18 3 2" xfId="9225"/>
    <cellStyle name="Percent 4 18 3 2 2" xfId="9226"/>
    <cellStyle name="Percent 4 18 3 2 2 2" xfId="26846"/>
    <cellStyle name="Percent 4 18 3 2 3" xfId="26845"/>
    <cellStyle name="Percent 4 18 3 3" xfId="9227"/>
    <cellStyle name="Percent 4 18 3 3 2" xfId="9228"/>
    <cellStyle name="Percent 4 18 3 3 2 2" xfId="26848"/>
    <cellStyle name="Percent 4 18 3 3 3" xfId="26847"/>
    <cellStyle name="Percent 4 18 3 4" xfId="9229"/>
    <cellStyle name="Percent 4 18 3 4 2" xfId="26849"/>
    <cellStyle name="Percent 4 18 3 5" xfId="26844"/>
    <cellStyle name="Percent 4 18 4" xfId="9230"/>
    <cellStyle name="Percent 4 18 4 2" xfId="9231"/>
    <cellStyle name="Percent 4 18 4 2 2" xfId="9232"/>
    <cellStyle name="Percent 4 18 4 2 2 2" xfId="26852"/>
    <cellStyle name="Percent 4 18 4 2 3" xfId="26851"/>
    <cellStyle name="Percent 4 18 4 3" xfId="9233"/>
    <cellStyle name="Percent 4 18 4 3 2" xfId="9234"/>
    <cellStyle name="Percent 4 18 4 3 2 2" xfId="26854"/>
    <cellStyle name="Percent 4 18 4 3 3" xfId="26853"/>
    <cellStyle name="Percent 4 18 4 4" xfId="9235"/>
    <cellStyle name="Percent 4 18 4 4 2" xfId="26855"/>
    <cellStyle name="Percent 4 18 4 5" xfId="26850"/>
    <cellStyle name="Percent 4 18 5" xfId="9236"/>
    <cellStyle name="Percent 4 18 5 2" xfId="9237"/>
    <cellStyle name="Percent 4 18 5 2 2" xfId="9238"/>
    <cellStyle name="Percent 4 18 5 2 2 2" xfId="26858"/>
    <cellStyle name="Percent 4 18 5 2 3" xfId="26857"/>
    <cellStyle name="Percent 4 18 5 3" xfId="9239"/>
    <cellStyle name="Percent 4 18 5 3 2" xfId="9240"/>
    <cellStyle name="Percent 4 18 5 3 2 2" xfId="26860"/>
    <cellStyle name="Percent 4 18 5 3 3" xfId="26859"/>
    <cellStyle name="Percent 4 18 5 4" xfId="9241"/>
    <cellStyle name="Percent 4 18 5 4 2" xfId="9242"/>
    <cellStyle name="Percent 4 18 5 4 2 2" xfId="26862"/>
    <cellStyle name="Percent 4 18 5 4 3" xfId="26861"/>
    <cellStyle name="Percent 4 18 5 5" xfId="9243"/>
    <cellStyle name="Percent 4 18 5 5 2" xfId="26863"/>
    <cellStyle name="Percent 4 18 5 6" xfId="26856"/>
    <cellStyle name="Percent 4 18 6" xfId="9244"/>
    <cellStyle name="Percent 4 18 6 2" xfId="9245"/>
    <cellStyle name="Percent 4 18 6 2 2" xfId="9246"/>
    <cellStyle name="Percent 4 18 6 2 2 2" xfId="26866"/>
    <cellStyle name="Percent 4 18 6 2 3" xfId="26865"/>
    <cellStyle name="Percent 4 18 6 3" xfId="9247"/>
    <cellStyle name="Percent 4 18 6 3 2" xfId="9248"/>
    <cellStyle name="Percent 4 18 6 3 2 2" xfId="26868"/>
    <cellStyle name="Percent 4 18 6 3 3" xfId="26867"/>
    <cellStyle name="Percent 4 18 6 4" xfId="9249"/>
    <cellStyle name="Percent 4 18 6 4 2" xfId="26869"/>
    <cellStyle name="Percent 4 18 6 5" xfId="26864"/>
    <cellStyle name="Percent 4 18 7" xfId="9250"/>
    <cellStyle name="Percent 4 18 7 2" xfId="9251"/>
    <cellStyle name="Percent 4 18 7 2 2" xfId="26871"/>
    <cellStyle name="Percent 4 18 7 3" xfId="26870"/>
    <cellStyle name="Percent 4 18 8" xfId="9252"/>
    <cellStyle name="Percent 4 18 8 2" xfId="9253"/>
    <cellStyle name="Percent 4 18 8 2 2" xfId="26873"/>
    <cellStyle name="Percent 4 18 8 3" xfId="26872"/>
    <cellStyle name="Percent 4 18 9" xfId="9254"/>
    <cellStyle name="Percent 4 18 9 2" xfId="9255"/>
    <cellStyle name="Percent 4 18 9 2 2" xfId="26875"/>
    <cellStyle name="Percent 4 18 9 3" xfId="26874"/>
    <cellStyle name="Percent 4 19" xfId="9256"/>
    <cellStyle name="Percent 4 19 10" xfId="9257"/>
    <cellStyle name="Percent 4 19 10 2" xfId="9258"/>
    <cellStyle name="Percent 4 19 10 2 2" xfId="26878"/>
    <cellStyle name="Percent 4 19 10 3" xfId="26877"/>
    <cellStyle name="Percent 4 19 11" xfId="9259"/>
    <cellStyle name="Percent 4 19 11 2" xfId="26879"/>
    <cellStyle name="Percent 4 19 12" xfId="26876"/>
    <cellStyle name="Percent 4 19 2" xfId="9260"/>
    <cellStyle name="Percent 4 19 2 2" xfId="9261"/>
    <cellStyle name="Percent 4 19 2 2 2" xfId="9262"/>
    <cellStyle name="Percent 4 19 2 2 2 2" xfId="26882"/>
    <cellStyle name="Percent 4 19 2 2 3" xfId="26881"/>
    <cellStyle name="Percent 4 19 2 3" xfId="9263"/>
    <cellStyle name="Percent 4 19 2 3 2" xfId="9264"/>
    <cellStyle name="Percent 4 19 2 3 2 2" xfId="26884"/>
    <cellStyle name="Percent 4 19 2 3 3" xfId="26883"/>
    <cellStyle name="Percent 4 19 2 4" xfId="9265"/>
    <cellStyle name="Percent 4 19 2 4 2" xfId="26885"/>
    <cellStyle name="Percent 4 19 2 5" xfId="26880"/>
    <cellStyle name="Percent 4 19 3" xfId="9266"/>
    <cellStyle name="Percent 4 19 3 2" xfId="9267"/>
    <cellStyle name="Percent 4 19 3 2 2" xfId="9268"/>
    <cellStyle name="Percent 4 19 3 2 2 2" xfId="26888"/>
    <cellStyle name="Percent 4 19 3 2 3" xfId="26887"/>
    <cellStyle name="Percent 4 19 3 3" xfId="9269"/>
    <cellStyle name="Percent 4 19 3 3 2" xfId="9270"/>
    <cellStyle name="Percent 4 19 3 3 2 2" xfId="26890"/>
    <cellStyle name="Percent 4 19 3 3 3" xfId="26889"/>
    <cellStyle name="Percent 4 19 3 4" xfId="9271"/>
    <cellStyle name="Percent 4 19 3 4 2" xfId="26891"/>
    <cellStyle name="Percent 4 19 3 5" xfId="26886"/>
    <cellStyle name="Percent 4 19 4" xfId="9272"/>
    <cellStyle name="Percent 4 19 4 2" xfId="9273"/>
    <cellStyle name="Percent 4 19 4 2 2" xfId="9274"/>
    <cellStyle name="Percent 4 19 4 2 2 2" xfId="26894"/>
    <cellStyle name="Percent 4 19 4 2 3" xfId="26893"/>
    <cellStyle name="Percent 4 19 4 3" xfId="9275"/>
    <cellStyle name="Percent 4 19 4 3 2" xfId="9276"/>
    <cellStyle name="Percent 4 19 4 3 2 2" xfId="26896"/>
    <cellStyle name="Percent 4 19 4 3 3" xfId="26895"/>
    <cellStyle name="Percent 4 19 4 4" xfId="9277"/>
    <cellStyle name="Percent 4 19 4 4 2" xfId="26897"/>
    <cellStyle name="Percent 4 19 4 5" xfId="26892"/>
    <cellStyle name="Percent 4 19 5" xfId="9278"/>
    <cellStyle name="Percent 4 19 5 2" xfId="9279"/>
    <cellStyle name="Percent 4 19 5 2 2" xfId="9280"/>
    <cellStyle name="Percent 4 19 5 2 2 2" xfId="26900"/>
    <cellStyle name="Percent 4 19 5 2 3" xfId="26899"/>
    <cellStyle name="Percent 4 19 5 3" xfId="9281"/>
    <cellStyle name="Percent 4 19 5 3 2" xfId="9282"/>
    <cellStyle name="Percent 4 19 5 3 2 2" xfId="26902"/>
    <cellStyle name="Percent 4 19 5 3 3" xfId="26901"/>
    <cellStyle name="Percent 4 19 5 4" xfId="9283"/>
    <cellStyle name="Percent 4 19 5 4 2" xfId="9284"/>
    <cellStyle name="Percent 4 19 5 4 2 2" xfId="26904"/>
    <cellStyle name="Percent 4 19 5 4 3" xfId="26903"/>
    <cellStyle name="Percent 4 19 5 5" xfId="9285"/>
    <cellStyle name="Percent 4 19 5 5 2" xfId="26905"/>
    <cellStyle name="Percent 4 19 5 6" xfId="26898"/>
    <cellStyle name="Percent 4 19 6" xfId="9286"/>
    <cellStyle name="Percent 4 19 6 2" xfId="9287"/>
    <cellStyle name="Percent 4 19 6 2 2" xfId="9288"/>
    <cellStyle name="Percent 4 19 6 2 2 2" xfId="26908"/>
    <cellStyle name="Percent 4 19 6 2 3" xfId="26907"/>
    <cellStyle name="Percent 4 19 6 3" xfId="9289"/>
    <cellStyle name="Percent 4 19 6 3 2" xfId="9290"/>
    <cellStyle name="Percent 4 19 6 3 2 2" xfId="26910"/>
    <cellStyle name="Percent 4 19 6 3 3" xfId="26909"/>
    <cellStyle name="Percent 4 19 6 4" xfId="9291"/>
    <cellStyle name="Percent 4 19 6 4 2" xfId="26911"/>
    <cellStyle name="Percent 4 19 6 5" xfId="26906"/>
    <cellStyle name="Percent 4 19 7" xfId="9292"/>
    <cellStyle name="Percent 4 19 7 2" xfId="9293"/>
    <cellStyle name="Percent 4 19 7 2 2" xfId="26913"/>
    <cellStyle name="Percent 4 19 7 3" xfId="26912"/>
    <cellStyle name="Percent 4 19 8" xfId="9294"/>
    <cellStyle name="Percent 4 19 8 2" xfId="9295"/>
    <cellStyle name="Percent 4 19 8 2 2" xfId="26915"/>
    <cellStyle name="Percent 4 19 8 3" xfId="26914"/>
    <cellStyle name="Percent 4 19 9" xfId="9296"/>
    <cellStyle name="Percent 4 19 9 2" xfId="9297"/>
    <cellStyle name="Percent 4 19 9 2 2" xfId="26917"/>
    <cellStyle name="Percent 4 19 9 3" xfId="26916"/>
    <cellStyle name="Percent 4 2" xfId="153"/>
    <cellStyle name="Percent 4 2 10" xfId="9299"/>
    <cellStyle name="Percent 4 2 10 2" xfId="9300"/>
    <cellStyle name="Percent 4 2 10 2 2" xfId="9301"/>
    <cellStyle name="Percent 4 2 10 2 2 2" xfId="26921"/>
    <cellStyle name="Percent 4 2 10 2 3" xfId="26920"/>
    <cellStyle name="Percent 4 2 10 3" xfId="9302"/>
    <cellStyle name="Percent 4 2 10 3 2" xfId="9303"/>
    <cellStyle name="Percent 4 2 10 3 2 2" xfId="26923"/>
    <cellStyle name="Percent 4 2 10 3 3" xfId="26922"/>
    <cellStyle name="Percent 4 2 10 4" xfId="9304"/>
    <cellStyle name="Percent 4 2 10 4 2" xfId="26924"/>
    <cellStyle name="Percent 4 2 10 5" xfId="26919"/>
    <cellStyle name="Percent 4 2 11" xfId="9305"/>
    <cellStyle name="Percent 4 2 11 2" xfId="9306"/>
    <cellStyle name="Percent 4 2 11 2 2" xfId="9307"/>
    <cellStyle name="Percent 4 2 11 2 2 2" xfId="26927"/>
    <cellStyle name="Percent 4 2 11 2 3" xfId="26926"/>
    <cellStyle name="Percent 4 2 11 3" xfId="9308"/>
    <cellStyle name="Percent 4 2 11 3 2" xfId="9309"/>
    <cellStyle name="Percent 4 2 11 3 2 2" xfId="26929"/>
    <cellStyle name="Percent 4 2 11 3 3" xfId="26928"/>
    <cellStyle name="Percent 4 2 11 4" xfId="9310"/>
    <cellStyle name="Percent 4 2 11 4 2" xfId="26930"/>
    <cellStyle name="Percent 4 2 11 5" xfId="26925"/>
    <cellStyle name="Percent 4 2 12" xfId="9311"/>
    <cellStyle name="Percent 4 2 12 2" xfId="9312"/>
    <cellStyle name="Percent 4 2 12 2 2" xfId="9313"/>
    <cellStyle name="Percent 4 2 12 2 2 2" xfId="26933"/>
    <cellStyle name="Percent 4 2 12 2 3" xfId="26932"/>
    <cellStyle name="Percent 4 2 12 3" xfId="9314"/>
    <cellStyle name="Percent 4 2 12 3 2" xfId="9315"/>
    <cellStyle name="Percent 4 2 12 3 2 2" xfId="26935"/>
    <cellStyle name="Percent 4 2 12 3 3" xfId="26934"/>
    <cellStyle name="Percent 4 2 12 4" xfId="9316"/>
    <cellStyle name="Percent 4 2 12 4 2" xfId="9317"/>
    <cellStyle name="Percent 4 2 12 4 2 2" xfId="26937"/>
    <cellStyle name="Percent 4 2 12 4 3" xfId="26936"/>
    <cellStyle name="Percent 4 2 12 5" xfId="9318"/>
    <cellStyle name="Percent 4 2 12 5 2" xfId="26938"/>
    <cellStyle name="Percent 4 2 12 6" xfId="26931"/>
    <cellStyle name="Percent 4 2 13" xfId="9319"/>
    <cellStyle name="Percent 4 2 13 2" xfId="9320"/>
    <cellStyle name="Percent 4 2 13 2 2" xfId="9321"/>
    <cellStyle name="Percent 4 2 13 2 2 2" xfId="26941"/>
    <cellStyle name="Percent 4 2 13 2 3" xfId="26940"/>
    <cellStyle name="Percent 4 2 13 3" xfId="9322"/>
    <cellStyle name="Percent 4 2 13 3 2" xfId="9323"/>
    <cellStyle name="Percent 4 2 13 3 2 2" xfId="26943"/>
    <cellStyle name="Percent 4 2 13 3 3" xfId="26942"/>
    <cellStyle name="Percent 4 2 13 4" xfId="9324"/>
    <cellStyle name="Percent 4 2 13 4 2" xfId="26944"/>
    <cellStyle name="Percent 4 2 13 5" xfId="26939"/>
    <cellStyle name="Percent 4 2 14" xfId="9325"/>
    <cellStyle name="Percent 4 2 14 2" xfId="9326"/>
    <cellStyle name="Percent 4 2 14 2 2" xfId="26946"/>
    <cellStyle name="Percent 4 2 14 3" xfId="26945"/>
    <cellStyle name="Percent 4 2 15" xfId="9327"/>
    <cellStyle name="Percent 4 2 15 2" xfId="9328"/>
    <cellStyle name="Percent 4 2 15 2 2" xfId="26948"/>
    <cellStyle name="Percent 4 2 15 3" xfId="26947"/>
    <cellStyle name="Percent 4 2 16" xfId="9329"/>
    <cellStyle name="Percent 4 2 16 2" xfId="9330"/>
    <cellStyle name="Percent 4 2 16 2 2" xfId="26950"/>
    <cellStyle name="Percent 4 2 16 3" xfId="26949"/>
    <cellStyle name="Percent 4 2 17" xfId="9331"/>
    <cellStyle name="Percent 4 2 17 2" xfId="9332"/>
    <cellStyle name="Percent 4 2 17 2 2" xfId="26952"/>
    <cellStyle name="Percent 4 2 17 3" xfId="26951"/>
    <cellStyle name="Percent 4 2 18" xfId="9333"/>
    <cellStyle name="Percent 4 2 18 2" xfId="26953"/>
    <cellStyle name="Percent 4 2 19" xfId="9334"/>
    <cellStyle name="Percent 4 2 19 2" xfId="26954"/>
    <cellStyle name="Percent 4 2 2" xfId="9335"/>
    <cellStyle name="Percent 4 2 2 10" xfId="9336"/>
    <cellStyle name="Percent 4 2 2 10 2" xfId="26956"/>
    <cellStyle name="Percent 4 2 2 11" xfId="26955"/>
    <cellStyle name="Percent 4 2 2 2" xfId="9337"/>
    <cellStyle name="Percent 4 2 2 2 2" xfId="9338"/>
    <cellStyle name="Percent 4 2 2 2 2 2" xfId="9339"/>
    <cellStyle name="Percent 4 2 2 2 2 2 2" xfId="26959"/>
    <cellStyle name="Percent 4 2 2 2 2 3" xfId="26958"/>
    <cellStyle name="Percent 4 2 2 2 3" xfId="9340"/>
    <cellStyle name="Percent 4 2 2 2 3 2" xfId="9341"/>
    <cellStyle name="Percent 4 2 2 2 3 2 2" xfId="26961"/>
    <cellStyle name="Percent 4 2 2 2 3 3" xfId="26960"/>
    <cellStyle name="Percent 4 2 2 2 4" xfId="9342"/>
    <cellStyle name="Percent 4 2 2 2 4 2" xfId="26962"/>
    <cellStyle name="Percent 4 2 2 2 5" xfId="26957"/>
    <cellStyle name="Percent 4 2 2 3" xfId="9343"/>
    <cellStyle name="Percent 4 2 2 3 2" xfId="9344"/>
    <cellStyle name="Percent 4 2 2 3 2 2" xfId="9345"/>
    <cellStyle name="Percent 4 2 2 3 2 2 2" xfId="26965"/>
    <cellStyle name="Percent 4 2 2 3 2 3" xfId="26964"/>
    <cellStyle name="Percent 4 2 2 3 3" xfId="9346"/>
    <cellStyle name="Percent 4 2 2 3 3 2" xfId="9347"/>
    <cellStyle name="Percent 4 2 2 3 3 2 2" xfId="26967"/>
    <cellStyle name="Percent 4 2 2 3 3 3" xfId="26966"/>
    <cellStyle name="Percent 4 2 2 3 4" xfId="9348"/>
    <cellStyle name="Percent 4 2 2 3 4 2" xfId="26968"/>
    <cellStyle name="Percent 4 2 2 3 5" xfId="26963"/>
    <cellStyle name="Percent 4 2 2 4" xfId="9349"/>
    <cellStyle name="Percent 4 2 2 4 2" xfId="9350"/>
    <cellStyle name="Percent 4 2 2 4 2 2" xfId="9351"/>
    <cellStyle name="Percent 4 2 2 4 2 2 2" xfId="26971"/>
    <cellStyle name="Percent 4 2 2 4 2 3" xfId="26970"/>
    <cellStyle name="Percent 4 2 2 4 3" xfId="9352"/>
    <cellStyle name="Percent 4 2 2 4 3 2" xfId="9353"/>
    <cellStyle name="Percent 4 2 2 4 3 2 2" xfId="26973"/>
    <cellStyle name="Percent 4 2 2 4 3 3" xfId="26972"/>
    <cellStyle name="Percent 4 2 2 4 4" xfId="9354"/>
    <cellStyle name="Percent 4 2 2 4 4 2" xfId="9355"/>
    <cellStyle name="Percent 4 2 2 4 4 2 2" xfId="26975"/>
    <cellStyle name="Percent 4 2 2 4 4 3" xfId="26974"/>
    <cellStyle name="Percent 4 2 2 4 5" xfId="9356"/>
    <cellStyle name="Percent 4 2 2 4 5 2" xfId="26976"/>
    <cellStyle name="Percent 4 2 2 4 6" xfId="26969"/>
    <cellStyle name="Percent 4 2 2 5" xfId="9357"/>
    <cellStyle name="Percent 4 2 2 5 2" xfId="9358"/>
    <cellStyle name="Percent 4 2 2 5 2 2" xfId="9359"/>
    <cellStyle name="Percent 4 2 2 5 2 2 2" xfId="26979"/>
    <cellStyle name="Percent 4 2 2 5 2 3" xfId="26978"/>
    <cellStyle name="Percent 4 2 2 5 3" xfId="9360"/>
    <cellStyle name="Percent 4 2 2 5 3 2" xfId="9361"/>
    <cellStyle name="Percent 4 2 2 5 3 2 2" xfId="26981"/>
    <cellStyle name="Percent 4 2 2 5 3 3" xfId="26980"/>
    <cellStyle name="Percent 4 2 2 5 4" xfId="9362"/>
    <cellStyle name="Percent 4 2 2 5 4 2" xfId="26982"/>
    <cellStyle name="Percent 4 2 2 5 5" xfId="26977"/>
    <cellStyle name="Percent 4 2 2 6" xfId="9363"/>
    <cellStyle name="Percent 4 2 2 6 2" xfId="9364"/>
    <cellStyle name="Percent 4 2 2 6 2 2" xfId="26984"/>
    <cellStyle name="Percent 4 2 2 6 3" xfId="26983"/>
    <cellStyle name="Percent 4 2 2 7" xfId="9365"/>
    <cellStyle name="Percent 4 2 2 7 2" xfId="9366"/>
    <cellStyle name="Percent 4 2 2 7 2 2" xfId="26986"/>
    <cellStyle name="Percent 4 2 2 7 3" xfId="26985"/>
    <cellStyle name="Percent 4 2 2 8" xfId="9367"/>
    <cellStyle name="Percent 4 2 2 8 2" xfId="9368"/>
    <cellStyle name="Percent 4 2 2 8 2 2" xfId="26988"/>
    <cellStyle name="Percent 4 2 2 8 3" xfId="26987"/>
    <cellStyle name="Percent 4 2 2 9" xfId="9369"/>
    <cellStyle name="Percent 4 2 2 9 2" xfId="9370"/>
    <cellStyle name="Percent 4 2 2 9 2 2" xfId="26990"/>
    <cellStyle name="Percent 4 2 2 9 3" xfId="26989"/>
    <cellStyle name="Percent 4 2 20" xfId="9298"/>
    <cellStyle name="Percent 4 2 21" xfId="26918"/>
    <cellStyle name="Percent 4 2 3" xfId="9371"/>
    <cellStyle name="Percent 4 2 3 10" xfId="9372"/>
    <cellStyle name="Percent 4 2 3 10 2" xfId="26992"/>
    <cellStyle name="Percent 4 2 3 11" xfId="26991"/>
    <cellStyle name="Percent 4 2 3 2" xfId="9373"/>
    <cellStyle name="Percent 4 2 3 2 2" xfId="9374"/>
    <cellStyle name="Percent 4 2 3 2 2 2" xfId="9375"/>
    <cellStyle name="Percent 4 2 3 2 2 2 2" xfId="26995"/>
    <cellStyle name="Percent 4 2 3 2 2 3" xfId="26994"/>
    <cellStyle name="Percent 4 2 3 2 3" xfId="9376"/>
    <cellStyle name="Percent 4 2 3 2 3 2" xfId="9377"/>
    <cellStyle name="Percent 4 2 3 2 3 2 2" xfId="26997"/>
    <cellStyle name="Percent 4 2 3 2 3 3" xfId="26996"/>
    <cellStyle name="Percent 4 2 3 2 4" xfId="9378"/>
    <cellStyle name="Percent 4 2 3 2 4 2" xfId="26998"/>
    <cellStyle name="Percent 4 2 3 2 5" xfId="26993"/>
    <cellStyle name="Percent 4 2 3 3" xfId="9379"/>
    <cellStyle name="Percent 4 2 3 3 2" xfId="9380"/>
    <cellStyle name="Percent 4 2 3 3 2 2" xfId="9381"/>
    <cellStyle name="Percent 4 2 3 3 2 2 2" xfId="27001"/>
    <cellStyle name="Percent 4 2 3 3 2 3" xfId="27000"/>
    <cellStyle name="Percent 4 2 3 3 3" xfId="9382"/>
    <cellStyle name="Percent 4 2 3 3 3 2" xfId="9383"/>
    <cellStyle name="Percent 4 2 3 3 3 2 2" xfId="27003"/>
    <cellStyle name="Percent 4 2 3 3 3 3" xfId="27002"/>
    <cellStyle name="Percent 4 2 3 3 4" xfId="9384"/>
    <cellStyle name="Percent 4 2 3 3 4 2" xfId="27004"/>
    <cellStyle name="Percent 4 2 3 3 5" xfId="26999"/>
    <cellStyle name="Percent 4 2 3 4" xfId="9385"/>
    <cellStyle name="Percent 4 2 3 4 2" xfId="9386"/>
    <cellStyle name="Percent 4 2 3 4 2 2" xfId="9387"/>
    <cellStyle name="Percent 4 2 3 4 2 2 2" xfId="27007"/>
    <cellStyle name="Percent 4 2 3 4 2 3" xfId="27006"/>
    <cellStyle name="Percent 4 2 3 4 3" xfId="9388"/>
    <cellStyle name="Percent 4 2 3 4 3 2" xfId="9389"/>
    <cellStyle name="Percent 4 2 3 4 3 2 2" xfId="27009"/>
    <cellStyle name="Percent 4 2 3 4 3 3" xfId="27008"/>
    <cellStyle name="Percent 4 2 3 4 4" xfId="9390"/>
    <cellStyle name="Percent 4 2 3 4 4 2" xfId="9391"/>
    <cellStyle name="Percent 4 2 3 4 4 2 2" xfId="27011"/>
    <cellStyle name="Percent 4 2 3 4 4 3" xfId="27010"/>
    <cellStyle name="Percent 4 2 3 4 5" xfId="9392"/>
    <cellStyle name="Percent 4 2 3 4 5 2" xfId="27012"/>
    <cellStyle name="Percent 4 2 3 4 6" xfId="27005"/>
    <cellStyle name="Percent 4 2 3 5" xfId="9393"/>
    <cellStyle name="Percent 4 2 3 5 2" xfId="9394"/>
    <cellStyle name="Percent 4 2 3 5 2 2" xfId="9395"/>
    <cellStyle name="Percent 4 2 3 5 2 2 2" xfId="27015"/>
    <cellStyle name="Percent 4 2 3 5 2 3" xfId="27014"/>
    <cellStyle name="Percent 4 2 3 5 3" xfId="9396"/>
    <cellStyle name="Percent 4 2 3 5 3 2" xfId="9397"/>
    <cellStyle name="Percent 4 2 3 5 3 2 2" xfId="27017"/>
    <cellStyle name="Percent 4 2 3 5 3 3" xfId="27016"/>
    <cellStyle name="Percent 4 2 3 5 4" xfId="9398"/>
    <cellStyle name="Percent 4 2 3 5 4 2" xfId="27018"/>
    <cellStyle name="Percent 4 2 3 5 5" xfId="27013"/>
    <cellStyle name="Percent 4 2 3 6" xfId="9399"/>
    <cellStyle name="Percent 4 2 3 6 2" xfId="9400"/>
    <cellStyle name="Percent 4 2 3 6 2 2" xfId="27020"/>
    <cellStyle name="Percent 4 2 3 6 3" xfId="27019"/>
    <cellStyle name="Percent 4 2 3 7" xfId="9401"/>
    <cellStyle name="Percent 4 2 3 7 2" xfId="9402"/>
    <cellStyle name="Percent 4 2 3 7 2 2" xfId="27022"/>
    <cellStyle name="Percent 4 2 3 7 3" xfId="27021"/>
    <cellStyle name="Percent 4 2 3 8" xfId="9403"/>
    <cellStyle name="Percent 4 2 3 8 2" xfId="9404"/>
    <cellStyle name="Percent 4 2 3 8 2 2" xfId="27024"/>
    <cellStyle name="Percent 4 2 3 8 3" xfId="27023"/>
    <cellStyle name="Percent 4 2 3 9" xfId="9405"/>
    <cellStyle name="Percent 4 2 3 9 2" xfId="9406"/>
    <cellStyle name="Percent 4 2 3 9 2 2" xfId="27026"/>
    <cellStyle name="Percent 4 2 3 9 3" xfId="27025"/>
    <cellStyle name="Percent 4 2 4" xfId="9407"/>
    <cellStyle name="Percent 4 2 4 10" xfId="9408"/>
    <cellStyle name="Percent 4 2 4 10 2" xfId="27028"/>
    <cellStyle name="Percent 4 2 4 11" xfId="27027"/>
    <cellStyle name="Percent 4 2 4 2" xfId="9409"/>
    <cellStyle name="Percent 4 2 4 2 2" xfId="9410"/>
    <cellStyle name="Percent 4 2 4 2 2 2" xfId="9411"/>
    <cellStyle name="Percent 4 2 4 2 2 2 2" xfId="27031"/>
    <cellStyle name="Percent 4 2 4 2 2 3" xfId="27030"/>
    <cellStyle name="Percent 4 2 4 2 3" xfId="9412"/>
    <cellStyle name="Percent 4 2 4 2 3 2" xfId="9413"/>
    <cellStyle name="Percent 4 2 4 2 3 2 2" xfId="27033"/>
    <cellStyle name="Percent 4 2 4 2 3 3" xfId="27032"/>
    <cellStyle name="Percent 4 2 4 2 4" xfId="9414"/>
    <cellStyle name="Percent 4 2 4 2 4 2" xfId="27034"/>
    <cellStyle name="Percent 4 2 4 2 5" xfId="27029"/>
    <cellStyle name="Percent 4 2 4 3" xfId="9415"/>
    <cellStyle name="Percent 4 2 4 3 2" xfId="9416"/>
    <cellStyle name="Percent 4 2 4 3 2 2" xfId="9417"/>
    <cellStyle name="Percent 4 2 4 3 2 2 2" xfId="27037"/>
    <cellStyle name="Percent 4 2 4 3 2 3" xfId="27036"/>
    <cellStyle name="Percent 4 2 4 3 3" xfId="9418"/>
    <cellStyle name="Percent 4 2 4 3 3 2" xfId="9419"/>
    <cellStyle name="Percent 4 2 4 3 3 2 2" xfId="27039"/>
    <cellStyle name="Percent 4 2 4 3 3 3" xfId="27038"/>
    <cellStyle name="Percent 4 2 4 3 4" xfId="9420"/>
    <cellStyle name="Percent 4 2 4 3 4 2" xfId="27040"/>
    <cellStyle name="Percent 4 2 4 3 5" xfId="27035"/>
    <cellStyle name="Percent 4 2 4 4" xfId="9421"/>
    <cellStyle name="Percent 4 2 4 4 2" xfId="9422"/>
    <cellStyle name="Percent 4 2 4 4 2 2" xfId="9423"/>
    <cellStyle name="Percent 4 2 4 4 2 2 2" xfId="27043"/>
    <cellStyle name="Percent 4 2 4 4 2 3" xfId="27042"/>
    <cellStyle name="Percent 4 2 4 4 3" xfId="9424"/>
    <cellStyle name="Percent 4 2 4 4 3 2" xfId="9425"/>
    <cellStyle name="Percent 4 2 4 4 3 2 2" xfId="27045"/>
    <cellStyle name="Percent 4 2 4 4 3 3" xfId="27044"/>
    <cellStyle name="Percent 4 2 4 4 4" xfId="9426"/>
    <cellStyle name="Percent 4 2 4 4 4 2" xfId="9427"/>
    <cellStyle name="Percent 4 2 4 4 4 2 2" xfId="27047"/>
    <cellStyle name="Percent 4 2 4 4 4 3" xfId="27046"/>
    <cellStyle name="Percent 4 2 4 4 5" xfId="9428"/>
    <cellStyle name="Percent 4 2 4 4 5 2" xfId="27048"/>
    <cellStyle name="Percent 4 2 4 4 6" xfId="27041"/>
    <cellStyle name="Percent 4 2 4 5" xfId="9429"/>
    <cellStyle name="Percent 4 2 4 5 2" xfId="9430"/>
    <cellStyle name="Percent 4 2 4 5 2 2" xfId="9431"/>
    <cellStyle name="Percent 4 2 4 5 2 2 2" xfId="27051"/>
    <cellStyle name="Percent 4 2 4 5 2 3" xfId="27050"/>
    <cellStyle name="Percent 4 2 4 5 3" xfId="9432"/>
    <cellStyle name="Percent 4 2 4 5 3 2" xfId="9433"/>
    <cellStyle name="Percent 4 2 4 5 3 2 2" xfId="27053"/>
    <cellStyle name="Percent 4 2 4 5 3 3" xfId="27052"/>
    <cellStyle name="Percent 4 2 4 5 4" xfId="9434"/>
    <cellStyle name="Percent 4 2 4 5 4 2" xfId="27054"/>
    <cellStyle name="Percent 4 2 4 5 5" xfId="27049"/>
    <cellStyle name="Percent 4 2 4 6" xfId="9435"/>
    <cellStyle name="Percent 4 2 4 6 2" xfId="9436"/>
    <cellStyle name="Percent 4 2 4 6 2 2" xfId="27056"/>
    <cellStyle name="Percent 4 2 4 6 3" xfId="27055"/>
    <cellStyle name="Percent 4 2 4 7" xfId="9437"/>
    <cellStyle name="Percent 4 2 4 7 2" xfId="9438"/>
    <cellStyle name="Percent 4 2 4 7 2 2" xfId="27058"/>
    <cellStyle name="Percent 4 2 4 7 3" xfId="27057"/>
    <cellStyle name="Percent 4 2 4 8" xfId="9439"/>
    <cellStyle name="Percent 4 2 4 8 2" xfId="9440"/>
    <cellStyle name="Percent 4 2 4 8 2 2" xfId="27060"/>
    <cellStyle name="Percent 4 2 4 8 3" xfId="27059"/>
    <cellStyle name="Percent 4 2 4 9" xfId="9441"/>
    <cellStyle name="Percent 4 2 4 9 2" xfId="9442"/>
    <cellStyle name="Percent 4 2 4 9 2 2" xfId="27062"/>
    <cellStyle name="Percent 4 2 4 9 3" xfId="27061"/>
    <cellStyle name="Percent 4 2 5" xfId="9443"/>
    <cellStyle name="Percent 4 2 5 10" xfId="27063"/>
    <cellStyle name="Percent 4 2 5 2" xfId="9444"/>
    <cellStyle name="Percent 4 2 5 2 2" xfId="9445"/>
    <cellStyle name="Percent 4 2 5 2 2 2" xfId="9446"/>
    <cellStyle name="Percent 4 2 5 2 2 2 2" xfId="27066"/>
    <cellStyle name="Percent 4 2 5 2 2 3" xfId="27065"/>
    <cellStyle name="Percent 4 2 5 2 3" xfId="9447"/>
    <cellStyle name="Percent 4 2 5 2 3 2" xfId="9448"/>
    <cellStyle name="Percent 4 2 5 2 3 2 2" xfId="27068"/>
    <cellStyle name="Percent 4 2 5 2 3 3" xfId="27067"/>
    <cellStyle name="Percent 4 2 5 2 4" xfId="9449"/>
    <cellStyle name="Percent 4 2 5 2 4 2" xfId="27069"/>
    <cellStyle name="Percent 4 2 5 2 5" xfId="27064"/>
    <cellStyle name="Percent 4 2 5 3" xfId="9450"/>
    <cellStyle name="Percent 4 2 5 3 2" xfId="9451"/>
    <cellStyle name="Percent 4 2 5 3 2 2" xfId="9452"/>
    <cellStyle name="Percent 4 2 5 3 2 2 2" xfId="27072"/>
    <cellStyle name="Percent 4 2 5 3 2 3" xfId="27071"/>
    <cellStyle name="Percent 4 2 5 3 3" xfId="9453"/>
    <cellStyle name="Percent 4 2 5 3 3 2" xfId="9454"/>
    <cellStyle name="Percent 4 2 5 3 3 2 2" xfId="27074"/>
    <cellStyle name="Percent 4 2 5 3 3 3" xfId="27073"/>
    <cellStyle name="Percent 4 2 5 3 4" xfId="9455"/>
    <cellStyle name="Percent 4 2 5 3 4 2" xfId="27075"/>
    <cellStyle name="Percent 4 2 5 3 5" xfId="27070"/>
    <cellStyle name="Percent 4 2 5 4" xfId="9456"/>
    <cellStyle name="Percent 4 2 5 4 2" xfId="9457"/>
    <cellStyle name="Percent 4 2 5 4 2 2" xfId="9458"/>
    <cellStyle name="Percent 4 2 5 4 2 2 2" xfId="27078"/>
    <cellStyle name="Percent 4 2 5 4 2 3" xfId="27077"/>
    <cellStyle name="Percent 4 2 5 4 3" xfId="9459"/>
    <cellStyle name="Percent 4 2 5 4 3 2" xfId="9460"/>
    <cellStyle name="Percent 4 2 5 4 3 2 2" xfId="27080"/>
    <cellStyle name="Percent 4 2 5 4 3 3" xfId="27079"/>
    <cellStyle name="Percent 4 2 5 4 4" xfId="9461"/>
    <cellStyle name="Percent 4 2 5 4 4 2" xfId="9462"/>
    <cellStyle name="Percent 4 2 5 4 4 2 2" xfId="27082"/>
    <cellStyle name="Percent 4 2 5 4 4 3" xfId="27081"/>
    <cellStyle name="Percent 4 2 5 4 5" xfId="9463"/>
    <cellStyle name="Percent 4 2 5 4 5 2" xfId="27083"/>
    <cellStyle name="Percent 4 2 5 4 6" xfId="27076"/>
    <cellStyle name="Percent 4 2 5 5" xfId="9464"/>
    <cellStyle name="Percent 4 2 5 5 2" xfId="9465"/>
    <cellStyle name="Percent 4 2 5 5 2 2" xfId="9466"/>
    <cellStyle name="Percent 4 2 5 5 2 2 2" xfId="27086"/>
    <cellStyle name="Percent 4 2 5 5 2 3" xfId="27085"/>
    <cellStyle name="Percent 4 2 5 5 3" xfId="9467"/>
    <cellStyle name="Percent 4 2 5 5 3 2" xfId="9468"/>
    <cellStyle name="Percent 4 2 5 5 3 2 2" xfId="27088"/>
    <cellStyle name="Percent 4 2 5 5 3 3" xfId="27087"/>
    <cellStyle name="Percent 4 2 5 5 4" xfId="9469"/>
    <cellStyle name="Percent 4 2 5 5 4 2" xfId="27089"/>
    <cellStyle name="Percent 4 2 5 5 5" xfId="27084"/>
    <cellStyle name="Percent 4 2 5 6" xfId="9470"/>
    <cellStyle name="Percent 4 2 5 6 2" xfId="9471"/>
    <cellStyle name="Percent 4 2 5 6 2 2" xfId="27091"/>
    <cellStyle name="Percent 4 2 5 6 3" xfId="27090"/>
    <cellStyle name="Percent 4 2 5 7" xfId="9472"/>
    <cellStyle name="Percent 4 2 5 7 2" xfId="9473"/>
    <cellStyle name="Percent 4 2 5 7 2 2" xfId="27093"/>
    <cellStyle name="Percent 4 2 5 7 3" xfId="27092"/>
    <cellStyle name="Percent 4 2 5 8" xfId="9474"/>
    <cellStyle name="Percent 4 2 5 8 2" xfId="9475"/>
    <cellStyle name="Percent 4 2 5 8 2 2" xfId="27095"/>
    <cellStyle name="Percent 4 2 5 8 3" xfId="27094"/>
    <cellStyle name="Percent 4 2 5 9" xfId="9476"/>
    <cellStyle name="Percent 4 2 5 9 2" xfId="27096"/>
    <cellStyle name="Percent 4 2 6" xfId="9477"/>
    <cellStyle name="Percent 4 2 6 10" xfId="27097"/>
    <cellStyle name="Percent 4 2 6 2" xfId="9478"/>
    <cellStyle name="Percent 4 2 6 2 2" xfId="9479"/>
    <cellStyle name="Percent 4 2 6 2 2 2" xfId="9480"/>
    <cellStyle name="Percent 4 2 6 2 2 2 2" xfId="27100"/>
    <cellStyle name="Percent 4 2 6 2 2 3" xfId="27099"/>
    <cellStyle name="Percent 4 2 6 2 3" xfId="9481"/>
    <cellStyle name="Percent 4 2 6 2 3 2" xfId="9482"/>
    <cellStyle name="Percent 4 2 6 2 3 2 2" xfId="27102"/>
    <cellStyle name="Percent 4 2 6 2 3 3" xfId="27101"/>
    <cellStyle name="Percent 4 2 6 2 4" xfId="9483"/>
    <cellStyle name="Percent 4 2 6 2 4 2" xfId="27103"/>
    <cellStyle name="Percent 4 2 6 2 5" xfId="27098"/>
    <cellStyle name="Percent 4 2 6 3" xfId="9484"/>
    <cellStyle name="Percent 4 2 6 3 2" xfId="9485"/>
    <cellStyle name="Percent 4 2 6 3 2 2" xfId="9486"/>
    <cellStyle name="Percent 4 2 6 3 2 2 2" xfId="27106"/>
    <cellStyle name="Percent 4 2 6 3 2 3" xfId="27105"/>
    <cellStyle name="Percent 4 2 6 3 3" xfId="9487"/>
    <cellStyle name="Percent 4 2 6 3 3 2" xfId="9488"/>
    <cellStyle name="Percent 4 2 6 3 3 2 2" xfId="27108"/>
    <cellStyle name="Percent 4 2 6 3 3 3" xfId="27107"/>
    <cellStyle name="Percent 4 2 6 3 4" xfId="9489"/>
    <cellStyle name="Percent 4 2 6 3 4 2" xfId="27109"/>
    <cellStyle name="Percent 4 2 6 3 5" xfId="27104"/>
    <cellStyle name="Percent 4 2 6 4" xfId="9490"/>
    <cellStyle name="Percent 4 2 6 4 2" xfId="9491"/>
    <cellStyle name="Percent 4 2 6 4 2 2" xfId="9492"/>
    <cellStyle name="Percent 4 2 6 4 2 2 2" xfId="27112"/>
    <cellStyle name="Percent 4 2 6 4 2 3" xfId="27111"/>
    <cellStyle name="Percent 4 2 6 4 3" xfId="9493"/>
    <cellStyle name="Percent 4 2 6 4 3 2" xfId="9494"/>
    <cellStyle name="Percent 4 2 6 4 3 2 2" xfId="27114"/>
    <cellStyle name="Percent 4 2 6 4 3 3" xfId="27113"/>
    <cellStyle name="Percent 4 2 6 4 4" xfId="9495"/>
    <cellStyle name="Percent 4 2 6 4 4 2" xfId="9496"/>
    <cellStyle name="Percent 4 2 6 4 4 2 2" xfId="27116"/>
    <cellStyle name="Percent 4 2 6 4 4 3" xfId="27115"/>
    <cellStyle name="Percent 4 2 6 4 5" xfId="9497"/>
    <cellStyle name="Percent 4 2 6 4 5 2" xfId="27117"/>
    <cellStyle name="Percent 4 2 6 4 6" xfId="27110"/>
    <cellStyle name="Percent 4 2 6 5" xfId="9498"/>
    <cellStyle name="Percent 4 2 6 5 2" xfId="9499"/>
    <cellStyle name="Percent 4 2 6 5 2 2" xfId="9500"/>
    <cellStyle name="Percent 4 2 6 5 2 2 2" xfId="27120"/>
    <cellStyle name="Percent 4 2 6 5 2 3" xfId="27119"/>
    <cellStyle name="Percent 4 2 6 5 3" xfId="9501"/>
    <cellStyle name="Percent 4 2 6 5 3 2" xfId="9502"/>
    <cellStyle name="Percent 4 2 6 5 3 2 2" xfId="27122"/>
    <cellStyle name="Percent 4 2 6 5 3 3" xfId="27121"/>
    <cellStyle name="Percent 4 2 6 5 4" xfId="9503"/>
    <cellStyle name="Percent 4 2 6 5 4 2" xfId="27123"/>
    <cellStyle name="Percent 4 2 6 5 5" xfId="27118"/>
    <cellStyle name="Percent 4 2 6 6" xfId="9504"/>
    <cellStyle name="Percent 4 2 6 6 2" xfId="9505"/>
    <cellStyle name="Percent 4 2 6 6 2 2" xfId="27125"/>
    <cellStyle name="Percent 4 2 6 6 3" xfId="27124"/>
    <cellStyle name="Percent 4 2 6 7" xfId="9506"/>
    <cellStyle name="Percent 4 2 6 7 2" xfId="9507"/>
    <cellStyle name="Percent 4 2 6 7 2 2" xfId="27127"/>
    <cellStyle name="Percent 4 2 6 7 3" xfId="27126"/>
    <cellStyle name="Percent 4 2 6 8" xfId="9508"/>
    <cellStyle name="Percent 4 2 6 8 2" xfId="9509"/>
    <cellStyle name="Percent 4 2 6 8 2 2" xfId="27129"/>
    <cellStyle name="Percent 4 2 6 8 3" xfId="27128"/>
    <cellStyle name="Percent 4 2 6 9" xfId="9510"/>
    <cellStyle name="Percent 4 2 6 9 2" xfId="27130"/>
    <cellStyle name="Percent 4 2 7" xfId="9511"/>
    <cellStyle name="Percent 4 2 7 10" xfId="27131"/>
    <cellStyle name="Percent 4 2 7 2" xfId="9512"/>
    <cellStyle name="Percent 4 2 7 2 2" xfId="9513"/>
    <cellStyle name="Percent 4 2 7 2 2 2" xfId="9514"/>
    <cellStyle name="Percent 4 2 7 2 2 2 2" xfId="27134"/>
    <cellStyle name="Percent 4 2 7 2 2 3" xfId="27133"/>
    <cellStyle name="Percent 4 2 7 2 3" xfId="9515"/>
    <cellStyle name="Percent 4 2 7 2 3 2" xfId="9516"/>
    <cellStyle name="Percent 4 2 7 2 3 2 2" xfId="27136"/>
    <cellStyle name="Percent 4 2 7 2 3 3" xfId="27135"/>
    <cellStyle name="Percent 4 2 7 2 4" xfId="9517"/>
    <cellStyle name="Percent 4 2 7 2 4 2" xfId="27137"/>
    <cellStyle name="Percent 4 2 7 2 5" xfId="27132"/>
    <cellStyle name="Percent 4 2 7 3" xfId="9518"/>
    <cellStyle name="Percent 4 2 7 3 2" xfId="9519"/>
    <cellStyle name="Percent 4 2 7 3 2 2" xfId="9520"/>
    <cellStyle name="Percent 4 2 7 3 2 2 2" xfId="27140"/>
    <cellStyle name="Percent 4 2 7 3 2 3" xfId="27139"/>
    <cellStyle name="Percent 4 2 7 3 3" xfId="9521"/>
    <cellStyle name="Percent 4 2 7 3 3 2" xfId="9522"/>
    <cellStyle name="Percent 4 2 7 3 3 2 2" xfId="27142"/>
    <cellStyle name="Percent 4 2 7 3 3 3" xfId="27141"/>
    <cellStyle name="Percent 4 2 7 3 4" xfId="9523"/>
    <cellStyle name="Percent 4 2 7 3 4 2" xfId="27143"/>
    <cellStyle name="Percent 4 2 7 3 5" xfId="27138"/>
    <cellStyle name="Percent 4 2 7 4" xfId="9524"/>
    <cellStyle name="Percent 4 2 7 4 2" xfId="9525"/>
    <cellStyle name="Percent 4 2 7 4 2 2" xfId="9526"/>
    <cellStyle name="Percent 4 2 7 4 2 2 2" xfId="27146"/>
    <cellStyle name="Percent 4 2 7 4 2 3" xfId="27145"/>
    <cellStyle name="Percent 4 2 7 4 3" xfId="9527"/>
    <cellStyle name="Percent 4 2 7 4 3 2" xfId="9528"/>
    <cellStyle name="Percent 4 2 7 4 3 2 2" xfId="27148"/>
    <cellStyle name="Percent 4 2 7 4 3 3" xfId="27147"/>
    <cellStyle name="Percent 4 2 7 4 4" xfId="9529"/>
    <cellStyle name="Percent 4 2 7 4 4 2" xfId="9530"/>
    <cellStyle name="Percent 4 2 7 4 4 2 2" xfId="27150"/>
    <cellStyle name="Percent 4 2 7 4 4 3" xfId="27149"/>
    <cellStyle name="Percent 4 2 7 4 5" xfId="9531"/>
    <cellStyle name="Percent 4 2 7 4 5 2" xfId="27151"/>
    <cellStyle name="Percent 4 2 7 4 6" xfId="27144"/>
    <cellStyle name="Percent 4 2 7 5" xfId="9532"/>
    <cellStyle name="Percent 4 2 7 5 2" xfId="9533"/>
    <cellStyle name="Percent 4 2 7 5 2 2" xfId="9534"/>
    <cellStyle name="Percent 4 2 7 5 2 2 2" xfId="27154"/>
    <cellStyle name="Percent 4 2 7 5 2 3" xfId="27153"/>
    <cellStyle name="Percent 4 2 7 5 3" xfId="9535"/>
    <cellStyle name="Percent 4 2 7 5 3 2" xfId="9536"/>
    <cellStyle name="Percent 4 2 7 5 3 2 2" xfId="27156"/>
    <cellStyle name="Percent 4 2 7 5 3 3" xfId="27155"/>
    <cellStyle name="Percent 4 2 7 5 4" xfId="9537"/>
    <cellStyle name="Percent 4 2 7 5 4 2" xfId="27157"/>
    <cellStyle name="Percent 4 2 7 5 5" xfId="27152"/>
    <cellStyle name="Percent 4 2 7 6" xfId="9538"/>
    <cellStyle name="Percent 4 2 7 6 2" xfId="9539"/>
    <cellStyle name="Percent 4 2 7 6 2 2" xfId="27159"/>
    <cellStyle name="Percent 4 2 7 6 3" xfId="27158"/>
    <cellStyle name="Percent 4 2 7 7" xfId="9540"/>
    <cellStyle name="Percent 4 2 7 7 2" xfId="9541"/>
    <cellStyle name="Percent 4 2 7 7 2 2" xfId="27161"/>
    <cellStyle name="Percent 4 2 7 7 3" xfId="27160"/>
    <cellStyle name="Percent 4 2 7 8" xfId="9542"/>
    <cellStyle name="Percent 4 2 7 8 2" xfId="9543"/>
    <cellStyle name="Percent 4 2 7 8 2 2" xfId="27163"/>
    <cellStyle name="Percent 4 2 7 8 3" xfId="27162"/>
    <cellStyle name="Percent 4 2 7 9" xfId="9544"/>
    <cellStyle name="Percent 4 2 7 9 2" xfId="27164"/>
    <cellStyle name="Percent 4 2 8" xfId="9545"/>
    <cellStyle name="Percent 4 2 8 10" xfId="27165"/>
    <cellStyle name="Percent 4 2 8 2" xfId="9546"/>
    <cellStyle name="Percent 4 2 8 2 2" xfId="9547"/>
    <cellStyle name="Percent 4 2 8 2 2 2" xfId="9548"/>
    <cellStyle name="Percent 4 2 8 2 2 2 2" xfId="27168"/>
    <cellStyle name="Percent 4 2 8 2 2 3" xfId="27167"/>
    <cellStyle name="Percent 4 2 8 2 3" xfId="9549"/>
    <cellStyle name="Percent 4 2 8 2 3 2" xfId="9550"/>
    <cellStyle name="Percent 4 2 8 2 3 2 2" xfId="27170"/>
    <cellStyle name="Percent 4 2 8 2 3 3" xfId="27169"/>
    <cellStyle name="Percent 4 2 8 2 4" xfId="9551"/>
    <cellStyle name="Percent 4 2 8 2 4 2" xfId="27171"/>
    <cellStyle name="Percent 4 2 8 2 5" xfId="27166"/>
    <cellStyle name="Percent 4 2 8 3" xfId="9552"/>
    <cellStyle name="Percent 4 2 8 3 2" xfId="9553"/>
    <cellStyle name="Percent 4 2 8 3 2 2" xfId="9554"/>
    <cellStyle name="Percent 4 2 8 3 2 2 2" xfId="27174"/>
    <cellStyle name="Percent 4 2 8 3 2 3" xfId="27173"/>
    <cellStyle name="Percent 4 2 8 3 3" xfId="9555"/>
    <cellStyle name="Percent 4 2 8 3 3 2" xfId="9556"/>
    <cellStyle name="Percent 4 2 8 3 3 2 2" xfId="27176"/>
    <cellStyle name="Percent 4 2 8 3 3 3" xfId="27175"/>
    <cellStyle name="Percent 4 2 8 3 4" xfId="9557"/>
    <cellStyle name="Percent 4 2 8 3 4 2" xfId="27177"/>
    <cellStyle name="Percent 4 2 8 3 5" xfId="27172"/>
    <cellStyle name="Percent 4 2 8 4" xfId="9558"/>
    <cellStyle name="Percent 4 2 8 4 2" xfId="9559"/>
    <cellStyle name="Percent 4 2 8 4 2 2" xfId="9560"/>
    <cellStyle name="Percent 4 2 8 4 2 2 2" xfId="27180"/>
    <cellStyle name="Percent 4 2 8 4 2 3" xfId="27179"/>
    <cellStyle name="Percent 4 2 8 4 3" xfId="9561"/>
    <cellStyle name="Percent 4 2 8 4 3 2" xfId="9562"/>
    <cellStyle name="Percent 4 2 8 4 3 2 2" xfId="27182"/>
    <cellStyle name="Percent 4 2 8 4 3 3" xfId="27181"/>
    <cellStyle name="Percent 4 2 8 4 4" xfId="9563"/>
    <cellStyle name="Percent 4 2 8 4 4 2" xfId="9564"/>
    <cellStyle name="Percent 4 2 8 4 4 2 2" xfId="27184"/>
    <cellStyle name="Percent 4 2 8 4 4 3" xfId="27183"/>
    <cellStyle name="Percent 4 2 8 4 5" xfId="9565"/>
    <cellStyle name="Percent 4 2 8 4 5 2" xfId="27185"/>
    <cellStyle name="Percent 4 2 8 4 6" xfId="27178"/>
    <cellStyle name="Percent 4 2 8 5" xfId="9566"/>
    <cellStyle name="Percent 4 2 8 5 2" xfId="9567"/>
    <cellStyle name="Percent 4 2 8 5 2 2" xfId="9568"/>
    <cellStyle name="Percent 4 2 8 5 2 2 2" xfId="27188"/>
    <cellStyle name="Percent 4 2 8 5 2 3" xfId="27187"/>
    <cellStyle name="Percent 4 2 8 5 3" xfId="9569"/>
    <cellStyle name="Percent 4 2 8 5 3 2" xfId="9570"/>
    <cellStyle name="Percent 4 2 8 5 3 2 2" xfId="27190"/>
    <cellStyle name="Percent 4 2 8 5 3 3" xfId="27189"/>
    <cellStyle name="Percent 4 2 8 5 4" xfId="9571"/>
    <cellStyle name="Percent 4 2 8 5 4 2" xfId="27191"/>
    <cellStyle name="Percent 4 2 8 5 5" xfId="27186"/>
    <cellStyle name="Percent 4 2 8 6" xfId="9572"/>
    <cellStyle name="Percent 4 2 8 6 2" xfId="9573"/>
    <cellStyle name="Percent 4 2 8 6 2 2" xfId="27193"/>
    <cellStyle name="Percent 4 2 8 6 3" xfId="27192"/>
    <cellStyle name="Percent 4 2 8 7" xfId="9574"/>
    <cellStyle name="Percent 4 2 8 7 2" xfId="9575"/>
    <cellStyle name="Percent 4 2 8 7 2 2" xfId="27195"/>
    <cellStyle name="Percent 4 2 8 7 3" xfId="27194"/>
    <cellStyle name="Percent 4 2 8 8" xfId="9576"/>
    <cellStyle name="Percent 4 2 8 8 2" xfId="9577"/>
    <cellStyle name="Percent 4 2 8 8 2 2" xfId="27197"/>
    <cellStyle name="Percent 4 2 8 8 3" xfId="27196"/>
    <cellStyle name="Percent 4 2 8 9" xfId="9578"/>
    <cellStyle name="Percent 4 2 8 9 2" xfId="27198"/>
    <cellStyle name="Percent 4 2 9" xfId="9579"/>
    <cellStyle name="Percent 4 2 9 2" xfId="9580"/>
    <cellStyle name="Percent 4 2 9 2 2" xfId="9581"/>
    <cellStyle name="Percent 4 2 9 2 2 2" xfId="27201"/>
    <cellStyle name="Percent 4 2 9 2 3" xfId="27200"/>
    <cellStyle name="Percent 4 2 9 3" xfId="9582"/>
    <cellStyle name="Percent 4 2 9 3 2" xfId="9583"/>
    <cellStyle name="Percent 4 2 9 3 2 2" xfId="27203"/>
    <cellStyle name="Percent 4 2 9 3 3" xfId="27202"/>
    <cellStyle name="Percent 4 2 9 4" xfId="9584"/>
    <cellStyle name="Percent 4 2 9 4 2" xfId="27204"/>
    <cellStyle name="Percent 4 2 9 5" xfId="27199"/>
    <cellStyle name="Percent 4 20" xfId="9585"/>
    <cellStyle name="Percent 4 20 10" xfId="9586"/>
    <cellStyle name="Percent 4 20 10 2" xfId="9587"/>
    <cellStyle name="Percent 4 20 10 2 2" xfId="27207"/>
    <cellStyle name="Percent 4 20 10 3" xfId="27206"/>
    <cellStyle name="Percent 4 20 11" xfId="9588"/>
    <cellStyle name="Percent 4 20 11 2" xfId="27208"/>
    <cellStyle name="Percent 4 20 12" xfId="27205"/>
    <cellStyle name="Percent 4 20 2" xfId="9589"/>
    <cellStyle name="Percent 4 20 2 2" xfId="9590"/>
    <cellStyle name="Percent 4 20 2 2 2" xfId="9591"/>
    <cellStyle name="Percent 4 20 2 2 2 2" xfId="27211"/>
    <cellStyle name="Percent 4 20 2 2 3" xfId="27210"/>
    <cellStyle name="Percent 4 20 2 3" xfId="9592"/>
    <cellStyle name="Percent 4 20 2 3 2" xfId="9593"/>
    <cellStyle name="Percent 4 20 2 3 2 2" xfId="27213"/>
    <cellStyle name="Percent 4 20 2 3 3" xfId="27212"/>
    <cellStyle name="Percent 4 20 2 4" xfId="9594"/>
    <cellStyle name="Percent 4 20 2 4 2" xfId="27214"/>
    <cellStyle name="Percent 4 20 2 5" xfId="27209"/>
    <cellStyle name="Percent 4 20 3" xfId="9595"/>
    <cellStyle name="Percent 4 20 3 2" xfId="9596"/>
    <cellStyle name="Percent 4 20 3 2 2" xfId="9597"/>
    <cellStyle name="Percent 4 20 3 2 2 2" xfId="27217"/>
    <cellStyle name="Percent 4 20 3 2 3" xfId="27216"/>
    <cellStyle name="Percent 4 20 3 3" xfId="9598"/>
    <cellStyle name="Percent 4 20 3 3 2" xfId="9599"/>
    <cellStyle name="Percent 4 20 3 3 2 2" xfId="27219"/>
    <cellStyle name="Percent 4 20 3 3 3" xfId="27218"/>
    <cellStyle name="Percent 4 20 3 4" xfId="9600"/>
    <cellStyle name="Percent 4 20 3 4 2" xfId="27220"/>
    <cellStyle name="Percent 4 20 3 5" xfId="27215"/>
    <cellStyle name="Percent 4 20 4" xfId="9601"/>
    <cellStyle name="Percent 4 20 4 2" xfId="9602"/>
    <cellStyle name="Percent 4 20 4 2 2" xfId="9603"/>
    <cellStyle name="Percent 4 20 4 2 2 2" xfId="27223"/>
    <cellStyle name="Percent 4 20 4 2 3" xfId="27222"/>
    <cellStyle name="Percent 4 20 4 3" xfId="9604"/>
    <cellStyle name="Percent 4 20 4 3 2" xfId="9605"/>
    <cellStyle name="Percent 4 20 4 3 2 2" xfId="27225"/>
    <cellStyle name="Percent 4 20 4 3 3" xfId="27224"/>
    <cellStyle name="Percent 4 20 4 4" xfId="9606"/>
    <cellStyle name="Percent 4 20 4 4 2" xfId="27226"/>
    <cellStyle name="Percent 4 20 4 5" xfId="27221"/>
    <cellStyle name="Percent 4 20 5" xfId="9607"/>
    <cellStyle name="Percent 4 20 5 2" xfId="9608"/>
    <cellStyle name="Percent 4 20 5 2 2" xfId="9609"/>
    <cellStyle name="Percent 4 20 5 2 2 2" xfId="27229"/>
    <cellStyle name="Percent 4 20 5 2 3" xfId="27228"/>
    <cellStyle name="Percent 4 20 5 3" xfId="9610"/>
    <cellStyle name="Percent 4 20 5 3 2" xfId="9611"/>
    <cellStyle name="Percent 4 20 5 3 2 2" xfId="27231"/>
    <cellStyle name="Percent 4 20 5 3 3" xfId="27230"/>
    <cellStyle name="Percent 4 20 5 4" xfId="9612"/>
    <cellStyle name="Percent 4 20 5 4 2" xfId="9613"/>
    <cellStyle name="Percent 4 20 5 4 2 2" xfId="27233"/>
    <cellStyle name="Percent 4 20 5 4 3" xfId="27232"/>
    <cellStyle name="Percent 4 20 5 5" xfId="9614"/>
    <cellStyle name="Percent 4 20 5 5 2" xfId="27234"/>
    <cellStyle name="Percent 4 20 5 6" xfId="27227"/>
    <cellStyle name="Percent 4 20 6" xfId="9615"/>
    <cellStyle name="Percent 4 20 6 2" xfId="9616"/>
    <cellStyle name="Percent 4 20 6 2 2" xfId="9617"/>
    <cellStyle name="Percent 4 20 6 2 2 2" xfId="27237"/>
    <cellStyle name="Percent 4 20 6 2 3" xfId="27236"/>
    <cellStyle name="Percent 4 20 6 3" xfId="9618"/>
    <cellStyle name="Percent 4 20 6 3 2" xfId="9619"/>
    <cellStyle name="Percent 4 20 6 3 2 2" xfId="27239"/>
    <cellStyle name="Percent 4 20 6 3 3" xfId="27238"/>
    <cellStyle name="Percent 4 20 6 4" xfId="9620"/>
    <cellStyle name="Percent 4 20 6 4 2" xfId="27240"/>
    <cellStyle name="Percent 4 20 6 5" xfId="27235"/>
    <cellStyle name="Percent 4 20 7" xfId="9621"/>
    <cellStyle name="Percent 4 20 7 2" xfId="9622"/>
    <cellStyle name="Percent 4 20 7 2 2" xfId="27242"/>
    <cellStyle name="Percent 4 20 7 3" xfId="27241"/>
    <cellStyle name="Percent 4 20 8" xfId="9623"/>
    <cellStyle name="Percent 4 20 8 2" xfId="9624"/>
    <cellStyle name="Percent 4 20 8 2 2" xfId="27244"/>
    <cellStyle name="Percent 4 20 8 3" xfId="27243"/>
    <cellStyle name="Percent 4 20 9" xfId="9625"/>
    <cellStyle name="Percent 4 20 9 2" xfId="9626"/>
    <cellStyle name="Percent 4 20 9 2 2" xfId="27246"/>
    <cellStyle name="Percent 4 20 9 3" xfId="27245"/>
    <cellStyle name="Percent 4 21" xfId="9627"/>
    <cellStyle name="Percent 4 21 10" xfId="9628"/>
    <cellStyle name="Percent 4 21 10 2" xfId="9629"/>
    <cellStyle name="Percent 4 21 10 2 2" xfId="27249"/>
    <cellStyle name="Percent 4 21 10 3" xfId="27248"/>
    <cellStyle name="Percent 4 21 11" xfId="9630"/>
    <cellStyle name="Percent 4 21 11 2" xfId="27250"/>
    <cellStyle name="Percent 4 21 12" xfId="27247"/>
    <cellStyle name="Percent 4 21 2" xfId="9631"/>
    <cellStyle name="Percent 4 21 2 2" xfId="9632"/>
    <cellStyle name="Percent 4 21 2 2 2" xfId="9633"/>
    <cellStyle name="Percent 4 21 2 2 2 2" xfId="27253"/>
    <cellStyle name="Percent 4 21 2 2 3" xfId="27252"/>
    <cellStyle name="Percent 4 21 2 3" xfId="9634"/>
    <cellStyle name="Percent 4 21 2 3 2" xfId="9635"/>
    <cellStyle name="Percent 4 21 2 3 2 2" xfId="27255"/>
    <cellStyle name="Percent 4 21 2 3 3" xfId="27254"/>
    <cellStyle name="Percent 4 21 2 4" xfId="9636"/>
    <cellStyle name="Percent 4 21 2 4 2" xfId="27256"/>
    <cellStyle name="Percent 4 21 2 5" xfId="27251"/>
    <cellStyle name="Percent 4 21 3" xfId="9637"/>
    <cellStyle name="Percent 4 21 3 2" xfId="9638"/>
    <cellStyle name="Percent 4 21 3 2 2" xfId="9639"/>
    <cellStyle name="Percent 4 21 3 2 2 2" xfId="27259"/>
    <cellStyle name="Percent 4 21 3 2 3" xfId="27258"/>
    <cellStyle name="Percent 4 21 3 3" xfId="9640"/>
    <cellStyle name="Percent 4 21 3 3 2" xfId="9641"/>
    <cellStyle name="Percent 4 21 3 3 2 2" xfId="27261"/>
    <cellStyle name="Percent 4 21 3 3 3" xfId="27260"/>
    <cellStyle name="Percent 4 21 3 4" xfId="9642"/>
    <cellStyle name="Percent 4 21 3 4 2" xfId="27262"/>
    <cellStyle name="Percent 4 21 3 5" xfId="27257"/>
    <cellStyle name="Percent 4 21 4" xfId="9643"/>
    <cellStyle name="Percent 4 21 4 2" xfId="9644"/>
    <cellStyle name="Percent 4 21 4 2 2" xfId="9645"/>
    <cellStyle name="Percent 4 21 4 2 2 2" xfId="27265"/>
    <cellStyle name="Percent 4 21 4 2 3" xfId="27264"/>
    <cellStyle name="Percent 4 21 4 3" xfId="9646"/>
    <cellStyle name="Percent 4 21 4 3 2" xfId="9647"/>
    <cellStyle name="Percent 4 21 4 3 2 2" xfId="27267"/>
    <cellStyle name="Percent 4 21 4 3 3" xfId="27266"/>
    <cellStyle name="Percent 4 21 4 4" xfId="9648"/>
    <cellStyle name="Percent 4 21 4 4 2" xfId="27268"/>
    <cellStyle name="Percent 4 21 4 5" xfId="27263"/>
    <cellStyle name="Percent 4 21 5" xfId="9649"/>
    <cellStyle name="Percent 4 21 5 2" xfId="9650"/>
    <cellStyle name="Percent 4 21 5 2 2" xfId="9651"/>
    <cellStyle name="Percent 4 21 5 2 2 2" xfId="27271"/>
    <cellStyle name="Percent 4 21 5 2 3" xfId="27270"/>
    <cellStyle name="Percent 4 21 5 3" xfId="9652"/>
    <cellStyle name="Percent 4 21 5 3 2" xfId="9653"/>
    <cellStyle name="Percent 4 21 5 3 2 2" xfId="27273"/>
    <cellStyle name="Percent 4 21 5 3 3" xfId="27272"/>
    <cellStyle name="Percent 4 21 5 4" xfId="9654"/>
    <cellStyle name="Percent 4 21 5 4 2" xfId="9655"/>
    <cellStyle name="Percent 4 21 5 4 2 2" xfId="27275"/>
    <cellStyle name="Percent 4 21 5 4 3" xfId="27274"/>
    <cellStyle name="Percent 4 21 5 5" xfId="9656"/>
    <cellStyle name="Percent 4 21 5 5 2" xfId="27276"/>
    <cellStyle name="Percent 4 21 5 6" xfId="27269"/>
    <cellStyle name="Percent 4 21 6" xfId="9657"/>
    <cellStyle name="Percent 4 21 6 2" xfId="9658"/>
    <cellStyle name="Percent 4 21 6 2 2" xfId="9659"/>
    <cellStyle name="Percent 4 21 6 2 2 2" xfId="27279"/>
    <cellStyle name="Percent 4 21 6 2 3" xfId="27278"/>
    <cellStyle name="Percent 4 21 6 3" xfId="9660"/>
    <cellStyle name="Percent 4 21 6 3 2" xfId="9661"/>
    <cellStyle name="Percent 4 21 6 3 2 2" xfId="27281"/>
    <cellStyle name="Percent 4 21 6 3 3" xfId="27280"/>
    <cellStyle name="Percent 4 21 6 4" xfId="9662"/>
    <cellStyle name="Percent 4 21 6 4 2" xfId="27282"/>
    <cellStyle name="Percent 4 21 6 5" xfId="27277"/>
    <cellStyle name="Percent 4 21 7" xfId="9663"/>
    <cellStyle name="Percent 4 21 7 2" xfId="9664"/>
    <cellStyle name="Percent 4 21 7 2 2" xfId="27284"/>
    <cellStyle name="Percent 4 21 7 3" xfId="27283"/>
    <cellStyle name="Percent 4 21 8" xfId="9665"/>
    <cellStyle name="Percent 4 21 8 2" xfId="9666"/>
    <cellStyle name="Percent 4 21 8 2 2" xfId="27286"/>
    <cellStyle name="Percent 4 21 8 3" xfId="27285"/>
    <cellStyle name="Percent 4 21 9" xfId="9667"/>
    <cellStyle name="Percent 4 21 9 2" xfId="9668"/>
    <cellStyle name="Percent 4 21 9 2 2" xfId="27288"/>
    <cellStyle name="Percent 4 21 9 3" xfId="27287"/>
    <cellStyle name="Percent 4 22" xfId="9669"/>
    <cellStyle name="Percent 4 22 10" xfId="9670"/>
    <cellStyle name="Percent 4 22 10 2" xfId="9671"/>
    <cellStyle name="Percent 4 22 10 2 2" xfId="27291"/>
    <cellStyle name="Percent 4 22 10 3" xfId="27290"/>
    <cellStyle name="Percent 4 22 11" xfId="9672"/>
    <cellStyle name="Percent 4 22 11 2" xfId="27292"/>
    <cellStyle name="Percent 4 22 12" xfId="27289"/>
    <cellStyle name="Percent 4 22 2" xfId="9673"/>
    <cellStyle name="Percent 4 22 2 2" xfId="9674"/>
    <cellStyle name="Percent 4 22 2 2 2" xfId="9675"/>
    <cellStyle name="Percent 4 22 2 2 2 2" xfId="27295"/>
    <cellStyle name="Percent 4 22 2 2 3" xfId="27294"/>
    <cellStyle name="Percent 4 22 2 3" xfId="9676"/>
    <cellStyle name="Percent 4 22 2 3 2" xfId="9677"/>
    <cellStyle name="Percent 4 22 2 3 2 2" xfId="27297"/>
    <cellStyle name="Percent 4 22 2 3 3" xfId="27296"/>
    <cellStyle name="Percent 4 22 2 4" xfId="9678"/>
    <cellStyle name="Percent 4 22 2 4 2" xfId="27298"/>
    <cellStyle name="Percent 4 22 2 5" xfId="27293"/>
    <cellStyle name="Percent 4 22 3" xfId="9679"/>
    <cellStyle name="Percent 4 22 3 2" xfId="9680"/>
    <cellStyle name="Percent 4 22 3 2 2" xfId="9681"/>
    <cellStyle name="Percent 4 22 3 2 2 2" xfId="27301"/>
    <cellStyle name="Percent 4 22 3 2 3" xfId="27300"/>
    <cellStyle name="Percent 4 22 3 3" xfId="9682"/>
    <cellStyle name="Percent 4 22 3 3 2" xfId="9683"/>
    <cellStyle name="Percent 4 22 3 3 2 2" xfId="27303"/>
    <cellStyle name="Percent 4 22 3 3 3" xfId="27302"/>
    <cellStyle name="Percent 4 22 3 4" xfId="9684"/>
    <cellStyle name="Percent 4 22 3 4 2" xfId="27304"/>
    <cellStyle name="Percent 4 22 3 5" xfId="27299"/>
    <cellStyle name="Percent 4 22 4" xfId="9685"/>
    <cellStyle name="Percent 4 22 4 2" xfId="9686"/>
    <cellStyle name="Percent 4 22 4 2 2" xfId="9687"/>
    <cellStyle name="Percent 4 22 4 2 2 2" xfId="27307"/>
    <cellStyle name="Percent 4 22 4 2 3" xfId="27306"/>
    <cellStyle name="Percent 4 22 4 3" xfId="9688"/>
    <cellStyle name="Percent 4 22 4 3 2" xfId="9689"/>
    <cellStyle name="Percent 4 22 4 3 2 2" xfId="27309"/>
    <cellStyle name="Percent 4 22 4 3 3" xfId="27308"/>
    <cellStyle name="Percent 4 22 4 4" xfId="9690"/>
    <cellStyle name="Percent 4 22 4 4 2" xfId="27310"/>
    <cellStyle name="Percent 4 22 4 5" xfId="27305"/>
    <cellStyle name="Percent 4 22 5" xfId="9691"/>
    <cellStyle name="Percent 4 22 5 2" xfId="9692"/>
    <cellStyle name="Percent 4 22 5 2 2" xfId="9693"/>
    <cellStyle name="Percent 4 22 5 2 2 2" xfId="27313"/>
    <cellStyle name="Percent 4 22 5 2 3" xfId="27312"/>
    <cellStyle name="Percent 4 22 5 3" xfId="9694"/>
    <cellStyle name="Percent 4 22 5 3 2" xfId="9695"/>
    <cellStyle name="Percent 4 22 5 3 2 2" xfId="27315"/>
    <cellStyle name="Percent 4 22 5 3 3" xfId="27314"/>
    <cellStyle name="Percent 4 22 5 4" xfId="9696"/>
    <cellStyle name="Percent 4 22 5 4 2" xfId="9697"/>
    <cellStyle name="Percent 4 22 5 4 2 2" xfId="27317"/>
    <cellStyle name="Percent 4 22 5 4 3" xfId="27316"/>
    <cellStyle name="Percent 4 22 5 5" xfId="9698"/>
    <cellStyle name="Percent 4 22 5 5 2" xfId="27318"/>
    <cellStyle name="Percent 4 22 5 6" xfId="27311"/>
    <cellStyle name="Percent 4 22 6" xfId="9699"/>
    <cellStyle name="Percent 4 22 6 2" xfId="9700"/>
    <cellStyle name="Percent 4 22 6 2 2" xfId="9701"/>
    <cellStyle name="Percent 4 22 6 2 2 2" xfId="27321"/>
    <cellStyle name="Percent 4 22 6 2 3" xfId="27320"/>
    <cellStyle name="Percent 4 22 6 3" xfId="9702"/>
    <cellStyle name="Percent 4 22 6 3 2" xfId="9703"/>
    <cellStyle name="Percent 4 22 6 3 2 2" xfId="27323"/>
    <cellStyle name="Percent 4 22 6 3 3" xfId="27322"/>
    <cellStyle name="Percent 4 22 6 4" xfId="9704"/>
    <cellStyle name="Percent 4 22 6 4 2" xfId="27324"/>
    <cellStyle name="Percent 4 22 6 5" xfId="27319"/>
    <cellStyle name="Percent 4 22 7" xfId="9705"/>
    <cellStyle name="Percent 4 22 7 2" xfId="9706"/>
    <cellStyle name="Percent 4 22 7 2 2" xfId="27326"/>
    <cellStyle name="Percent 4 22 7 3" xfId="27325"/>
    <cellStyle name="Percent 4 22 8" xfId="9707"/>
    <cellStyle name="Percent 4 22 8 2" xfId="9708"/>
    <cellStyle name="Percent 4 22 8 2 2" xfId="27328"/>
    <cellStyle name="Percent 4 22 8 3" xfId="27327"/>
    <cellStyle name="Percent 4 22 9" xfId="9709"/>
    <cellStyle name="Percent 4 22 9 2" xfId="9710"/>
    <cellStyle name="Percent 4 22 9 2 2" xfId="27330"/>
    <cellStyle name="Percent 4 22 9 3" xfId="27329"/>
    <cellStyle name="Percent 4 23" xfId="9711"/>
    <cellStyle name="Percent 4 23 10" xfId="9712"/>
    <cellStyle name="Percent 4 23 10 2" xfId="9713"/>
    <cellStyle name="Percent 4 23 10 2 2" xfId="27333"/>
    <cellStyle name="Percent 4 23 10 3" xfId="27332"/>
    <cellStyle name="Percent 4 23 11" xfId="9714"/>
    <cellStyle name="Percent 4 23 11 2" xfId="27334"/>
    <cellStyle name="Percent 4 23 12" xfId="27331"/>
    <cellStyle name="Percent 4 23 2" xfId="9715"/>
    <cellStyle name="Percent 4 23 2 2" xfId="9716"/>
    <cellStyle name="Percent 4 23 2 2 2" xfId="9717"/>
    <cellStyle name="Percent 4 23 2 2 2 2" xfId="27337"/>
    <cellStyle name="Percent 4 23 2 2 3" xfId="27336"/>
    <cellStyle name="Percent 4 23 2 3" xfId="9718"/>
    <cellStyle name="Percent 4 23 2 3 2" xfId="9719"/>
    <cellStyle name="Percent 4 23 2 3 2 2" xfId="27339"/>
    <cellStyle name="Percent 4 23 2 3 3" xfId="27338"/>
    <cellStyle name="Percent 4 23 2 4" xfId="9720"/>
    <cellStyle name="Percent 4 23 2 4 2" xfId="27340"/>
    <cellStyle name="Percent 4 23 2 5" xfId="27335"/>
    <cellStyle name="Percent 4 23 3" xfId="9721"/>
    <cellStyle name="Percent 4 23 3 2" xfId="9722"/>
    <cellStyle name="Percent 4 23 3 2 2" xfId="9723"/>
    <cellStyle name="Percent 4 23 3 2 2 2" xfId="27343"/>
    <cellStyle name="Percent 4 23 3 2 3" xfId="27342"/>
    <cellStyle name="Percent 4 23 3 3" xfId="9724"/>
    <cellStyle name="Percent 4 23 3 3 2" xfId="9725"/>
    <cellStyle name="Percent 4 23 3 3 2 2" xfId="27345"/>
    <cellStyle name="Percent 4 23 3 3 3" xfId="27344"/>
    <cellStyle name="Percent 4 23 3 4" xfId="9726"/>
    <cellStyle name="Percent 4 23 3 4 2" xfId="27346"/>
    <cellStyle name="Percent 4 23 3 5" xfId="27341"/>
    <cellStyle name="Percent 4 23 4" xfId="9727"/>
    <cellStyle name="Percent 4 23 4 2" xfId="9728"/>
    <cellStyle name="Percent 4 23 4 2 2" xfId="9729"/>
    <cellStyle name="Percent 4 23 4 2 2 2" xfId="27349"/>
    <cellStyle name="Percent 4 23 4 2 3" xfId="27348"/>
    <cellStyle name="Percent 4 23 4 3" xfId="9730"/>
    <cellStyle name="Percent 4 23 4 3 2" xfId="9731"/>
    <cellStyle name="Percent 4 23 4 3 2 2" xfId="27351"/>
    <cellStyle name="Percent 4 23 4 3 3" xfId="27350"/>
    <cellStyle name="Percent 4 23 4 4" xfId="9732"/>
    <cellStyle name="Percent 4 23 4 4 2" xfId="27352"/>
    <cellStyle name="Percent 4 23 4 5" xfId="27347"/>
    <cellStyle name="Percent 4 23 5" xfId="9733"/>
    <cellStyle name="Percent 4 23 5 2" xfId="9734"/>
    <cellStyle name="Percent 4 23 5 2 2" xfId="9735"/>
    <cellStyle name="Percent 4 23 5 2 2 2" xfId="27355"/>
    <cellStyle name="Percent 4 23 5 2 3" xfId="27354"/>
    <cellStyle name="Percent 4 23 5 3" xfId="9736"/>
    <cellStyle name="Percent 4 23 5 3 2" xfId="9737"/>
    <cellStyle name="Percent 4 23 5 3 2 2" xfId="27357"/>
    <cellStyle name="Percent 4 23 5 3 3" xfId="27356"/>
    <cellStyle name="Percent 4 23 5 4" xfId="9738"/>
    <cellStyle name="Percent 4 23 5 4 2" xfId="9739"/>
    <cellStyle name="Percent 4 23 5 4 2 2" xfId="27359"/>
    <cellStyle name="Percent 4 23 5 4 3" xfId="27358"/>
    <cellStyle name="Percent 4 23 5 5" xfId="9740"/>
    <cellStyle name="Percent 4 23 5 5 2" xfId="27360"/>
    <cellStyle name="Percent 4 23 5 6" xfId="27353"/>
    <cellStyle name="Percent 4 23 6" xfId="9741"/>
    <cellStyle name="Percent 4 23 6 2" xfId="9742"/>
    <cellStyle name="Percent 4 23 6 2 2" xfId="9743"/>
    <cellStyle name="Percent 4 23 6 2 2 2" xfId="27363"/>
    <cellStyle name="Percent 4 23 6 2 3" xfId="27362"/>
    <cellStyle name="Percent 4 23 6 3" xfId="9744"/>
    <cellStyle name="Percent 4 23 6 3 2" xfId="9745"/>
    <cellStyle name="Percent 4 23 6 3 2 2" xfId="27365"/>
    <cellStyle name="Percent 4 23 6 3 3" xfId="27364"/>
    <cellStyle name="Percent 4 23 6 4" xfId="9746"/>
    <cellStyle name="Percent 4 23 6 4 2" xfId="27366"/>
    <cellStyle name="Percent 4 23 6 5" xfId="27361"/>
    <cellStyle name="Percent 4 23 7" xfId="9747"/>
    <cellStyle name="Percent 4 23 7 2" xfId="9748"/>
    <cellStyle name="Percent 4 23 7 2 2" xfId="27368"/>
    <cellStyle name="Percent 4 23 7 3" xfId="27367"/>
    <cellStyle name="Percent 4 23 8" xfId="9749"/>
    <cellStyle name="Percent 4 23 8 2" xfId="9750"/>
    <cellStyle name="Percent 4 23 8 2 2" xfId="27370"/>
    <cellStyle name="Percent 4 23 8 3" xfId="27369"/>
    <cellStyle name="Percent 4 23 9" xfId="9751"/>
    <cellStyle name="Percent 4 23 9 2" xfId="9752"/>
    <cellStyle name="Percent 4 23 9 2 2" xfId="27372"/>
    <cellStyle name="Percent 4 23 9 3" xfId="27371"/>
    <cellStyle name="Percent 4 24" xfId="9753"/>
    <cellStyle name="Percent 4 24 10" xfId="9754"/>
    <cellStyle name="Percent 4 24 10 2" xfId="9755"/>
    <cellStyle name="Percent 4 24 10 2 2" xfId="27375"/>
    <cellStyle name="Percent 4 24 10 3" xfId="27374"/>
    <cellStyle name="Percent 4 24 11" xfId="9756"/>
    <cellStyle name="Percent 4 24 11 2" xfId="27376"/>
    <cellStyle name="Percent 4 24 12" xfId="27373"/>
    <cellStyle name="Percent 4 24 2" xfId="9757"/>
    <cellStyle name="Percent 4 24 2 2" xfId="9758"/>
    <cellStyle name="Percent 4 24 2 2 2" xfId="9759"/>
    <cellStyle name="Percent 4 24 2 2 2 2" xfId="27379"/>
    <cellStyle name="Percent 4 24 2 2 3" xfId="27378"/>
    <cellStyle name="Percent 4 24 2 3" xfId="9760"/>
    <cellStyle name="Percent 4 24 2 3 2" xfId="9761"/>
    <cellStyle name="Percent 4 24 2 3 2 2" xfId="27381"/>
    <cellStyle name="Percent 4 24 2 3 3" xfId="27380"/>
    <cellStyle name="Percent 4 24 2 4" xfId="9762"/>
    <cellStyle name="Percent 4 24 2 4 2" xfId="27382"/>
    <cellStyle name="Percent 4 24 2 5" xfId="27377"/>
    <cellStyle name="Percent 4 24 3" xfId="9763"/>
    <cellStyle name="Percent 4 24 3 2" xfId="9764"/>
    <cellStyle name="Percent 4 24 3 2 2" xfId="9765"/>
    <cellStyle name="Percent 4 24 3 2 2 2" xfId="27385"/>
    <cellStyle name="Percent 4 24 3 2 3" xfId="27384"/>
    <cellStyle name="Percent 4 24 3 3" xfId="9766"/>
    <cellStyle name="Percent 4 24 3 3 2" xfId="9767"/>
    <cellStyle name="Percent 4 24 3 3 2 2" xfId="27387"/>
    <cellStyle name="Percent 4 24 3 3 3" xfId="27386"/>
    <cellStyle name="Percent 4 24 3 4" xfId="9768"/>
    <cellStyle name="Percent 4 24 3 4 2" xfId="27388"/>
    <cellStyle name="Percent 4 24 3 5" xfId="27383"/>
    <cellStyle name="Percent 4 24 4" xfId="9769"/>
    <cellStyle name="Percent 4 24 4 2" xfId="9770"/>
    <cellStyle name="Percent 4 24 4 2 2" xfId="9771"/>
    <cellStyle name="Percent 4 24 4 2 2 2" xfId="27391"/>
    <cellStyle name="Percent 4 24 4 2 3" xfId="27390"/>
    <cellStyle name="Percent 4 24 4 3" xfId="9772"/>
    <cellStyle name="Percent 4 24 4 3 2" xfId="9773"/>
    <cellStyle name="Percent 4 24 4 3 2 2" xfId="27393"/>
    <cellStyle name="Percent 4 24 4 3 3" xfId="27392"/>
    <cellStyle name="Percent 4 24 4 4" xfId="9774"/>
    <cellStyle name="Percent 4 24 4 4 2" xfId="27394"/>
    <cellStyle name="Percent 4 24 4 5" xfId="27389"/>
    <cellStyle name="Percent 4 24 5" xfId="9775"/>
    <cellStyle name="Percent 4 24 5 2" xfId="9776"/>
    <cellStyle name="Percent 4 24 5 2 2" xfId="9777"/>
    <cellStyle name="Percent 4 24 5 2 2 2" xfId="27397"/>
    <cellStyle name="Percent 4 24 5 2 3" xfId="27396"/>
    <cellStyle name="Percent 4 24 5 3" xfId="9778"/>
    <cellStyle name="Percent 4 24 5 3 2" xfId="9779"/>
    <cellStyle name="Percent 4 24 5 3 2 2" xfId="27399"/>
    <cellStyle name="Percent 4 24 5 3 3" xfId="27398"/>
    <cellStyle name="Percent 4 24 5 4" xfId="9780"/>
    <cellStyle name="Percent 4 24 5 4 2" xfId="9781"/>
    <cellStyle name="Percent 4 24 5 4 2 2" xfId="27401"/>
    <cellStyle name="Percent 4 24 5 4 3" xfId="27400"/>
    <cellStyle name="Percent 4 24 5 5" xfId="9782"/>
    <cellStyle name="Percent 4 24 5 5 2" xfId="27402"/>
    <cellStyle name="Percent 4 24 5 6" xfId="27395"/>
    <cellStyle name="Percent 4 24 6" xfId="9783"/>
    <cellStyle name="Percent 4 24 6 2" xfId="9784"/>
    <cellStyle name="Percent 4 24 6 2 2" xfId="9785"/>
    <cellStyle name="Percent 4 24 6 2 2 2" xfId="27405"/>
    <cellStyle name="Percent 4 24 6 2 3" xfId="27404"/>
    <cellStyle name="Percent 4 24 6 3" xfId="9786"/>
    <cellStyle name="Percent 4 24 6 3 2" xfId="9787"/>
    <cellStyle name="Percent 4 24 6 3 2 2" xfId="27407"/>
    <cellStyle name="Percent 4 24 6 3 3" xfId="27406"/>
    <cellStyle name="Percent 4 24 6 4" xfId="9788"/>
    <cellStyle name="Percent 4 24 6 4 2" xfId="27408"/>
    <cellStyle name="Percent 4 24 6 5" xfId="27403"/>
    <cellStyle name="Percent 4 24 7" xfId="9789"/>
    <cellStyle name="Percent 4 24 7 2" xfId="9790"/>
    <cellStyle name="Percent 4 24 7 2 2" xfId="27410"/>
    <cellStyle name="Percent 4 24 7 3" xfId="27409"/>
    <cellStyle name="Percent 4 24 8" xfId="9791"/>
    <cellStyle name="Percent 4 24 8 2" xfId="9792"/>
    <cellStyle name="Percent 4 24 8 2 2" xfId="27412"/>
    <cellStyle name="Percent 4 24 8 3" xfId="27411"/>
    <cellStyle name="Percent 4 24 9" xfId="9793"/>
    <cellStyle name="Percent 4 24 9 2" xfId="9794"/>
    <cellStyle name="Percent 4 24 9 2 2" xfId="27414"/>
    <cellStyle name="Percent 4 24 9 3" xfId="27413"/>
    <cellStyle name="Percent 4 25" xfId="9795"/>
    <cellStyle name="Percent 4 25 10" xfId="9796"/>
    <cellStyle name="Percent 4 25 10 2" xfId="9797"/>
    <cellStyle name="Percent 4 25 10 2 2" xfId="27417"/>
    <cellStyle name="Percent 4 25 10 3" xfId="27416"/>
    <cellStyle name="Percent 4 25 11" xfId="9798"/>
    <cellStyle name="Percent 4 25 11 2" xfId="27418"/>
    <cellStyle name="Percent 4 25 12" xfId="27415"/>
    <cellStyle name="Percent 4 25 2" xfId="9799"/>
    <cellStyle name="Percent 4 25 2 2" xfId="9800"/>
    <cellStyle name="Percent 4 25 2 2 2" xfId="9801"/>
    <cellStyle name="Percent 4 25 2 2 2 2" xfId="27421"/>
    <cellStyle name="Percent 4 25 2 2 3" xfId="27420"/>
    <cellStyle name="Percent 4 25 2 3" xfId="9802"/>
    <cellStyle name="Percent 4 25 2 3 2" xfId="9803"/>
    <cellStyle name="Percent 4 25 2 3 2 2" xfId="27423"/>
    <cellStyle name="Percent 4 25 2 3 3" xfId="27422"/>
    <cellStyle name="Percent 4 25 2 4" xfId="9804"/>
    <cellStyle name="Percent 4 25 2 4 2" xfId="27424"/>
    <cellStyle name="Percent 4 25 2 5" xfId="27419"/>
    <cellStyle name="Percent 4 25 3" xfId="9805"/>
    <cellStyle name="Percent 4 25 3 2" xfId="9806"/>
    <cellStyle name="Percent 4 25 3 2 2" xfId="9807"/>
    <cellStyle name="Percent 4 25 3 2 2 2" xfId="27427"/>
    <cellStyle name="Percent 4 25 3 2 3" xfId="27426"/>
    <cellStyle name="Percent 4 25 3 3" xfId="9808"/>
    <cellStyle name="Percent 4 25 3 3 2" xfId="9809"/>
    <cellStyle name="Percent 4 25 3 3 2 2" xfId="27429"/>
    <cellStyle name="Percent 4 25 3 3 3" xfId="27428"/>
    <cellStyle name="Percent 4 25 3 4" xfId="9810"/>
    <cellStyle name="Percent 4 25 3 4 2" xfId="27430"/>
    <cellStyle name="Percent 4 25 3 5" xfId="27425"/>
    <cellStyle name="Percent 4 25 4" xfId="9811"/>
    <cellStyle name="Percent 4 25 4 2" xfId="9812"/>
    <cellStyle name="Percent 4 25 4 2 2" xfId="9813"/>
    <cellStyle name="Percent 4 25 4 2 2 2" xfId="27433"/>
    <cellStyle name="Percent 4 25 4 2 3" xfId="27432"/>
    <cellStyle name="Percent 4 25 4 3" xfId="9814"/>
    <cellStyle name="Percent 4 25 4 3 2" xfId="9815"/>
    <cellStyle name="Percent 4 25 4 3 2 2" xfId="27435"/>
    <cellStyle name="Percent 4 25 4 3 3" xfId="27434"/>
    <cellStyle name="Percent 4 25 4 4" xfId="9816"/>
    <cellStyle name="Percent 4 25 4 4 2" xfId="27436"/>
    <cellStyle name="Percent 4 25 4 5" xfId="27431"/>
    <cellStyle name="Percent 4 25 5" xfId="9817"/>
    <cellStyle name="Percent 4 25 5 2" xfId="9818"/>
    <cellStyle name="Percent 4 25 5 2 2" xfId="9819"/>
    <cellStyle name="Percent 4 25 5 2 2 2" xfId="27439"/>
    <cellStyle name="Percent 4 25 5 2 3" xfId="27438"/>
    <cellStyle name="Percent 4 25 5 3" xfId="9820"/>
    <cellStyle name="Percent 4 25 5 3 2" xfId="9821"/>
    <cellStyle name="Percent 4 25 5 3 2 2" xfId="27441"/>
    <cellStyle name="Percent 4 25 5 3 3" xfId="27440"/>
    <cellStyle name="Percent 4 25 5 4" xfId="9822"/>
    <cellStyle name="Percent 4 25 5 4 2" xfId="9823"/>
    <cellStyle name="Percent 4 25 5 4 2 2" xfId="27443"/>
    <cellStyle name="Percent 4 25 5 4 3" xfId="27442"/>
    <cellStyle name="Percent 4 25 5 5" xfId="9824"/>
    <cellStyle name="Percent 4 25 5 5 2" xfId="27444"/>
    <cellStyle name="Percent 4 25 5 6" xfId="27437"/>
    <cellStyle name="Percent 4 25 6" xfId="9825"/>
    <cellStyle name="Percent 4 25 6 2" xfId="9826"/>
    <cellStyle name="Percent 4 25 6 2 2" xfId="9827"/>
    <cellStyle name="Percent 4 25 6 2 2 2" xfId="27447"/>
    <cellStyle name="Percent 4 25 6 2 3" xfId="27446"/>
    <cellStyle name="Percent 4 25 6 3" xfId="9828"/>
    <cellStyle name="Percent 4 25 6 3 2" xfId="9829"/>
    <cellStyle name="Percent 4 25 6 3 2 2" xfId="27449"/>
    <cellStyle name="Percent 4 25 6 3 3" xfId="27448"/>
    <cellStyle name="Percent 4 25 6 4" xfId="9830"/>
    <cellStyle name="Percent 4 25 6 4 2" xfId="27450"/>
    <cellStyle name="Percent 4 25 6 5" xfId="27445"/>
    <cellStyle name="Percent 4 25 7" xfId="9831"/>
    <cellStyle name="Percent 4 25 7 2" xfId="9832"/>
    <cellStyle name="Percent 4 25 7 2 2" xfId="27452"/>
    <cellStyle name="Percent 4 25 7 3" xfId="27451"/>
    <cellStyle name="Percent 4 25 8" xfId="9833"/>
    <cellStyle name="Percent 4 25 8 2" xfId="9834"/>
    <cellStyle name="Percent 4 25 8 2 2" xfId="27454"/>
    <cellStyle name="Percent 4 25 8 3" xfId="27453"/>
    <cellStyle name="Percent 4 25 9" xfId="9835"/>
    <cellStyle name="Percent 4 25 9 2" xfId="9836"/>
    <cellStyle name="Percent 4 25 9 2 2" xfId="27456"/>
    <cellStyle name="Percent 4 25 9 3" xfId="27455"/>
    <cellStyle name="Percent 4 26" xfId="9837"/>
    <cellStyle name="Percent 4 26 10" xfId="9838"/>
    <cellStyle name="Percent 4 26 10 2" xfId="9839"/>
    <cellStyle name="Percent 4 26 10 2 2" xfId="27459"/>
    <cellStyle name="Percent 4 26 10 3" xfId="27458"/>
    <cellStyle name="Percent 4 26 11" xfId="9840"/>
    <cellStyle name="Percent 4 26 11 2" xfId="27460"/>
    <cellStyle name="Percent 4 26 12" xfId="27457"/>
    <cellStyle name="Percent 4 26 2" xfId="9841"/>
    <cellStyle name="Percent 4 26 2 2" xfId="9842"/>
    <cellStyle name="Percent 4 26 2 2 2" xfId="9843"/>
    <cellStyle name="Percent 4 26 2 2 2 2" xfId="27463"/>
    <cellStyle name="Percent 4 26 2 2 3" xfId="27462"/>
    <cellStyle name="Percent 4 26 2 3" xfId="9844"/>
    <cellStyle name="Percent 4 26 2 3 2" xfId="9845"/>
    <cellStyle name="Percent 4 26 2 3 2 2" xfId="27465"/>
    <cellStyle name="Percent 4 26 2 3 3" xfId="27464"/>
    <cellStyle name="Percent 4 26 2 4" xfId="9846"/>
    <cellStyle name="Percent 4 26 2 4 2" xfId="27466"/>
    <cellStyle name="Percent 4 26 2 5" xfId="27461"/>
    <cellStyle name="Percent 4 26 3" xfId="9847"/>
    <cellStyle name="Percent 4 26 3 2" xfId="9848"/>
    <cellStyle name="Percent 4 26 3 2 2" xfId="9849"/>
    <cellStyle name="Percent 4 26 3 2 2 2" xfId="27469"/>
    <cellStyle name="Percent 4 26 3 2 3" xfId="27468"/>
    <cellStyle name="Percent 4 26 3 3" xfId="9850"/>
    <cellStyle name="Percent 4 26 3 3 2" xfId="9851"/>
    <cellStyle name="Percent 4 26 3 3 2 2" xfId="27471"/>
    <cellStyle name="Percent 4 26 3 3 3" xfId="27470"/>
    <cellStyle name="Percent 4 26 3 4" xfId="9852"/>
    <cellStyle name="Percent 4 26 3 4 2" xfId="27472"/>
    <cellStyle name="Percent 4 26 3 5" xfId="27467"/>
    <cellStyle name="Percent 4 26 4" xfId="9853"/>
    <cellStyle name="Percent 4 26 4 2" xfId="9854"/>
    <cellStyle name="Percent 4 26 4 2 2" xfId="9855"/>
    <cellStyle name="Percent 4 26 4 2 2 2" xfId="27475"/>
    <cellStyle name="Percent 4 26 4 2 3" xfId="27474"/>
    <cellStyle name="Percent 4 26 4 3" xfId="9856"/>
    <cellStyle name="Percent 4 26 4 3 2" xfId="9857"/>
    <cellStyle name="Percent 4 26 4 3 2 2" xfId="27477"/>
    <cellStyle name="Percent 4 26 4 3 3" xfId="27476"/>
    <cellStyle name="Percent 4 26 4 4" xfId="9858"/>
    <cellStyle name="Percent 4 26 4 4 2" xfId="27478"/>
    <cellStyle name="Percent 4 26 4 5" xfId="27473"/>
    <cellStyle name="Percent 4 26 5" xfId="9859"/>
    <cellStyle name="Percent 4 26 5 2" xfId="9860"/>
    <cellStyle name="Percent 4 26 5 2 2" xfId="9861"/>
    <cellStyle name="Percent 4 26 5 2 2 2" xfId="27481"/>
    <cellStyle name="Percent 4 26 5 2 3" xfId="27480"/>
    <cellStyle name="Percent 4 26 5 3" xfId="9862"/>
    <cellStyle name="Percent 4 26 5 3 2" xfId="9863"/>
    <cellStyle name="Percent 4 26 5 3 2 2" xfId="27483"/>
    <cellStyle name="Percent 4 26 5 3 3" xfId="27482"/>
    <cellStyle name="Percent 4 26 5 4" xfId="9864"/>
    <cellStyle name="Percent 4 26 5 4 2" xfId="9865"/>
    <cellStyle name="Percent 4 26 5 4 2 2" xfId="27485"/>
    <cellStyle name="Percent 4 26 5 4 3" xfId="27484"/>
    <cellStyle name="Percent 4 26 5 5" xfId="9866"/>
    <cellStyle name="Percent 4 26 5 5 2" xfId="27486"/>
    <cellStyle name="Percent 4 26 5 6" xfId="27479"/>
    <cellStyle name="Percent 4 26 6" xfId="9867"/>
    <cellStyle name="Percent 4 26 6 2" xfId="9868"/>
    <cellStyle name="Percent 4 26 6 2 2" xfId="9869"/>
    <cellStyle name="Percent 4 26 6 2 2 2" xfId="27489"/>
    <cellStyle name="Percent 4 26 6 2 3" xfId="27488"/>
    <cellStyle name="Percent 4 26 6 3" xfId="9870"/>
    <cellStyle name="Percent 4 26 6 3 2" xfId="9871"/>
    <cellStyle name="Percent 4 26 6 3 2 2" xfId="27491"/>
    <cellStyle name="Percent 4 26 6 3 3" xfId="27490"/>
    <cellStyle name="Percent 4 26 6 4" xfId="9872"/>
    <cellStyle name="Percent 4 26 6 4 2" xfId="27492"/>
    <cellStyle name="Percent 4 26 6 5" xfId="27487"/>
    <cellStyle name="Percent 4 26 7" xfId="9873"/>
    <cellStyle name="Percent 4 26 7 2" xfId="9874"/>
    <cellStyle name="Percent 4 26 7 2 2" xfId="27494"/>
    <cellStyle name="Percent 4 26 7 3" xfId="27493"/>
    <cellStyle name="Percent 4 26 8" xfId="9875"/>
    <cellStyle name="Percent 4 26 8 2" xfId="9876"/>
    <cellStyle name="Percent 4 26 8 2 2" xfId="27496"/>
    <cellStyle name="Percent 4 26 8 3" xfId="27495"/>
    <cellStyle name="Percent 4 26 9" xfId="9877"/>
    <cellStyle name="Percent 4 26 9 2" xfId="9878"/>
    <cellStyle name="Percent 4 26 9 2 2" xfId="27498"/>
    <cellStyle name="Percent 4 26 9 3" xfId="27497"/>
    <cellStyle name="Percent 4 27" xfId="9879"/>
    <cellStyle name="Percent 4 27 10" xfId="9880"/>
    <cellStyle name="Percent 4 27 10 2" xfId="9881"/>
    <cellStyle name="Percent 4 27 10 2 2" xfId="27501"/>
    <cellStyle name="Percent 4 27 10 3" xfId="27500"/>
    <cellStyle name="Percent 4 27 11" xfId="9882"/>
    <cellStyle name="Percent 4 27 11 2" xfId="27502"/>
    <cellStyle name="Percent 4 27 12" xfId="27499"/>
    <cellStyle name="Percent 4 27 2" xfId="9883"/>
    <cellStyle name="Percent 4 27 2 2" xfId="9884"/>
    <cellStyle name="Percent 4 27 2 2 2" xfId="9885"/>
    <cellStyle name="Percent 4 27 2 2 2 2" xfId="27505"/>
    <cellStyle name="Percent 4 27 2 2 3" xfId="27504"/>
    <cellStyle name="Percent 4 27 2 3" xfId="9886"/>
    <cellStyle name="Percent 4 27 2 3 2" xfId="9887"/>
    <cellStyle name="Percent 4 27 2 3 2 2" xfId="27507"/>
    <cellStyle name="Percent 4 27 2 3 3" xfId="27506"/>
    <cellStyle name="Percent 4 27 2 4" xfId="9888"/>
    <cellStyle name="Percent 4 27 2 4 2" xfId="27508"/>
    <cellStyle name="Percent 4 27 2 5" xfId="27503"/>
    <cellStyle name="Percent 4 27 3" xfId="9889"/>
    <cellStyle name="Percent 4 27 3 2" xfId="9890"/>
    <cellStyle name="Percent 4 27 3 2 2" xfId="9891"/>
    <cellStyle name="Percent 4 27 3 2 2 2" xfId="27511"/>
    <cellStyle name="Percent 4 27 3 2 3" xfId="27510"/>
    <cellStyle name="Percent 4 27 3 3" xfId="9892"/>
    <cellStyle name="Percent 4 27 3 3 2" xfId="9893"/>
    <cellStyle name="Percent 4 27 3 3 2 2" xfId="27513"/>
    <cellStyle name="Percent 4 27 3 3 3" xfId="27512"/>
    <cellStyle name="Percent 4 27 3 4" xfId="9894"/>
    <cellStyle name="Percent 4 27 3 4 2" xfId="27514"/>
    <cellStyle name="Percent 4 27 3 5" xfId="27509"/>
    <cellStyle name="Percent 4 27 4" xfId="9895"/>
    <cellStyle name="Percent 4 27 4 2" xfId="9896"/>
    <cellStyle name="Percent 4 27 4 2 2" xfId="9897"/>
    <cellStyle name="Percent 4 27 4 2 2 2" xfId="27517"/>
    <cellStyle name="Percent 4 27 4 2 3" xfId="27516"/>
    <cellStyle name="Percent 4 27 4 3" xfId="9898"/>
    <cellStyle name="Percent 4 27 4 3 2" xfId="9899"/>
    <cellStyle name="Percent 4 27 4 3 2 2" xfId="27519"/>
    <cellStyle name="Percent 4 27 4 3 3" xfId="27518"/>
    <cellStyle name="Percent 4 27 4 4" xfId="9900"/>
    <cellStyle name="Percent 4 27 4 4 2" xfId="27520"/>
    <cellStyle name="Percent 4 27 4 5" xfId="27515"/>
    <cellStyle name="Percent 4 27 5" xfId="9901"/>
    <cellStyle name="Percent 4 27 5 2" xfId="9902"/>
    <cellStyle name="Percent 4 27 5 2 2" xfId="9903"/>
    <cellStyle name="Percent 4 27 5 2 2 2" xfId="27523"/>
    <cellStyle name="Percent 4 27 5 2 3" xfId="27522"/>
    <cellStyle name="Percent 4 27 5 3" xfId="9904"/>
    <cellStyle name="Percent 4 27 5 3 2" xfId="9905"/>
    <cellStyle name="Percent 4 27 5 3 2 2" xfId="27525"/>
    <cellStyle name="Percent 4 27 5 3 3" xfId="27524"/>
    <cellStyle name="Percent 4 27 5 4" xfId="9906"/>
    <cellStyle name="Percent 4 27 5 4 2" xfId="9907"/>
    <cellStyle name="Percent 4 27 5 4 2 2" xfId="27527"/>
    <cellStyle name="Percent 4 27 5 4 3" xfId="27526"/>
    <cellStyle name="Percent 4 27 5 5" xfId="9908"/>
    <cellStyle name="Percent 4 27 5 5 2" xfId="27528"/>
    <cellStyle name="Percent 4 27 5 6" xfId="27521"/>
    <cellStyle name="Percent 4 27 6" xfId="9909"/>
    <cellStyle name="Percent 4 27 6 2" xfId="9910"/>
    <cellStyle name="Percent 4 27 6 2 2" xfId="9911"/>
    <cellStyle name="Percent 4 27 6 2 2 2" xfId="27531"/>
    <cellStyle name="Percent 4 27 6 2 3" xfId="27530"/>
    <cellStyle name="Percent 4 27 6 3" xfId="9912"/>
    <cellStyle name="Percent 4 27 6 3 2" xfId="9913"/>
    <cellStyle name="Percent 4 27 6 3 2 2" xfId="27533"/>
    <cellStyle name="Percent 4 27 6 3 3" xfId="27532"/>
    <cellStyle name="Percent 4 27 6 4" xfId="9914"/>
    <cellStyle name="Percent 4 27 6 4 2" xfId="27534"/>
    <cellStyle name="Percent 4 27 6 5" xfId="27529"/>
    <cellStyle name="Percent 4 27 7" xfId="9915"/>
    <cellStyle name="Percent 4 27 7 2" xfId="9916"/>
    <cellStyle name="Percent 4 27 7 2 2" xfId="27536"/>
    <cellStyle name="Percent 4 27 7 3" xfId="27535"/>
    <cellStyle name="Percent 4 27 8" xfId="9917"/>
    <cellStyle name="Percent 4 27 8 2" xfId="9918"/>
    <cellStyle name="Percent 4 27 8 2 2" xfId="27538"/>
    <cellStyle name="Percent 4 27 8 3" xfId="27537"/>
    <cellStyle name="Percent 4 27 9" xfId="9919"/>
    <cellStyle name="Percent 4 27 9 2" xfId="9920"/>
    <cellStyle name="Percent 4 27 9 2 2" xfId="27540"/>
    <cellStyle name="Percent 4 27 9 3" xfId="27539"/>
    <cellStyle name="Percent 4 28" xfId="9921"/>
    <cellStyle name="Percent 4 28 10" xfId="9922"/>
    <cellStyle name="Percent 4 28 10 2" xfId="9923"/>
    <cellStyle name="Percent 4 28 10 2 2" xfId="27543"/>
    <cellStyle name="Percent 4 28 10 3" xfId="27542"/>
    <cellStyle name="Percent 4 28 11" xfId="9924"/>
    <cellStyle name="Percent 4 28 11 2" xfId="27544"/>
    <cellStyle name="Percent 4 28 12" xfId="27541"/>
    <cellStyle name="Percent 4 28 2" xfId="9925"/>
    <cellStyle name="Percent 4 28 2 2" xfId="9926"/>
    <cellStyle name="Percent 4 28 2 2 2" xfId="9927"/>
    <cellStyle name="Percent 4 28 2 2 2 2" xfId="27547"/>
    <cellStyle name="Percent 4 28 2 2 3" xfId="27546"/>
    <cellStyle name="Percent 4 28 2 3" xfId="9928"/>
    <cellStyle name="Percent 4 28 2 3 2" xfId="9929"/>
    <cellStyle name="Percent 4 28 2 3 2 2" xfId="27549"/>
    <cellStyle name="Percent 4 28 2 3 3" xfId="27548"/>
    <cellStyle name="Percent 4 28 2 4" xfId="9930"/>
    <cellStyle name="Percent 4 28 2 4 2" xfId="27550"/>
    <cellStyle name="Percent 4 28 2 5" xfId="27545"/>
    <cellStyle name="Percent 4 28 3" xfId="9931"/>
    <cellStyle name="Percent 4 28 3 2" xfId="9932"/>
    <cellStyle name="Percent 4 28 3 2 2" xfId="9933"/>
    <cellStyle name="Percent 4 28 3 2 2 2" xfId="27553"/>
    <cellStyle name="Percent 4 28 3 2 3" xfId="27552"/>
    <cellStyle name="Percent 4 28 3 3" xfId="9934"/>
    <cellStyle name="Percent 4 28 3 3 2" xfId="9935"/>
    <cellStyle name="Percent 4 28 3 3 2 2" xfId="27555"/>
    <cellStyle name="Percent 4 28 3 3 3" xfId="27554"/>
    <cellStyle name="Percent 4 28 3 4" xfId="9936"/>
    <cellStyle name="Percent 4 28 3 4 2" xfId="27556"/>
    <cellStyle name="Percent 4 28 3 5" xfId="27551"/>
    <cellStyle name="Percent 4 28 4" xfId="9937"/>
    <cellStyle name="Percent 4 28 4 2" xfId="9938"/>
    <cellStyle name="Percent 4 28 4 2 2" xfId="9939"/>
    <cellStyle name="Percent 4 28 4 2 2 2" xfId="27559"/>
    <cellStyle name="Percent 4 28 4 2 3" xfId="27558"/>
    <cellStyle name="Percent 4 28 4 3" xfId="9940"/>
    <cellStyle name="Percent 4 28 4 3 2" xfId="9941"/>
    <cellStyle name="Percent 4 28 4 3 2 2" xfId="27561"/>
    <cellStyle name="Percent 4 28 4 3 3" xfId="27560"/>
    <cellStyle name="Percent 4 28 4 4" xfId="9942"/>
    <cellStyle name="Percent 4 28 4 4 2" xfId="27562"/>
    <cellStyle name="Percent 4 28 4 5" xfId="27557"/>
    <cellStyle name="Percent 4 28 5" xfId="9943"/>
    <cellStyle name="Percent 4 28 5 2" xfId="9944"/>
    <cellStyle name="Percent 4 28 5 2 2" xfId="9945"/>
    <cellStyle name="Percent 4 28 5 2 2 2" xfId="27565"/>
    <cellStyle name="Percent 4 28 5 2 3" xfId="27564"/>
    <cellStyle name="Percent 4 28 5 3" xfId="9946"/>
    <cellStyle name="Percent 4 28 5 3 2" xfId="9947"/>
    <cellStyle name="Percent 4 28 5 3 2 2" xfId="27567"/>
    <cellStyle name="Percent 4 28 5 3 3" xfId="27566"/>
    <cellStyle name="Percent 4 28 5 4" xfId="9948"/>
    <cellStyle name="Percent 4 28 5 4 2" xfId="9949"/>
    <cellStyle name="Percent 4 28 5 4 2 2" xfId="27569"/>
    <cellStyle name="Percent 4 28 5 4 3" xfId="27568"/>
    <cellStyle name="Percent 4 28 5 5" xfId="9950"/>
    <cellStyle name="Percent 4 28 5 5 2" xfId="27570"/>
    <cellStyle name="Percent 4 28 5 6" xfId="27563"/>
    <cellStyle name="Percent 4 28 6" xfId="9951"/>
    <cellStyle name="Percent 4 28 6 2" xfId="9952"/>
    <cellStyle name="Percent 4 28 6 2 2" xfId="9953"/>
    <cellStyle name="Percent 4 28 6 2 2 2" xfId="27573"/>
    <cellStyle name="Percent 4 28 6 2 3" xfId="27572"/>
    <cellStyle name="Percent 4 28 6 3" xfId="9954"/>
    <cellStyle name="Percent 4 28 6 3 2" xfId="9955"/>
    <cellStyle name="Percent 4 28 6 3 2 2" xfId="27575"/>
    <cellStyle name="Percent 4 28 6 3 3" xfId="27574"/>
    <cellStyle name="Percent 4 28 6 4" xfId="9956"/>
    <cellStyle name="Percent 4 28 6 4 2" xfId="27576"/>
    <cellStyle name="Percent 4 28 6 5" xfId="27571"/>
    <cellStyle name="Percent 4 28 7" xfId="9957"/>
    <cellStyle name="Percent 4 28 7 2" xfId="9958"/>
    <cellStyle name="Percent 4 28 7 2 2" xfId="27578"/>
    <cellStyle name="Percent 4 28 7 3" xfId="27577"/>
    <cellStyle name="Percent 4 28 8" xfId="9959"/>
    <cellStyle name="Percent 4 28 8 2" xfId="9960"/>
    <cellStyle name="Percent 4 28 8 2 2" xfId="27580"/>
    <cellStyle name="Percent 4 28 8 3" xfId="27579"/>
    <cellStyle name="Percent 4 28 9" xfId="9961"/>
    <cellStyle name="Percent 4 28 9 2" xfId="9962"/>
    <cellStyle name="Percent 4 28 9 2 2" xfId="27582"/>
    <cellStyle name="Percent 4 28 9 3" xfId="27581"/>
    <cellStyle name="Percent 4 29" xfId="9963"/>
    <cellStyle name="Percent 4 29 10" xfId="9964"/>
    <cellStyle name="Percent 4 29 10 2" xfId="9965"/>
    <cellStyle name="Percent 4 29 10 2 2" xfId="27585"/>
    <cellStyle name="Percent 4 29 10 3" xfId="27584"/>
    <cellStyle name="Percent 4 29 11" xfId="9966"/>
    <cellStyle name="Percent 4 29 11 2" xfId="27586"/>
    <cellStyle name="Percent 4 29 12" xfId="27583"/>
    <cellStyle name="Percent 4 29 2" xfId="9967"/>
    <cellStyle name="Percent 4 29 2 2" xfId="9968"/>
    <cellStyle name="Percent 4 29 2 2 2" xfId="9969"/>
    <cellStyle name="Percent 4 29 2 2 2 2" xfId="9970"/>
    <cellStyle name="Percent 4 29 2 2 2 2 2" xfId="27590"/>
    <cellStyle name="Percent 4 29 2 2 2 3" xfId="27589"/>
    <cellStyle name="Percent 4 29 2 2 3" xfId="9971"/>
    <cellStyle name="Percent 4 29 2 2 3 2" xfId="27591"/>
    <cellStyle name="Percent 4 29 2 2 4" xfId="27588"/>
    <cellStyle name="Percent 4 29 2 3" xfId="9972"/>
    <cellStyle name="Percent 4 29 2 3 2" xfId="9973"/>
    <cellStyle name="Percent 4 29 2 3 2 2" xfId="27593"/>
    <cellStyle name="Percent 4 29 2 3 3" xfId="27592"/>
    <cellStyle name="Percent 4 29 2 4" xfId="9974"/>
    <cellStyle name="Percent 4 29 2 4 2" xfId="9975"/>
    <cellStyle name="Percent 4 29 2 4 2 2" xfId="27595"/>
    <cellStyle name="Percent 4 29 2 4 3" xfId="27594"/>
    <cellStyle name="Percent 4 29 2 5" xfId="9976"/>
    <cellStyle name="Percent 4 29 2 5 2" xfId="27596"/>
    <cellStyle name="Percent 4 29 2 6" xfId="27587"/>
    <cellStyle name="Percent 4 29 3" xfId="9977"/>
    <cellStyle name="Percent 4 29 3 2" xfId="9978"/>
    <cellStyle name="Percent 4 29 3 2 2" xfId="9979"/>
    <cellStyle name="Percent 4 29 3 2 2 2" xfId="27599"/>
    <cellStyle name="Percent 4 29 3 2 3" xfId="27598"/>
    <cellStyle name="Percent 4 29 3 3" xfId="9980"/>
    <cellStyle name="Percent 4 29 3 3 2" xfId="9981"/>
    <cellStyle name="Percent 4 29 3 3 2 2" xfId="27601"/>
    <cellStyle name="Percent 4 29 3 3 3" xfId="27600"/>
    <cellStyle name="Percent 4 29 3 4" xfId="9982"/>
    <cellStyle name="Percent 4 29 3 4 2" xfId="9983"/>
    <cellStyle name="Percent 4 29 3 4 2 2" xfId="27603"/>
    <cellStyle name="Percent 4 29 3 4 3" xfId="27602"/>
    <cellStyle name="Percent 4 29 3 5" xfId="9984"/>
    <cellStyle name="Percent 4 29 3 5 2" xfId="27604"/>
    <cellStyle name="Percent 4 29 3 6" xfId="27597"/>
    <cellStyle name="Percent 4 29 4" xfId="9985"/>
    <cellStyle name="Percent 4 29 4 2" xfId="9986"/>
    <cellStyle name="Percent 4 29 4 2 2" xfId="9987"/>
    <cellStyle name="Percent 4 29 4 2 2 2" xfId="27607"/>
    <cellStyle name="Percent 4 29 4 2 3" xfId="27606"/>
    <cellStyle name="Percent 4 29 4 3" xfId="9988"/>
    <cellStyle name="Percent 4 29 4 3 2" xfId="9989"/>
    <cellStyle name="Percent 4 29 4 3 2 2" xfId="27609"/>
    <cellStyle name="Percent 4 29 4 3 3" xfId="27608"/>
    <cellStyle name="Percent 4 29 4 4" xfId="9990"/>
    <cellStyle name="Percent 4 29 4 4 2" xfId="27610"/>
    <cellStyle name="Percent 4 29 4 5" xfId="27605"/>
    <cellStyle name="Percent 4 29 5" xfId="9991"/>
    <cellStyle name="Percent 4 29 5 2" xfId="9992"/>
    <cellStyle name="Percent 4 29 5 2 2" xfId="9993"/>
    <cellStyle name="Percent 4 29 5 2 2 2" xfId="27613"/>
    <cellStyle name="Percent 4 29 5 2 3" xfId="27612"/>
    <cellStyle name="Percent 4 29 5 3" xfId="9994"/>
    <cellStyle name="Percent 4 29 5 3 2" xfId="9995"/>
    <cellStyle name="Percent 4 29 5 3 2 2" xfId="27615"/>
    <cellStyle name="Percent 4 29 5 3 3" xfId="27614"/>
    <cellStyle name="Percent 4 29 5 4" xfId="9996"/>
    <cellStyle name="Percent 4 29 5 4 2" xfId="9997"/>
    <cellStyle name="Percent 4 29 5 4 2 2" xfId="27617"/>
    <cellStyle name="Percent 4 29 5 4 3" xfId="27616"/>
    <cellStyle name="Percent 4 29 5 5" xfId="9998"/>
    <cellStyle name="Percent 4 29 5 5 2" xfId="27618"/>
    <cellStyle name="Percent 4 29 5 6" xfId="27611"/>
    <cellStyle name="Percent 4 29 6" xfId="9999"/>
    <cellStyle name="Percent 4 29 6 2" xfId="10000"/>
    <cellStyle name="Percent 4 29 6 2 2" xfId="10001"/>
    <cellStyle name="Percent 4 29 6 2 2 2" xfId="27621"/>
    <cellStyle name="Percent 4 29 6 2 3" xfId="27620"/>
    <cellStyle name="Percent 4 29 6 3" xfId="10002"/>
    <cellStyle name="Percent 4 29 6 3 2" xfId="10003"/>
    <cellStyle name="Percent 4 29 6 3 2 2" xfId="27623"/>
    <cellStyle name="Percent 4 29 6 3 3" xfId="27622"/>
    <cellStyle name="Percent 4 29 6 4" xfId="10004"/>
    <cellStyle name="Percent 4 29 6 4 2" xfId="27624"/>
    <cellStyle name="Percent 4 29 6 5" xfId="27619"/>
    <cellStyle name="Percent 4 29 7" xfId="10005"/>
    <cellStyle name="Percent 4 29 7 2" xfId="10006"/>
    <cellStyle name="Percent 4 29 7 2 2" xfId="27626"/>
    <cellStyle name="Percent 4 29 7 3" xfId="27625"/>
    <cellStyle name="Percent 4 29 8" xfId="10007"/>
    <cellStyle name="Percent 4 29 8 2" xfId="10008"/>
    <cellStyle name="Percent 4 29 8 2 2" xfId="27628"/>
    <cellStyle name="Percent 4 29 8 3" xfId="27627"/>
    <cellStyle name="Percent 4 29 9" xfId="10009"/>
    <cellStyle name="Percent 4 29 9 2" xfId="10010"/>
    <cellStyle name="Percent 4 29 9 2 2" xfId="27630"/>
    <cellStyle name="Percent 4 29 9 3" xfId="27629"/>
    <cellStyle name="Percent 4 3" xfId="10011"/>
    <cellStyle name="Percent 4 3 10" xfId="10012"/>
    <cellStyle name="Percent 4 3 10 2" xfId="10013"/>
    <cellStyle name="Percent 4 3 10 2 2" xfId="10014"/>
    <cellStyle name="Percent 4 3 10 2 2 2" xfId="27634"/>
    <cellStyle name="Percent 4 3 10 2 3" xfId="27633"/>
    <cellStyle name="Percent 4 3 10 3" xfId="10015"/>
    <cellStyle name="Percent 4 3 10 3 2" xfId="10016"/>
    <cellStyle name="Percent 4 3 10 3 2 2" xfId="27636"/>
    <cellStyle name="Percent 4 3 10 3 3" xfId="27635"/>
    <cellStyle name="Percent 4 3 10 4" xfId="10017"/>
    <cellStyle name="Percent 4 3 10 4 2" xfId="27637"/>
    <cellStyle name="Percent 4 3 10 5" xfId="27632"/>
    <cellStyle name="Percent 4 3 11" xfId="10018"/>
    <cellStyle name="Percent 4 3 11 2" xfId="10019"/>
    <cellStyle name="Percent 4 3 11 2 2" xfId="10020"/>
    <cellStyle name="Percent 4 3 11 2 2 2" xfId="27640"/>
    <cellStyle name="Percent 4 3 11 2 3" xfId="27639"/>
    <cellStyle name="Percent 4 3 11 3" xfId="10021"/>
    <cellStyle name="Percent 4 3 11 3 2" xfId="10022"/>
    <cellStyle name="Percent 4 3 11 3 2 2" xfId="27642"/>
    <cellStyle name="Percent 4 3 11 3 3" xfId="27641"/>
    <cellStyle name="Percent 4 3 11 4" xfId="10023"/>
    <cellStyle name="Percent 4 3 11 4 2" xfId="27643"/>
    <cellStyle name="Percent 4 3 11 5" xfId="27638"/>
    <cellStyle name="Percent 4 3 12" xfId="10024"/>
    <cellStyle name="Percent 4 3 12 2" xfId="10025"/>
    <cellStyle name="Percent 4 3 12 2 2" xfId="10026"/>
    <cellStyle name="Percent 4 3 12 2 2 2" xfId="27646"/>
    <cellStyle name="Percent 4 3 12 2 3" xfId="27645"/>
    <cellStyle name="Percent 4 3 12 3" xfId="10027"/>
    <cellStyle name="Percent 4 3 12 3 2" xfId="10028"/>
    <cellStyle name="Percent 4 3 12 3 2 2" xfId="27648"/>
    <cellStyle name="Percent 4 3 12 3 3" xfId="27647"/>
    <cellStyle name="Percent 4 3 12 4" xfId="10029"/>
    <cellStyle name="Percent 4 3 12 4 2" xfId="10030"/>
    <cellStyle name="Percent 4 3 12 4 2 2" xfId="27650"/>
    <cellStyle name="Percent 4 3 12 4 3" xfId="27649"/>
    <cellStyle name="Percent 4 3 12 5" xfId="10031"/>
    <cellStyle name="Percent 4 3 12 5 2" xfId="27651"/>
    <cellStyle name="Percent 4 3 12 6" xfId="27644"/>
    <cellStyle name="Percent 4 3 13" xfId="10032"/>
    <cellStyle name="Percent 4 3 13 2" xfId="10033"/>
    <cellStyle name="Percent 4 3 13 2 2" xfId="10034"/>
    <cellStyle name="Percent 4 3 13 2 2 2" xfId="27654"/>
    <cellStyle name="Percent 4 3 13 2 3" xfId="27653"/>
    <cellStyle name="Percent 4 3 13 3" xfId="10035"/>
    <cellStyle name="Percent 4 3 13 3 2" xfId="10036"/>
    <cellStyle name="Percent 4 3 13 3 2 2" xfId="27656"/>
    <cellStyle name="Percent 4 3 13 3 3" xfId="27655"/>
    <cellStyle name="Percent 4 3 13 4" xfId="10037"/>
    <cellStyle name="Percent 4 3 13 4 2" xfId="27657"/>
    <cellStyle name="Percent 4 3 13 5" xfId="27652"/>
    <cellStyle name="Percent 4 3 14" xfId="10038"/>
    <cellStyle name="Percent 4 3 14 2" xfId="10039"/>
    <cellStyle name="Percent 4 3 14 2 2" xfId="27659"/>
    <cellStyle name="Percent 4 3 14 3" xfId="27658"/>
    <cellStyle name="Percent 4 3 15" xfId="10040"/>
    <cellStyle name="Percent 4 3 15 2" xfId="10041"/>
    <cellStyle name="Percent 4 3 15 2 2" xfId="27661"/>
    <cellStyle name="Percent 4 3 15 3" xfId="27660"/>
    <cellStyle name="Percent 4 3 16" xfId="10042"/>
    <cellStyle name="Percent 4 3 16 2" xfId="10043"/>
    <cellStyle name="Percent 4 3 16 2 2" xfId="27663"/>
    <cellStyle name="Percent 4 3 16 3" xfId="27662"/>
    <cellStyle name="Percent 4 3 17" xfId="10044"/>
    <cellStyle name="Percent 4 3 17 2" xfId="10045"/>
    <cellStyle name="Percent 4 3 17 2 2" xfId="27665"/>
    <cellStyle name="Percent 4 3 17 3" xfId="27664"/>
    <cellStyle name="Percent 4 3 18" xfId="10046"/>
    <cellStyle name="Percent 4 3 18 2" xfId="27666"/>
    <cellStyle name="Percent 4 3 19" xfId="27631"/>
    <cellStyle name="Percent 4 3 2" xfId="10047"/>
    <cellStyle name="Percent 4 3 2 10" xfId="27667"/>
    <cellStyle name="Percent 4 3 2 2" xfId="10048"/>
    <cellStyle name="Percent 4 3 2 2 2" xfId="10049"/>
    <cellStyle name="Percent 4 3 2 2 2 2" xfId="10050"/>
    <cellStyle name="Percent 4 3 2 2 2 2 2" xfId="27670"/>
    <cellStyle name="Percent 4 3 2 2 2 3" xfId="27669"/>
    <cellStyle name="Percent 4 3 2 2 3" xfId="10051"/>
    <cellStyle name="Percent 4 3 2 2 3 2" xfId="10052"/>
    <cellStyle name="Percent 4 3 2 2 3 2 2" xfId="27672"/>
    <cellStyle name="Percent 4 3 2 2 3 3" xfId="27671"/>
    <cellStyle name="Percent 4 3 2 2 4" xfId="10053"/>
    <cellStyle name="Percent 4 3 2 2 4 2" xfId="27673"/>
    <cellStyle name="Percent 4 3 2 2 5" xfId="27668"/>
    <cellStyle name="Percent 4 3 2 3" xfId="10054"/>
    <cellStyle name="Percent 4 3 2 3 2" xfId="10055"/>
    <cellStyle name="Percent 4 3 2 3 2 2" xfId="10056"/>
    <cellStyle name="Percent 4 3 2 3 2 2 2" xfId="27676"/>
    <cellStyle name="Percent 4 3 2 3 2 3" xfId="27675"/>
    <cellStyle name="Percent 4 3 2 3 3" xfId="10057"/>
    <cellStyle name="Percent 4 3 2 3 3 2" xfId="10058"/>
    <cellStyle name="Percent 4 3 2 3 3 2 2" xfId="27678"/>
    <cellStyle name="Percent 4 3 2 3 3 3" xfId="27677"/>
    <cellStyle name="Percent 4 3 2 3 4" xfId="10059"/>
    <cellStyle name="Percent 4 3 2 3 4 2" xfId="27679"/>
    <cellStyle name="Percent 4 3 2 3 5" xfId="27674"/>
    <cellStyle name="Percent 4 3 2 4" xfId="10060"/>
    <cellStyle name="Percent 4 3 2 4 2" xfId="10061"/>
    <cellStyle name="Percent 4 3 2 4 2 2" xfId="10062"/>
    <cellStyle name="Percent 4 3 2 4 2 2 2" xfId="27682"/>
    <cellStyle name="Percent 4 3 2 4 2 3" xfId="27681"/>
    <cellStyle name="Percent 4 3 2 4 3" xfId="10063"/>
    <cellStyle name="Percent 4 3 2 4 3 2" xfId="10064"/>
    <cellStyle name="Percent 4 3 2 4 3 2 2" xfId="27684"/>
    <cellStyle name="Percent 4 3 2 4 3 3" xfId="27683"/>
    <cellStyle name="Percent 4 3 2 4 4" xfId="10065"/>
    <cellStyle name="Percent 4 3 2 4 4 2" xfId="10066"/>
    <cellStyle name="Percent 4 3 2 4 4 2 2" xfId="27686"/>
    <cellStyle name="Percent 4 3 2 4 4 3" xfId="27685"/>
    <cellStyle name="Percent 4 3 2 4 5" xfId="10067"/>
    <cellStyle name="Percent 4 3 2 4 5 2" xfId="27687"/>
    <cellStyle name="Percent 4 3 2 4 6" xfId="27680"/>
    <cellStyle name="Percent 4 3 2 5" xfId="10068"/>
    <cellStyle name="Percent 4 3 2 5 2" xfId="10069"/>
    <cellStyle name="Percent 4 3 2 5 2 2" xfId="10070"/>
    <cellStyle name="Percent 4 3 2 5 2 2 2" xfId="27690"/>
    <cellStyle name="Percent 4 3 2 5 2 3" xfId="27689"/>
    <cellStyle name="Percent 4 3 2 5 3" xfId="10071"/>
    <cellStyle name="Percent 4 3 2 5 3 2" xfId="10072"/>
    <cellStyle name="Percent 4 3 2 5 3 2 2" xfId="27692"/>
    <cellStyle name="Percent 4 3 2 5 3 3" xfId="27691"/>
    <cellStyle name="Percent 4 3 2 5 4" xfId="10073"/>
    <cellStyle name="Percent 4 3 2 5 4 2" xfId="27693"/>
    <cellStyle name="Percent 4 3 2 5 5" xfId="27688"/>
    <cellStyle name="Percent 4 3 2 6" xfId="10074"/>
    <cellStyle name="Percent 4 3 2 6 2" xfId="10075"/>
    <cellStyle name="Percent 4 3 2 6 2 2" xfId="27695"/>
    <cellStyle name="Percent 4 3 2 6 3" xfId="27694"/>
    <cellStyle name="Percent 4 3 2 7" xfId="10076"/>
    <cellStyle name="Percent 4 3 2 7 2" xfId="10077"/>
    <cellStyle name="Percent 4 3 2 7 2 2" xfId="27697"/>
    <cellStyle name="Percent 4 3 2 7 3" xfId="27696"/>
    <cellStyle name="Percent 4 3 2 8" xfId="10078"/>
    <cellStyle name="Percent 4 3 2 8 2" xfId="10079"/>
    <cellStyle name="Percent 4 3 2 8 2 2" xfId="27699"/>
    <cellStyle name="Percent 4 3 2 8 3" xfId="27698"/>
    <cellStyle name="Percent 4 3 2 9" xfId="10080"/>
    <cellStyle name="Percent 4 3 2 9 2" xfId="27700"/>
    <cellStyle name="Percent 4 3 3" xfId="10081"/>
    <cellStyle name="Percent 4 3 3 10" xfId="27701"/>
    <cellStyle name="Percent 4 3 3 2" xfId="10082"/>
    <cellStyle name="Percent 4 3 3 2 2" xfId="10083"/>
    <cellStyle name="Percent 4 3 3 2 2 2" xfId="10084"/>
    <cellStyle name="Percent 4 3 3 2 2 2 2" xfId="27704"/>
    <cellStyle name="Percent 4 3 3 2 2 3" xfId="27703"/>
    <cellStyle name="Percent 4 3 3 2 3" xfId="10085"/>
    <cellStyle name="Percent 4 3 3 2 3 2" xfId="10086"/>
    <cellStyle name="Percent 4 3 3 2 3 2 2" xfId="27706"/>
    <cellStyle name="Percent 4 3 3 2 3 3" xfId="27705"/>
    <cellStyle name="Percent 4 3 3 2 4" xfId="10087"/>
    <cellStyle name="Percent 4 3 3 2 4 2" xfId="27707"/>
    <cellStyle name="Percent 4 3 3 2 5" xfId="27702"/>
    <cellStyle name="Percent 4 3 3 3" xfId="10088"/>
    <cellStyle name="Percent 4 3 3 3 2" xfId="10089"/>
    <cellStyle name="Percent 4 3 3 3 2 2" xfId="10090"/>
    <cellStyle name="Percent 4 3 3 3 2 2 2" xfId="27710"/>
    <cellStyle name="Percent 4 3 3 3 2 3" xfId="27709"/>
    <cellStyle name="Percent 4 3 3 3 3" xfId="10091"/>
    <cellStyle name="Percent 4 3 3 3 3 2" xfId="10092"/>
    <cellStyle name="Percent 4 3 3 3 3 2 2" xfId="27712"/>
    <cellStyle name="Percent 4 3 3 3 3 3" xfId="27711"/>
    <cellStyle name="Percent 4 3 3 3 4" xfId="10093"/>
    <cellStyle name="Percent 4 3 3 3 4 2" xfId="27713"/>
    <cellStyle name="Percent 4 3 3 3 5" xfId="27708"/>
    <cellStyle name="Percent 4 3 3 4" xfId="10094"/>
    <cellStyle name="Percent 4 3 3 4 2" xfId="10095"/>
    <cellStyle name="Percent 4 3 3 4 2 2" xfId="10096"/>
    <cellStyle name="Percent 4 3 3 4 2 2 2" xfId="27716"/>
    <cellStyle name="Percent 4 3 3 4 2 3" xfId="27715"/>
    <cellStyle name="Percent 4 3 3 4 3" xfId="10097"/>
    <cellStyle name="Percent 4 3 3 4 3 2" xfId="10098"/>
    <cellStyle name="Percent 4 3 3 4 3 2 2" xfId="27718"/>
    <cellStyle name="Percent 4 3 3 4 3 3" xfId="27717"/>
    <cellStyle name="Percent 4 3 3 4 4" xfId="10099"/>
    <cellStyle name="Percent 4 3 3 4 4 2" xfId="10100"/>
    <cellStyle name="Percent 4 3 3 4 4 2 2" xfId="27720"/>
    <cellStyle name="Percent 4 3 3 4 4 3" xfId="27719"/>
    <cellStyle name="Percent 4 3 3 4 5" xfId="10101"/>
    <cellStyle name="Percent 4 3 3 4 5 2" xfId="27721"/>
    <cellStyle name="Percent 4 3 3 4 6" xfId="27714"/>
    <cellStyle name="Percent 4 3 3 5" xfId="10102"/>
    <cellStyle name="Percent 4 3 3 5 2" xfId="10103"/>
    <cellStyle name="Percent 4 3 3 5 2 2" xfId="10104"/>
    <cellStyle name="Percent 4 3 3 5 2 2 2" xfId="27724"/>
    <cellStyle name="Percent 4 3 3 5 2 3" xfId="27723"/>
    <cellStyle name="Percent 4 3 3 5 3" xfId="10105"/>
    <cellStyle name="Percent 4 3 3 5 3 2" xfId="10106"/>
    <cellStyle name="Percent 4 3 3 5 3 2 2" xfId="27726"/>
    <cellStyle name="Percent 4 3 3 5 3 3" xfId="27725"/>
    <cellStyle name="Percent 4 3 3 5 4" xfId="10107"/>
    <cellStyle name="Percent 4 3 3 5 4 2" xfId="27727"/>
    <cellStyle name="Percent 4 3 3 5 5" xfId="27722"/>
    <cellStyle name="Percent 4 3 3 6" xfId="10108"/>
    <cellStyle name="Percent 4 3 3 6 2" xfId="10109"/>
    <cellStyle name="Percent 4 3 3 6 2 2" xfId="27729"/>
    <cellStyle name="Percent 4 3 3 6 3" xfId="27728"/>
    <cellStyle name="Percent 4 3 3 7" xfId="10110"/>
    <cellStyle name="Percent 4 3 3 7 2" xfId="10111"/>
    <cellStyle name="Percent 4 3 3 7 2 2" xfId="27731"/>
    <cellStyle name="Percent 4 3 3 7 3" xfId="27730"/>
    <cellStyle name="Percent 4 3 3 8" xfId="10112"/>
    <cellStyle name="Percent 4 3 3 8 2" xfId="10113"/>
    <cellStyle name="Percent 4 3 3 8 2 2" xfId="27733"/>
    <cellStyle name="Percent 4 3 3 8 3" xfId="27732"/>
    <cellStyle name="Percent 4 3 3 9" xfId="10114"/>
    <cellStyle name="Percent 4 3 3 9 2" xfId="27734"/>
    <cellStyle name="Percent 4 3 4" xfId="10115"/>
    <cellStyle name="Percent 4 3 4 10" xfId="27735"/>
    <cellStyle name="Percent 4 3 4 2" xfId="10116"/>
    <cellStyle name="Percent 4 3 4 2 2" xfId="10117"/>
    <cellStyle name="Percent 4 3 4 2 2 2" xfId="10118"/>
    <cellStyle name="Percent 4 3 4 2 2 2 2" xfId="27738"/>
    <cellStyle name="Percent 4 3 4 2 2 3" xfId="27737"/>
    <cellStyle name="Percent 4 3 4 2 3" xfId="10119"/>
    <cellStyle name="Percent 4 3 4 2 3 2" xfId="10120"/>
    <cellStyle name="Percent 4 3 4 2 3 2 2" xfId="27740"/>
    <cellStyle name="Percent 4 3 4 2 3 3" xfId="27739"/>
    <cellStyle name="Percent 4 3 4 2 4" xfId="10121"/>
    <cellStyle name="Percent 4 3 4 2 4 2" xfId="27741"/>
    <cellStyle name="Percent 4 3 4 2 5" xfId="27736"/>
    <cellStyle name="Percent 4 3 4 3" xfId="10122"/>
    <cellStyle name="Percent 4 3 4 3 2" xfId="10123"/>
    <cellStyle name="Percent 4 3 4 3 2 2" xfId="10124"/>
    <cellStyle name="Percent 4 3 4 3 2 2 2" xfId="27744"/>
    <cellStyle name="Percent 4 3 4 3 2 3" xfId="27743"/>
    <cellStyle name="Percent 4 3 4 3 3" xfId="10125"/>
    <cellStyle name="Percent 4 3 4 3 3 2" xfId="10126"/>
    <cellStyle name="Percent 4 3 4 3 3 2 2" xfId="27746"/>
    <cellStyle name="Percent 4 3 4 3 3 3" xfId="27745"/>
    <cellStyle name="Percent 4 3 4 3 4" xfId="10127"/>
    <cellStyle name="Percent 4 3 4 3 4 2" xfId="27747"/>
    <cellStyle name="Percent 4 3 4 3 5" xfId="27742"/>
    <cellStyle name="Percent 4 3 4 4" xfId="10128"/>
    <cellStyle name="Percent 4 3 4 4 2" xfId="10129"/>
    <cellStyle name="Percent 4 3 4 4 2 2" xfId="10130"/>
    <cellStyle name="Percent 4 3 4 4 2 2 2" xfId="27750"/>
    <cellStyle name="Percent 4 3 4 4 2 3" xfId="27749"/>
    <cellStyle name="Percent 4 3 4 4 3" xfId="10131"/>
    <cellStyle name="Percent 4 3 4 4 3 2" xfId="10132"/>
    <cellStyle name="Percent 4 3 4 4 3 2 2" xfId="27752"/>
    <cellStyle name="Percent 4 3 4 4 3 3" xfId="27751"/>
    <cellStyle name="Percent 4 3 4 4 4" xfId="10133"/>
    <cellStyle name="Percent 4 3 4 4 4 2" xfId="10134"/>
    <cellStyle name="Percent 4 3 4 4 4 2 2" xfId="27754"/>
    <cellStyle name="Percent 4 3 4 4 4 3" xfId="27753"/>
    <cellStyle name="Percent 4 3 4 4 5" xfId="10135"/>
    <cellStyle name="Percent 4 3 4 4 5 2" xfId="27755"/>
    <cellStyle name="Percent 4 3 4 4 6" xfId="27748"/>
    <cellStyle name="Percent 4 3 4 5" xfId="10136"/>
    <cellStyle name="Percent 4 3 4 5 2" xfId="10137"/>
    <cellStyle name="Percent 4 3 4 5 2 2" xfId="10138"/>
    <cellStyle name="Percent 4 3 4 5 2 2 2" xfId="27758"/>
    <cellStyle name="Percent 4 3 4 5 2 3" xfId="27757"/>
    <cellStyle name="Percent 4 3 4 5 3" xfId="10139"/>
    <cellStyle name="Percent 4 3 4 5 3 2" xfId="10140"/>
    <cellStyle name="Percent 4 3 4 5 3 2 2" xfId="27760"/>
    <cellStyle name="Percent 4 3 4 5 3 3" xfId="27759"/>
    <cellStyle name="Percent 4 3 4 5 4" xfId="10141"/>
    <cellStyle name="Percent 4 3 4 5 4 2" xfId="27761"/>
    <cellStyle name="Percent 4 3 4 5 5" xfId="27756"/>
    <cellStyle name="Percent 4 3 4 6" xfId="10142"/>
    <cellStyle name="Percent 4 3 4 6 2" xfId="10143"/>
    <cellStyle name="Percent 4 3 4 6 2 2" xfId="27763"/>
    <cellStyle name="Percent 4 3 4 6 3" xfId="27762"/>
    <cellStyle name="Percent 4 3 4 7" xfId="10144"/>
    <cellStyle name="Percent 4 3 4 7 2" xfId="10145"/>
    <cellStyle name="Percent 4 3 4 7 2 2" xfId="27765"/>
    <cellStyle name="Percent 4 3 4 7 3" xfId="27764"/>
    <cellStyle name="Percent 4 3 4 8" xfId="10146"/>
    <cellStyle name="Percent 4 3 4 8 2" xfId="10147"/>
    <cellStyle name="Percent 4 3 4 8 2 2" xfId="27767"/>
    <cellStyle name="Percent 4 3 4 8 3" xfId="27766"/>
    <cellStyle name="Percent 4 3 4 9" xfId="10148"/>
    <cellStyle name="Percent 4 3 4 9 2" xfId="27768"/>
    <cellStyle name="Percent 4 3 5" xfId="10149"/>
    <cellStyle name="Percent 4 3 5 10" xfId="27769"/>
    <cellStyle name="Percent 4 3 5 2" xfId="10150"/>
    <cellStyle name="Percent 4 3 5 2 2" xfId="10151"/>
    <cellStyle name="Percent 4 3 5 2 2 2" xfId="10152"/>
    <cellStyle name="Percent 4 3 5 2 2 2 2" xfId="27772"/>
    <cellStyle name="Percent 4 3 5 2 2 3" xfId="27771"/>
    <cellStyle name="Percent 4 3 5 2 3" xfId="10153"/>
    <cellStyle name="Percent 4 3 5 2 3 2" xfId="10154"/>
    <cellStyle name="Percent 4 3 5 2 3 2 2" xfId="27774"/>
    <cellStyle name="Percent 4 3 5 2 3 3" xfId="27773"/>
    <cellStyle name="Percent 4 3 5 2 4" xfId="10155"/>
    <cellStyle name="Percent 4 3 5 2 4 2" xfId="27775"/>
    <cellStyle name="Percent 4 3 5 2 5" xfId="27770"/>
    <cellStyle name="Percent 4 3 5 3" xfId="10156"/>
    <cellStyle name="Percent 4 3 5 3 2" xfId="10157"/>
    <cellStyle name="Percent 4 3 5 3 2 2" xfId="10158"/>
    <cellStyle name="Percent 4 3 5 3 2 2 2" xfId="27778"/>
    <cellStyle name="Percent 4 3 5 3 2 3" xfId="27777"/>
    <cellStyle name="Percent 4 3 5 3 3" xfId="10159"/>
    <cellStyle name="Percent 4 3 5 3 3 2" xfId="10160"/>
    <cellStyle name="Percent 4 3 5 3 3 2 2" xfId="27780"/>
    <cellStyle name="Percent 4 3 5 3 3 3" xfId="27779"/>
    <cellStyle name="Percent 4 3 5 3 4" xfId="10161"/>
    <cellStyle name="Percent 4 3 5 3 4 2" xfId="27781"/>
    <cellStyle name="Percent 4 3 5 3 5" xfId="27776"/>
    <cellStyle name="Percent 4 3 5 4" xfId="10162"/>
    <cellStyle name="Percent 4 3 5 4 2" xfId="10163"/>
    <cellStyle name="Percent 4 3 5 4 2 2" xfId="10164"/>
    <cellStyle name="Percent 4 3 5 4 2 2 2" xfId="27784"/>
    <cellStyle name="Percent 4 3 5 4 2 3" xfId="27783"/>
    <cellStyle name="Percent 4 3 5 4 3" xfId="10165"/>
    <cellStyle name="Percent 4 3 5 4 3 2" xfId="10166"/>
    <cellStyle name="Percent 4 3 5 4 3 2 2" xfId="27786"/>
    <cellStyle name="Percent 4 3 5 4 3 3" xfId="27785"/>
    <cellStyle name="Percent 4 3 5 4 4" xfId="10167"/>
    <cellStyle name="Percent 4 3 5 4 4 2" xfId="10168"/>
    <cellStyle name="Percent 4 3 5 4 4 2 2" xfId="27788"/>
    <cellStyle name="Percent 4 3 5 4 4 3" xfId="27787"/>
    <cellStyle name="Percent 4 3 5 4 5" xfId="10169"/>
    <cellStyle name="Percent 4 3 5 4 5 2" xfId="27789"/>
    <cellStyle name="Percent 4 3 5 4 6" xfId="27782"/>
    <cellStyle name="Percent 4 3 5 5" xfId="10170"/>
    <cellStyle name="Percent 4 3 5 5 2" xfId="10171"/>
    <cellStyle name="Percent 4 3 5 5 2 2" xfId="10172"/>
    <cellStyle name="Percent 4 3 5 5 2 2 2" xfId="27792"/>
    <cellStyle name="Percent 4 3 5 5 2 3" xfId="27791"/>
    <cellStyle name="Percent 4 3 5 5 3" xfId="10173"/>
    <cellStyle name="Percent 4 3 5 5 3 2" xfId="10174"/>
    <cellStyle name="Percent 4 3 5 5 3 2 2" xfId="27794"/>
    <cellStyle name="Percent 4 3 5 5 3 3" xfId="27793"/>
    <cellStyle name="Percent 4 3 5 5 4" xfId="10175"/>
    <cellStyle name="Percent 4 3 5 5 4 2" xfId="27795"/>
    <cellStyle name="Percent 4 3 5 5 5" xfId="27790"/>
    <cellStyle name="Percent 4 3 5 6" xfId="10176"/>
    <cellStyle name="Percent 4 3 5 6 2" xfId="10177"/>
    <cellStyle name="Percent 4 3 5 6 2 2" xfId="27797"/>
    <cellStyle name="Percent 4 3 5 6 3" xfId="27796"/>
    <cellStyle name="Percent 4 3 5 7" xfId="10178"/>
    <cellStyle name="Percent 4 3 5 7 2" xfId="10179"/>
    <cellStyle name="Percent 4 3 5 7 2 2" xfId="27799"/>
    <cellStyle name="Percent 4 3 5 7 3" xfId="27798"/>
    <cellStyle name="Percent 4 3 5 8" xfId="10180"/>
    <cellStyle name="Percent 4 3 5 8 2" xfId="10181"/>
    <cellStyle name="Percent 4 3 5 8 2 2" xfId="27801"/>
    <cellStyle name="Percent 4 3 5 8 3" xfId="27800"/>
    <cellStyle name="Percent 4 3 5 9" xfId="10182"/>
    <cellStyle name="Percent 4 3 5 9 2" xfId="27802"/>
    <cellStyle name="Percent 4 3 6" xfId="10183"/>
    <cellStyle name="Percent 4 3 6 10" xfId="27803"/>
    <cellStyle name="Percent 4 3 6 2" xfId="10184"/>
    <cellStyle name="Percent 4 3 6 2 2" xfId="10185"/>
    <cellStyle name="Percent 4 3 6 2 2 2" xfId="10186"/>
    <cellStyle name="Percent 4 3 6 2 2 2 2" xfId="27806"/>
    <cellStyle name="Percent 4 3 6 2 2 3" xfId="27805"/>
    <cellStyle name="Percent 4 3 6 2 3" xfId="10187"/>
    <cellStyle name="Percent 4 3 6 2 3 2" xfId="10188"/>
    <cellStyle name="Percent 4 3 6 2 3 2 2" xfId="27808"/>
    <cellStyle name="Percent 4 3 6 2 3 3" xfId="27807"/>
    <cellStyle name="Percent 4 3 6 2 4" xfId="10189"/>
    <cellStyle name="Percent 4 3 6 2 4 2" xfId="27809"/>
    <cellStyle name="Percent 4 3 6 2 5" xfId="27804"/>
    <cellStyle name="Percent 4 3 6 3" xfId="10190"/>
    <cellStyle name="Percent 4 3 6 3 2" xfId="10191"/>
    <cellStyle name="Percent 4 3 6 3 2 2" xfId="10192"/>
    <cellStyle name="Percent 4 3 6 3 2 2 2" xfId="27812"/>
    <cellStyle name="Percent 4 3 6 3 2 3" xfId="27811"/>
    <cellStyle name="Percent 4 3 6 3 3" xfId="10193"/>
    <cellStyle name="Percent 4 3 6 3 3 2" xfId="10194"/>
    <cellStyle name="Percent 4 3 6 3 3 2 2" xfId="27814"/>
    <cellStyle name="Percent 4 3 6 3 3 3" xfId="27813"/>
    <cellStyle name="Percent 4 3 6 3 4" xfId="10195"/>
    <cellStyle name="Percent 4 3 6 3 4 2" xfId="27815"/>
    <cellStyle name="Percent 4 3 6 3 5" xfId="27810"/>
    <cellStyle name="Percent 4 3 6 4" xfId="10196"/>
    <cellStyle name="Percent 4 3 6 4 2" xfId="10197"/>
    <cellStyle name="Percent 4 3 6 4 2 2" xfId="10198"/>
    <cellStyle name="Percent 4 3 6 4 2 2 2" xfId="27818"/>
    <cellStyle name="Percent 4 3 6 4 2 3" xfId="27817"/>
    <cellStyle name="Percent 4 3 6 4 3" xfId="10199"/>
    <cellStyle name="Percent 4 3 6 4 3 2" xfId="10200"/>
    <cellStyle name="Percent 4 3 6 4 3 2 2" xfId="27820"/>
    <cellStyle name="Percent 4 3 6 4 3 3" xfId="27819"/>
    <cellStyle name="Percent 4 3 6 4 4" xfId="10201"/>
    <cellStyle name="Percent 4 3 6 4 4 2" xfId="10202"/>
    <cellStyle name="Percent 4 3 6 4 4 2 2" xfId="27822"/>
    <cellStyle name="Percent 4 3 6 4 4 3" xfId="27821"/>
    <cellStyle name="Percent 4 3 6 4 5" xfId="10203"/>
    <cellStyle name="Percent 4 3 6 4 5 2" xfId="27823"/>
    <cellStyle name="Percent 4 3 6 4 6" xfId="27816"/>
    <cellStyle name="Percent 4 3 6 5" xfId="10204"/>
    <cellStyle name="Percent 4 3 6 5 2" xfId="10205"/>
    <cellStyle name="Percent 4 3 6 5 2 2" xfId="10206"/>
    <cellStyle name="Percent 4 3 6 5 2 2 2" xfId="27826"/>
    <cellStyle name="Percent 4 3 6 5 2 3" xfId="27825"/>
    <cellStyle name="Percent 4 3 6 5 3" xfId="10207"/>
    <cellStyle name="Percent 4 3 6 5 3 2" xfId="10208"/>
    <cellStyle name="Percent 4 3 6 5 3 2 2" xfId="27828"/>
    <cellStyle name="Percent 4 3 6 5 3 3" xfId="27827"/>
    <cellStyle name="Percent 4 3 6 5 4" xfId="10209"/>
    <cellStyle name="Percent 4 3 6 5 4 2" xfId="27829"/>
    <cellStyle name="Percent 4 3 6 5 5" xfId="27824"/>
    <cellStyle name="Percent 4 3 6 6" xfId="10210"/>
    <cellStyle name="Percent 4 3 6 6 2" xfId="10211"/>
    <cellStyle name="Percent 4 3 6 6 2 2" xfId="27831"/>
    <cellStyle name="Percent 4 3 6 6 3" xfId="27830"/>
    <cellStyle name="Percent 4 3 6 7" xfId="10212"/>
    <cellStyle name="Percent 4 3 6 7 2" xfId="10213"/>
    <cellStyle name="Percent 4 3 6 7 2 2" xfId="27833"/>
    <cellStyle name="Percent 4 3 6 7 3" xfId="27832"/>
    <cellStyle name="Percent 4 3 6 8" xfId="10214"/>
    <cellStyle name="Percent 4 3 6 8 2" xfId="10215"/>
    <cellStyle name="Percent 4 3 6 8 2 2" xfId="27835"/>
    <cellStyle name="Percent 4 3 6 8 3" xfId="27834"/>
    <cellStyle name="Percent 4 3 6 9" xfId="10216"/>
    <cellStyle name="Percent 4 3 6 9 2" xfId="27836"/>
    <cellStyle name="Percent 4 3 7" xfId="10217"/>
    <cellStyle name="Percent 4 3 7 10" xfId="27837"/>
    <cellStyle name="Percent 4 3 7 2" xfId="10218"/>
    <cellStyle name="Percent 4 3 7 2 2" xfId="10219"/>
    <cellStyle name="Percent 4 3 7 2 2 2" xfId="10220"/>
    <cellStyle name="Percent 4 3 7 2 2 2 2" xfId="27840"/>
    <cellStyle name="Percent 4 3 7 2 2 3" xfId="27839"/>
    <cellStyle name="Percent 4 3 7 2 3" xfId="10221"/>
    <cellStyle name="Percent 4 3 7 2 3 2" xfId="10222"/>
    <cellStyle name="Percent 4 3 7 2 3 2 2" xfId="27842"/>
    <cellStyle name="Percent 4 3 7 2 3 3" xfId="27841"/>
    <cellStyle name="Percent 4 3 7 2 4" xfId="10223"/>
    <cellStyle name="Percent 4 3 7 2 4 2" xfId="27843"/>
    <cellStyle name="Percent 4 3 7 2 5" xfId="27838"/>
    <cellStyle name="Percent 4 3 7 3" xfId="10224"/>
    <cellStyle name="Percent 4 3 7 3 2" xfId="10225"/>
    <cellStyle name="Percent 4 3 7 3 2 2" xfId="10226"/>
    <cellStyle name="Percent 4 3 7 3 2 2 2" xfId="27846"/>
    <cellStyle name="Percent 4 3 7 3 2 3" xfId="27845"/>
    <cellStyle name="Percent 4 3 7 3 3" xfId="10227"/>
    <cellStyle name="Percent 4 3 7 3 3 2" xfId="10228"/>
    <cellStyle name="Percent 4 3 7 3 3 2 2" xfId="27848"/>
    <cellStyle name="Percent 4 3 7 3 3 3" xfId="27847"/>
    <cellStyle name="Percent 4 3 7 3 4" xfId="10229"/>
    <cellStyle name="Percent 4 3 7 3 4 2" xfId="27849"/>
    <cellStyle name="Percent 4 3 7 3 5" xfId="27844"/>
    <cellStyle name="Percent 4 3 7 4" xfId="10230"/>
    <cellStyle name="Percent 4 3 7 4 2" xfId="10231"/>
    <cellStyle name="Percent 4 3 7 4 2 2" xfId="10232"/>
    <cellStyle name="Percent 4 3 7 4 2 2 2" xfId="27852"/>
    <cellStyle name="Percent 4 3 7 4 2 3" xfId="27851"/>
    <cellStyle name="Percent 4 3 7 4 3" xfId="10233"/>
    <cellStyle name="Percent 4 3 7 4 3 2" xfId="10234"/>
    <cellStyle name="Percent 4 3 7 4 3 2 2" xfId="27854"/>
    <cellStyle name="Percent 4 3 7 4 3 3" xfId="27853"/>
    <cellStyle name="Percent 4 3 7 4 4" xfId="10235"/>
    <cellStyle name="Percent 4 3 7 4 4 2" xfId="10236"/>
    <cellStyle name="Percent 4 3 7 4 4 2 2" xfId="27856"/>
    <cellStyle name="Percent 4 3 7 4 4 3" xfId="27855"/>
    <cellStyle name="Percent 4 3 7 4 5" xfId="10237"/>
    <cellStyle name="Percent 4 3 7 4 5 2" xfId="27857"/>
    <cellStyle name="Percent 4 3 7 4 6" xfId="27850"/>
    <cellStyle name="Percent 4 3 7 5" xfId="10238"/>
    <cellStyle name="Percent 4 3 7 5 2" xfId="10239"/>
    <cellStyle name="Percent 4 3 7 5 2 2" xfId="10240"/>
    <cellStyle name="Percent 4 3 7 5 2 2 2" xfId="27860"/>
    <cellStyle name="Percent 4 3 7 5 2 3" xfId="27859"/>
    <cellStyle name="Percent 4 3 7 5 3" xfId="10241"/>
    <cellStyle name="Percent 4 3 7 5 3 2" xfId="10242"/>
    <cellStyle name="Percent 4 3 7 5 3 2 2" xfId="27862"/>
    <cellStyle name="Percent 4 3 7 5 3 3" xfId="27861"/>
    <cellStyle name="Percent 4 3 7 5 4" xfId="10243"/>
    <cellStyle name="Percent 4 3 7 5 4 2" xfId="27863"/>
    <cellStyle name="Percent 4 3 7 5 5" xfId="27858"/>
    <cellStyle name="Percent 4 3 7 6" xfId="10244"/>
    <cellStyle name="Percent 4 3 7 6 2" xfId="10245"/>
    <cellStyle name="Percent 4 3 7 6 2 2" xfId="27865"/>
    <cellStyle name="Percent 4 3 7 6 3" xfId="27864"/>
    <cellStyle name="Percent 4 3 7 7" xfId="10246"/>
    <cellStyle name="Percent 4 3 7 7 2" xfId="10247"/>
    <cellStyle name="Percent 4 3 7 7 2 2" xfId="27867"/>
    <cellStyle name="Percent 4 3 7 7 3" xfId="27866"/>
    <cellStyle name="Percent 4 3 7 8" xfId="10248"/>
    <cellStyle name="Percent 4 3 7 8 2" xfId="10249"/>
    <cellStyle name="Percent 4 3 7 8 2 2" xfId="27869"/>
    <cellStyle name="Percent 4 3 7 8 3" xfId="27868"/>
    <cellStyle name="Percent 4 3 7 9" xfId="10250"/>
    <cellStyle name="Percent 4 3 7 9 2" xfId="27870"/>
    <cellStyle name="Percent 4 3 8" xfId="10251"/>
    <cellStyle name="Percent 4 3 8 10" xfId="27871"/>
    <cellStyle name="Percent 4 3 8 2" xfId="10252"/>
    <cellStyle name="Percent 4 3 8 2 2" xfId="10253"/>
    <cellStyle name="Percent 4 3 8 2 2 2" xfId="10254"/>
    <cellStyle name="Percent 4 3 8 2 2 2 2" xfId="27874"/>
    <cellStyle name="Percent 4 3 8 2 2 3" xfId="27873"/>
    <cellStyle name="Percent 4 3 8 2 3" xfId="10255"/>
    <cellStyle name="Percent 4 3 8 2 3 2" xfId="10256"/>
    <cellStyle name="Percent 4 3 8 2 3 2 2" xfId="27876"/>
    <cellStyle name="Percent 4 3 8 2 3 3" xfId="27875"/>
    <cellStyle name="Percent 4 3 8 2 4" xfId="10257"/>
    <cellStyle name="Percent 4 3 8 2 4 2" xfId="27877"/>
    <cellStyle name="Percent 4 3 8 2 5" xfId="27872"/>
    <cellStyle name="Percent 4 3 8 3" xfId="10258"/>
    <cellStyle name="Percent 4 3 8 3 2" xfId="10259"/>
    <cellStyle name="Percent 4 3 8 3 2 2" xfId="10260"/>
    <cellStyle name="Percent 4 3 8 3 2 2 2" xfId="27880"/>
    <cellStyle name="Percent 4 3 8 3 2 3" xfId="27879"/>
    <cellStyle name="Percent 4 3 8 3 3" xfId="10261"/>
    <cellStyle name="Percent 4 3 8 3 3 2" xfId="10262"/>
    <cellStyle name="Percent 4 3 8 3 3 2 2" xfId="27882"/>
    <cellStyle name="Percent 4 3 8 3 3 3" xfId="27881"/>
    <cellStyle name="Percent 4 3 8 3 4" xfId="10263"/>
    <cellStyle name="Percent 4 3 8 3 4 2" xfId="27883"/>
    <cellStyle name="Percent 4 3 8 3 5" xfId="27878"/>
    <cellStyle name="Percent 4 3 8 4" xfId="10264"/>
    <cellStyle name="Percent 4 3 8 4 2" xfId="10265"/>
    <cellStyle name="Percent 4 3 8 4 2 2" xfId="10266"/>
    <cellStyle name="Percent 4 3 8 4 2 2 2" xfId="27886"/>
    <cellStyle name="Percent 4 3 8 4 2 3" xfId="27885"/>
    <cellStyle name="Percent 4 3 8 4 3" xfId="10267"/>
    <cellStyle name="Percent 4 3 8 4 3 2" xfId="10268"/>
    <cellStyle name="Percent 4 3 8 4 3 2 2" xfId="27888"/>
    <cellStyle name="Percent 4 3 8 4 3 3" xfId="27887"/>
    <cellStyle name="Percent 4 3 8 4 4" xfId="10269"/>
    <cellStyle name="Percent 4 3 8 4 4 2" xfId="10270"/>
    <cellStyle name="Percent 4 3 8 4 4 2 2" xfId="27890"/>
    <cellStyle name="Percent 4 3 8 4 4 3" xfId="27889"/>
    <cellStyle name="Percent 4 3 8 4 5" xfId="10271"/>
    <cellStyle name="Percent 4 3 8 4 5 2" xfId="27891"/>
    <cellStyle name="Percent 4 3 8 4 6" xfId="27884"/>
    <cellStyle name="Percent 4 3 8 5" xfId="10272"/>
    <cellStyle name="Percent 4 3 8 5 2" xfId="10273"/>
    <cellStyle name="Percent 4 3 8 5 2 2" xfId="10274"/>
    <cellStyle name="Percent 4 3 8 5 2 2 2" xfId="27894"/>
    <cellStyle name="Percent 4 3 8 5 2 3" xfId="27893"/>
    <cellStyle name="Percent 4 3 8 5 3" xfId="10275"/>
    <cellStyle name="Percent 4 3 8 5 3 2" xfId="10276"/>
    <cellStyle name="Percent 4 3 8 5 3 2 2" xfId="27896"/>
    <cellStyle name="Percent 4 3 8 5 3 3" xfId="27895"/>
    <cellStyle name="Percent 4 3 8 5 4" xfId="10277"/>
    <cellStyle name="Percent 4 3 8 5 4 2" xfId="27897"/>
    <cellStyle name="Percent 4 3 8 5 5" xfId="27892"/>
    <cellStyle name="Percent 4 3 8 6" xfId="10278"/>
    <cellStyle name="Percent 4 3 8 6 2" xfId="10279"/>
    <cellStyle name="Percent 4 3 8 6 2 2" xfId="27899"/>
    <cellStyle name="Percent 4 3 8 6 3" xfId="27898"/>
    <cellStyle name="Percent 4 3 8 7" xfId="10280"/>
    <cellStyle name="Percent 4 3 8 7 2" xfId="10281"/>
    <cellStyle name="Percent 4 3 8 7 2 2" xfId="27901"/>
    <cellStyle name="Percent 4 3 8 7 3" xfId="27900"/>
    <cellStyle name="Percent 4 3 8 8" xfId="10282"/>
    <cellStyle name="Percent 4 3 8 8 2" xfId="10283"/>
    <cellStyle name="Percent 4 3 8 8 2 2" xfId="27903"/>
    <cellStyle name="Percent 4 3 8 8 3" xfId="27902"/>
    <cellStyle name="Percent 4 3 8 9" xfId="10284"/>
    <cellStyle name="Percent 4 3 8 9 2" xfId="27904"/>
    <cellStyle name="Percent 4 3 9" xfId="10285"/>
    <cellStyle name="Percent 4 3 9 2" xfId="10286"/>
    <cellStyle name="Percent 4 3 9 2 2" xfId="10287"/>
    <cellStyle name="Percent 4 3 9 2 2 2" xfId="27907"/>
    <cellStyle name="Percent 4 3 9 2 3" xfId="27906"/>
    <cellStyle name="Percent 4 3 9 3" xfId="10288"/>
    <cellStyle name="Percent 4 3 9 3 2" xfId="10289"/>
    <cellStyle name="Percent 4 3 9 3 2 2" xfId="27909"/>
    <cellStyle name="Percent 4 3 9 3 3" xfId="27908"/>
    <cellStyle name="Percent 4 3 9 4" xfId="10290"/>
    <cellStyle name="Percent 4 3 9 4 2" xfId="27910"/>
    <cellStyle name="Percent 4 3 9 5" xfId="27905"/>
    <cellStyle name="Percent 4 30" xfId="10291"/>
    <cellStyle name="Percent 4 30 2" xfId="10292"/>
    <cellStyle name="Percent 4 30 2 2" xfId="10293"/>
    <cellStyle name="Percent 4 30 2 2 2" xfId="27913"/>
    <cellStyle name="Percent 4 30 2 3" xfId="27912"/>
    <cellStyle name="Percent 4 30 3" xfId="10294"/>
    <cellStyle name="Percent 4 30 3 2" xfId="10295"/>
    <cellStyle name="Percent 4 30 3 2 2" xfId="27915"/>
    <cellStyle name="Percent 4 30 3 3" xfId="27914"/>
    <cellStyle name="Percent 4 30 4" xfId="10296"/>
    <cellStyle name="Percent 4 30 4 2" xfId="10297"/>
    <cellStyle name="Percent 4 30 4 2 2" xfId="27917"/>
    <cellStyle name="Percent 4 30 4 3" xfId="27916"/>
    <cellStyle name="Percent 4 30 5" xfId="10298"/>
    <cellStyle name="Percent 4 30 5 2" xfId="27918"/>
    <cellStyle name="Percent 4 30 6" xfId="27911"/>
    <cellStyle name="Percent 4 31" xfId="10299"/>
    <cellStyle name="Percent 4 31 2" xfId="10300"/>
    <cellStyle name="Percent 4 31 2 2" xfId="10301"/>
    <cellStyle name="Percent 4 31 2 2 2" xfId="27921"/>
    <cellStyle name="Percent 4 31 2 3" xfId="27920"/>
    <cellStyle name="Percent 4 31 3" xfId="10302"/>
    <cellStyle name="Percent 4 31 3 2" xfId="10303"/>
    <cellStyle name="Percent 4 31 3 2 2" xfId="27923"/>
    <cellStyle name="Percent 4 31 3 3" xfId="27922"/>
    <cellStyle name="Percent 4 31 4" xfId="10304"/>
    <cellStyle name="Percent 4 31 4 2" xfId="27924"/>
    <cellStyle name="Percent 4 31 5" xfId="27919"/>
    <cellStyle name="Percent 4 32" xfId="10305"/>
    <cellStyle name="Percent 4 32 2" xfId="10306"/>
    <cellStyle name="Percent 4 32 2 2" xfId="10307"/>
    <cellStyle name="Percent 4 32 2 2 2" xfId="27927"/>
    <cellStyle name="Percent 4 32 2 3" xfId="27926"/>
    <cellStyle name="Percent 4 32 3" xfId="10308"/>
    <cellStyle name="Percent 4 32 3 2" xfId="10309"/>
    <cellStyle name="Percent 4 32 3 2 2" xfId="27929"/>
    <cellStyle name="Percent 4 32 3 3" xfId="27928"/>
    <cellStyle name="Percent 4 32 4" xfId="10310"/>
    <cellStyle name="Percent 4 32 4 2" xfId="27930"/>
    <cellStyle name="Percent 4 32 5" xfId="27925"/>
    <cellStyle name="Percent 4 33" xfId="10311"/>
    <cellStyle name="Percent 4 33 2" xfId="10312"/>
    <cellStyle name="Percent 4 33 2 2" xfId="10313"/>
    <cellStyle name="Percent 4 33 2 2 2" xfId="27933"/>
    <cellStyle name="Percent 4 33 2 3" xfId="27932"/>
    <cellStyle name="Percent 4 33 3" xfId="10314"/>
    <cellStyle name="Percent 4 33 3 2" xfId="10315"/>
    <cellStyle name="Percent 4 33 3 2 2" xfId="27935"/>
    <cellStyle name="Percent 4 33 3 3" xfId="27934"/>
    <cellStyle name="Percent 4 33 4" xfId="10316"/>
    <cellStyle name="Percent 4 33 4 2" xfId="10317"/>
    <cellStyle name="Percent 4 33 4 2 2" xfId="27937"/>
    <cellStyle name="Percent 4 33 4 3" xfId="27936"/>
    <cellStyle name="Percent 4 33 5" xfId="10318"/>
    <cellStyle name="Percent 4 33 5 2" xfId="27938"/>
    <cellStyle name="Percent 4 33 6" xfId="27931"/>
    <cellStyle name="Percent 4 34" xfId="10319"/>
    <cellStyle name="Percent 4 34 2" xfId="10320"/>
    <cellStyle name="Percent 4 34 2 2" xfId="10321"/>
    <cellStyle name="Percent 4 34 2 2 2" xfId="27941"/>
    <cellStyle name="Percent 4 34 2 3" xfId="27940"/>
    <cellStyle name="Percent 4 34 3" xfId="10322"/>
    <cellStyle name="Percent 4 34 3 2" xfId="10323"/>
    <cellStyle name="Percent 4 34 3 2 2" xfId="27943"/>
    <cellStyle name="Percent 4 34 3 3" xfId="27942"/>
    <cellStyle name="Percent 4 34 4" xfId="10324"/>
    <cellStyle name="Percent 4 34 4 2" xfId="27944"/>
    <cellStyle name="Percent 4 34 5" xfId="27939"/>
    <cellStyle name="Percent 4 35" xfId="10325"/>
    <cellStyle name="Percent 4 35 2" xfId="10326"/>
    <cellStyle name="Percent 4 35 2 2" xfId="27946"/>
    <cellStyle name="Percent 4 35 3" xfId="27945"/>
    <cellStyle name="Percent 4 36" xfId="10327"/>
    <cellStyle name="Percent 4 36 2" xfId="10328"/>
    <cellStyle name="Percent 4 36 2 2" xfId="27948"/>
    <cellStyle name="Percent 4 36 3" xfId="27947"/>
    <cellStyle name="Percent 4 37" xfId="10329"/>
    <cellStyle name="Percent 4 37 2" xfId="10330"/>
    <cellStyle name="Percent 4 37 2 2" xfId="27950"/>
    <cellStyle name="Percent 4 37 3" xfId="27949"/>
    <cellStyle name="Percent 4 38" xfId="10331"/>
    <cellStyle name="Percent 4 38 2" xfId="10332"/>
    <cellStyle name="Percent 4 38 2 2" xfId="27952"/>
    <cellStyle name="Percent 4 38 3" xfId="27951"/>
    <cellStyle name="Percent 4 39" xfId="10333"/>
    <cellStyle name="Percent 4 39 2" xfId="27953"/>
    <cellStyle name="Percent 4 4" xfId="10334"/>
    <cellStyle name="Percent 4 4 10" xfId="10335"/>
    <cellStyle name="Percent 4 4 10 2" xfId="10336"/>
    <cellStyle name="Percent 4 4 10 2 2" xfId="10337"/>
    <cellStyle name="Percent 4 4 10 2 2 2" xfId="27957"/>
    <cellStyle name="Percent 4 4 10 2 3" xfId="27956"/>
    <cellStyle name="Percent 4 4 10 3" xfId="10338"/>
    <cellStyle name="Percent 4 4 10 3 2" xfId="10339"/>
    <cellStyle name="Percent 4 4 10 3 2 2" xfId="27959"/>
    <cellStyle name="Percent 4 4 10 3 3" xfId="27958"/>
    <cellStyle name="Percent 4 4 10 4" xfId="10340"/>
    <cellStyle name="Percent 4 4 10 4 2" xfId="27960"/>
    <cellStyle name="Percent 4 4 10 5" xfId="27955"/>
    <cellStyle name="Percent 4 4 11" xfId="10341"/>
    <cellStyle name="Percent 4 4 11 2" xfId="10342"/>
    <cellStyle name="Percent 4 4 11 2 2" xfId="10343"/>
    <cellStyle name="Percent 4 4 11 2 2 2" xfId="27963"/>
    <cellStyle name="Percent 4 4 11 2 3" xfId="27962"/>
    <cellStyle name="Percent 4 4 11 3" xfId="10344"/>
    <cellStyle name="Percent 4 4 11 3 2" xfId="10345"/>
    <cellStyle name="Percent 4 4 11 3 2 2" xfId="27965"/>
    <cellStyle name="Percent 4 4 11 3 3" xfId="27964"/>
    <cellStyle name="Percent 4 4 11 4" xfId="10346"/>
    <cellStyle name="Percent 4 4 11 4 2" xfId="27966"/>
    <cellStyle name="Percent 4 4 11 5" xfId="27961"/>
    <cellStyle name="Percent 4 4 12" xfId="10347"/>
    <cellStyle name="Percent 4 4 12 2" xfId="10348"/>
    <cellStyle name="Percent 4 4 12 2 2" xfId="10349"/>
    <cellStyle name="Percent 4 4 12 2 2 2" xfId="27969"/>
    <cellStyle name="Percent 4 4 12 2 3" xfId="27968"/>
    <cellStyle name="Percent 4 4 12 3" xfId="10350"/>
    <cellStyle name="Percent 4 4 12 3 2" xfId="10351"/>
    <cellStyle name="Percent 4 4 12 3 2 2" xfId="27971"/>
    <cellStyle name="Percent 4 4 12 3 3" xfId="27970"/>
    <cellStyle name="Percent 4 4 12 4" xfId="10352"/>
    <cellStyle name="Percent 4 4 12 4 2" xfId="10353"/>
    <cellStyle name="Percent 4 4 12 4 2 2" xfId="27973"/>
    <cellStyle name="Percent 4 4 12 4 3" xfId="27972"/>
    <cellStyle name="Percent 4 4 12 5" xfId="10354"/>
    <cellStyle name="Percent 4 4 12 5 2" xfId="27974"/>
    <cellStyle name="Percent 4 4 12 6" xfId="27967"/>
    <cellStyle name="Percent 4 4 13" xfId="10355"/>
    <cellStyle name="Percent 4 4 13 2" xfId="10356"/>
    <cellStyle name="Percent 4 4 13 2 2" xfId="10357"/>
    <cellStyle name="Percent 4 4 13 2 2 2" xfId="27977"/>
    <cellStyle name="Percent 4 4 13 2 3" xfId="27976"/>
    <cellStyle name="Percent 4 4 13 3" xfId="10358"/>
    <cellStyle name="Percent 4 4 13 3 2" xfId="10359"/>
    <cellStyle name="Percent 4 4 13 3 2 2" xfId="27979"/>
    <cellStyle name="Percent 4 4 13 3 3" xfId="27978"/>
    <cellStyle name="Percent 4 4 13 4" xfId="10360"/>
    <cellStyle name="Percent 4 4 13 4 2" xfId="27980"/>
    <cellStyle name="Percent 4 4 13 5" xfId="27975"/>
    <cellStyle name="Percent 4 4 14" xfId="10361"/>
    <cellStyle name="Percent 4 4 14 2" xfId="10362"/>
    <cellStyle name="Percent 4 4 14 2 2" xfId="27982"/>
    <cellStyle name="Percent 4 4 14 3" xfId="27981"/>
    <cellStyle name="Percent 4 4 15" xfId="10363"/>
    <cellStyle name="Percent 4 4 15 2" xfId="10364"/>
    <cellStyle name="Percent 4 4 15 2 2" xfId="27984"/>
    <cellStyle name="Percent 4 4 15 3" xfId="27983"/>
    <cellStyle name="Percent 4 4 16" xfId="10365"/>
    <cellStyle name="Percent 4 4 16 2" xfId="10366"/>
    <cellStyle name="Percent 4 4 16 2 2" xfId="27986"/>
    <cellStyle name="Percent 4 4 16 3" xfId="27985"/>
    <cellStyle name="Percent 4 4 17" xfId="10367"/>
    <cellStyle name="Percent 4 4 17 2" xfId="10368"/>
    <cellStyle name="Percent 4 4 17 2 2" xfId="27988"/>
    <cellStyle name="Percent 4 4 17 3" xfId="27987"/>
    <cellStyle name="Percent 4 4 18" xfId="10369"/>
    <cellStyle name="Percent 4 4 18 2" xfId="27989"/>
    <cellStyle name="Percent 4 4 19" xfId="27954"/>
    <cellStyle name="Percent 4 4 2" xfId="10370"/>
    <cellStyle name="Percent 4 4 2 10" xfId="10371"/>
    <cellStyle name="Percent 4 4 2 10 2" xfId="27991"/>
    <cellStyle name="Percent 4 4 2 11" xfId="27990"/>
    <cellStyle name="Percent 4 4 2 2" xfId="10372"/>
    <cellStyle name="Percent 4 4 2 2 2" xfId="10373"/>
    <cellStyle name="Percent 4 4 2 2 2 2" xfId="10374"/>
    <cellStyle name="Percent 4 4 2 2 2 2 2" xfId="27994"/>
    <cellStyle name="Percent 4 4 2 2 2 3" xfId="27993"/>
    <cellStyle name="Percent 4 4 2 2 3" xfId="10375"/>
    <cellStyle name="Percent 4 4 2 2 3 2" xfId="10376"/>
    <cellStyle name="Percent 4 4 2 2 3 2 2" xfId="27996"/>
    <cellStyle name="Percent 4 4 2 2 3 3" xfId="27995"/>
    <cellStyle name="Percent 4 4 2 2 4" xfId="10377"/>
    <cellStyle name="Percent 4 4 2 2 4 2" xfId="27997"/>
    <cellStyle name="Percent 4 4 2 2 5" xfId="27992"/>
    <cellStyle name="Percent 4 4 2 3" xfId="10378"/>
    <cellStyle name="Percent 4 4 2 3 2" xfId="10379"/>
    <cellStyle name="Percent 4 4 2 3 2 2" xfId="10380"/>
    <cellStyle name="Percent 4 4 2 3 2 2 2" xfId="28000"/>
    <cellStyle name="Percent 4 4 2 3 2 3" xfId="27999"/>
    <cellStyle name="Percent 4 4 2 3 3" xfId="10381"/>
    <cellStyle name="Percent 4 4 2 3 3 2" xfId="10382"/>
    <cellStyle name="Percent 4 4 2 3 3 2 2" xfId="28002"/>
    <cellStyle name="Percent 4 4 2 3 3 3" xfId="28001"/>
    <cellStyle name="Percent 4 4 2 3 4" xfId="10383"/>
    <cellStyle name="Percent 4 4 2 3 4 2" xfId="28003"/>
    <cellStyle name="Percent 4 4 2 3 5" xfId="27998"/>
    <cellStyle name="Percent 4 4 2 4" xfId="10384"/>
    <cellStyle name="Percent 4 4 2 4 2" xfId="10385"/>
    <cellStyle name="Percent 4 4 2 4 2 2" xfId="10386"/>
    <cellStyle name="Percent 4 4 2 4 2 2 2" xfId="28006"/>
    <cellStyle name="Percent 4 4 2 4 2 3" xfId="28005"/>
    <cellStyle name="Percent 4 4 2 4 3" xfId="10387"/>
    <cellStyle name="Percent 4 4 2 4 3 2" xfId="10388"/>
    <cellStyle name="Percent 4 4 2 4 3 2 2" xfId="28008"/>
    <cellStyle name="Percent 4 4 2 4 3 3" xfId="28007"/>
    <cellStyle name="Percent 4 4 2 4 4" xfId="10389"/>
    <cellStyle name="Percent 4 4 2 4 4 2" xfId="10390"/>
    <cellStyle name="Percent 4 4 2 4 4 2 2" xfId="28010"/>
    <cellStyle name="Percent 4 4 2 4 4 3" xfId="28009"/>
    <cellStyle name="Percent 4 4 2 4 5" xfId="10391"/>
    <cellStyle name="Percent 4 4 2 4 5 2" xfId="28011"/>
    <cellStyle name="Percent 4 4 2 4 6" xfId="28004"/>
    <cellStyle name="Percent 4 4 2 5" xfId="10392"/>
    <cellStyle name="Percent 4 4 2 5 2" xfId="10393"/>
    <cellStyle name="Percent 4 4 2 5 2 2" xfId="10394"/>
    <cellStyle name="Percent 4 4 2 5 2 2 2" xfId="28014"/>
    <cellStyle name="Percent 4 4 2 5 2 3" xfId="28013"/>
    <cellStyle name="Percent 4 4 2 5 3" xfId="10395"/>
    <cellStyle name="Percent 4 4 2 5 3 2" xfId="10396"/>
    <cellStyle name="Percent 4 4 2 5 3 2 2" xfId="28016"/>
    <cellStyle name="Percent 4 4 2 5 3 3" xfId="28015"/>
    <cellStyle name="Percent 4 4 2 5 4" xfId="10397"/>
    <cellStyle name="Percent 4 4 2 5 4 2" xfId="28017"/>
    <cellStyle name="Percent 4 4 2 5 5" xfId="28012"/>
    <cellStyle name="Percent 4 4 2 6" xfId="10398"/>
    <cellStyle name="Percent 4 4 2 6 2" xfId="10399"/>
    <cellStyle name="Percent 4 4 2 6 2 2" xfId="28019"/>
    <cellStyle name="Percent 4 4 2 6 3" xfId="28018"/>
    <cellStyle name="Percent 4 4 2 7" xfId="10400"/>
    <cellStyle name="Percent 4 4 2 7 2" xfId="10401"/>
    <cellStyle name="Percent 4 4 2 7 2 2" xfId="28021"/>
    <cellStyle name="Percent 4 4 2 7 3" xfId="28020"/>
    <cellStyle name="Percent 4 4 2 8" xfId="10402"/>
    <cellStyle name="Percent 4 4 2 8 2" xfId="10403"/>
    <cellStyle name="Percent 4 4 2 8 2 2" xfId="28023"/>
    <cellStyle name="Percent 4 4 2 8 3" xfId="28022"/>
    <cellStyle name="Percent 4 4 2 9" xfId="10404"/>
    <cellStyle name="Percent 4 4 2 9 2" xfId="10405"/>
    <cellStyle name="Percent 4 4 2 9 2 2" xfId="28025"/>
    <cellStyle name="Percent 4 4 2 9 3" xfId="28024"/>
    <cellStyle name="Percent 4 4 3" xfId="10406"/>
    <cellStyle name="Percent 4 4 3 10" xfId="28026"/>
    <cellStyle name="Percent 4 4 3 2" xfId="10407"/>
    <cellStyle name="Percent 4 4 3 2 2" xfId="10408"/>
    <cellStyle name="Percent 4 4 3 2 2 2" xfId="10409"/>
    <cellStyle name="Percent 4 4 3 2 2 2 2" xfId="28029"/>
    <cellStyle name="Percent 4 4 3 2 2 3" xfId="28028"/>
    <cellStyle name="Percent 4 4 3 2 3" xfId="10410"/>
    <cellStyle name="Percent 4 4 3 2 3 2" xfId="10411"/>
    <cellStyle name="Percent 4 4 3 2 3 2 2" xfId="28031"/>
    <cellStyle name="Percent 4 4 3 2 3 3" xfId="28030"/>
    <cellStyle name="Percent 4 4 3 2 4" xfId="10412"/>
    <cellStyle name="Percent 4 4 3 2 4 2" xfId="28032"/>
    <cellStyle name="Percent 4 4 3 2 5" xfId="28027"/>
    <cellStyle name="Percent 4 4 3 3" xfId="10413"/>
    <cellStyle name="Percent 4 4 3 3 2" xfId="10414"/>
    <cellStyle name="Percent 4 4 3 3 2 2" xfId="10415"/>
    <cellStyle name="Percent 4 4 3 3 2 2 2" xfId="28035"/>
    <cellStyle name="Percent 4 4 3 3 2 3" xfId="28034"/>
    <cellStyle name="Percent 4 4 3 3 3" xfId="10416"/>
    <cellStyle name="Percent 4 4 3 3 3 2" xfId="10417"/>
    <cellStyle name="Percent 4 4 3 3 3 2 2" xfId="28037"/>
    <cellStyle name="Percent 4 4 3 3 3 3" xfId="28036"/>
    <cellStyle name="Percent 4 4 3 3 4" xfId="10418"/>
    <cellStyle name="Percent 4 4 3 3 4 2" xfId="28038"/>
    <cellStyle name="Percent 4 4 3 3 5" xfId="28033"/>
    <cellStyle name="Percent 4 4 3 4" xfId="10419"/>
    <cellStyle name="Percent 4 4 3 4 2" xfId="10420"/>
    <cellStyle name="Percent 4 4 3 4 2 2" xfId="10421"/>
    <cellStyle name="Percent 4 4 3 4 2 2 2" xfId="28041"/>
    <cellStyle name="Percent 4 4 3 4 2 3" xfId="28040"/>
    <cellStyle name="Percent 4 4 3 4 3" xfId="10422"/>
    <cellStyle name="Percent 4 4 3 4 3 2" xfId="10423"/>
    <cellStyle name="Percent 4 4 3 4 3 2 2" xfId="28043"/>
    <cellStyle name="Percent 4 4 3 4 3 3" xfId="28042"/>
    <cellStyle name="Percent 4 4 3 4 4" xfId="10424"/>
    <cellStyle name="Percent 4 4 3 4 4 2" xfId="10425"/>
    <cellStyle name="Percent 4 4 3 4 4 2 2" xfId="28045"/>
    <cellStyle name="Percent 4 4 3 4 4 3" xfId="28044"/>
    <cellStyle name="Percent 4 4 3 4 5" xfId="10426"/>
    <cellStyle name="Percent 4 4 3 4 5 2" xfId="28046"/>
    <cellStyle name="Percent 4 4 3 4 6" xfId="28039"/>
    <cellStyle name="Percent 4 4 3 5" xfId="10427"/>
    <cellStyle name="Percent 4 4 3 5 2" xfId="10428"/>
    <cellStyle name="Percent 4 4 3 5 2 2" xfId="10429"/>
    <cellStyle name="Percent 4 4 3 5 2 2 2" xfId="28049"/>
    <cellStyle name="Percent 4 4 3 5 2 3" xfId="28048"/>
    <cellStyle name="Percent 4 4 3 5 3" xfId="10430"/>
    <cellStyle name="Percent 4 4 3 5 3 2" xfId="10431"/>
    <cellStyle name="Percent 4 4 3 5 3 2 2" xfId="28051"/>
    <cellStyle name="Percent 4 4 3 5 3 3" xfId="28050"/>
    <cellStyle name="Percent 4 4 3 5 4" xfId="10432"/>
    <cellStyle name="Percent 4 4 3 5 4 2" xfId="28052"/>
    <cellStyle name="Percent 4 4 3 5 5" xfId="28047"/>
    <cellStyle name="Percent 4 4 3 6" xfId="10433"/>
    <cellStyle name="Percent 4 4 3 6 2" xfId="10434"/>
    <cellStyle name="Percent 4 4 3 6 2 2" xfId="28054"/>
    <cellStyle name="Percent 4 4 3 6 3" xfId="28053"/>
    <cellStyle name="Percent 4 4 3 7" xfId="10435"/>
    <cellStyle name="Percent 4 4 3 7 2" xfId="10436"/>
    <cellStyle name="Percent 4 4 3 7 2 2" xfId="28056"/>
    <cellStyle name="Percent 4 4 3 7 3" xfId="28055"/>
    <cellStyle name="Percent 4 4 3 8" xfId="10437"/>
    <cellStyle name="Percent 4 4 3 8 2" xfId="10438"/>
    <cellStyle name="Percent 4 4 3 8 2 2" xfId="28058"/>
    <cellStyle name="Percent 4 4 3 8 3" xfId="28057"/>
    <cellStyle name="Percent 4 4 3 9" xfId="10439"/>
    <cellStyle name="Percent 4 4 3 9 2" xfId="28059"/>
    <cellStyle name="Percent 4 4 4" xfId="10440"/>
    <cellStyle name="Percent 4 4 4 10" xfId="28060"/>
    <cellStyle name="Percent 4 4 4 2" xfId="10441"/>
    <cellStyle name="Percent 4 4 4 2 2" xfId="10442"/>
    <cellStyle name="Percent 4 4 4 2 2 2" xfId="10443"/>
    <cellStyle name="Percent 4 4 4 2 2 2 2" xfId="28063"/>
    <cellStyle name="Percent 4 4 4 2 2 3" xfId="28062"/>
    <cellStyle name="Percent 4 4 4 2 3" xfId="10444"/>
    <cellStyle name="Percent 4 4 4 2 3 2" xfId="10445"/>
    <cellStyle name="Percent 4 4 4 2 3 2 2" xfId="28065"/>
    <cellStyle name="Percent 4 4 4 2 3 3" xfId="28064"/>
    <cellStyle name="Percent 4 4 4 2 4" xfId="10446"/>
    <cellStyle name="Percent 4 4 4 2 4 2" xfId="28066"/>
    <cellStyle name="Percent 4 4 4 2 5" xfId="28061"/>
    <cellStyle name="Percent 4 4 4 3" xfId="10447"/>
    <cellStyle name="Percent 4 4 4 3 2" xfId="10448"/>
    <cellStyle name="Percent 4 4 4 3 2 2" xfId="10449"/>
    <cellStyle name="Percent 4 4 4 3 2 2 2" xfId="28069"/>
    <cellStyle name="Percent 4 4 4 3 2 3" xfId="28068"/>
    <cellStyle name="Percent 4 4 4 3 3" xfId="10450"/>
    <cellStyle name="Percent 4 4 4 3 3 2" xfId="10451"/>
    <cellStyle name="Percent 4 4 4 3 3 2 2" xfId="28071"/>
    <cellStyle name="Percent 4 4 4 3 3 3" xfId="28070"/>
    <cellStyle name="Percent 4 4 4 3 4" xfId="10452"/>
    <cellStyle name="Percent 4 4 4 3 4 2" xfId="28072"/>
    <cellStyle name="Percent 4 4 4 3 5" xfId="28067"/>
    <cellStyle name="Percent 4 4 4 4" xfId="10453"/>
    <cellStyle name="Percent 4 4 4 4 2" xfId="10454"/>
    <cellStyle name="Percent 4 4 4 4 2 2" xfId="10455"/>
    <cellStyle name="Percent 4 4 4 4 2 2 2" xfId="28075"/>
    <cellStyle name="Percent 4 4 4 4 2 3" xfId="28074"/>
    <cellStyle name="Percent 4 4 4 4 3" xfId="10456"/>
    <cellStyle name="Percent 4 4 4 4 3 2" xfId="10457"/>
    <cellStyle name="Percent 4 4 4 4 3 2 2" xfId="28077"/>
    <cellStyle name="Percent 4 4 4 4 3 3" xfId="28076"/>
    <cellStyle name="Percent 4 4 4 4 4" xfId="10458"/>
    <cellStyle name="Percent 4 4 4 4 4 2" xfId="10459"/>
    <cellStyle name="Percent 4 4 4 4 4 2 2" xfId="28079"/>
    <cellStyle name="Percent 4 4 4 4 4 3" xfId="28078"/>
    <cellStyle name="Percent 4 4 4 4 5" xfId="10460"/>
    <cellStyle name="Percent 4 4 4 4 5 2" xfId="28080"/>
    <cellStyle name="Percent 4 4 4 4 6" xfId="28073"/>
    <cellStyle name="Percent 4 4 4 5" xfId="10461"/>
    <cellStyle name="Percent 4 4 4 5 2" xfId="10462"/>
    <cellStyle name="Percent 4 4 4 5 2 2" xfId="10463"/>
    <cellStyle name="Percent 4 4 4 5 2 2 2" xfId="28083"/>
    <cellStyle name="Percent 4 4 4 5 2 3" xfId="28082"/>
    <cellStyle name="Percent 4 4 4 5 3" xfId="10464"/>
    <cellStyle name="Percent 4 4 4 5 3 2" xfId="10465"/>
    <cellStyle name="Percent 4 4 4 5 3 2 2" xfId="28085"/>
    <cellStyle name="Percent 4 4 4 5 3 3" xfId="28084"/>
    <cellStyle name="Percent 4 4 4 5 4" xfId="10466"/>
    <cellStyle name="Percent 4 4 4 5 4 2" xfId="28086"/>
    <cellStyle name="Percent 4 4 4 5 5" xfId="28081"/>
    <cellStyle name="Percent 4 4 4 6" xfId="10467"/>
    <cellStyle name="Percent 4 4 4 6 2" xfId="10468"/>
    <cellStyle name="Percent 4 4 4 6 2 2" xfId="28088"/>
    <cellStyle name="Percent 4 4 4 6 3" xfId="28087"/>
    <cellStyle name="Percent 4 4 4 7" xfId="10469"/>
    <cellStyle name="Percent 4 4 4 7 2" xfId="10470"/>
    <cellStyle name="Percent 4 4 4 7 2 2" xfId="28090"/>
    <cellStyle name="Percent 4 4 4 7 3" xfId="28089"/>
    <cellStyle name="Percent 4 4 4 8" xfId="10471"/>
    <cellStyle name="Percent 4 4 4 8 2" xfId="10472"/>
    <cellStyle name="Percent 4 4 4 8 2 2" xfId="28092"/>
    <cellStyle name="Percent 4 4 4 8 3" xfId="28091"/>
    <cellStyle name="Percent 4 4 4 9" xfId="10473"/>
    <cellStyle name="Percent 4 4 4 9 2" xfId="28093"/>
    <cellStyle name="Percent 4 4 5" xfId="10474"/>
    <cellStyle name="Percent 4 4 5 10" xfId="28094"/>
    <cellStyle name="Percent 4 4 5 2" xfId="10475"/>
    <cellStyle name="Percent 4 4 5 2 2" xfId="10476"/>
    <cellStyle name="Percent 4 4 5 2 2 2" xfId="10477"/>
    <cellStyle name="Percent 4 4 5 2 2 2 2" xfId="28097"/>
    <cellStyle name="Percent 4 4 5 2 2 3" xfId="28096"/>
    <cellStyle name="Percent 4 4 5 2 3" xfId="10478"/>
    <cellStyle name="Percent 4 4 5 2 3 2" xfId="10479"/>
    <cellStyle name="Percent 4 4 5 2 3 2 2" xfId="28099"/>
    <cellStyle name="Percent 4 4 5 2 3 3" xfId="28098"/>
    <cellStyle name="Percent 4 4 5 2 4" xfId="10480"/>
    <cellStyle name="Percent 4 4 5 2 4 2" xfId="28100"/>
    <cellStyle name="Percent 4 4 5 2 5" xfId="28095"/>
    <cellStyle name="Percent 4 4 5 3" xfId="10481"/>
    <cellStyle name="Percent 4 4 5 3 2" xfId="10482"/>
    <cellStyle name="Percent 4 4 5 3 2 2" xfId="10483"/>
    <cellStyle name="Percent 4 4 5 3 2 2 2" xfId="28103"/>
    <cellStyle name="Percent 4 4 5 3 2 3" xfId="28102"/>
    <cellStyle name="Percent 4 4 5 3 3" xfId="10484"/>
    <cellStyle name="Percent 4 4 5 3 3 2" xfId="10485"/>
    <cellStyle name="Percent 4 4 5 3 3 2 2" xfId="28105"/>
    <cellStyle name="Percent 4 4 5 3 3 3" xfId="28104"/>
    <cellStyle name="Percent 4 4 5 3 4" xfId="10486"/>
    <cellStyle name="Percent 4 4 5 3 4 2" xfId="28106"/>
    <cellStyle name="Percent 4 4 5 3 5" xfId="28101"/>
    <cellStyle name="Percent 4 4 5 4" xfId="10487"/>
    <cellStyle name="Percent 4 4 5 4 2" xfId="10488"/>
    <cellStyle name="Percent 4 4 5 4 2 2" xfId="10489"/>
    <cellStyle name="Percent 4 4 5 4 2 2 2" xfId="28109"/>
    <cellStyle name="Percent 4 4 5 4 2 3" xfId="28108"/>
    <cellStyle name="Percent 4 4 5 4 3" xfId="10490"/>
    <cellStyle name="Percent 4 4 5 4 3 2" xfId="10491"/>
    <cellStyle name="Percent 4 4 5 4 3 2 2" xfId="28111"/>
    <cellStyle name="Percent 4 4 5 4 3 3" xfId="28110"/>
    <cellStyle name="Percent 4 4 5 4 4" xfId="10492"/>
    <cellStyle name="Percent 4 4 5 4 4 2" xfId="10493"/>
    <cellStyle name="Percent 4 4 5 4 4 2 2" xfId="28113"/>
    <cellStyle name="Percent 4 4 5 4 4 3" xfId="28112"/>
    <cellStyle name="Percent 4 4 5 4 5" xfId="10494"/>
    <cellStyle name="Percent 4 4 5 4 5 2" xfId="28114"/>
    <cellStyle name="Percent 4 4 5 4 6" xfId="28107"/>
    <cellStyle name="Percent 4 4 5 5" xfId="10495"/>
    <cellStyle name="Percent 4 4 5 5 2" xfId="10496"/>
    <cellStyle name="Percent 4 4 5 5 2 2" xfId="10497"/>
    <cellStyle name="Percent 4 4 5 5 2 2 2" xfId="28117"/>
    <cellStyle name="Percent 4 4 5 5 2 3" xfId="28116"/>
    <cellStyle name="Percent 4 4 5 5 3" xfId="10498"/>
    <cellStyle name="Percent 4 4 5 5 3 2" xfId="10499"/>
    <cellStyle name="Percent 4 4 5 5 3 2 2" xfId="28119"/>
    <cellStyle name="Percent 4 4 5 5 3 3" xfId="28118"/>
    <cellStyle name="Percent 4 4 5 5 4" xfId="10500"/>
    <cellStyle name="Percent 4 4 5 5 4 2" xfId="28120"/>
    <cellStyle name="Percent 4 4 5 5 5" xfId="28115"/>
    <cellStyle name="Percent 4 4 5 6" xfId="10501"/>
    <cellStyle name="Percent 4 4 5 6 2" xfId="10502"/>
    <cellStyle name="Percent 4 4 5 6 2 2" xfId="28122"/>
    <cellStyle name="Percent 4 4 5 6 3" xfId="28121"/>
    <cellStyle name="Percent 4 4 5 7" xfId="10503"/>
    <cellStyle name="Percent 4 4 5 7 2" xfId="10504"/>
    <cellStyle name="Percent 4 4 5 7 2 2" xfId="28124"/>
    <cellStyle name="Percent 4 4 5 7 3" xfId="28123"/>
    <cellStyle name="Percent 4 4 5 8" xfId="10505"/>
    <cellStyle name="Percent 4 4 5 8 2" xfId="10506"/>
    <cellStyle name="Percent 4 4 5 8 2 2" xfId="28126"/>
    <cellStyle name="Percent 4 4 5 8 3" xfId="28125"/>
    <cellStyle name="Percent 4 4 5 9" xfId="10507"/>
    <cellStyle name="Percent 4 4 5 9 2" xfId="28127"/>
    <cellStyle name="Percent 4 4 6" xfId="10508"/>
    <cellStyle name="Percent 4 4 6 10" xfId="28128"/>
    <cellStyle name="Percent 4 4 6 2" xfId="10509"/>
    <cellStyle name="Percent 4 4 6 2 2" xfId="10510"/>
    <cellStyle name="Percent 4 4 6 2 2 2" xfId="10511"/>
    <cellStyle name="Percent 4 4 6 2 2 2 2" xfId="28131"/>
    <cellStyle name="Percent 4 4 6 2 2 3" xfId="28130"/>
    <cellStyle name="Percent 4 4 6 2 3" xfId="10512"/>
    <cellStyle name="Percent 4 4 6 2 3 2" xfId="10513"/>
    <cellStyle name="Percent 4 4 6 2 3 2 2" xfId="28133"/>
    <cellStyle name="Percent 4 4 6 2 3 3" xfId="28132"/>
    <cellStyle name="Percent 4 4 6 2 4" xfId="10514"/>
    <cellStyle name="Percent 4 4 6 2 4 2" xfId="28134"/>
    <cellStyle name="Percent 4 4 6 2 5" xfId="28129"/>
    <cellStyle name="Percent 4 4 6 3" xfId="10515"/>
    <cellStyle name="Percent 4 4 6 3 2" xfId="10516"/>
    <cellStyle name="Percent 4 4 6 3 2 2" xfId="10517"/>
    <cellStyle name="Percent 4 4 6 3 2 2 2" xfId="28137"/>
    <cellStyle name="Percent 4 4 6 3 2 3" xfId="28136"/>
    <cellStyle name="Percent 4 4 6 3 3" xfId="10518"/>
    <cellStyle name="Percent 4 4 6 3 3 2" xfId="10519"/>
    <cellStyle name="Percent 4 4 6 3 3 2 2" xfId="28139"/>
    <cellStyle name="Percent 4 4 6 3 3 3" xfId="28138"/>
    <cellStyle name="Percent 4 4 6 3 4" xfId="10520"/>
    <cellStyle name="Percent 4 4 6 3 4 2" xfId="28140"/>
    <cellStyle name="Percent 4 4 6 3 5" xfId="28135"/>
    <cellStyle name="Percent 4 4 6 4" xfId="10521"/>
    <cellStyle name="Percent 4 4 6 4 2" xfId="10522"/>
    <cellStyle name="Percent 4 4 6 4 2 2" xfId="10523"/>
    <cellStyle name="Percent 4 4 6 4 2 2 2" xfId="28143"/>
    <cellStyle name="Percent 4 4 6 4 2 3" xfId="28142"/>
    <cellStyle name="Percent 4 4 6 4 3" xfId="10524"/>
    <cellStyle name="Percent 4 4 6 4 3 2" xfId="10525"/>
    <cellStyle name="Percent 4 4 6 4 3 2 2" xfId="28145"/>
    <cellStyle name="Percent 4 4 6 4 3 3" xfId="28144"/>
    <cellStyle name="Percent 4 4 6 4 4" xfId="10526"/>
    <cellStyle name="Percent 4 4 6 4 4 2" xfId="10527"/>
    <cellStyle name="Percent 4 4 6 4 4 2 2" xfId="28147"/>
    <cellStyle name="Percent 4 4 6 4 4 3" xfId="28146"/>
    <cellStyle name="Percent 4 4 6 4 5" xfId="10528"/>
    <cellStyle name="Percent 4 4 6 4 5 2" xfId="28148"/>
    <cellStyle name="Percent 4 4 6 4 6" xfId="28141"/>
    <cellStyle name="Percent 4 4 6 5" xfId="10529"/>
    <cellStyle name="Percent 4 4 6 5 2" xfId="10530"/>
    <cellStyle name="Percent 4 4 6 5 2 2" xfId="10531"/>
    <cellStyle name="Percent 4 4 6 5 2 2 2" xfId="28151"/>
    <cellStyle name="Percent 4 4 6 5 2 3" xfId="28150"/>
    <cellStyle name="Percent 4 4 6 5 3" xfId="10532"/>
    <cellStyle name="Percent 4 4 6 5 3 2" xfId="10533"/>
    <cellStyle name="Percent 4 4 6 5 3 2 2" xfId="28153"/>
    <cellStyle name="Percent 4 4 6 5 3 3" xfId="28152"/>
    <cellStyle name="Percent 4 4 6 5 4" xfId="10534"/>
    <cellStyle name="Percent 4 4 6 5 4 2" xfId="28154"/>
    <cellStyle name="Percent 4 4 6 5 5" xfId="28149"/>
    <cellStyle name="Percent 4 4 6 6" xfId="10535"/>
    <cellStyle name="Percent 4 4 6 6 2" xfId="10536"/>
    <cellStyle name="Percent 4 4 6 6 2 2" xfId="28156"/>
    <cellStyle name="Percent 4 4 6 6 3" xfId="28155"/>
    <cellStyle name="Percent 4 4 6 7" xfId="10537"/>
    <cellStyle name="Percent 4 4 6 7 2" xfId="10538"/>
    <cellStyle name="Percent 4 4 6 7 2 2" xfId="28158"/>
    <cellStyle name="Percent 4 4 6 7 3" xfId="28157"/>
    <cellStyle name="Percent 4 4 6 8" xfId="10539"/>
    <cellStyle name="Percent 4 4 6 8 2" xfId="10540"/>
    <cellStyle name="Percent 4 4 6 8 2 2" xfId="28160"/>
    <cellStyle name="Percent 4 4 6 8 3" xfId="28159"/>
    <cellStyle name="Percent 4 4 6 9" xfId="10541"/>
    <cellStyle name="Percent 4 4 6 9 2" xfId="28161"/>
    <cellStyle name="Percent 4 4 7" xfId="10542"/>
    <cellStyle name="Percent 4 4 7 10" xfId="28162"/>
    <cellStyle name="Percent 4 4 7 2" xfId="10543"/>
    <cellStyle name="Percent 4 4 7 2 2" xfId="10544"/>
    <cellStyle name="Percent 4 4 7 2 2 2" xfId="10545"/>
    <cellStyle name="Percent 4 4 7 2 2 2 2" xfId="28165"/>
    <cellStyle name="Percent 4 4 7 2 2 3" xfId="28164"/>
    <cellStyle name="Percent 4 4 7 2 3" xfId="10546"/>
    <cellStyle name="Percent 4 4 7 2 3 2" xfId="10547"/>
    <cellStyle name="Percent 4 4 7 2 3 2 2" xfId="28167"/>
    <cellStyle name="Percent 4 4 7 2 3 3" xfId="28166"/>
    <cellStyle name="Percent 4 4 7 2 4" xfId="10548"/>
    <cellStyle name="Percent 4 4 7 2 4 2" xfId="28168"/>
    <cellStyle name="Percent 4 4 7 2 5" xfId="28163"/>
    <cellStyle name="Percent 4 4 7 3" xfId="10549"/>
    <cellStyle name="Percent 4 4 7 3 2" xfId="10550"/>
    <cellStyle name="Percent 4 4 7 3 2 2" xfId="10551"/>
    <cellStyle name="Percent 4 4 7 3 2 2 2" xfId="28171"/>
    <cellStyle name="Percent 4 4 7 3 2 3" xfId="28170"/>
    <cellStyle name="Percent 4 4 7 3 3" xfId="10552"/>
    <cellStyle name="Percent 4 4 7 3 3 2" xfId="10553"/>
    <cellStyle name="Percent 4 4 7 3 3 2 2" xfId="28173"/>
    <cellStyle name="Percent 4 4 7 3 3 3" xfId="28172"/>
    <cellStyle name="Percent 4 4 7 3 4" xfId="10554"/>
    <cellStyle name="Percent 4 4 7 3 4 2" xfId="28174"/>
    <cellStyle name="Percent 4 4 7 3 5" xfId="28169"/>
    <cellStyle name="Percent 4 4 7 4" xfId="10555"/>
    <cellStyle name="Percent 4 4 7 4 2" xfId="10556"/>
    <cellStyle name="Percent 4 4 7 4 2 2" xfId="10557"/>
    <cellStyle name="Percent 4 4 7 4 2 2 2" xfId="28177"/>
    <cellStyle name="Percent 4 4 7 4 2 3" xfId="28176"/>
    <cellStyle name="Percent 4 4 7 4 3" xfId="10558"/>
    <cellStyle name="Percent 4 4 7 4 3 2" xfId="10559"/>
    <cellStyle name="Percent 4 4 7 4 3 2 2" xfId="28179"/>
    <cellStyle name="Percent 4 4 7 4 3 3" xfId="28178"/>
    <cellStyle name="Percent 4 4 7 4 4" xfId="10560"/>
    <cellStyle name="Percent 4 4 7 4 4 2" xfId="10561"/>
    <cellStyle name="Percent 4 4 7 4 4 2 2" xfId="28181"/>
    <cellStyle name="Percent 4 4 7 4 4 3" xfId="28180"/>
    <cellStyle name="Percent 4 4 7 4 5" xfId="10562"/>
    <cellStyle name="Percent 4 4 7 4 5 2" xfId="28182"/>
    <cellStyle name="Percent 4 4 7 4 6" xfId="28175"/>
    <cellStyle name="Percent 4 4 7 5" xfId="10563"/>
    <cellStyle name="Percent 4 4 7 5 2" xfId="10564"/>
    <cellStyle name="Percent 4 4 7 5 2 2" xfId="10565"/>
    <cellStyle name="Percent 4 4 7 5 2 2 2" xfId="28185"/>
    <cellStyle name="Percent 4 4 7 5 2 3" xfId="28184"/>
    <cellStyle name="Percent 4 4 7 5 3" xfId="10566"/>
    <cellStyle name="Percent 4 4 7 5 3 2" xfId="10567"/>
    <cellStyle name="Percent 4 4 7 5 3 2 2" xfId="28187"/>
    <cellStyle name="Percent 4 4 7 5 3 3" xfId="28186"/>
    <cellStyle name="Percent 4 4 7 5 4" xfId="10568"/>
    <cellStyle name="Percent 4 4 7 5 4 2" xfId="28188"/>
    <cellStyle name="Percent 4 4 7 5 5" xfId="28183"/>
    <cellStyle name="Percent 4 4 7 6" xfId="10569"/>
    <cellStyle name="Percent 4 4 7 6 2" xfId="10570"/>
    <cellStyle name="Percent 4 4 7 6 2 2" xfId="28190"/>
    <cellStyle name="Percent 4 4 7 6 3" xfId="28189"/>
    <cellStyle name="Percent 4 4 7 7" xfId="10571"/>
    <cellStyle name="Percent 4 4 7 7 2" xfId="10572"/>
    <cellStyle name="Percent 4 4 7 7 2 2" xfId="28192"/>
    <cellStyle name="Percent 4 4 7 7 3" xfId="28191"/>
    <cellStyle name="Percent 4 4 7 8" xfId="10573"/>
    <cellStyle name="Percent 4 4 7 8 2" xfId="10574"/>
    <cellStyle name="Percent 4 4 7 8 2 2" xfId="28194"/>
    <cellStyle name="Percent 4 4 7 8 3" xfId="28193"/>
    <cellStyle name="Percent 4 4 7 9" xfId="10575"/>
    <cellStyle name="Percent 4 4 7 9 2" xfId="28195"/>
    <cellStyle name="Percent 4 4 8" xfId="10576"/>
    <cellStyle name="Percent 4 4 8 10" xfId="28196"/>
    <cellStyle name="Percent 4 4 8 2" xfId="10577"/>
    <cellStyle name="Percent 4 4 8 2 2" xfId="10578"/>
    <cellStyle name="Percent 4 4 8 2 2 2" xfId="10579"/>
    <cellStyle name="Percent 4 4 8 2 2 2 2" xfId="28199"/>
    <cellStyle name="Percent 4 4 8 2 2 3" xfId="28198"/>
    <cellStyle name="Percent 4 4 8 2 3" xfId="10580"/>
    <cellStyle name="Percent 4 4 8 2 3 2" xfId="10581"/>
    <cellStyle name="Percent 4 4 8 2 3 2 2" xfId="28201"/>
    <cellStyle name="Percent 4 4 8 2 3 3" xfId="28200"/>
    <cellStyle name="Percent 4 4 8 2 4" xfId="10582"/>
    <cellStyle name="Percent 4 4 8 2 4 2" xfId="28202"/>
    <cellStyle name="Percent 4 4 8 2 5" xfId="28197"/>
    <cellStyle name="Percent 4 4 8 3" xfId="10583"/>
    <cellStyle name="Percent 4 4 8 3 2" xfId="10584"/>
    <cellStyle name="Percent 4 4 8 3 2 2" xfId="10585"/>
    <cellStyle name="Percent 4 4 8 3 2 2 2" xfId="28205"/>
    <cellStyle name="Percent 4 4 8 3 2 3" xfId="28204"/>
    <cellStyle name="Percent 4 4 8 3 3" xfId="10586"/>
    <cellStyle name="Percent 4 4 8 3 3 2" xfId="10587"/>
    <cellStyle name="Percent 4 4 8 3 3 2 2" xfId="28207"/>
    <cellStyle name="Percent 4 4 8 3 3 3" xfId="28206"/>
    <cellStyle name="Percent 4 4 8 3 4" xfId="10588"/>
    <cellStyle name="Percent 4 4 8 3 4 2" xfId="28208"/>
    <cellStyle name="Percent 4 4 8 3 5" xfId="28203"/>
    <cellStyle name="Percent 4 4 8 4" xfId="10589"/>
    <cellStyle name="Percent 4 4 8 4 2" xfId="10590"/>
    <cellStyle name="Percent 4 4 8 4 2 2" xfId="10591"/>
    <cellStyle name="Percent 4 4 8 4 2 2 2" xfId="28211"/>
    <cellStyle name="Percent 4 4 8 4 2 3" xfId="28210"/>
    <cellStyle name="Percent 4 4 8 4 3" xfId="10592"/>
    <cellStyle name="Percent 4 4 8 4 3 2" xfId="10593"/>
    <cellStyle name="Percent 4 4 8 4 3 2 2" xfId="28213"/>
    <cellStyle name="Percent 4 4 8 4 3 3" xfId="28212"/>
    <cellStyle name="Percent 4 4 8 4 4" xfId="10594"/>
    <cellStyle name="Percent 4 4 8 4 4 2" xfId="10595"/>
    <cellStyle name="Percent 4 4 8 4 4 2 2" xfId="28215"/>
    <cellStyle name="Percent 4 4 8 4 4 3" xfId="28214"/>
    <cellStyle name="Percent 4 4 8 4 5" xfId="10596"/>
    <cellStyle name="Percent 4 4 8 4 5 2" xfId="28216"/>
    <cellStyle name="Percent 4 4 8 4 6" xfId="28209"/>
    <cellStyle name="Percent 4 4 8 5" xfId="10597"/>
    <cellStyle name="Percent 4 4 8 5 2" xfId="10598"/>
    <cellStyle name="Percent 4 4 8 5 2 2" xfId="10599"/>
    <cellStyle name="Percent 4 4 8 5 2 2 2" xfId="28219"/>
    <cellStyle name="Percent 4 4 8 5 2 3" xfId="28218"/>
    <cellStyle name="Percent 4 4 8 5 3" xfId="10600"/>
    <cellStyle name="Percent 4 4 8 5 3 2" xfId="10601"/>
    <cellStyle name="Percent 4 4 8 5 3 2 2" xfId="28221"/>
    <cellStyle name="Percent 4 4 8 5 3 3" xfId="28220"/>
    <cellStyle name="Percent 4 4 8 5 4" xfId="10602"/>
    <cellStyle name="Percent 4 4 8 5 4 2" xfId="28222"/>
    <cellStyle name="Percent 4 4 8 5 5" xfId="28217"/>
    <cellStyle name="Percent 4 4 8 6" xfId="10603"/>
    <cellStyle name="Percent 4 4 8 6 2" xfId="10604"/>
    <cellStyle name="Percent 4 4 8 6 2 2" xfId="28224"/>
    <cellStyle name="Percent 4 4 8 6 3" xfId="28223"/>
    <cellStyle name="Percent 4 4 8 7" xfId="10605"/>
    <cellStyle name="Percent 4 4 8 7 2" xfId="10606"/>
    <cellStyle name="Percent 4 4 8 7 2 2" xfId="28226"/>
    <cellStyle name="Percent 4 4 8 7 3" xfId="28225"/>
    <cellStyle name="Percent 4 4 8 8" xfId="10607"/>
    <cellStyle name="Percent 4 4 8 8 2" xfId="10608"/>
    <cellStyle name="Percent 4 4 8 8 2 2" xfId="28228"/>
    <cellStyle name="Percent 4 4 8 8 3" xfId="28227"/>
    <cellStyle name="Percent 4 4 8 9" xfId="10609"/>
    <cellStyle name="Percent 4 4 8 9 2" xfId="28229"/>
    <cellStyle name="Percent 4 4 9" xfId="10610"/>
    <cellStyle name="Percent 4 4 9 2" xfId="10611"/>
    <cellStyle name="Percent 4 4 9 2 2" xfId="10612"/>
    <cellStyle name="Percent 4 4 9 2 2 2" xfId="28232"/>
    <cellStyle name="Percent 4 4 9 2 3" xfId="28231"/>
    <cellStyle name="Percent 4 4 9 3" xfId="10613"/>
    <cellStyle name="Percent 4 4 9 3 2" xfId="10614"/>
    <cellStyle name="Percent 4 4 9 3 2 2" xfId="28234"/>
    <cellStyle name="Percent 4 4 9 3 3" xfId="28233"/>
    <cellStyle name="Percent 4 4 9 4" xfId="10615"/>
    <cellStyle name="Percent 4 4 9 4 2" xfId="28235"/>
    <cellStyle name="Percent 4 4 9 5" xfId="28230"/>
    <cellStyle name="Percent 4 40" xfId="10616"/>
    <cellStyle name="Percent 4 40 2" xfId="28236"/>
    <cellStyle name="Percent 4 41" xfId="8843"/>
    <cellStyle name="Percent 4 42" xfId="26463"/>
    <cellStyle name="Percent 4 5" xfId="10617"/>
    <cellStyle name="Percent 4 5 10" xfId="10618"/>
    <cellStyle name="Percent 4 5 10 2" xfId="10619"/>
    <cellStyle name="Percent 4 5 10 2 2" xfId="10620"/>
    <cellStyle name="Percent 4 5 10 2 2 2" xfId="28240"/>
    <cellStyle name="Percent 4 5 10 2 3" xfId="28239"/>
    <cellStyle name="Percent 4 5 10 3" xfId="10621"/>
    <cellStyle name="Percent 4 5 10 3 2" xfId="10622"/>
    <cellStyle name="Percent 4 5 10 3 2 2" xfId="28242"/>
    <cellStyle name="Percent 4 5 10 3 3" xfId="28241"/>
    <cellStyle name="Percent 4 5 10 4" xfId="10623"/>
    <cellStyle name="Percent 4 5 10 4 2" xfId="28243"/>
    <cellStyle name="Percent 4 5 10 5" xfId="28238"/>
    <cellStyle name="Percent 4 5 11" xfId="10624"/>
    <cellStyle name="Percent 4 5 11 2" xfId="10625"/>
    <cellStyle name="Percent 4 5 11 2 2" xfId="10626"/>
    <cellStyle name="Percent 4 5 11 2 2 2" xfId="28246"/>
    <cellStyle name="Percent 4 5 11 2 3" xfId="28245"/>
    <cellStyle name="Percent 4 5 11 3" xfId="10627"/>
    <cellStyle name="Percent 4 5 11 3 2" xfId="10628"/>
    <cellStyle name="Percent 4 5 11 3 2 2" xfId="28248"/>
    <cellStyle name="Percent 4 5 11 3 3" xfId="28247"/>
    <cellStyle name="Percent 4 5 11 4" xfId="10629"/>
    <cellStyle name="Percent 4 5 11 4 2" xfId="28249"/>
    <cellStyle name="Percent 4 5 11 5" xfId="28244"/>
    <cellStyle name="Percent 4 5 12" xfId="10630"/>
    <cellStyle name="Percent 4 5 12 2" xfId="10631"/>
    <cellStyle name="Percent 4 5 12 2 2" xfId="10632"/>
    <cellStyle name="Percent 4 5 12 2 2 2" xfId="28252"/>
    <cellStyle name="Percent 4 5 12 2 3" xfId="28251"/>
    <cellStyle name="Percent 4 5 12 3" xfId="10633"/>
    <cellStyle name="Percent 4 5 12 3 2" xfId="10634"/>
    <cellStyle name="Percent 4 5 12 3 2 2" xfId="28254"/>
    <cellStyle name="Percent 4 5 12 3 3" xfId="28253"/>
    <cellStyle name="Percent 4 5 12 4" xfId="10635"/>
    <cellStyle name="Percent 4 5 12 4 2" xfId="10636"/>
    <cellStyle name="Percent 4 5 12 4 2 2" xfId="28256"/>
    <cellStyle name="Percent 4 5 12 4 3" xfId="28255"/>
    <cellStyle name="Percent 4 5 12 5" xfId="10637"/>
    <cellStyle name="Percent 4 5 12 5 2" xfId="28257"/>
    <cellStyle name="Percent 4 5 12 6" xfId="28250"/>
    <cellStyle name="Percent 4 5 13" xfId="10638"/>
    <cellStyle name="Percent 4 5 13 2" xfId="10639"/>
    <cellStyle name="Percent 4 5 13 2 2" xfId="10640"/>
    <cellStyle name="Percent 4 5 13 2 2 2" xfId="28260"/>
    <cellStyle name="Percent 4 5 13 2 3" xfId="28259"/>
    <cellStyle name="Percent 4 5 13 3" xfId="10641"/>
    <cellStyle name="Percent 4 5 13 3 2" xfId="10642"/>
    <cellStyle name="Percent 4 5 13 3 2 2" xfId="28262"/>
    <cellStyle name="Percent 4 5 13 3 3" xfId="28261"/>
    <cellStyle name="Percent 4 5 13 4" xfId="10643"/>
    <cellStyle name="Percent 4 5 13 4 2" xfId="28263"/>
    <cellStyle name="Percent 4 5 13 5" xfId="28258"/>
    <cellStyle name="Percent 4 5 14" xfId="10644"/>
    <cellStyle name="Percent 4 5 14 2" xfId="10645"/>
    <cellStyle name="Percent 4 5 14 2 2" xfId="28265"/>
    <cellStyle name="Percent 4 5 14 3" xfId="28264"/>
    <cellStyle name="Percent 4 5 15" xfId="10646"/>
    <cellStyle name="Percent 4 5 15 2" xfId="10647"/>
    <cellStyle name="Percent 4 5 15 2 2" xfId="28267"/>
    <cellStyle name="Percent 4 5 15 3" xfId="28266"/>
    <cellStyle name="Percent 4 5 16" xfId="10648"/>
    <cellStyle name="Percent 4 5 16 2" xfId="10649"/>
    <cellStyle name="Percent 4 5 16 2 2" xfId="28269"/>
    <cellStyle name="Percent 4 5 16 3" xfId="28268"/>
    <cellStyle name="Percent 4 5 17" xfId="10650"/>
    <cellStyle name="Percent 4 5 17 2" xfId="10651"/>
    <cellStyle name="Percent 4 5 17 2 2" xfId="28271"/>
    <cellStyle name="Percent 4 5 17 3" xfId="28270"/>
    <cellStyle name="Percent 4 5 18" xfId="10652"/>
    <cellStyle name="Percent 4 5 18 2" xfId="28272"/>
    <cellStyle name="Percent 4 5 19" xfId="28237"/>
    <cellStyle name="Percent 4 5 2" xfId="10653"/>
    <cellStyle name="Percent 4 5 2 10" xfId="10654"/>
    <cellStyle name="Percent 4 5 2 10 2" xfId="28274"/>
    <cellStyle name="Percent 4 5 2 11" xfId="28273"/>
    <cellStyle name="Percent 4 5 2 2" xfId="10655"/>
    <cellStyle name="Percent 4 5 2 2 2" xfId="10656"/>
    <cellStyle name="Percent 4 5 2 2 2 2" xfId="10657"/>
    <cellStyle name="Percent 4 5 2 2 2 2 2" xfId="28277"/>
    <cellStyle name="Percent 4 5 2 2 2 3" xfId="28276"/>
    <cellStyle name="Percent 4 5 2 2 3" xfId="10658"/>
    <cellStyle name="Percent 4 5 2 2 3 2" xfId="10659"/>
    <cellStyle name="Percent 4 5 2 2 3 2 2" xfId="28279"/>
    <cellStyle name="Percent 4 5 2 2 3 3" xfId="28278"/>
    <cellStyle name="Percent 4 5 2 2 4" xfId="10660"/>
    <cellStyle name="Percent 4 5 2 2 4 2" xfId="28280"/>
    <cellStyle name="Percent 4 5 2 2 5" xfId="28275"/>
    <cellStyle name="Percent 4 5 2 3" xfId="10661"/>
    <cellStyle name="Percent 4 5 2 3 2" xfId="10662"/>
    <cellStyle name="Percent 4 5 2 3 2 2" xfId="10663"/>
    <cellStyle name="Percent 4 5 2 3 2 2 2" xfId="28283"/>
    <cellStyle name="Percent 4 5 2 3 2 3" xfId="28282"/>
    <cellStyle name="Percent 4 5 2 3 3" xfId="10664"/>
    <cellStyle name="Percent 4 5 2 3 3 2" xfId="10665"/>
    <cellStyle name="Percent 4 5 2 3 3 2 2" xfId="28285"/>
    <cellStyle name="Percent 4 5 2 3 3 3" xfId="28284"/>
    <cellStyle name="Percent 4 5 2 3 4" xfId="10666"/>
    <cellStyle name="Percent 4 5 2 3 4 2" xfId="28286"/>
    <cellStyle name="Percent 4 5 2 3 5" xfId="28281"/>
    <cellStyle name="Percent 4 5 2 4" xfId="10667"/>
    <cellStyle name="Percent 4 5 2 4 2" xfId="10668"/>
    <cellStyle name="Percent 4 5 2 4 2 2" xfId="10669"/>
    <cellStyle name="Percent 4 5 2 4 2 2 2" xfId="28289"/>
    <cellStyle name="Percent 4 5 2 4 2 3" xfId="28288"/>
    <cellStyle name="Percent 4 5 2 4 3" xfId="10670"/>
    <cellStyle name="Percent 4 5 2 4 3 2" xfId="10671"/>
    <cellStyle name="Percent 4 5 2 4 3 2 2" xfId="28291"/>
    <cellStyle name="Percent 4 5 2 4 3 3" xfId="28290"/>
    <cellStyle name="Percent 4 5 2 4 4" xfId="10672"/>
    <cellStyle name="Percent 4 5 2 4 4 2" xfId="10673"/>
    <cellStyle name="Percent 4 5 2 4 4 2 2" xfId="28293"/>
    <cellStyle name="Percent 4 5 2 4 4 3" xfId="28292"/>
    <cellStyle name="Percent 4 5 2 4 5" xfId="10674"/>
    <cellStyle name="Percent 4 5 2 4 5 2" xfId="28294"/>
    <cellStyle name="Percent 4 5 2 4 6" xfId="28287"/>
    <cellStyle name="Percent 4 5 2 5" xfId="10675"/>
    <cellStyle name="Percent 4 5 2 5 2" xfId="10676"/>
    <cellStyle name="Percent 4 5 2 5 2 2" xfId="10677"/>
    <cellStyle name="Percent 4 5 2 5 2 2 2" xfId="28297"/>
    <cellStyle name="Percent 4 5 2 5 2 3" xfId="28296"/>
    <cellStyle name="Percent 4 5 2 5 3" xfId="10678"/>
    <cellStyle name="Percent 4 5 2 5 3 2" xfId="10679"/>
    <cellStyle name="Percent 4 5 2 5 3 2 2" xfId="28299"/>
    <cellStyle name="Percent 4 5 2 5 3 3" xfId="28298"/>
    <cellStyle name="Percent 4 5 2 5 4" xfId="10680"/>
    <cellStyle name="Percent 4 5 2 5 4 2" xfId="28300"/>
    <cellStyle name="Percent 4 5 2 5 5" xfId="28295"/>
    <cellStyle name="Percent 4 5 2 6" xfId="10681"/>
    <cellStyle name="Percent 4 5 2 6 2" xfId="10682"/>
    <cellStyle name="Percent 4 5 2 6 2 2" xfId="28302"/>
    <cellStyle name="Percent 4 5 2 6 3" xfId="28301"/>
    <cellStyle name="Percent 4 5 2 7" xfId="10683"/>
    <cellStyle name="Percent 4 5 2 7 2" xfId="10684"/>
    <cellStyle name="Percent 4 5 2 7 2 2" xfId="28304"/>
    <cellStyle name="Percent 4 5 2 7 3" xfId="28303"/>
    <cellStyle name="Percent 4 5 2 8" xfId="10685"/>
    <cellStyle name="Percent 4 5 2 8 2" xfId="10686"/>
    <cellStyle name="Percent 4 5 2 8 2 2" xfId="28306"/>
    <cellStyle name="Percent 4 5 2 8 3" xfId="28305"/>
    <cellStyle name="Percent 4 5 2 9" xfId="10687"/>
    <cellStyle name="Percent 4 5 2 9 2" xfId="10688"/>
    <cellStyle name="Percent 4 5 2 9 2 2" xfId="28308"/>
    <cellStyle name="Percent 4 5 2 9 3" xfId="28307"/>
    <cellStyle name="Percent 4 5 3" xfId="10689"/>
    <cellStyle name="Percent 4 5 3 10" xfId="28309"/>
    <cellStyle name="Percent 4 5 3 2" xfId="10690"/>
    <cellStyle name="Percent 4 5 3 2 2" xfId="10691"/>
    <cellStyle name="Percent 4 5 3 2 2 2" xfId="10692"/>
    <cellStyle name="Percent 4 5 3 2 2 2 2" xfId="28312"/>
    <cellStyle name="Percent 4 5 3 2 2 3" xfId="28311"/>
    <cellStyle name="Percent 4 5 3 2 3" xfId="10693"/>
    <cellStyle name="Percent 4 5 3 2 3 2" xfId="10694"/>
    <cellStyle name="Percent 4 5 3 2 3 2 2" xfId="28314"/>
    <cellStyle name="Percent 4 5 3 2 3 3" xfId="28313"/>
    <cellStyle name="Percent 4 5 3 2 4" xfId="10695"/>
    <cellStyle name="Percent 4 5 3 2 4 2" xfId="28315"/>
    <cellStyle name="Percent 4 5 3 2 5" xfId="28310"/>
    <cellStyle name="Percent 4 5 3 3" xfId="10696"/>
    <cellStyle name="Percent 4 5 3 3 2" xfId="10697"/>
    <cellStyle name="Percent 4 5 3 3 2 2" xfId="10698"/>
    <cellStyle name="Percent 4 5 3 3 2 2 2" xfId="28318"/>
    <cellStyle name="Percent 4 5 3 3 2 3" xfId="28317"/>
    <cellStyle name="Percent 4 5 3 3 3" xfId="10699"/>
    <cellStyle name="Percent 4 5 3 3 3 2" xfId="10700"/>
    <cellStyle name="Percent 4 5 3 3 3 2 2" xfId="28320"/>
    <cellStyle name="Percent 4 5 3 3 3 3" xfId="28319"/>
    <cellStyle name="Percent 4 5 3 3 4" xfId="10701"/>
    <cellStyle name="Percent 4 5 3 3 4 2" xfId="28321"/>
    <cellStyle name="Percent 4 5 3 3 5" xfId="28316"/>
    <cellStyle name="Percent 4 5 3 4" xfId="10702"/>
    <cellStyle name="Percent 4 5 3 4 2" xfId="10703"/>
    <cellStyle name="Percent 4 5 3 4 2 2" xfId="10704"/>
    <cellStyle name="Percent 4 5 3 4 2 2 2" xfId="28324"/>
    <cellStyle name="Percent 4 5 3 4 2 3" xfId="28323"/>
    <cellStyle name="Percent 4 5 3 4 3" xfId="10705"/>
    <cellStyle name="Percent 4 5 3 4 3 2" xfId="10706"/>
    <cellStyle name="Percent 4 5 3 4 3 2 2" xfId="28326"/>
    <cellStyle name="Percent 4 5 3 4 3 3" xfId="28325"/>
    <cellStyle name="Percent 4 5 3 4 4" xfId="10707"/>
    <cellStyle name="Percent 4 5 3 4 4 2" xfId="10708"/>
    <cellStyle name="Percent 4 5 3 4 4 2 2" xfId="28328"/>
    <cellStyle name="Percent 4 5 3 4 4 3" xfId="28327"/>
    <cellStyle name="Percent 4 5 3 4 5" xfId="10709"/>
    <cellStyle name="Percent 4 5 3 4 5 2" xfId="28329"/>
    <cellStyle name="Percent 4 5 3 4 6" xfId="28322"/>
    <cellStyle name="Percent 4 5 3 5" xfId="10710"/>
    <cellStyle name="Percent 4 5 3 5 2" xfId="10711"/>
    <cellStyle name="Percent 4 5 3 5 2 2" xfId="10712"/>
    <cellStyle name="Percent 4 5 3 5 2 2 2" xfId="28332"/>
    <cellStyle name="Percent 4 5 3 5 2 3" xfId="28331"/>
    <cellStyle name="Percent 4 5 3 5 3" xfId="10713"/>
    <cellStyle name="Percent 4 5 3 5 3 2" xfId="10714"/>
    <cellStyle name="Percent 4 5 3 5 3 2 2" xfId="28334"/>
    <cellStyle name="Percent 4 5 3 5 3 3" xfId="28333"/>
    <cellStyle name="Percent 4 5 3 5 4" xfId="10715"/>
    <cellStyle name="Percent 4 5 3 5 4 2" xfId="28335"/>
    <cellStyle name="Percent 4 5 3 5 5" xfId="28330"/>
    <cellStyle name="Percent 4 5 3 6" xfId="10716"/>
    <cellStyle name="Percent 4 5 3 6 2" xfId="10717"/>
    <cellStyle name="Percent 4 5 3 6 2 2" xfId="28337"/>
    <cellStyle name="Percent 4 5 3 6 3" xfId="28336"/>
    <cellStyle name="Percent 4 5 3 7" xfId="10718"/>
    <cellStyle name="Percent 4 5 3 7 2" xfId="10719"/>
    <cellStyle name="Percent 4 5 3 7 2 2" xfId="28339"/>
    <cellStyle name="Percent 4 5 3 7 3" xfId="28338"/>
    <cellStyle name="Percent 4 5 3 8" xfId="10720"/>
    <cellStyle name="Percent 4 5 3 8 2" xfId="10721"/>
    <cellStyle name="Percent 4 5 3 8 2 2" xfId="28341"/>
    <cellStyle name="Percent 4 5 3 8 3" xfId="28340"/>
    <cellStyle name="Percent 4 5 3 9" xfId="10722"/>
    <cellStyle name="Percent 4 5 3 9 2" xfId="28342"/>
    <cellStyle name="Percent 4 5 4" xfId="10723"/>
    <cellStyle name="Percent 4 5 4 10" xfId="28343"/>
    <cellStyle name="Percent 4 5 4 2" xfId="10724"/>
    <cellStyle name="Percent 4 5 4 2 2" xfId="10725"/>
    <cellStyle name="Percent 4 5 4 2 2 2" xfId="10726"/>
    <cellStyle name="Percent 4 5 4 2 2 2 2" xfId="28346"/>
    <cellStyle name="Percent 4 5 4 2 2 3" xfId="28345"/>
    <cellStyle name="Percent 4 5 4 2 3" xfId="10727"/>
    <cellStyle name="Percent 4 5 4 2 3 2" xfId="10728"/>
    <cellStyle name="Percent 4 5 4 2 3 2 2" xfId="28348"/>
    <cellStyle name="Percent 4 5 4 2 3 3" xfId="28347"/>
    <cellStyle name="Percent 4 5 4 2 4" xfId="10729"/>
    <cellStyle name="Percent 4 5 4 2 4 2" xfId="28349"/>
    <cellStyle name="Percent 4 5 4 2 5" xfId="28344"/>
    <cellStyle name="Percent 4 5 4 3" xfId="10730"/>
    <cellStyle name="Percent 4 5 4 3 2" xfId="10731"/>
    <cellStyle name="Percent 4 5 4 3 2 2" xfId="10732"/>
    <cellStyle name="Percent 4 5 4 3 2 2 2" xfId="28352"/>
    <cellStyle name="Percent 4 5 4 3 2 3" xfId="28351"/>
    <cellStyle name="Percent 4 5 4 3 3" xfId="10733"/>
    <cellStyle name="Percent 4 5 4 3 3 2" xfId="10734"/>
    <cellStyle name="Percent 4 5 4 3 3 2 2" xfId="28354"/>
    <cellStyle name="Percent 4 5 4 3 3 3" xfId="28353"/>
    <cellStyle name="Percent 4 5 4 3 4" xfId="10735"/>
    <cellStyle name="Percent 4 5 4 3 4 2" xfId="28355"/>
    <cellStyle name="Percent 4 5 4 3 5" xfId="28350"/>
    <cellStyle name="Percent 4 5 4 4" xfId="10736"/>
    <cellStyle name="Percent 4 5 4 4 2" xfId="10737"/>
    <cellStyle name="Percent 4 5 4 4 2 2" xfId="10738"/>
    <cellStyle name="Percent 4 5 4 4 2 2 2" xfId="28358"/>
    <cellStyle name="Percent 4 5 4 4 2 3" xfId="28357"/>
    <cellStyle name="Percent 4 5 4 4 3" xfId="10739"/>
    <cellStyle name="Percent 4 5 4 4 3 2" xfId="10740"/>
    <cellStyle name="Percent 4 5 4 4 3 2 2" xfId="28360"/>
    <cellStyle name="Percent 4 5 4 4 3 3" xfId="28359"/>
    <cellStyle name="Percent 4 5 4 4 4" xfId="10741"/>
    <cellStyle name="Percent 4 5 4 4 4 2" xfId="10742"/>
    <cellStyle name="Percent 4 5 4 4 4 2 2" xfId="28362"/>
    <cellStyle name="Percent 4 5 4 4 4 3" xfId="28361"/>
    <cellStyle name="Percent 4 5 4 4 5" xfId="10743"/>
    <cellStyle name="Percent 4 5 4 4 5 2" xfId="28363"/>
    <cellStyle name="Percent 4 5 4 4 6" xfId="28356"/>
    <cellStyle name="Percent 4 5 4 5" xfId="10744"/>
    <cellStyle name="Percent 4 5 4 5 2" xfId="10745"/>
    <cellStyle name="Percent 4 5 4 5 2 2" xfId="10746"/>
    <cellStyle name="Percent 4 5 4 5 2 2 2" xfId="28366"/>
    <cellStyle name="Percent 4 5 4 5 2 3" xfId="28365"/>
    <cellStyle name="Percent 4 5 4 5 3" xfId="10747"/>
    <cellStyle name="Percent 4 5 4 5 3 2" xfId="10748"/>
    <cellStyle name="Percent 4 5 4 5 3 2 2" xfId="28368"/>
    <cellStyle name="Percent 4 5 4 5 3 3" xfId="28367"/>
    <cellStyle name="Percent 4 5 4 5 4" xfId="10749"/>
    <cellStyle name="Percent 4 5 4 5 4 2" xfId="28369"/>
    <cellStyle name="Percent 4 5 4 5 5" xfId="28364"/>
    <cellStyle name="Percent 4 5 4 6" xfId="10750"/>
    <cellStyle name="Percent 4 5 4 6 2" xfId="10751"/>
    <cellStyle name="Percent 4 5 4 6 2 2" xfId="28371"/>
    <cellStyle name="Percent 4 5 4 6 3" xfId="28370"/>
    <cellStyle name="Percent 4 5 4 7" xfId="10752"/>
    <cellStyle name="Percent 4 5 4 7 2" xfId="10753"/>
    <cellStyle name="Percent 4 5 4 7 2 2" xfId="28373"/>
    <cellStyle name="Percent 4 5 4 7 3" xfId="28372"/>
    <cellStyle name="Percent 4 5 4 8" xfId="10754"/>
    <cellStyle name="Percent 4 5 4 8 2" xfId="10755"/>
    <cellStyle name="Percent 4 5 4 8 2 2" xfId="28375"/>
    <cellStyle name="Percent 4 5 4 8 3" xfId="28374"/>
    <cellStyle name="Percent 4 5 4 9" xfId="10756"/>
    <cellStyle name="Percent 4 5 4 9 2" xfId="28376"/>
    <cellStyle name="Percent 4 5 5" xfId="10757"/>
    <cellStyle name="Percent 4 5 5 10" xfId="28377"/>
    <cellStyle name="Percent 4 5 5 2" xfId="10758"/>
    <cellStyle name="Percent 4 5 5 2 2" xfId="10759"/>
    <cellStyle name="Percent 4 5 5 2 2 2" xfId="10760"/>
    <cellStyle name="Percent 4 5 5 2 2 2 2" xfId="28380"/>
    <cellStyle name="Percent 4 5 5 2 2 3" xfId="28379"/>
    <cellStyle name="Percent 4 5 5 2 3" xfId="10761"/>
    <cellStyle name="Percent 4 5 5 2 3 2" xfId="10762"/>
    <cellStyle name="Percent 4 5 5 2 3 2 2" xfId="28382"/>
    <cellStyle name="Percent 4 5 5 2 3 3" xfId="28381"/>
    <cellStyle name="Percent 4 5 5 2 4" xfId="10763"/>
    <cellStyle name="Percent 4 5 5 2 4 2" xfId="28383"/>
    <cellStyle name="Percent 4 5 5 2 5" xfId="28378"/>
    <cellStyle name="Percent 4 5 5 3" xfId="10764"/>
    <cellStyle name="Percent 4 5 5 3 2" xfId="10765"/>
    <cellStyle name="Percent 4 5 5 3 2 2" xfId="10766"/>
    <cellStyle name="Percent 4 5 5 3 2 2 2" xfId="28386"/>
    <cellStyle name="Percent 4 5 5 3 2 3" xfId="28385"/>
    <cellStyle name="Percent 4 5 5 3 3" xfId="10767"/>
    <cellStyle name="Percent 4 5 5 3 3 2" xfId="10768"/>
    <cellStyle name="Percent 4 5 5 3 3 2 2" xfId="28388"/>
    <cellStyle name="Percent 4 5 5 3 3 3" xfId="28387"/>
    <cellStyle name="Percent 4 5 5 3 4" xfId="10769"/>
    <cellStyle name="Percent 4 5 5 3 4 2" xfId="28389"/>
    <cellStyle name="Percent 4 5 5 3 5" xfId="28384"/>
    <cellStyle name="Percent 4 5 5 4" xfId="10770"/>
    <cellStyle name="Percent 4 5 5 4 2" xfId="10771"/>
    <cellStyle name="Percent 4 5 5 4 2 2" xfId="10772"/>
    <cellStyle name="Percent 4 5 5 4 2 2 2" xfId="28392"/>
    <cellStyle name="Percent 4 5 5 4 2 3" xfId="28391"/>
    <cellStyle name="Percent 4 5 5 4 3" xfId="10773"/>
    <cellStyle name="Percent 4 5 5 4 3 2" xfId="10774"/>
    <cellStyle name="Percent 4 5 5 4 3 2 2" xfId="28394"/>
    <cellStyle name="Percent 4 5 5 4 3 3" xfId="28393"/>
    <cellStyle name="Percent 4 5 5 4 4" xfId="10775"/>
    <cellStyle name="Percent 4 5 5 4 4 2" xfId="10776"/>
    <cellStyle name="Percent 4 5 5 4 4 2 2" xfId="28396"/>
    <cellStyle name="Percent 4 5 5 4 4 3" xfId="28395"/>
    <cellStyle name="Percent 4 5 5 4 5" xfId="10777"/>
    <cellStyle name="Percent 4 5 5 4 5 2" xfId="28397"/>
    <cellStyle name="Percent 4 5 5 4 6" xfId="28390"/>
    <cellStyle name="Percent 4 5 5 5" xfId="10778"/>
    <cellStyle name="Percent 4 5 5 5 2" xfId="10779"/>
    <cellStyle name="Percent 4 5 5 5 2 2" xfId="10780"/>
    <cellStyle name="Percent 4 5 5 5 2 2 2" xfId="28400"/>
    <cellStyle name="Percent 4 5 5 5 2 3" xfId="28399"/>
    <cellStyle name="Percent 4 5 5 5 3" xfId="10781"/>
    <cellStyle name="Percent 4 5 5 5 3 2" xfId="10782"/>
    <cellStyle name="Percent 4 5 5 5 3 2 2" xfId="28402"/>
    <cellStyle name="Percent 4 5 5 5 3 3" xfId="28401"/>
    <cellStyle name="Percent 4 5 5 5 4" xfId="10783"/>
    <cellStyle name="Percent 4 5 5 5 4 2" xfId="28403"/>
    <cellStyle name="Percent 4 5 5 5 5" xfId="28398"/>
    <cellStyle name="Percent 4 5 5 6" xfId="10784"/>
    <cellStyle name="Percent 4 5 5 6 2" xfId="10785"/>
    <cellStyle name="Percent 4 5 5 6 2 2" xfId="28405"/>
    <cellStyle name="Percent 4 5 5 6 3" xfId="28404"/>
    <cellStyle name="Percent 4 5 5 7" xfId="10786"/>
    <cellStyle name="Percent 4 5 5 7 2" xfId="10787"/>
    <cellStyle name="Percent 4 5 5 7 2 2" xfId="28407"/>
    <cellStyle name="Percent 4 5 5 7 3" xfId="28406"/>
    <cellStyle name="Percent 4 5 5 8" xfId="10788"/>
    <cellStyle name="Percent 4 5 5 8 2" xfId="10789"/>
    <cellStyle name="Percent 4 5 5 8 2 2" xfId="28409"/>
    <cellStyle name="Percent 4 5 5 8 3" xfId="28408"/>
    <cellStyle name="Percent 4 5 5 9" xfId="10790"/>
    <cellStyle name="Percent 4 5 5 9 2" xfId="28410"/>
    <cellStyle name="Percent 4 5 6" xfId="10791"/>
    <cellStyle name="Percent 4 5 6 10" xfId="28411"/>
    <cellStyle name="Percent 4 5 6 2" xfId="10792"/>
    <cellStyle name="Percent 4 5 6 2 2" xfId="10793"/>
    <cellStyle name="Percent 4 5 6 2 2 2" xfId="10794"/>
    <cellStyle name="Percent 4 5 6 2 2 2 2" xfId="28414"/>
    <cellStyle name="Percent 4 5 6 2 2 3" xfId="28413"/>
    <cellStyle name="Percent 4 5 6 2 3" xfId="10795"/>
    <cellStyle name="Percent 4 5 6 2 3 2" xfId="10796"/>
    <cellStyle name="Percent 4 5 6 2 3 2 2" xfId="28416"/>
    <cellStyle name="Percent 4 5 6 2 3 3" xfId="28415"/>
    <cellStyle name="Percent 4 5 6 2 4" xfId="10797"/>
    <cellStyle name="Percent 4 5 6 2 4 2" xfId="28417"/>
    <cellStyle name="Percent 4 5 6 2 5" xfId="28412"/>
    <cellStyle name="Percent 4 5 6 3" xfId="10798"/>
    <cellStyle name="Percent 4 5 6 3 2" xfId="10799"/>
    <cellStyle name="Percent 4 5 6 3 2 2" xfId="10800"/>
    <cellStyle name="Percent 4 5 6 3 2 2 2" xfId="28420"/>
    <cellStyle name="Percent 4 5 6 3 2 3" xfId="28419"/>
    <cellStyle name="Percent 4 5 6 3 3" xfId="10801"/>
    <cellStyle name="Percent 4 5 6 3 3 2" xfId="10802"/>
    <cellStyle name="Percent 4 5 6 3 3 2 2" xfId="28422"/>
    <cellStyle name="Percent 4 5 6 3 3 3" xfId="28421"/>
    <cellStyle name="Percent 4 5 6 3 4" xfId="10803"/>
    <cellStyle name="Percent 4 5 6 3 4 2" xfId="28423"/>
    <cellStyle name="Percent 4 5 6 3 5" xfId="28418"/>
    <cellStyle name="Percent 4 5 6 4" xfId="10804"/>
    <cellStyle name="Percent 4 5 6 4 2" xfId="10805"/>
    <cellStyle name="Percent 4 5 6 4 2 2" xfId="10806"/>
    <cellStyle name="Percent 4 5 6 4 2 2 2" xfId="28426"/>
    <cellStyle name="Percent 4 5 6 4 2 3" xfId="28425"/>
    <cellStyle name="Percent 4 5 6 4 3" xfId="10807"/>
    <cellStyle name="Percent 4 5 6 4 3 2" xfId="10808"/>
    <cellStyle name="Percent 4 5 6 4 3 2 2" xfId="28428"/>
    <cellStyle name="Percent 4 5 6 4 3 3" xfId="28427"/>
    <cellStyle name="Percent 4 5 6 4 4" xfId="10809"/>
    <cellStyle name="Percent 4 5 6 4 4 2" xfId="10810"/>
    <cellStyle name="Percent 4 5 6 4 4 2 2" xfId="28430"/>
    <cellStyle name="Percent 4 5 6 4 4 3" xfId="28429"/>
    <cellStyle name="Percent 4 5 6 4 5" xfId="10811"/>
    <cellStyle name="Percent 4 5 6 4 5 2" xfId="28431"/>
    <cellStyle name="Percent 4 5 6 4 6" xfId="28424"/>
    <cellStyle name="Percent 4 5 6 5" xfId="10812"/>
    <cellStyle name="Percent 4 5 6 5 2" xfId="10813"/>
    <cellStyle name="Percent 4 5 6 5 2 2" xfId="10814"/>
    <cellStyle name="Percent 4 5 6 5 2 2 2" xfId="28434"/>
    <cellStyle name="Percent 4 5 6 5 2 3" xfId="28433"/>
    <cellStyle name="Percent 4 5 6 5 3" xfId="10815"/>
    <cellStyle name="Percent 4 5 6 5 3 2" xfId="10816"/>
    <cellStyle name="Percent 4 5 6 5 3 2 2" xfId="28436"/>
    <cellStyle name="Percent 4 5 6 5 3 3" xfId="28435"/>
    <cellStyle name="Percent 4 5 6 5 4" xfId="10817"/>
    <cellStyle name="Percent 4 5 6 5 4 2" xfId="28437"/>
    <cellStyle name="Percent 4 5 6 5 5" xfId="28432"/>
    <cellStyle name="Percent 4 5 6 6" xfId="10818"/>
    <cellStyle name="Percent 4 5 6 6 2" xfId="10819"/>
    <cellStyle name="Percent 4 5 6 6 2 2" xfId="28439"/>
    <cellStyle name="Percent 4 5 6 6 3" xfId="28438"/>
    <cellStyle name="Percent 4 5 6 7" xfId="10820"/>
    <cellStyle name="Percent 4 5 6 7 2" xfId="10821"/>
    <cellStyle name="Percent 4 5 6 7 2 2" xfId="28441"/>
    <cellStyle name="Percent 4 5 6 7 3" xfId="28440"/>
    <cellStyle name="Percent 4 5 6 8" xfId="10822"/>
    <cellStyle name="Percent 4 5 6 8 2" xfId="10823"/>
    <cellStyle name="Percent 4 5 6 8 2 2" xfId="28443"/>
    <cellStyle name="Percent 4 5 6 8 3" xfId="28442"/>
    <cellStyle name="Percent 4 5 6 9" xfId="10824"/>
    <cellStyle name="Percent 4 5 6 9 2" xfId="28444"/>
    <cellStyle name="Percent 4 5 7" xfId="10825"/>
    <cellStyle name="Percent 4 5 7 10" xfId="28445"/>
    <cellStyle name="Percent 4 5 7 2" xfId="10826"/>
    <cellStyle name="Percent 4 5 7 2 2" xfId="10827"/>
    <cellStyle name="Percent 4 5 7 2 2 2" xfId="10828"/>
    <cellStyle name="Percent 4 5 7 2 2 2 2" xfId="28448"/>
    <cellStyle name="Percent 4 5 7 2 2 3" xfId="28447"/>
    <cellStyle name="Percent 4 5 7 2 3" xfId="10829"/>
    <cellStyle name="Percent 4 5 7 2 3 2" xfId="10830"/>
    <cellStyle name="Percent 4 5 7 2 3 2 2" xfId="28450"/>
    <cellStyle name="Percent 4 5 7 2 3 3" xfId="28449"/>
    <cellStyle name="Percent 4 5 7 2 4" xfId="10831"/>
    <cellStyle name="Percent 4 5 7 2 4 2" xfId="28451"/>
    <cellStyle name="Percent 4 5 7 2 5" xfId="28446"/>
    <cellStyle name="Percent 4 5 7 3" xfId="10832"/>
    <cellStyle name="Percent 4 5 7 3 2" xfId="10833"/>
    <cellStyle name="Percent 4 5 7 3 2 2" xfId="10834"/>
    <cellStyle name="Percent 4 5 7 3 2 2 2" xfId="28454"/>
    <cellStyle name="Percent 4 5 7 3 2 3" xfId="28453"/>
    <cellStyle name="Percent 4 5 7 3 3" xfId="10835"/>
    <cellStyle name="Percent 4 5 7 3 3 2" xfId="10836"/>
    <cellStyle name="Percent 4 5 7 3 3 2 2" xfId="28456"/>
    <cellStyle name="Percent 4 5 7 3 3 3" xfId="28455"/>
    <cellStyle name="Percent 4 5 7 3 4" xfId="10837"/>
    <cellStyle name="Percent 4 5 7 3 4 2" xfId="28457"/>
    <cellStyle name="Percent 4 5 7 3 5" xfId="28452"/>
    <cellStyle name="Percent 4 5 7 4" xfId="10838"/>
    <cellStyle name="Percent 4 5 7 4 2" xfId="10839"/>
    <cellStyle name="Percent 4 5 7 4 2 2" xfId="10840"/>
    <cellStyle name="Percent 4 5 7 4 2 2 2" xfId="28460"/>
    <cellStyle name="Percent 4 5 7 4 2 3" xfId="28459"/>
    <cellStyle name="Percent 4 5 7 4 3" xfId="10841"/>
    <cellStyle name="Percent 4 5 7 4 3 2" xfId="10842"/>
    <cellStyle name="Percent 4 5 7 4 3 2 2" xfId="28462"/>
    <cellStyle name="Percent 4 5 7 4 3 3" xfId="28461"/>
    <cellStyle name="Percent 4 5 7 4 4" xfId="10843"/>
    <cellStyle name="Percent 4 5 7 4 4 2" xfId="10844"/>
    <cellStyle name="Percent 4 5 7 4 4 2 2" xfId="28464"/>
    <cellStyle name="Percent 4 5 7 4 4 3" xfId="28463"/>
    <cellStyle name="Percent 4 5 7 4 5" xfId="10845"/>
    <cellStyle name="Percent 4 5 7 4 5 2" xfId="28465"/>
    <cellStyle name="Percent 4 5 7 4 6" xfId="28458"/>
    <cellStyle name="Percent 4 5 7 5" xfId="10846"/>
    <cellStyle name="Percent 4 5 7 5 2" xfId="10847"/>
    <cellStyle name="Percent 4 5 7 5 2 2" xfId="10848"/>
    <cellStyle name="Percent 4 5 7 5 2 2 2" xfId="28468"/>
    <cellStyle name="Percent 4 5 7 5 2 3" xfId="28467"/>
    <cellStyle name="Percent 4 5 7 5 3" xfId="10849"/>
    <cellStyle name="Percent 4 5 7 5 3 2" xfId="10850"/>
    <cellStyle name="Percent 4 5 7 5 3 2 2" xfId="28470"/>
    <cellStyle name="Percent 4 5 7 5 3 3" xfId="28469"/>
    <cellStyle name="Percent 4 5 7 5 4" xfId="10851"/>
    <cellStyle name="Percent 4 5 7 5 4 2" xfId="28471"/>
    <cellStyle name="Percent 4 5 7 5 5" xfId="28466"/>
    <cellStyle name="Percent 4 5 7 6" xfId="10852"/>
    <cellStyle name="Percent 4 5 7 6 2" xfId="10853"/>
    <cellStyle name="Percent 4 5 7 6 2 2" xfId="28473"/>
    <cellStyle name="Percent 4 5 7 6 3" xfId="28472"/>
    <cellStyle name="Percent 4 5 7 7" xfId="10854"/>
    <cellStyle name="Percent 4 5 7 7 2" xfId="10855"/>
    <cellStyle name="Percent 4 5 7 7 2 2" xfId="28475"/>
    <cellStyle name="Percent 4 5 7 7 3" xfId="28474"/>
    <cellStyle name="Percent 4 5 7 8" xfId="10856"/>
    <cellStyle name="Percent 4 5 7 8 2" xfId="10857"/>
    <cellStyle name="Percent 4 5 7 8 2 2" xfId="28477"/>
    <cellStyle name="Percent 4 5 7 8 3" xfId="28476"/>
    <cellStyle name="Percent 4 5 7 9" xfId="10858"/>
    <cellStyle name="Percent 4 5 7 9 2" xfId="28478"/>
    <cellStyle name="Percent 4 5 8" xfId="10859"/>
    <cellStyle name="Percent 4 5 8 10" xfId="28479"/>
    <cellStyle name="Percent 4 5 8 2" xfId="10860"/>
    <cellStyle name="Percent 4 5 8 2 2" xfId="10861"/>
    <cellStyle name="Percent 4 5 8 2 2 2" xfId="10862"/>
    <cellStyle name="Percent 4 5 8 2 2 2 2" xfId="28482"/>
    <cellStyle name="Percent 4 5 8 2 2 3" xfId="28481"/>
    <cellStyle name="Percent 4 5 8 2 3" xfId="10863"/>
    <cellStyle name="Percent 4 5 8 2 3 2" xfId="10864"/>
    <cellStyle name="Percent 4 5 8 2 3 2 2" xfId="28484"/>
    <cellStyle name="Percent 4 5 8 2 3 3" xfId="28483"/>
    <cellStyle name="Percent 4 5 8 2 4" xfId="10865"/>
    <cellStyle name="Percent 4 5 8 2 4 2" xfId="28485"/>
    <cellStyle name="Percent 4 5 8 2 5" xfId="28480"/>
    <cellStyle name="Percent 4 5 8 3" xfId="10866"/>
    <cellStyle name="Percent 4 5 8 3 2" xfId="10867"/>
    <cellStyle name="Percent 4 5 8 3 2 2" xfId="10868"/>
    <cellStyle name="Percent 4 5 8 3 2 2 2" xfId="28488"/>
    <cellStyle name="Percent 4 5 8 3 2 3" xfId="28487"/>
    <cellStyle name="Percent 4 5 8 3 3" xfId="10869"/>
    <cellStyle name="Percent 4 5 8 3 3 2" xfId="10870"/>
    <cellStyle name="Percent 4 5 8 3 3 2 2" xfId="28490"/>
    <cellStyle name="Percent 4 5 8 3 3 3" xfId="28489"/>
    <cellStyle name="Percent 4 5 8 3 4" xfId="10871"/>
    <cellStyle name="Percent 4 5 8 3 4 2" xfId="28491"/>
    <cellStyle name="Percent 4 5 8 3 5" xfId="28486"/>
    <cellStyle name="Percent 4 5 8 4" xfId="10872"/>
    <cellStyle name="Percent 4 5 8 4 2" xfId="10873"/>
    <cellStyle name="Percent 4 5 8 4 2 2" xfId="10874"/>
    <cellStyle name="Percent 4 5 8 4 2 2 2" xfId="28494"/>
    <cellStyle name="Percent 4 5 8 4 2 3" xfId="28493"/>
    <cellStyle name="Percent 4 5 8 4 3" xfId="10875"/>
    <cellStyle name="Percent 4 5 8 4 3 2" xfId="10876"/>
    <cellStyle name="Percent 4 5 8 4 3 2 2" xfId="28496"/>
    <cellStyle name="Percent 4 5 8 4 3 3" xfId="28495"/>
    <cellStyle name="Percent 4 5 8 4 4" xfId="10877"/>
    <cellStyle name="Percent 4 5 8 4 4 2" xfId="10878"/>
    <cellStyle name="Percent 4 5 8 4 4 2 2" xfId="28498"/>
    <cellStyle name="Percent 4 5 8 4 4 3" xfId="28497"/>
    <cellStyle name="Percent 4 5 8 4 5" xfId="10879"/>
    <cellStyle name="Percent 4 5 8 4 5 2" xfId="28499"/>
    <cellStyle name="Percent 4 5 8 4 6" xfId="28492"/>
    <cellStyle name="Percent 4 5 8 5" xfId="10880"/>
    <cellStyle name="Percent 4 5 8 5 2" xfId="10881"/>
    <cellStyle name="Percent 4 5 8 5 2 2" xfId="10882"/>
    <cellStyle name="Percent 4 5 8 5 2 2 2" xfId="28502"/>
    <cellStyle name="Percent 4 5 8 5 2 3" xfId="28501"/>
    <cellStyle name="Percent 4 5 8 5 3" xfId="10883"/>
    <cellStyle name="Percent 4 5 8 5 3 2" xfId="10884"/>
    <cellStyle name="Percent 4 5 8 5 3 2 2" xfId="28504"/>
    <cellStyle name="Percent 4 5 8 5 3 3" xfId="28503"/>
    <cellStyle name="Percent 4 5 8 5 4" xfId="10885"/>
    <cellStyle name="Percent 4 5 8 5 4 2" xfId="28505"/>
    <cellStyle name="Percent 4 5 8 5 5" xfId="28500"/>
    <cellStyle name="Percent 4 5 8 6" xfId="10886"/>
    <cellStyle name="Percent 4 5 8 6 2" xfId="10887"/>
    <cellStyle name="Percent 4 5 8 6 2 2" xfId="28507"/>
    <cellStyle name="Percent 4 5 8 6 3" xfId="28506"/>
    <cellStyle name="Percent 4 5 8 7" xfId="10888"/>
    <cellStyle name="Percent 4 5 8 7 2" xfId="10889"/>
    <cellStyle name="Percent 4 5 8 7 2 2" xfId="28509"/>
    <cellStyle name="Percent 4 5 8 7 3" xfId="28508"/>
    <cellStyle name="Percent 4 5 8 8" xfId="10890"/>
    <cellStyle name="Percent 4 5 8 8 2" xfId="10891"/>
    <cellStyle name="Percent 4 5 8 8 2 2" xfId="28511"/>
    <cellStyle name="Percent 4 5 8 8 3" xfId="28510"/>
    <cellStyle name="Percent 4 5 8 9" xfId="10892"/>
    <cellStyle name="Percent 4 5 8 9 2" xfId="28512"/>
    <cellStyle name="Percent 4 5 9" xfId="10893"/>
    <cellStyle name="Percent 4 5 9 2" xfId="10894"/>
    <cellStyle name="Percent 4 5 9 2 2" xfId="10895"/>
    <cellStyle name="Percent 4 5 9 2 2 2" xfId="28515"/>
    <cellStyle name="Percent 4 5 9 2 3" xfId="28514"/>
    <cellStyle name="Percent 4 5 9 3" xfId="10896"/>
    <cellStyle name="Percent 4 5 9 3 2" xfId="10897"/>
    <cellStyle name="Percent 4 5 9 3 2 2" xfId="28517"/>
    <cellStyle name="Percent 4 5 9 3 3" xfId="28516"/>
    <cellStyle name="Percent 4 5 9 4" xfId="10898"/>
    <cellStyle name="Percent 4 5 9 4 2" xfId="28518"/>
    <cellStyle name="Percent 4 5 9 5" xfId="28513"/>
    <cellStyle name="Percent 4 6" xfId="10899"/>
    <cellStyle name="Percent 4 6 10" xfId="10900"/>
    <cellStyle name="Percent 4 6 10 2" xfId="10901"/>
    <cellStyle name="Percent 4 6 10 2 2" xfId="10902"/>
    <cellStyle name="Percent 4 6 10 2 2 2" xfId="28522"/>
    <cellStyle name="Percent 4 6 10 2 3" xfId="28521"/>
    <cellStyle name="Percent 4 6 10 3" xfId="10903"/>
    <cellStyle name="Percent 4 6 10 3 2" xfId="10904"/>
    <cellStyle name="Percent 4 6 10 3 2 2" xfId="28524"/>
    <cellStyle name="Percent 4 6 10 3 3" xfId="28523"/>
    <cellStyle name="Percent 4 6 10 4" xfId="10905"/>
    <cellStyle name="Percent 4 6 10 4 2" xfId="28525"/>
    <cellStyle name="Percent 4 6 10 5" xfId="28520"/>
    <cellStyle name="Percent 4 6 11" xfId="10906"/>
    <cellStyle name="Percent 4 6 11 2" xfId="10907"/>
    <cellStyle name="Percent 4 6 11 2 2" xfId="10908"/>
    <cellStyle name="Percent 4 6 11 2 2 2" xfId="28528"/>
    <cellStyle name="Percent 4 6 11 2 3" xfId="28527"/>
    <cellStyle name="Percent 4 6 11 3" xfId="10909"/>
    <cellStyle name="Percent 4 6 11 3 2" xfId="10910"/>
    <cellStyle name="Percent 4 6 11 3 2 2" xfId="28530"/>
    <cellStyle name="Percent 4 6 11 3 3" xfId="28529"/>
    <cellStyle name="Percent 4 6 11 4" xfId="10911"/>
    <cellStyle name="Percent 4 6 11 4 2" xfId="28531"/>
    <cellStyle name="Percent 4 6 11 5" xfId="28526"/>
    <cellStyle name="Percent 4 6 12" xfId="10912"/>
    <cellStyle name="Percent 4 6 12 2" xfId="10913"/>
    <cellStyle name="Percent 4 6 12 2 2" xfId="10914"/>
    <cellStyle name="Percent 4 6 12 2 2 2" xfId="28534"/>
    <cellStyle name="Percent 4 6 12 2 3" xfId="28533"/>
    <cellStyle name="Percent 4 6 12 3" xfId="10915"/>
    <cellStyle name="Percent 4 6 12 3 2" xfId="10916"/>
    <cellStyle name="Percent 4 6 12 3 2 2" xfId="28536"/>
    <cellStyle name="Percent 4 6 12 3 3" xfId="28535"/>
    <cellStyle name="Percent 4 6 12 4" xfId="10917"/>
    <cellStyle name="Percent 4 6 12 4 2" xfId="10918"/>
    <cellStyle name="Percent 4 6 12 4 2 2" xfId="28538"/>
    <cellStyle name="Percent 4 6 12 4 3" xfId="28537"/>
    <cellStyle name="Percent 4 6 12 5" xfId="10919"/>
    <cellStyle name="Percent 4 6 12 5 2" xfId="28539"/>
    <cellStyle name="Percent 4 6 12 6" xfId="28532"/>
    <cellStyle name="Percent 4 6 13" xfId="10920"/>
    <cellStyle name="Percent 4 6 13 2" xfId="10921"/>
    <cellStyle name="Percent 4 6 13 2 2" xfId="10922"/>
    <cellStyle name="Percent 4 6 13 2 2 2" xfId="28542"/>
    <cellStyle name="Percent 4 6 13 2 3" xfId="28541"/>
    <cellStyle name="Percent 4 6 13 3" xfId="10923"/>
    <cellStyle name="Percent 4 6 13 3 2" xfId="10924"/>
    <cellStyle name="Percent 4 6 13 3 2 2" xfId="28544"/>
    <cellStyle name="Percent 4 6 13 3 3" xfId="28543"/>
    <cellStyle name="Percent 4 6 13 4" xfId="10925"/>
    <cellStyle name="Percent 4 6 13 4 2" xfId="28545"/>
    <cellStyle name="Percent 4 6 13 5" xfId="28540"/>
    <cellStyle name="Percent 4 6 14" xfId="10926"/>
    <cellStyle name="Percent 4 6 14 2" xfId="10927"/>
    <cellStyle name="Percent 4 6 14 2 2" xfId="28547"/>
    <cellStyle name="Percent 4 6 14 3" xfId="28546"/>
    <cellStyle name="Percent 4 6 15" xfId="10928"/>
    <cellStyle name="Percent 4 6 15 2" xfId="10929"/>
    <cellStyle name="Percent 4 6 15 2 2" xfId="28549"/>
    <cellStyle name="Percent 4 6 15 3" xfId="28548"/>
    <cellStyle name="Percent 4 6 16" xfId="10930"/>
    <cellStyle name="Percent 4 6 16 2" xfId="10931"/>
    <cellStyle name="Percent 4 6 16 2 2" xfId="28551"/>
    <cellStyle name="Percent 4 6 16 3" xfId="28550"/>
    <cellStyle name="Percent 4 6 17" xfId="10932"/>
    <cellStyle name="Percent 4 6 17 2" xfId="10933"/>
    <cellStyle name="Percent 4 6 17 2 2" xfId="28553"/>
    <cellStyle name="Percent 4 6 17 3" xfId="28552"/>
    <cellStyle name="Percent 4 6 18" xfId="10934"/>
    <cellStyle name="Percent 4 6 18 2" xfId="28554"/>
    <cellStyle name="Percent 4 6 19" xfId="28519"/>
    <cellStyle name="Percent 4 6 2" xfId="10935"/>
    <cellStyle name="Percent 4 6 2 10" xfId="28555"/>
    <cellStyle name="Percent 4 6 2 2" xfId="10936"/>
    <cellStyle name="Percent 4 6 2 2 2" xfId="10937"/>
    <cellStyle name="Percent 4 6 2 2 2 2" xfId="10938"/>
    <cellStyle name="Percent 4 6 2 2 2 2 2" xfId="28558"/>
    <cellStyle name="Percent 4 6 2 2 2 3" xfId="28557"/>
    <cellStyle name="Percent 4 6 2 2 3" xfId="10939"/>
    <cellStyle name="Percent 4 6 2 2 3 2" xfId="10940"/>
    <cellStyle name="Percent 4 6 2 2 3 2 2" xfId="28560"/>
    <cellStyle name="Percent 4 6 2 2 3 3" xfId="28559"/>
    <cellStyle name="Percent 4 6 2 2 4" xfId="10941"/>
    <cellStyle name="Percent 4 6 2 2 4 2" xfId="28561"/>
    <cellStyle name="Percent 4 6 2 2 5" xfId="28556"/>
    <cellStyle name="Percent 4 6 2 3" xfId="10942"/>
    <cellStyle name="Percent 4 6 2 3 2" xfId="10943"/>
    <cellStyle name="Percent 4 6 2 3 2 2" xfId="10944"/>
    <cellStyle name="Percent 4 6 2 3 2 2 2" xfId="28564"/>
    <cellStyle name="Percent 4 6 2 3 2 3" xfId="28563"/>
    <cellStyle name="Percent 4 6 2 3 3" xfId="10945"/>
    <cellStyle name="Percent 4 6 2 3 3 2" xfId="10946"/>
    <cellStyle name="Percent 4 6 2 3 3 2 2" xfId="28566"/>
    <cellStyle name="Percent 4 6 2 3 3 3" xfId="28565"/>
    <cellStyle name="Percent 4 6 2 3 4" xfId="10947"/>
    <cellStyle name="Percent 4 6 2 3 4 2" xfId="28567"/>
    <cellStyle name="Percent 4 6 2 3 5" xfId="28562"/>
    <cellStyle name="Percent 4 6 2 4" xfId="10948"/>
    <cellStyle name="Percent 4 6 2 4 2" xfId="10949"/>
    <cellStyle name="Percent 4 6 2 4 2 2" xfId="10950"/>
    <cellStyle name="Percent 4 6 2 4 2 2 2" xfId="28570"/>
    <cellStyle name="Percent 4 6 2 4 2 3" xfId="28569"/>
    <cellStyle name="Percent 4 6 2 4 3" xfId="10951"/>
    <cellStyle name="Percent 4 6 2 4 3 2" xfId="10952"/>
    <cellStyle name="Percent 4 6 2 4 3 2 2" xfId="28572"/>
    <cellStyle name="Percent 4 6 2 4 3 3" xfId="28571"/>
    <cellStyle name="Percent 4 6 2 4 4" xfId="10953"/>
    <cellStyle name="Percent 4 6 2 4 4 2" xfId="10954"/>
    <cellStyle name="Percent 4 6 2 4 4 2 2" xfId="28574"/>
    <cellStyle name="Percent 4 6 2 4 4 3" xfId="28573"/>
    <cellStyle name="Percent 4 6 2 4 5" xfId="10955"/>
    <cellStyle name="Percent 4 6 2 4 5 2" xfId="28575"/>
    <cellStyle name="Percent 4 6 2 4 6" xfId="28568"/>
    <cellStyle name="Percent 4 6 2 5" xfId="10956"/>
    <cellStyle name="Percent 4 6 2 5 2" xfId="10957"/>
    <cellStyle name="Percent 4 6 2 5 2 2" xfId="10958"/>
    <cellStyle name="Percent 4 6 2 5 2 2 2" xfId="28578"/>
    <cellStyle name="Percent 4 6 2 5 2 3" xfId="28577"/>
    <cellStyle name="Percent 4 6 2 5 3" xfId="10959"/>
    <cellStyle name="Percent 4 6 2 5 3 2" xfId="10960"/>
    <cellStyle name="Percent 4 6 2 5 3 2 2" xfId="28580"/>
    <cellStyle name="Percent 4 6 2 5 3 3" xfId="28579"/>
    <cellStyle name="Percent 4 6 2 5 4" xfId="10961"/>
    <cellStyle name="Percent 4 6 2 5 4 2" xfId="28581"/>
    <cellStyle name="Percent 4 6 2 5 5" xfId="28576"/>
    <cellStyle name="Percent 4 6 2 6" xfId="10962"/>
    <cellStyle name="Percent 4 6 2 6 2" xfId="10963"/>
    <cellStyle name="Percent 4 6 2 6 2 2" xfId="28583"/>
    <cellStyle name="Percent 4 6 2 6 3" xfId="28582"/>
    <cellStyle name="Percent 4 6 2 7" xfId="10964"/>
    <cellStyle name="Percent 4 6 2 7 2" xfId="10965"/>
    <cellStyle name="Percent 4 6 2 7 2 2" xfId="28585"/>
    <cellStyle name="Percent 4 6 2 7 3" xfId="28584"/>
    <cellStyle name="Percent 4 6 2 8" xfId="10966"/>
    <cellStyle name="Percent 4 6 2 8 2" xfId="10967"/>
    <cellStyle name="Percent 4 6 2 8 2 2" xfId="28587"/>
    <cellStyle name="Percent 4 6 2 8 3" xfId="28586"/>
    <cellStyle name="Percent 4 6 2 9" xfId="10968"/>
    <cellStyle name="Percent 4 6 2 9 2" xfId="28588"/>
    <cellStyle name="Percent 4 6 3" xfId="10969"/>
    <cellStyle name="Percent 4 6 3 10" xfId="28589"/>
    <cellStyle name="Percent 4 6 3 2" xfId="10970"/>
    <cellStyle name="Percent 4 6 3 2 2" xfId="10971"/>
    <cellStyle name="Percent 4 6 3 2 2 2" xfId="10972"/>
    <cellStyle name="Percent 4 6 3 2 2 2 2" xfId="28592"/>
    <cellStyle name="Percent 4 6 3 2 2 3" xfId="28591"/>
    <cellStyle name="Percent 4 6 3 2 3" xfId="10973"/>
    <cellStyle name="Percent 4 6 3 2 3 2" xfId="10974"/>
    <cellStyle name="Percent 4 6 3 2 3 2 2" xfId="28594"/>
    <cellStyle name="Percent 4 6 3 2 3 3" xfId="28593"/>
    <cellStyle name="Percent 4 6 3 2 4" xfId="10975"/>
    <cellStyle name="Percent 4 6 3 2 4 2" xfId="28595"/>
    <cellStyle name="Percent 4 6 3 2 5" xfId="28590"/>
    <cellStyle name="Percent 4 6 3 3" xfId="10976"/>
    <cellStyle name="Percent 4 6 3 3 2" xfId="10977"/>
    <cellStyle name="Percent 4 6 3 3 2 2" xfId="10978"/>
    <cellStyle name="Percent 4 6 3 3 2 2 2" xfId="28598"/>
    <cellStyle name="Percent 4 6 3 3 2 3" xfId="28597"/>
    <cellStyle name="Percent 4 6 3 3 3" xfId="10979"/>
    <cellStyle name="Percent 4 6 3 3 3 2" xfId="10980"/>
    <cellStyle name="Percent 4 6 3 3 3 2 2" xfId="28600"/>
    <cellStyle name="Percent 4 6 3 3 3 3" xfId="28599"/>
    <cellStyle name="Percent 4 6 3 3 4" xfId="10981"/>
    <cellStyle name="Percent 4 6 3 3 4 2" xfId="28601"/>
    <cellStyle name="Percent 4 6 3 3 5" xfId="28596"/>
    <cellStyle name="Percent 4 6 3 4" xfId="10982"/>
    <cellStyle name="Percent 4 6 3 4 2" xfId="10983"/>
    <cellStyle name="Percent 4 6 3 4 2 2" xfId="10984"/>
    <cellStyle name="Percent 4 6 3 4 2 2 2" xfId="28604"/>
    <cellStyle name="Percent 4 6 3 4 2 3" xfId="28603"/>
    <cellStyle name="Percent 4 6 3 4 3" xfId="10985"/>
    <cellStyle name="Percent 4 6 3 4 3 2" xfId="10986"/>
    <cellStyle name="Percent 4 6 3 4 3 2 2" xfId="28606"/>
    <cellStyle name="Percent 4 6 3 4 3 3" xfId="28605"/>
    <cellStyle name="Percent 4 6 3 4 4" xfId="10987"/>
    <cellStyle name="Percent 4 6 3 4 4 2" xfId="10988"/>
    <cellStyle name="Percent 4 6 3 4 4 2 2" xfId="28608"/>
    <cellStyle name="Percent 4 6 3 4 4 3" xfId="28607"/>
    <cellStyle name="Percent 4 6 3 4 5" xfId="10989"/>
    <cellStyle name="Percent 4 6 3 4 5 2" xfId="28609"/>
    <cellStyle name="Percent 4 6 3 4 6" xfId="28602"/>
    <cellStyle name="Percent 4 6 3 5" xfId="10990"/>
    <cellStyle name="Percent 4 6 3 5 2" xfId="10991"/>
    <cellStyle name="Percent 4 6 3 5 2 2" xfId="10992"/>
    <cellStyle name="Percent 4 6 3 5 2 2 2" xfId="28612"/>
    <cellStyle name="Percent 4 6 3 5 2 3" xfId="28611"/>
    <cellStyle name="Percent 4 6 3 5 3" xfId="10993"/>
    <cellStyle name="Percent 4 6 3 5 3 2" xfId="10994"/>
    <cellStyle name="Percent 4 6 3 5 3 2 2" xfId="28614"/>
    <cellStyle name="Percent 4 6 3 5 3 3" xfId="28613"/>
    <cellStyle name="Percent 4 6 3 5 4" xfId="10995"/>
    <cellStyle name="Percent 4 6 3 5 4 2" xfId="28615"/>
    <cellStyle name="Percent 4 6 3 5 5" xfId="28610"/>
    <cellStyle name="Percent 4 6 3 6" xfId="10996"/>
    <cellStyle name="Percent 4 6 3 6 2" xfId="10997"/>
    <cellStyle name="Percent 4 6 3 6 2 2" xfId="28617"/>
    <cellStyle name="Percent 4 6 3 6 3" xfId="28616"/>
    <cellStyle name="Percent 4 6 3 7" xfId="10998"/>
    <cellStyle name="Percent 4 6 3 7 2" xfId="10999"/>
    <cellStyle name="Percent 4 6 3 7 2 2" xfId="28619"/>
    <cellStyle name="Percent 4 6 3 7 3" xfId="28618"/>
    <cellStyle name="Percent 4 6 3 8" xfId="11000"/>
    <cellStyle name="Percent 4 6 3 8 2" xfId="11001"/>
    <cellStyle name="Percent 4 6 3 8 2 2" xfId="28621"/>
    <cellStyle name="Percent 4 6 3 8 3" xfId="28620"/>
    <cellStyle name="Percent 4 6 3 9" xfId="11002"/>
    <cellStyle name="Percent 4 6 3 9 2" xfId="28622"/>
    <cellStyle name="Percent 4 6 4" xfId="11003"/>
    <cellStyle name="Percent 4 6 4 10" xfId="28623"/>
    <cellStyle name="Percent 4 6 4 2" xfId="11004"/>
    <cellStyle name="Percent 4 6 4 2 2" xfId="11005"/>
    <cellStyle name="Percent 4 6 4 2 2 2" xfId="11006"/>
    <cellStyle name="Percent 4 6 4 2 2 2 2" xfId="28626"/>
    <cellStyle name="Percent 4 6 4 2 2 3" xfId="28625"/>
    <cellStyle name="Percent 4 6 4 2 3" xfId="11007"/>
    <cellStyle name="Percent 4 6 4 2 3 2" xfId="11008"/>
    <cellStyle name="Percent 4 6 4 2 3 2 2" xfId="28628"/>
    <cellStyle name="Percent 4 6 4 2 3 3" xfId="28627"/>
    <cellStyle name="Percent 4 6 4 2 4" xfId="11009"/>
    <cellStyle name="Percent 4 6 4 2 4 2" xfId="28629"/>
    <cellStyle name="Percent 4 6 4 2 5" xfId="28624"/>
    <cellStyle name="Percent 4 6 4 3" xfId="11010"/>
    <cellStyle name="Percent 4 6 4 3 2" xfId="11011"/>
    <cellStyle name="Percent 4 6 4 3 2 2" xfId="11012"/>
    <cellStyle name="Percent 4 6 4 3 2 2 2" xfId="28632"/>
    <cellStyle name="Percent 4 6 4 3 2 3" xfId="28631"/>
    <cellStyle name="Percent 4 6 4 3 3" xfId="11013"/>
    <cellStyle name="Percent 4 6 4 3 3 2" xfId="11014"/>
    <cellStyle name="Percent 4 6 4 3 3 2 2" xfId="28634"/>
    <cellStyle name="Percent 4 6 4 3 3 3" xfId="28633"/>
    <cellStyle name="Percent 4 6 4 3 4" xfId="11015"/>
    <cellStyle name="Percent 4 6 4 3 4 2" xfId="28635"/>
    <cellStyle name="Percent 4 6 4 3 5" xfId="28630"/>
    <cellStyle name="Percent 4 6 4 4" xfId="11016"/>
    <cellStyle name="Percent 4 6 4 4 2" xfId="11017"/>
    <cellStyle name="Percent 4 6 4 4 2 2" xfId="11018"/>
    <cellStyle name="Percent 4 6 4 4 2 2 2" xfId="28638"/>
    <cellStyle name="Percent 4 6 4 4 2 3" xfId="28637"/>
    <cellStyle name="Percent 4 6 4 4 3" xfId="11019"/>
    <cellStyle name="Percent 4 6 4 4 3 2" xfId="11020"/>
    <cellStyle name="Percent 4 6 4 4 3 2 2" xfId="28640"/>
    <cellStyle name="Percent 4 6 4 4 3 3" xfId="28639"/>
    <cellStyle name="Percent 4 6 4 4 4" xfId="11021"/>
    <cellStyle name="Percent 4 6 4 4 4 2" xfId="11022"/>
    <cellStyle name="Percent 4 6 4 4 4 2 2" xfId="28642"/>
    <cellStyle name="Percent 4 6 4 4 4 3" xfId="28641"/>
    <cellStyle name="Percent 4 6 4 4 5" xfId="11023"/>
    <cellStyle name="Percent 4 6 4 4 5 2" xfId="28643"/>
    <cellStyle name="Percent 4 6 4 4 6" xfId="28636"/>
    <cellStyle name="Percent 4 6 4 5" xfId="11024"/>
    <cellStyle name="Percent 4 6 4 5 2" xfId="11025"/>
    <cellStyle name="Percent 4 6 4 5 2 2" xfId="11026"/>
    <cellStyle name="Percent 4 6 4 5 2 2 2" xfId="28646"/>
    <cellStyle name="Percent 4 6 4 5 2 3" xfId="28645"/>
    <cellStyle name="Percent 4 6 4 5 3" xfId="11027"/>
    <cellStyle name="Percent 4 6 4 5 3 2" xfId="11028"/>
    <cellStyle name="Percent 4 6 4 5 3 2 2" xfId="28648"/>
    <cellStyle name="Percent 4 6 4 5 3 3" xfId="28647"/>
    <cellStyle name="Percent 4 6 4 5 4" xfId="11029"/>
    <cellStyle name="Percent 4 6 4 5 4 2" xfId="28649"/>
    <cellStyle name="Percent 4 6 4 5 5" xfId="28644"/>
    <cellStyle name="Percent 4 6 4 6" xfId="11030"/>
    <cellStyle name="Percent 4 6 4 6 2" xfId="11031"/>
    <cellStyle name="Percent 4 6 4 6 2 2" xfId="28651"/>
    <cellStyle name="Percent 4 6 4 6 3" xfId="28650"/>
    <cellStyle name="Percent 4 6 4 7" xfId="11032"/>
    <cellStyle name="Percent 4 6 4 7 2" xfId="11033"/>
    <cellStyle name="Percent 4 6 4 7 2 2" xfId="28653"/>
    <cellStyle name="Percent 4 6 4 7 3" xfId="28652"/>
    <cellStyle name="Percent 4 6 4 8" xfId="11034"/>
    <cellStyle name="Percent 4 6 4 8 2" xfId="11035"/>
    <cellStyle name="Percent 4 6 4 8 2 2" xfId="28655"/>
    <cellStyle name="Percent 4 6 4 8 3" xfId="28654"/>
    <cellStyle name="Percent 4 6 4 9" xfId="11036"/>
    <cellStyle name="Percent 4 6 4 9 2" xfId="28656"/>
    <cellStyle name="Percent 4 6 5" xfId="11037"/>
    <cellStyle name="Percent 4 6 5 10" xfId="28657"/>
    <cellStyle name="Percent 4 6 5 2" xfId="11038"/>
    <cellStyle name="Percent 4 6 5 2 2" xfId="11039"/>
    <cellStyle name="Percent 4 6 5 2 2 2" xfId="11040"/>
    <cellStyle name="Percent 4 6 5 2 2 2 2" xfId="28660"/>
    <cellStyle name="Percent 4 6 5 2 2 3" xfId="28659"/>
    <cellStyle name="Percent 4 6 5 2 3" xfId="11041"/>
    <cellStyle name="Percent 4 6 5 2 3 2" xfId="11042"/>
    <cellStyle name="Percent 4 6 5 2 3 2 2" xfId="28662"/>
    <cellStyle name="Percent 4 6 5 2 3 3" xfId="28661"/>
    <cellStyle name="Percent 4 6 5 2 4" xfId="11043"/>
    <cellStyle name="Percent 4 6 5 2 4 2" xfId="28663"/>
    <cellStyle name="Percent 4 6 5 2 5" xfId="28658"/>
    <cellStyle name="Percent 4 6 5 3" xfId="11044"/>
    <cellStyle name="Percent 4 6 5 3 2" xfId="11045"/>
    <cellStyle name="Percent 4 6 5 3 2 2" xfId="11046"/>
    <cellStyle name="Percent 4 6 5 3 2 2 2" xfId="28666"/>
    <cellStyle name="Percent 4 6 5 3 2 3" xfId="28665"/>
    <cellStyle name="Percent 4 6 5 3 3" xfId="11047"/>
    <cellStyle name="Percent 4 6 5 3 3 2" xfId="11048"/>
    <cellStyle name="Percent 4 6 5 3 3 2 2" xfId="28668"/>
    <cellStyle name="Percent 4 6 5 3 3 3" xfId="28667"/>
    <cellStyle name="Percent 4 6 5 3 4" xfId="11049"/>
    <cellStyle name="Percent 4 6 5 3 4 2" xfId="28669"/>
    <cellStyle name="Percent 4 6 5 3 5" xfId="28664"/>
    <cellStyle name="Percent 4 6 5 4" xfId="11050"/>
    <cellStyle name="Percent 4 6 5 4 2" xfId="11051"/>
    <cellStyle name="Percent 4 6 5 4 2 2" xfId="11052"/>
    <cellStyle name="Percent 4 6 5 4 2 2 2" xfId="28672"/>
    <cellStyle name="Percent 4 6 5 4 2 3" xfId="28671"/>
    <cellStyle name="Percent 4 6 5 4 3" xfId="11053"/>
    <cellStyle name="Percent 4 6 5 4 3 2" xfId="11054"/>
    <cellStyle name="Percent 4 6 5 4 3 2 2" xfId="28674"/>
    <cellStyle name="Percent 4 6 5 4 3 3" xfId="28673"/>
    <cellStyle name="Percent 4 6 5 4 4" xfId="11055"/>
    <cellStyle name="Percent 4 6 5 4 4 2" xfId="11056"/>
    <cellStyle name="Percent 4 6 5 4 4 2 2" xfId="28676"/>
    <cellStyle name="Percent 4 6 5 4 4 3" xfId="28675"/>
    <cellStyle name="Percent 4 6 5 4 5" xfId="11057"/>
    <cellStyle name="Percent 4 6 5 4 5 2" xfId="28677"/>
    <cellStyle name="Percent 4 6 5 4 6" xfId="28670"/>
    <cellStyle name="Percent 4 6 5 5" xfId="11058"/>
    <cellStyle name="Percent 4 6 5 5 2" xfId="11059"/>
    <cellStyle name="Percent 4 6 5 5 2 2" xfId="11060"/>
    <cellStyle name="Percent 4 6 5 5 2 2 2" xfId="28680"/>
    <cellStyle name="Percent 4 6 5 5 2 3" xfId="28679"/>
    <cellStyle name="Percent 4 6 5 5 3" xfId="11061"/>
    <cellStyle name="Percent 4 6 5 5 3 2" xfId="11062"/>
    <cellStyle name="Percent 4 6 5 5 3 2 2" xfId="28682"/>
    <cellStyle name="Percent 4 6 5 5 3 3" xfId="28681"/>
    <cellStyle name="Percent 4 6 5 5 4" xfId="11063"/>
    <cellStyle name="Percent 4 6 5 5 4 2" xfId="28683"/>
    <cellStyle name="Percent 4 6 5 5 5" xfId="28678"/>
    <cellStyle name="Percent 4 6 5 6" xfId="11064"/>
    <cellStyle name="Percent 4 6 5 6 2" xfId="11065"/>
    <cellStyle name="Percent 4 6 5 6 2 2" xfId="28685"/>
    <cellStyle name="Percent 4 6 5 6 3" xfId="28684"/>
    <cellStyle name="Percent 4 6 5 7" xfId="11066"/>
    <cellStyle name="Percent 4 6 5 7 2" xfId="11067"/>
    <cellStyle name="Percent 4 6 5 7 2 2" xfId="28687"/>
    <cellStyle name="Percent 4 6 5 7 3" xfId="28686"/>
    <cellStyle name="Percent 4 6 5 8" xfId="11068"/>
    <cellStyle name="Percent 4 6 5 8 2" xfId="11069"/>
    <cellStyle name="Percent 4 6 5 8 2 2" xfId="28689"/>
    <cellStyle name="Percent 4 6 5 8 3" xfId="28688"/>
    <cellStyle name="Percent 4 6 5 9" xfId="11070"/>
    <cellStyle name="Percent 4 6 5 9 2" xfId="28690"/>
    <cellStyle name="Percent 4 6 6" xfId="11071"/>
    <cellStyle name="Percent 4 6 6 10" xfId="28691"/>
    <cellStyle name="Percent 4 6 6 2" xfId="11072"/>
    <cellStyle name="Percent 4 6 6 2 2" xfId="11073"/>
    <cellStyle name="Percent 4 6 6 2 2 2" xfId="11074"/>
    <cellStyle name="Percent 4 6 6 2 2 2 2" xfId="28694"/>
    <cellStyle name="Percent 4 6 6 2 2 3" xfId="28693"/>
    <cellStyle name="Percent 4 6 6 2 3" xfId="11075"/>
    <cellStyle name="Percent 4 6 6 2 3 2" xfId="11076"/>
    <cellStyle name="Percent 4 6 6 2 3 2 2" xfId="28696"/>
    <cellStyle name="Percent 4 6 6 2 3 3" xfId="28695"/>
    <cellStyle name="Percent 4 6 6 2 4" xfId="11077"/>
    <cellStyle name="Percent 4 6 6 2 4 2" xfId="28697"/>
    <cellStyle name="Percent 4 6 6 2 5" xfId="28692"/>
    <cellStyle name="Percent 4 6 6 3" xfId="11078"/>
    <cellStyle name="Percent 4 6 6 3 2" xfId="11079"/>
    <cellStyle name="Percent 4 6 6 3 2 2" xfId="11080"/>
    <cellStyle name="Percent 4 6 6 3 2 2 2" xfId="28700"/>
    <cellStyle name="Percent 4 6 6 3 2 3" xfId="28699"/>
    <cellStyle name="Percent 4 6 6 3 3" xfId="11081"/>
    <cellStyle name="Percent 4 6 6 3 3 2" xfId="11082"/>
    <cellStyle name="Percent 4 6 6 3 3 2 2" xfId="28702"/>
    <cellStyle name="Percent 4 6 6 3 3 3" xfId="28701"/>
    <cellStyle name="Percent 4 6 6 3 4" xfId="11083"/>
    <cellStyle name="Percent 4 6 6 3 4 2" xfId="28703"/>
    <cellStyle name="Percent 4 6 6 3 5" xfId="28698"/>
    <cellStyle name="Percent 4 6 6 4" xfId="11084"/>
    <cellStyle name="Percent 4 6 6 4 2" xfId="11085"/>
    <cellStyle name="Percent 4 6 6 4 2 2" xfId="11086"/>
    <cellStyle name="Percent 4 6 6 4 2 2 2" xfId="28706"/>
    <cellStyle name="Percent 4 6 6 4 2 3" xfId="28705"/>
    <cellStyle name="Percent 4 6 6 4 3" xfId="11087"/>
    <cellStyle name="Percent 4 6 6 4 3 2" xfId="11088"/>
    <cellStyle name="Percent 4 6 6 4 3 2 2" xfId="28708"/>
    <cellStyle name="Percent 4 6 6 4 3 3" xfId="28707"/>
    <cellStyle name="Percent 4 6 6 4 4" xfId="11089"/>
    <cellStyle name="Percent 4 6 6 4 4 2" xfId="11090"/>
    <cellStyle name="Percent 4 6 6 4 4 2 2" xfId="28710"/>
    <cellStyle name="Percent 4 6 6 4 4 3" xfId="28709"/>
    <cellStyle name="Percent 4 6 6 4 5" xfId="11091"/>
    <cellStyle name="Percent 4 6 6 4 5 2" xfId="28711"/>
    <cellStyle name="Percent 4 6 6 4 6" xfId="28704"/>
    <cellStyle name="Percent 4 6 6 5" xfId="11092"/>
    <cellStyle name="Percent 4 6 6 5 2" xfId="11093"/>
    <cellStyle name="Percent 4 6 6 5 2 2" xfId="11094"/>
    <cellStyle name="Percent 4 6 6 5 2 2 2" xfId="28714"/>
    <cellStyle name="Percent 4 6 6 5 2 3" xfId="28713"/>
    <cellStyle name="Percent 4 6 6 5 3" xfId="11095"/>
    <cellStyle name="Percent 4 6 6 5 3 2" xfId="11096"/>
    <cellStyle name="Percent 4 6 6 5 3 2 2" xfId="28716"/>
    <cellStyle name="Percent 4 6 6 5 3 3" xfId="28715"/>
    <cellStyle name="Percent 4 6 6 5 4" xfId="11097"/>
    <cellStyle name="Percent 4 6 6 5 4 2" xfId="28717"/>
    <cellStyle name="Percent 4 6 6 5 5" xfId="28712"/>
    <cellStyle name="Percent 4 6 6 6" xfId="11098"/>
    <cellStyle name="Percent 4 6 6 6 2" xfId="11099"/>
    <cellStyle name="Percent 4 6 6 6 2 2" xfId="28719"/>
    <cellStyle name="Percent 4 6 6 6 3" xfId="28718"/>
    <cellStyle name="Percent 4 6 6 7" xfId="11100"/>
    <cellStyle name="Percent 4 6 6 7 2" xfId="11101"/>
    <cellStyle name="Percent 4 6 6 7 2 2" xfId="28721"/>
    <cellStyle name="Percent 4 6 6 7 3" xfId="28720"/>
    <cellStyle name="Percent 4 6 6 8" xfId="11102"/>
    <cellStyle name="Percent 4 6 6 8 2" xfId="11103"/>
    <cellStyle name="Percent 4 6 6 8 2 2" xfId="28723"/>
    <cellStyle name="Percent 4 6 6 8 3" xfId="28722"/>
    <cellStyle name="Percent 4 6 6 9" xfId="11104"/>
    <cellStyle name="Percent 4 6 6 9 2" xfId="28724"/>
    <cellStyle name="Percent 4 6 7" xfId="11105"/>
    <cellStyle name="Percent 4 6 7 10" xfId="28725"/>
    <cellStyle name="Percent 4 6 7 2" xfId="11106"/>
    <cellStyle name="Percent 4 6 7 2 2" xfId="11107"/>
    <cellStyle name="Percent 4 6 7 2 2 2" xfId="11108"/>
    <cellStyle name="Percent 4 6 7 2 2 2 2" xfId="28728"/>
    <cellStyle name="Percent 4 6 7 2 2 3" xfId="28727"/>
    <cellStyle name="Percent 4 6 7 2 3" xfId="11109"/>
    <cellStyle name="Percent 4 6 7 2 3 2" xfId="11110"/>
    <cellStyle name="Percent 4 6 7 2 3 2 2" xfId="28730"/>
    <cellStyle name="Percent 4 6 7 2 3 3" xfId="28729"/>
    <cellStyle name="Percent 4 6 7 2 4" xfId="11111"/>
    <cellStyle name="Percent 4 6 7 2 4 2" xfId="28731"/>
    <cellStyle name="Percent 4 6 7 2 5" xfId="28726"/>
    <cellStyle name="Percent 4 6 7 3" xfId="11112"/>
    <cellStyle name="Percent 4 6 7 3 2" xfId="11113"/>
    <cellStyle name="Percent 4 6 7 3 2 2" xfId="11114"/>
    <cellStyle name="Percent 4 6 7 3 2 2 2" xfId="28734"/>
    <cellStyle name="Percent 4 6 7 3 2 3" xfId="28733"/>
    <cellStyle name="Percent 4 6 7 3 3" xfId="11115"/>
    <cellStyle name="Percent 4 6 7 3 3 2" xfId="11116"/>
    <cellStyle name="Percent 4 6 7 3 3 2 2" xfId="28736"/>
    <cellStyle name="Percent 4 6 7 3 3 3" xfId="28735"/>
    <cellStyle name="Percent 4 6 7 3 4" xfId="11117"/>
    <cellStyle name="Percent 4 6 7 3 4 2" xfId="28737"/>
    <cellStyle name="Percent 4 6 7 3 5" xfId="28732"/>
    <cellStyle name="Percent 4 6 7 4" xfId="11118"/>
    <cellStyle name="Percent 4 6 7 4 2" xfId="11119"/>
    <cellStyle name="Percent 4 6 7 4 2 2" xfId="11120"/>
    <cellStyle name="Percent 4 6 7 4 2 2 2" xfId="28740"/>
    <cellStyle name="Percent 4 6 7 4 2 3" xfId="28739"/>
    <cellStyle name="Percent 4 6 7 4 3" xfId="11121"/>
    <cellStyle name="Percent 4 6 7 4 3 2" xfId="11122"/>
    <cellStyle name="Percent 4 6 7 4 3 2 2" xfId="28742"/>
    <cellStyle name="Percent 4 6 7 4 3 3" xfId="28741"/>
    <cellStyle name="Percent 4 6 7 4 4" xfId="11123"/>
    <cellStyle name="Percent 4 6 7 4 4 2" xfId="11124"/>
    <cellStyle name="Percent 4 6 7 4 4 2 2" xfId="28744"/>
    <cellStyle name="Percent 4 6 7 4 4 3" xfId="28743"/>
    <cellStyle name="Percent 4 6 7 4 5" xfId="11125"/>
    <cellStyle name="Percent 4 6 7 4 5 2" xfId="28745"/>
    <cellStyle name="Percent 4 6 7 4 6" xfId="28738"/>
    <cellStyle name="Percent 4 6 7 5" xfId="11126"/>
    <cellStyle name="Percent 4 6 7 5 2" xfId="11127"/>
    <cellStyle name="Percent 4 6 7 5 2 2" xfId="11128"/>
    <cellStyle name="Percent 4 6 7 5 2 2 2" xfId="28748"/>
    <cellStyle name="Percent 4 6 7 5 2 3" xfId="28747"/>
    <cellStyle name="Percent 4 6 7 5 3" xfId="11129"/>
    <cellStyle name="Percent 4 6 7 5 3 2" xfId="11130"/>
    <cellStyle name="Percent 4 6 7 5 3 2 2" xfId="28750"/>
    <cellStyle name="Percent 4 6 7 5 3 3" xfId="28749"/>
    <cellStyle name="Percent 4 6 7 5 4" xfId="11131"/>
    <cellStyle name="Percent 4 6 7 5 4 2" xfId="28751"/>
    <cellStyle name="Percent 4 6 7 5 5" xfId="28746"/>
    <cellStyle name="Percent 4 6 7 6" xfId="11132"/>
    <cellStyle name="Percent 4 6 7 6 2" xfId="11133"/>
    <cellStyle name="Percent 4 6 7 6 2 2" xfId="28753"/>
    <cellStyle name="Percent 4 6 7 6 3" xfId="28752"/>
    <cellStyle name="Percent 4 6 7 7" xfId="11134"/>
    <cellStyle name="Percent 4 6 7 7 2" xfId="11135"/>
    <cellStyle name="Percent 4 6 7 7 2 2" xfId="28755"/>
    <cellStyle name="Percent 4 6 7 7 3" xfId="28754"/>
    <cellStyle name="Percent 4 6 7 8" xfId="11136"/>
    <cellStyle name="Percent 4 6 7 8 2" xfId="11137"/>
    <cellStyle name="Percent 4 6 7 8 2 2" xfId="28757"/>
    <cellStyle name="Percent 4 6 7 8 3" xfId="28756"/>
    <cellStyle name="Percent 4 6 7 9" xfId="11138"/>
    <cellStyle name="Percent 4 6 7 9 2" xfId="28758"/>
    <cellStyle name="Percent 4 6 8" xfId="11139"/>
    <cellStyle name="Percent 4 6 8 10" xfId="28759"/>
    <cellStyle name="Percent 4 6 8 2" xfId="11140"/>
    <cellStyle name="Percent 4 6 8 2 2" xfId="11141"/>
    <cellStyle name="Percent 4 6 8 2 2 2" xfId="11142"/>
    <cellStyle name="Percent 4 6 8 2 2 2 2" xfId="28762"/>
    <cellStyle name="Percent 4 6 8 2 2 3" xfId="28761"/>
    <cellStyle name="Percent 4 6 8 2 3" xfId="11143"/>
    <cellStyle name="Percent 4 6 8 2 3 2" xfId="11144"/>
    <cellStyle name="Percent 4 6 8 2 3 2 2" xfId="28764"/>
    <cellStyle name="Percent 4 6 8 2 3 3" xfId="28763"/>
    <cellStyle name="Percent 4 6 8 2 4" xfId="11145"/>
    <cellStyle name="Percent 4 6 8 2 4 2" xfId="28765"/>
    <cellStyle name="Percent 4 6 8 2 5" xfId="28760"/>
    <cellStyle name="Percent 4 6 8 3" xfId="11146"/>
    <cellStyle name="Percent 4 6 8 3 2" xfId="11147"/>
    <cellStyle name="Percent 4 6 8 3 2 2" xfId="11148"/>
    <cellStyle name="Percent 4 6 8 3 2 2 2" xfId="28768"/>
    <cellStyle name="Percent 4 6 8 3 2 3" xfId="28767"/>
    <cellStyle name="Percent 4 6 8 3 3" xfId="11149"/>
    <cellStyle name="Percent 4 6 8 3 3 2" xfId="11150"/>
    <cellStyle name="Percent 4 6 8 3 3 2 2" xfId="28770"/>
    <cellStyle name="Percent 4 6 8 3 3 3" xfId="28769"/>
    <cellStyle name="Percent 4 6 8 3 4" xfId="11151"/>
    <cellStyle name="Percent 4 6 8 3 4 2" xfId="28771"/>
    <cellStyle name="Percent 4 6 8 3 5" xfId="28766"/>
    <cellStyle name="Percent 4 6 8 4" xfId="11152"/>
    <cellStyle name="Percent 4 6 8 4 2" xfId="11153"/>
    <cellStyle name="Percent 4 6 8 4 2 2" xfId="11154"/>
    <cellStyle name="Percent 4 6 8 4 2 2 2" xfId="28774"/>
    <cellStyle name="Percent 4 6 8 4 2 3" xfId="28773"/>
    <cellStyle name="Percent 4 6 8 4 3" xfId="11155"/>
    <cellStyle name="Percent 4 6 8 4 3 2" xfId="11156"/>
    <cellStyle name="Percent 4 6 8 4 3 2 2" xfId="28776"/>
    <cellStyle name="Percent 4 6 8 4 3 3" xfId="28775"/>
    <cellStyle name="Percent 4 6 8 4 4" xfId="11157"/>
    <cellStyle name="Percent 4 6 8 4 4 2" xfId="11158"/>
    <cellStyle name="Percent 4 6 8 4 4 2 2" xfId="28778"/>
    <cellStyle name="Percent 4 6 8 4 4 3" xfId="28777"/>
    <cellStyle name="Percent 4 6 8 4 5" xfId="11159"/>
    <cellStyle name="Percent 4 6 8 4 5 2" xfId="28779"/>
    <cellStyle name="Percent 4 6 8 4 6" xfId="28772"/>
    <cellStyle name="Percent 4 6 8 5" xfId="11160"/>
    <cellStyle name="Percent 4 6 8 5 2" xfId="11161"/>
    <cellStyle name="Percent 4 6 8 5 2 2" xfId="11162"/>
    <cellStyle name="Percent 4 6 8 5 2 2 2" xfId="28782"/>
    <cellStyle name="Percent 4 6 8 5 2 3" xfId="28781"/>
    <cellStyle name="Percent 4 6 8 5 3" xfId="11163"/>
    <cellStyle name="Percent 4 6 8 5 3 2" xfId="11164"/>
    <cellStyle name="Percent 4 6 8 5 3 2 2" xfId="28784"/>
    <cellStyle name="Percent 4 6 8 5 3 3" xfId="28783"/>
    <cellStyle name="Percent 4 6 8 5 4" xfId="11165"/>
    <cellStyle name="Percent 4 6 8 5 4 2" xfId="28785"/>
    <cellStyle name="Percent 4 6 8 5 5" xfId="28780"/>
    <cellStyle name="Percent 4 6 8 6" xfId="11166"/>
    <cellStyle name="Percent 4 6 8 6 2" xfId="11167"/>
    <cellStyle name="Percent 4 6 8 6 2 2" xfId="28787"/>
    <cellStyle name="Percent 4 6 8 6 3" xfId="28786"/>
    <cellStyle name="Percent 4 6 8 7" xfId="11168"/>
    <cellStyle name="Percent 4 6 8 7 2" xfId="11169"/>
    <cellStyle name="Percent 4 6 8 7 2 2" xfId="28789"/>
    <cellStyle name="Percent 4 6 8 7 3" xfId="28788"/>
    <cellStyle name="Percent 4 6 8 8" xfId="11170"/>
    <cellStyle name="Percent 4 6 8 8 2" xfId="11171"/>
    <cellStyle name="Percent 4 6 8 8 2 2" xfId="28791"/>
    <cellStyle name="Percent 4 6 8 8 3" xfId="28790"/>
    <cellStyle name="Percent 4 6 8 9" xfId="11172"/>
    <cellStyle name="Percent 4 6 8 9 2" xfId="28792"/>
    <cellStyle name="Percent 4 6 9" xfId="11173"/>
    <cellStyle name="Percent 4 6 9 2" xfId="11174"/>
    <cellStyle name="Percent 4 6 9 2 2" xfId="11175"/>
    <cellStyle name="Percent 4 6 9 2 2 2" xfId="28795"/>
    <cellStyle name="Percent 4 6 9 2 3" xfId="28794"/>
    <cellStyle name="Percent 4 6 9 3" xfId="11176"/>
    <cellStyle name="Percent 4 6 9 3 2" xfId="11177"/>
    <cellStyle name="Percent 4 6 9 3 2 2" xfId="28797"/>
    <cellStyle name="Percent 4 6 9 3 3" xfId="28796"/>
    <cellStyle name="Percent 4 6 9 4" xfId="11178"/>
    <cellStyle name="Percent 4 6 9 4 2" xfId="28798"/>
    <cellStyle name="Percent 4 6 9 5" xfId="28793"/>
    <cellStyle name="Percent 4 7" xfId="11179"/>
    <cellStyle name="Percent 4 7 10" xfId="11180"/>
    <cellStyle name="Percent 4 7 10 2" xfId="11181"/>
    <cellStyle name="Percent 4 7 10 2 2" xfId="28801"/>
    <cellStyle name="Percent 4 7 10 3" xfId="28800"/>
    <cellStyle name="Percent 4 7 11" xfId="11182"/>
    <cellStyle name="Percent 4 7 11 2" xfId="28802"/>
    <cellStyle name="Percent 4 7 12" xfId="28799"/>
    <cellStyle name="Percent 4 7 2" xfId="11183"/>
    <cellStyle name="Percent 4 7 2 2" xfId="11184"/>
    <cellStyle name="Percent 4 7 2 2 2" xfId="11185"/>
    <cellStyle name="Percent 4 7 2 2 2 2" xfId="28805"/>
    <cellStyle name="Percent 4 7 2 2 3" xfId="28804"/>
    <cellStyle name="Percent 4 7 2 3" xfId="11186"/>
    <cellStyle name="Percent 4 7 2 3 2" xfId="11187"/>
    <cellStyle name="Percent 4 7 2 3 2 2" xfId="28807"/>
    <cellStyle name="Percent 4 7 2 3 3" xfId="28806"/>
    <cellStyle name="Percent 4 7 2 4" xfId="11188"/>
    <cellStyle name="Percent 4 7 2 4 2" xfId="28808"/>
    <cellStyle name="Percent 4 7 2 5" xfId="28803"/>
    <cellStyle name="Percent 4 7 3" xfId="11189"/>
    <cellStyle name="Percent 4 7 3 2" xfId="11190"/>
    <cellStyle name="Percent 4 7 3 2 2" xfId="11191"/>
    <cellStyle name="Percent 4 7 3 2 2 2" xfId="28811"/>
    <cellStyle name="Percent 4 7 3 2 3" xfId="28810"/>
    <cellStyle name="Percent 4 7 3 3" xfId="11192"/>
    <cellStyle name="Percent 4 7 3 3 2" xfId="11193"/>
    <cellStyle name="Percent 4 7 3 3 2 2" xfId="28813"/>
    <cellStyle name="Percent 4 7 3 3 3" xfId="28812"/>
    <cellStyle name="Percent 4 7 3 4" xfId="11194"/>
    <cellStyle name="Percent 4 7 3 4 2" xfId="28814"/>
    <cellStyle name="Percent 4 7 3 5" xfId="28809"/>
    <cellStyle name="Percent 4 7 4" xfId="11195"/>
    <cellStyle name="Percent 4 7 4 2" xfId="11196"/>
    <cellStyle name="Percent 4 7 4 2 2" xfId="11197"/>
    <cellStyle name="Percent 4 7 4 2 2 2" xfId="28817"/>
    <cellStyle name="Percent 4 7 4 2 3" xfId="28816"/>
    <cellStyle name="Percent 4 7 4 3" xfId="11198"/>
    <cellStyle name="Percent 4 7 4 3 2" xfId="11199"/>
    <cellStyle name="Percent 4 7 4 3 2 2" xfId="28819"/>
    <cellStyle name="Percent 4 7 4 3 3" xfId="28818"/>
    <cellStyle name="Percent 4 7 4 4" xfId="11200"/>
    <cellStyle name="Percent 4 7 4 4 2" xfId="28820"/>
    <cellStyle name="Percent 4 7 4 5" xfId="28815"/>
    <cellStyle name="Percent 4 7 5" xfId="11201"/>
    <cellStyle name="Percent 4 7 5 2" xfId="11202"/>
    <cellStyle name="Percent 4 7 5 2 2" xfId="11203"/>
    <cellStyle name="Percent 4 7 5 2 2 2" xfId="28823"/>
    <cellStyle name="Percent 4 7 5 2 3" xfId="28822"/>
    <cellStyle name="Percent 4 7 5 3" xfId="11204"/>
    <cellStyle name="Percent 4 7 5 3 2" xfId="11205"/>
    <cellStyle name="Percent 4 7 5 3 2 2" xfId="28825"/>
    <cellStyle name="Percent 4 7 5 3 3" xfId="28824"/>
    <cellStyle name="Percent 4 7 5 4" xfId="11206"/>
    <cellStyle name="Percent 4 7 5 4 2" xfId="11207"/>
    <cellStyle name="Percent 4 7 5 4 2 2" xfId="28827"/>
    <cellStyle name="Percent 4 7 5 4 3" xfId="28826"/>
    <cellStyle name="Percent 4 7 5 5" xfId="11208"/>
    <cellStyle name="Percent 4 7 5 5 2" xfId="28828"/>
    <cellStyle name="Percent 4 7 5 6" xfId="28821"/>
    <cellStyle name="Percent 4 7 6" xfId="11209"/>
    <cellStyle name="Percent 4 7 6 2" xfId="11210"/>
    <cellStyle name="Percent 4 7 6 2 2" xfId="11211"/>
    <cellStyle name="Percent 4 7 6 2 2 2" xfId="28831"/>
    <cellStyle name="Percent 4 7 6 2 3" xfId="28830"/>
    <cellStyle name="Percent 4 7 6 3" xfId="11212"/>
    <cellStyle name="Percent 4 7 6 3 2" xfId="11213"/>
    <cellStyle name="Percent 4 7 6 3 2 2" xfId="28833"/>
    <cellStyle name="Percent 4 7 6 3 3" xfId="28832"/>
    <cellStyle name="Percent 4 7 6 4" xfId="11214"/>
    <cellStyle name="Percent 4 7 6 4 2" xfId="28834"/>
    <cellStyle name="Percent 4 7 6 5" xfId="28829"/>
    <cellStyle name="Percent 4 7 7" xfId="11215"/>
    <cellStyle name="Percent 4 7 7 2" xfId="11216"/>
    <cellStyle name="Percent 4 7 7 2 2" xfId="28836"/>
    <cellStyle name="Percent 4 7 7 3" xfId="28835"/>
    <cellStyle name="Percent 4 7 8" xfId="11217"/>
    <cellStyle name="Percent 4 7 8 2" xfId="11218"/>
    <cellStyle name="Percent 4 7 8 2 2" xfId="28838"/>
    <cellStyle name="Percent 4 7 8 3" xfId="28837"/>
    <cellStyle name="Percent 4 7 9" xfId="11219"/>
    <cellStyle name="Percent 4 7 9 2" xfId="11220"/>
    <cellStyle name="Percent 4 7 9 2 2" xfId="28840"/>
    <cellStyle name="Percent 4 7 9 3" xfId="28839"/>
    <cellStyle name="Percent 4 8" xfId="11221"/>
    <cellStyle name="Percent 4 8 10" xfId="11222"/>
    <cellStyle name="Percent 4 8 10 2" xfId="11223"/>
    <cellStyle name="Percent 4 8 10 2 2" xfId="28843"/>
    <cellStyle name="Percent 4 8 10 3" xfId="28842"/>
    <cellStyle name="Percent 4 8 11" xfId="11224"/>
    <cellStyle name="Percent 4 8 11 2" xfId="28844"/>
    <cellStyle name="Percent 4 8 12" xfId="28841"/>
    <cellStyle name="Percent 4 8 2" xfId="11225"/>
    <cellStyle name="Percent 4 8 2 2" xfId="11226"/>
    <cellStyle name="Percent 4 8 2 2 2" xfId="11227"/>
    <cellStyle name="Percent 4 8 2 2 2 2" xfId="28847"/>
    <cellStyle name="Percent 4 8 2 2 3" xfId="28846"/>
    <cellStyle name="Percent 4 8 2 3" xfId="11228"/>
    <cellStyle name="Percent 4 8 2 3 2" xfId="11229"/>
    <cellStyle name="Percent 4 8 2 3 2 2" xfId="28849"/>
    <cellStyle name="Percent 4 8 2 3 3" xfId="28848"/>
    <cellStyle name="Percent 4 8 2 4" xfId="11230"/>
    <cellStyle name="Percent 4 8 2 4 2" xfId="28850"/>
    <cellStyle name="Percent 4 8 2 5" xfId="28845"/>
    <cellStyle name="Percent 4 8 3" xfId="11231"/>
    <cellStyle name="Percent 4 8 3 2" xfId="11232"/>
    <cellStyle name="Percent 4 8 3 2 2" xfId="11233"/>
    <cellStyle name="Percent 4 8 3 2 2 2" xfId="28853"/>
    <cellStyle name="Percent 4 8 3 2 3" xfId="28852"/>
    <cellStyle name="Percent 4 8 3 3" xfId="11234"/>
    <cellStyle name="Percent 4 8 3 3 2" xfId="11235"/>
    <cellStyle name="Percent 4 8 3 3 2 2" xfId="28855"/>
    <cellStyle name="Percent 4 8 3 3 3" xfId="28854"/>
    <cellStyle name="Percent 4 8 3 4" xfId="11236"/>
    <cellStyle name="Percent 4 8 3 4 2" xfId="28856"/>
    <cellStyle name="Percent 4 8 3 5" xfId="28851"/>
    <cellStyle name="Percent 4 8 4" xfId="11237"/>
    <cellStyle name="Percent 4 8 4 2" xfId="11238"/>
    <cellStyle name="Percent 4 8 4 2 2" xfId="11239"/>
    <cellStyle name="Percent 4 8 4 2 2 2" xfId="28859"/>
    <cellStyle name="Percent 4 8 4 2 3" xfId="28858"/>
    <cellStyle name="Percent 4 8 4 3" xfId="11240"/>
    <cellStyle name="Percent 4 8 4 3 2" xfId="11241"/>
    <cellStyle name="Percent 4 8 4 3 2 2" xfId="28861"/>
    <cellStyle name="Percent 4 8 4 3 3" xfId="28860"/>
    <cellStyle name="Percent 4 8 4 4" xfId="11242"/>
    <cellStyle name="Percent 4 8 4 4 2" xfId="28862"/>
    <cellStyle name="Percent 4 8 4 5" xfId="28857"/>
    <cellStyle name="Percent 4 8 5" xfId="11243"/>
    <cellStyle name="Percent 4 8 5 2" xfId="11244"/>
    <cellStyle name="Percent 4 8 5 2 2" xfId="11245"/>
    <cellStyle name="Percent 4 8 5 2 2 2" xfId="28865"/>
    <cellStyle name="Percent 4 8 5 2 3" xfId="28864"/>
    <cellStyle name="Percent 4 8 5 3" xfId="11246"/>
    <cellStyle name="Percent 4 8 5 3 2" xfId="11247"/>
    <cellStyle name="Percent 4 8 5 3 2 2" xfId="28867"/>
    <cellStyle name="Percent 4 8 5 3 3" xfId="28866"/>
    <cellStyle name="Percent 4 8 5 4" xfId="11248"/>
    <cellStyle name="Percent 4 8 5 4 2" xfId="11249"/>
    <cellStyle name="Percent 4 8 5 4 2 2" xfId="28869"/>
    <cellStyle name="Percent 4 8 5 4 3" xfId="28868"/>
    <cellStyle name="Percent 4 8 5 5" xfId="11250"/>
    <cellStyle name="Percent 4 8 5 5 2" xfId="28870"/>
    <cellStyle name="Percent 4 8 5 6" xfId="28863"/>
    <cellStyle name="Percent 4 8 6" xfId="11251"/>
    <cellStyle name="Percent 4 8 6 2" xfId="11252"/>
    <cellStyle name="Percent 4 8 6 2 2" xfId="11253"/>
    <cellStyle name="Percent 4 8 6 2 2 2" xfId="28873"/>
    <cellStyle name="Percent 4 8 6 2 3" xfId="28872"/>
    <cellStyle name="Percent 4 8 6 3" xfId="11254"/>
    <cellStyle name="Percent 4 8 6 3 2" xfId="11255"/>
    <cellStyle name="Percent 4 8 6 3 2 2" xfId="28875"/>
    <cellStyle name="Percent 4 8 6 3 3" xfId="28874"/>
    <cellStyle name="Percent 4 8 6 4" xfId="11256"/>
    <cellStyle name="Percent 4 8 6 4 2" xfId="28876"/>
    <cellStyle name="Percent 4 8 6 5" xfId="28871"/>
    <cellStyle name="Percent 4 8 7" xfId="11257"/>
    <cellStyle name="Percent 4 8 7 2" xfId="11258"/>
    <cellStyle name="Percent 4 8 7 2 2" xfId="28878"/>
    <cellStyle name="Percent 4 8 7 3" xfId="28877"/>
    <cellStyle name="Percent 4 8 8" xfId="11259"/>
    <cellStyle name="Percent 4 8 8 2" xfId="11260"/>
    <cellStyle name="Percent 4 8 8 2 2" xfId="28880"/>
    <cellStyle name="Percent 4 8 8 3" xfId="28879"/>
    <cellStyle name="Percent 4 8 9" xfId="11261"/>
    <cellStyle name="Percent 4 8 9 2" xfId="11262"/>
    <cellStyle name="Percent 4 8 9 2 2" xfId="28882"/>
    <cellStyle name="Percent 4 8 9 3" xfId="28881"/>
    <cellStyle name="Percent 4 9" xfId="11263"/>
    <cellStyle name="Percent 4 9 10" xfId="11264"/>
    <cellStyle name="Percent 4 9 10 2" xfId="11265"/>
    <cellStyle name="Percent 4 9 10 2 2" xfId="28885"/>
    <cellStyle name="Percent 4 9 10 3" xfId="28884"/>
    <cellStyle name="Percent 4 9 11" xfId="11266"/>
    <cellStyle name="Percent 4 9 11 2" xfId="28886"/>
    <cellStyle name="Percent 4 9 12" xfId="28883"/>
    <cellStyle name="Percent 4 9 2" xfId="11267"/>
    <cellStyle name="Percent 4 9 2 2" xfId="11268"/>
    <cellStyle name="Percent 4 9 2 2 2" xfId="11269"/>
    <cellStyle name="Percent 4 9 2 2 2 2" xfId="28889"/>
    <cellStyle name="Percent 4 9 2 2 3" xfId="28888"/>
    <cellStyle name="Percent 4 9 2 3" xfId="11270"/>
    <cellStyle name="Percent 4 9 2 3 2" xfId="11271"/>
    <cellStyle name="Percent 4 9 2 3 2 2" xfId="28891"/>
    <cellStyle name="Percent 4 9 2 3 3" xfId="28890"/>
    <cellStyle name="Percent 4 9 2 4" xfId="11272"/>
    <cellStyle name="Percent 4 9 2 4 2" xfId="28892"/>
    <cellStyle name="Percent 4 9 2 5" xfId="28887"/>
    <cellStyle name="Percent 4 9 3" xfId="11273"/>
    <cellStyle name="Percent 4 9 3 2" xfId="11274"/>
    <cellStyle name="Percent 4 9 3 2 2" xfId="11275"/>
    <cellStyle name="Percent 4 9 3 2 2 2" xfId="28895"/>
    <cellStyle name="Percent 4 9 3 2 3" xfId="28894"/>
    <cellStyle name="Percent 4 9 3 3" xfId="11276"/>
    <cellStyle name="Percent 4 9 3 3 2" xfId="11277"/>
    <cellStyle name="Percent 4 9 3 3 2 2" xfId="28897"/>
    <cellStyle name="Percent 4 9 3 3 3" xfId="28896"/>
    <cellStyle name="Percent 4 9 3 4" xfId="11278"/>
    <cellStyle name="Percent 4 9 3 4 2" xfId="28898"/>
    <cellStyle name="Percent 4 9 3 5" xfId="28893"/>
    <cellStyle name="Percent 4 9 4" xfId="11279"/>
    <cellStyle name="Percent 4 9 4 2" xfId="11280"/>
    <cellStyle name="Percent 4 9 4 2 2" xfId="11281"/>
    <cellStyle name="Percent 4 9 4 2 2 2" xfId="28901"/>
    <cellStyle name="Percent 4 9 4 2 3" xfId="28900"/>
    <cellStyle name="Percent 4 9 4 3" xfId="11282"/>
    <cellStyle name="Percent 4 9 4 3 2" xfId="11283"/>
    <cellStyle name="Percent 4 9 4 3 2 2" xfId="28903"/>
    <cellStyle name="Percent 4 9 4 3 3" xfId="28902"/>
    <cellStyle name="Percent 4 9 4 4" xfId="11284"/>
    <cellStyle name="Percent 4 9 4 4 2" xfId="28904"/>
    <cellStyle name="Percent 4 9 4 5" xfId="28899"/>
    <cellStyle name="Percent 4 9 5" xfId="11285"/>
    <cellStyle name="Percent 4 9 5 2" xfId="11286"/>
    <cellStyle name="Percent 4 9 5 2 2" xfId="11287"/>
    <cellStyle name="Percent 4 9 5 2 2 2" xfId="28907"/>
    <cellStyle name="Percent 4 9 5 2 3" xfId="28906"/>
    <cellStyle name="Percent 4 9 5 3" xfId="11288"/>
    <cellStyle name="Percent 4 9 5 3 2" xfId="11289"/>
    <cellStyle name="Percent 4 9 5 3 2 2" xfId="28909"/>
    <cellStyle name="Percent 4 9 5 3 3" xfId="28908"/>
    <cellStyle name="Percent 4 9 5 4" xfId="11290"/>
    <cellStyle name="Percent 4 9 5 4 2" xfId="11291"/>
    <cellStyle name="Percent 4 9 5 4 2 2" xfId="28911"/>
    <cellStyle name="Percent 4 9 5 4 3" xfId="28910"/>
    <cellStyle name="Percent 4 9 5 5" xfId="11292"/>
    <cellStyle name="Percent 4 9 5 5 2" xfId="28912"/>
    <cellStyle name="Percent 4 9 5 6" xfId="28905"/>
    <cellStyle name="Percent 4 9 6" xfId="11293"/>
    <cellStyle name="Percent 4 9 6 2" xfId="11294"/>
    <cellStyle name="Percent 4 9 6 2 2" xfId="11295"/>
    <cellStyle name="Percent 4 9 6 2 2 2" xfId="28915"/>
    <cellStyle name="Percent 4 9 6 2 3" xfId="28914"/>
    <cellStyle name="Percent 4 9 6 3" xfId="11296"/>
    <cellStyle name="Percent 4 9 6 3 2" xfId="11297"/>
    <cellStyle name="Percent 4 9 6 3 2 2" xfId="28917"/>
    <cellStyle name="Percent 4 9 6 3 3" xfId="28916"/>
    <cellStyle name="Percent 4 9 6 4" xfId="11298"/>
    <cellStyle name="Percent 4 9 6 4 2" xfId="28918"/>
    <cellStyle name="Percent 4 9 6 5" xfId="28913"/>
    <cellStyle name="Percent 4 9 7" xfId="11299"/>
    <cellStyle name="Percent 4 9 7 2" xfId="11300"/>
    <cellStyle name="Percent 4 9 7 2 2" xfId="28920"/>
    <cellStyle name="Percent 4 9 7 3" xfId="28919"/>
    <cellStyle name="Percent 4 9 8" xfId="11301"/>
    <cellStyle name="Percent 4 9 8 2" xfId="11302"/>
    <cellStyle name="Percent 4 9 8 2 2" xfId="28922"/>
    <cellStyle name="Percent 4 9 8 3" xfId="28921"/>
    <cellStyle name="Percent 4 9 9" xfId="11303"/>
    <cellStyle name="Percent 4 9 9 2" xfId="11304"/>
    <cellStyle name="Percent 4 9 9 2 2" xfId="28924"/>
    <cellStyle name="Percent 4 9 9 3" xfId="28923"/>
    <cellStyle name="Percent 5" xfId="154"/>
    <cellStyle name="Percent 5 10" xfId="11306"/>
    <cellStyle name="Percent 5 10 2" xfId="11307"/>
    <cellStyle name="Percent 5 10 2 2" xfId="11308"/>
    <cellStyle name="Percent 5 10 2 2 2" xfId="28928"/>
    <cellStyle name="Percent 5 10 2 3" xfId="28927"/>
    <cellStyle name="Percent 5 10 3" xfId="11309"/>
    <cellStyle name="Percent 5 10 3 2" xfId="11310"/>
    <cellStyle name="Percent 5 10 3 2 2" xfId="28930"/>
    <cellStyle name="Percent 5 10 3 3" xfId="28929"/>
    <cellStyle name="Percent 5 10 4" xfId="11311"/>
    <cellStyle name="Percent 5 10 4 2" xfId="28931"/>
    <cellStyle name="Percent 5 10 5" xfId="28926"/>
    <cellStyle name="Percent 5 11" xfId="11312"/>
    <cellStyle name="Percent 5 11 2" xfId="11313"/>
    <cellStyle name="Percent 5 11 2 2" xfId="11314"/>
    <cellStyle name="Percent 5 11 2 2 2" xfId="28934"/>
    <cellStyle name="Percent 5 11 2 3" xfId="28933"/>
    <cellStyle name="Percent 5 11 3" xfId="11315"/>
    <cellStyle name="Percent 5 11 3 2" xfId="11316"/>
    <cellStyle name="Percent 5 11 3 2 2" xfId="28936"/>
    <cellStyle name="Percent 5 11 3 3" xfId="28935"/>
    <cellStyle name="Percent 5 11 4" xfId="11317"/>
    <cellStyle name="Percent 5 11 4 2" xfId="28937"/>
    <cellStyle name="Percent 5 11 5" xfId="28932"/>
    <cellStyle name="Percent 5 12" xfId="11318"/>
    <cellStyle name="Percent 5 12 2" xfId="11319"/>
    <cellStyle name="Percent 5 12 2 2" xfId="11320"/>
    <cellStyle name="Percent 5 12 2 2 2" xfId="28940"/>
    <cellStyle name="Percent 5 12 2 3" xfId="28939"/>
    <cellStyle name="Percent 5 12 3" xfId="11321"/>
    <cellStyle name="Percent 5 12 3 2" xfId="11322"/>
    <cellStyle name="Percent 5 12 3 2 2" xfId="28942"/>
    <cellStyle name="Percent 5 12 3 3" xfId="28941"/>
    <cellStyle name="Percent 5 12 4" xfId="11323"/>
    <cellStyle name="Percent 5 12 4 2" xfId="28943"/>
    <cellStyle name="Percent 5 12 5" xfId="28938"/>
    <cellStyle name="Percent 5 13" xfId="11324"/>
    <cellStyle name="Percent 5 13 2" xfId="11325"/>
    <cellStyle name="Percent 5 13 2 2" xfId="11326"/>
    <cellStyle name="Percent 5 13 2 2 2" xfId="28946"/>
    <cellStyle name="Percent 5 13 2 3" xfId="28945"/>
    <cellStyle name="Percent 5 13 3" xfId="11327"/>
    <cellStyle name="Percent 5 13 3 2" xfId="11328"/>
    <cellStyle name="Percent 5 13 3 2 2" xfId="28948"/>
    <cellStyle name="Percent 5 13 3 3" xfId="28947"/>
    <cellStyle name="Percent 5 13 4" xfId="11329"/>
    <cellStyle name="Percent 5 13 4 2" xfId="11330"/>
    <cellStyle name="Percent 5 13 4 2 2" xfId="28950"/>
    <cellStyle name="Percent 5 13 4 3" xfId="28949"/>
    <cellStyle name="Percent 5 13 5" xfId="11331"/>
    <cellStyle name="Percent 5 13 5 2" xfId="28951"/>
    <cellStyle name="Percent 5 13 6" xfId="28944"/>
    <cellStyle name="Percent 5 14" xfId="11332"/>
    <cellStyle name="Percent 5 14 2" xfId="11333"/>
    <cellStyle name="Percent 5 14 2 2" xfId="11334"/>
    <cellStyle name="Percent 5 14 2 2 2" xfId="28954"/>
    <cellStyle name="Percent 5 14 2 3" xfId="28953"/>
    <cellStyle name="Percent 5 14 3" xfId="11335"/>
    <cellStyle name="Percent 5 14 3 2" xfId="11336"/>
    <cellStyle name="Percent 5 14 3 2 2" xfId="28956"/>
    <cellStyle name="Percent 5 14 3 3" xfId="28955"/>
    <cellStyle name="Percent 5 14 4" xfId="11337"/>
    <cellStyle name="Percent 5 14 4 2" xfId="28957"/>
    <cellStyle name="Percent 5 14 5" xfId="28952"/>
    <cellStyle name="Percent 5 15" xfId="11338"/>
    <cellStyle name="Percent 5 15 2" xfId="11339"/>
    <cellStyle name="Percent 5 15 2 2" xfId="28959"/>
    <cellStyle name="Percent 5 15 3" xfId="28958"/>
    <cellStyle name="Percent 5 16" xfId="11340"/>
    <cellStyle name="Percent 5 16 2" xfId="11341"/>
    <cellStyle name="Percent 5 16 2 2" xfId="28961"/>
    <cellStyle name="Percent 5 16 3" xfId="28960"/>
    <cellStyle name="Percent 5 17" xfId="11342"/>
    <cellStyle name="Percent 5 17 2" xfId="11343"/>
    <cellStyle name="Percent 5 17 2 2" xfId="28963"/>
    <cellStyle name="Percent 5 17 3" xfId="28962"/>
    <cellStyle name="Percent 5 18" xfId="11344"/>
    <cellStyle name="Percent 5 18 2" xfId="11345"/>
    <cellStyle name="Percent 5 18 2 2" xfId="28965"/>
    <cellStyle name="Percent 5 18 3" xfId="28964"/>
    <cellStyle name="Percent 5 19" xfId="11346"/>
    <cellStyle name="Percent 5 19 2" xfId="28966"/>
    <cellStyle name="Percent 5 2" xfId="11347"/>
    <cellStyle name="Percent 5 2 10" xfId="11348"/>
    <cellStyle name="Percent 5 2 10 2" xfId="28968"/>
    <cellStyle name="Percent 5 2 11" xfId="28967"/>
    <cellStyle name="Percent 5 2 2" xfId="11349"/>
    <cellStyle name="Percent 5 2 2 2" xfId="11350"/>
    <cellStyle name="Percent 5 2 2 2 2" xfId="11351"/>
    <cellStyle name="Percent 5 2 2 2 2 2" xfId="28971"/>
    <cellStyle name="Percent 5 2 2 2 3" xfId="28970"/>
    <cellStyle name="Percent 5 2 2 3" xfId="11352"/>
    <cellStyle name="Percent 5 2 2 3 2" xfId="11353"/>
    <cellStyle name="Percent 5 2 2 3 2 2" xfId="28973"/>
    <cellStyle name="Percent 5 2 2 3 3" xfId="28972"/>
    <cellStyle name="Percent 5 2 2 4" xfId="11354"/>
    <cellStyle name="Percent 5 2 2 4 2" xfId="28974"/>
    <cellStyle name="Percent 5 2 2 5" xfId="28969"/>
    <cellStyle name="Percent 5 2 3" xfId="11355"/>
    <cellStyle name="Percent 5 2 3 2" xfId="11356"/>
    <cellStyle name="Percent 5 2 3 2 2" xfId="11357"/>
    <cellStyle name="Percent 5 2 3 2 2 2" xfId="28977"/>
    <cellStyle name="Percent 5 2 3 2 3" xfId="28976"/>
    <cellStyle name="Percent 5 2 3 3" xfId="11358"/>
    <cellStyle name="Percent 5 2 3 3 2" xfId="11359"/>
    <cellStyle name="Percent 5 2 3 3 2 2" xfId="28979"/>
    <cellStyle name="Percent 5 2 3 3 3" xfId="28978"/>
    <cellStyle name="Percent 5 2 3 4" xfId="11360"/>
    <cellStyle name="Percent 5 2 3 4 2" xfId="28980"/>
    <cellStyle name="Percent 5 2 3 5" xfId="28975"/>
    <cellStyle name="Percent 5 2 4" xfId="11361"/>
    <cellStyle name="Percent 5 2 4 2" xfId="11362"/>
    <cellStyle name="Percent 5 2 4 2 2" xfId="11363"/>
    <cellStyle name="Percent 5 2 4 2 2 2" xfId="28983"/>
    <cellStyle name="Percent 5 2 4 2 3" xfId="28982"/>
    <cellStyle name="Percent 5 2 4 3" xfId="11364"/>
    <cellStyle name="Percent 5 2 4 3 2" xfId="11365"/>
    <cellStyle name="Percent 5 2 4 3 2 2" xfId="28985"/>
    <cellStyle name="Percent 5 2 4 3 3" xfId="28984"/>
    <cellStyle name="Percent 5 2 4 4" xfId="11366"/>
    <cellStyle name="Percent 5 2 4 4 2" xfId="11367"/>
    <cellStyle name="Percent 5 2 4 4 2 2" xfId="28987"/>
    <cellStyle name="Percent 5 2 4 4 3" xfId="28986"/>
    <cellStyle name="Percent 5 2 4 5" xfId="11368"/>
    <cellStyle name="Percent 5 2 4 5 2" xfId="28988"/>
    <cellStyle name="Percent 5 2 4 6" xfId="28981"/>
    <cellStyle name="Percent 5 2 5" xfId="11369"/>
    <cellStyle name="Percent 5 2 5 2" xfId="11370"/>
    <cellStyle name="Percent 5 2 5 2 2" xfId="11371"/>
    <cellStyle name="Percent 5 2 5 2 2 2" xfId="28991"/>
    <cellStyle name="Percent 5 2 5 2 3" xfId="28990"/>
    <cellStyle name="Percent 5 2 5 3" xfId="11372"/>
    <cellStyle name="Percent 5 2 5 3 2" xfId="11373"/>
    <cellStyle name="Percent 5 2 5 3 2 2" xfId="28993"/>
    <cellStyle name="Percent 5 2 5 3 3" xfId="28992"/>
    <cellStyle name="Percent 5 2 5 4" xfId="11374"/>
    <cellStyle name="Percent 5 2 5 4 2" xfId="28994"/>
    <cellStyle name="Percent 5 2 5 5" xfId="28989"/>
    <cellStyle name="Percent 5 2 6" xfId="11375"/>
    <cellStyle name="Percent 5 2 6 2" xfId="11376"/>
    <cellStyle name="Percent 5 2 6 2 2" xfId="28996"/>
    <cellStyle name="Percent 5 2 6 3" xfId="28995"/>
    <cellStyle name="Percent 5 2 7" xfId="11377"/>
    <cellStyle name="Percent 5 2 7 2" xfId="11378"/>
    <cellStyle name="Percent 5 2 7 2 2" xfId="28998"/>
    <cellStyle name="Percent 5 2 7 3" xfId="28997"/>
    <cellStyle name="Percent 5 2 8" xfId="11379"/>
    <cellStyle name="Percent 5 2 8 2" xfId="11380"/>
    <cellStyle name="Percent 5 2 8 2 2" xfId="29000"/>
    <cellStyle name="Percent 5 2 8 3" xfId="28999"/>
    <cellStyle name="Percent 5 2 9" xfId="11381"/>
    <cellStyle name="Percent 5 2 9 2" xfId="11382"/>
    <cellStyle name="Percent 5 2 9 2 2" xfId="29002"/>
    <cellStyle name="Percent 5 2 9 3" xfId="29001"/>
    <cellStyle name="Percent 5 20" xfId="11383"/>
    <cellStyle name="Percent 5 20 2" xfId="29003"/>
    <cellStyle name="Percent 5 21" xfId="11305"/>
    <cellStyle name="Percent 5 22" xfId="28925"/>
    <cellStyle name="Percent 5 3" xfId="11384"/>
    <cellStyle name="Percent 5 3 10" xfId="11385"/>
    <cellStyle name="Percent 5 3 10 2" xfId="11386"/>
    <cellStyle name="Percent 5 3 10 2 2" xfId="29006"/>
    <cellStyle name="Percent 5 3 10 3" xfId="29005"/>
    <cellStyle name="Percent 5 3 11" xfId="11387"/>
    <cellStyle name="Percent 5 3 11 2" xfId="29007"/>
    <cellStyle name="Percent 5 3 12" xfId="29004"/>
    <cellStyle name="Percent 5 3 2" xfId="11388"/>
    <cellStyle name="Percent 5 3 2 10" xfId="29008"/>
    <cellStyle name="Percent 5 3 2 2" xfId="11389"/>
    <cellStyle name="Percent 5 3 2 2 2" xfId="11390"/>
    <cellStyle name="Percent 5 3 2 2 2 2" xfId="11391"/>
    <cellStyle name="Percent 5 3 2 2 2 2 2" xfId="29011"/>
    <cellStyle name="Percent 5 3 2 2 2 3" xfId="29010"/>
    <cellStyle name="Percent 5 3 2 2 3" xfId="11392"/>
    <cellStyle name="Percent 5 3 2 2 3 2" xfId="11393"/>
    <cellStyle name="Percent 5 3 2 2 3 2 2" xfId="29013"/>
    <cellStyle name="Percent 5 3 2 2 3 3" xfId="29012"/>
    <cellStyle name="Percent 5 3 2 2 4" xfId="11394"/>
    <cellStyle name="Percent 5 3 2 2 4 2" xfId="29014"/>
    <cellStyle name="Percent 5 3 2 2 5" xfId="29009"/>
    <cellStyle name="Percent 5 3 2 3" xfId="11395"/>
    <cellStyle name="Percent 5 3 2 3 2" xfId="11396"/>
    <cellStyle name="Percent 5 3 2 3 2 2" xfId="11397"/>
    <cellStyle name="Percent 5 3 2 3 2 2 2" xfId="29017"/>
    <cellStyle name="Percent 5 3 2 3 2 3" xfId="29016"/>
    <cellStyle name="Percent 5 3 2 3 3" xfId="11398"/>
    <cellStyle name="Percent 5 3 2 3 3 2" xfId="11399"/>
    <cellStyle name="Percent 5 3 2 3 3 2 2" xfId="29019"/>
    <cellStyle name="Percent 5 3 2 3 3 3" xfId="29018"/>
    <cellStyle name="Percent 5 3 2 3 4" xfId="11400"/>
    <cellStyle name="Percent 5 3 2 3 4 2" xfId="29020"/>
    <cellStyle name="Percent 5 3 2 3 5" xfId="29015"/>
    <cellStyle name="Percent 5 3 2 4" xfId="11401"/>
    <cellStyle name="Percent 5 3 2 4 2" xfId="11402"/>
    <cellStyle name="Percent 5 3 2 4 2 2" xfId="11403"/>
    <cellStyle name="Percent 5 3 2 4 2 2 2" xfId="29023"/>
    <cellStyle name="Percent 5 3 2 4 2 3" xfId="29022"/>
    <cellStyle name="Percent 5 3 2 4 3" xfId="11404"/>
    <cellStyle name="Percent 5 3 2 4 3 2" xfId="11405"/>
    <cellStyle name="Percent 5 3 2 4 3 2 2" xfId="29025"/>
    <cellStyle name="Percent 5 3 2 4 3 3" xfId="29024"/>
    <cellStyle name="Percent 5 3 2 4 4" xfId="11406"/>
    <cellStyle name="Percent 5 3 2 4 4 2" xfId="11407"/>
    <cellStyle name="Percent 5 3 2 4 4 2 2" xfId="29027"/>
    <cellStyle name="Percent 5 3 2 4 4 3" xfId="29026"/>
    <cellStyle name="Percent 5 3 2 4 5" xfId="11408"/>
    <cellStyle name="Percent 5 3 2 4 5 2" xfId="29028"/>
    <cellStyle name="Percent 5 3 2 4 6" xfId="29021"/>
    <cellStyle name="Percent 5 3 2 5" xfId="11409"/>
    <cellStyle name="Percent 5 3 2 5 2" xfId="11410"/>
    <cellStyle name="Percent 5 3 2 5 2 2" xfId="11411"/>
    <cellStyle name="Percent 5 3 2 5 2 2 2" xfId="29031"/>
    <cellStyle name="Percent 5 3 2 5 2 3" xfId="29030"/>
    <cellStyle name="Percent 5 3 2 5 3" xfId="11412"/>
    <cellStyle name="Percent 5 3 2 5 3 2" xfId="11413"/>
    <cellStyle name="Percent 5 3 2 5 3 2 2" xfId="29033"/>
    <cellStyle name="Percent 5 3 2 5 3 3" xfId="29032"/>
    <cellStyle name="Percent 5 3 2 5 4" xfId="11414"/>
    <cellStyle name="Percent 5 3 2 5 4 2" xfId="29034"/>
    <cellStyle name="Percent 5 3 2 5 5" xfId="29029"/>
    <cellStyle name="Percent 5 3 2 6" xfId="11415"/>
    <cellStyle name="Percent 5 3 2 6 2" xfId="11416"/>
    <cellStyle name="Percent 5 3 2 6 2 2" xfId="29036"/>
    <cellStyle name="Percent 5 3 2 6 3" xfId="29035"/>
    <cellStyle name="Percent 5 3 2 7" xfId="11417"/>
    <cellStyle name="Percent 5 3 2 7 2" xfId="11418"/>
    <cellStyle name="Percent 5 3 2 7 2 2" xfId="29038"/>
    <cellStyle name="Percent 5 3 2 7 3" xfId="29037"/>
    <cellStyle name="Percent 5 3 2 8" xfId="11419"/>
    <cellStyle name="Percent 5 3 2 8 2" xfId="11420"/>
    <cellStyle name="Percent 5 3 2 8 2 2" xfId="29040"/>
    <cellStyle name="Percent 5 3 2 8 3" xfId="29039"/>
    <cellStyle name="Percent 5 3 2 9" xfId="11421"/>
    <cellStyle name="Percent 5 3 2 9 2" xfId="29041"/>
    <cellStyle name="Percent 5 3 3" xfId="11422"/>
    <cellStyle name="Percent 5 3 3 2" xfId="11423"/>
    <cellStyle name="Percent 5 3 3 2 2" xfId="11424"/>
    <cellStyle name="Percent 5 3 3 2 2 2" xfId="29044"/>
    <cellStyle name="Percent 5 3 3 2 3" xfId="29043"/>
    <cellStyle name="Percent 5 3 3 3" xfId="11425"/>
    <cellStyle name="Percent 5 3 3 3 2" xfId="11426"/>
    <cellStyle name="Percent 5 3 3 3 2 2" xfId="29046"/>
    <cellStyle name="Percent 5 3 3 3 3" xfId="29045"/>
    <cellStyle name="Percent 5 3 3 4" xfId="11427"/>
    <cellStyle name="Percent 5 3 3 4 2" xfId="29047"/>
    <cellStyle name="Percent 5 3 3 5" xfId="29042"/>
    <cellStyle name="Percent 5 3 4" xfId="11428"/>
    <cellStyle name="Percent 5 3 4 2" xfId="11429"/>
    <cellStyle name="Percent 5 3 4 2 2" xfId="11430"/>
    <cellStyle name="Percent 5 3 4 2 2 2" xfId="29050"/>
    <cellStyle name="Percent 5 3 4 2 3" xfId="29049"/>
    <cellStyle name="Percent 5 3 4 3" xfId="11431"/>
    <cellStyle name="Percent 5 3 4 3 2" xfId="11432"/>
    <cellStyle name="Percent 5 3 4 3 2 2" xfId="29052"/>
    <cellStyle name="Percent 5 3 4 3 3" xfId="29051"/>
    <cellStyle name="Percent 5 3 4 4" xfId="11433"/>
    <cellStyle name="Percent 5 3 4 4 2" xfId="29053"/>
    <cellStyle name="Percent 5 3 4 5" xfId="29048"/>
    <cellStyle name="Percent 5 3 5" xfId="11434"/>
    <cellStyle name="Percent 5 3 5 2" xfId="11435"/>
    <cellStyle name="Percent 5 3 5 2 2" xfId="11436"/>
    <cellStyle name="Percent 5 3 5 2 2 2" xfId="29056"/>
    <cellStyle name="Percent 5 3 5 2 3" xfId="29055"/>
    <cellStyle name="Percent 5 3 5 3" xfId="11437"/>
    <cellStyle name="Percent 5 3 5 3 2" xfId="11438"/>
    <cellStyle name="Percent 5 3 5 3 2 2" xfId="29058"/>
    <cellStyle name="Percent 5 3 5 3 3" xfId="29057"/>
    <cellStyle name="Percent 5 3 5 4" xfId="11439"/>
    <cellStyle name="Percent 5 3 5 4 2" xfId="11440"/>
    <cellStyle name="Percent 5 3 5 4 2 2" xfId="29060"/>
    <cellStyle name="Percent 5 3 5 4 3" xfId="29059"/>
    <cellStyle name="Percent 5 3 5 5" xfId="11441"/>
    <cellStyle name="Percent 5 3 5 5 2" xfId="29061"/>
    <cellStyle name="Percent 5 3 5 6" xfId="29054"/>
    <cellStyle name="Percent 5 3 6" xfId="11442"/>
    <cellStyle name="Percent 5 3 6 2" xfId="11443"/>
    <cellStyle name="Percent 5 3 6 2 2" xfId="11444"/>
    <cellStyle name="Percent 5 3 6 2 2 2" xfId="29064"/>
    <cellStyle name="Percent 5 3 6 2 3" xfId="29063"/>
    <cellStyle name="Percent 5 3 6 3" xfId="11445"/>
    <cellStyle name="Percent 5 3 6 3 2" xfId="11446"/>
    <cellStyle name="Percent 5 3 6 3 2 2" xfId="29066"/>
    <cellStyle name="Percent 5 3 6 3 3" xfId="29065"/>
    <cellStyle name="Percent 5 3 6 4" xfId="11447"/>
    <cellStyle name="Percent 5 3 6 4 2" xfId="29067"/>
    <cellStyle name="Percent 5 3 6 5" xfId="29062"/>
    <cellStyle name="Percent 5 3 7" xfId="11448"/>
    <cellStyle name="Percent 5 3 7 2" xfId="11449"/>
    <cellStyle name="Percent 5 3 7 2 2" xfId="29069"/>
    <cellStyle name="Percent 5 3 7 3" xfId="29068"/>
    <cellStyle name="Percent 5 3 8" xfId="11450"/>
    <cellStyle name="Percent 5 3 8 2" xfId="11451"/>
    <cellStyle name="Percent 5 3 8 2 2" xfId="29071"/>
    <cellStyle name="Percent 5 3 8 3" xfId="29070"/>
    <cellStyle name="Percent 5 3 9" xfId="11452"/>
    <cellStyle name="Percent 5 3 9 2" xfId="11453"/>
    <cellStyle name="Percent 5 3 9 2 2" xfId="29073"/>
    <cellStyle name="Percent 5 3 9 3" xfId="29072"/>
    <cellStyle name="Percent 5 4" xfId="11454"/>
    <cellStyle name="Percent 5 4 10" xfId="29074"/>
    <cellStyle name="Percent 5 4 2" xfId="11455"/>
    <cellStyle name="Percent 5 4 2 2" xfId="11456"/>
    <cellStyle name="Percent 5 4 2 2 2" xfId="11457"/>
    <cellStyle name="Percent 5 4 2 2 2 2" xfId="29077"/>
    <cellStyle name="Percent 5 4 2 2 3" xfId="29076"/>
    <cellStyle name="Percent 5 4 2 3" xfId="11458"/>
    <cellStyle name="Percent 5 4 2 3 2" xfId="11459"/>
    <cellStyle name="Percent 5 4 2 3 2 2" xfId="29079"/>
    <cellStyle name="Percent 5 4 2 3 3" xfId="29078"/>
    <cellStyle name="Percent 5 4 2 4" xfId="11460"/>
    <cellStyle name="Percent 5 4 2 4 2" xfId="29080"/>
    <cellStyle name="Percent 5 4 2 5" xfId="29075"/>
    <cellStyle name="Percent 5 4 3" xfId="11461"/>
    <cellStyle name="Percent 5 4 3 2" xfId="11462"/>
    <cellStyle name="Percent 5 4 3 2 2" xfId="11463"/>
    <cellStyle name="Percent 5 4 3 2 2 2" xfId="29083"/>
    <cellStyle name="Percent 5 4 3 2 3" xfId="29082"/>
    <cellStyle name="Percent 5 4 3 3" xfId="11464"/>
    <cellStyle name="Percent 5 4 3 3 2" xfId="11465"/>
    <cellStyle name="Percent 5 4 3 3 2 2" xfId="29085"/>
    <cellStyle name="Percent 5 4 3 3 3" xfId="29084"/>
    <cellStyle name="Percent 5 4 3 4" xfId="11466"/>
    <cellStyle name="Percent 5 4 3 4 2" xfId="29086"/>
    <cellStyle name="Percent 5 4 3 5" xfId="29081"/>
    <cellStyle name="Percent 5 4 4" xfId="11467"/>
    <cellStyle name="Percent 5 4 4 2" xfId="11468"/>
    <cellStyle name="Percent 5 4 4 2 2" xfId="11469"/>
    <cellStyle name="Percent 5 4 4 2 2 2" xfId="29089"/>
    <cellStyle name="Percent 5 4 4 2 3" xfId="29088"/>
    <cellStyle name="Percent 5 4 4 3" xfId="11470"/>
    <cellStyle name="Percent 5 4 4 3 2" xfId="11471"/>
    <cellStyle name="Percent 5 4 4 3 2 2" xfId="29091"/>
    <cellStyle name="Percent 5 4 4 3 3" xfId="29090"/>
    <cellStyle name="Percent 5 4 4 4" xfId="11472"/>
    <cellStyle name="Percent 5 4 4 4 2" xfId="11473"/>
    <cellStyle name="Percent 5 4 4 4 2 2" xfId="29093"/>
    <cellStyle name="Percent 5 4 4 4 3" xfId="29092"/>
    <cellStyle name="Percent 5 4 4 5" xfId="11474"/>
    <cellStyle name="Percent 5 4 4 5 2" xfId="29094"/>
    <cellStyle name="Percent 5 4 4 6" xfId="29087"/>
    <cellStyle name="Percent 5 4 5" xfId="11475"/>
    <cellStyle name="Percent 5 4 5 2" xfId="11476"/>
    <cellStyle name="Percent 5 4 5 2 2" xfId="11477"/>
    <cellStyle name="Percent 5 4 5 2 2 2" xfId="29097"/>
    <cellStyle name="Percent 5 4 5 2 3" xfId="29096"/>
    <cellStyle name="Percent 5 4 5 3" xfId="11478"/>
    <cellStyle name="Percent 5 4 5 3 2" xfId="11479"/>
    <cellStyle name="Percent 5 4 5 3 2 2" xfId="29099"/>
    <cellStyle name="Percent 5 4 5 3 3" xfId="29098"/>
    <cellStyle name="Percent 5 4 5 4" xfId="11480"/>
    <cellStyle name="Percent 5 4 5 4 2" xfId="29100"/>
    <cellStyle name="Percent 5 4 5 5" xfId="29095"/>
    <cellStyle name="Percent 5 4 6" xfId="11481"/>
    <cellStyle name="Percent 5 4 6 2" xfId="11482"/>
    <cellStyle name="Percent 5 4 6 2 2" xfId="29102"/>
    <cellStyle name="Percent 5 4 6 3" xfId="29101"/>
    <cellStyle name="Percent 5 4 7" xfId="11483"/>
    <cellStyle name="Percent 5 4 7 2" xfId="11484"/>
    <cellStyle name="Percent 5 4 7 2 2" xfId="29104"/>
    <cellStyle name="Percent 5 4 7 3" xfId="29103"/>
    <cellStyle name="Percent 5 4 8" xfId="11485"/>
    <cellStyle name="Percent 5 4 8 2" xfId="11486"/>
    <cellStyle name="Percent 5 4 8 2 2" xfId="29106"/>
    <cellStyle name="Percent 5 4 8 3" xfId="29105"/>
    <cellStyle name="Percent 5 4 9" xfId="11487"/>
    <cellStyle name="Percent 5 4 9 2" xfId="29107"/>
    <cellStyle name="Percent 5 5" xfId="11488"/>
    <cellStyle name="Percent 5 5 10" xfId="29108"/>
    <cellStyle name="Percent 5 5 2" xfId="11489"/>
    <cellStyle name="Percent 5 5 2 2" xfId="11490"/>
    <cellStyle name="Percent 5 5 2 2 2" xfId="11491"/>
    <cellStyle name="Percent 5 5 2 2 2 2" xfId="29111"/>
    <cellStyle name="Percent 5 5 2 2 3" xfId="29110"/>
    <cellStyle name="Percent 5 5 2 3" xfId="11492"/>
    <cellStyle name="Percent 5 5 2 3 2" xfId="11493"/>
    <cellStyle name="Percent 5 5 2 3 2 2" xfId="29113"/>
    <cellStyle name="Percent 5 5 2 3 3" xfId="29112"/>
    <cellStyle name="Percent 5 5 2 4" xfId="11494"/>
    <cellStyle name="Percent 5 5 2 4 2" xfId="29114"/>
    <cellStyle name="Percent 5 5 2 5" xfId="29109"/>
    <cellStyle name="Percent 5 5 3" xfId="11495"/>
    <cellStyle name="Percent 5 5 3 2" xfId="11496"/>
    <cellStyle name="Percent 5 5 3 2 2" xfId="11497"/>
    <cellStyle name="Percent 5 5 3 2 2 2" xfId="29117"/>
    <cellStyle name="Percent 5 5 3 2 3" xfId="29116"/>
    <cellStyle name="Percent 5 5 3 3" xfId="11498"/>
    <cellStyle name="Percent 5 5 3 3 2" xfId="11499"/>
    <cellStyle name="Percent 5 5 3 3 2 2" xfId="29119"/>
    <cellStyle name="Percent 5 5 3 3 3" xfId="29118"/>
    <cellStyle name="Percent 5 5 3 4" xfId="11500"/>
    <cellStyle name="Percent 5 5 3 4 2" xfId="29120"/>
    <cellStyle name="Percent 5 5 3 5" xfId="29115"/>
    <cellStyle name="Percent 5 5 4" xfId="11501"/>
    <cellStyle name="Percent 5 5 4 2" xfId="11502"/>
    <cellStyle name="Percent 5 5 4 2 2" xfId="11503"/>
    <cellStyle name="Percent 5 5 4 2 2 2" xfId="29123"/>
    <cellStyle name="Percent 5 5 4 2 3" xfId="29122"/>
    <cellStyle name="Percent 5 5 4 3" xfId="11504"/>
    <cellStyle name="Percent 5 5 4 3 2" xfId="11505"/>
    <cellStyle name="Percent 5 5 4 3 2 2" xfId="29125"/>
    <cellStyle name="Percent 5 5 4 3 3" xfId="29124"/>
    <cellStyle name="Percent 5 5 4 4" xfId="11506"/>
    <cellStyle name="Percent 5 5 4 4 2" xfId="11507"/>
    <cellStyle name="Percent 5 5 4 4 2 2" xfId="29127"/>
    <cellStyle name="Percent 5 5 4 4 3" xfId="29126"/>
    <cellStyle name="Percent 5 5 4 5" xfId="11508"/>
    <cellStyle name="Percent 5 5 4 5 2" xfId="29128"/>
    <cellStyle name="Percent 5 5 4 6" xfId="29121"/>
    <cellStyle name="Percent 5 5 5" xfId="11509"/>
    <cellStyle name="Percent 5 5 5 2" xfId="11510"/>
    <cellStyle name="Percent 5 5 5 2 2" xfId="11511"/>
    <cellStyle name="Percent 5 5 5 2 2 2" xfId="29131"/>
    <cellStyle name="Percent 5 5 5 2 3" xfId="29130"/>
    <cellStyle name="Percent 5 5 5 3" xfId="11512"/>
    <cellStyle name="Percent 5 5 5 3 2" xfId="11513"/>
    <cellStyle name="Percent 5 5 5 3 2 2" xfId="29133"/>
    <cellStyle name="Percent 5 5 5 3 3" xfId="29132"/>
    <cellStyle name="Percent 5 5 5 4" xfId="11514"/>
    <cellStyle name="Percent 5 5 5 4 2" xfId="29134"/>
    <cellStyle name="Percent 5 5 5 5" xfId="29129"/>
    <cellStyle name="Percent 5 5 6" xfId="11515"/>
    <cellStyle name="Percent 5 5 6 2" xfId="11516"/>
    <cellStyle name="Percent 5 5 6 2 2" xfId="29136"/>
    <cellStyle name="Percent 5 5 6 3" xfId="29135"/>
    <cellStyle name="Percent 5 5 7" xfId="11517"/>
    <cellStyle name="Percent 5 5 7 2" xfId="11518"/>
    <cellStyle name="Percent 5 5 7 2 2" xfId="29138"/>
    <cellStyle name="Percent 5 5 7 3" xfId="29137"/>
    <cellStyle name="Percent 5 5 8" xfId="11519"/>
    <cellStyle name="Percent 5 5 8 2" xfId="11520"/>
    <cellStyle name="Percent 5 5 8 2 2" xfId="29140"/>
    <cellStyle name="Percent 5 5 8 3" xfId="29139"/>
    <cellStyle name="Percent 5 5 9" xfId="11521"/>
    <cellStyle name="Percent 5 5 9 2" xfId="29141"/>
    <cellStyle name="Percent 5 6" xfId="11522"/>
    <cellStyle name="Percent 5 6 10" xfId="29142"/>
    <cellStyle name="Percent 5 6 2" xfId="11523"/>
    <cellStyle name="Percent 5 6 2 2" xfId="11524"/>
    <cellStyle name="Percent 5 6 2 2 2" xfId="11525"/>
    <cellStyle name="Percent 5 6 2 2 2 2" xfId="29145"/>
    <cellStyle name="Percent 5 6 2 2 3" xfId="29144"/>
    <cellStyle name="Percent 5 6 2 3" xfId="11526"/>
    <cellStyle name="Percent 5 6 2 3 2" xfId="11527"/>
    <cellStyle name="Percent 5 6 2 3 2 2" xfId="29147"/>
    <cellStyle name="Percent 5 6 2 3 3" xfId="29146"/>
    <cellStyle name="Percent 5 6 2 4" xfId="11528"/>
    <cellStyle name="Percent 5 6 2 4 2" xfId="29148"/>
    <cellStyle name="Percent 5 6 2 5" xfId="29143"/>
    <cellStyle name="Percent 5 6 3" xfId="11529"/>
    <cellStyle name="Percent 5 6 3 2" xfId="11530"/>
    <cellStyle name="Percent 5 6 3 2 2" xfId="11531"/>
    <cellStyle name="Percent 5 6 3 2 2 2" xfId="29151"/>
    <cellStyle name="Percent 5 6 3 2 3" xfId="29150"/>
    <cellStyle name="Percent 5 6 3 3" xfId="11532"/>
    <cellStyle name="Percent 5 6 3 3 2" xfId="11533"/>
    <cellStyle name="Percent 5 6 3 3 2 2" xfId="29153"/>
    <cellStyle name="Percent 5 6 3 3 3" xfId="29152"/>
    <cellStyle name="Percent 5 6 3 4" xfId="11534"/>
    <cellStyle name="Percent 5 6 3 4 2" xfId="29154"/>
    <cellStyle name="Percent 5 6 3 5" xfId="29149"/>
    <cellStyle name="Percent 5 6 4" xfId="11535"/>
    <cellStyle name="Percent 5 6 4 2" xfId="11536"/>
    <cellStyle name="Percent 5 6 4 2 2" xfId="11537"/>
    <cellStyle name="Percent 5 6 4 2 2 2" xfId="29157"/>
    <cellStyle name="Percent 5 6 4 2 3" xfId="29156"/>
    <cellStyle name="Percent 5 6 4 3" xfId="11538"/>
    <cellStyle name="Percent 5 6 4 3 2" xfId="11539"/>
    <cellStyle name="Percent 5 6 4 3 2 2" xfId="29159"/>
    <cellStyle name="Percent 5 6 4 3 3" xfId="29158"/>
    <cellStyle name="Percent 5 6 4 4" xfId="11540"/>
    <cellStyle name="Percent 5 6 4 4 2" xfId="11541"/>
    <cellStyle name="Percent 5 6 4 4 2 2" xfId="29161"/>
    <cellStyle name="Percent 5 6 4 4 3" xfId="29160"/>
    <cellStyle name="Percent 5 6 4 5" xfId="11542"/>
    <cellStyle name="Percent 5 6 4 5 2" xfId="29162"/>
    <cellStyle name="Percent 5 6 4 6" xfId="29155"/>
    <cellStyle name="Percent 5 6 5" xfId="11543"/>
    <cellStyle name="Percent 5 6 5 2" xfId="11544"/>
    <cellStyle name="Percent 5 6 5 2 2" xfId="11545"/>
    <cellStyle name="Percent 5 6 5 2 2 2" xfId="29165"/>
    <cellStyle name="Percent 5 6 5 2 3" xfId="29164"/>
    <cellStyle name="Percent 5 6 5 3" xfId="11546"/>
    <cellStyle name="Percent 5 6 5 3 2" xfId="11547"/>
    <cellStyle name="Percent 5 6 5 3 2 2" xfId="29167"/>
    <cellStyle name="Percent 5 6 5 3 3" xfId="29166"/>
    <cellStyle name="Percent 5 6 5 4" xfId="11548"/>
    <cellStyle name="Percent 5 6 5 4 2" xfId="29168"/>
    <cellStyle name="Percent 5 6 5 5" xfId="29163"/>
    <cellStyle name="Percent 5 6 6" xfId="11549"/>
    <cellStyle name="Percent 5 6 6 2" xfId="11550"/>
    <cellStyle name="Percent 5 6 6 2 2" xfId="29170"/>
    <cellStyle name="Percent 5 6 6 3" xfId="29169"/>
    <cellStyle name="Percent 5 6 7" xfId="11551"/>
    <cellStyle name="Percent 5 6 7 2" xfId="11552"/>
    <cellStyle name="Percent 5 6 7 2 2" xfId="29172"/>
    <cellStyle name="Percent 5 6 7 3" xfId="29171"/>
    <cellStyle name="Percent 5 6 8" xfId="11553"/>
    <cellStyle name="Percent 5 6 8 2" xfId="11554"/>
    <cellStyle name="Percent 5 6 8 2 2" xfId="29174"/>
    <cellStyle name="Percent 5 6 8 3" xfId="29173"/>
    <cellStyle name="Percent 5 6 9" xfId="11555"/>
    <cellStyle name="Percent 5 6 9 2" xfId="29175"/>
    <cellStyle name="Percent 5 7" xfId="11556"/>
    <cellStyle name="Percent 5 7 10" xfId="29176"/>
    <cellStyle name="Percent 5 7 2" xfId="11557"/>
    <cellStyle name="Percent 5 7 2 2" xfId="11558"/>
    <cellStyle name="Percent 5 7 2 2 2" xfId="11559"/>
    <cellStyle name="Percent 5 7 2 2 2 2" xfId="29179"/>
    <cellStyle name="Percent 5 7 2 2 3" xfId="29178"/>
    <cellStyle name="Percent 5 7 2 3" xfId="11560"/>
    <cellStyle name="Percent 5 7 2 3 2" xfId="11561"/>
    <cellStyle name="Percent 5 7 2 3 2 2" xfId="29181"/>
    <cellStyle name="Percent 5 7 2 3 3" xfId="29180"/>
    <cellStyle name="Percent 5 7 2 4" xfId="11562"/>
    <cellStyle name="Percent 5 7 2 4 2" xfId="29182"/>
    <cellStyle name="Percent 5 7 2 5" xfId="29177"/>
    <cellStyle name="Percent 5 7 3" xfId="11563"/>
    <cellStyle name="Percent 5 7 3 2" xfId="11564"/>
    <cellStyle name="Percent 5 7 3 2 2" xfId="11565"/>
    <cellStyle name="Percent 5 7 3 2 2 2" xfId="29185"/>
    <cellStyle name="Percent 5 7 3 2 3" xfId="29184"/>
    <cellStyle name="Percent 5 7 3 3" xfId="11566"/>
    <cellStyle name="Percent 5 7 3 3 2" xfId="11567"/>
    <cellStyle name="Percent 5 7 3 3 2 2" xfId="29187"/>
    <cellStyle name="Percent 5 7 3 3 3" xfId="29186"/>
    <cellStyle name="Percent 5 7 3 4" xfId="11568"/>
    <cellStyle name="Percent 5 7 3 4 2" xfId="29188"/>
    <cellStyle name="Percent 5 7 3 5" xfId="29183"/>
    <cellStyle name="Percent 5 7 4" xfId="11569"/>
    <cellStyle name="Percent 5 7 4 2" xfId="11570"/>
    <cellStyle name="Percent 5 7 4 2 2" xfId="11571"/>
    <cellStyle name="Percent 5 7 4 2 2 2" xfId="29191"/>
    <cellStyle name="Percent 5 7 4 2 3" xfId="29190"/>
    <cellStyle name="Percent 5 7 4 3" xfId="11572"/>
    <cellStyle name="Percent 5 7 4 3 2" xfId="11573"/>
    <cellStyle name="Percent 5 7 4 3 2 2" xfId="29193"/>
    <cellStyle name="Percent 5 7 4 3 3" xfId="29192"/>
    <cellStyle name="Percent 5 7 4 4" xfId="11574"/>
    <cellStyle name="Percent 5 7 4 4 2" xfId="11575"/>
    <cellStyle name="Percent 5 7 4 4 2 2" xfId="29195"/>
    <cellStyle name="Percent 5 7 4 4 3" xfId="29194"/>
    <cellStyle name="Percent 5 7 4 5" xfId="11576"/>
    <cellStyle name="Percent 5 7 4 5 2" xfId="29196"/>
    <cellStyle name="Percent 5 7 4 6" xfId="29189"/>
    <cellStyle name="Percent 5 7 5" xfId="11577"/>
    <cellStyle name="Percent 5 7 5 2" xfId="11578"/>
    <cellStyle name="Percent 5 7 5 2 2" xfId="11579"/>
    <cellStyle name="Percent 5 7 5 2 2 2" xfId="29199"/>
    <cellStyle name="Percent 5 7 5 2 3" xfId="29198"/>
    <cellStyle name="Percent 5 7 5 3" xfId="11580"/>
    <cellStyle name="Percent 5 7 5 3 2" xfId="11581"/>
    <cellStyle name="Percent 5 7 5 3 2 2" xfId="29201"/>
    <cellStyle name="Percent 5 7 5 3 3" xfId="29200"/>
    <cellStyle name="Percent 5 7 5 4" xfId="11582"/>
    <cellStyle name="Percent 5 7 5 4 2" xfId="29202"/>
    <cellStyle name="Percent 5 7 5 5" xfId="29197"/>
    <cellStyle name="Percent 5 7 6" xfId="11583"/>
    <cellStyle name="Percent 5 7 6 2" xfId="11584"/>
    <cellStyle name="Percent 5 7 6 2 2" xfId="29204"/>
    <cellStyle name="Percent 5 7 6 3" xfId="29203"/>
    <cellStyle name="Percent 5 7 7" xfId="11585"/>
    <cellStyle name="Percent 5 7 7 2" xfId="11586"/>
    <cellStyle name="Percent 5 7 7 2 2" xfId="29206"/>
    <cellStyle name="Percent 5 7 7 3" xfId="29205"/>
    <cellStyle name="Percent 5 7 8" xfId="11587"/>
    <cellStyle name="Percent 5 7 8 2" xfId="11588"/>
    <cellStyle name="Percent 5 7 8 2 2" xfId="29208"/>
    <cellStyle name="Percent 5 7 8 3" xfId="29207"/>
    <cellStyle name="Percent 5 7 9" xfId="11589"/>
    <cellStyle name="Percent 5 7 9 2" xfId="29209"/>
    <cellStyle name="Percent 5 8" xfId="11590"/>
    <cellStyle name="Percent 5 8 10" xfId="29210"/>
    <cellStyle name="Percent 5 8 2" xfId="11591"/>
    <cellStyle name="Percent 5 8 2 2" xfId="11592"/>
    <cellStyle name="Percent 5 8 2 2 2" xfId="11593"/>
    <cellStyle name="Percent 5 8 2 2 2 2" xfId="29213"/>
    <cellStyle name="Percent 5 8 2 2 3" xfId="29212"/>
    <cellStyle name="Percent 5 8 2 3" xfId="11594"/>
    <cellStyle name="Percent 5 8 2 3 2" xfId="11595"/>
    <cellStyle name="Percent 5 8 2 3 2 2" xfId="29215"/>
    <cellStyle name="Percent 5 8 2 3 3" xfId="29214"/>
    <cellStyle name="Percent 5 8 2 4" xfId="11596"/>
    <cellStyle name="Percent 5 8 2 4 2" xfId="29216"/>
    <cellStyle name="Percent 5 8 2 5" xfId="29211"/>
    <cellStyle name="Percent 5 8 3" xfId="11597"/>
    <cellStyle name="Percent 5 8 3 2" xfId="11598"/>
    <cellStyle name="Percent 5 8 3 2 2" xfId="11599"/>
    <cellStyle name="Percent 5 8 3 2 2 2" xfId="29219"/>
    <cellStyle name="Percent 5 8 3 2 3" xfId="29218"/>
    <cellStyle name="Percent 5 8 3 3" xfId="11600"/>
    <cellStyle name="Percent 5 8 3 3 2" xfId="11601"/>
    <cellStyle name="Percent 5 8 3 3 2 2" xfId="29221"/>
    <cellStyle name="Percent 5 8 3 3 3" xfId="29220"/>
    <cellStyle name="Percent 5 8 3 4" xfId="11602"/>
    <cellStyle name="Percent 5 8 3 4 2" xfId="29222"/>
    <cellStyle name="Percent 5 8 3 5" xfId="29217"/>
    <cellStyle name="Percent 5 8 4" xfId="11603"/>
    <cellStyle name="Percent 5 8 4 2" xfId="11604"/>
    <cellStyle name="Percent 5 8 4 2 2" xfId="11605"/>
    <cellStyle name="Percent 5 8 4 2 2 2" xfId="29225"/>
    <cellStyle name="Percent 5 8 4 2 3" xfId="29224"/>
    <cellStyle name="Percent 5 8 4 3" xfId="11606"/>
    <cellStyle name="Percent 5 8 4 3 2" xfId="11607"/>
    <cellStyle name="Percent 5 8 4 3 2 2" xfId="29227"/>
    <cellStyle name="Percent 5 8 4 3 3" xfId="29226"/>
    <cellStyle name="Percent 5 8 4 4" xfId="11608"/>
    <cellStyle name="Percent 5 8 4 4 2" xfId="11609"/>
    <cellStyle name="Percent 5 8 4 4 2 2" xfId="29229"/>
    <cellStyle name="Percent 5 8 4 4 3" xfId="29228"/>
    <cellStyle name="Percent 5 8 4 5" xfId="11610"/>
    <cellStyle name="Percent 5 8 4 5 2" xfId="29230"/>
    <cellStyle name="Percent 5 8 4 6" xfId="29223"/>
    <cellStyle name="Percent 5 8 5" xfId="11611"/>
    <cellStyle name="Percent 5 8 5 2" xfId="11612"/>
    <cellStyle name="Percent 5 8 5 2 2" xfId="11613"/>
    <cellStyle name="Percent 5 8 5 2 2 2" xfId="29233"/>
    <cellStyle name="Percent 5 8 5 2 3" xfId="29232"/>
    <cellStyle name="Percent 5 8 5 3" xfId="11614"/>
    <cellStyle name="Percent 5 8 5 3 2" xfId="11615"/>
    <cellStyle name="Percent 5 8 5 3 2 2" xfId="29235"/>
    <cellStyle name="Percent 5 8 5 3 3" xfId="29234"/>
    <cellStyle name="Percent 5 8 5 4" xfId="11616"/>
    <cellStyle name="Percent 5 8 5 4 2" xfId="29236"/>
    <cellStyle name="Percent 5 8 5 5" xfId="29231"/>
    <cellStyle name="Percent 5 8 6" xfId="11617"/>
    <cellStyle name="Percent 5 8 6 2" xfId="11618"/>
    <cellStyle name="Percent 5 8 6 2 2" xfId="29238"/>
    <cellStyle name="Percent 5 8 6 3" xfId="29237"/>
    <cellStyle name="Percent 5 8 7" xfId="11619"/>
    <cellStyle name="Percent 5 8 7 2" xfId="11620"/>
    <cellStyle name="Percent 5 8 7 2 2" xfId="29240"/>
    <cellStyle name="Percent 5 8 7 3" xfId="29239"/>
    <cellStyle name="Percent 5 8 8" xfId="11621"/>
    <cellStyle name="Percent 5 8 8 2" xfId="11622"/>
    <cellStyle name="Percent 5 8 8 2 2" xfId="29242"/>
    <cellStyle name="Percent 5 8 8 3" xfId="29241"/>
    <cellStyle name="Percent 5 8 9" xfId="11623"/>
    <cellStyle name="Percent 5 8 9 2" xfId="29243"/>
    <cellStyle name="Percent 5 9" xfId="11624"/>
    <cellStyle name="Percent 5 9 10" xfId="29244"/>
    <cellStyle name="Percent 5 9 2" xfId="11625"/>
    <cellStyle name="Percent 5 9 2 2" xfId="11626"/>
    <cellStyle name="Percent 5 9 2 2 2" xfId="11627"/>
    <cellStyle name="Percent 5 9 2 2 2 2" xfId="29247"/>
    <cellStyle name="Percent 5 9 2 2 3" xfId="29246"/>
    <cellStyle name="Percent 5 9 2 3" xfId="11628"/>
    <cellStyle name="Percent 5 9 2 3 2" xfId="11629"/>
    <cellStyle name="Percent 5 9 2 3 2 2" xfId="29249"/>
    <cellStyle name="Percent 5 9 2 3 3" xfId="29248"/>
    <cellStyle name="Percent 5 9 2 4" xfId="11630"/>
    <cellStyle name="Percent 5 9 2 4 2" xfId="29250"/>
    <cellStyle name="Percent 5 9 2 5" xfId="29245"/>
    <cellStyle name="Percent 5 9 3" xfId="11631"/>
    <cellStyle name="Percent 5 9 3 2" xfId="11632"/>
    <cellStyle name="Percent 5 9 3 2 2" xfId="11633"/>
    <cellStyle name="Percent 5 9 3 2 2 2" xfId="29253"/>
    <cellStyle name="Percent 5 9 3 2 3" xfId="29252"/>
    <cellStyle name="Percent 5 9 3 3" xfId="11634"/>
    <cellStyle name="Percent 5 9 3 3 2" xfId="11635"/>
    <cellStyle name="Percent 5 9 3 3 2 2" xfId="29255"/>
    <cellStyle name="Percent 5 9 3 3 3" xfId="29254"/>
    <cellStyle name="Percent 5 9 3 4" xfId="11636"/>
    <cellStyle name="Percent 5 9 3 4 2" xfId="29256"/>
    <cellStyle name="Percent 5 9 3 5" xfId="29251"/>
    <cellStyle name="Percent 5 9 4" xfId="11637"/>
    <cellStyle name="Percent 5 9 4 2" xfId="11638"/>
    <cellStyle name="Percent 5 9 4 2 2" xfId="11639"/>
    <cellStyle name="Percent 5 9 4 2 2 2" xfId="29259"/>
    <cellStyle name="Percent 5 9 4 2 3" xfId="29258"/>
    <cellStyle name="Percent 5 9 4 3" xfId="11640"/>
    <cellStyle name="Percent 5 9 4 3 2" xfId="11641"/>
    <cellStyle name="Percent 5 9 4 3 2 2" xfId="29261"/>
    <cellStyle name="Percent 5 9 4 3 3" xfId="29260"/>
    <cellStyle name="Percent 5 9 4 4" xfId="11642"/>
    <cellStyle name="Percent 5 9 4 4 2" xfId="11643"/>
    <cellStyle name="Percent 5 9 4 4 2 2" xfId="29263"/>
    <cellStyle name="Percent 5 9 4 4 3" xfId="29262"/>
    <cellStyle name="Percent 5 9 4 5" xfId="11644"/>
    <cellStyle name="Percent 5 9 4 5 2" xfId="29264"/>
    <cellStyle name="Percent 5 9 4 6" xfId="29257"/>
    <cellStyle name="Percent 5 9 5" xfId="11645"/>
    <cellStyle name="Percent 5 9 5 2" xfId="11646"/>
    <cellStyle name="Percent 5 9 5 2 2" xfId="11647"/>
    <cellStyle name="Percent 5 9 5 2 2 2" xfId="29267"/>
    <cellStyle name="Percent 5 9 5 2 3" xfId="29266"/>
    <cellStyle name="Percent 5 9 5 3" xfId="11648"/>
    <cellStyle name="Percent 5 9 5 3 2" xfId="11649"/>
    <cellStyle name="Percent 5 9 5 3 2 2" xfId="29269"/>
    <cellStyle name="Percent 5 9 5 3 3" xfId="29268"/>
    <cellStyle name="Percent 5 9 5 4" xfId="11650"/>
    <cellStyle name="Percent 5 9 5 4 2" xfId="29270"/>
    <cellStyle name="Percent 5 9 5 5" xfId="29265"/>
    <cellStyle name="Percent 5 9 6" xfId="11651"/>
    <cellStyle name="Percent 5 9 6 2" xfId="11652"/>
    <cellStyle name="Percent 5 9 6 2 2" xfId="29272"/>
    <cellStyle name="Percent 5 9 6 3" xfId="29271"/>
    <cellStyle name="Percent 5 9 7" xfId="11653"/>
    <cellStyle name="Percent 5 9 7 2" xfId="11654"/>
    <cellStyle name="Percent 5 9 7 2 2" xfId="29274"/>
    <cellStyle name="Percent 5 9 7 3" xfId="29273"/>
    <cellStyle name="Percent 5 9 8" xfId="11655"/>
    <cellStyle name="Percent 5 9 8 2" xfId="11656"/>
    <cellStyle name="Percent 5 9 8 2 2" xfId="29276"/>
    <cellStyle name="Percent 5 9 8 3" xfId="29275"/>
    <cellStyle name="Percent 5 9 9" xfId="11657"/>
    <cellStyle name="Percent 5 9 9 2" xfId="29277"/>
    <cellStyle name="Percent 6" xfId="11658"/>
    <cellStyle name="Percent 6 10" xfId="11659"/>
    <cellStyle name="Percent 6 10 2" xfId="11660"/>
    <cellStyle name="Percent 6 10 2 2" xfId="11661"/>
    <cellStyle name="Percent 6 10 2 2 2" xfId="29281"/>
    <cellStyle name="Percent 6 10 2 3" xfId="29280"/>
    <cellStyle name="Percent 6 10 3" xfId="11662"/>
    <cellStyle name="Percent 6 10 3 2" xfId="11663"/>
    <cellStyle name="Percent 6 10 3 2 2" xfId="29283"/>
    <cellStyle name="Percent 6 10 3 3" xfId="29282"/>
    <cellStyle name="Percent 6 10 4" xfId="11664"/>
    <cellStyle name="Percent 6 10 4 2" xfId="29284"/>
    <cellStyle name="Percent 6 10 5" xfId="29279"/>
    <cellStyle name="Percent 6 11" xfId="11665"/>
    <cellStyle name="Percent 6 11 2" xfId="11666"/>
    <cellStyle name="Percent 6 11 2 2" xfId="11667"/>
    <cellStyle name="Percent 6 11 2 2 2" xfId="29287"/>
    <cellStyle name="Percent 6 11 2 3" xfId="29286"/>
    <cellStyle name="Percent 6 11 3" xfId="11668"/>
    <cellStyle name="Percent 6 11 3 2" xfId="11669"/>
    <cellStyle name="Percent 6 11 3 2 2" xfId="29289"/>
    <cellStyle name="Percent 6 11 3 3" xfId="29288"/>
    <cellStyle name="Percent 6 11 4" xfId="11670"/>
    <cellStyle name="Percent 6 11 4 2" xfId="29290"/>
    <cellStyle name="Percent 6 11 5" xfId="29285"/>
    <cellStyle name="Percent 6 12" xfId="11671"/>
    <cellStyle name="Percent 6 12 2" xfId="11672"/>
    <cellStyle name="Percent 6 12 2 2" xfId="11673"/>
    <cellStyle name="Percent 6 12 2 2 2" xfId="29293"/>
    <cellStyle name="Percent 6 12 2 3" xfId="29292"/>
    <cellStyle name="Percent 6 12 3" xfId="11674"/>
    <cellStyle name="Percent 6 12 3 2" xfId="11675"/>
    <cellStyle name="Percent 6 12 3 2 2" xfId="29295"/>
    <cellStyle name="Percent 6 12 3 3" xfId="29294"/>
    <cellStyle name="Percent 6 12 4" xfId="11676"/>
    <cellStyle name="Percent 6 12 4 2" xfId="29296"/>
    <cellStyle name="Percent 6 12 5" xfId="29291"/>
    <cellStyle name="Percent 6 13" xfId="11677"/>
    <cellStyle name="Percent 6 13 2" xfId="11678"/>
    <cellStyle name="Percent 6 13 2 2" xfId="11679"/>
    <cellStyle name="Percent 6 13 2 2 2" xfId="29299"/>
    <cellStyle name="Percent 6 13 2 3" xfId="29298"/>
    <cellStyle name="Percent 6 13 3" xfId="11680"/>
    <cellStyle name="Percent 6 13 3 2" xfId="11681"/>
    <cellStyle name="Percent 6 13 3 2 2" xfId="29301"/>
    <cellStyle name="Percent 6 13 3 3" xfId="29300"/>
    <cellStyle name="Percent 6 13 4" xfId="11682"/>
    <cellStyle name="Percent 6 13 4 2" xfId="11683"/>
    <cellStyle name="Percent 6 13 4 2 2" xfId="29303"/>
    <cellStyle name="Percent 6 13 4 3" xfId="29302"/>
    <cellStyle name="Percent 6 13 5" xfId="11684"/>
    <cellStyle name="Percent 6 13 5 2" xfId="29304"/>
    <cellStyle name="Percent 6 13 6" xfId="29297"/>
    <cellStyle name="Percent 6 14" xfId="11685"/>
    <cellStyle name="Percent 6 14 2" xfId="11686"/>
    <cellStyle name="Percent 6 14 2 2" xfId="11687"/>
    <cellStyle name="Percent 6 14 2 2 2" xfId="29307"/>
    <cellStyle name="Percent 6 14 2 3" xfId="29306"/>
    <cellStyle name="Percent 6 14 3" xfId="11688"/>
    <cellStyle name="Percent 6 14 3 2" xfId="11689"/>
    <cellStyle name="Percent 6 14 3 2 2" xfId="29309"/>
    <cellStyle name="Percent 6 14 3 3" xfId="29308"/>
    <cellStyle name="Percent 6 14 4" xfId="11690"/>
    <cellStyle name="Percent 6 14 4 2" xfId="29310"/>
    <cellStyle name="Percent 6 14 5" xfId="29305"/>
    <cellStyle name="Percent 6 15" xfId="11691"/>
    <cellStyle name="Percent 6 15 2" xfId="11692"/>
    <cellStyle name="Percent 6 15 2 2" xfId="29312"/>
    <cellStyle name="Percent 6 15 3" xfId="29311"/>
    <cellStyle name="Percent 6 16" xfId="11693"/>
    <cellStyle name="Percent 6 16 2" xfId="11694"/>
    <cellStyle name="Percent 6 16 2 2" xfId="29314"/>
    <cellStyle name="Percent 6 16 3" xfId="29313"/>
    <cellStyle name="Percent 6 17" xfId="11695"/>
    <cellStyle name="Percent 6 17 2" xfId="11696"/>
    <cellStyle name="Percent 6 17 2 2" xfId="29316"/>
    <cellStyle name="Percent 6 17 3" xfId="29315"/>
    <cellStyle name="Percent 6 18" xfId="11697"/>
    <cellStyle name="Percent 6 18 2" xfId="11698"/>
    <cellStyle name="Percent 6 18 2 2" xfId="29318"/>
    <cellStyle name="Percent 6 18 3" xfId="29317"/>
    <cellStyle name="Percent 6 19" xfId="11699"/>
    <cellStyle name="Percent 6 19 2" xfId="29319"/>
    <cellStyle name="Percent 6 2" xfId="11700"/>
    <cellStyle name="Percent 6 2 10" xfId="11701"/>
    <cellStyle name="Percent 6 2 10 2" xfId="29321"/>
    <cellStyle name="Percent 6 2 11" xfId="29320"/>
    <cellStyle name="Percent 6 2 2" xfId="11702"/>
    <cellStyle name="Percent 6 2 2 2" xfId="11703"/>
    <cellStyle name="Percent 6 2 2 2 2" xfId="11704"/>
    <cellStyle name="Percent 6 2 2 2 2 2" xfId="29324"/>
    <cellStyle name="Percent 6 2 2 2 3" xfId="29323"/>
    <cellStyle name="Percent 6 2 2 3" xfId="11705"/>
    <cellStyle name="Percent 6 2 2 3 2" xfId="11706"/>
    <cellStyle name="Percent 6 2 2 3 2 2" xfId="29326"/>
    <cellStyle name="Percent 6 2 2 3 3" xfId="29325"/>
    <cellStyle name="Percent 6 2 2 4" xfId="11707"/>
    <cellStyle name="Percent 6 2 2 4 2" xfId="29327"/>
    <cellStyle name="Percent 6 2 2 5" xfId="29322"/>
    <cellStyle name="Percent 6 2 3" xfId="11708"/>
    <cellStyle name="Percent 6 2 3 2" xfId="11709"/>
    <cellStyle name="Percent 6 2 3 2 2" xfId="11710"/>
    <cellStyle name="Percent 6 2 3 2 2 2" xfId="29330"/>
    <cellStyle name="Percent 6 2 3 2 3" xfId="29329"/>
    <cellStyle name="Percent 6 2 3 3" xfId="11711"/>
    <cellStyle name="Percent 6 2 3 3 2" xfId="11712"/>
    <cellStyle name="Percent 6 2 3 3 2 2" xfId="29332"/>
    <cellStyle name="Percent 6 2 3 3 3" xfId="29331"/>
    <cellStyle name="Percent 6 2 3 4" xfId="11713"/>
    <cellStyle name="Percent 6 2 3 4 2" xfId="29333"/>
    <cellStyle name="Percent 6 2 3 5" xfId="29328"/>
    <cellStyle name="Percent 6 2 4" xfId="11714"/>
    <cellStyle name="Percent 6 2 4 2" xfId="11715"/>
    <cellStyle name="Percent 6 2 4 2 2" xfId="11716"/>
    <cellStyle name="Percent 6 2 4 2 2 2" xfId="29336"/>
    <cellStyle name="Percent 6 2 4 2 3" xfId="29335"/>
    <cellStyle name="Percent 6 2 4 3" xfId="11717"/>
    <cellStyle name="Percent 6 2 4 3 2" xfId="11718"/>
    <cellStyle name="Percent 6 2 4 3 2 2" xfId="29338"/>
    <cellStyle name="Percent 6 2 4 3 3" xfId="29337"/>
    <cellStyle name="Percent 6 2 4 4" xfId="11719"/>
    <cellStyle name="Percent 6 2 4 4 2" xfId="11720"/>
    <cellStyle name="Percent 6 2 4 4 2 2" xfId="29340"/>
    <cellStyle name="Percent 6 2 4 4 3" xfId="29339"/>
    <cellStyle name="Percent 6 2 4 5" xfId="11721"/>
    <cellStyle name="Percent 6 2 4 5 2" xfId="29341"/>
    <cellStyle name="Percent 6 2 4 6" xfId="29334"/>
    <cellStyle name="Percent 6 2 5" xfId="11722"/>
    <cellStyle name="Percent 6 2 5 2" xfId="11723"/>
    <cellStyle name="Percent 6 2 5 2 2" xfId="11724"/>
    <cellStyle name="Percent 6 2 5 2 2 2" xfId="29344"/>
    <cellStyle name="Percent 6 2 5 2 3" xfId="29343"/>
    <cellStyle name="Percent 6 2 5 3" xfId="11725"/>
    <cellStyle name="Percent 6 2 5 3 2" xfId="11726"/>
    <cellStyle name="Percent 6 2 5 3 2 2" xfId="29346"/>
    <cellStyle name="Percent 6 2 5 3 3" xfId="29345"/>
    <cellStyle name="Percent 6 2 5 4" xfId="11727"/>
    <cellStyle name="Percent 6 2 5 4 2" xfId="29347"/>
    <cellStyle name="Percent 6 2 5 5" xfId="29342"/>
    <cellStyle name="Percent 6 2 6" xfId="11728"/>
    <cellStyle name="Percent 6 2 6 2" xfId="11729"/>
    <cellStyle name="Percent 6 2 6 2 2" xfId="29349"/>
    <cellStyle name="Percent 6 2 6 3" xfId="29348"/>
    <cellStyle name="Percent 6 2 7" xfId="11730"/>
    <cellStyle name="Percent 6 2 7 2" xfId="11731"/>
    <cellStyle name="Percent 6 2 7 2 2" xfId="29351"/>
    <cellStyle name="Percent 6 2 7 3" xfId="29350"/>
    <cellStyle name="Percent 6 2 8" xfId="11732"/>
    <cellStyle name="Percent 6 2 8 2" xfId="11733"/>
    <cellStyle name="Percent 6 2 8 2 2" xfId="29353"/>
    <cellStyle name="Percent 6 2 8 3" xfId="29352"/>
    <cellStyle name="Percent 6 2 9" xfId="11734"/>
    <cellStyle name="Percent 6 2 9 2" xfId="11735"/>
    <cellStyle name="Percent 6 2 9 2 2" xfId="29355"/>
    <cellStyle name="Percent 6 2 9 3" xfId="29354"/>
    <cellStyle name="Percent 6 20" xfId="29278"/>
    <cellStyle name="Percent 6 3" xfId="11736"/>
    <cellStyle name="Percent 6 3 10" xfId="29356"/>
    <cellStyle name="Percent 6 3 2" xfId="11737"/>
    <cellStyle name="Percent 6 3 2 2" xfId="11738"/>
    <cellStyle name="Percent 6 3 2 2 2" xfId="11739"/>
    <cellStyle name="Percent 6 3 2 2 2 2" xfId="29359"/>
    <cellStyle name="Percent 6 3 2 2 3" xfId="29358"/>
    <cellStyle name="Percent 6 3 2 3" xfId="11740"/>
    <cellStyle name="Percent 6 3 2 3 2" xfId="11741"/>
    <cellStyle name="Percent 6 3 2 3 2 2" xfId="29361"/>
    <cellStyle name="Percent 6 3 2 3 3" xfId="29360"/>
    <cellStyle name="Percent 6 3 2 4" xfId="11742"/>
    <cellStyle name="Percent 6 3 2 4 2" xfId="29362"/>
    <cellStyle name="Percent 6 3 2 5" xfId="29357"/>
    <cellStyle name="Percent 6 3 3" xfId="11743"/>
    <cellStyle name="Percent 6 3 3 2" xfId="11744"/>
    <cellStyle name="Percent 6 3 3 2 2" xfId="11745"/>
    <cellStyle name="Percent 6 3 3 2 2 2" xfId="29365"/>
    <cellStyle name="Percent 6 3 3 2 3" xfId="29364"/>
    <cellStyle name="Percent 6 3 3 3" xfId="11746"/>
    <cellStyle name="Percent 6 3 3 3 2" xfId="11747"/>
    <cellStyle name="Percent 6 3 3 3 2 2" xfId="29367"/>
    <cellStyle name="Percent 6 3 3 3 3" xfId="29366"/>
    <cellStyle name="Percent 6 3 3 4" xfId="11748"/>
    <cellStyle name="Percent 6 3 3 4 2" xfId="29368"/>
    <cellStyle name="Percent 6 3 3 5" xfId="29363"/>
    <cellStyle name="Percent 6 3 4" xfId="11749"/>
    <cellStyle name="Percent 6 3 4 2" xfId="11750"/>
    <cellStyle name="Percent 6 3 4 2 2" xfId="11751"/>
    <cellStyle name="Percent 6 3 4 2 2 2" xfId="29371"/>
    <cellStyle name="Percent 6 3 4 2 3" xfId="29370"/>
    <cellStyle name="Percent 6 3 4 3" xfId="11752"/>
    <cellStyle name="Percent 6 3 4 3 2" xfId="11753"/>
    <cellStyle name="Percent 6 3 4 3 2 2" xfId="29373"/>
    <cellStyle name="Percent 6 3 4 3 3" xfId="29372"/>
    <cellStyle name="Percent 6 3 4 4" xfId="11754"/>
    <cellStyle name="Percent 6 3 4 4 2" xfId="11755"/>
    <cellStyle name="Percent 6 3 4 4 2 2" xfId="29375"/>
    <cellStyle name="Percent 6 3 4 4 3" xfId="29374"/>
    <cellStyle name="Percent 6 3 4 5" xfId="11756"/>
    <cellStyle name="Percent 6 3 4 5 2" xfId="29376"/>
    <cellStyle name="Percent 6 3 4 6" xfId="29369"/>
    <cellStyle name="Percent 6 3 5" xfId="11757"/>
    <cellStyle name="Percent 6 3 5 2" xfId="11758"/>
    <cellStyle name="Percent 6 3 5 2 2" xfId="11759"/>
    <cellStyle name="Percent 6 3 5 2 2 2" xfId="29379"/>
    <cellStyle name="Percent 6 3 5 2 3" xfId="29378"/>
    <cellStyle name="Percent 6 3 5 3" xfId="11760"/>
    <cellStyle name="Percent 6 3 5 3 2" xfId="11761"/>
    <cellStyle name="Percent 6 3 5 3 2 2" xfId="29381"/>
    <cellStyle name="Percent 6 3 5 3 3" xfId="29380"/>
    <cellStyle name="Percent 6 3 5 4" xfId="11762"/>
    <cellStyle name="Percent 6 3 5 4 2" xfId="29382"/>
    <cellStyle name="Percent 6 3 5 5" xfId="29377"/>
    <cellStyle name="Percent 6 3 6" xfId="11763"/>
    <cellStyle name="Percent 6 3 6 2" xfId="11764"/>
    <cellStyle name="Percent 6 3 6 2 2" xfId="29384"/>
    <cellStyle name="Percent 6 3 6 3" xfId="29383"/>
    <cellStyle name="Percent 6 3 7" xfId="11765"/>
    <cellStyle name="Percent 6 3 7 2" xfId="11766"/>
    <cellStyle name="Percent 6 3 7 2 2" xfId="29386"/>
    <cellStyle name="Percent 6 3 7 3" xfId="29385"/>
    <cellStyle name="Percent 6 3 8" xfId="11767"/>
    <cellStyle name="Percent 6 3 8 2" xfId="11768"/>
    <cellStyle name="Percent 6 3 8 2 2" xfId="29388"/>
    <cellStyle name="Percent 6 3 8 3" xfId="29387"/>
    <cellStyle name="Percent 6 3 9" xfId="11769"/>
    <cellStyle name="Percent 6 3 9 2" xfId="29389"/>
    <cellStyle name="Percent 6 4" xfId="11770"/>
    <cellStyle name="Percent 6 4 10" xfId="29390"/>
    <cellStyle name="Percent 6 4 2" xfId="11771"/>
    <cellStyle name="Percent 6 4 2 2" xfId="11772"/>
    <cellStyle name="Percent 6 4 2 2 2" xfId="11773"/>
    <cellStyle name="Percent 6 4 2 2 2 2" xfId="29393"/>
    <cellStyle name="Percent 6 4 2 2 3" xfId="29392"/>
    <cellStyle name="Percent 6 4 2 3" xfId="11774"/>
    <cellStyle name="Percent 6 4 2 3 2" xfId="11775"/>
    <cellStyle name="Percent 6 4 2 3 2 2" xfId="29395"/>
    <cellStyle name="Percent 6 4 2 3 3" xfId="29394"/>
    <cellStyle name="Percent 6 4 2 4" xfId="11776"/>
    <cellStyle name="Percent 6 4 2 4 2" xfId="29396"/>
    <cellStyle name="Percent 6 4 2 5" xfId="29391"/>
    <cellStyle name="Percent 6 4 3" xfId="11777"/>
    <cellStyle name="Percent 6 4 3 2" xfId="11778"/>
    <cellStyle name="Percent 6 4 3 2 2" xfId="11779"/>
    <cellStyle name="Percent 6 4 3 2 2 2" xfId="29399"/>
    <cellStyle name="Percent 6 4 3 2 3" xfId="29398"/>
    <cellStyle name="Percent 6 4 3 3" xfId="11780"/>
    <cellStyle name="Percent 6 4 3 3 2" xfId="11781"/>
    <cellStyle name="Percent 6 4 3 3 2 2" xfId="29401"/>
    <cellStyle name="Percent 6 4 3 3 3" xfId="29400"/>
    <cellStyle name="Percent 6 4 3 4" xfId="11782"/>
    <cellStyle name="Percent 6 4 3 4 2" xfId="29402"/>
    <cellStyle name="Percent 6 4 3 5" xfId="29397"/>
    <cellStyle name="Percent 6 4 4" xfId="11783"/>
    <cellStyle name="Percent 6 4 4 2" xfId="11784"/>
    <cellStyle name="Percent 6 4 4 2 2" xfId="11785"/>
    <cellStyle name="Percent 6 4 4 2 2 2" xfId="29405"/>
    <cellStyle name="Percent 6 4 4 2 3" xfId="29404"/>
    <cellStyle name="Percent 6 4 4 3" xfId="11786"/>
    <cellStyle name="Percent 6 4 4 3 2" xfId="11787"/>
    <cellStyle name="Percent 6 4 4 3 2 2" xfId="29407"/>
    <cellStyle name="Percent 6 4 4 3 3" xfId="29406"/>
    <cellStyle name="Percent 6 4 4 4" xfId="11788"/>
    <cellStyle name="Percent 6 4 4 4 2" xfId="11789"/>
    <cellStyle name="Percent 6 4 4 4 2 2" xfId="29409"/>
    <cellStyle name="Percent 6 4 4 4 3" xfId="29408"/>
    <cellStyle name="Percent 6 4 4 5" xfId="11790"/>
    <cellStyle name="Percent 6 4 4 5 2" xfId="29410"/>
    <cellStyle name="Percent 6 4 4 6" xfId="29403"/>
    <cellStyle name="Percent 6 4 5" xfId="11791"/>
    <cellStyle name="Percent 6 4 5 2" xfId="11792"/>
    <cellStyle name="Percent 6 4 5 2 2" xfId="11793"/>
    <cellStyle name="Percent 6 4 5 2 2 2" xfId="29413"/>
    <cellStyle name="Percent 6 4 5 2 3" xfId="29412"/>
    <cellStyle name="Percent 6 4 5 3" xfId="11794"/>
    <cellStyle name="Percent 6 4 5 3 2" xfId="11795"/>
    <cellStyle name="Percent 6 4 5 3 2 2" xfId="29415"/>
    <cellStyle name="Percent 6 4 5 3 3" xfId="29414"/>
    <cellStyle name="Percent 6 4 5 4" xfId="11796"/>
    <cellStyle name="Percent 6 4 5 4 2" xfId="29416"/>
    <cellStyle name="Percent 6 4 5 5" xfId="29411"/>
    <cellStyle name="Percent 6 4 6" xfId="11797"/>
    <cellStyle name="Percent 6 4 6 2" xfId="11798"/>
    <cellStyle name="Percent 6 4 6 2 2" xfId="29418"/>
    <cellStyle name="Percent 6 4 6 3" xfId="29417"/>
    <cellStyle name="Percent 6 4 7" xfId="11799"/>
    <cellStyle name="Percent 6 4 7 2" xfId="11800"/>
    <cellStyle name="Percent 6 4 7 2 2" xfId="29420"/>
    <cellStyle name="Percent 6 4 7 3" xfId="29419"/>
    <cellStyle name="Percent 6 4 8" xfId="11801"/>
    <cellStyle name="Percent 6 4 8 2" xfId="11802"/>
    <cellStyle name="Percent 6 4 8 2 2" xfId="29422"/>
    <cellStyle name="Percent 6 4 8 3" xfId="29421"/>
    <cellStyle name="Percent 6 4 9" xfId="11803"/>
    <cellStyle name="Percent 6 4 9 2" xfId="29423"/>
    <cellStyle name="Percent 6 5" xfId="11804"/>
    <cellStyle name="Percent 6 5 10" xfId="29424"/>
    <cellStyle name="Percent 6 5 2" xfId="11805"/>
    <cellStyle name="Percent 6 5 2 2" xfId="11806"/>
    <cellStyle name="Percent 6 5 2 2 2" xfId="11807"/>
    <cellStyle name="Percent 6 5 2 2 2 2" xfId="29427"/>
    <cellStyle name="Percent 6 5 2 2 3" xfId="29426"/>
    <cellStyle name="Percent 6 5 2 3" xfId="11808"/>
    <cellStyle name="Percent 6 5 2 3 2" xfId="11809"/>
    <cellStyle name="Percent 6 5 2 3 2 2" xfId="29429"/>
    <cellStyle name="Percent 6 5 2 3 3" xfId="29428"/>
    <cellStyle name="Percent 6 5 2 4" xfId="11810"/>
    <cellStyle name="Percent 6 5 2 4 2" xfId="29430"/>
    <cellStyle name="Percent 6 5 2 5" xfId="29425"/>
    <cellStyle name="Percent 6 5 3" xfId="11811"/>
    <cellStyle name="Percent 6 5 3 2" xfId="11812"/>
    <cellStyle name="Percent 6 5 3 2 2" xfId="11813"/>
    <cellStyle name="Percent 6 5 3 2 2 2" xfId="29433"/>
    <cellStyle name="Percent 6 5 3 2 3" xfId="29432"/>
    <cellStyle name="Percent 6 5 3 3" xfId="11814"/>
    <cellStyle name="Percent 6 5 3 3 2" xfId="11815"/>
    <cellStyle name="Percent 6 5 3 3 2 2" xfId="29435"/>
    <cellStyle name="Percent 6 5 3 3 3" xfId="29434"/>
    <cellStyle name="Percent 6 5 3 4" xfId="11816"/>
    <cellStyle name="Percent 6 5 3 4 2" xfId="29436"/>
    <cellStyle name="Percent 6 5 3 5" xfId="29431"/>
    <cellStyle name="Percent 6 5 4" xfId="11817"/>
    <cellStyle name="Percent 6 5 4 2" xfId="11818"/>
    <cellStyle name="Percent 6 5 4 2 2" xfId="11819"/>
    <cellStyle name="Percent 6 5 4 2 2 2" xfId="29439"/>
    <cellStyle name="Percent 6 5 4 2 3" xfId="29438"/>
    <cellStyle name="Percent 6 5 4 3" xfId="11820"/>
    <cellStyle name="Percent 6 5 4 3 2" xfId="11821"/>
    <cellStyle name="Percent 6 5 4 3 2 2" xfId="29441"/>
    <cellStyle name="Percent 6 5 4 3 3" xfId="29440"/>
    <cellStyle name="Percent 6 5 4 4" xfId="11822"/>
    <cellStyle name="Percent 6 5 4 4 2" xfId="11823"/>
    <cellStyle name="Percent 6 5 4 4 2 2" xfId="29443"/>
    <cellStyle name="Percent 6 5 4 4 3" xfId="29442"/>
    <cellStyle name="Percent 6 5 4 5" xfId="11824"/>
    <cellStyle name="Percent 6 5 4 5 2" xfId="29444"/>
    <cellStyle name="Percent 6 5 4 6" xfId="29437"/>
    <cellStyle name="Percent 6 5 5" xfId="11825"/>
    <cellStyle name="Percent 6 5 5 2" xfId="11826"/>
    <cellStyle name="Percent 6 5 5 2 2" xfId="11827"/>
    <cellStyle name="Percent 6 5 5 2 2 2" xfId="29447"/>
    <cellStyle name="Percent 6 5 5 2 3" xfId="29446"/>
    <cellStyle name="Percent 6 5 5 3" xfId="11828"/>
    <cellStyle name="Percent 6 5 5 3 2" xfId="11829"/>
    <cellStyle name="Percent 6 5 5 3 2 2" xfId="29449"/>
    <cellStyle name="Percent 6 5 5 3 3" xfId="29448"/>
    <cellStyle name="Percent 6 5 5 4" xfId="11830"/>
    <cellStyle name="Percent 6 5 5 4 2" xfId="29450"/>
    <cellStyle name="Percent 6 5 5 5" xfId="29445"/>
    <cellStyle name="Percent 6 5 6" xfId="11831"/>
    <cellStyle name="Percent 6 5 6 2" xfId="11832"/>
    <cellStyle name="Percent 6 5 6 2 2" xfId="29452"/>
    <cellStyle name="Percent 6 5 6 3" xfId="29451"/>
    <cellStyle name="Percent 6 5 7" xfId="11833"/>
    <cellStyle name="Percent 6 5 7 2" xfId="11834"/>
    <cellStyle name="Percent 6 5 7 2 2" xfId="29454"/>
    <cellStyle name="Percent 6 5 7 3" xfId="29453"/>
    <cellStyle name="Percent 6 5 8" xfId="11835"/>
    <cellStyle name="Percent 6 5 8 2" xfId="11836"/>
    <cellStyle name="Percent 6 5 8 2 2" xfId="29456"/>
    <cellStyle name="Percent 6 5 8 3" xfId="29455"/>
    <cellStyle name="Percent 6 5 9" xfId="11837"/>
    <cellStyle name="Percent 6 5 9 2" xfId="29457"/>
    <cellStyle name="Percent 6 6" xfId="11838"/>
    <cellStyle name="Percent 6 6 10" xfId="29458"/>
    <cellStyle name="Percent 6 6 2" xfId="11839"/>
    <cellStyle name="Percent 6 6 2 2" xfId="11840"/>
    <cellStyle name="Percent 6 6 2 2 2" xfId="11841"/>
    <cellStyle name="Percent 6 6 2 2 2 2" xfId="29461"/>
    <cellStyle name="Percent 6 6 2 2 3" xfId="29460"/>
    <cellStyle name="Percent 6 6 2 3" xfId="11842"/>
    <cellStyle name="Percent 6 6 2 3 2" xfId="11843"/>
    <cellStyle name="Percent 6 6 2 3 2 2" xfId="29463"/>
    <cellStyle name="Percent 6 6 2 3 3" xfId="29462"/>
    <cellStyle name="Percent 6 6 2 4" xfId="11844"/>
    <cellStyle name="Percent 6 6 2 4 2" xfId="29464"/>
    <cellStyle name="Percent 6 6 2 5" xfId="29459"/>
    <cellStyle name="Percent 6 6 3" xfId="11845"/>
    <cellStyle name="Percent 6 6 3 2" xfId="11846"/>
    <cellStyle name="Percent 6 6 3 2 2" xfId="11847"/>
    <cellStyle name="Percent 6 6 3 2 2 2" xfId="29467"/>
    <cellStyle name="Percent 6 6 3 2 3" xfId="29466"/>
    <cellStyle name="Percent 6 6 3 3" xfId="11848"/>
    <cellStyle name="Percent 6 6 3 3 2" xfId="11849"/>
    <cellStyle name="Percent 6 6 3 3 2 2" xfId="29469"/>
    <cellStyle name="Percent 6 6 3 3 3" xfId="29468"/>
    <cellStyle name="Percent 6 6 3 4" xfId="11850"/>
    <cellStyle name="Percent 6 6 3 4 2" xfId="29470"/>
    <cellStyle name="Percent 6 6 3 5" xfId="29465"/>
    <cellStyle name="Percent 6 6 4" xfId="11851"/>
    <cellStyle name="Percent 6 6 4 2" xfId="11852"/>
    <cellStyle name="Percent 6 6 4 2 2" xfId="11853"/>
    <cellStyle name="Percent 6 6 4 2 2 2" xfId="29473"/>
    <cellStyle name="Percent 6 6 4 2 3" xfId="29472"/>
    <cellStyle name="Percent 6 6 4 3" xfId="11854"/>
    <cellStyle name="Percent 6 6 4 3 2" xfId="11855"/>
    <cellStyle name="Percent 6 6 4 3 2 2" xfId="29475"/>
    <cellStyle name="Percent 6 6 4 3 3" xfId="29474"/>
    <cellStyle name="Percent 6 6 4 4" xfId="11856"/>
    <cellStyle name="Percent 6 6 4 4 2" xfId="11857"/>
    <cellStyle name="Percent 6 6 4 4 2 2" xfId="29477"/>
    <cellStyle name="Percent 6 6 4 4 3" xfId="29476"/>
    <cellStyle name="Percent 6 6 4 5" xfId="11858"/>
    <cellStyle name="Percent 6 6 4 5 2" xfId="29478"/>
    <cellStyle name="Percent 6 6 4 6" xfId="29471"/>
    <cellStyle name="Percent 6 6 5" xfId="11859"/>
    <cellStyle name="Percent 6 6 5 2" xfId="11860"/>
    <cellStyle name="Percent 6 6 5 2 2" xfId="11861"/>
    <cellStyle name="Percent 6 6 5 2 2 2" xfId="29481"/>
    <cellStyle name="Percent 6 6 5 2 3" xfId="29480"/>
    <cellStyle name="Percent 6 6 5 3" xfId="11862"/>
    <cellStyle name="Percent 6 6 5 3 2" xfId="11863"/>
    <cellStyle name="Percent 6 6 5 3 2 2" xfId="29483"/>
    <cellStyle name="Percent 6 6 5 3 3" xfId="29482"/>
    <cellStyle name="Percent 6 6 5 4" xfId="11864"/>
    <cellStyle name="Percent 6 6 5 4 2" xfId="29484"/>
    <cellStyle name="Percent 6 6 5 5" xfId="29479"/>
    <cellStyle name="Percent 6 6 6" xfId="11865"/>
    <cellStyle name="Percent 6 6 6 2" xfId="11866"/>
    <cellStyle name="Percent 6 6 6 2 2" xfId="29486"/>
    <cellStyle name="Percent 6 6 6 3" xfId="29485"/>
    <cellStyle name="Percent 6 6 7" xfId="11867"/>
    <cellStyle name="Percent 6 6 7 2" xfId="11868"/>
    <cellStyle name="Percent 6 6 7 2 2" xfId="29488"/>
    <cellStyle name="Percent 6 6 7 3" xfId="29487"/>
    <cellStyle name="Percent 6 6 8" xfId="11869"/>
    <cellStyle name="Percent 6 6 8 2" xfId="11870"/>
    <cellStyle name="Percent 6 6 8 2 2" xfId="29490"/>
    <cellStyle name="Percent 6 6 8 3" xfId="29489"/>
    <cellStyle name="Percent 6 6 9" xfId="11871"/>
    <cellStyle name="Percent 6 6 9 2" xfId="29491"/>
    <cellStyle name="Percent 6 7" xfId="11872"/>
    <cellStyle name="Percent 6 7 10" xfId="29492"/>
    <cellStyle name="Percent 6 7 2" xfId="11873"/>
    <cellStyle name="Percent 6 7 2 2" xfId="11874"/>
    <cellStyle name="Percent 6 7 2 2 2" xfId="11875"/>
    <cellStyle name="Percent 6 7 2 2 2 2" xfId="29495"/>
    <cellStyle name="Percent 6 7 2 2 3" xfId="29494"/>
    <cellStyle name="Percent 6 7 2 3" xfId="11876"/>
    <cellStyle name="Percent 6 7 2 3 2" xfId="11877"/>
    <cellStyle name="Percent 6 7 2 3 2 2" xfId="29497"/>
    <cellStyle name="Percent 6 7 2 3 3" xfId="29496"/>
    <cellStyle name="Percent 6 7 2 4" xfId="11878"/>
    <cellStyle name="Percent 6 7 2 4 2" xfId="29498"/>
    <cellStyle name="Percent 6 7 2 5" xfId="29493"/>
    <cellStyle name="Percent 6 7 3" xfId="11879"/>
    <cellStyle name="Percent 6 7 3 2" xfId="11880"/>
    <cellStyle name="Percent 6 7 3 2 2" xfId="11881"/>
    <cellStyle name="Percent 6 7 3 2 2 2" xfId="29501"/>
    <cellStyle name="Percent 6 7 3 2 3" xfId="29500"/>
    <cellStyle name="Percent 6 7 3 3" xfId="11882"/>
    <cellStyle name="Percent 6 7 3 3 2" xfId="11883"/>
    <cellStyle name="Percent 6 7 3 3 2 2" xfId="29503"/>
    <cellStyle name="Percent 6 7 3 3 3" xfId="29502"/>
    <cellStyle name="Percent 6 7 3 4" xfId="11884"/>
    <cellStyle name="Percent 6 7 3 4 2" xfId="29504"/>
    <cellStyle name="Percent 6 7 3 5" xfId="29499"/>
    <cellStyle name="Percent 6 7 4" xfId="11885"/>
    <cellStyle name="Percent 6 7 4 2" xfId="11886"/>
    <cellStyle name="Percent 6 7 4 2 2" xfId="11887"/>
    <cellStyle name="Percent 6 7 4 2 2 2" xfId="29507"/>
    <cellStyle name="Percent 6 7 4 2 3" xfId="29506"/>
    <cellStyle name="Percent 6 7 4 3" xfId="11888"/>
    <cellStyle name="Percent 6 7 4 3 2" xfId="11889"/>
    <cellStyle name="Percent 6 7 4 3 2 2" xfId="29509"/>
    <cellStyle name="Percent 6 7 4 3 3" xfId="29508"/>
    <cellStyle name="Percent 6 7 4 4" xfId="11890"/>
    <cellStyle name="Percent 6 7 4 4 2" xfId="11891"/>
    <cellStyle name="Percent 6 7 4 4 2 2" xfId="29511"/>
    <cellStyle name="Percent 6 7 4 4 3" xfId="29510"/>
    <cellStyle name="Percent 6 7 4 5" xfId="11892"/>
    <cellStyle name="Percent 6 7 4 5 2" xfId="29512"/>
    <cellStyle name="Percent 6 7 4 6" xfId="29505"/>
    <cellStyle name="Percent 6 7 5" xfId="11893"/>
    <cellStyle name="Percent 6 7 5 2" xfId="11894"/>
    <cellStyle name="Percent 6 7 5 2 2" xfId="11895"/>
    <cellStyle name="Percent 6 7 5 2 2 2" xfId="29515"/>
    <cellStyle name="Percent 6 7 5 2 3" xfId="29514"/>
    <cellStyle name="Percent 6 7 5 3" xfId="11896"/>
    <cellStyle name="Percent 6 7 5 3 2" xfId="11897"/>
    <cellStyle name="Percent 6 7 5 3 2 2" xfId="29517"/>
    <cellStyle name="Percent 6 7 5 3 3" xfId="29516"/>
    <cellStyle name="Percent 6 7 5 4" xfId="11898"/>
    <cellStyle name="Percent 6 7 5 4 2" xfId="29518"/>
    <cellStyle name="Percent 6 7 5 5" xfId="29513"/>
    <cellStyle name="Percent 6 7 6" xfId="11899"/>
    <cellStyle name="Percent 6 7 6 2" xfId="11900"/>
    <cellStyle name="Percent 6 7 6 2 2" xfId="29520"/>
    <cellStyle name="Percent 6 7 6 3" xfId="29519"/>
    <cellStyle name="Percent 6 7 7" xfId="11901"/>
    <cellStyle name="Percent 6 7 7 2" xfId="11902"/>
    <cellStyle name="Percent 6 7 7 2 2" xfId="29522"/>
    <cellStyle name="Percent 6 7 7 3" xfId="29521"/>
    <cellStyle name="Percent 6 7 8" xfId="11903"/>
    <cellStyle name="Percent 6 7 8 2" xfId="11904"/>
    <cellStyle name="Percent 6 7 8 2 2" xfId="29524"/>
    <cellStyle name="Percent 6 7 8 3" xfId="29523"/>
    <cellStyle name="Percent 6 7 9" xfId="11905"/>
    <cellStyle name="Percent 6 7 9 2" xfId="29525"/>
    <cellStyle name="Percent 6 8" xfId="11906"/>
    <cellStyle name="Percent 6 8 10" xfId="29526"/>
    <cellStyle name="Percent 6 8 2" xfId="11907"/>
    <cellStyle name="Percent 6 8 2 2" xfId="11908"/>
    <cellStyle name="Percent 6 8 2 2 2" xfId="11909"/>
    <cellStyle name="Percent 6 8 2 2 2 2" xfId="29529"/>
    <cellStyle name="Percent 6 8 2 2 3" xfId="29528"/>
    <cellStyle name="Percent 6 8 2 3" xfId="11910"/>
    <cellStyle name="Percent 6 8 2 3 2" xfId="11911"/>
    <cellStyle name="Percent 6 8 2 3 2 2" xfId="29531"/>
    <cellStyle name="Percent 6 8 2 3 3" xfId="29530"/>
    <cellStyle name="Percent 6 8 2 4" xfId="11912"/>
    <cellStyle name="Percent 6 8 2 4 2" xfId="29532"/>
    <cellStyle name="Percent 6 8 2 5" xfId="29527"/>
    <cellStyle name="Percent 6 8 3" xfId="11913"/>
    <cellStyle name="Percent 6 8 3 2" xfId="11914"/>
    <cellStyle name="Percent 6 8 3 2 2" xfId="11915"/>
    <cellStyle name="Percent 6 8 3 2 2 2" xfId="29535"/>
    <cellStyle name="Percent 6 8 3 2 3" xfId="29534"/>
    <cellStyle name="Percent 6 8 3 3" xfId="11916"/>
    <cellStyle name="Percent 6 8 3 3 2" xfId="11917"/>
    <cellStyle name="Percent 6 8 3 3 2 2" xfId="29537"/>
    <cellStyle name="Percent 6 8 3 3 3" xfId="29536"/>
    <cellStyle name="Percent 6 8 3 4" xfId="11918"/>
    <cellStyle name="Percent 6 8 3 4 2" xfId="29538"/>
    <cellStyle name="Percent 6 8 3 5" xfId="29533"/>
    <cellStyle name="Percent 6 8 4" xfId="11919"/>
    <cellStyle name="Percent 6 8 4 2" xfId="11920"/>
    <cellStyle name="Percent 6 8 4 2 2" xfId="11921"/>
    <cellStyle name="Percent 6 8 4 2 2 2" xfId="29541"/>
    <cellStyle name="Percent 6 8 4 2 3" xfId="29540"/>
    <cellStyle name="Percent 6 8 4 3" xfId="11922"/>
    <cellStyle name="Percent 6 8 4 3 2" xfId="11923"/>
    <cellStyle name="Percent 6 8 4 3 2 2" xfId="29543"/>
    <cellStyle name="Percent 6 8 4 3 3" xfId="29542"/>
    <cellStyle name="Percent 6 8 4 4" xfId="11924"/>
    <cellStyle name="Percent 6 8 4 4 2" xfId="11925"/>
    <cellStyle name="Percent 6 8 4 4 2 2" xfId="29545"/>
    <cellStyle name="Percent 6 8 4 4 3" xfId="29544"/>
    <cellStyle name="Percent 6 8 4 5" xfId="11926"/>
    <cellStyle name="Percent 6 8 4 5 2" xfId="29546"/>
    <cellStyle name="Percent 6 8 4 6" xfId="29539"/>
    <cellStyle name="Percent 6 8 5" xfId="11927"/>
    <cellStyle name="Percent 6 8 5 2" xfId="11928"/>
    <cellStyle name="Percent 6 8 5 2 2" xfId="11929"/>
    <cellStyle name="Percent 6 8 5 2 2 2" xfId="29549"/>
    <cellStyle name="Percent 6 8 5 2 3" xfId="29548"/>
    <cellStyle name="Percent 6 8 5 3" xfId="11930"/>
    <cellStyle name="Percent 6 8 5 3 2" xfId="11931"/>
    <cellStyle name="Percent 6 8 5 3 2 2" xfId="29551"/>
    <cellStyle name="Percent 6 8 5 3 3" xfId="29550"/>
    <cellStyle name="Percent 6 8 5 4" xfId="11932"/>
    <cellStyle name="Percent 6 8 5 4 2" xfId="29552"/>
    <cellStyle name="Percent 6 8 5 5" xfId="29547"/>
    <cellStyle name="Percent 6 8 6" xfId="11933"/>
    <cellStyle name="Percent 6 8 6 2" xfId="11934"/>
    <cellStyle name="Percent 6 8 6 2 2" xfId="29554"/>
    <cellStyle name="Percent 6 8 6 3" xfId="29553"/>
    <cellStyle name="Percent 6 8 7" xfId="11935"/>
    <cellStyle name="Percent 6 8 7 2" xfId="11936"/>
    <cellStyle name="Percent 6 8 7 2 2" xfId="29556"/>
    <cellStyle name="Percent 6 8 7 3" xfId="29555"/>
    <cellStyle name="Percent 6 8 8" xfId="11937"/>
    <cellStyle name="Percent 6 8 8 2" xfId="11938"/>
    <cellStyle name="Percent 6 8 8 2 2" xfId="29558"/>
    <cellStyle name="Percent 6 8 8 3" xfId="29557"/>
    <cellStyle name="Percent 6 8 9" xfId="11939"/>
    <cellStyle name="Percent 6 8 9 2" xfId="29559"/>
    <cellStyle name="Percent 6 9" xfId="11940"/>
    <cellStyle name="Percent 6 9 10" xfId="29560"/>
    <cellStyle name="Percent 6 9 2" xfId="11941"/>
    <cellStyle name="Percent 6 9 2 2" xfId="11942"/>
    <cellStyle name="Percent 6 9 2 2 2" xfId="11943"/>
    <cellStyle name="Percent 6 9 2 2 2 2" xfId="29563"/>
    <cellStyle name="Percent 6 9 2 2 3" xfId="29562"/>
    <cellStyle name="Percent 6 9 2 3" xfId="11944"/>
    <cellStyle name="Percent 6 9 2 3 2" xfId="11945"/>
    <cellStyle name="Percent 6 9 2 3 2 2" xfId="29565"/>
    <cellStyle name="Percent 6 9 2 3 3" xfId="29564"/>
    <cellStyle name="Percent 6 9 2 4" xfId="11946"/>
    <cellStyle name="Percent 6 9 2 4 2" xfId="29566"/>
    <cellStyle name="Percent 6 9 2 5" xfId="29561"/>
    <cellStyle name="Percent 6 9 3" xfId="11947"/>
    <cellStyle name="Percent 6 9 3 2" xfId="11948"/>
    <cellStyle name="Percent 6 9 3 2 2" xfId="11949"/>
    <cellStyle name="Percent 6 9 3 2 2 2" xfId="29569"/>
    <cellStyle name="Percent 6 9 3 2 3" xfId="29568"/>
    <cellStyle name="Percent 6 9 3 3" xfId="11950"/>
    <cellStyle name="Percent 6 9 3 3 2" xfId="11951"/>
    <cellStyle name="Percent 6 9 3 3 2 2" xfId="29571"/>
    <cellStyle name="Percent 6 9 3 3 3" xfId="29570"/>
    <cellStyle name="Percent 6 9 3 4" xfId="11952"/>
    <cellStyle name="Percent 6 9 3 4 2" xfId="29572"/>
    <cellStyle name="Percent 6 9 3 5" xfId="29567"/>
    <cellStyle name="Percent 6 9 4" xfId="11953"/>
    <cellStyle name="Percent 6 9 4 2" xfId="11954"/>
    <cellStyle name="Percent 6 9 4 2 2" xfId="11955"/>
    <cellStyle name="Percent 6 9 4 2 2 2" xfId="29575"/>
    <cellStyle name="Percent 6 9 4 2 3" xfId="29574"/>
    <cellStyle name="Percent 6 9 4 3" xfId="11956"/>
    <cellStyle name="Percent 6 9 4 3 2" xfId="11957"/>
    <cellStyle name="Percent 6 9 4 3 2 2" xfId="29577"/>
    <cellStyle name="Percent 6 9 4 3 3" xfId="29576"/>
    <cellStyle name="Percent 6 9 4 4" xfId="11958"/>
    <cellStyle name="Percent 6 9 4 4 2" xfId="11959"/>
    <cellStyle name="Percent 6 9 4 4 2 2" xfId="29579"/>
    <cellStyle name="Percent 6 9 4 4 3" xfId="29578"/>
    <cellStyle name="Percent 6 9 4 5" xfId="11960"/>
    <cellStyle name="Percent 6 9 4 5 2" xfId="29580"/>
    <cellStyle name="Percent 6 9 4 6" xfId="29573"/>
    <cellStyle name="Percent 6 9 5" xfId="11961"/>
    <cellStyle name="Percent 6 9 5 2" xfId="11962"/>
    <cellStyle name="Percent 6 9 5 2 2" xfId="11963"/>
    <cellStyle name="Percent 6 9 5 2 2 2" xfId="29583"/>
    <cellStyle name="Percent 6 9 5 2 3" xfId="29582"/>
    <cellStyle name="Percent 6 9 5 3" xfId="11964"/>
    <cellStyle name="Percent 6 9 5 3 2" xfId="11965"/>
    <cellStyle name="Percent 6 9 5 3 2 2" xfId="29585"/>
    <cellStyle name="Percent 6 9 5 3 3" xfId="29584"/>
    <cellStyle name="Percent 6 9 5 4" xfId="11966"/>
    <cellStyle name="Percent 6 9 5 4 2" xfId="29586"/>
    <cellStyle name="Percent 6 9 5 5" xfId="29581"/>
    <cellStyle name="Percent 6 9 6" xfId="11967"/>
    <cellStyle name="Percent 6 9 6 2" xfId="11968"/>
    <cellStyle name="Percent 6 9 6 2 2" xfId="29588"/>
    <cellStyle name="Percent 6 9 6 3" xfId="29587"/>
    <cellStyle name="Percent 6 9 7" xfId="11969"/>
    <cellStyle name="Percent 6 9 7 2" xfId="11970"/>
    <cellStyle name="Percent 6 9 7 2 2" xfId="29590"/>
    <cellStyle name="Percent 6 9 7 3" xfId="29589"/>
    <cellStyle name="Percent 6 9 8" xfId="11971"/>
    <cellStyle name="Percent 6 9 8 2" xfId="11972"/>
    <cellStyle name="Percent 6 9 8 2 2" xfId="29592"/>
    <cellStyle name="Percent 6 9 8 3" xfId="29591"/>
    <cellStyle name="Percent 6 9 9" xfId="11973"/>
    <cellStyle name="Percent 6 9 9 2" xfId="29593"/>
    <cellStyle name="Percent 7" xfId="11974"/>
    <cellStyle name="Percent 7 10" xfId="11975"/>
    <cellStyle name="Percent 7 10 2" xfId="11976"/>
    <cellStyle name="Percent 7 10 2 2" xfId="11977"/>
    <cellStyle name="Percent 7 10 2 2 2" xfId="29597"/>
    <cellStyle name="Percent 7 10 2 3" xfId="29596"/>
    <cellStyle name="Percent 7 10 3" xfId="11978"/>
    <cellStyle name="Percent 7 10 3 2" xfId="11979"/>
    <cellStyle name="Percent 7 10 3 2 2" xfId="29599"/>
    <cellStyle name="Percent 7 10 3 3" xfId="29598"/>
    <cellStyle name="Percent 7 10 4" xfId="11980"/>
    <cellStyle name="Percent 7 10 4 2" xfId="29600"/>
    <cellStyle name="Percent 7 10 5" xfId="29595"/>
    <cellStyle name="Percent 7 11" xfId="11981"/>
    <cellStyle name="Percent 7 11 2" xfId="11982"/>
    <cellStyle name="Percent 7 11 2 2" xfId="11983"/>
    <cellStyle name="Percent 7 11 2 2 2" xfId="29603"/>
    <cellStyle name="Percent 7 11 2 3" xfId="29602"/>
    <cellStyle name="Percent 7 11 3" xfId="11984"/>
    <cellStyle name="Percent 7 11 3 2" xfId="11985"/>
    <cellStyle name="Percent 7 11 3 2 2" xfId="29605"/>
    <cellStyle name="Percent 7 11 3 3" xfId="29604"/>
    <cellStyle name="Percent 7 11 4" xfId="11986"/>
    <cellStyle name="Percent 7 11 4 2" xfId="29606"/>
    <cellStyle name="Percent 7 11 5" xfId="29601"/>
    <cellStyle name="Percent 7 12" xfId="11987"/>
    <cellStyle name="Percent 7 12 2" xfId="11988"/>
    <cellStyle name="Percent 7 12 2 2" xfId="11989"/>
    <cellStyle name="Percent 7 12 2 2 2" xfId="29609"/>
    <cellStyle name="Percent 7 12 2 3" xfId="29608"/>
    <cellStyle name="Percent 7 12 3" xfId="11990"/>
    <cellStyle name="Percent 7 12 3 2" xfId="11991"/>
    <cellStyle name="Percent 7 12 3 2 2" xfId="29611"/>
    <cellStyle name="Percent 7 12 3 3" xfId="29610"/>
    <cellStyle name="Percent 7 12 4" xfId="11992"/>
    <cellStyle name="Percent 7 12 4 2" xfId="29612"/>
    <cellStyle name="Percent 7 12 5" xfId="29607"/>
    <cellStyle name="Percent 7 13" xfId="11993"/>
    <cellStyle name="Percent 7 13 2" xfId="11994"/>
    <cellStyle name="Percent 7 13 2 2" xfId="11995"/>
    <cellStyle name="Percent 7 13 2 2 2" xfId="29615"/>
    <cellStyle name="Percent 7 13 2 3" xfId="29614"/>
    <cellStyle name="Percent 7 13 3" xfId="11996"/>
    <cellStyle name="Percent 7 13 3 2" xfId="11997"/>
    <cellStyle name="Percent 7 13 3 2 2" xfId="29617"/>
    <cellStyle name="Percent 7 13 3 3" xfId="29616"/>
    <cellStyle name="Percent 7 13 4" xfId="11998"/>
    <cellStyle name="Percent 7 13 4 2" xfId="11999"/>
    <cellStyle name="Percent 7 13 4 2 2" xfId="29619"/>
    <cellStyle name="Percent 7 13 4 3" xfId="29618"/>
    <cellStyle name="Percent 7 13 5" xfId="12000"/>
    <cellStyle name="Percent 7 13 5 2" xfId="29620"/>
    <cellStyle name="Percent 7 13 6" xfId="29613"/>
    <cellStyle name="Percent 7 14" xfId="12001"/>
    <cellStyle name="Percent 7 14 2" xfId="12002"/>
    <cellStyle name="Percent 7 14 2 2" xfId="12003"/>
    <cellStyle name="Percent 7 14 2 2 2" xfId="29623"/>
    <cellStyle name="Percent 7 14 2 3" xfId="29622"/>
    <cellStyle name="Percent 7 14 3" xfId="12004"/>
    <cellStyle name="Percent 7 14 3 2" xfId="12005"/>
    <cellStyle name="Percent 7 14 3 2 2" xfId="29625"/>
    <cellStyle name="Percent 7 14 3 3" xfId="29624"/>
    <cellStyle name="Percent 7 14 4" xfId="12006"/>
    <cellStyle name="Percent 7 14 4 2" xfId="29626"/>
    <cellStyle name="Percent 7 14 5" xfId="29621"/>
    <cellStyle name="Percent 7 15" xfId="12007"/>
    <cellStyle name="Percent 7 15 2" xfId="12008"/>
    <cellStyle name="Percent 7 15 2 2" xfId="29628"/>
    <cellStyle name="Percent 7 15 3" xfId="29627"/>
    <cellStyle name="Percent 7 16" xfId="12009"/>
    <cellStyle name="Percent 7 16 2" xfId="12010"/>
    <cellStyle name="Percent 7 16 2 2" xfId="29630"/>
    <cellStyle name="Percent 7 16 3" xfId="29629"/>
    <cellStyle name="Percent 7 17" xfId="12011"/>
    <cellStyle name="Percent 7 17 2" xfId="12012"/>
    <cellStyle name="Percent 7 17 2 2" xfId="29632"/>
    <cellStyle name="Percent 7 17 3" xfId="29631"/>
    <cellStyle name="Percent 7 18" xfId="12013"/>
    <cellStyle name="Percent 7 18 2" xfId="29633"/>
    <cellStyle name="Percent 7 19" xfId="29594"/>
    <cellStyle name="Percent 7 2" xfId="12014"/>
    <cellStyle name="Percent 7 2 10" xfId="29634"/>
    <cellStyle name="Percent 7 2 2" xfId="12015"/>
    <cellStyle name="Percent 7 2 2 2" xfId="12016"/>
    <cellStyle name="Percent 7 2 2 2 2" xfId="12017"/>
    <cellStyle name="Percent 7 2 2 2 2 2" xfId="29637"/>
    <cellStyle name="Percent 7 2 2 2 3" xfId="29636"/>
    <cellStyle name="Percent 7 2 2 3" xfId="12018"/>
    <cellStyle name="Percent 7 2 2 3 2" xfId="12019"/>
    <cellStyle name="Percent 7 2 2 3 2 2" xfId="29639"/>
    <cellStyle name="Percent 7 2 2 3 3" xfId="29638"/>
    <cellStyle name="Percent 7 2 2 4" xfId="12020"/>
    <cellStyle name="Percent 7 2 2 4 2" xfId="29640"/>
    <cellStyle name="Percent 7 2 2 5" xfId="29635"/>
    <cellStyle name="Percent 7 2 3" xfId="12021"/>
    <cellStyle name="Percent 7 2 3 2" xfId="12022"/>
    <cellStyle name="Percent 7 2 3 2 2" xfId="12023"/>
    <cellStyle name="Percent 7 2 3 2 2 2" xfId="29643"/>
    <cellStyle name="Percent 7 2 3 2 3" xfId="29642"/>
    <cellStyle name="Percent 7 2 3 3" xfId="12024"/>
    <cellStyle name="Percent 7 2 3 3 2" xfId="12025"/>
    <cellStyle name="Percent 7 2 3 3 2 2" xfId="29645"/>
    <cellStyle name="Percent 7 2 3 3 3" xfId="29644"/>
    <cellStyle name="Percent 7 2 3 4" xfId="12026"/>
    <cellStyle name="Percent 7 2 3 4 2" xfId="29646"/>
    <cellStyle name="Percent 7 2 3 5" xfId="29641"/>
    <cellStyle name="Percent 7 2 4" xfId="12027"/>
    <cellStyle name="Percent 7 2 4 2" xfId="12028"/>
    <cellStyle name="Percent 7 2 4 2 2" xfId="12029"/>
    <cellStyle name="Percent 7 2 4 2 2 2" xfId="29649"/>
    <cellStyle name="Percent 7 2 4 2 3" xfId="29648"/>
    <cellStyle name="Percent 7 2 4 3" xfId="12030"/>
    <cellStyle name="Percent 7 2 4 3 2" xfId="12031"/>
    <cellStyle name="Percent 7 2 4 3 2 2" xfId="29651"/>
    <cellStyle name="Percent 7 2 4 3 3" xfId="29650"/>
    <cellStyle name="Percent 7 2 4 4" xfId="12032"/>
    <cellStyle name="Percent 7 2 4 4 2" xfId="12033"/>
    <cellStyle name="Percent 7 2 4 4 2 2" xfId="29653"/>
    <cellStyle name="Percent 7 2 4 4 3" xfId="29652"/>
    <cellStyle name="Percent 7 2 4 5" xfId="12034"/>
    <cellStyle name="Percent 7 2 4 5 2" xfId="29654"/>
    <cellStyle name="Percent 7 2 4 6" xfId="29647"/>
    <cellStyle name="Percent 7 2 5" xfId="12035"/>
    <cellStyle name="Percent 7 2 5 2" xfId="12036"/>
    <cellStyle name="Percent 7 2 5 2 2" xfId="12037"/>
    <cellStyle name="Percent 7 2 5 2 2 2" xfId="29657"/>
    <cellStyle name="Percent 7 2 5 2 3" xfId="29656"/>
    <cellStyle name="Percent 7 2 5 3" xfId="12038"/>
    <cellStyle name="Percent 7 2 5 3 2" xfId="12039"/>
    <cellStyle name="Percent 7 2 5 3 2 2" xfId="29659"/>
    <cellStyle name="Percent 7 2 5 3 3" xfId="29658"/>
    <cellStyle name="Percent 7 2 5 4" xfId="12040"/>
    <cellStyle name="Percent 7 2 5 4 2" xfId="29660"/>
    <cellStyle name="Percent 7 2 5 5" xfId="29655"/>
    <cellStyle name="Percent 7 2 6" xfId="12041"/>
    <cellStyle name="Percent 7 2 6 2" xfId="12042"/>
    <cellStyle name="Percent 7 2 6 2 2" xfId="29662"/>
    <cellStyle name="Percent 7 2 6 3" xfId="29661"/>
    <cellStyle name="Percent 7 2 7" xfId="12043"/>
    <cellStyle name="Percent 7 2 7 2" xfId="12044"/>
    <cellStyle name="Percent 7 2 7 2 2" xfId="29664"/>
    <cellStyle name="Percent 7 2 7 3" xfId="29663"/>
    <cellStyle name="Percent 7 2 8" xfId="12045"/>
    <cellStyle name="Percent 7 2 8 2" xfId="12046"/>
    <cellStyle name="Percent 7 2 8 2 2" xfId="29666"/>
    <cellStyle name="Percent 7 2 8 3" xfId="29665"/>
    <cellStyle name="Percent 7 2 9" xfId="12047"/>
    <cellStyle name="Percent 7 2 9 2" xfId="29667"/>
    <cellStyle name="Percent 7 3" xfId="12048"/>
    <cellStyle name="Percent 7 3 10" xfId="29668"/>
    <cellStyle name="Percent 7 3 2" xfId="12049"/>
    <cellStyle name="Percent 7 3 2 2" xfId="12050"/>
    <cellStyle name="Percent 7 3 2 2 2" xfId="12051"/>
    <cellStyle name="Percent 7 3 2 2 2 2" xfId="29671"/>
    <cellStyle name="Percent 7 3 2 2 3" xfId="29670"/>
    <cellStyle name="Percent 7 3 2 3" xfId="12052"/>
    <cellStyle name="Percent 7 3 2 3 2" xfId="12053"/>
    <cellStyle name="Percent 7 3 2 3 2 2" xfId="29673"/>
    <cellStyle name="Percent 7 3 2 3 3" xfId="29672"/>
    <cellStyle name="Percent 7 3 2 4" xfId="12054"/>
    <cellStyle name="Percent 7 3 2 4 2" xfId="29674"/>
    <cellStyle name="Percent 7 3 2 5" xfId="29669"/>
    <cellStyle name="Percent 7 3 3" xfId="12055"/>
    <cellStyle name="Percent 7 3 3 2" xfId="12056"/>
    <cellStyle name="Percent 7 3 3 2 2" xfId="12057"/>
    <cellStyle name="Percent 7 3 3 2 2 2" xfId="29677"/>
    <cellStyle name="Percent 7 3 3 2 3" xfId="29676"/>
    <cellStyle name="Percent 7 3 3 3" xfId="12058"/>
    <cellStyle name="Percent 7 3 3 3 2" xfId="12059"/>
    <cellStyle name="Percent 7 3 3 3 2 2" xfId="29679"/>
    <cellStyle name="Percent 7 3 3 3 3" xfId="29678"/>
    <cellStyle name="Percent 7 3 3 4" xfId="12060"/>
    <cellStyle name="Percent 7 3 3 4 2" xfId="29680"/>
    <cellStyle name="Percent 7 3 3 5" xfId="29675"/>
    <cellStyle name="Percent 7 3 4" xfId="12061"/>
    <cellStyle name="Percent 7 3 4 2" xfId="12062"/>
    <cellStyle name="Percent 7 3 4 2 2" xfId="12063"/>
    <cellStyle name="Percent 7 3 4 2 2 2" xfId="29683"/>
    <cellStyle name="Percent 7 3 4 2 3" xfId="29682"/>
    <cellStyle name="Percent 7 3 4 3" xfId="12064"/>
    <cellStyle name="Percent 7 3 4 3 2" xfId="12065"/>
    <cellStyle name="Percent 7 3 4 3 2 2" xfId="29685"/>
    <cellStyle name="Percent 7 3 4 3 3" xfId="29684"/>
    <cellStyle name="Percent 7 3 4 4" xfId="12066"/>
    <cellStyle name="Percent 7 3 4 4 2" xfId="12067"/>
    <cellStyle name="Percent 7 3 4 4 2 2" xfId="29687"/>
    <cellStyle name="Percent 7 3 4 4 3" xfId="29686"/>
    <cellStyle name="Percent 7 3 4 5" xfId="12068"/>
    <cellStyle name="Percent 7 3 4 5 2" xfId="29688"/>
    <cellStyle name="Percent 7 3 4 6" xfId="29681"/>
    <cellStyle name="Percent 7 3 5" xfId="12069"/>
    <cellStyle name="Percent 7 3 5 2" xfId="12070"/>
    <cellStyle name="Percent 7 3 5 2 2" xfId="12071"/>
    <cellStyle name="Percent 7 3 5 2 2 2" xfId="29691"/>
    <cellStyle name="Percent 7 3 5 2 3" xfId="29690"/>
    <cellStyle name="Percent 7 3 5 3" xfId="12072"/>
    <cellStyle name="Percent 7 3 5 3 2" xfId="12073"/>
    <cellStyle name="Percent 7 3 5 3 2 2" xfId="29693"/>
    <cellStyle name="Percent 7 3 5 3 3" xfId="29692"/>
    <cellStyle name="Percent 7 3 5 4" xfId="12074"/>
    <cellStyle name="Percent 7 3 5 4 2" xfId="29694"/>
    <cellStyle name="Percent 7 3 5 5" xfId="29689"/>
    <cellStyle name="Percent 7 3 6" xfId="12075"/>
    <cellStyle name="Percent 7 3 6 2" xfId="12076"/>
    <cellStyle name="Percent 7 3 6 2 2" xfId="29696"/>
    <cellStyle name="Percent 7 3 6 3" xfId="29695"/>
    <cellStyle name="Percent 7 3 7" xfId="12077"/>
    <cellStyle name="Percent 7 3 7 2" xfId="12078"/>
    <cellStyle name="Percent 7 3 7 2 2" xfId="29698"/>
    <cellStyle name="Percent 7 3 7 3" xfId="29697"/>
    <cellStyle name="Percent 7 3 8" xfId="12079"/>
    <cellStyle name="Percent 7 3 8 2" xfId="12080"/>
    <cellStyle name="Percent 7 3 8 2 2" xfId="29700"/>
    <cellStyle name="Percent 7 3 8 3" xfId="29699"/>
    <cellStyle name="Percent 7 3 9" xfId="12081"/>
    <cellStyle name="Percent 7 3 9 2" xfId="29701"/>
    <cellStyle name="Percent 7 4" xfId="12082"/>
    <cellStyle name="Percent 7 4 10" xfId="29702"/>
    <cellStyle name="Percent 7 4 2" xfId="12083"/>
    <cellStyle name="Percent 7 4 2 2" xfId="12084"/>
    <cellStyle name="Percent 7 4 2 2 2" xfId="12085"/>
    <cellStyle name="Percent 7 4 2 2 2 2" xfId="29705"/>
    <cellStyle name="Percent 7 4 2 2 3" xfId="29704"/>
    <cellStyle name="Percent 7 4 2 3" xfId="12086"/>
    <cellStyle name="Percent 7 4 2 3 2" xfId="12087"/>
    <cellStyle name="Percent 7 4 2 3 2 2" xfId="29707"/>
    <cellStyle name="Percent 7 4 2 3 3" xfId="29706"/>
    <cellStyle name="Percent 7 4 2 4" xfId="12088"/>
    <cellStyle name="Percent 7 4 2 4 2" xfId="29708"/>
    <cellStyle name="Percent 7 4 2 5" xfId="29703"/>
    <cellStyle name="Percent 7 4 3" xfId="12089"/>
    <cellStyle name="Percent 7 4 3 2" xfId="12090"/>
    <cellStyle name="Percent 7 4 3 2 2" xfId="12091"/>
    <cellStyle name="Percent 7 4 3 2 2 2" xfId="29711"/>
    <cellStyle name="Percent 7 4 3 2 3" xfId="29710"/>
    <cellStyle name="Percent 7 4 3 3" xfId="12092"/>
    <cellStyle name="Percent 7 4 3 3 2" xfId="12093"/>
    <cellStyle name="Percent 7 4 3 3 2 2" xfId="29713"/>
    <cellStyle name="Percent 7 4 3 3 3" xfId="29712"/>
    <cellStyle name="Percent 7 4 3 4" xfId="12094"/>
    <cellStyle name="Percent 7 4 3 4 2" xfId="29714"/>
    <cellStyle name="Percent 7 4 3 5" xfId="29709"/>
    <cellStyle name="Percent 7 4 4" xfId="12095"/>
    <cellStyle name="Percent 7 4 4 2" xfId="12096"/>
    <cellStyle name="Percent 7 4 4 2 2" xfId="12097"/>
    <cellStyle name="Percent 7 4 4 2 2 2" xfId="29717"/>
    <cellStyle name="Percent 7 4 4 2 3" xfId="29716"/>
    <cellStyle name="Percent 7 4 4 3" xfId="12098"/>
    <cellStyle name="Percent 7 4 4 3 2" xfId="12099"/>
    <cellStyle name="Percent 7 4 4 3 2 2" xfId="29719"/>
    <cellStyle name="Percent 7 4 4 3 3" xfId="29718"/>
    <cellStyle name="Percent 7 4 4 4" xfId="12100"/>
    <cellStyle name="Percent 7 4 4 4 2" xfId="12101"/>
    <cellStyle name="Percent 7 4 4 4 2 2" xfId="29721"/>
    <cellStyle name="Percent 7 4 4 4 3" xfId="29720"/>
    <cellStyle name="Percent 7 4 4 5" xfId="12102"/>
    <cellStyle name="Percent 7 4 4 5 2" xfId="29722"/>
    <cellStyle name="Percent 7 4 4 6" xfId="29715"/>
    <cellStyle name="Percent 7 4 5" xfId="12103"/>
    <cellStyle name="Percent 7 4 5 2" xfId="12104"/>
    <cellStyle name="Percent 7 4 5 2 2" xfId="12105"/>
    <cellStyle name="Percent 7 4 5 2 2 2" xfId="29725"/>
    <cellStyle name="Percent 7 4 5 2 3" xfId="29724"/>
    <cellStyle name="Percent 7 4 5 3" xfId="12106"/>
    <cellStyle name="Percent 7 4 5 3 2" xfId="12107"/>
    <cellStyle name="Percent 7 4 5 3 2 2" xfId="29727"/>
    <cellStyle name="Percent 7 4 5 3 3" xfId="29726"/>
    <cellStyle name="Percent 7 4 5 4" xfId="12108"/>
    <cellStyle name="Percent 7 4 5 4 2" xfId="29728"/>
    <cellStyle name="Percent 7 4 5 5" xfId="29723"/>
    <cellStyle name="Percent 7 4 6" xfId="12109"/>
    <cellStyle name="Percent 7 4 6 2" xfId="12110"/>
    <cellStyle name="Percent 7 4 6 2 2" xfId="29730"/>
    <cellStyle name="Percent 7 4 6 3" xfId="29729"/>
    <cellStyle name="Percent 7 4 7" xfId="12111"/>
    <cellStyle name="Percent 7 4 7 2" xfId="12112"/>
    <cellStyle name="Percent 7 4 7 2 2" xfId="29732"/>
    <cellStyle name="Percent 7 4 7 3" xfId="29731"/>
    <cellStyle name="Percent 7 4 8" xfId="12113"/>
    <cellStyle name="Percent 7 4 8 2" xfId="12114"/>
    <cellStyle name="Percent 7 4 8 2 2" xfId="29734"/>
    <cellStyle name="Percent 7 4 8 3" xfId="29733"/>
    <cellStyle name="Percent 7 4 9" xfId="12115"/>
    <cellStyle name="Percent 7 4 9 2" xfId="29735"/>
    <cellStyle name="Percent 7 5" xfId="12116"/>
    <cellStyle name="Percent 7 5 10" xfId="29736"/>
    <cellStyle name="Percent 7 5 2" xfId="12117"/>
    <cellStyle name="Percent 7 5 2 2" xfId="12118"/>
    <cellStyle name="Percent 7 5 2 2 2" xfId="12119"/>
    <cellStyle name="Percent 7 5 2 2 2 2" xfId="29739"/>
    <cellStyle name="Percent 7 5 2 2 3" xfId="29738"/>
    <cellStyle name="Percent 7 5 2 3" xfId="12120"/>
    <cellStyle name="Percent 7 5 2 3 2" xfId="12121"/>
    <cellStyle name="Percent 7 5 2 3 2 2" xfId="29741"/>
    <cellStyle name="Percent 7 5 2 3 3" xfId="29740"/>
    <cellStyle name="Percent 7 5 2 4" xfId="12122"/>
    <cellStyle name="Percent 7 5 2 4 2" xfId="29742"/>
    <cellStyle name="Percent 7 5 2 5" xfId="29737"/>
    <cellStyle name="Percent 7 5 3" xfId="12123"/>
    <cellStyle name="Percent 7 5 3 2" xfId="12124"/>
    <cellStyle name="Percent 7 5 3 2 2" xfId="12125"/>
    <cellStyle name="Percent 7 5 3 2 2 2" xfId="29745"/>
    <cellStyle name="Percent 7 5 3 2 3" xfId="29744"/>
    <cellStyle name="Percent 7 5 3 3" xfId="12126"/>
    <cellStyle name="Percent 7 5 3 3 2" xfId="12127"/>
    <cellStyle name="Percent 7 5 3 3 2 2" xfId="29747"/>
    <cellStyle name="Percent 7 5 3 3 3" xfId="29746"/>
    <cellStyle name="Percent 7 5 3 4" xfId="12128"/>
    <cellStyle name="Percent 7 5 3 4 2" xfId="29748"/>
    <cellStyle name="Percent 7 5 3 5" xfId="29743"/>
    <cellStyle name="Percent 7 5 4" xfId="12129"/>
    <cellStyle name="Percent 7 5 4 2" xfId="12130"/>
    <cellStyle name="Percent 7 5 4 2 2" xfId="12131"/>
    <cellStyle name="Percent 7 5 4 2 2 2" xfId="29751"/>
    <cellStyle name="Percent 7 5 4 2 3" xfId="29750"/>
    <cellStyle name="Percent 7 5 4 3" xfId="12132"/>
    <cellStyle name="Percent 7 5 4 3 2" xfId="12133"/>
    <cellStyle name="Percent 7 5 4 3 2 2" xfId="29753"/>
    <cellStyle name="Percent 7 5 4 3 3" xfId="29752"/>
    <cellStyle name="Percent 7 5 4 4" xfId="12134"/>
    <cellStyle name="Percent 7 5 4 4 2" xfId="12135"/>
    <cellStyle name="Percent 7 5 4 4 2 2" xfId="29755"/>
    <cellStyle name="Percent 7 5 4 4 3" xfId="29754"/>
    <cellStyle name="Percent 7 5 4 5" xfId="12136"/>
    <cellStyle name="Percent 7 5 4 5 2" xfId="29756"/>
    <cellStyle name="Percent 7 5 4 6" xfId="29749"/>
    <cellStyle name="Percent 7 5 5" xfId="12137"/>
    <cellStyle name="Percent 7 5 5 2" xfId="12138"/>
    <cellStyle name="Percent 7 5 5 2 2" xfId="12139"/>
    <cellStyle name="Percent 7 5 5 2 2 2" xfId="29759"/>
    <cellStyle name="Percent 7 5 5 2 3" xfId="29758"/>
    <cellStyle name="Percent 7 5 5 3" xfId="12140"/>
    <cellStyle name="Percent 7 5 5 3 2" xfId="12141"/>
    <cellStyle name="Percent 7 5 5 3 2 2" xfId="29761"/>
    <cellStyle name="Percent 7 5 5 3 3" xfId="29760"/>
    <cellStyle name="Percent 7 5 5 4" xfId="12142"/>
    <cellStyle name="Percent 7 5 5 4 2" xfId="29762"/>
    <cellStyle name="Percent 7 5 5 5" xfId="29757"/>
    <cellStyle name="Percent 7 5 6" xfId="12143"/>
    <cellStyle name="Percent 7 5 6 2" xfId="12144"/>
    <cellStyle name="Percent 7 5 6 2 2" xfId="29764"/>
    <cellStyle name="Percent 7 5 6 3" xfId="29763"/>
    <cellStyle name="Percent 7 5 7" xfId="12145"/>
    <cellStyle name="Percent 7 5 7 2" xfId="12146"/>
    <cellStyle name="Percent 7 5 7 2 2" xfId="29766"/>
    <cellStyle name="Percent 7 5 7 3" xfId="29765"/>
    <cellStyle name="Percent 7 5 8" xfId="12147"/>
    <cellStyle name="Percent 7 5 8 2" xfId="12148"/>
    <cellStyle name="Percent 7 5 8 2 2" xfId="29768"/>
    <cellStyle name="Percent 7 5 8 3" xfId="29767"/>
    <cellStyle name="Percent 7 5 9" xfId="12149"/>
    <cellStyle name="Percent 7 5 9 2" xfId="29769"/>
    <cellStyle name="Percent 7 6" xfId="12150"/>
    <cellStyle name="Percent 7 6 10" xfId="29770"/>
    <cellStyle name="Percent 7 6 2" xfId="12151"/>
    <cellStyle name="Percent 7 6 2 2" xfId="12152"/>
    <cellStyle name="Percent 7 6 2 2 2" xfId="12153"/>
    <cellStyle name="Percent 7 6 2 2 2 2" xfId="29773"/>
    <cellStyle name="Percent 7 6 2 2 3" xfId="29772"/>
    <cellStyle name="Percent 7 6 2 3" xfId="12154"/>
    <cellStyle name="Percent 7 6 2 3 2" xfId="12155"/>
    <cellStyle name="Percent 7 6 2 3 2 2" xfId="29775"/>
    <cellStyle name="Percent 7 6 2 3 3" xfId="29774"/>
    <cellStyle name="Percent 7 6 2 4" xfId="12156"/>
    <cellStyle name="Percent 7 6 2 4 2" xfId="29776"/>
    <cellStyle name="Percent 7 6 2 5" xfId="29771"/>
    <cellStyle name="Percent 7 6 3" xfId="12157"/>
    <cellStyle name="Percent 7 6 3 2" xfId="12158"/>
    <cellStyle name="Percent 7 6 3 2 2" xfId="12159"/>
    <cellStyle name="Percent 7 6 3 2 2 2" xfId="29779"/>
    <cellStyle name="Percent 7 6 3 2 3" xfId="29778"/>
    <cellStyle name="Percent 7 6 3 3" xfId="12160"/>
    <cellStyle name="Percent 7 6 3 3 2" xfId="12161"/>
    <cellStyle name="Percent 7 6 3 3 2 2" xfId="29781"/>
    <cellStyle name="Percent 7 6 3 3 3" xfId="29780"/>
    <cellStyle name="Percent 7 6 3 4" xfId="12162"/>
    <cellStyle name="Percent 7 6 3 4 2" xfId="29782"/>
    <cellStyle name="Percent 7 6 3 5" xfId="29777"/>
    <cellStyle name="Percent 7 6 4" xfId="12163"/>
    <cellStyle name="Percent 7 6 4 2" xfId="12164"/>
    <cellStyle name="Percent 7 6 4 2 2" xfId="12165"/>
    <cellStyle name="Percent 7 6 4 2 2 2" xfId="29785"/>
    <cellStyle name="Percent 7 6 4 2 3" xfId="29784"/>
    <cellStyle name="Percent 7 6 4 3" xfId="12166"/>
    <cellStyle name="Percent 7 6 4 3 2" xfId="12167"/>
    <cellStyle name="Percent 7 6 4 3 2 2" xfId="29787"/>
    <cellStyle name="Percent 7 6 4 3 3" xfId="29786"/>
    <cellStyle name="Percent 7 6 4 4" xfId="12168"/>
    <cellStyle name="Percent 7 6 4 4 2" xfId="12169"/>
    <cellStyle name="Percent 7 6 4 4 2 2" xfId="29789"/>
    <cellStyle name="Percent 7 6 4 4 3" xfId="29788"/>
    <cellStyle name="Percent 7 6 4 5" xfId="12170"/>
    <cellStyle name="Percent 7 6 4 5 2" xfId="29790"/>
    <cellStyle name="Percent 7 6 4 6" xfId="29783"/>
    <cellStyle name="Percent 7 6 5" xfId="12171"/>
    <cellStyle name="Percent 7 6 5 2" xfId="12172"/>
    <cellStyle name="Percent 7 6 5 2 2" xfId="12173"/>
    <cellStyle name="Percent 7 6 5 2 2 2" xfId="29793"/>
    <cellStyle name="Percent 7 6 5 2 3" xfId="29792"/>
    <cellStyle name="Percent 7 6 5 3" xfId="12174"/>
    <cellStyle name="Percent 7 6 5 3 2" xfId="12175"/>
    <cellStyle name="Percent 7 6 5 3 2 2" xfId="29795"/>
    <cellStyle name="Percent 7 6 5 3 3" xfId="29794"/>
    <cellStyle name="Percent 7 6 5 4" xfId="12176"/>
    <cellStyle name="Percent 7 6 5 4 2" xfId="29796"/>
    <cellStyle name="Percent 7 6 5 5" xfId="29791"/>
    <cellStyle name="Percent 7 6 6" xfId="12177"/>
    <cellStyle name="Percent 7 6 6 2" xfId="12178"/>
    <cellStyle name="Percent 7 6 6 2 2" xfId="29798"/>
    <cellStyle name="Percent 7 6 6 3" xfId="29797"/>
    <cellStyle name="Percent 7 6 7" xfId="12179"/>
    <cellStyle name="Percent 7 6 7 2" xfId="12180"/>
    <cellStyle name="Percent 7 6 7 2 2" xfId="29800"/>
    <cellStyle name="Percent 7 6 7 3" xfId="29799"/>
    <cellStyle name="Percent 7 6 8" xfId="12181"/>
    <cellStyle name="Percent 7 6 8 2" xfId="12182"/>
    <cellStyle name="Percent 7 6 8 2 2" xfId="29802"/>
    <cellStyle name="Percent 7 6 8 3" xfId="29801"/>
    <cellStyle name="Percent 7 6 9" xfId="12183"/>
    <cellStyle name="Percent 7 6 9 2" xfId="29803"/>
    <cellStyle name="Percent 7 7" xfId="12184"/>
    <cellStyle name="Percent 7 7 10" xfId="29804"/>
    <cellStyle name="Percent 7 7 2" xfId="12185"/>
    <cellStyle name="Percent 7 7 2 2" xfId="12186"/>
    <cellStyle name="Percent 7 7 2 2 2" xfId="12187"/>
    <cellStyle name="Percent 7 7 2 2 2 2" xfId="29807"/>
    <cellStyle name="Percent 7 7 2 2 3" xfId="29806"/>
    <cellStyle name="Percent 7 7 2 3" xfId="12188"/>
    <cellStyle name="Percent 7 7 2 3 2" xfId="12189"/>
    <cellStyle name="Percent 7 7 2 3 2 2" xfId="29809"/>
    <cellStyle name="Percent 7 7 2 3 3" xfId="29808"/>
    <cellStyle name="Percent 7 7 2 4" xfId="12190"/>
    <cellStyle name="Percent 7 7 2 4 2" xfId="29810"/>
    <cellStyle name="Percent 7 7 2 5" xfId="29805"/>
    <cellStyle name="Percent 7 7 3" xfId="12191"/>
    <cellStyle name="Percent 7 7 3 2" xfId="12192"/>
    <cellStyle name="Percent 7 7 3 2 2" xfId="12193"/>
    <cellStyle name="Percent 7 7 3 2 2 2" xfId="29813"/>
    <cellStyle name="Percent 7 7 3 2 3" xfId="29812"/>
    <cellStyle name="Percent 7 7 3 3" xfId="12194"/>
    <cellStyle name="Percent 7 7 3 3 2" xfId="12195"/>
    <cellStyle name="Percent 7 7 3 3 2 2" xfId="29815"/>
    <cellStyle name="Percent 7 7 3 3 3" xfId="29814"/>
    <cellStyle name="Percent 7 7 3 4" xfId="12196"/>
    <cellStyle name="Percent 7 7 3 4 2" xfId="29816"/>
    <cellStyle name="Percent 7 7 3 5" xfId="29811"/>
    <cellStyle name="Percent 7 7 4" xfId="12197"/>
    <cellStyle name="Percent 7 7 4 2" xfId="12198"/>
    <cellStyle name="Percent 7 7 4 2 2" xfId="12199"/>
    <cellStyle name="Percent 7 7 4 2 2 2" xfId="29819"/>
    <cellStyle name="Percent 7 7 4 2 3" xfId="29818"/>
    <cellStyle name="Percent 7 7 4 3" xfId="12200"/>
    <cellStyle name="Percent 7 7 4 3 2" xfId="12201"/>
    <cellStyle name="Percent 7 7 4 3 2 2" xfId="29821"/>
    <cellStyle name="Percent 7 7 4 3 3" xfId="29820"/>
    <cellStyle name="Percent 7 7 4 4" xfId="12202"/>
    <cellStyle name="Percent 7 7 4 4 2" xfId="12203"/>
    <cellStyle name="Percent 7 7 4 4 2 2" xfId="29823"/>
    <cellStyle name="Percent 7 7 4 4 3" xfId="29822"/>
    <cellStyle name="Percent 7 7 4 5" xfId="12204"/>
    <cellStyle name="Percent 7 7 4 5 2" xfId="29824"/>
    <cellStyle name="Percent 7 7 4 6" xfId="29817"/>
    <cellStyle name="Percent 7 7 5" xfId="12205"/>
    <cellStyle name="Percent 7 7 5 2" xfId="12206"/>
    <cellStyle name="Percent 7 7 5 2 2" xfId="12207"/>
    <cellStyle name="Percent 7 7 5 2 2 2" xfId="29827"/>
    <cellStyle name="Percent 7 7 5 2 3" xfId="29826"/>
    <cellStyle name="Percent 7 7 5 3" xfId="12208"/>
    <cellStyle name="Percent 7 7 5 3 2" xfId="12209"/>
    <cellStyle name="Percent 7 7 5 3 2 2" xfId="29829"/>
    <cellStyle name="Percent 7 7 5 3 3" xfId="29828"/>
    <cellStyle name="Percent 7 7 5 4" xfId="12210"/>
    <cellStyle name="Percent 7 7 5 4 2" xfId="29830"/>
    <cellStyle name="Percent 7 7 5 5" xfId="29825"/>
    <cellStyle name="Percent 7 7 6" xfId="12211"/>
    <cellStyle name="Percent 7 7 6 2" xfId="12212"/>
    <cellStyle name="Percent 7 7 6 2 2" xfId="29832"/>
    <cellStyle name="Percent 7 7 6 3" xfId="29831"/>
    <cellStyle name="Percent 7 7 7" xfId="12213"/>
    <cellStyle name="Percent 7 7 7 2" xfId="12214"/>
    <cellStyle name="Percent 7 7 7 2 2" xfId="29834"/>
    <cellStyle name="Percent 7 7 7 3" xfId="29833"/>
    <cellStyle name="Percent 7 7 8" xfId="12215"/>
    <cellStyle name="Percent 7 7 8 2" xfId="12216"/>
    <cellStyle name="Percent 7 7 8 2 2" xfId="29836"/>
    <cellStyle name="Percent 7 7 8 3" xfId="29835"/>
    <cellStyle name="Percent 7 7 9" xfId="12217"/>
    <cellStyle name="Percent 7 7 9 2" xfId="29837"/>
    <cellStyle name="Percent 7 8" xfId="12218"/>
    <cellStyle name="Percent 7 8 10" xfId="29838"/>
    <cellStyle name="Percent 7 8 2" xfId="12219"/>
    <cellStyle name="Percent 7 8 2 2" xfId="12220"/>
    <cellStyle name="Percent 7 8 2 2 2" xfId="12221"/>
    <cellStyle name="Percent 7 8 2 2 2 2" xfId="29841"/>
    <cellStyle name="Percent 7 8 2 2 3" xfId="29840"/>
    <cellStyle name="Percent 7 8 2 3" xfId="12222"/>
    <cellStyle name="Percent 7 8 2 3 2" xfId="12223"/>
    <cellStyle name="Percent 7 8 2 3 2 2" xfId="29843"/>
    <cellStyle name="Percent 7 8 2 3 3" xfId="29842"/>
    <cellStyle name="Percent 7 8 2 4" xfId="12224"/>
    <cellStyle name="Percent 7 8 2 4 2" xfId="29844"/>
    <cellStyle name="Percent 7 8 2 5" xfId="29839"/>
    <cellStyle name="Percent 7 8 3" xfId="12225"/>
    <cellStyle name="Percent 7 8 3 2" xfId="12226"/>
    <cellStyle name="Percent 7 8 3 2 2" xfId="12227"/>
    <cellStyle name="Percent 7 8 3 2 2 2" xfId="29847"/>
    <cellStyle name="Percent 7 8 3 2 3" xfId="29846"/>
    <cellStyle name="Percent 7 8 3 3" xfId="12228"/>
    <cellStyle name="Percent 7 8 3 3 2" xfId="12229"/>
    <cellStyle name="Percent 7 8 3 3 2 2" xfId="29849"/>
    <cellStyle name="Percent 7 8 3 3 3" xfId="29848"/>
    <cellStyle name="Percent 7 8 3 4" xfId="12230"/>
    <cellStyle name="Percent 7 8 3 4 2" xfId="29850"/>
    <cellStyle name="Percent 7 8 3 5" xfId="29845"/>
    <cellStyle name="Percent 7 8 4" xfId="12231"/>
    <cellStyle name="Percent 7 8 4 2" xfId="12232"/>
    <cellStyle name="Percent 7 8 4 2 2" xfId="12233"/>
    <cellStyle name="Percent 7 8 4 2 2 2" xfId="29853"/>
    <cellStyle name="Percent 7 8 4 2 3" xfId="29852"/>
    <cellStyle name="Percent 7 8 4 3" xfId="12234"/>
    <cellStyle name="Percent 7 8 4 3 2" xfId="12235"/>
    <cellStyle name="Percent 7 8 4 3 2 2" xfId="29855"/>
    <cellStyle name="Percent 7 8 4 3 3" xfId="29854"/>
    <cellStyle name="Percent 7 8 4 4" xfId="12236"/>
    <cellStyle name="Percent 7 8 4 4 2" xfId="12237"/>
    <cellStyle name="Percent 7 8 4 4 2 2" xfId="29857"/>
    <cellStyle name="Percent 7 8 4 4 3" xfId="29856"/>
    <cellStyle name="Percent 7 8 4 5" xfId="12238"/>
    <cellStyle name="Percent 7 8 4 5 2" xfId="29858"/>
    <cellStyle name="Percent 7 8 4 6" xfId="29851"/>
    <cellStyle name="Percent 7 8 5" xfId="12239"/>
    <cellStyle name="Percent 7 8 5 2" xfId="12240"/>
    <cellStyle name="Percent 7 8 5 2 2" xfId="12241"/>
    <cellStyle name="Percent 7 8 5 2 2 2" xfId="29861"/>
    <cellStyle name="Percent 7 8 5 2 3" xfId="29860"/>
    <cellStyle name="Percent 7 8 5 3" xfId="12242"/>
    <cellStyle name="Percent 7 8 5 3 2" xfId="12243"/>
    <cellStyle name="Percent 7 8 5 3 2 2" xfId="29863"/>
    <cellStyle name="Percent 7 8 5 3 3" xfId="29862"/>
    <cellStyle name="Percent 7 8 5 4" xfId="12244"/>
    <cellStyle name="Percent 7 8 5 4 2" xfId="29864"/>
    <cellStyle name="Percent 7 8 5 5" xfId="29859"/>
    <cellStyle name="Percent 7 8 6" xfId="12245"/>
    <cellStyle name="Percent 7 8 6 2" xfId="12246"/>
    <cellStyle name="Percent 7 8 6 2 2" xfId="29866"/>
    <cellStyle name="Percent 7 8 6 3" xfId="29865"/>
    <cellStyle name="Percent 7 8 7" xfId="12247"/>
    <cellStyle name="Percent 7 8 7 2" xfId="12248"/>
    <cellStyle name="Percent 7 8 7 2 2" xfId="29868"/>
    <cellStyle name="Percent 7 8 7 3" xfId="29867"/>
    <cellStyle name="Percent 7 8 8" xfId="12249"/>
    <cellStyle name="Percent 7 8 8 2" xfId="12250"/>
    <cellStyle name="Percent 7 8 8 2 2" xfId="29870"/>
    <cellStyle name="Percent 7 8 8 3" xfId="29869"/>
    <cellStyle name="Percent 7 8 9" xfId="12251"/>
    <cellStyle name="Percent 7 8 9 2" xfId="29871"/>
    <cellStyle name="Percent 7 9" xfId="12252"/>
    <cellStyle name="Percent 7 9 10" xfId="29872"/>
    <cellStyle name="Percent 7 9 2" xfId="12253"/>
    <cellStyle name="Percent 7 9 2 2" xfId="12254"/>
    <cellStyle name="Percent 7 9 2 2 2" xfId="12255"/>
    <cellStyle name="Percent 7 9 2 2 2 2" xfId="29875"/>
    <cellStyle name="Percent 7 9 2 2 3" xfId="29874"/>
    <cellStyle name="Percent 7 9 2 3" xfId="12256"/>
    <cellStyle name="Percent 7 9 2 3 2" xfId="12257"/>
    <cellStyle name="Percent 7 9 2 3 2 2" xfId="29877"/>
    <cellStyle name="Percent 7 9 2 3 3" xfId="29876"/>
    <cellStyle name="Percent 7 9 2 4" xfId="12258"/>
    <cellStyle name="Percent 7 9 2 4 2" xfId="29878"/>
    <cellStyle name="Percent 7 9 2 5" xfId="29873"/>
    <cellStyle name="Percent 7 9 3" xfId="12259"/>
    <cellStyle name="Percent 7 9 3 2" xfId="12260"/>
    <cellStyle name="Percent 7 9 3 2 2" xfId="12261"/>
    <cellStyle name="Percent 7 9 3 2 2 2" xfId="29881"/>
    <cellStyle name="Percent 7 9 3 2 3" xfId="29880"/>
    <cellStyle name="Percent 7 9 3 3" xfId="12262"/>
    <cellStyle name="Percent 7 9 3 3 2" xfId="12263"/>
    <cellStyle name="Percent 7 9 3 3 2 2" xfId="29883"/>
    <cellStyle name="Percent 7 9 3 3 3" xfId="29882"/>
    <cellStyle name="Percent 7 9 3 4" xfId="12264"/>
    <cellStyle name="Percent 7 9 3 4 2" xfId="29884"/>
    <cellStyle name="Percent 7 9 3 5" xfId="29879"/>
    <cellStyle name="Percent 7 9 4" xfId="12265"/>
    <cellStyle name="Percent 7 9 4 2" xfId="12266"/>
    <cellStyle name="Percent 7 9 4 2 2" xfId="12267"/>
    <cellStyle name="Percent 7 9 4 2 2 2" xfId="29887"/>
    <cellStyle name="Percent 7 9 4 2 3" xfId="29886"/>
    <cellStyle name="Percent 7 9 4 3" xfId="12268"/>
    <cellStyle name="Percent 7 9 4 3 2" xfId="12269"/>
    <cellStyle name="Percent 7 9 4 3 2 2" xfId="29889"/>
    <cellStyle name="Percent 7 9 4 3 3" xfId="29888"/>
    <cellStyle name="Percent 7 9 4 4" xfId="12270"/>
    <cellStyle name="Percent 7 9 4 4 2" xfId="12271"/>
    <cellStyle name="Percent 7 9 4 4 2 2" xfId="29891"/>
    <cellStyle name="Percent 7 9 4 4 3" xfId="29890"/>
    <cellStyle name="Percent 7 9 4 5" xfId="12272"/>
    <cellStyle name="Percent 7 9 4 5 2" xfId="29892"/>
    <cellStyle name="Percent 7 9 4 6" xfId="29885"/>
    <cellStyle name="Percent 7 9 5" xfId="12273"/>
    <cellStyle name="Percent 7 9 5 2" xfId="12274"/>
    <cellStyle name="Percent 7 9 5 2 2" xfId="12275"/>
    <cellStyle name="Percent 7 9 5 2 2 2" xfId="29895"/>
    <cellStyle name="Percent 7 9 5 2 3" xfId="29894"/>
    <cellStyle name="Percent 7 9 5 3" xfId="12276"/>
    <cellStyle name="Percent 7 9 5 3 2" xfId="12277"/>
    <cellStyle name="Percent 7 9 5 3 2 2" xfId="29897"/>
    <cellStyle name="Percent 7 9 5 3 3" xfId="29896"/>
    <cellStyle name="Percent 7 9 5 4" xfId="12278"/>
    <cellStyle name="Percent 7 9 5 4 2" xfId="29898"/>
    <cellStyle name="Percent 7 9 5 5" xfId="29893"/>
    <cellStyle name="Percent 7 9 6" xfId="12279"/>
    <cellStyle name="Percent 7 9 6 2" xfId="12280"/>
    <cellStyle name="Percent 7 9 6 2 2" xfId="29900"/>
    <cellStyle name="Percent 7 9 6 3" xfId="29899"/>
    <cellStyle name="Percent 7 9 7" xfId="12281"/>
    <cellStyle name="Percent 7 9 7 2" xfId="12282"/>
    <cellStyle name="Percent 7 9 7 2 2" xfId="29902"/>
    <cellStyle name="Percent 7 9 7 3" xfId="29901"/>
    <cellStyle name="Percent 7 9 8" xfId="12283"/>
    <cellStyle name="Percent 7 9 8 2" xfId="12284"/>
    <cellStyle name="Percent 7 9 8 2 2" xfId="29904"/>
    <cellStyle name="Percent 7 9 8 3" xfId="29903"/>
    <cellStyle name="Percent 7 9 9" xfId="12285"/>
    <cellStyle name="Percent 7 9 9 2" xfId="29905"/>
    <cellStyle name="Percent 8" xfId="12286"/>
    <cellStyle name="Percent 8 10" xfId="12287"/>
    <cellStyle name="Percent 8 10 2" xfId="12288"/>
    <cellStyle name="Percent 8 10 2 2" xfId="12289"/>
    <cellStyle name="Percent 8 10 2 2 2" xfId="29909"/>
    <cellStyle name="Percent 8 10 2 3" xfId="29908"/>
    <cellStyle name="Percent 8 10 3" xfId="12290"/>
    <cellStyle name="Percent 8 10 3 2" xfId="12291"/>
    <cellStyle name="Percent 8 10 3 2 2" xfId="29911"/>
    <cellStyle name="Percent 8 10 3 3" xfId="29910"/>
    <cellStyle name="Percent 8 10 4" xfId="12292"/>
    <cellStyle name="Percent 8 10 4 2" xfId="29912"/>
    <cellStyle name="Percent 8 10 5" xfId="29907"/>
    <cellStyle name="Percent 8 11" xfId="12293"/>
    <cellStyle name="Percent 8 11 2" xfId="12294"/>
    <cellStyle name="Percent 8 11 2 2" xfId="12295"/>
    <cellStyle name="Percent 8 11 2 2 2" xfId="29915"/>
    <cellStyle name="Percent 8 11 2 3" xfId="29914"/>
    <cellStyle name="Percent 8 11 3" xfId="12296"/>
    <cellStyle name="Percent 8 11 3 2" xfId="12297"/>
    <cellStyle name="Percent 8 11 3 2 2" xfId="29917"/>
    <cellStyle name="Percent 8 11 3 3" xfId="29916"/>
    <cellStyle name="Percent 8 11 4" xfId="12298"/>
    <cellStyle name="Percent 8 11 4 2" xfId="12299"/>
    <cellStyle name="Percent 8 11 4 2 2" xfId="29919"/>
    <cellStyle name="Percent 8 11 4 3" xfId="29918"/>
    <cellStyle name="Percent 8 11 5" xfId="12300"/>
    <cellStyle name="Percent 8 11 5 2" xfId="29920"/>
    <cellStyle name="Percent 8 11 6" xfId="29913"/>
    <cellStyle name="Percent 8 12" xfId="12301"/>
    <cellStyle name="Percent 8 12 2" xfId="12302"/>
    <cellStyle name="Percent 8 12 2 2" xfId="12303"/>
    <cellStyle name="Percent 8 12 2 2 2" xfId="29923"/>
    <cellStyle name="Percent 8 12 2 3" xfId="29922"/>
    <cellStyle name="Percent 8 12 3" xfId="12304"/>
    <cellStyle name="Percent 8 12 3 2" xfId="12305"/>
    <cellStyle name="Percent 8 12 3 2 2" xfId="29925"/>
    <cellStyle name="Percent 8 12 3 3" xfId="29924"/>
    <cellStyle name="Percent 8 12 4" xfId="12306"/>
    <cellStyle name="Percent 8 12 4 2" xfId="29926"/>
    <cellStyle name="Percent 8 12 5" xfId="29921"/>
    <cellStyle name="Percent 8 13" xfId="12307"/>
    <cellStyle name="Percent 8 13 2" xfId="12308"/>
    <cellStyle name="Percent 8 13 2 2" xfId="29928"/>
    <cellStyle name="Percent 8 13 3" xfId="29927"/>
    <cellStyle name="Percent 8 14" xfId="12309"/>
    <cellStyle name="Percent 8 14 2" xfId="12310"/>
    <cellStyle name="Percent 8 14 2 2" xfId="29930"/>
    <cellStyle name="Percent 8 14 3" xfId="29929"/>
    <cellStyle name="Percent 8 15" xfId="12311"/>
    <cellStyle name="Percent 8 15 2" xfId="12312"/>
    <cellStyle name="Percent 8 15 2 2" xfId="29932"/>
    <cellStyle name="Percent 8 15 3" xfId="29931"/>
    <cellStyle name="Percent 8 16" xfId="12313"/>
    <cellStyle name="Percent 8 16 2" xfId="29933"/>
    <cellStyle name="Percent 8 17" xfId="29906"/>
    <cellStyle name="Percent 8 2" xfId="12314"/>
    <cellStyle name="Percent 8 2 10" xfId="29934"/>
    <cellStyle name="Percent 8 2 2" xfId="12315"/>
    <cellStyle name="Percent 8 2 2 2" xfId="12316"/>
    <cellStyle name="Percent 8 2 2 2 2" xfId="12317"/>
    <cellStyle name="Percent 8 2 2 2 2 2" xfId="29937"/>
    <cellStyle name="Percent 8 2 2 2 3" xfId="29936"/>
    <cellStyle name="Percent 8 2 2 3" xfId="12318"/>
    <cellStyle name="Percent 8 2 2 3 2" xfId="12319"/>
    <cellStyle name="Percent 8 2 2 3 2 2" xfId="29939"/>
    <cellStyle name="Percent 8 2 2 3 3" xfId="29938"/>
    <cellStyle name="Percent 8 2 2 4" xfId="12320"/>
    <cellStyle name="Percent 8 2 2 4 2" xfId="29940"/>
    <cellStyle name="Percent 8 2 2 5" xfId="29935"/>
    <cellStyle name="Percent 8 2 3" xfId="12321"/>
    <cellStyle name="Percent 8 2 3 2" xfId="12322"/>
    <cellStyle name="Percent 8 2 3 2 2" xfId="12323"/>
    <cellStyle name="Percent 8 2 3 2 2 2" xfId="29943"/>
    <cellStyle name="Percent 8 2 3 2 3" xfId="29942"/>
    <cellStyle name="Percent 8 2 3 3" xfId="12324"/>
    <cellStyle name="Percent 8 2 3 3 2" xfId="12325"/>
    <cellStyle name="Percent 8 2 3 3 2 2" xfId="29945"/>
    <cellStyle name="Percent 8 2 3 3 3" xfId="29944"/>
    <cellStyle name="Percent 8 2 3 4" xfId="12326"/>
    <cellStyle name="Percent 8 2 3 4 2" xfId="29946"/>
    <cellStyle name="Percent 8 2 3 5" xfId="29941"/>
    <cellStyle name="Percent 8 2 4" xfId="12327"/>
    <cellStyle name="Percent 8 2 4 2" xfId="12328"/>
    <cellStyle name="Percent 8 2 4 2 2" xfId="12329"/>
    <cellStyle name="Percent 8 2 4 2 2 2" xfId="29949"/>
    <cellStyle name="Percent 8 2 4 2 3" xfId="29948"/>
    <cellStyle name="Percent 8 2 4 3" xfId="12330"/>
    <cellStyle name="Percent 8 2 4 3 2" xfId="12331"/>
    <cellStyle name="Percent 8 2 4 3 2 2" xfId="29951"/>
    <cellStyle name="Percent 8 2 4 3 3" xfId="29950"/>
    <cellStyle name="Percent 8 2 4 4" xfId="12332"/>
    <cellStyle name="Percent 8 2 4 4 2" xfId="12333"/>
    <cellStyle name="Percent 8 2 4 4 2 2" xfId="29953"/>
    <cellStyle name="Percent 8 2 4 4 3" xfId="29952"/>
    <cellStyle name="Percent 8 2 4 5" xfId="12334"/>
    <cellStyle name="Percent 8 2 4 5 2" xfId="29954"/>
    <cellStyle name="Percent 8 2 4 6" xfId="29947"/>
    <cellStyle name="Percent 8 2 5" xfId="12335"/>
    <cellStyle name="Percent 8 2 5 2" xfId="12336"/>
    <cellStyle name="Percent 8 2 5 2 2" xfId="12337"/>
    <cellStyle name="Percent 8 2 5 2 2 2" xfId="29957"/>
    <cellStyle name="Percent 8 2 5 2 3" xfId="29956"/>
    <cellStyle name="Percent 8 2 5 3" xfId="12338"/>
    <cellStyle name="Percent 8 2 5 3 2" xfId="12339"/>
    <cellStyle name="Percent 8 2 5 3 2 2" xfId="29959"/>
    <cellStyle name="Percent 8 2 5 3 3" xfId="29958"/>
    <cellStyle name="Percent 8 2 5 4" xfId="12340"/>
    <cellStyle name="Percent 8 2 5 4 2" xfId="29960"/>
    <cellStyle name="Percent 8 2 5 5" xfId="29955"/>
    <cellStyle name="Percent 8 2 6" xfId="12341"/>
    <cellStyle name="Percent 8 2 6 2" xfId="12342"/>
    <cellStyle name="Percent 8 2 6 2 2" xfId="29962"/>
    <cellStyle name="Percent 8 2 6 3" xfId="29961"/>
    <cellStyle name="Percent 8 2 7" xfId="12343"/>
    <cellStyle name="Percent 8 2 7 2" xfId="12344"/>
    <cellStyle name="Percent 8 2 7 2 2" xfId="29964"/>
    <cellStyle name="Percent 8 2 7 3" xfId="29963"/>
    <cellStyle name="Percent 8 2 8" xfId="12345"/>
    <cellStyle name="Percent 8 2 8 2" xfId="12346"/>
    <cellStyle name="Percent 8 2 8 2 2" xfId="29966"/>
    <cellStyle name="Percent 8 2 8 3" xfId="29965"/>
    <cellStyle name="Percent 8 2 9" xfId="12347"/>
    <cellStyle name="Percent 8 2 9 2" xfId="29967"/>
    <cellStyle name="Percent 8 3" xfId="12348"/>
    <cellStyle name="Percent 8 3 10" xfId="29968"/>
    <cellStyle name="Percent 8 3 2" xfId="12349"/>
    <cellStyle name="Percent 8 3 2 2" xfId="12350"/>
    <cellStyle name="Percent 8 3 2 2 2" xfId="12351"/>
    <cellStyle name="Percent 8 3 2 2 2 2" xfId="29971"/>
    <cellStyle name="Percent 8 3 2 2 3" xfId="29970"/>
    <cellStyle name="Percent 8 3 2 3" xfId="12352"/>
    <cellStyle name="Percent 8 3 2 3 2" xfId="12353"/>
    <cellStyle name="Percent 8 3 2 3 2 2" xfId="29973"/>
    <cellStyle name="Percent 8 3 2 3 3" xfId="29972"/>
    <cellStyle name="Percent 8 3 2 4" xfId="12354"/>
    <cellStyle name="Percent 8 3 2 4 2" xfId="29974"/>
    <cellStyle name="Percent 8 3 2 5" xfId="29969"/>
    <cellStyle name="Percent 8 3 3" xfId="12355"/>
    <cellStyle name="Percent 8 3 3 2" xfId="12356"/>
    <cellStyle name="Percent 8 3 3 2 2" xfId="12357"/>
    <cellStyle name="Percent 8 3 3 2 2 2" xfId="29977"/>
    <cellStyle name="Percent 8 3 3 2 3" xfId="29976"/>
    <cellStyle name="Percent 8 3 3 3" xfId="12358"/>
    <cellStyle name="Percent 8 3 3 3 2" xfId="12359"/>
    <cellStyle name="Percent 8 3 3 3 2 2" xfId="29979"/>
    <cellStyle name="Percent 8 3 3 3 3" xfId="29978"/>
    <cellStyle name="Percent 8 3 3 4" xfId="12360"/>
    <cellStyle name="Percent 8 3 3 4 2" xfId="29980"/>
    <cellStyle name="Percent 8 3 3 5" xfId="29975"/>
    <cellStyle name="Percent 8 3 4" xfId="12361"/>
    <cellStyle name="Percent 8 3 4 2" xfId="12362"/>
    <cellStyle name="Percent 8 3 4 2 2" xfId="12363"/>
    <cellStyle name="Percent 8 3 4 2 2 2" xfId="29983"/>
    <cellStyle name="Percent 8 3 4 2 3" xfId="29982"/>
    <cellStyle name="Percent 8 3 4 3" xfId="12364"/>
    <cellStyle name="Percent 8 3 4 3 2" xfId="12365"/>
    <cellStyle name="Percent 8 3 4 3 2 2" xfId="29985"/>
    <cellStyle name="Percent 8 3 4 3 3" xfId="29984"/>
    <cellStyle name="Percent 8 3 4 4" xfId="12366"/>
    <cellStyle name="Percent 8 3 4 4 2" xfId="12367"/>
    <cellStyle name="Percent 8 3 4 4 2 2" xfId="29987"/>
    <cellStyle name="Percent 8 3 4 4 3" xfId="29986"/>
    <cellStyle name="Percent 8 3 4 5" xfId="12368"/>
    <cellStyle name="Percent 8 3 4 5 2" xfId="29988"/>
    <cellStyle name="Percent 8 3 4 6" xfId="29981"/>
    <cellStyle name="Percent 8 3 5" xfId="12369"/>
    <cellStyle name="Percent 8 3 5 2" xfId="12370"/>
    <cellStyle name="Percent 8 3 5 2 2" xfId="12371"/>
    <cellStyle name="Percent 8 3 5 2 2 2" xfId="29991"/>
    <cellStyle name="Percent 8 3 5 2 3" xfId="29990"/>
    <cellStyle name="Percent 8 3 5 3" xfId="12372"/>
    <cellStyle name="Percent 8 3 5 3 2" xfId="12373"/>
    <cellStyle name="Percent 8 3 5 3 2 2" xfId="29993"/>
    <cellStyle name="Percent 8 3 5 3 3" xfId="29992"/>
    <cellStyle name="Percent 8 3 5 4" xfId="12374"/>
    <cellStyle name="Percent 8 3 5 4 2" xfId="29994"/>
    <cellStyle name="Percent 8 3 5 5" xfId="29989"/>
    <cellStyle name="Percent 8 3 6" xfId="12375"/>
    <cellStyle name="Percent 8 3 6 2" xfId="12376"/>
    <cellStyle name="Percent 8 3 6 2 2" xfId="29996"/>
    <cellStyle name="Percent 8 3 6 3" xfId="29995"/>
    <cellStyle name="Percent 8 3 7" xfId="12377"/>
    <cellStyle name="Percent 8 3 7 2" xfId="12378"/>
    <cellStyle name="Percent 8 3 7 2 2" xfId="29998"/>
    <cellStyle name="Percent 8 3 7 3" xfId="29997"/>
    <cellStyle name="Percent 8 3 8" xfId="12379"/>
    <cellStyle name="Percent 8 3 8 2" xfId="12380"/>
    <cellStyle name="Percent 8 3 8 2 2" xfId="30000"/>
    <cellStyle name="Percent 8 3 8 3" xfId="29999"/>
    <cellStyle name="Percent 8 3 9" xfId="12381"/>
    <cellStyle name="Percent 8 3 9 2" xfId="30001"/>
    <cellStyle name="Percent 8 4" xfId="12382"/>
    <cellStyle name="Percent 8 4 10" xfId="30002"/>
    <cellStyle name="Percent 8 4 2" xfId="12383"/>
    <cellStyle name="Percent 8 4 2 2" xfId="12384"/>
    <cellStyle name="Percent 8 4 2 2 2" xfId="12385"/>
    <cellStyle name="Percent 8 4 2 2 2 2" xfId="30005"/>
    <cellStyle name="Percent 8 4 2 2 3" xfId="30004"/>
    <cellStyle name="Percent 8 4 2 3" xfId="12386"/>
    <cellStyle name="Percent 8 4 2 3 2" xfId="12387"/>
    <cellStyle name="Percent 8 4 2 3 2 2" xfId="30007"/>
    <cellStyle name="Percent 8 4 2 3 3" xfId="30006"/>
    <cellStyle name="Percent 8 4 2 4" xfId="12388"/>
    <cellStyle name="Percent 8 4 2 4 2" xfId="30008"/>
    <cellStyle name="Percent 8 4 2 5" xfId="30003"/>
    <cellStyle name="Percent 8 4 3" xfId="12389"/>
    <cellStyle name="Percent 8 4 3 2" xfId="12390"/>
    <cellStyle name="Percent 8 4 3 2 2" xfId="12391"/>
    <cellStyle name="Percent 8 4 3 2 2 2" xfId="30011"/>
    <cellStyle name="Percent 8 4 3 2 3" xfId="30010"/>
    <cellStyle name="Percent 8 4 3 3" xfId="12392"/>
    <cellStyle name="Percent 8 4 3 3 2" xfId="12393"/>
    <cellStyle name="Percent 8 4 3 3 2 2" xfId="30013"/>
    <cellStyle name="Percent 8 4 3 3 3" xfId="30012"/>
    <cellStyle name="Percent 8 4 3 4" xfId="12394"/>
    <cellStyle name="Percent 8 4 3 4 2" xfId="30014"/>
    <cellStyle name="Percent 8 4 3 5" xfId="30009"/>
    <cellStyle name="Percent 8 4 4" xfId="12395"/>
    <cellStyle name="Percent 8 4 4 2" xfId="12396"/>
    <cellStyle name="Percent 8 4 4 2 2" xfId="12397"/>
    <cellStyle name="Percent 8 4 4 2 2 2" xfId="30017"/>
    <cellStyle name="Percent 8 4 4 2 3" xfId="30016"/>
    <cellStyle name="Percent 8 4 4 3" xfId="12398"/>
    <cellStyle name="Percent 8 4 4 3 2" xfId="12399"/>
    <cellStyle name="Percent 8 4 4 3 2 2" xfId="30019"/>
    <cellStyle name="Percent 8 4 4 3 3" xfId="30018"/>
    <cellStyle name="Percent 8 4 4 4" xfId="12400"/>
    <cellStyle name="Percent 8 4 4 4 2" xfId="12401"/>
    <cellStyle name="Percent 8 4 4 4 2 2" xfId="30021"/>
    <cellStyle name="Percent 8 4 4 4 3" xfId="30020"/>
    <cellStyle name="Percent 8 4 4 5" xfId="12402"/>
    <cellStyle name="Percent 8 4 4 5 2" xfId="30022"/>
    <cellStyle name="Percent 8 4 4 6" xfId="30015"/>
    <cellStyle name="Percent 8 4 5" xfId="12403"/>
    <cellStyle name="Percent 8 4 5 2" xfId="12404"/>
    <cellStyle name="Percent 8 4 5 2 2" xfId="12405"/>
    <cellStyle name="Percent 8 4 5 2 2 2" xfId="30025"/>
    <cellStyle name="Percent 8 4 5 2 3" xfId="30024"/>
    <cellStyle name="Percent 8 4 5 3" xfId="12406"/>
    <cellStyle name="Percent 8 4 5 3 2" xfId="12407"/>
    <cellStyle name="Percent 8 4 5 3 2 2" xfId="30027"/>
    <cellStyle name="Percent 8 4 5 3 3" xfId="30026"/>
    <cellStyle name="Percent 8 4 5 4" xfId="12408"/>
    <cellStyle name="Percent 8 4 5 4 2" xfId="30028"/>
    <cellStyle name="Percent 8 4 5 5" xfId="30023"/>
    <cellStyle name="Percent 8 4 6" xfId="12409"/>
    <cellStyle name="Percent 8 4 6 2" xfId="12410"/>
    <cellStyle name="Percent 8 4 6 2 2" xfId="30030"/>
    <cellStyle name="Percent 8 4 6 3" xfId="30029"/>
    <cellStyle name="Percent 8 4 7" xfId="12411"/>
    <cellStyle name="Percent 8 4 7 2" xfId="12412"/>
    <cellStyle name="Percent 8 4 7 2 2" xfId="30032"/>
    <cellStyle name="Percent 8 4 7 3" xfId="30031"/>
    <cellStyle name="Percent 8 4 8" xfId="12413"/>
    <cellStyle name="Percent 8 4 8 2" xfId="12414"/>
    <cellStyle name="Percent 8 4 8 2 2" xfId="30034"/>
    <cellStyle name="Percent 8 4 8 3" xfId="30033"/>
    <cellStyle name="Percent 8 4 9" xfId="12415"/>
    <cellStyle name="Percent 8 4 9 2" xfId="30035"/>
    <cellStyle name="Percent 8 5" xfId="12416"/>
    <cellStyle name="Percent 8 5 10" xfId="30036"/>
    <cellStyle name="Percent 8 5 2" xfId="12417"/>
    <cellStyle name="Percent 8 5 2 2" xfId="12418"/>
    <cellStyle name="Percent 8 5 2 2 2" xfId="12419"/>
    <cellStyle name="Percent 8 5 2 2 2 2" xfId="30039"/>
    <cellStyle name="Percent 8 5 2 2 3" xfId="30038"/>
    <cellStyle name="Percent 8 5 2 3" xfId="12420"/>
    <cellStyle name="Percent 8 5 2 3 2" xfId="12421"/>
    <cellStyle name="Percent 8 5 2 3 2 2" xfId="30041"/>
    <cellStyle name="Percent 8 5 2 3 3" xfId="30040"/>
    <cellStyle name="Percent 8 5 2 4" xfId="12422"/>
    <cellStyle name="Percent 8 5 2 4 2" xfId="30042"/>
    <cellStyle name="Percent 8 5 2 5" xfId="30037"/>
    <cellStyle name="Percent 8 5 3" xfId="12423"/>
    <cellStyle name="Percent 8 5 3 2" xfId="12424"/>
    <cellStyle name="Percent 8 5 3 2 2" xfId="12425"/>
    <cellStyle name="Percent 8 5 3 2 2 2" xfId="30045"/>
    <cellStyle name="Percent 8 5 3 2 3" xfId="30044"/>
    <cellStyle name="Percent 8 5 3 3" xfId="12426"/>
    <cellStyle name="Percent 8 5 3 3 2" xfId="12427"/>
    <cellStyle name="Percent 8 5 3 3 2 2" xfId="30047"/>
    <cellStyle name="Percent 8 5 3 3 3" xfId="30046"/>
    <cellStyle name="Percent 8 5 3 4" xfId="12428"/>
    <cellStyle name="Percent 8 5 3 4 2" xfId="30048"/>
    <cellStyle name="Percent 8 5 3 5" xfId="30043"/>
    <cellStyle name="Percent 8 5 4" xfId="12429"/>
    <cellStyle name="Percent 8 5 4 2" xfId="12430"/>
    <cellStyle name="Percent 8 5 4 2 2" xfId="12431"/>
    <cellStyle name="Percent 8 5 4 2 2 2" xfId="30051"/>
    <cellStyle name="Percent 8 5 4 2 3" xfId="30050"/>
    <cellStyle name="Percent 8 5 4 3" xfId="12432"/>
    <cellStyle name="Percent 8 5 4 3 2" xfId="12433"/>
    <cellStyle name="Percent 8 5 4 3 2 2" xfId="30053"/>
    <cellStyle name="Percent 8 5 4 3 3" xfId="30052"/>
    <cellStyle name="Percent 8 5 4 4" xfId="12434"/>
    <cellStyle name="Percent 8 5 4 4 2" xfId="12435"/>
    <cellStyle name="Percent 8 5 4 4 2 2" xfId="30055"/>
    <cellStyle name="Percent 8 5 4 4 3" xfId="30054"/>
    <cellStyle name="Percent 8 5 4 5" xfId="12436"/>
    <cellStyle name="Percent 8 5 4 5 2" xfId="30056"/>
    <cellStyle name="Percent 8 5 4 6" xfId="30049"/>
    <cellStyle name="Percent 8 5 5" xfId="12437"/>
    <cellStyle name="Percent 8 5 5 2" xfId="12438"/>
    <cellStyle name="Percent 8 5 5 2 2" xfId="12439"/>
    <cellStyle name="Percent 8 5 5 2 2 2" xfId="30059"/>
    <cellStyle name="Percent 8 5 5 2 3" xfId="30058"/>
    <cellStyle name="Percent 8 5 5 3" xfId="12440"/>
    <cellStyle name="Percent 8 5 5 3 2" xfId="12441"/>
    <cellStyle name="Percent 8 5 5 3 2 2" xfId="30061"/>
    <cellStyle name="Percent 8 5 5 3 3" xfId="30060"/>
    <cellStyle name="Percent 8 5 5 4" xfId="12442"/>
    <cellStyle name="Percent 8 5 5 4 2" xfId="30062"/>
    <cellStyle name="Percent 8 5 5 5" xfId="30057"/>
    <cellStyle name="Percent 8 5 6" xfId="12443"/>
    <cellStyle name="Percent 8 5 6 2" xfId="12444"/>
    <cellStyle name="Percent 8 5 6 2 2" xfId="30064"/>
    <cellStyle name="Percent 8 5 6 3" xfId="30063"/>
    <cellStyle name="Percent 8 5 7" xfId="12445"/>
    <cellStyle name="Percent 8 5 7 2" xfId="12446"/>
    <cellStyle name="Percent 8 5 7 2 2" xfId="30066"/>
    <cellStyle name="Percent 8 5 7 3" xfId="30065"/>
    <cellStyle name="Percent 8 5 8" xfId="12447"/>
    <cellStyle name="Percent 8 5 8 2" xfId="12448"/>
    <cellStyle name="Percent 8 5 8 2 2" xfId="30068"/>
    <cellStyle name="Percent 8 5 8 3" xfId="30067"/>
    <cellStyle name="Percent 8 5 9" xfId="12449"/>
    <cellStyle name="Percent 8 5 9 2" xfId="30069"/>
    <cellStyle name="Percent 8 6" xfId="12450"/>
    <cellStyle name="Percent 8 6 10" xfId="30070"/>
    <cellStyle name="Percent 8 6 2" xfId="12451"/>
    <cellStyle name="Percent 8 6 2 2" xfId="12452"/>
    <cellStyle name="Percent 8 6 2 2 2" xfId="12453"/>
    <cellStyle name="Percent 8 6 2 2 2 2" xfId="30073"/>
    <cellStyle name="Percent 8 6 2 2 3" xfId="30072"/>
    <cellStyle name="Percent 8 6 2 3" xfId="12454"/>
    <cellStyle name="Percent 8 6 2 3 2" xfId="12455"/>
    <cellStyle name="Percent 8 6 2 3 2 2" xfId="30075"/>
    <cellStyle name="Percent 8 6 2 3 3" xfId="30074"/>
    <cellStyle name="Percent 8 6 2 4" xfId="12456"/>
    <cellStyle name="Percent 8 6 2 4 2" xfId="30076"/>
    <cellStyle name="Percent 8 6 2 5" xfId="30071"/>
    <cellStyle name="Percent 8 6 3" xfId="12457"/>
    <cellStyle name="Percent 8 6 3 2" xfId="12458"/>
    <cellStyle name="Percent 8 6 3 2 2" xfId="12459"/>
    <cellStyle name="Percent 8 6 3 2 2 2" xfId="30079"/>
    <cellStyle name="Percent 8 6 3 2 3" xfId="30078"/>
    <cellStyle name="Percent 8 6 3 3" xfId="12460"/>
    <cellStyle name="Percent 8 6 3 3 2" xfId="12461"/>
    <cellStyle name="Percent 8 6 3 3 2 2" xfId="30081"/>
    <cellStyle name="Percent 8 6 3 3 3" xfId="30080"/>
    <cellStyle name="Percent 8 6 3 4" xfId="12462"/>
    <cellStyle name="Percent 8 6 3 4 2" xfId="30082"/>
    <cellStyle name="Percent 8 6 3 5" xfId="30077"/>
    <cellStyle name="Percent 8 6 4" xfId="12463"/>
    <cellStyle name="Percent 8 6 4 2" xfId="12464"/>
    <cellStyle name="Percent 8 6 4 2 2" xfId="12465"/>
    <cellStyle name="Percent 8 6 4 2 2 2" xfId="30085"/>
    <cellStyle name="Percent 8 6 4 2 3" xfId="30084"/>
    <cellStyle name="Percent 8 6 4 3" xfId="12466"/>
    <cellStyle name="Percent 8 6 4 3 2" xfId="12467"/>
    <cellStyle name="Percent 8 6 4 3 2 2" xfId="30087"/>
    <cellStyle name="Percent 8 6 4 3 3" xfId="30086"/>
    <cellStyle name="Percent 8 6 4 4" xfId="12468"/>
    <cellStyle name="Percent 8 6 4 4 2" xfId="12469"/>
    <cellStyle name="Percent 8 6 4 4 2 2" xfId="30089"/>
    <cellStyle name="Percent 8 6 4 4 3" xfId="30088"/>
    <cellStyle name="Percent 8 6 4 5" xfId="12470"/>
    <cellStyle name="Percent 8 6 4 5 2" xfId="30090"/>
    <cellStyle name="Percent 8 6 4 6" xfId="30083"/>
    <cellStyle name="Percent 8 6 5" xfId="12471"/>
    <cellStyle name="Percent 8 6 5 2" xfId="12472"/>
    <cellStyle name="Percent 8 6 5 2 2" xfId="12473"/>
    <cellStyle name="Percent 8 6 5 2 2 2" xfId="30093"/>
    <cellStyle name="Percent 8 6 5 2 3" xfId="30092"/>
    <cellStyle name="Percent 8 6 5 3" xfId="12474"/>
    <cellStyle name="Percent 8 6 5 3 2" xfId="12475"/>
    <cellStyle name="Percent 8 6 5 3 2 2" xfId="30095"/>
    <cellStyle name="Percent 8 6 5 3 3" xfId="30094"/>
    <cellStyle name="Percent 8 6 5 4" xfId="12476"/>
    <cellStyle name="Percent 8 6 5 4 2" xfId="30096"/>
    <cellStyle name="Percent 8 6 5 5" xfId="30091"/>
    <cellStyle name="Percent 8 6 6" xfId="12477"/>
    <cellStyle name="Percent 8 6 6 2" xfId="12478"/>
    <cellStyle name="Percent 8 6 6 2 2" xfId="30098"/>
    <cellStyle name="Percent 8 6 6 3" xfId="30097"/>
    <cellStyle name="Percent 8 6 7" xfId="12479"/>
    <cellStyle name="Percent 8 6 7 2" xfId="12480"/>
    <cellStyle name="Percent 8 6 7 2 2" xfId="30100"/>
    <cellStyle name="Percent 8 6 7 3" xfId="30099"/>
    <cellStyle name="Percent 8 6 8" xfId="12481"/>
    <cellStyle name="Percent 8 6 8 2" xfId="12482"/>
    <cellStyle name="Percent 8 6 8 2 2" xfId="30102"/>
    <cellStyle name="Percent 8 6 8 3" xfId="30101"/>
    <cellStyle name="Percent 8 6 9" xfId="12483"/>
    <cellStyle name="Percent 8 6 9 2" xfId="30103"/>
    <cellStyle name="Percent 8 7" xfId="12484"/>
    <cellStyle name="Percent 8 7 10" xfId="30104"/>
    <cellStyle name="Percent 8 7 2" xfId="12485"/>
    <cellStyle name="Percent 8 7 2 2" xfId="12486"/>
    <cellStyle name="Percent 8 7 2 2 2" xfId="12487"/>
    <cellStyle name="Percent 8 7 2 2 2 2" xfId="30107"/>
    <cellStyle name="Percent 8 7 2 2 3" xfId="30106"/>
    <cellStyle name="Percent 8 7 2 3" xfId="12488"/>
    <cellStyle name="Percent 8 7 2 3 2" xfId="12489"/>
    <cellStyle name="Percent 8 7 2 3 2 2" xfId="30109"/>
    <cellStyle name="Percent 8 7 2 3 3" xfId="30108"/>
    <cellStyle name="Percent 8 7 2 4" xfId="12490"/>
    <cellStyle name="Percent 8 7 2 4 2" xfId="30110"/>
    <cellStyle name="Percent 8 7 2 5" xfId="30105"/>
    <cellStyle name="Percent 8 7 3" xfId="12491"/>
    <cellStyle name="Percent 8 7 3 2" xfId="12492"/>
    <cellStyle name="Percent 8 7 3 2 2" xfId="12493"/>
    <cellStyle name="Percent 8 7 3 2 2 2" xfId="30113"/>
    <cellStyle name="Percent 8 7 3 2 3" xfId="30112"/>
    <cellStyle name="Percent 8 7 3 3" xfId="12494"/>
    <cellStyle name="Percent 8 7 3 3 2" xfId="12495"/>
    <cellStyle name="Percent 8 7 3 3 2 2" xfId="30115"/>
    <cellStyle name="Percent 8 7 3 3 3" xfId="30114"/>
    <cellStyle name="Percent 8 7 3 4" xfId="12496"/>
    <cellStyle name="Percent 8 7 3 4 2" xfId="30116"/>
    <cellStyle name="Percent 8 7 3 5" xfId="30111"/>
    <cellStyle name="Percent 8 7 4" xfId="12497"/>
    <cellStyle name="Percent 8 7 4 2" xfId="12498"/>
    <cellStyle name="Percent 8 7 4 2 2" xfId="12499"/>
    <cellStyle name="Percent 8 7 4 2 2 2" xfId="30119"/>
    <cellStyle name="Percent 8 7 4 2 3" xfId="30118"/>
    <cellStyle name="Percent 8 7 4 3" xfId="12500"/>
    <cellStyle name="Percent 8 7 4 3 2" xfId="12501"/>
    <cellStyle name="Percent 8 7 4 3 2 2" xfId="30121"/>
    <cellStyle name="Percent 8 7 4 3 3" xfId="30120"/>
    <cellStyle name="Percent 8 7 4 4" xfId="12502"/>
    <cellStyle name="Percent 8 7 4 4 2" xfId="12503"/>
    <cellStyle name="Percent 8 7 4 4 2 2" xfId="30123"/>
    <cellStyle name="Percent 8 7 4 4 3" xfId="30122"/>
    <cellStyle name="Percent 8 7 4 5" xfId="12504"/>
    <cellStyle name="Percent 8 7 4 5 2" xfId="30124"/>
    <cellStyle name="Percent 8 7 4 6" xfId="30117"/>
    <cellStyle name="Percent 8 7 5" xfId="12505"/>
    <cellStyle name="Percent 8 7 5 2" xfId="12506"/>
    <cellStyle name="Percent 8 7 5 2 2" xfId="12507"/>
    <cellStyle name="Percent 8 7 5 2 2 2" xfId="30127"/>
    <cellStyle name="Percent 8 7 5 2 3" xfId="30126"/>
    <cellStyle name="Percent 8 7 5 3" xfId="12508"/>
    <cellStyle name="Percent 8 7 5 3 2" xfId="12509"/>
    <cellStyle name="Percent 8 7 5 3 2 2" xfId="30129"/>
    <cellStyle name="Percent 8 7 5 3 3" xfId="30128"/>
    <cellStyle name="Percent 8 7 5 4" xfId="12510"/>
    <cellStyle name="Percent 8 7 5 4 2" xfId="30130"/>
    <cellStyle name="Percent 8 7 5 5" xfId="30125"/>
    <cellStyle name="Percent 8 7 6" xfId="12511"/>
    <cellStyle name="Percent 8 7 6 2" xfId="12512"/>
    <cellStyle name="Percent 8 7 6 2 2" xfId="30132"/>
    <cellStyle name="Percent 8 7 6 3" xfId="30131"/>
    <cellStyle name="Percent 8 7 7" xfId="12513"/>
    <cellStyle name="Percent 8 7 7 2" xfId="12514"/>
    <cellStyle name="Percent 8 7 7 2 2" xfId="30134"/>
    <cellStyle name="Percent 8 7 7 3" xfId="30133"/>
    <cellStyle name="Percent 8 7 8" xfId="12515"/>
    <cellStyle name="Percent 8 7 8 2" xfId="12516"/>
    <cellStyle name="Percent 8 7 8 2 2" xfId="30136"/>
    <cellStyle name="Percent 8 7 8 3" xfId="30135"/>
    <cellStyle name="Percent 8 7 9" xfId="12517"/>
    <cellStyle name="Percent 8 7 9 2" xfId="30137"/>
    <cellStyle name="Percent 8 8" xfId="12518"/>
    <cellStyle name="Percent 8 8 10" xfId="30138"/>
    <cellStyle name="Percent 8 8 2" xfId="12519"/>
    <cellStyle name="Percent 8 8 2 2" xfId="12520"/>
    <cellStyle name="Percent 8 8 2 2 2" xfId="12521"/>
    <cellStyle name="Percent 8 8 2 2 2 2" xfId="30141"/>
    <cellStyle name="Percent 8 8 2 2 3" xfId="30140"/>
    <cellStyle name="Percent 8 8 2 3" xfId="12522"/>
    <cellStyle name="Percent 8 8 2 3 2" xfId="12523"/>
    <cellStyle name="Percent 8 8 2 3 2 2" xfId="30143"/>
    <cellStyle name="Percent 8 8 2 3 3" xfId="30142"/>
    <cellStyle name="Percent 8 8 2 4" xfId="12524"/>
    <cellStyle name="Percent 8 8 2 4 2" xfId="30144"/>
    <cellStyle name="Percent 8 8 2 5" xfId="30139"/>
    <cellStyle name="Percent 8 8 3" xfId="12525"/>
    <cellStyle name="Percent 8 8 3 2" xfId="12526"/>
    <cellStyle name="Percent 8 8 3 2 2" xfId="12527"/>
    <cellStyle name="Percent 8 8 3 2 2 2" xfId="30147"/>
    <cellStyle name="Percent 8 8 3 2 3" xfId="30146"/>
    <cellStyle name="Percent 8 8 3 3" xfId="12528"/>
    <cellStyle name="Percent 8 8 3 3 2" xfId="12529"/>
    <cellStyle name="Percent 8 8 3 3 2 2" xfId="30149"/>
    <cellStyle name="Percent 8 8 3 3 3" xfId="30148"/>
    <cellStyle name="Percent 8 8 3 4" xfId="12530"/>
    <cellStyle name="Percent 8 8 3 4 2" xfId="30150"/>
    <cellStyle name="Percent 8 8 3 5" xfId="30145"/>
    <cellStyle name="Percent 8 8 4" xfId="12531"/>
    <cellStyle name="Percent 8 8 4 2" xfId="12532"/>
    <cellStyle name="Percent 8 8 4 2 2" xfId="12533"/>
    <cellStyle name="Percent 8 8 4 2 2 2" xfId="30153"/>
    <cellStyle name="Percent 8 8 4 2 3" xfId="30152"/>
    <cellStyle name="Percent 8 8 4 3" xfId="12534"/>
    <cellStyle name="Percent 8 8 4 3 2" xfId="12535"/>
    <cellStyle name="Percent 8 8 4 3 2 2" xfId="30155"/>
    <cellStyle name="Percent 8 8 4 3 3" xfId="30154"/>
    <cellStyle name="Percent 8 8 4 4" xfId="12536"/>
    <cellStyle name="Percent 8 8 4 4 2" xfId="12537"/>
    <cellStyle name="Percent 8 8 4 4 2 2" xfId="30157"/>
    <cellStyle name="Percent 8 8 4 4 3" xfId="30156"/>
    <cellStyle name="Percent 8 8 4 5" xfId="12538"/>
    <cellStyle name="Percent 8 8 4 5 2" xfId="30158"/>
    <cellStyle name="Percent 8 8 4 6" xfId="30151"/>
    <cellStyle name="Percent 8 8 5" xfId="12539"/>
    <cellStyle name="Percent 8 8 5 2" xfId="12540"/>
    <cellStyle name="Percent 8 8 5 2 2" xfId="12541"/>
    <cellStyle name="Percent 8 8 5 2 2 2" xfId="30161"/>
    <cellStyle name="Percent 8 8 5 2 3" xfId="30160"/>
    <cellStyle name="Percent 8 8 5 3" xfId="12542"/>
    <cellStyle name="Percent 8 8 5 3 2" xfId="12543"/>
    <cellStyle name="Percent 8 8 5 3 2 2" xfId="30163"/>
    <cellStyle name="Percent 8 8 5 3 3" xfId="30162"/>
    <cellStyle name="Percent 8 8 5 4" xfId="12544"/>
    <cellStyle name="Percent 8 8 5 4 2" xfId="30164"/>
    <cellStyle name="Percent 8 8 5 5" xfId="30159"/>
    <cellStyle name="Percent 8 8 6" xfId="12545"/>
    <cellStyle name="Percent 8 8 6 2" xfId="12546"/>
    <cellStyle name="Percent 8 8 6 2 2" xfId="30166"/>
    <cellStyle name="Percent 8 8 6 3" xfId="30165"/>
    <cellStyle name="Percent 8 8 7" xfId="12547"/>
    <cellStyle name="Percent 8 8 7 2" xfId="12548"/>
    <cellStyle name="Percent 8 8 7 2 2" xfId="30168"/>
    <cellStyle name="Percent 8 8 7 3" xfId="30167"/>
    <cellStyle name="Percent 8 8 8" xfId="12549"/>
    <cellStyle name="Percent 8 8 8 2" xfId="12550"/>
    <cellStyle name="Percent 8 8 8 2 2" xfId="30170"/>
    <cellStyle name="Percent 8 8 8 3" xfId="30169"/>
    <cellStyle name="Percent 8 8 9" xfId="12551"/>
    <cellStyle name="Percent 8 8 9 2" xfId="30171"/>
    <cellStyle name="Percent 8 9" xfId="12552"/>
    <cellStyle name="Percent 8 9 2" xfId="12553"/>
    <cellStyle name="Percent 8 9 2 2" xfId="12554"/>
    <cellStyle name="Percent 8 9 2 2 2" xfId="30174"/>
    <cellStyle name="Percent 8 9 2 3" xfId="30173"/>
    <cellStyle name="Percent 8 9 3" xfId="12555"/>
    <cellStyle name="Percent 8 9 3 2" xfId="12556"/>
    <cellStyle name="Percent 8 9 3 2 2" xfId="30176"/>
    <cellStyle name="Percent 8 9 3 3" xfId="30175"/>
    <cellStyle name="Percent 8 9 4" xfId="12557"/>
    <cellStyle name="Percent 8 9 4 2" xfId="30177"/>
    <cellStyle name="Percent 8 9 5" xfId="30172"/>
    <cellStyle name="Percent 9" xfId="12558"/>
    <cellStyle name="Percent 9 10" xfId="12559"/>
    <cellStyle name="Percent 9 10 10" xfId="12560"/>
    <cellStyle name="Percent 9 10 10 2" xfId="12561"/>
    <cellStyle name="Percent 9 10 10 2 2" xfId="30181"/>
    <cellStyle name="Percent 9 10 10 3" xfId="30180"/>
    <cellStyle name="Percent 9 10 11" xfId="12562"/>
    <cellStyle name="Percent 9 10 11 2" xfId="30182"/>
    <cellStyle name="Percent 9 10 12" xfId="30179"/>
    <cellStyle name="Percent 9 10 2" xfId="12563"/>
    <cellStyle name="Percent 9 10 2 2" xfId="12564"/>
    <cellStyle name="Percent 9 10 2 2 2" xfId="12565"/>
    <cellStyle name="Percent 9 10 2 2 2 2" xfId="30185"/>
    <cellStyle name="Percent 9 10 2 2 3" xfId="30184"/>
    <cellStyle name="Percent 9 10 2 3" xfId="12566"/>
    <cellStyle name="Percent 9 10 2 3 2" xfId="12567"/>
    <cellStyle name="Percent 9 10 2 3 2 2" xfId="30187"/>
    <cellStyle name="Percent 9 10 2 3 3" xfId="30186"/>
    <cellStyle name="Percent 9 10 2 4" xfId="12568"/>
    <cellStyle name="Percent 9 10 2 4 2" xfId="30188"/>
    <cellStyle name="Percent 9 10 2 5" xfId="30183"/>
    <cellStyle name="Percent 9 10 3" xfId="12569"/>
    <cellStyle name="Percent 9 10 3 2" xfId="12570"/>
    <cellStyle name="Percent 9 10 3 2 2" xfId="12571"/>
    <cellStyle name="Percent 9 10 3 2 2 2" xfId="30191"/>
    <cellStyle name="Percent 9 10 3 2 3" xfId="30190"/>
    <cellStyle name="Percent 9 10 3 3" xfId="12572"/>
    <cellStyle name="Percent 9 10 3 3 2" xfId="12573"/>
    <cellStyle name="Percent 9 10 3 3 2 2" xfId="30193"/>
    <cellStyle name="Percent 9 10 3 3 3" xfId="30192"/>
    <cellStyle name="Percent 9 10 3 4" xfId="12574"/>
    <cellStyle name="Percent 9 10 3 4 2" xfId="30194"/>
    <cellStyle name="Percent 9 10 3 5" xfId="30189"/>
    <cellStyle name="Percent 9 10 4" xfId="12575"/>
    <cellStyle name="Percent 9 10 4 2" xfId="12576"/>
    <cellStyle name="Percent 9 10 4 2 2" xfId="12577"/>
    <cellStyle name="Percent 9 10 4 2 2 2" xfId="30197"/>
    <cellStyle name="Percent 9 10 4 2 3" xfId="30196"/>
    <cellStyle name="Percent 9 10 4 3" xfId="12578"/>
    <cellStyle name="Percent 9 10 4 3 2" xfId="12579"/>
    <cellStyle name="Percent 9 10 4 3 2 2" xfId="30199"/>
    <cellStyle name="Percent 9 10 4 3 3" xfId="30198"/>
    <cellStyle name="Percent 9 10 4 4" xfId="12580"/>
    <cellStyle name="Percent 9 10 4 4 2" xfId="30200"/>
    <cellStyle name="Percent 9 10 4 5" xfId="30195"/>
    <cellStyle name="Percent 9 10 5" xfId="12581"/>
    <cellStyle name="Percent 9 10 5 2" xfId="12582"/>
    <cellStyle name="Percent 9 10 5 2 2" xfId="12583"/>
    <cellStyle name="Percent 9 10 5 2 2 2" xfId="30203"/>
    <cellStyle name="Percent 9 10 5 2 3" xfId="30202"/>
    <cellStyle name="Percent 9 10 5 3" xfId="12584"/>
    <cellStyle name="Percent 9 10 5 3 2" xfId="12585"/>
    <cellStyle name="Percent 9 10 5 3 2 2" xfId="30205"/>
    <cellStyle name="Percent 9 10 5 3 3" xfId="30204"/>
    <cellStyle name="Percent 9 10 5 4" xfId="12586"/>
    <cellStyle name="Percent 9 10 5 4 2" xfId="12587"/>
    <cellStyle name="Percent 9 10 5 4 2 2" xfId="30207"/>
    <cellStyle name="Percent 9 10 5 4 3" xfId="30206"/>
    <cellStyle name="Percent 9 10 5 5" xfId="12588"/>
    <cellStyle name="Percent 9 10 5 5 2" xfId="30208"/>
    <cellStyle name="Percent 9 10 5 6" xfId="30201"/>
    <cellStyle name="Percent 9 10 6" xfId="12589"/>
    <cellStyle name="Percent 9 10 6 2" xfId="12590"/>
    <cellStyle name="Percent 9 10 6 2 2" xfId="12591"/>
    <cellStyle name="Percent 9 10 6 2 2 2" xfId="30211"/>
    <cellStyle name="Percent 9 10 6 2 3" xfId="30210"/>
    <cellStyle name="Percent 9 10 6 3" xfId="12592"/>
    <cellStyle name="Percent 9 10 6 3 2" xfId="12593"/>
    <cellStyle name="Percent 9 10 6 3 2 2" xfId="30213"/>
    <cellStyle name="Percent 9 10 6 3 3" xfId="30212"/>
    <cellStyle name="Percent 9 10 6 4" xfId="12594"/>
    <cellStyle name="Percent 9 10 6 4 2" xfId="30214"/>
    <cellStyle name="Percent 9 10 6 5" xfId="30209"/>
    <cellStyle name="Percent 9 10 7" xfId="12595"/>
    <cellStyle name="Percent 9 10 7 2" xfId="12596"/>
    <cellStyle name="Percent 9 10 7 2 2" xfId="30216"/>
    <cellStyle name="Percent 9 10 7 3" xfId="30215"/>
    <cellStyle name="Percent 9 10 8" xfId="12597"/>
    <cellStyle name="Percent 9 10 8 2" xfId="12598"/>
    <cellStyle name="Percent 9 10 8 2 2" xfId="30218"/>
    <cellStyle name="Percent 9 10 8 3" xfId="30217"/>
    <cellStyle name="Percent 9 10 9" xfId="12599"/>
    <cellStyle name="Percent 9 10 9 2" xfId="12600"/>
    <cellStyle name="Percent 9 10 9 2 2" xfId="30220"/>
    <cellStyle name="Percent 9 10 9 3" xfId="30219"/>
    <cellStyle name="Percent 9 11" xfId="12601"/>
    <cellStyle name="Percent 9 11 10" xfId="12602"/>
    <cellStyle name="Percent 9 11 10 2" xfId="12603"/>
    <cellStyle name="Percent 9 11 10 2 2" xfId="30223"/>
    <cellStyle name="Percent 9 11 10 3" xfId="30222"/>
    <cellStyle name="Percent 9 11 11" xfId="12604"/>
    <cellStyle name="Percent 9 11 11 2" xfId="30224"/>
    <cellStyle name="Percent 9 11 12" xfId="30221"/>
    <cellStyle name="Percent 9 11 2" xfId="12605"/>
    <cellStyle name="Percent 9 11 2 2" xfId="12606"/>
    <cellStyle name="Percent 9 11 2 2 2" xfId="12607"/>
    <cellStyle name="Percent 9 11 2 2 2 2" xfId="30227"/>
    <cellStyle name="Percent 9 11 2 2 3" xfId="30226"/>
    <cellStyle name="Percent 9 11 2 3" xfId="12608"/>
    <cellStyle name="Percent 9 11 2 3 2" xfId="12609"/>
    <cellStyle name="Percent 9 11 2 3 2 2" xfId="30229"/>
    <cellStyle name="Percent 9 11 2 3 3" xfId="30228"/>
    <cellStyle name="Percent 9 11 2 4" xfId="12610"/>
    <cellStyle name="Percent 9 11 2 4 2" xfId="30230"/>
    <cellStyle name="Percent 9 11 2 5" xfId="30225"/>
    <cellStyle name="Percent 9 11 3" xfId="12611"/>
    <cellStyle name="Percent 9 11 3 2" xfId="12612"/>
    <cellStyle name="Percent 9 11 3 2 2" xfId="12613"/>
    <cellStyle name="Percent 9 11 3 2 2 2" xfId="30233"/>
    <cellStyle name="Percent 9 11 3 2 3" xfId="30232"/>
    <cellStyle name="Percent 9 11 3 3" xfId="12614"/>
    <cellStyle name="Percent 9 11 3 3 2" xfId="12615"/>
    <cellStyle name="Percent 9 11 3 3 2 2" xfId="30235"/>
    <cellStyle name="Percent 9 11 3 3 3" xfId="30234"/>
    <cellStyle name="Percent 9 11 3 4" xfId="12616"/>
    <cellStyle name="Percent 9 11 3 4 2" xfId="30236"/>
    <cellStyle name="Percent 9 11 3 5" xfId="30231"/>
    <cellStyle name="Percent 9 11 4" xfId="12617"/>
    <cellStyle name="Percent 9 11 4 2" xfId="12618"/>
    <cellStyle name="Percent 9 11 4 2 2" xfId="12619"/>
    <cellStyle name="Percent 9 11 4 2 2 2" xfId="30239"/>
    <cellStyle name="Percent 9 11 4 2 3" xfId="30238"/>
    <cellStyle name="Percent 9 11 4 3" xfId="12620"/>
    <cellStyle name="Percent 9 11 4 3 2" xfId="12621"/>
    <cellStyle name="Percent 9 11 4 3 2 2" xfId="30241"/>
    <cellStyle name="Percent 9 11 4 3 3" xfId="30240"/>
    <cellStyle name="Percent 9 11 4 4" xfId="12622"/>
    <cellStyle name="Percent 9 11 4 4 2" xfId="30242"/>
    <cellStyle name="Percent 9 11 4 5" xfId="30237"/>
    <cellStyle name="Percent 9 11 5" xfId="12623"/>
    <cellStyle name="Percent 9 11 5 2" xfId="12624"/>
    <cellStyle name="Percent 9 11 5 2 2" xfId="12625"/>
    <cellStyle name="Percent 9 11 5 2 2 2" xfId="30245"/>
    <cellStyle name="Percent 9 11 5 2 3" xfId="30244"/>
    <cellStyle name="Percent 9 11 5 3" xfId="12626"/>
    <cellStyle name="Percent 9 11 5 3 2" xfId="12627"/>
    <cellStyle name="Percent 9 11 5 3 2 2" xfId="30247"/>
    <cellStyle name="Percent 9 11 5 3 3" xfId="30246"/>
    <cellStyle name="Percent 9 11 5 4" xfId="12628"/>
    <cellStyle name="Percent 9 11 5 4 2" xfId="12629"/>
    <cellStyle name="Percent 9 11 5 4 2 2" xfId="30249"/>
    <cellStyle name="Percent 9 11 5 4 3" xfId="30248"/>
    <cellStyle name="Percent 9 11 5 5" xfId="12630"/>
    <cellStyle name="Percent 9 11 5 5 2" xfId="30250"/>
    <cellStyle name="Percent 9 11 5 6" xfId="30243"/>
    <cellStyle name="Percent 9 11 6" xfId="12631"/>
    <cellStyle name="Percent 9 11 6 2" xfId="12632"/>
    <cellStyle name="Percent 9 11 6 2 2" xfId="12633"/>
    <cellStyle name="Percent 9 11 6 2 2 2" xfId="30253"/>
    <cellStyle name="Percent 9 11 6 2 3" xfId="30252"/>
    <cellStyle name="Percent 9 11 6 3" xfId="12634"/>
    <cellStyle name="Percent 9 11 6 3 2" xfId="12635"/>
    <cellStyle name="Percent 9 11 6 3 2 2" xfId="30255"/>
    <cellStyle name="Percent 9 11 6 3 3" xfId="30254"/>
    <cellStyle name="Percent 9 11 6 4" xfId="12636"/>
    <cellStyle name="Percent 9 11 6 4 2" xfId="30256"/>
    <cellStyle name="Percent 9 11 6 5" xfId="30251"/>
    <cellStyle name="Percent 9 11 7" xfId="12637"/>
    <cellStyle name="Percent 9 11 7 2" xfId="12638"/>
    <cellStyle name="Percent 9 11 7 2 2" xfId="30258"/>
    <cellStyle name="Percent 9 11 7 3" xfId="30257"/>
    <cellStyle name="Percent 9 11 8" xfId="12639"/>
    <cellStyle name="Percent 9 11 8 2" xfId="12640"/>
    <cellStyle name="Percent 9 11 8 2 2" xfId="30260"/>
    <cellStyle name="Percent 9 11 8 3" xfId="30259"/>
    <cellStyle name="Percent 9 11 9" xfId="12641"/>
    <cellStyle name="Percent 9 11 9 2" xfId="12642"/>
    <cellStyle name="Percent 9 11 9 2 2" xfId="30262"/>
    <cellStyle name="Percent 9 11 9 3" xfId="30261"/>
    <cellStyle name="Percent 9 12" xfId="12643"/>
    <cellStyle name="Percent 9 12 10" xfId="12644"/>
    <cellStyle name="Percent 9 12 10 2" xfId="12645"/>
    <cellStyle name="Percent 9 12 10 2 2" xfId="30265"/>
    <cellStyle name="Percent 9 12 10 3" xfId="30264"/>
    <cellStyle name="Percent 9 12 11" xfId="12646"/>
    <cellStyle name="Percent 9 12 11 2" xfId="30266"/>
    <cellStyle name="Percent 9 12 12" xfId="30263"/>
    <cellStyle name="Percent 9 12 2" xfId="12647"/>
    <cellStyle name="Percent 9 12 2 2" xfId="12648"/>
    <cellStyle name="Percent 9 12 2 2 2" xfId="12649"/>
    <cellStyle name="Percent 9 12 2 2 2 2" xfId="30269"/>
    <cellStyle name="Percent 9 12 2 2 3" xfId="30268"/>
    <cellStyle name="Percent 9 12 2 3" xfId="12650"/>
    <cellStyle name="Percent 9 12 2 3 2" xfId="12651"/>
    <cellStyle name="Percent 9 12 2 3 2 2" xfId="30271"/>
    <cellStyle name="Percent 9 12 2 3 3" xfId="30270"/>
    <cellStyle name="Percent 9 12 2 4" xfId="12652"/>
    <cellStyle name="Percent 9 12 2 4 2" xfId="30272"/>
    <cellStyle name="Percent 9 12 2 5" xfId="30267"/>
    <cellStyle name="Percent 9 12 3" xfId="12653"/>
    <cellStyle name="Percent 9 12 3 2" xfId="12654"/>
    <cellStyle name="Percent 9 12 3 2 2" xfId="12655"/>
    <cellStyle name="Percent 9 12 3 2 2 2" xfId="30275"/>
    <cellStyle name="Percent 9 12 3 2 3" xfId="30274"/>
    <cellStyle name="Percent 9 12 3 3" xfId="12656"/>
    <cellStyle name="Percent 9 12 3 3 2" xfId="12657"/>
    <cellStyle name="Percent 9 12 3 3 2 2" xfId="30277"/>
    <cellStyle name="Percent 9 12 3 3 3" xfId="30276"/>
    <cellStyle name="Percent 9 12 3 4" xfId="12658"/>
    <cellStyle name="Percent 9 12 3 4 2" xfId="30278"/>
    <cellStyle name="Percent 9 12 3 5" xfId="30273"/>
    <cellStyle name="Percent 9 12 4" xfId="12659"/>
    <cellStyle name="Percent 9 12 4 2" xfId="12660"/>
    <cellStyle name="Percent 9 12 4 2 2" xfId="12661"/>
    <cellStyle name="Percent 9 12 4 2 2 2" xfId="30281"/>
    <cellStyle name="Percent 9 12 4 2 3" xfId="30280"/>
    <cellStyle name="Percent 9 12 4 3" xfId="12662"/>
    <cellStyle name="Percent 9 12 4 3 2" xfId="12663"/>
    <cellStyle name="Percent 9 12 4 3 2 2" xfId="30283"/>
    <cellStyle name="Percent 9 12 4 3 3" xfId="30282"/>
    <cellStyle name="Percent 9 12 4 4" xfId="12664"/>
    <cellStyle name="Percent 9 12 4 4 2" xfId="30284"/>
    <cellStyle name="Percent 9 12 4 5" xfId="30279"/>
    <cellStyle name="Percent 9 12 5" xfId="12665"/>
    <cellStyle name="Percent 9 12 5 2" xfId="12666"/>
    <cellStyle name="Percent 9 12 5 2 2" xfId="12667"/>
    <cellStyle name="Percent 9 12 5 2 2 2" xfId="30287"/>
    <cellStyle name="Percent 9 12 5 2 3" xfId="30286"/>
    <cellStyle name="Percent 9 12 5 3" xfId="12668"/>
    <cellStyle name="Percent 9 12 5 3 2" xfId="12669"/>
    <cellStyle name="Percent 9 12 5 3 2 2" xfId="30289"/>
    <cellStyle name="Percent 9 12 5 3 3" xfId="30288"/>
    <cellStyle name="Percent 9 12 5 4" xfId="12670"/>
    <cellStyle name="Percent 9 12 5 4 2" xfId="12671"/>
    <cellStyle name="Percent 9 12 5 4 2 2" xfId="30291"/>
    <cellStyle name="Percent 9 12 5 4 3" xfId="30290"/>
    <cellStyle name="Percent 9 12 5 5" xfId="12672"/>
    <cellStyle name="Percent 9 12 5 5 2" xfId="30292"/>
    <cellStyle name="Percent 9 12 5 6" xfId="30285"/>
    <cellStyle name="Percent 9 12 6" xfId="12673"/>
    <cellStyle name="Percent 9 12 6 2" xfId="12674"/>
    <cellStyle name="Percent 9 12 6 2 2" xfId="12675"/>
    <cellStyle name="Percent 9 12 6 2 2 2" xfId="30295"/>
    <cellStyle name="Percent 9 12 6 2 3" xfId="30294"/>
    <cellStyle name="Percent 9 12 6 3" xfId="12676"/>
    <cellStyle name="Percent 9 12 6 3 2" xfId="12677"/>
    <cellStyle name="Percent 9 12 6 3 2 2" xfId="30297"/>
    <cellStyle name="Percent 9 12 6 3 3" xfId="30296"/>
    <cellStyle name="Percent 9 12 6 4" xfId="12678"/>
    <cellStyle name="Percent 9 12 6 4 2" xfId="30298"/>
    <cellStyle name="Percent 9 12 6 5" xfId="30293"/>
    <cellStyle name="Percent 9 12 7" xfId="12679"/>
    <cellStyle name="Percent 9 12 7 2" xfId="12680"/>
    <cellStyle name="Percent 9 12 7 2 2" xfId="30300"/>
    <cellStyle name="Percent 9 12 7 3" xfId="30299"/>
    <cellStyle name="Percent 9 12 8" xfId="12681"/>
    <cellStyle name="Percent 9 12 8 2" xfId="12682"/>
    <cellStyle name="Percent 9 12 8 2 2" xfId="30302"/>
    <cellStyle name="Percent 9 12 8 3" xfId="30301"/>
    <cellStyle name="Percent 9 12 9" xfId="12683"/>
    <cellStyle name="Percent 9 12 9 2" xfId="12684"/>
    <cellStyle name="Percent 9 12 9 2 2" xfId="30304"/>
    <cellStyle name="Percent 9 12 9 3" xfId="30303"/>
    <cellStyle name="Percent 9 13" xfId="12685"/>
    <cellStyle name="Percent 9 13 10" xfId="12686"/>
    <cellStyle name="Percent 9 13 10 2" xfId="12687"/>
    <cellStyle name="Percent 9 13 10 2 2" xfId="30307"/>
    <cellStyle name="Percent 9 13 10 3" xfId="30306"/>
    <cellStyle name="Percent 9 13 11" xfId="12688"/>
    <cellStyle name="Percent 9 13 11 2" xfId="30308"/>
    <cellStyle name="Percent 9 13 12" xfId="30305"/>
    <cellStyle name="Percent 9 13 2" xfId="12689"/>
    <cellStyle name="Percent 9 13 2 2" xfId="12690"/>
    <cellStyle name="Percent 9 13 2 2 2" xfId="12691"/>
    <cellStyle name="Percent 9 13 2 2 2 2" xfId="30311"/>
    <cellStyle name="Percent 9 13 2 2 3" xfId="30310"/>
    <cellStyle name="Percent 9 13 2 3" xfId="12692"/>
    <cellStyle name="Percent 9 13 2 3 2" xfId="12693"/>
    <cellStyle name="Percent 9 13 2 3 2 2" xfId="30313"/>
    <cellStyle name="Percent 9 13 2 3 3" xfId="30312"/>
    <cellStyle name="Percent 9 13 2 4" xfId="12694"/>
    <cellStyle name="Percent 9 13 2 4 2" xfId="30314"/>
    <cellStyle name="Percent 9 13 2 5" xfId="30309"/>
    <cellStyle name="Percent 9 13 3" xfId="12695"/>
    <cellStyle name="Percent 9 13 3 2" xfId="12696"/>
    <cellStyle name="Percent 9 13 3 2 2" xfId="12697"/>
    <cellStyle name="Percent 9 13 3 2 2 2" xfId="30317"/>
    <cellStyle name="Percent 9 13 3 2 3" xfId="30316"/>
    <cellStyle name="Percent 9 13 3 3" xfId="12698"/>
    <cellStyle name="Percent 9 13 3 3 2" xfId="12699"/>
    <cellStyle name="Percent 9 13 3 3 2 2" xfId="30319"/>
    <cellStyle name="Percent 9 13 3 3 3" xfId="30318"/>
    <cellStyle name="Percent 9 13 3 4" xfId="12700"/>
    <cellStyle name="Percent 9 13 3 4 2" xfId="30320"/>
    <cellStyle name="Percent 9 13 3 5" xfId="30315"/>
    <cellStyle name="Percent 9 13 4" xfId="12701"/>
    <cellStyle name="Percent 9 13 4 2" xfId="12702"/>
    <cellStyle name="Percent 9 13 4 2 2" xfId="12703"/>
    <cellStyle name="Percent 9 13 4 2 2 2" xfId="30323"/>
    <cellStyle name="Percent 9 13 4 2 3" xfId="30322"/>
    <cellStyle name="Percent 9 13 4 3" xfId="12704"/>
    <cellStyle name="Percent 9 13 4 3 2" xfId="12705"/>
    <cellStyle name="Percent 9 13 4 3 2 2" xfId="30325"/>
    <cellStyle name="Percent 9 13 4 3 3" xfId="30324"/>
    <cellStyle name="Percent 9 13 4 4" xfId="12706"/>
    <cellStyle name="Percent 9 13 4 4 2" xfId="30326"/>
    <cellStyle name="Percent 9 13 4 5" xfId="30321"/>
    <cellStyle name="Percent 9 13 5" xfId="12707"/>
    <cellStyle name="Percent 9 13 5 2" xfId="12708"/>
    <cellStyle name="Percent 9 13 5 2 2" xfId="12709"/>
    <cellStyle name="Percent 9 13 5 2 2 2" xfId="30329"/>
    <cellStyle name="Percent 9 13 5 2 3" xfId="30328"/>
    <cellStyle name="Percent 9 13 5 3" xfId="12710"/>
    <cellStyle name="Percent 9 13 5 3 2" xfId="12711"/>
    <cellStyle name="Percent 9 13 5 3 2 2" xfId="30331"/>
    <cellStyle name="Percent 9 13 5 3 3" xfId="30330"/>
    <cellStyle name="Percent 9 13 5 4" xfId="12712"/>
    <cellStyle name="Percent 9 13 5 4 2" xfId="12713"/>
    <cellStyle name="Percent 9 13 5 4 2 2" xfId="30333"/>
    <cellStyle name="Percent 9 13 5 4 3" xfId="30332"/>
    <cellStyle name="Percent 9 13 5 5" xfId="12714"/>
    <cellStyle name="Percent 9 13 5 5 2" xfId="30334"/>
    <cellStyle name="Percent 9 13 5 6" xfId="30327"/>
    <cellStyle name="Percent 9 13 6" xfId="12715"/>
    <cellStyle name="Percent 9 13 6 2" xfId="12716"/>
    <cellStyle name="Percent 9 13 6 2 2" xfId="12717"/>
    <cellStyle name="Percent 9 13 6 2 2 2" xfId="30337"/>
    <cellStyle name="Percent 9 13 6 2 3" xfId="30336"/>
    <cellStyle name="Percent 9 13 6 3" xfId="12718"/>
    <cellStyle name="Percent 9 13 6 3 2" xfId="12719"/>
    <cellStyle name="Percent 9 13 6 3 2 2" xfId="30339"/>
    <cellStyle name="Percent 9 13 6 3 3" xfId="30338"/>
    <cellStyle name="Percent 9 13 6 4" xfId="12720"/>
    <cellStyle name="Percent 9 13 6 4 2" xfId="30340"/>
    <cellStyle name="Percent 9 13 6 5" xfId="30335"/>
    <cellStyle name="Percent 9 13 7" xfId="12721"/>
    <cellStyle name="Percent 9 13 7 2" xfId="12722"/>
    <cellStyle name="Percent 9 13 7 2 2" xfId="30342"/>
    <cellStyle name="Percent 9 13 7 3" xfId="30341"/>
    <cellStyle name="Percent 9 13 8" xfId="12723"/>
    <cellStyle name="Percent 9 13 8 2" xfId="12724"/>
    <cellStyle name="Percent 9 13 8 2 2" xfId="30344"/>
    <cellStyle name="Percent 9 13 8 3" xfId="30343"/>
    <cellStyle name="Percent 9 13 9" xfId="12725"/>
    <cellStyle name="Percent 9 13 9 2" xfId="12726"/>
    <cellStyle name="Percent 9 13 9 2 2" xfId="30346"/>
    <cellStyle name="Percent 9 13 9 3" xfId="30345"/>
    <cellStyle name="Percent 9 14" xfId="12727"/>
    <cellStyle name="Percent 9 14 10" xfId="12728"/>
    <cellStyle name="Percent 9 14 10 2" xfId="12729"/>
    <cellStyle name="Percent 9 14 10 2 2" xfId="30349"/>
    <cellStyle name="Percent 9 14 10 3" xfId="30348"/>
    <cellStyle name="Percent 9 14 11" xfId="12730"/>
    <cellStyle name="Percent 9 14 11 2" xfId="30350"/>
    <cellStyle name="Percent 9 14 12" xfId="30347"/>
    <cellStyle name="Percent 9 14 2" xfId="12731"/>
    <cellStyle name="Percent 9 14 2 2" xfId="12732"/>
    <cellStyle name="Percent 9 14 2 2 2" xfId="12733"/>
    <cellStyle name="Percent 9 14 2 2 2 2" xfId="30353"/>
    <cellStyle name="Percent 9 14 2 2 3" xfId="30352"/>
    <cellStyle name="Percent 9 14 2 3" xfId="12734"/>
    <cellStyle name="Percent 9 14 2 3 2" xfId="12735"/>
    <cellStyle name="Percent 9 14 2 3 2 2" xfId="30355"/>
    <cellStyle name="Percent 9 14 2 3 3" xfId="30354"/>
    <cellStyle name="Percent 9 14 2 4" xfId="12736"/>
    <cellStyle name="Percent 9 14 2 4 2" xfId="30356"/>
    <cellStyle name="Percent 9 14 2 5" xfId="30351"/>
    <cellStyle name="Percent 9 14 3" xfId="12737"/>
    <cellStyle name="Percent 9 14 3 2" xfId="12738"/>
    <cellStyle name="Percent 9 14 3 2 2" xfId="12739"/>
    <cellStyle name="Percent 9 14 3 2 2 2" xfId="30359"/>
    <cellStyle name="Percent 9 14 3 2 3" xfId="30358"/>
    <cellStyle name="Percent 9 14 3 3" xfId="12740"/>
    <cellStyle name="Percent 9 14 3 3 2" xfId="12741"/>
    <cellStyle name="Percent 9 14 3 3 2 2" xfId="30361"/>
    <cellStyle name="Percent 9 14 3 3 3" xfId="30360"/>
    <cellStyle name="Percent 9 14 3 4" xfId="12742"/>
    <cellStyle name="Percent 9 14 3 4 2" xfId="30362"/>
    <cellStyle name="Percent 9 14 3 5" xfId="30357"/>
    <cellStyle name="Percent 9 14 4" xfId="12743"/>
    <cellStyle name="Percent 9 14 4 2" xfId="12744"/>
    <cellStyle name="Percent 9 14 4 2 2" xfId="12745"/>
    <cellStyle name="Percent 9 14 4 2 2 2" xfId="30365"/>
    <cellStyle name="Percent 9 14 4 2 3" xfId="30364"/>
    <cellStyle name="Percent 9 14 4 3" xfId="12746"/>
    <cellStyle name="Percent 9 14 4 3 2" xfId="12747"/>
    <cellStyle name="Percent 9 14 4 3 2 2" xfId="30367"/>
    <cellStyle name="Percent 9 14 4 3 3" xfId="30366"/>
    <cellStyle name="Percent 9 14 4 4" xfId="12748"/>
    <cellStyle name="Percent 9 14 4 4 2" xfId="30368"/>
    <cellStyle name="Percent 9 14 4 5" xfId="30363"/>
    <cellStyle name="Percent 9 14 5" xfId="12749"/>
    <cellStyle name="Percent 9 14 5 2" xfId="12750"/>
    <cellStyle name="Percent 9 14 5 2 2" xfId="12751"/>
    <cellStyle name="Percent 9 14 5 2 2 2" xfId="30371"/>
    <cellStyle name="Percent 9 14 5 2 3" xfId="30370"/>
    <cellStyle name="Percent 9 14 5 3" xfId="12752"/>
    <cellStyle name="Percent 9 14 5 3 2" xfId="12753"/>
    <cellStyle name="Percent 9 14 5 3 2 2" xfId="30373"/>
    <cellStyle name="Percent 9 14 5 3 3" xfId="30372"/>
    <cellStyle name="Percent 9 14 5 4" xfId="12754"/>
    <cellStyle name="Percent 9 14 5 4 2" xfId="12755"/>
    <cellStyle name="Percent 9 14 5 4 2 2" xfId="30375"/>
    <cellStyle name="Percent 9 14 5 4 3" xfId="30374"/>
    <cellStyle name="Percent 9 14 5 5" xfId="12756"/>
    <cellStyle name="Percent 9 14 5 5 2" xfId="30376"/>
    <cellStyle name="Percent 9 14 5 6" xfId="30369"/>
    <cellStyle name="Percent 9 14 6" xfId="12757"/>
    <cellStyle name="Percent 9 14 6 2" xfId="12758"/>
    <cellStyle name="Percent 9 14 6 2 2" xfId="12759"/>
    <cellStyle name="Percent 9 14 6 2 2 2" xfId="30379"/>
    <cellStyle name="Percent 9 14 6 2 3" xfId="30378"/>
    <cellStyle name="Percent 9 14 6 3" xfId="12760"/>
    <cellStyle name="Percent 9 14 6 3 2" xfId="12761"/>
    <cellStyle name="Percent 9 14 6 3 2 2" xfId="30381"/>
    <cellStyle name="Percent 9 14 6 3 3" xfId="30380"/>
    <cellStyle name="Percent 9 14 6 4" xfId="12762"/>
    <cellStyle name="Percent 9 14 6 4 2" xfId="30382"/>
    <cellStyle name="Percent 9 14 6 5" xfId="30377"/>
    <cellStyle name="Percent 9 14 7" xfId="12763"/>
    <cellStyle name="Percent 9 14 7 2" xfId="12764"/>
    <cellStyle name="Percent 9 14 7 2 2" xfId="30384"/>
    <cellStyle name="Percent 9 14 7 3" xfId="30383"/>
    <cellStyle name="Percent 9 14 8" xfId="12765"/>
    <cellStyle name="Percent 9 14 8 2" xfId="12766"/>
    <cellStyle name="Percent 9 14 8 2 2" xfId="30386"/>
    <cellStyle name="Percent 9 14 8 3" xfId="30385"/>
    <cellStyle name="Percent 9 14 9" xfId="12767"/>
    <cellStyle name="Percent 9 14 9 2" xfId="12768"/>
    <cellStyle name="Percent 9 14 9 2 2" xfId="30388"/>
    <cellStyle name="Percent 9 14 9 3" xfId="30387"/>
    <cellStyle name="Percent 9 15" xfId="12769"/>
    <cellStyle name="Percent 9 15 10" xfId="12770"/>
    <cellStyle name="Percent 9 15 10 2" xfId="12771"/>
    <cellStyle name="Percent 9 15 10 2 2" xfId="30391"/>
    <cellStyle name="Percent 9 15 10 3" xfId="30390"/>
    <cellStyle name="Percent 9 15 11" xfId="12772"/>
    <cellStyle name="Percent 9 15 11 2" xfId="30392"/>
    <cellStyle name="Percent 9 15 12" xfId="30389"/>
    <cellStyle name="Percent 9 15 2" xfId="12773"/>
    <cellStyle name="Percent 9 15 2 2" xfId="12774"/>
    <cellStyle name="Percent 9 15 2 2 2" xfId="12775"/>
    <cellStyle name="Percent 9 15 2 2 2 2" xfId="30395"/>
    <cellStyle name="Percent 9 15 2 2 3" xfId="30394"/>
    <cellStyle name="Percent 9 15 2 3" xfId="12776"/>
    <cellStyle name="Percent 9 15 2 3 2" xfId="12777"/>
    <cellStyle name="Percent 9 15 2 3 2 2" xfId="30397"/>
    <cellStyle name="Percent 9 15 2 3 3" xfId="30396"/>
    <cellStyle name="Percent 9 15 2 4" xfId="12778"/>
    <cellStyle name="Percent 9 15 2 4 2" xfId="30398"/>
    <cellStyle name="Percent 9 15 2 5" xfId="30393"/>
    <cellStyle name="Percent 9 15 3" xfId="12779"/>
    <cellStyle name="Percent 9 15 3 2" xfId="12780"/>
    <cellStyle name="Percent 9 15 3 2 2" xfId="12781"/>
    <cellStyle name="Percent 9 15 3 2 2 2" xfId="30401"/>
    <cellStyle name="Percent 9 15 3 2 3" xfId="30400"/>
    <cellStyle name="Percent 9 15 3 3" xfId="12782"/>
    <cellStyle name="Percent 9 15 3 3 2" xfId="12783"/>
    <cellStyle name="Percent 9 15 3 3 2 2" xfId="30403"/>
    <cellStyle name="Percent 9 15 3 3 3" xfId="30402"/>
    <cellStyle name="Percent 9 15 3 4" xfId="12784"/>
    <cellStyle name="Percent 9 15 3 4 2" xfId="30404"/>
    <cellStyle name="Percent 9 15 3 5" xfId="30399"/>
    <cellStyle name="Percent 9 15 4" xfId="12785"/>
    <cellStyle name="Percent 9 15 4 2" xfId="12786"/>
    <cellStyle name="Percent 9 15 4 2 2" xfId="12787"/>
    <cellStyle name="Percent 9 15 4 2 2 2" xfId="30407"/>
    <cellStyle name="Percent 9 15 4 2 3" xfId="30406"/>
    <cellStyle name="Percent 9 15 4 3" xfId="12788"/>
    <cellStyle name="Percent 9 15 4 3 2" xfId="12789"/>
    <cellStyle name="Percent 9 15 4 3 2 2" xfId="30409"/>
    <cellStyle name="Percent 9 15 4 3 3" xfId="30408"/>
    <cellStyle name="Percent 9 15 4 4" xfId="12790"/>
    <cellStyle name="Percent 9 15 4 4 2" xfId="30410"/>
    <cellStyle name="Percent 9 15 4 5" xfId="30405"/>
    <cellStyle name="Percent 9 15 5" xfId="12791"/>
    <cellStyle name="Percent 9 15 5 2" xfId="12792"/>
    <cellStyle name="Percent 9 15 5 2 2" xfId="12793"/>
    <cellStyle name="Percent 9 15 5 2 2 2" xfId="30413"/>
    <cellStyle name="Percent 9 15 5 2 3" xfId="30412"/>
    <cellStyle name="Percent 9 15 5 3" xfId="12794"/>
    <cellStyle name="Percent 9 15 5 3 2" xfId="12795"/>
    <cellStyle name="Percent 9 15 5 3 2 2" xfId="30415"/>
    <cellStyle name="Percent 9 15 5 3 3" xfId="30414"/>
    <cellStyle name="Percent 9 15 5 4" xfId="12796"/>
    <cellStyle name="Percent 9 15 5 4 2" xfId="12797"/>
    <cellStyle name="Percent 9 15 5 4 2 2" xfId="30417"/>
    <cellStyle name="Percent 9 15 5 4 3" xfId="30416"/>
    <cellStyle name="Percent 9 15 5 5" xfId="12798"/>
    <cellStyle name="Percent 9 15 5 5 2" xfId="30418"/>
    <cellStyle name="Percent 9 15 5 6" xfId="30411"/>
    <cellStyle name="Percent 9 15 6" xfId="12799"/>
    <cellStyle name="Percent 9 15 6 2" xfId="12800"/>
    <cellStyle name="Percent 9 15 6 2 2" xfId="12801"/>
    <cellStyle name="Percent 9 15 6 2 2 2" xfId="30421"/>
    <cellStyle name="Percent 9 15 6 2 3" xfId="30420"/>
    <cellStyle name="Percent 9 15 6 3" xfId="12802"/>
    <cellStyle name="Percent 9 15 6 3 2" xfId="12803"/>
    <cellStyle name="Percent 9 15 6 3 2 2" xfId="30423"/>
    <cellStyle name="Percent 9 15 6 3 3" xfId="30422"/>
    <cellStyle name="Percent 9 15 6 4" xfId="12804"/>
    <cellStyle name="Percent 9 15 6 4 2" xfId="30424"/>
    <cellStyle name="Percent 9 15 6 5" xfId="30419"/>
    <cellStyle name="Percent 9 15 7" xfId="12805"/>
    <cellStyle name="Percent 9 15 7 2" xfId="12806"/>
    <cellStyle name="Percent 9 15 7 2 2" xfId="30426"/>
    <cellStyle name="Percent 9 15 7 3" xfId="30425"/>
    <cellStyle name="Percent 9 15 8" xfId="12807"/>
    <cellStyle name="Percent 9 15 8 2" xfId="12808"/>
    <cellStyle name="Percent 9 15 8 2 2" xfId="30428"/>
    <cellStyle name="Percent 9 15 8 3" xfId="30427"/>
    <cellStyle name="Percent 9 15 9" xfId="12809"/>
    <cellStyle name="Percent 9 15 9 2" xfId="12810"/>
    <cellStyle name="Percent 9 15 9 2 2" xfId="30430"/>
    <cellStyle name="Percent 9 15 9 3" xfId="30429"/>
    <cellStyle name="Percent 9 16" xfId="12811"/>
    <cellStyle name="Percent 9 16 10" xfId="12812"/>
    <cellStyle name="Percent 9 16 10 2" xfId="12813"/>
    <cellStyle name="Percent 9 16 10 2 2" xfId="30433"/>
    <cellStyle name="Percent 9 16 10 3" xfId="30432"/>
    <cellStyle name="Percent 9 16 11" xfId="12814"/>
    <cellStyle name="Percent 9 16 11 2" xfId="30434"/>
    <cellStyle name="Percent 9 16 12" xfId="30431"/>
    <cellStyle name="Percent 9 16 2" xfId="12815"/>
    <cellStyle name="Percent 9 16 2 2" xfId="12816"/>
    <cellStyle name="Percent 9 16 2 2 2" xfId="12817"/>
    <cellStyle name="Percent 9 16 2 2 2 2" xfId="30437"/>
    <cellStyle name="Percent 9 16 2 2 3" xfId="30436"/>
    <cellStyle name="Percent 9 16 2 3" xfId="12818"/>
    <cellStyle name="Percent 9 16 2 3 2" xfId="12819"/>
    <cellStyle name="Percent 9 16 2 3 2 2" xfId="30439"/>
    <cellStyle name="Percent 9 16 2 3 3" xfId="30438"/>
    <cellStyle name="Percent 9 16 2 4" xfId="12820"/>
    <cellStyle name="Percent 9 16 2 4 2" xfId="30440"/>
    <cellStyle name="Percent 9 16 2 5" xfId="30435"/>
    <cellStyle name="Percent 9 16 3" xfId="12821"/>
    <cellStyle name="Percent 9 16 3 2" xfId="12822"/>
    <cellStyle name="Percent 9 16 3 2 2" xfId="12823"/>
    <cellStyle name="Percent 9 16 3 2 2 2" xfId="30443"/>
    <cellStyle name="Percent 9 16 3 2 3" xfId="30442"/>
    <cellStyle name="Percent 9 16 3 3" xfId="12824"/>
    <cellStyle name="Percent 9 16 3 3 2" xfId="12825"/>
    <cellStyle name="Percent 9 16 3 3 2 2" xfId="30445"/>
    <cellStyle name="Percent 9 16 3 3 3" xfId="30444"/>
    <cellStyle name="Percent 9 16 3 4" xfId="12826"/>
    <cellStyle name="Percent 9 16 3 4 2" xfId="30446"/>
    <cellStyle name="Percent 9 16 3 5" xfId="30441"/>
    <cellStyle name="Percent 9 16 4" xfId="12827"/>
    <cellStyle name="Percent 9 16 4 2" xfId="12828"/>
    <cellStyle name="Percent 9 16 4 2 2" xfId="12829"/>
    <cellStyle name="Percent 9 16 4 2 2 2" xfId="30449"/>
    <cellStyle name="Percent 9 16 4 2 3" xfId="30448"/>
    <cellStyle name="Percent 9 16 4 3" xfId="12830"/>
    <cellStyle name="Percent 9 16 4 3 2" xfId="12831"/>
    <cellStyle name="Percent 9 16 4 3 2 2" xfId="30451"/>
    <cellStyle name="Percent 9 16 4 3 3" xfId="30450"/>
    <cellStyle name="Percent 9 16 4 4" xfId="12832"/>
    <cellStyle name="Percent 9 16 4 4 2" xfId="30452"/>
    <cellStyle name="Percent 9 16 4 5" xfId="30447"/>
    <cellStyle name="Percent 9 16 5" xfId="12833"/>
    <cellStyle name="Percent 9 16 5 2" xfId="12834"/>
    <cellStyle name="Percent 9 16 5 2 2" xfId="12835"/>
    <cellStyle name="Percent 9 16 5 2 2 2" xfId="30455"/>
    <cellStyle name="Percent 9 16 5 2 3" xfId="30454"/>
    <cellStyle name="Percent 9 16 5 3" xfId="12836"/>
    <cellStyle name="Percent 9 16 5 3 2" xfId="12837"/>
    <cellStyle name="Percent 9 16 5 3 2 2" xfId="30457"/>
    <cellStyle name="Percent 9 16 5 3 3" xfId="30456"/>
    <cellStyle name="Percent 9 16 5 4" xfId="12838"/>
    <cellStyle name="Percent 9 16 5 4 2" xfId="12839"/>
    <cellStyle name="Percent 9 16 5 4 2 2" xfId="30459"/>
    <cellStyle name="Percent 9 16 5 4 3" xfId="30458"/>
    <cellStyle name="Percent 9 16 5 5" xfId="12840"/>
    <cellStyle name="Percent 9 16 5 5 2" xfId="30460"/>
    <cellStyle name="Percent 9 16 5 6" xfId="30453"/>
    <cellStyle name="Percent 9 16 6" xfId="12841"/>
    <cellStyle name="Percent 9 16 6 2" xfId="12842"/>
    <cellStyle name="Percent 9 16 6 2 2" xfId="12843"/>
    <cellStyle name="Percent 9 16 6 2 2 2" xfId="30463"/>
    <cellStyle name="Percent 9 16 6 2 3" xfId="30462"/>
    <cellStyle name="Percent 9 16 6 3" xfId="12844"/>
    <cellStyle name="Percent 9 16 6 3 2" xfId="12845"/>
    <cellStyle name="Percent 9 16 6 3 2 2" xfId="30465"/>
    <cellStyle name="Percent 9 16 6 3 3" xfId="30464"/>
    <cellStyle name="Percent 9 16 6 4" xfId="12846"/>
    <cellStyle name="Percent 9 16 6 4 2" xfId="30466"/>
    <cellStyle name="Percent 9 16 6 5" xfId="30461"/>
    <cellStyle name="Percent 9 16 7" xfId="12847"/>
    <cellStyle name="Percent 9 16 7 2" xfId="12848"/>
    <cellStyle name="Percent 9 16 7 2 2" xfId="30468"/>
    <cellStyle name="Percent 9 16 7 3" xfId="30467"/>
    <cellStyle name="Percent 9 16 8" xfId="12849"/>
    <cellStyle name="Percent 9 16 8 2" xfId="12850"/>
    <cellStyle name="Percent 9 16 8 2 2" xfId="30470"/>
    <cellStyle name="Percent 9 16 8 3" xfId="30469"/>
    <cellStyle name="Percent 9 16 9" xfId="12851"/>
    <cellStyle name="Percent 9 16 9 2" xfId="12852"/>
    <cellStyle name="Percent 9 16 9 2 2" xfId="30472"/>
    <cellStyle name="Percent 9 16 9 3" xfId="30471"/>
    <cellStyle name="Percent 9 17" xfId="12853"/>
    <cellStyle name="Percent 9 17 10" xfId="12854"/>
    <cellStyle name="Percent 9 17 10 2" xfId="12855"/>
    <cellStyle name="Percent 9 17 10 2 2" xfId="30475"/>
    <cellStyle name="Percent 9 17 10 3" xfId="30474"/>
    <cellStyle name="Percent 9 17 11" xfId="12856"/>
    <cellStyle name="Percent 9 17 11 2" xfId="30476"/>
    <cellStyle name="Percent 9 17 12" xfId="30473"/>
    <cellStyle name="Percent 9 17 2" xfId="12857"/>
    <cellStyle name="Percent 9 17 2 2" xfId="12858"/>
    <cellStyle name="Percent 9 17 2 2 2" xfId="12859"/>
    <cellStyle name="Percent 9 17 2 2 2 2" xfId="30479"/>
    <cellStyle name="Percent 9 17 2 2 3" xfId="30478"/>
    <cellStyle name="Percent 9 17 2 3" xfId="12860"/>
    <cellStyle name="Percent 9 17 2 3 2" xfId="12861"/>
    <cellStyle name="Percent 9 17 2 3 2 2" xfId="30481"/>
    <cellStyle name="Percent 9 17 2 3 3" xfId="30480"/>
    <cellStyle name="Percent 9 17 2 4" xfId="12862"/>
    <cellStyle name="Percent 9 17 2 4 2" xfId="30482"/>
    <cellStyle name="Percent 9 17 2 5" xfId="30477"/>
    <cellStyle name="Percent 9 17 3" xfId="12863"/>
    <cellStyle name="Percent 9 17 3 2" xfId="12864"/>
    <cellStyle name="Percent 9 17 3 2 2" xfId="12865"/>
    <cellStyle name="Percent 9 17 3 2 2 2" xfId="30485"/>
    <cellStyle name="Percent 9 17 3 2 3" xfId="30484"/>
    <cellStyle name="Percent 9 17 3 3" xfId="12866"/>
    <cellStyle name="Percent 9 17 3 3 2" xfId="12867"/>
    <cellStyle name="Percent 9 17 3 3 2 2" xfId="30487"/>
    <cellStyle name="Percent 9 17 3 3 3" xfId="30486"/>
    <cellStyle name="Percent 9 17 3 4" xfId="12868"/>
    <cellStyle name="Percent 9 17 3 4 2" xfId="30488"/>
    <cellStyle name="Percent 9 17 3 5" xfId="30483"/>
    <cellStyle name="Percent 9 17 4" xfId="12869"/>
    <cellStyle name="Percent 9 17 4 2" xfId="12870"/>
    <cellStyle name="Percent 9 17 4 2 2" xfId="12871"/>
    <cellStyle name="Percent 9 17 4 2 2 2" xfId="30491"/>
    <cellStyle name="Percent 9 17 4 2 3" xfId="30490"/>
    <cellStyle name="Percent 9 17 4 3" xfId="12872"/>
    <cellStyle name="Percent 9 17 4 3 2" xfId="12873"/>
    <cellStyle name="Percent 9 17 4 3 2 2" xfId="30493"/>
    <cellStyle name="Percent 9 17 4 3 3" xfId="30492"/>
    <cellStyle name="Percent 9 17 4 4" xfId="12874"/>
    <cellStyle name="Percent 9 17 4 4 2" xfId="30494"/>
    <cellStyle name="Percent 9 17 4 5" xfId="30489"/>
    <cellStyle name="Percent 9 17 5" xfId="12875"/>
    <cellStyle name="Percent 9 17 5 2" xfId="12876"/>
    <cellStyle name="Percent 9 17 5 2 2" xfId="12877"/>
    <cellStyle name="Percent 9 17 5 2 2 2" xfId="30497"/>
    <cellStyle name="Percent 9 17 5 2 3" xfId="30496"/>
    <cellStyle name="Percent 9 17 5 3" xfId="12878"/>
    <cellStyle name="Percent 9 17 5 3 2" xfId="12879"/>
    <cellStyle name="Percent 9 17 5 3 2 2" xfId="30499"/>
    <cellStyle name="Percent 9 17 5 3 3" xfId="30498"/>
    <cellStyle name="Percent 9 17 5 4" xfId="12880"/>
    <cellStyle name="Percent 9 17 5 4 2" xfId="12881"/>
    <cellStyle name="Percent 9 17 5 4 2 2" xfId="30501"/>
    <cellStyle name="Percent 9 17 5 4 3" xfId="30500"/>
    <cellStyle name="Percent 9 17 5 5" xfId="12882"/>
    <cellStyle name="Percent 9 17 5 5 2" xfId="30502"/>
    <cellStyle name="Percent 9 17 5 6" xfId="30495"/>
    <cellStyle name="Percent 9 17 6" xfId="12883"/>
    <cellStyle name="Percent 9 17 6 2" xfId="12884"/>
    <cellStyle name="Percent 9 17 6 2 2" xfId="12885"/>
    <cellStyle name="Percent 9 17 6 2 2 2" xfId="30505"/>
    <cellStyle name="Percent 9 17 6 2 3" xfId="30504"/>
    <cellStyle name="Percent 9 17 6 3" xfId="12886"/>
    <cellStyle name="Percent 9 17 6 3 2" xfId="12887"/>
    <cellStyle name="Percent 9 17 6 3 2 2" xfId="30507"/>
    <cellStyle name="Percent 9 17 6 3 3" xfId="30506"/>
    <cellStyle name="Percent 9 17 6 4" xfId="12888"/>
    <cellStyle name="Percent 9 17 6 4 2" xfId="30508"/>
    <cellStyle name="Percent 9 17 6 5" xfId="30503"/>
    <cellStyle name="Percent 9 17 7" xfId="12889"/>
    <cellStyle name="Percent 9 17 7 2" xfId="12890"/>
    <cellStyle name="Percent 9 17 7 2 2" xfId="30510"/>
    <cellStyle name="Percent 9 17 7 3" xfId="30509"/>
    <cellStyle name="Percent 9 17 8" xfId="12891"/>
    <cellStyle name="Percent 9 17 8 2" xfId="12892"/>
    <cellStyle name="Percent 9 17 8 2 2" xfId="30512"/>
    <cellStyle name="Percent 9 17 8 3" xfId="30511"/>
    <cellStyle name="Percent 9 17 9" xfId="12893"/>
    <cellStyle name="Percent 9 17 9 2" xfId="12894"/>
    <cellStyle name="Percent 9 17 9 2 2" xfId="30514"/>
    <cellStyle name="Percent 9 17 9 3" xfId="30513"/>
    <cellStyle name="Percent 9 18" xfId="12895"/>
    <cellStyle name="Percent 9 18 10" xfId="12896"/>
    <cellStyle name="Percent 9 18 10 2" xfId="12897"/>
    <cellStyle name="Percent 9 18 10 2 2" xfId="30517"/>
    <cellStyle name="Percent 9 18 10 3" xfId="30516"/>
    <cellStyle name="Percent 9 18 11" xfId="12898"/>
    <cellStyle name="Percent 9 18 11 2" xfId="30518"/>
    <cellStyle name="Percent 9 18 12" xfId="30515"/>
    <cellStyle name="Percent 9 18 2" xfId="12899"/>
    <cellStyle name="Percent 9 18 2 2" xfId="12900"/>
    <cellStyle name="Percent 9 18 2 2 2" xfId="12901"/>
    <cellStyle name="Percent 9 18 2 2 2 2" xfId="30521"/>
    <cellStyle name="Percent 9 18 2 2 3" xfId="30520"/>
    <cellStyle name="Percent 9 18 2 3" xfId="12902"/>
    <cellStyle name="Percent 9 18 2 3 2" xfId="12903"/>
    <cellStyle name="Percent 9 18 2 3 2 2" xfId="30523"/>
    <cellStyle name="Percent 9 18 2 3 3" xfId="30522"/>
    <cellStyle name="Percent 9 18 2 4" xfId="12904"/>
    <cellStyle name="Percent 9 18 2 4 2" xfId="30524"/>
    <cellStyle name="Percent 9 18 2 5" xfId="30519"/>
    <cellStyle name="Percent 9 18 3" xfId="12905"/>
    <cellStyle name="Percent 9 18 3 2" xfId="12906"/>
    <cellStyle name="Percent 9 18 3 2 2" xfId="12907"/>
    <cellStyle name="Percent 9 18 3 2 2 2" xfId="30527"/>
    <cellStyle name="Percent 9 18 3 2 3" xfId="30526"/>
    <cellStyle name="Percent 9 18 3 3" xfId="12908"/>
    <cellStyle name="Percent 9 18 3 3 2" xfId="12909"/>
    <cellStyle name="Percent 9 18 3 3 2 2" xfId="30529"/>
    <cellStyle name="Percent 9 18 3 3 3" xfId="30528"/>
    <cellStyle name="Percent 9 18 3 4" xfId="12910"/>
    <cellStyle name="Percent 9 18 3 4 2" xfId="30530"/>
    <cellStyle name="Percent 9 18 3 5" xfId="30525"/>
    <cellStyle name="Percent 9 18 4" xfId="12911"/>
    <cellStyle name="Percent 9 18 4 2" xfId="12912"/>
    <cellStyle name="Percent 9 18 4 2 2" xfId="12913"/>
    <cellStyle name="Percent 9 18 4 2 2 2" xfId="30533"/>
    <cellStyle name="Percent 9 18 4 2 3" xfId="30532"/>
    <cellStyle name="Percent 9 18 4 3" xfId="12914"/>
    <cellStyle name="Percent 9 18 4 3 2" xfId="12915"/>
    <cellStyle name="Percent 9 18 4 3 2 2" xfId="30535"/>
    <cellStyle name="Percent 9 18 4 3 3" xfId="30534"/>
    <cellStyle name="Percent 9 18 4 4" xfId="12916"/>
    <cellStyle name="Percent 9 18 4 4 2" xfId="30536"/>
    <cellStyle name="Percent 9 18 4 5" xfId="30531"/>
    <cellStyle name="Percent 9 18 5" xfId="12917"/>
    <cellStyle name="Percent 9 18 5 2" xfId="12918"/>
    <cellStyle name="Percent 9 18 5 2 2" xfId="12919"/>
    <cellStyle name="Percent 9 18 5 2 2 2" xfId="30539"/>
    <cellStyle name="Percent 9 18 5 2 3" xfId="30538"/>
    <cellStyle name="Percent 9 18 5 3" xfId="12920"/>
    <cellStyle name="Percent 9 18 5 3 2" xfId="12921"/>
    <cellStyle name="Percent 9 18 5 3 2 2" xfId="30541"/>
    <cellStyle name="Percent 9 18 5 3 3" xfId="30540"/>
    <cellStyle name="Percent 9 18 5 4" xfId="12922"/>
    <cellStyle name="Percent 9 18 5 4 2" xfId="12923"/>
    <cellStyle name="Percent 9 18 5 4 2 2" xfId="30543"/>
    <cellStyle name="Percent 9 18 5 4 3" xfId="30542"/>
    <cellStyle name="Percent 9 18 5 5" xfId="12924"/>
    <cellStyle name="Percent 9 18 5 5 2" xfId="30544"/>
    <cellStyle name="Percent 9 18 5 6" xfId="30537"/>
    <cellStyle name="Percent 9 18 6" xfId="12925"/>
    <cellStyle name="Percent 9 18 6 2" xfId="12926"/>
    <cellStyle name="Percent 9 18 6 2 2" xfId="12927"/>
    <cellStyle name="Percent 9 18 6 2 2 2" xfId="30547"/>
    <cellStyle name="Percent 9 18 6 2 3" xfId="30546"/>
    <cellStyle name="Percent 9 18 6 3" xfId="12928"/>
    <cellStyle name="Percent 9 18 6 3 2" xfId="12929"/>
    <cellStyle name="Percent 9 18 6 3 2 2" xfId="30549"/>
    <cellStyle name="Percent 9 18 6 3 3" xfId="30548"/>
    <cellStyle name="Percent 9 18 6 4" xfId="12930"/>
    <cellStyle name="Percent 9 18 6 4 2" xfId="30550"/>
    <cellStyle name="Percent 9 18 6 5" xfId="30545"/>
    <cellStyle name="Percent 9 18 7" xfId="12931"/>
    <cellStyle name="Percent 9 18 7 2" xfId="12932"/>
    <cellStyle name="Percent 9 18 7 2 2" xfId="30552"/>
    <cellStyle name="Percent 9 18 7 3" xfId="30551"/>
    <cellStyle name="Percent 9 18 8" xfId="12933"/>
    <cellStyle name="Percent 9 18 8 2" xfId="12934"/>
    <cellStyle name="Percent 9 18 8 2 2" xfId="30554"/>
    <cellStyle name="Percent 9 18 8 3" xfId="30553"/>
    <cellStyle name="Percent 9 18 9" xfId="12935"/>
    <cellStyle name="Percent 9 18 9 2" xfId="12936"/>
    <cellStyle name="Percent 9 18 9 2 2" xfId="30556"/>
    <cellStyle name="Percent 9 18 9 3" xfId="30555"/>
    <cellStyle name="Percent 9 19" xfId="12937"/>
    <cellStyle name="Percent 9 19 10" xfId="12938"/>
    <cellStyle name="Percent 9 19 10 2" xfId="12939"/>
    <cellStyle name="Percent 9 19 10 2 2" xfId="30559"/>
    <cellStyle name="Percent 9 19 10 3" xfId="30558"/>
    <cellStyle name="Percent 9 19 11" xfId="12940"/>
    <cellStyle name="Percent 9 19 11 2" xfId="30560"/>
    <cellStyle name="Percent 9 19 12" xfId="30557"/>
    <cellStyle name="Percent 9 19 2" xfId="12941"/>
    <cellStyle name="Percent 9 19 2 2" xfId="12942"/>
    <cellStyle name="Percent 9 19 2 2 2" xfId="12943"/>
    <cellStyle name="Percent 9 19 2 2 2 2" xfId="30563"/>
    <cellStyle name="Percent 9 19 2 2 3" xfId="30562"/>
    <cellStyle name="Percent 9 19 2 3" xfId="12944"/>
    <cellStyle name="Percent 9 19 2 3 2" xfId="12945"/>
    <cellStyle name="Percent 9 19 2 3 2 2" xfId="30565"/>
    <cellStyle name="Percent 9 19 2 3 3" xfId="30564"/>
    <cellStyle name="Percent 9 19 2 4" xfId="12946"/>
    <cellStyle name="Percent 9 19 2 4 2" xfId="30566"/>
    <cellStyle name="Percent 9 19 2 5" xfId="30561"/>
    <cellStyle name="Percent 9 19 3" xfId="12947"/>
    <cellStyle name="Percent 9 19 3 2" xfId="12948"/>
    <cellStyle name="Percent 9 19 3 2 2" xfId="12949"/>
    <cellStyle name="Percent 9 19 3 2 2 2" xfId="30569"/>
    <cellStyle name="Percent 9 19 3 2 3" xfId="30568"/>
    <cellStyle name="Percent 9 19 3 3" xfId="12950"/>
    <cellStyle name="Percent 9 19 3 3 2" xfId="12951"/>
    <cellStyle name="Percent 9 19 3 3 2 2" xfId="30571"/>
    <cellStyle name="Percent 9 19 3 3 3" xfId="30570"/>
    <cellStyle name="Percent 9 19 3 4" xfId="12952"/>
    <cellStyle name="Percent 9 19 3 4 2" xfId="30572"/>
    <cellStyle name="Percent 9 19 3 5" xfId="30567"/>
    <cellStyle name="Percent 9 19 4" xfId="12953"/>
    <cellStyle name="Percent 9 19 4 2" xfId="12954"/>
    <cellStyle name="Percent 9 19 4 2 2" xfId="12955"/>
    <cellStyle name="Percent 9 19 4 2 2 2" xfId="30575"/>
    <cellStyle name="Percent 9 19 4 2 3" xfId="30574"/>
    <cellStyle name="Percent 9 19 4 3" xfId="12956"/>
    <cellStyle name="Percent 9 19 4 3 2" xfId="12957"/>
    <cellStyle name="Percent 9 19 4 3 2 2" xfId="30577"/>
    <cellStyle name="Percent 9 19 4 3 3" xfId="30576"/>
    <cellStyle name="Percent 9 19 4 4" xfId="12958"/>
    <cellStyle name="Percent 9 19 4 4 2" xfId="30578"/>
    <cellStyle name="Percent 9 19 4 5" xfId="30573"/>
    <cellStyle name="Percent 9 19 5" xfId="12959"/>
    <cellStyle name="Percent 9 19 5 2" xfId="12960"/>
    <cellStyle name="Percent 9 19 5 2 2" xfId="12961"/>
    <cellStyle name="Percent 9 19 5 2 2 2" xfId="30581"/>
    <cellStyle name="Percent 9 19 5 2 3" xfId="30580"/>
    <cellStyle name="Percent 9 19 5 3" xfId="12962"/>
    <cellStyle name="Percent 9 19 5 3 2" xfId="12963"/>
    <cellStyle name="Percent 9 19 5 3 2 2" xfId="30583"/>
    <cellStyle name="Percent 9 19 5 3 3" xfId="30582"/>
    <cellStyle name="Percent 9 19 5 4" xfId="12964"/>
    <cellStyle name="Percent 9 19 5 4 2" xfId="12965"/>
    <cellStyle name="Percent 9 19 5 4 2 2" xfId="30585"/>
    <cellStyle name="Percent 9 19 5 4 3" xfId="30584"/>
    <cellStyle name="Percent 9 19 5 5" xfId="12966"/>
    <cellStyle name="Percent 9 19 5 5 2" xfId="30586"/>
    <cellStyle name="Percent 9 19 5 6" xfId="30579"/>
    <cellStyle name="Percent 9 19 6" xfId="12967"/>
    <cellStyle name="Percent 9 19 6 2" xfId="12968"/>
    <cellStyle name="Percent 9 19 6 2 2" xfId="12969"/>
    <cellStyle name="Percent 9 19 6 2 2 2" xfId="30589"/>
    <cellStyle name="Percent 9 19 6 2 3" xfId="30588"/>
    <cellStyle name="Percent 9 19 6 3" xfId="12970"/>
    <cellStyle name="Percent 9 19 6 3 2" xfId="12971"/>
    <cellStyle name="Percent 9 19 6 3 2 2" xfId="30591"/>
    <cellStyle name="Percent 9 19 6 3 3" xfId="30590"/>
    <cellStyle name="Percent 9 19 6 4" xfId="12972"/>
    <cellStyle name="Percent 9 19 6 4 2" xfId="30592"/>
    <cellStyle name="Percent 9 19 6 5" xfId="30587"/>
    <cellStyle name="Percent 9 19 7" xfId="12973"/>
    <cellStyle name="Percent 9 19 7 2" xfId="12974"/>
    <cellStyle name="Percent 9 19 7 2 2" xfId="30594"/>
    <cellStyle name="Percent 9 19 7 3" xfId="30593"/>
    <cellStyle name="Percent 9 19 8" xfId="12975"/>
    <cellStyle name="Percent 9 19 8 2" xfId="12976"/>
    <cellStyle name="Percent 9 19 8 2 2" xfId="30596"/>
    <cellStyle name="Percent 9 19 8 3" xfId="30595"/>
    <cellStyle name="Percent 9 19 9" xfId="12977"/>
    <cellStyle name="Percent 9 19 9 2" xfId="12978"/>
    <cellStyle name="Percent 9 19 9 2 2" xfId="30598"/>
    <cellStyle name="Percent 9 19 9 3" xfId="30597"/>
    <cellStyle name="Percent 9 2" xfId="12979"/>
    <cellStyle name="Percent 9 2 10" xfId="12980"/>
    <cellStyle name="Percent 9 2 10 2" xfId="12981"/>
    <cellStyle name="Percent 9 2 10 2 2" xfId="30601"/>
    <cellStyle name="Percent 9 2 10 3" xfId="30600"/>
    <cellStyle name="Percent 9 2 11" xfId="12982"/>
    <cellStyle name="Percent 9 2 11 2" xfId="12983"/>
    <cellStyle name="Percent 9 2 11 2 2" xfId="30603"/>
    <cellStyle name="Percent 9 2 11 3" xfId="30602"/>
    <cellStyle name="Percent 9 2 12" xfId="12984"/>
    <cellStyle name="Percent 9 2 12 2" xfId="30604"/>
    <cellStyle name="Percent 9 2 13" xfId="30599"/>
    <cellStyle name="Percent 9 2 2" xfId="12985"/>
    <cellStyle name="Percent 9 2 2 10" xfId="30605"/>
    <cellStyle name="Percent 9 2 2 2" xfId="12986"/>
    <cellStyle name="Percent 9 2 2 2 2" xfId="12987"/>
    <cellStyle name="Percent 9 2 2 2 2 2" xfId="12988"/>
    <cellStyle name="Percent 9 2 2 2 2 2 2" xfId="30608"/>
    <cellStyle name="Percent 9 2 2 2 2 3" xfId="30607"/>
    <cellStyle name="Percent 9 2 2 2 3" xfId="12989"/>
    <cellStyle name="Percent 9 2 2 2 3 2" xfId="12990"/>
    <cellStyle name="Percent 9 2 2 2 3 2 2" xfId="30610"/>
    <cellStyle name="Percent 9 2 2 2 3 3" xfId="30609"/>
    <cellStyle name="Percent 9 2 2 2 4" xfId="12991"/>
    <cellStyle name="Percent 9 2 2 2 4 2" xfId="30611"/>
    <cellStyle name="Percent 9 2 2 2 5" xfId="30606"/>
    <cellStyle name="Percent 9 2 2 3" xfId="12992"/>
    <cellStyle name="Percent 9 2 2 3 2" xfId="12993"/>
    <cellStyle name="Percent 9 2 2 3 2 2" xfId="12994"/>
    <cellStyle name="Percent 9 2 2 3 2 2 2" xfId="30614"/>
    <cellStyle name="Percent 9 2 2 3 2 3" xfId="30613"/>
    <cellStyle name="Percent 9 2 2 3 3" xfId="12995"/>
    <cellStyle name="Percent 9 2 2 3 3 2" xfId="12996"/>
    <cellStyle name="Percent 9 2 2 3 3 2 2" xfId="30616"/>
    <cellStyle name="Percent 9 2 2 3 3 3" xfId="30615"/>
    <cellStyle name="Percent 9 2 2 3 4" xfId="12997"/>
    <cellStyle name="Percent 9 2 2 3 4 2" xfId="30617"/>
    <cellStyle name="Percent 9 2 2 3 5" xfId="30612"/>
    <cellStyle name="Percent 9 2 2 4" xfId="12998"/>
    <cellStyle name="Percent 9 2 2 4 2" xfId="12999"/>
    <cellStyle name="Percent 9 2 2 4 2 2" xfId="13000"/>
    <cellStyle name="Percent 9 2 2 4 2 2 2" xfId="30620"/>
    <cellStyle name="Percent 9 2 2 4 2 3" xfId="30619"/>
    <cellStyle name="Percent 9 2 2 4 3" xfId="13001"/>
    <cellStyle name="Percent 9 2 2 4 3 2" xfId="13002"/>
    <cellStyle name="Percent 9 2 2 4 3 2 2" xfId="30622"/>
    <cellStyle name="Percent 9 2 2 4 3 3" xfId="30621"/>
    <cellStyle name="Percent 9 2 2 4 4" xfId="13003"/>
    <cellStyle name="Percent 9 2 2 4 4 2" xfId="13004"/>
    <cellStyle name="Percent 9 2 2 4 4 2 2" xfId="30624"/>
    <cellStyle name="Percent 9 2 2 4 4 3" xfId="30623"/>
    <cellStyle name="Percent 9 2 2 4 5" xfId="13005"/>
    <cellStyle name="Percent 9 2 2 4 5 2" xfId="30625"/>
    <cellStyle name="Percent 9 2 2 4 6" xfId="30618"/>
    <cellStyle name="Percent 9 2 2 5" xfId="13006"/>
    <cellStyle name="Percent 9 2 2 5 2" xfId="13007"/>
    <cellStyle name="Percent 9 2 2 5 2 2" xfId="13008"/>
    <cellStyle name="Percent 9 2 2 5 2 2 2" xfId="30628"/>
    <cellStyle name="Percent 9 2 2 5 2 3" xfId="30627"/>
    <cellStyle name="Percent 9 2 2 5 3" xfId="13009"/>
    <cellStyle name="Percent 9 2 2 5 3 2" xfId="13010"/>
    <cellStyle name="Percent 9 2 2 5 3 2 2" xfId="30630"/>
    <cellStyle name="Percent 9 2 2 5 3 3" xfId="30629"/>
    <cellStyle name="Percent 9 2 2 5 4" xfId="13011"/>
    <cellStyle name="Percent 9 2 2 5 4 2" xfId="30631"/>
    <cellStyle name="Percent 9 2 2 5 5" xfId="30626"/>
    <cellStyle name="Percent 9 2 2 6" xfId="13012"/>
    <cellStyle name="Percent 9 2 2 6 2" xfId="13013"/>
    <cellStyle name="Percent 9 2 2 6 2 2" xfId="30633"/>
    <cellStyle name="Percent 9 2 2 6 3" xfId="30632"/>
    <cellStyle name="Percent 9 2 2 7" xfId="13014"/>
    <cellStyle name="Percent 9 2 2 7 2" xfId="13015"/>
    <cellStyle name="Percent 9 2 2 7 2 2" xfId="30635"/>
    <cellStyle name="Percent 9 2 2 7 3" xfId="30634"/>
    <cellStyle name="Percent 9 2 2 8" xfId="13016"/>
    <cellStyle name="Percent 9 2 2 8 2" xfId="13017"/>
    <cellStyle name="Percent 9 2 2 8 2 2" xfId="30637"/>
    <cellStyle name="Percent 9 2 2 8 3" xfId="30636"/>
    <cellStyle name="Percent 9 2 2 9" xfId="13018"/>
    <cellStyle name="Percent 9 2 2 9 2" xfId="30638"/>
    <cellStyle name="Percent 9 2 3" xfId="13019"/>
    <cellStyle name="Percent 9 2 3 2" xfId="13020"/>
    <cellStyle name="Percent 9 2 3 2 2" xfId="13021"/>
    <cellStyle name="Percent 9 2 3 2 2 2" xfId="30641"/>
    <cellStyle name="Percent 9 2 3 2 3" xfId="30640"/>
    <cellStyle name="Percent 9 2 3 3" xfId="13022"/>
    <cellStyle name="Percent 9 2 3 3 2" xfId="13023"/>
    <cellStyle name="Percent 9 2 3 3 2 2" xfId="30643"/>
    <cellStyle name="Percent 9 2 3 3 3" xfId="30642"/>
    <cellStyle name="Percent 9 2 3 4" xfId="13024"/>
    <cellStyle name="Percent 9 2 3 4 2" xfId="30644"/>
    <cellStyle name="Percent 9 2 3 5" xfId="30639"/>
    <cellStyle name="Percent 9 2 4" xfId="13025"/>
    <cellStyle name="Percent 9 2 4 2" xfId="13026"/>
    <cellStyle name="Percent 9 2 4 2 2" xfId="13027"/>
    <cellStyle name="Percent 9 2 4 2 2 2" xfId="30647"/>
    <cellStyle name="Percent 9 2 4 2 3" xfId="30646"/>
    <cellStyle name="Percent 9 2 4 3" xfId="13028"/>
    <cellStyle name="Percent 9 2 4 3 2" xfId="13029"/>
    <cellStyle name="Percent 9 2 4 3 2 2" xfId="30649"/>
    <cellStyle name="Percent 9 2 4 3 3" xfId="30648"/>
    <cellStyle name="Percent 9 2 4 4" xfId="13030"/>
    <cellStyle name="Percent 9 2 4 4 2" xfId="30650"/>
    <cellStyle name="Percent 9 2 4 5" xfId="30645"/>
    <cellStyle name="Percent 9 2 5" xfId="13031"/>
    <cellStyle name="Percent 9 2 5 2" xfId="13032"/>
    <cellStyle name="Percent 9 2 5 2 2" xfId="13033"/>
    <cellStyle name="Percent 9 2 5 2 2 2" xfId="30653"/>
    <cellStyle name="Percent 9 2 5 2 3" xfId="30652"/>
    <cellStyle name="Percent 9 2 5 3" xfId="13034"/>
    <cellStyle name="Percent 9 2 5 3 2" xfId="13035"/>
    <cellStyle name="Percent 9 2 5 3 2 2" xfId="30655"/>
    <cellStyle name="Percent 9 2 5 3 3" xfId="30654"/>
    <cellStyle name="Percent 9 2 5 4" xfId="13036"/>
    <cellStyle name="Percent 9 2 5 4 2" xfId="30656"/>
    <cellStyle name="Percent 9 2 5 5" xfId="30651"/>
    <cellStyle name="Percent 9 2 6" xfId="13037"/>
    <cellStyle name="Percent 9 2 6 2" xfId="13038"/>
    <cellStyle name="Percent 9 2 6 2 2" xfId="13039"/>
    <cellStyle name="Percent 9 2 6 2 2 2" xfId="30659"/>
    <cellStyle name="Percent 9 2 6 2 3" xfId="30658"/>
    <cellStyle name="Percent 9 2 6 3" xfId="13040"/>
    <cellStyle name="Percent 9 2 6 3 2" xfId="13041"/>
    <cellStyle name="Percent 9 2 6 3 2 2" xfId="30661"/>
    <cellStyle name="Percent 9 2 6 3 3" xfId="30660"/>
    <cellStyle name="Percent 9 2 6 4" xfId="13042"/>
    <cellStyle name="Percent 9 2 6 4 2" xfId="13043"/>
    <cellStyle name="Percent 9 2 6 4 2 2" xfId="30663"/>
    <cellStyle name="Percent 9 2 6 4 3" xfId="30662"/>
    <cellStyle name="Percent 9 2 6 5" xfId="13044"/>
    <cellStyle name="Percent 9 2 6 5 2" xfId="30664"/>
    <cellStyle name="Percent 9 2 6 6" xfId="30657"/>
    <cellStyle name="Percent 9 2 7" xfId="13045"/>
    <cellStyle name="Percent 9 2 7 2" xfId="13046"/>
    <cellStyle name="Percent 9 2 7 2 2" xfId="13047"/>
    <cellStyle name="Percent 9 2 7 2 2 2" xfId="30667"/>
    <cellStyle name="Percent 9 2 7 2 3" xfId="30666"/>
    <cellStyle name="Percent 9 2 7 3" xfId="13048"/>
    <cellStyle name="Percent 9 2 7 3 2" xfId="13049"/>
    <cellStyle name="Percent 9 2 7 3 2 2" xfId="30669"/>
    <cellStyle name="Percent 9 2 7 3 3" xfId="30668"/>
    <cellStyle name="Percent 9 2 7 4" xfId="13050"/>
    <cellStyle name="Percent 9 2 7 4 2" xfId="30670"/>
    <cellStyle name="Percent 9 2 7 5" xfId="30665"/>
    <cellStyle name="Percent 9 2 8" xfId="13051"/>
    <cellStyle name="Percent 9 2 8 2" xfId="13052"/>
    <cellStyle name="Percent 9 2 8 2 2" xfId="30672"/>
    <cellStyle name="Percent 9 2 8 3" xfId="30671"/>
    <cellStyle name="Percent 9 2 9" xfId="13053"/>
    <cellStyle name="Percent 9 2 9 2" xfId="13054"/>
    <cellStyle name="Percent 9 2 9 2 2" xfId="30674"/>
    <cellStyle name="Percent 9 2 9 3" xfId="30673"/>
    <cellStyle name="Percent 9 20" xfId="13055"/>
    <cellStyle name="Percent 9 20 10" xfId="13056"/>
    <cellStyle name="Percent 9 20 10 2" xfId="13057"/>
    <cellStyle name="Percent 9 20 10 2 2" xfId="30677"/>
    <cellStyle name="Percent 9 20 10 3" xfId="30676"/>
    <cellStyle name="Percent 9 20 11" xfId="13058"/>
    <cellStyle name="Percent 9 20 11 2" xfId="30678"/>
    <cellStyle name="Percent 9 20 12" xfId="30675"/>
    <cellStyle name="Percent 9 20 2" xfId="13059"/>
    <cellStyle name="Percent 9 20 2 2" xfId="13060"/>
    <cellStyle name="Percent 9 20 2 2 2" xfId="13061"/>
    <cellStyle name="Percent 9 20 2 2 2 2" xfId="30681"/>
    <cellStyle name="Percent 9 20 2 2 3" xfId="30680"/>
    <cellStyle name="Percent 9 20 2 3" xfId="13062"/>
    <cellStyle name="Percent 9 20 2 3 2" xfId="13063"/>
    <cellStyle name="Percent 9 20 2 3 2 2" xfId="30683"/>
    <cellStyle name="Percent 9 20 2 3 3" xfId="30682"/>
    <cellStyle name="Percent 9 20 2 4" xfId="13064"/>
    <cellStyle name="Percent 9 20 2 4 2" xfId="30684"/>
    <cellStyle name="Percent 9 20 2 5" xfId="30679"/>
    <cellStyle name="Percent 9 20 3" xfId="13065"/>
    <cellStyle name="Percent 9 20 3 2" xfId="13066"/>
    <cellStyle name="Percent 9 20 3 2 2" xfId="13067"/>
    <cellStyle name="Percent 9 20 3 2 2 2" xfId="30687"/>
    <cellStyle name="Percent 9 20 3 2 3" xfId="30686"/>
    <cellStyle name="Percent 9 20 3 3" xfId="13068"/>
    <cellStyle name="Percent 9 20 3 3 2" xfId="13069"/>
    <cellStyle name="Percent 9 20 3 3 2 2" xfId="30689"/>
    <cellStyle name="Percent 9 20 3 3 3" xfId="30688"/>
    <cellStyle name="Percent 9 20 3 4" xfId="13070"/>
    <cellStyle name="Percent 9 20 3 4 2" xfId="30690"/>
    <cellStyle name="Percent 9 20 3 5" xfId="30685"/>
    <cellStyle name="Percent 9 20 4" xfId="13071"/>
    <cellStyle name="Percent 9 20 4 2" xfId="13072"/>
    <cellStyle name="Percent 9 20 4 2 2" xfId="13073"/>
    <cellStyle name="Percent 9 20 4 2 2 2" xfId="30693"/>
    <cellStyle name="Percent 9 20 4 2 3" xfId="30692"/>
    <cellStyle name="Percent 9 20 4 3" xfId="13074"/>
    <cellStyle name="Percent 9 20 4 3 2" xfId="13075"/>
    <cellStyle name="Percent 9 20 4 3 2 2" xfId="30695"/>
    <cellStyle name="Percent 9 20 4 3 3" xfId="30694"/>
    <cellStyle name="Percent 9 20 4 4" xfId="13076"/>
    <cellStyle name="Percent 9 20 4 4 2" xfId="30696"/>
    <cellStyle name="Percent 9 20 4 5" xfId="30691"/>
    <cellStyle name="Percent 9 20 5" xfId="13077"/>
    <cellStyle name="Percent 9 20 5 2" xfId="13078"/>
    <cellStyle name="Percent 9 20 5 2 2" xfId="13079"/>
    <cellStyle name="Percent 9 20 5 2 2 2" xfId="30699"/>
    <cellStyle name="Percent 9 20 5 2 3" xfId="30698"/>
    <cellStyle name="Percent 9 20 5 3" xfId="13080"/>
    <cellStyle name="Percent 9 20 5 3 2" xfId="13081"/>
    <cellStyle name="Percent 9 20 5 3 2 2" xfId="30701"/>
    <cellStyle name="Percent 9 20 5 3 3" xfId="30700"/>
    <cellStyle name="Percent 9 20 5 4" xfId="13082"/>
    <cellStyle name="Percent 9 20 5 4 2" xfId="13083"/>
    <cellStyle name="Percent 9 20 5 4 2 2" xfId="30703"/>
    <cellStyle name="Percent 9 20 5 4 3" xfId="30702"/>
    <cellStyle name="Percent 9 20 5 5" xfId="13084"/>
    <cellStyle name="Percent 9 20 5 5 2" xfId="30704"/>
    <cellStyle name="Percent 9 20 5 6" xfId="30697"/>
    <cellStyle name="Percent 9 20 6" xfId="13085"/>
    <cellStyle name="Percent 9 20 6 2" xfId="13086"/>
    <cellStyle name="Percent 9 20 6 2 2" xfId="13087"/>
    <cellStyle name="Percent 9 20 6 2 2 2" xfId="30707"/>
    <cellStyle name="Percent 9 20 6 2 3" xfId="30706"/>
    <cellStyle name="Percent 9 20 6 3" xfId="13088"/>
    <cellStyle name="Percent 9 20 6 3 2" xfId="13089"/>
    <cellStyle name="Percent 9 20 6 3 2 2" xfId="30709"/>
    <cellStyle name="Percent 9 20 6 3 3" xfId="30708"/>
    <cellStyle name="Percent 9 20 6 4" xfId="13090"/>
    <cellStyle name="Percent 9 20 6 4 2" xfId="30710"/>
    <cellStyle name="Percent 9 20 6 5" xfId="30705"/>
    <cellStyle name="Percent 9 20 7" xfId="13091"/>
    <cellStyle name="Percent 9 20 7 2" xfId="13092"/>
    <cellStyle name="Percent 9 20 7 2 2" xfId="30712"/>
    <cellStyle name="Percent 9 20 7 3" xfId="30711"/>
    <cellStyle name="Percent 9 20 8" xfId="13093"/>
    <cellStyle name="Percent 9 20 8 2" xfId="13094"/>
    <cellStyle name="Percent 9 20 8 2 2" xfId="30714"/>
    <cellStyle name="Percent 9 20 8 3" xfId="30713"/>
    <cellStyle name="Percent 9 20 9" xfId="13095"/>
    <cellStyle name="Percent 9 20 9 2" xfId="13096"/>
    <cellStyle name="Percent 9 20 9 2 2" xfId="30716"/>
    <cellStyle name="Percent 9 20 9 3" xfId="30715"/>
    <cellStyle name="Percent 9 21" xfId="13097"/>
    <cellStyle name="Percent 9 21 2" xfId="13098"/>
    <cellStyle name="Percent 9 21 2 2" xfId="13099"/>
    <cellStyle name="Percent 9 21 2 2 2" xfId="30719"/>
    <cellStyle name="Percent 9 21 2 3" xfId="30718"/>
    <cellStyle name="Percent 9 21 3" xfId="13100"/>
    <cellStyle name="Percent 9 21 3 2" xfId="13101"/>
    <cellStyle name="Percent 9 21 3 2 2" xfId="30721"/>
    <cellStyle name="Percent 9 21 3 3" xfId="30720"/>
    <cellStyle name="Percent 9 21 4" xfId="13102"/>
    <cellStyle name="Percent 9 21 4 2" xfId="30722"/>
    <cellStyle name="Percent 9 21 5" xfId="30717"/>
    <cellStyle name="Percent 9 22" xfId="13103"/>
    <cellStyle name="Percent 9 22 2" xfId="13104"/>
    <cellStyle name="Percent 9 22 2 2" xfId="13105"/>
    <cellStyle name="Percent 9 22 2 2 2" xfId="30725"/>
    <cellStyle name="Percent 9 22 2 3" xfId="30724"/>
    <cellStyle name="Percent 9 22 3" xfId="13106"/>
    <cellStyle name="Percent 9 22 3 2" xfId="13107"/>
    <cellStyle name="Percent 9 22 3 2 2" xfId="30727"/>
    <cellStyle name="Percent 9 22 3 3" xfId="30726"/>
    <cellStyle name="Percent 9 22 4" xfId="13108"/>
    <cellStyle name="Percent 9 22 4 2" xfId="30728"/>
    <cellStyle name="Percent 9 22 5" xfId="30723"/>
    <cellStyle name="Percent 9 23" xfId="13109"/>
    <cellStyle name="Percent 9 23 2" xfId="13110"/>
    <cellStyle name="Percent 9 23 2 2" xfId="13111"/>
    <cellStyle name="Percent 9 23 2 2 2" xfId="30731"/>
    <cellStyle name="Percent 9 23 2 3" xfId="30730"/>
    <cellStyle name="Percent 9 23 3" xfId="13112"/>
    <cellStyle name="Percent 9 23 3 2" xfId="13113"/>
    <cellStyle name="Percent 9 23 3 2 2" xfId="30733"/>
    <cellStyle name="Percent 9 23 3 3" xfId="30732"/>
    <cellStyle name="Percent 9 23 4" xfId="13114"/>
    <cellStyle name="Percent 9 23 4 2" xfId="13115"/>
    <cellStyle name="Percent 9 23 4 2 2" xfId="30735"/>
    <cellStyle name="Percent 9 23 4 3" xfId="30734"/>
    <cellStyle name="Percent 9 23 5" xfId="13116"/>
    <cellStyle name="Percent 9 23 5 2" xfId="30736"/>
    <cellStyle name="Percent 9 23 6" xfId="30729"/>
    <cellStyle name="Percent 9 24" xfId="13117"/>
    <cellStyle name="Percent 9 24 2" xfId="13118"/>
    <cellStyle name="Percent 9 24 2 2" xfId="13119"/>
    <cellStyle name="Percent 9 24 2 2 2" xfId="30739"/>
    <cellStyle name="Percent 9 24 2 3" xfId="30738"/>
    <cellStyle name="Percent 9 24 3" xfId="13120"/>
    <cellStyle name="Percent 9 24 3 2" xfId="13121"/>
    <cellStyle name="Percent 9 24 3 2 2" xfId="30741"/>
    <cellStyle name="Percent 9 24 3 3" xfId="30740"/>
    <cellStyle name="Percent 9 24 4" xfId="13122"/>
    <cellStyle name="Percent 9 24 4 2" xfId="30742"/>
    <cellStyle name="Percent 9 24 5" xfId="30737"/>
    <cellStyle name="Percent 9 25" xfId="13123"/>
    <cellStyle name="Percent 9 25 2" xfId="13124"/>
    <cellStyle name="Percent 9 25 2 2" xfId="30744"/>
    <cellStyle name="Percent 9 25 3" xfId="30743"/>
    <cellStyle name="Percent 9 26" xfId="13125"/>
    <cellStyle name="Percent 9 26 2" xfId="13126"/>
    <cellStyle name="Percent 9 26 2 2" xfId="30746"/>
    <cellStyle name="Percent 9 26 3" xfId="30745"/>
    <cellStyle name="Percent 9 27" xfId="13127"/>
    <cellStyle name="Percent 9 27 2" xfId="13128"/>
    <cellStyle name="Percent 9 27 2 2" xfId="30748"/>
    <cellStyle name="Percent 9 27 3" xfId="30747"/>
    <cellStyle name="Percent 9 28" xfId="13129"/>
    <cellStyle name="Percent 9 28 2" xfId="30749"/>
    <cellStyle name="Percent 9 29" xfId="30178"/>
    <cellStyle name="Percent 9 3" xfId="13130"/>
    <cellStyle name="Percent 9 3 10" xfId="13131"/>
    <cellStyle name="Percent 9 3 10 2" xfId="13132"/>
    <cellStyle name="Percent 9 3 10 2 2" xfId="30752"/>
    <cellStyle name="Percent 9 3 10 3" xfId="30751"/>
    <cellStyle name="Percent 9 3 11" xfId="13133"/>
    <cellStyle name="Percent 9 3 11 2" xfId="13134"/>
    <cellStyle name="Percent 9 3 11 2 2" xfId="30754"/>
    <cellStyle name="Percent 9 3 11 3" xfId="30753"/>
    <cellStyle name="Percent 9 3 12" xfId="13135"/>
    <cellStyle name="Percent 9 3 12 2" xfId="30755"/>
    <cellStyle name="Percent 9 3 13" xfId="30750"/>
    <cellStyle name="Percent 9 3 2" xfId="13136"/>
    <cellStyle name="Percent 9 3 2 10" xfId="30756"/>
    <cellStyle name="Percent 9 3 2 2" xfId="13137"/>
    <cellStyle name="Percent 9 3 2 2 2" xfId="13138"/>
    <cellStyle name="Percent 9 3 2 2 2 2" xfId="13139"/>
    <cellStyle name="Percent 9 3 2 2 2 2 2" xfId="30759"/>
    <cellStyle name="Percent 9 3 2 2 2 3" xfId="30758"/>
    <cellStyle name="Percent 9 3 2 2 3" xfId="13140"/>
    <cellStyle name="Percent 9 3 2 2 3 2" xfId="13141"/>
    <cellStyle name="Percent 9 3 2 2 3 2 2" xfId="30761"/>
    <cellStyle name="Percent 9 3 2 2 3 3" xfId="30760"/>
    <cellStyle name="Percent 9 3 2 2 4" xfId="13142"/>
    <cellStyle name="Percent 9 3 2 2 4 2" xfId="30762"/>
    <cellStyle name="Percent 9 3 2 2 5" xfId="30757"/>
    <cellStyle name="Percent 9 3 2 3" xfId="13143"/>
    <cellStyle name="Percent 9 3 2 3 2" xfId="13144"/>
    <cellStyle name="Percent 9 3 2 3 2 2" xfId="13145"/>
    <cellStyle name="Percent 9 3 2 3 2 2 2" xfId="30765"/>
    <cellStyle name="Percent 9 3 2 3 2 3" xfId="30764"/>
    <cellStyle name="Percent 9 3 2 3 3" xfId="13146"/>
    <cellStyle name="Percent 9 3 2 3 3 2" xfId="13147"/>
    <cellStyle name="Percent 9 3 2 3 3 2 2" xfId="30767"/>
    <cellStyle name="Percent 9 3 2 3 3 3" xfId="30766"/>
    <cellStyle name="Percent 9 3 2 3 4" xfId="13148"/>
    <cellStyle name="Percent 9 3 2 3 4 2" xfId="30768"/>
    <cellStyle name="Percent 9 3 2 3 5" xfId="30763"/>
    <cellStyle name="Percent 9 3 2 4" xfId="13149"/>
    <cellStyle name="Percent 9 3 2 4 2" xfId="13150"/>
    <cellStyle name="Percent 9 3 2 4 2 2" xfId="13151"/>
    <cellStyle name="Percent 9 3 2 4 2 2 2" xfId="30771"/>
    <cellStyle name="Percent 9 3 2 4 2 3" xfId="30770"/>
    <cellStyle name="Percent 9 3 2 4 3" xfId="13152"/>
    <cellStyle name="Percent 9 3 2 4 3 2" xfId="13153"/>
    <cellStyle name="Percent 9 3 2 4 3 2 2" xfId="30773"/>
    <cellStyle name="Percent 9 3 2 4 3 3" xfId="30772"/>
    <cellStyle name="Percent 9 3 2 4 4" xfId="13154"/>
    <cellStyle name="Percent 9 3 2 4 4 2" xfId="13155"/>
    <cellStyle name="Percent 9 3 2 4 4 2 2" xfId="30775"/>
    <cellStyle name="Percent 9 3 2 4 4 3" xfId="30774"/>
    <cellStyle name="Percent 9 3 2 4 5" xfId="13156"/>
    <cellStyle name="Percent 9 3 2 4 5 2" xfId="30776"/>
    <cellStyle name="Percent 9 3 2 4 6" xfId="30769"/>
    <cellStyle name="Percent 9 3 2 5" xfId="13157"/>
    <cellStyle name="Percent 9 3 2 5 2" xfId="13158"/>
    <cellStyle name="Percent 9 3 2 5 2 2" xfId="13159"/>
    <cellStyle name="Percent 9 3 2 5 2 2 2" xfId="30779"/>
    <cellStyle name="Percent 9 3 2 5 2 3" xfId="30778"/>
    <cellStyle name="Percent 9 3 2 5 3" xfId="13160"/>
    <cellStyle name="Percent 9 3 2 5 3 2" xfId="13161"/>
    <cellStyle name="Percent 9 3 2 5 3 2 2" xfId="30781"/>
    <cellStyle name="Percent 9 3 2 5 3 3" xfId="30780"/>
    <cellStyle name="Percent 9 3 2 5 4" xfId="13162"/>
    <cellStyle name="Percent 9 3 2 5 4 2" xfId="30782"/>
    <cellStyle name="Percent 9 3 2 5 5" xfId="30777"/>
    <cellStyle name="Percent 9 3 2 6" xfId="13163"/>
    <cellStyle name="Percent 9 3 2 6 2" xfId="13164"/>
    <cellStyle name="Percent 9 3 2 6 2 2" xfId="30784"/>
    <cellStyle name="Percent 9 3 2 6 3" xfId="30783"/>
    <cellStyle name="Percent 9 3 2 7" xfId="13165"/>
    <cellStyle name="Percent 9 3 2 7 2" xfId="13166"/>
    <cellStyle name="Percent 9 3 2 7 2 2" xfId="30786"/>
    <cellStyle name="Percent 9 3 2 7 3" xfId="30785"/>
    <cellStyle name="Percent 9 3 2 8" xfId="13167"/>
    <cellStyle name="Percent 9 3 2 8 2" xfId="13168"/>
    <cellStyle name="Percent 9 3 2 8 2 2" xfId="30788"/>
    <cellStyle name="Percent 9 3 2 8 3" xfId="30787"/>
    <cellStyle name="Percent 9 3 2 9" xfId="13169"/>
    <cellStyle name="Percent 9 3 2 9 2" xfId="30789"/>
    <cellStyle name="Percent 9 3 3" xfId="13170"/>
    <cellStyle name="Percent 9 3 3 2" xfId="13171"/>
    <cellStyle name="Percent 9 3 3 2 2" xfId="13172"/>
    <cellStyle name="Percent 9 3 3 2 2 2" xfId="30792"/>
    <cellStyle name="Percent 9 3 3 2 3" xfId="30791"/>
    <cellStyle name="Percent 9 3 3 3" xfId="13173"/>
    <cellStyle name="Percent 9 3 3 3 2" xfId="13174"/>
    <cellStyle name="Percent 9 3 3 3 2 2" xfId="30794"/>
    <cellStyle name="Percent 9 3 3 3 3" xfId="30793"/>
    <cellStyle name="Percent 9 3 3 4" xfId="13175"/>
    <cellStyle name="Percent 9 3 3 4 2" xfId="30795"/>
    <cellStyle name="Percent 9 3 3 5" xfId="30790"/>
    <cellStyle name="Percent 9 3 4" xfId="13176"/>
    <cellStyle name="Percent 9 3 4 2" xfId="13177"/>
    <cellStyle name="Percent 9 3 4 2 2" xfId="13178"/>
    <cellStyle name="Percent 9 3 4 2 2 2" xfId="30798"/>
    <cellStyle name="Percent 9 3 4 2 3" xfId="30797"/>
    <cellStyle name="Percent 9 3 4 3" xfId="13179"/>
    <cellStyle name="Percent 9 3 4 3 2" xfId="13180"/>
    <cellStyle name="Percent 9 3 4 3 2 2" xfId="30800"/>
    <cellStyle name="Percent 9 3 4 3 3" xfId="30799"/>
    <cellStyle name="Percent 9 3 4 4" xfId="13181"/>
    <cellStyle name="Percent 9 3 4 4 2" xfId="30801"/>
    <cellStyle name="Percent 9 3 4 5" xfId="30796"/>
    <cellStyle name="Percent 9 3 5" xfId="13182"/>
    <cellStyle name="Percent 9 3 5 2" xfId="13183"/>
    <cellStyle name="Percent 9 3 5 2 2" xfId="13184"/>
    <cellStyle name="Percent 9 3 5 2 2 2" xfId="30804"/>
    <cellStyle name="Percent 9 3 5 2 3" xfId="30803"/>
    <cellStyle name="Percent 9 3 5 3" xfId="13185"/>
    <cellStyle name="Percent 9 3 5 3 2" xfId="13186"/>
    <cellStyle name="Percent 9 3 5 3 2 2" xfId="30806"/>
    <cellStyle name="Percent 9 3 5 3 3" xfId="30805"/>
    <cellStyle name="Percent 9 3 5 4" xfId="13187"/>
    <cellStyle name="Percent 9 3 5 4 2" xfId="30807"/>
    <cellStyle name="Percent 9 3 5 5" xfId="30802"/>
    <cellStyle name="Percent 9 3 6" xfId="13188"/>
    <cellStyle name="Percent 9 3 6 2" xfId="13189"/>
    <cellStyle name="Percent 9 3 6 2 2" xfId="13190"/>
    <cellStyle name="Percent 9 3 6 2 2 2" xfId="30810"/>
    <cellStyle name="Percent 9 3 6 2 3" xfId="30809"/>
    <cellStyle name="Percent 9 3 6 3" xfId="13191"/>
    <cellStyle name="Percent 9 3 6 3 2" xfId="13192"/>
    <cellStyle name="Percent 9 3 6 3 2 2" xfId="30812"/>
    <cellStyle name="Percent 9 3 6 3 3" xfId="30811"/>
    <cellStyle name="Percent 9 3 6 4" xfId="13193"/>
    <cellStyle name="Percent 9 3 6 4 2" xfId="13194"/>
    <cellStyle name="Percent 9 3 6 4 2 2" xfId="30814"/>
    <cellStyle name="Percent 9 3 6 4 3" xfId="30813"/>
    <cellStyle name="Percent 9 3 6 5" xfId="13195"/>
    <cellStyle name="Percent 9 3 6 5 2" xfId="30815"/>
    <cellStyle name="Percent 9 3 6 6" xfId="30808"/>
    <cellStyle name="Percent 9 3 7" xfId="13196"/>
    <cellStyle name="Percent 9 3 7 2" xfId="13197"/>
    <cellStyle name="Percent 9 3 7 2 2" xfId="13198"/>
    <cellStyle name="Percent 9 3 7 2 2 2" xfId="30818"/>
    <cellStyle name="Percent 9 3 7 2 3" xfId="30817"/>
    <cellStyle name="Percent 9 3 7 3" xfId="13199"/>
    <cellStyle name="Percent 9 3 7 3 2" xfId="13200"/>
    <cellStyle name="Percent 9 3 7 3 2 2" xfId="30820"/>
    <cellStyle name="Percent 9 3 7 3 3" xfId="30819"/>
    <cellStyle name="Percent 9 3 7 4" xfId="13201"/>
    <cellStyle name="Percent 9 3 7 4 2" xfId="30821"/>
    <cellStyle name="Percent 9 3 7 5" xfId="30816"/>
    <cellStyle name="Percent 9 3 8" xfId="13202"/>
    <cellStyle name="Percent 9 3 8 2" xfId="13203"/>
    <cellStyle name="Percent 9 3 8 2 2" xfId="30823"/>
    <cellStyle name="Percent 9 3 8 3" xfId="30822"/>
    <cellStyle name="Percent 9 3 9" xfId="13204"/>
    <cellStyle name="Percent 9 3 9 2" xfId="13205"/>
    <cellStyle name="Percent 9 3 9 2 2" xfId="30825"/>
    <cellStyle name="Percent 9 3 9 3" xfId="30824"/>
    <cellStyle name="Percent 9 4" xfId="13206"/>
    <cellStyle name="Percent 9 4 10" xfId="13207"/>
    <cellStyle name="Percent 9 4 10 2" xfId="13208"/>
    <cellStyle name="Percent 9 4 10 2 2" xfId="30828"/>
    <cellStyle name="Percent 9 4 10 3" xfId="30827"/>
    <cellStyle name="Percent 9 4 11" xfId="13209"/>
    <cellStyle name="Percent 9 4 11 2" xfId="13210"/>
    <cellStyle name="Percent 9 4 11 2 2" xfId="30830"/>
    <cellStyle name="Percent 9 4 11 3" xfId="30829"/>
    <cellStyle name="Percent 9 4 12" xfId="13211"/>
    <cellStyle name="Percent 9 4 12 2" xfId="30831"/>
    <cellStyle name="Percent 9 4 13" xfId="30826"/>
    <cellStyle name="Percent 9 4 2" xfId="13212"/>
    <cellStyle name="Percent 9 4 2 10" xfId="30832"/>
    <cellStyle name="Percent 9 4 2 2" xfId="13213"/>
    <cellStyle name="Percent 9 4 2 2 2" xfId="13214"/>
    <cellStyle name="Percent 9 4 2 2 2 2" xfId="13215"/>
    <cellStyle name="Percent 9 4 2 2 2 2 2" xfId="30835"/>
    <cellStyle name="Percent 9 4 2 2 2 3" xfId="30834"/>
    <cellStyle name="Percent 9 4 2 2 3" xfId="13216"/>
    <cellStyle name="Percent 9 4 2 2 3 2" xfId="13217"/>
    <cellStyle name="Percent 9 4 2 2 3 2 2" xfId="30837"/>
    <cellStyle name="Percent 9 4 2 2 3 3" xfId="30836"/>
    <cellStyle name="Percent 9 4 2 2 4" xfId="13218"/>
    <cellStyle name="Percent 9 4 2 2 4 2" xfId="30838"/>
    <cellStyle name="Percent 9 4 2 2 5" xfId="30833"/>
    <cellStyle name="Percent 9 4 2 3" xfId="13219"/>
    <cellStyle name="Percent 9 4 2 3 2" xfId="13220"/>
    <cellStyle name="Percent 9 4 2 3 2 2" xfId="13221"/>
    <cellStyle name="Percent 9 4 2 3 2 2 2" xfId="30841"/>
    <cellStyle name="Percent 9 4 2 3 2 3" xfId="30840"/>
    <cellStyle name="Percent 9 4 2 3 3" xfId="13222"/>
    <cellStyle name="Percent 9 4 2 3 3 2" xfId="13223"/>
    <cellStyle name="Percent 9 4 2 3 3 2 2" xfId="30843"/>
    <cellStyle name="Percent 9 4 2 3 3 3" xfId="30842"/>
    <cellStyle name="Percent 9 4 2 3 4" xfId="13224"/>
    <cellStyle name="Percent 9 4 2 3 4 2" xfId="30844"/>
    <cellStyle name="Percent 9 4 2 3 5" xfId="30839"/>
    <cellStyle name="Percent 9 4 2 4" xfId="13225"/>
    <cellStyle name="Percent 9 4 2 4 2" xfId="13226"/>
    <cellStyle name="Percent 9 4 2 4 2 2" xfId="13227"/>
    <cellStyle name="Percent 9 4 2 4 2 2 2" xfId="30847"/>
    <cellStyle name="Percent 9 4 2 4 2 3" xfId="30846"/>
    <cellStyle name="Percent 9 4 2 4 3" xfId="13228"/>
    <cellStyle name="Percent 9 4 2 4 3 2" xfId="13229"/>
    <cellStyle name="Percent 9 4 2 4 3 2 2" xfId="30849"/>
    <cellStyle name="Percent 9 4 2 4 3 3" xfId="30848"/>
    <cellStyle name="Percent 9 4 2 4 4" xfId="13230"/>
    <cellStyle name="Percent 9 4 2 4 4 2" xfId="13231"/>
    <cellStyle name="Percent 9 4 2 4 4 2 2" xfId="30851"/>
    <cellStyle name="Percent 9 4 2 4 4 3" xfId="30850"/>
    <cellStyle name="Percent 9 4 2 4 5" xfId="13232"/>
    <cellStyle name="Percent 9 4 2 4 5 2" xfId="30852"/>
    <cellStyle name="Percent 9 4 2 4 6" xfId="30845"/>
    <cellStyle name="Percent 9 4 2 5" xfId="13233"/>
    <cellStyle name="Percent 9 4 2 5 2" xfId="13234"/>
    <cellStyle name="Percent 9 4 2 5 2 2" xfId="13235"/>
    <cellStyle name="Percent 9 4 2 5 2 2 2" xfId="30855"/>
    <cellStyle name="Percent 9 4 2 5 2 3" xfId="30854"/>
    <cellStyle name="Percent 9 4 2 5 3" xfId="13236"/>
    <cellStyle name="Percent 9 4 2 5 3 2" xfId="13237"/>
    <cellStyle name="Percent 9 4 2 5 3 2 2" xfId="30857"/>
    <cellStyle name="Percent 9 4 2 5 3 3" xfId="30856"/>
    <cellStyle name="Percent 9 4 2 5 4" xfId="13238"/>
    <cellStyle name="Percent 9 4 2 5 4 2" xfId="30858"/>
    <cellStyle name="Percent 9 4 2 5 5" xfId="30853"/>
    <cellStyle name="Percent 9 4 2 6" xfId="13239"/>
    <cellStyle name="Percent 9 4 2 6 2" xfId="13240"/>
    <cellStyle name="Percent 9 4 2 6 2 2" xfId="30860"/>
    <cellStyle name="Percent 9 4 2 6 3" xfId="30859"/>
    <cellStyle name="Percent 9 4 2 7" xfId="13241"/>
    <cellStyle name="Percent 9 4 2 7 2" xfId="13242"/>
    <cellStyle name="Percent 9 4 2 7 2 2" xfId="30862"/>
    <cellStyle name="Percent 9 4 2 7 3" xfId="30861"/>
    <cellStyle name="Percent 9 4 2 8" xfId="13243"/>
    <cellStyle name="Percent 9 4 2 8 2" xfId="13244"/>
    <cellStyle name="Percent 9 4 2 8 2 2" xfId="30864"/>
    <cellStyle name="Percent 9 4 2 8 3" xfId="30863"/>
    <cellStyle name="Percent 9 4 2 9" xfId="13245"/>
    <cellStyle name="Percent 9 4 2 9 2" xfId="30865"/>
    <cellStyle name="Percent 9 4 3" xfId="13246"/>
    <cellStyle name="Percent 9 4 3 2" xfId="13247"/>
    <cellStyle name="Percent 9 4 3 2 2" xfId="13248"/>
    <cellStyle name="Percent 9 4 3 2 2 2" xfId="30868"/>
    <cellStyle name="Percent 9 4 3 2 3" xfId="30867"/>
    <cellStyle name="Percent 9 4 3 3" xfId="13249"/>
    <cellStyle name="Percent 9 4 3 3 2" xfId="13250"/>
    <cellStyle name="Percent 9 4 3 3 2 2" xfId="30870"/>
    <cellStyle name="Percent 9 4 3 3 3" xfId="30869"/>
    <cellStyle name="Percent 9 4 3 4" xfId="13251"/>
    <cellStyle name="Percent 9 4 3 4 2" xfId="30871"/>
    <cellStyle name="Percent 9 4 3 5" xfId="30866"/>
    <cellStyle name="Percent 9 4 4" xfId="13252"/>
    <cellStyle name="Percent 9 4 4 2" xfId="13253"/>
    <cellStyle name="Percent 9 4 4 2 2" xfId="13254"/>
    <cellStyle name="Percent 9 4 4 2 2 2" xfId="30874"/>
    <cellStyle name="Percent 9 4 4 2 3" xfId="30873"/>
    <cellStyle name="Percent 9 4 4 3" xfId="13255"/>
    <cellStyle name="Percent 9 4 4 3 2" xfId="13256"/>
    <cellStyle name="Percent 9 4 4 3 2 2" xfId="30876"/>
    <cellStyle name="Percent 9 4 4 3 3" xfId="30875"/>
    <cellStyle name="Percent 9 4 4 4" xfId="13257"/>
    <cellStyle name="Percent 9 4 4 4 2" xfId="30877"/>
    <cellStyle name="Percent 9 4 4 5" xfId="30872"/>
    <cellStyle name="Percent 9 4 5" xfId="13258"/>
    <cellStyle name="Percent 9 4 5 2" xfId="13259"/>
    <cellStyle name="Percent 9 4 5 2 2" xfId="13260"/>
    <cellStyle name="Percent 9 4 5 2 2 2" xfId="30880"/>
    <cellStyle name="Percent 9 4 5 2 3" xfId="30879"/>
    <cellStyle name="Percent 9 4 5 3" xfId="13261"/>
    <cellStyle name="Percent 9 4 5 3 2" xfId="13262"/>
    <cellStyle name="Percent 9 4 5 3 2 2" xfId="30882"/>
    <cellStyle name="Percent 9 4 5 3 3" xfId="30881"/>
    <cellStyle name="Percent 9 4 5 4" xfId="13263"/>
    <cellStyle name="Percent 9 4 5 4 2" xfId="30883"/>
    <cellStyle name="Percent 9 4 5 5" xfId="30878"/>
    <cellStyle name="Percent 9 4 6" xfId="13264"/>
    <cellStyle name="Percent 9 4 6 2" xfId="13265"/>
    <cellStyle name="Percent 9 4 6 2 2" xfId="13266"/>
    <cellStyle name="Percent 9 4 6 2 2 2" xfId="30886"/>
    <cellStyle name="Percent 9 4 6 2 3" xfId="30885"/>
    <cellStyle name="Percent 9 4 6 3" xfId="13267"/>
    <cellStyle name="Percent 9 4 6 3 2" xfId="13268"/>
    <cellStyle name="Percent 9 4 6 3 2 2" xfId="30888"/>
    <cellStyle name="Percent 9 4 6 3 3" xfId="30887"/>
    <cellStyle name="Percent 9 4 6 4" xfId="13269"/>
    <cellStyle name="Percent 9 4 6 4 2" xfId="13270"/>
    <cellStyle name="Percent 9 4 6 4 2 2" xfId="30890"/>
    <cellStyle name="Percent 9 4 6 4 3" xfId="30889"/>
    <cellStyle name="Percent 9 4 6 5" xfId="13271"/>
    <cellStyle name="Percent 9 4 6 5 2" xfId="30891"/>
    <cellStyle name="Percent 9 4 6 6" xfId="30884"/>
    <cellStyle name="Percent 9 4 7" xfId="13272"/>
    <cellStyle name="Percent 9 4 7 2" xfId="13273"/>
    <cellStyle name="Percent 9 4 7 2 2" xfId="13274"/>
    <cellStyle name="Percent 9 4 7 2 2 2" xfId="30894"/>
    <cellStyle name="Percent 9 4 7 2 3" xfId="30893"/>
    <cellStyle name="Percent 9 4 7 3" xfId="13275"/>
    <cellStyle name="Percent 9 4 7 3 2" xfId="13276"/>
    <cellStyle name="Percent 9 4 7 3 2 2" xfId="30896"/>
    <cellStyle name="Percent 9 4 7 3 3" xfId="30895"/>
    <cellStyle name="Percent 9 4 7 4" xfId="13277"/>
    <cellStyle name="Percent 9 4 7 4 2" xfId="30897"/>
    <cellStyle name="Percent 9 4 7 5" xfId="30892"/>
    <cellStyle name="Percent 9 4 8" xfId="13278"/>
    <cellStyle name="Percent 9 4 8 2" xfId="13279"/>
    <cellStyle name="Percent 9 4 8 2 2" xfId="30899"/>
    <cellStyle name="Percent 9 4 8 3" xfId="30898"/>
    <cellStyle name="Percent 9 4 9" xfId="13280"/>
    <cellStyle name="Percent 9 4 9 2" xfId="13281"/>
    <cellStyle name="Percent 9 4 9 2 2" xfId="30901"/>
    <cellStyle name="Percent 9 4 9 3" xfId="30900"/>
    <cellStyle name="Percent 9 5" xfId="13282"/>
    <cellStyle name="Percent 9 5 10" xfId="13283"/>
    <cellStyle name="Percent 9 5 10 2" xfId="13284"/>
    <cellStyle name="Percent 9 5 10 2 2" xfId="30904"/>
    <cellStyle name="Percent 9 5 10 3" xfId="30903"/>
    <cellStyle name="Percent 9 5 11" xfId="13285"/>
    <cellStyle name="Percent 9 5 11 2" xfId="13286"/>
    <cellStyle name="Percent 9 5 11 2 2" xfId="30906"/>
    <cellStyle name="Percent 9 5 11 3" xfId="30905"/>
    <cellStyle name="Percent 9 5 12" xfId="13287"/>
    <cellStyle name="Percent 9 5 12 2" xfId="30907"/>
    <cellStyle name="Percent 9 5 13" xfId="30902"/>
    <cellStyle name="Percent 9 5 2" xfId="13288"/>
    <cellStyle name="Percent 9 5 2 10" xfId="30908"/>
    <cellStyle name="Percent 9 5 2 2" xfId="13289"/>
    <cellStyle name="Percent 9 5 2 2 2" xfId="13290"/>
    <cellStyle name="Percent 9 5 2 2 2 2" xfId="13291"/>
    <cellStyle name="Percent 9 5 2 2 2 2 2" xfId="30911"/>
    <cellStyle name="Percent 9 5 2 2 2 3" xfId="30910"/>
    <cellStyle name="Percent 9 5 2 2 3" xfId="13292"/>
    <cellStyle name="Percent 9 5 2 2 3 2" xfId="13293"/>
    <cellStyle name="Percent 9 5 2 2 3 2 2" xfId="30913"/>
    <cellStyle name="Percent 9 5 2 2 3 3" xfId="30912"/>
    <cellStyle name="Percent 9 5 2 2 4" xfId="13294"/>
    <cellStyle name="Percent 9 5 2 2 4 2" xfId="30914"/>
    <cellStyle name="Percent 9 5 2 2 5" xfId="30909"/>
    <cellStyle name="Percent 9 5 2 3" xfId="13295"/>
    <cellStyle name="Percent 9 5 2 3 2" xfId="13296"/>
    <cellStyle name="Percent 9 5 2 3 2 2" xfId="13297"/>
    <cellStyle name="Percent 9 5 2 3 2 2 2" xfId="30917"/>
    <cellStyle name="Percent 9 5 2 3 2 3" xfId="30916"/>
    <cellStyle name="Percent 9 5 2 3 3" xfId="13298"/>
    <cellStyle name="Percent 9 5 2 3 3 2" xfId="13299"/>
    <cellStyle name="Percent 9 5 2 3 3 2 2" xfId="30919"/>
    <cellStyle name="Percent 9 5 2 3 3 3" xfId="30918"/>
    <cellStyle name="Percent 9 5 2 3 4" xfId="13300"/>
    <cellStyle name="Percent 9 5 2 3 4 2" xfId="30920"/>
    <cellStyle name="Percent 9 5 2 3 5" xfId="30915"/>
    <cellStyle name="Percent 9 5 2 4" xfId="13301"/>
    <cellStyle name="Percent 9 5 2 4 2" xfId="13302"/>
    <cellStyle name="Percent 9 5 2 4 2 2" xfId="13303"/>
    <cellStyle name="Percent 9 5 2 4 2 2 2" xfId="30923"/>
    <cellStyle name="Percent 9 5 2 4 2 3" xfId="30922"/>
    <cellStyle name="Percent 9 5 2 4 3" xfId="13304"/>
    <cellStyle name="Percent 9 5 2 4 3 2" xfId="13305"/>
    <cellStyle name="Percent 9 5 2 4 3 2 2" xfId="30925"/>
    <cellStyle name="Percent 9 5 2 4 3 3" xfId="30924"/>
    <cellStyle name="Percent 9 5 2 4 4" xfId="13306"/>
    <cellStyle name="Percent 9 5 2 4 4 2" xfId="13307"/>
    <cellStyle name="Percent 9 5 2 4 4 2 2" xfId="30927"/>
    <cellStyle name="Percent 9 5 2 4 4 3" xfId="30926"/>
    <cellStyle name="Percent 9 5 2 4 5" xfId="13308"/>
    <cellStyle name="Percent 9 5 2 4 5 2" xfId="30928"/>
    <cellStyle name="Percent 9 5 2 4 6" xfId="30921"/>
    <cellStyle name="Percent 9 5 2 5" xfId="13309"/>
    <cellStyle name="Percent 9 5 2 5 2" xfId="13310"/>
    <cellStyle name="Percent 9 5 2 5 2 2" xfId="13311"/>
    <cellStyle name="Percent 9 5 2 5 2 2 2" xfId="30931"/>
    <cellStyle name="Percent 9 5 2 5 2 3" xfId="30930"/>
    <cellStyle name="Percent 9 5 2 5 3" xfId="13312"/>
    <cellStyle name="Percent 9 5 2 5 3 2" xfId="13313"/>
    <cellStyle name="Percent 9 5 2 5 3 2 2" xfId="30933"/>
    <cellStyle name="Percent 9 5 2 5 3 3" xfId="30932"/>
    <cellStyle name="Percent 9 5 2 5 4" xfId="13314"/>
    <cellStyle name="Percent 9 5 2 5 4 2" xfId="30934"/>
    <cellStyle name="Percent 9 5 2 5 5" xfId="30929"/>
    <cellStyle name="Percent 9 5 2 6" xfId="13315"/>
    <cellStyle name="Percent 9 5 2 6 2" xfId="13316"/>
    <cellStyle name="Percent 9 5 2 6 2 2" xfId="30936"/>
    <cellStyle name="Percent 9 5 2 6 3" xfId="30935"/>
    <cellStyle name="Percent 9 5 2 7" xfId="13317"/>
    <cellStyle name="Percent 9 5 2 7 2" xfId="13318"/>
    <cellStyle name="Percent 9 5 2 7 2 2" xfId="30938"/>
    <cellStyle name="Percent 9 5 2 7 3" xfId="30937"/>
    <cellStyle name="Percent 9 5 2 8" xfId="13319"/>
    <cellStyle name="Percent 9 5 2 8 2" xfId="13320"/>
    <cellStyle name="Percent 9 5 2 8 2 2" xfId="30940"/>
    <cellStyle name="Percent 9 5 2 8 3" xfId="30939"/>
    <cellStyle name="Percent 9 5 2 9" xfId="13321"/>
    <cellStyle name="Percent 9 5 2 9 2" xfId="30941"/>
    <cellStyle name="Percent 9 5 3" xfId="13322"/>
    <cellStyle name="Percent 9 5 3 2" xfId="13323"/>
    <cellStyle name="Percent 9 5 3 2 2" xfId="13324"/>
    <cellStyle name="Percent 9 5 3 2 2 2" xfId="30944"/>
    <cellStyle name="Percent 9 5 3 2 3" xfId="30943"/>
    <cellStyle name="Percent 9 5 3 3" xfId="13325"/>
    <cellStyle name="Percent 9 5 3 3 2" xfId="13326"/>
    <cellStyle name="Percent 9 5 3 3 2 2" xfId="30946"/>
    <cellStyle name="Percent 9 5 3 3 3" xfId="30945"/>
    <cellStyle name="Percent 9 5 3 4" xfId="13327"/>
    <cellStyle name="Percent 9 5 3 4 2" xfId="30947"/>
    <cellStyle name="Percent 9 5 3 5" xfId="30942"/>
    <cellStyle name="Percent 9 5 4" xfId="13328"/>
    <cellStyle name="Percent 9 5 4 2" xfId="13329"/>
    <cellStyle name="Percent 9 5 4 2 2" xfId="13330"/>
    <cellStyle name="Percent 9 5 4 2 2 2" xfId="30950"/>
    <cellStyle name="Percent 9 5 4 2 3" xfId="30949"/>
    <cellStyle name="Percent 9 5 4 3" xfId="13331"/>
    <cellStyle name="Percent 9 5 4 3 2" xfId="13332"/>
    <cellStyle name="Percent 9 5 4 3 2 2" xfId="30952"/>
    <cellStyle name="Percent 9 5 4 3 3" xfId="30951"/>
    <cellStyle name="Percent 9 5 4 4" xfId="13333"/>
    <cellStyle name="Percent 9 5 4 4 2" xfId="30953"/>
    <cellStyle name="Percent 9 5 4 5" xfId="30948"/>
    <cellStyle name="Percent 9 5 5" xfId="13334"/>
    <cellStyle name="Percent 9 5 5 2" xfId="13335"/>
    <cellStyle name="Percent 9 5 5 2 2" xfId="13336"/>
    <cellStyle name="Percent 9 5 5 2 2 2" xfId="30956"/>
    <cellStyle name="Percent 9 5 5 2 3" xfId="30955"/>
    <cellStyle name="Percent 9 5 5 3" xfId="13337"/>
    <cellStyle name="Percent 9 5 5 3 2" xfId="13338"/>
    <cellStyle name="Percent 9 5 5 3 2 2" xfId="30958"/>
    <cellStyle name="Percent 9 5 5 3 3" xfId="30957"/>
    <cellStyle name="Percent 9 5 5 4" xfId="13339"/>
    <cellStyle name="Percent 9 5 5 4 2" xfId="30959"/>
    <cellStyle name="Percent 9 5 5 5" xfId="30954"/>
    <cellStyle name="Percent 9 5 6" xfId="13340"/>
    <cellStyle name="Percent 9 5 6 2" xfId="13341"/>
    <cellStyle name="Percent 9 5 6 2 2" xfId="13342"/>
    <cellStyle name="Percent 9 5 6 2 2 2" xfId="30962"/>
    <cellStyle name="Percent 9 5 6 2 3" xfId="30961"/>
    <cellStyle name="Percent 9 5 6 3" xfId="13343"/>
    <cellStyle name="Percent 9 5 6 3 2" xfId="13344"/>
    <cellStyle name="Percent 9 5 6 3 2 2" xfId="30964"/>
    <cellStyle name="Percent 9 5 6 3 3" xfId="30963"/>
    <cellStyle name="Percent 9 5 6 4" xfId="13345"/>
    <cellStyle name="Percent 9 5 6 4 2" xfId="13346"/>
    <cellStyle name="Percent 9 5 6 4 2 2" xfId="30966"/>
    <cellStyle name="Percent 9 5 6 4 3" xfId="30965"/>
    <cellStyle name="Percent 9 5 6 5" xfId="13347"/>
    <cellStyle name="Percent 9 5 6 5 2" xfId="30967"/>
    <cellStyle name="Percent 9 5 6 6" xfId="30960"/>
    <cellStyle name="Percent 9 5 7" xfId="13348"/>
    <cellStyle name="Percent 9 5 7 2" xfId="13349"/>
    <cellStyle name="Percent 9 5 7 2 2" xfId="13350"/>
    <cellStyle name="Percent 9 5 7 2 2 2" xfId="30970"/>
    <cellStyle name="Percent 9 5 7 2 3" xfId="30969"/>
    <cellStyle name="Percent 9 5 7 3" xfId="13351"/>
    <cellStyle name="Percent 9 5 7 3 2" xfId="13352"/>
    <cellStyle name="Percent 9 5 7 3 2 2" xfId="30972"/>
    <cellStyle name="Percent 9 5 7 3 3" xfId="30971"/>
    <cellStyle name="Percent 9 5 7 4" xfId="13353"/>
    <cellStyle name="Percent 9 5 7 4 2" xfId="30973"/>
    <cellStyle name="Percent 9 5 7 5" xfId="30968"/>
    <cellStyle name="Percent 9 5 8" xfId="13354"/>
    <cellStyle name="Percent 9 5 8 2" xfId="13355"/>
    <cellStyle name="Percent 9 5 8 2 2" xfId="30975"/>
    <cellStyle name="Percent 9 5 8 3" xfId="30974"/>
    <cellStyle name="Percent 9 5 9" xfId="13356"/>
    <cellStyle name="Percent 9 5 9 2" xfId="13357"/>
    <cellStyle name="Percent 9 5 9 2 2" xfId="30977"/>
    <cellStyle name="Percent 9 5 9 3" xfId="30976"/>
    <cellStyle name="Percent 9 6" xfId="13358"/>
    <cellStyle name="Percent 9 6 10" xfId="13359"/>
    <cellStyle name="Percent 9 6 10 2" xfId="13360"/>
    <cellStyle name="Percent 9 6 10 2 2" xfId="30980"/>
    <cellStyle name="Percent 9 6 10 3" xfId="30979"/>
    <cellStyle name="Percent 9 6 11" xfId="13361"/>
    <cellStyle name="Percent 9 6 11 2" xfId="13362"/>
    <cellStyle name="Percent 9 6 11 2 2" xfId="30982"/>
    <cellStyle name="Percent 9 6 11 3" xfId="30981"/>
    <cellStyle name="Percent 9 6 12" xfId="13363"/>
    <cellStyle name="Percent 9 6 12 2" xfId="30983"/>
    <cellStyle name="Percent 9 6 13" xfId="30978"/>
    <cellStyle name="Percent 9 6 2" xfId="13364"/>
    <cellStyle name="Percent 9 6 2 10" xfId="30984"/>
    <cellStyle name="Percent 9 6 2 2" xfId="13365"/>
    <cellStyle name="Percent 9 6 2 2 2" xfId="13366"/>
    <cellStyle name="Percent 9 6 2 2 2 2" xfId="13367"/>
    <cellStyle name="Percent 9 6 2 2 2 2 2" xfId="30987"/>
    <cellStyle name="Percent 9 6 2 2 2 3" xfId="30986"/>
    <cellStyle name="Percent 9 6 2 2 3" xfId="13368"/>
    <cellStyle name="Percent 9 6 2 2 3 2" xfId="13369"/>
    <cellStyle name="Percent 9 6 2 2 3 2 2" xfId="30989"/>
    <cellStyle name="Percent 9 6 2 2 3 3" xfId="30988"/>
    <cellStyle name="Percent 9 6 2 2 4" xfId="13370"/>
    <cellStyle name="Percent 9 6 2 2 4 2" xfId="30990"/>
    <cellStyle name="Percent 9 6 2 2 5" xfId="30985"/>
    <cellStyle name="Percent 9 6 2 3" xfId="13371"/>
    <cellStyle name="Percent 9 6 2 3 2" xfId="13372"/>
    <cellStyle name="Percent 9 6 2 3 2 2" xfId="13373"/>
    <cellStyle name="Percent 9 6 2 3 2 2 2" xfId="30993"/>
    <cellStyle name="Percent 9 6 2 3 2 3" xfId="30992"/>
    <cellStyle name="Percent 9 6 2 3 3" xfId="13374"/>
    <cellStyle name="Percent 9 6 2 3 3 2" xfId="13375"/>
    <cellStyle name="Percent 9 6 2 3 3 2 2" xfId="30995"/>
    <cellStyle name="Percent 9 6 2 3 3 3" xfId="30994"/>
    <cellStyle name="Percent 9 6 2 3 4" xfId="13376"/>
    <cellStyle name="Percent 9 6 2 3 4 2" xfId="30996"/>
    <cellStyle name="Percent 9 6 2 3 5" xfId="30991"/>
    <cellStyle name="Percent 9 6 2 4" xfId="13377"/>
    <cellStyle name="Percent 9 6 2 4 2" xfId="13378"/>
    <cellStyle name="Percent 9 6 2 4 2 2" xfId="13379"/>
    <cellStyle name="Percent 9 6 2 4 2 2 2" xfId="30999"/>
    <cellStyle name="Percent 9 6 2 4 2 3" xfId="30998"/>
    <cellStyle name="Percent 9 6 2 4 3" xfId="13380"/>
    <cellStyle name="Percent 9 6 2 4 3 2" xfId="13381"/>
    <cellStyle name="Percent 9 6 2 4 3 2 2" xfId="31001"/>
    <cellStyle name="Percent 9 6 2 4 3 3" xfId="31000"/>
    <cellStyle name="Percent 9 6 2 4 4" xfId="13382"/>
    <cellStyle name="Percent 9 6 2 4 4 2" xfId="13383"/>
    <cellStyle name="Percent 9 6 2 4 4 2 2" xfId="31003"/>
    <cellStyle name="Percent 9 6 2 4 4 3" xfId="31002"/>
    <cellStyle name="Percent 9 6 2 4 5" xfId="13384"/>
    <cellStyle name="Percent 9 6 2 4 5 2" xfId="31004"/>
    <cellStyle name="Percent 9 6 2 4 6" xfId="30997"/>
    <cellStyle name="Percent 9 6 2 5" xfId="13385"/>
    <cellStyle name="Percent 9 6 2 5 2" xfId="13386"/>
    <cellStyle name="Percent 9 6 2 5 2 2" xfId="13387"/>
    <cellStyle name="Percent 9 6 2 5 2 2 2" xfId="31007"/>
    <cellStyle name="Percent 9 6 2 5 2 3" xfId="31006"/>
    <cellStyle name="Percent 9 6 2 5 3" xfId="13388"/>
    <cellStyle name="Percent 9 6 2 5 3 2" xfId="13389"/>
    <cellStyle name="Percent 9 6 2 5 3 2 2" xfId="31009"/>
    <cellStyle name="Percent 9 6 2 5 3 3" xfId="31008"/>
    <cellStyle name="Percent 9 6 2 5 4" xfId="13390"/>
    <cellStyle name="Percent 9 6 2 5 4 2" xfId="31010"/>
    <cellStyle name="Percent 9 6 2 5 5" xfId="31005"/>
    <cellStyle name="Percent 9 6 2 6" xfId="13391"/>
    <cellStyle name="Percent 9 6 2 6 2" xfId="13392"/>
    <cellStyle name="Percent 9 6 2 6 2 2" xfId="31012"/>
    <cellStyle name="Percent 9 6 2 6 3" xfId="31011"/>
    <cellStyle name="Percent 9 6 2 7" xfId="13393"/>
    <cellStyle name="Percent 9 6 2 7 2" xfId="13394"/>
    <cellStyle name="Percent 9 6 2 7 2 2" xfId="31014"/>
    <cellStyle name="Percent 9 6 2 7 3" xfId="31013"/>
    <cellStyle name="Percent 9 6 2 8" xfId="13395"/>
    <cellStyle name="Percent 9 6 2 8 2" xfId="13396"/>
    <cellStyle name="Percent 9 6 2 8 2 2" xfId="31016"/>
    <cellStyle name="Percent 9 6 2 8 3" xfId="31015"/>
    <cellStyle name="Percent 9 6 2 9" xfId="13397"/>
    <cellStyle name="Percent 9 6 2 9 2" xfId="31017"/>
    <cellStyle name="Percent 9 6 3" xfId="13398"/>
    <cellStyle name="Percent 9 6 3 2" xfId="13399"/>
    <cellStyle name="Percent 9 6 3 2 2" xfId="13400"/>
    <cellStyle name="Percent 9 6 3 2 2 2" xfId="31020"/>
    <cellStyle name="Percent 9 6 3 2 3" xfId="31019"/>
    <cellStyle name="Percent 9 6 3 3" xfId="13401"/>
    <cellStyle name="Percent 9 6 3 3 2" xfId="13402"/>
    <cellStyle name="Percent 9 6 3 3 2 2" xfId="31022"/>
    <cellStyle name="Percent 9 6 3 3 3" xfId="31021"/>
    <cellStyle name="Percent 9 6 3 4" xfId="13403"/>
    <cellStyle name="Percent 9 6 3 4 2" xfId="31023"/>
    <cellStyle name="Percent 9 6 3 5" xfId="31018"/>
    <cellStyle name="Percent 9 6 4" xfId="13404"/>
    <cellStyle name="Percent 9 6 4 2" xfId="13405"/>
    <cellStyle name="Percent 9 6 4 2 2" xfId="13406"/>
    <cellStyle name="Percent 9 6 4 2 2 2" xfId="31026"/>
    <cellStyle name="Percent 9 6 4 2 3" xfId="31025"/>
    <cellStyle name="Percent 9 6 4 3" xfId="13407"/>
    <cellStyle name="Percent 9 6 4 3 2" xfId="13408"/>
    <cellStyle name="Percent 9 6 4 3 2 2" xfId="31028"/>
    <cellStyle name="Percent 9 6 4 3 3" xfId="31027"/>
    <cellStyle name="Percent 9 6 4 4" xfId="13409"/>
    <cellStyle name="Percent 9 6 4 4 2" xfId="31029"/>
    <cellStyle name="Percent 9 6 4 5" xfId="31024"/>
    <cellStyle name="Percent 9 6 5" xfId="13410"/>
    <cellStyle name="Percent 9 6 5 2" xfId="13411"/>
    <cellStyle name="Percent 9 6 5 2 2" xfId="13412"/>
    <cellStyle name="Percent 9 6 5 2 2 2" xfId="31032"/>
    <cellStyle name="Percent 9 6 5 2 3" xfId="31031"/>
    <cellStyle name="Percent 9 6 5 3" xfId="13413"/>
    <cellStyle name="Percent 9 6 5 3 2" xfId="13414"/>
    <cellStyle name="Percent 9 6 5 3 2 2" xfId="31034"/>
    <cellStyle name="Percent 9 6 5 3 3" xfId="31033"/>
    <cellStyle name="Percent 9 6 5 4" xfId="13415"/>
    <cellStyle name="Percent 9 6 5 4 2" xfId="31035"/>
    <cellStyle name="Percent 9 6 5 5" xfId="31030"/>
    <cellStyle name="Percent 9 6 6" xfId="13416"/>
    <cellStyle name="Percent 9 6 6 2" xfId="13417"/>
    <cellStyle name="Percent 9 6 6 2 2" xfId="13418"/>
    <cellStyle name="Percent 9 6 6 2 2 2" xfId="31038"/>
    <cellStyle name="Percent 9 6 6 2 3" xfId="31037"/>
    <cellStyle name="Percent 9 6 6 3" xfId="13419"/>
    <cellStyle name="Percent 9 6 6 3 2" xfId="13420"/>
    <cellStyle name="Percent 9 6 6 3 2 2" xfId="31040"/>
    <cellStyle name="Percent 9 6 6 3 3" xfId="31039"/>
    <cellStyle name="Percent 9 6 6 4" xfId="13421"/>
    <cellStyle name="Percent 9 6 6 4 2" xfId="13422"/>
    <cellStyle name="Percent 9 6 6 4 2 2" xfId="31042"/>
    <cellStyle name="Percent 9 6 6 4 3" xfId="31041"/>
    <cellStyle name="Percent 9 6 6 5" xfId="13423"/>
    <cellStyle name="Percent 9 6 6 5 2" xfId="31043"/>
    <cellStyle name="Percent 9 6 6 6" xfId="31036"/>
    <cellStyle name="Percent 9 6 7" xfId="13424"/>
    <cellStyle name="Percent 9 6 7 2" xfId="13425"/>
    <cellStyle name="Percent 9 6 7 2 2" xfId="13426"/>
    <cellStyle name="Percent 9 6 7 2 2 2" xfId="31046"/>
    <cellStyle name="Percent 9 6 7 2 3" xfId="31045"/>
    <cellStyle name="Percent 9 6 7 3" xfId="13427"/>
    <cellStyle name="Percent 9 6 7 3 2" xfId="13428"/>
    <cellStyle name="Percent 9 6 7 3 2 2" xfId="31048"/>
    <cellStyle name="Percent 9 6 7 3 3" xfId="31047"/>
    <cellStyle name="Percent 9 6 7 4" xfId="13429"/>
    <cellStyle name="Percent 9 6 7 4 2" xfId="31049"/>
    <cellStyle name="Percent 9 6 7 5" xfId="31044"/>
    <cellStyle name="Percent 9 6 8" xfId="13430"/>
    <cellStyle name="Percent 9 6 8 2" xfId="13431"/>
    <cellStyle name="Percent 9 6 8 2 2" xfId="31051"/>
    <cellStyle name="Percent 9 6 8 3" xfId="31050"/>
    <cellStyle name="Percent 9 6 9" xfId="13432"/>
    <cellStyle name="Percent 9 6 9 2" xfId="13433"/>
    <cellStyle name="Percent 9 6 9 2 2" xfId="31053"/>
    <cellStyle name="Percent 9 6 9 3" xfId="31052"/>
    <cellStyle name="Percent 9 7" xfId="13434"/>
    <cellStyle name="Percent 9 7 10" xfId="13435"/>
    <cellStyle name="Percent 9 7 10 2" xfId="13436"/>
    <cellStyle name="Percent 9 7 10 2 2" xfId="31056"/>
    <cellStyle name="Percent 9 7 10 3" xfId="31055"/>
    <cellStyle name="Percent 9 7 11" xfId="13437"/>
    <cellStyle name="Percent 9 7 11 2" xfId="13438"/>
    <cellStyle name="Percent 9 7 11 2 2" xfId="31058"/>
    <cellStyle name="Percent 9 7 11 3" xfId="31057"/>
    <cellStyle name="Percent 9 7 12" xfId="13439"/>
    <cellStyle name="Percent 9 7 12 2" xfId="13440"/>
    <cellStyle name="Percent 9 7 12 2 2" xfId="31060"/>
    <cellStyle name="Percent 9 7 12 3" xfId="31059"/>
    <cellStyle name="Percent 9 7 13" xfId="13441"/>
    <cellStyle name="Percent 9 7 13 2" xfId="13442"/>
    <cellStyle name="Percent 9 7 13 2 2" xfId="31062"/>
    <cellStyle name="Percent 9 7 13 3" xfId="31061"/>
    <cellStyle name="Percent 9 7 14" xfId="13443"/>
    <cellStyle name="Percent 9 7 14 2" xfId="31063"/>
    <cellStyle name="Percent 9 7 15" xfId="31054"/>
    <cellStyle name="Percent 9 7 2" xfId="13444"/>
    <cellStyle name="Percent 9 7 2 10" xfId="13445"/>
    <cellStyle name="Percent 9 7 2 10 2" xfId="13446"/>
    <cellStyle name="Percent 9 7 2 10 2 2" xfId="31066"/>
    <cellStyle name="Percent 9 7 2 10 3" xfId="31065"/>
    <cellStyle name="Percent 9 7 2 11" xfId="13447"/>
    <cellStyle name="Percent 9 7 2 11 2" xfId="31067"/>
    <cellStyle name="Percent 9 7 2 12" xfId="31064"/>
    <cellStyle name="Percent 9 7 2 2" xfId="13448"/>
    <cellStyle name="Percent 9 7 2 2 2" xfId="13449"/>
    <cellStyle name="Percent 9 7 2 2 2 2" xfId="13450"/>
    <cellStyle name="Percent 9 7 2 2 2 2 2" xfId="31070"/>
    <cellStyle name="Percent 9 7 2 2 2 3" xfId="31069"/>
    <cellStyle name="Percent 9 7 2 2 3" xfId="13451"/>
    <cellStyle name="Percent 9 7 2 2 3 2" xfId="13452"/>
    <cellStyle name="Percent 9 7 2 2 3 2 2" xfId="31072"/>
    <cellStyle name="Percent 9 7 2 2 3 3" xfId="31071"/>
    <cellStyle name="Percent 9 7 2 2 4" xfId="13453"/>
    <cellStyle name="Percent 9 7 2 2 4 2" xfId="31073"/>
    <cellStyle name="Percent 9 7 2 2 5" xfId="31068"/>
    <cellStyle name="Percent 9 7 2 3" xfId="13454"/>
    <cellStyle name="Percent 9 7 2 3 2" xfId="13455"/>
    <cellStyle name="Percent 9 7 2 3 2 2" xfId="13456"/>
    <cellStyle name="Percent 9 7 2 3 2 2 2" xfId="31076"/>
    <cellStyle name="Percent 9 7 2 3 2 3" xfId="31075"/>
    <cellStyle name="Percent 9 7 2 3 3" xfId="13457"/>
    <cellStyle name="Percent 9 7 2 3 3 2" xfId="13458"/>
    <cellStyle name="Percent 9 7 2 3 3 2 2" xfId="31078"/>
    <cellStyle name="Percent 9 7 2 3 3 3" xfId="31077"/>
    <cellStyle name="Percent 9 7 2 3 4" xfId="13459"/>
    <cellStyle name="Percent 9 7 2 3 4 2" xfId="31079"/>
    <cellStyle name="Percent 9 7 2 3 5" xfId="31074"/>
    <cellStyle name="Percent 9 7 2 4" xfId="13460"/>
    <cellStyle name="Percent 9 7 2 4 2" xfId="13461"/>
    <cellStyle name="Percent 9 7 2 4 2 2" xfId="13462"/>
    <cellStyle name="Percent 9 7 2 4 2 2 2" xfId="31082"/>
    <cellStyle name="Percent 9 7 2 4 2 3" xfId="31081"/>
    <cellStyle name="Percent 9 7 2 4 3" xfId="13463"/>
    <cellStyle name="Percent 9 7 2 4 3 2" xfId="13464"/>
    <cellStyle name="Percent 9 7 2 4 3 2 2" xfId="31084"/>
    <cellStyle name="Percent 9 7 2 4 3 3" xfId="31083"/>
    <cellStyle name="Percent 9 7 2 4 4" xfId="13465"/>
    <cellStyle name="Percent 9 7 2 4 4 2" xfId="31085"/>
    <cellStyle name="Percent 9 7 2 4 5" xfId="31080"/>
    <cellStyle name="Percent 9 7 2 5" xfId="13466"/>
    <cellStyle name="Percent 9 7 2 5 2" xfId="13467"/>
    <cellStyle name="Percent 9 7 2 5 2 2" xfId="13468"/>
    <cellStyle name="Percent 9 7 2 5 2 2 2" xfId="31088"/>
    <cellStyle name="Percent 9 7 2 5 2 3" xfId="31087"/>
    <cellStyle name="Percent 9 7 2 5 3" xfId="13469"/>
    <cellStyle name="Percent 9 7 2 5 3 2" xfId="13470"/>
    <cellStyle name="Percent 9 7 2 5 3 2 2" xfId="31090"/>
    <cellStyle name="Percent 9 7 2 5 3 3" xfId="31089"/>
    <cellStyle name="Percent 9 7 2 5 4" xfId="13471"/>
    <cellStyle name="Percent 9 7 2 5 4 2" xfId="13472"/>
    <cellStyle name="Percent 9 7 2 5 4 2 2" xfId="31092"/>
    <cellStyle name="Percent 9 7 2 5 4 3" xfId="31091"/>
    <cellStyle name="Percent 9 7 2 5 5" xfId="13473"/>
    <cellStyle name="Percent 9 7 2 5 5 2" xfId="31093"/>
    <cellStyle name="Percent 9 7 2 5 6" xfId="31086"/>
    <cellStyle name="Percent 9 7 2 6" xfId="13474"/>
    <cellStyle name="Percent 9 7 2 6 2" xfId="13475"/>
    <cellStyle name="Percent 9 7 2 6 2 2" xfId="13476"/>
    <cellStyle name="Percent 9 7 2 6 2 2 2" xfId="31096"/>
    <cellStyle name="Percent 9 7 2 6 2 3" xfId="31095"/>
    <cellStyle name="Percent 9 7 2 6 3" xfId="13477"/>
    <cellStyle name="Percent 9 7 2 6 3 2" xfId="13478"/>
    <cellStyle name="Percent 9 7 2 6 3 2 2" xfId="31098"/>
    <cellStyle name="Percent 9 7 2 6 3 3" xfId="31097"/>
    <cellStyle name="Percent 9 7 2 6 4" xfId="13479"/>
    <cellStyle name="Percent 9 7 2 6 4 2" xfId="31099"/>
    <cellStyle name="Percent 9 7 2 6 5" xfId="31094"/>
    <cellStyle name="Percent 9 7 2 7" xfId="13480"/>
    <cellStyle name="Percent 9 7 2 7 2" xfId="13481"/>
    <cellStyle name="Percent 9 7 2 7 2 2" xfId="31101"/>
    <cellStyle name="Percent 9 7 2 7 3" xfId="31100"/>
    <cellStyle name="Percent 9 7 2 8" xfId="13482"/>
    <cellStyle name="Percent 9 7 2 8 2" xfId="13483"/>
    <cellStyle name="Percent 9 7 2 8 2 2" xfId="31103"/>
    <cellStyle name="Percent 9 7 2 8 3" xfId="31102"/>
    <cellStyle name="Percent 9 7 2 9" xfId="13484"/>
    <cellStyle name="Percent 9 7 2 9 2" xfId="13485"/>
    <cellStyle name="Percent 9 7 2 9 2 2" xfId="31105"/>
    <cellStyle name="Percent 9 7 2 9 3" xfId="31104"/>
    <cellStyle name="Percent 9 7 3" xfId="13486"/>
    <cellStyle name="Percent 9 7 3 10" xfId="13487"/>
    <cellStyle name="Percent 9 7 3 10 2" xfId="13488"/>
    <cellStyle name="Percent 9 7 3 10 2 2" xfId="31108"/>
    <cellStyle name="Percent 9 7 3 10 3" xfId="31107"/>
    <cellStyle name="Percent 9 7 3 11" xfId="13489"/>
    <cellStyle name="Percent 9 7 3 11 2" xfId="31109"/>
    <cellStyle name="Percent 9 7 3 12" xfId="31106"/>
    <cellStyle name="Percent 9 7 3 2" xfId="13490"/>
    <cellStyle name="Percent 9 7 3 2 2" xfId="13491"/>
    <cellStyle name="Percent 9 7 3 2 2 2" xfId="13492"/>
    <cellStyle name="Percent 9 7 3 2 2 2 2" xfId="31112"/>
    <cellStyle name="Percent 9 7 3 2 2 3" xfId="31111"/>
    <cellStyle name="Percent 9 7 3 2 3" xfId="13493"/>
    <cellStyle name="Percent 9 7 3 2 3 2" xfId="13494"/>
    <cellStyle name="Percent 9 7 3 2 3 2 2" xfId="31114"/>
    <cellStyle name="Percent 9 7 3 2 3 3" xfId="31113"/>
    <cellStyle name="Percent 9 7 3 2 4" xfId="13495"/>
    <cellStyle name="Percent 9 7 3 2 4 2" xfId="31115"/>
    <cellStyle name="Percent 9 7 3 2 5" xfId="31110"/>
    <cellStyle name="Percent 9 7 3 3" xfId="13496"/>
    <cellStyle name="Percent 9 7 3 3 2" xfId="13497"/>
    <cellStyle name="Percent 9 7 3 3 2 2" xfId="13498"/>
    <cellStyle name="Percent 9 7 3 3 2 2 2" xfId="31118"/>
    <cellStyle name="Percent 9 7 3 3 2 3" xfId="31117"/>
    <cellStyle name="Percent 9 7 3 3 3" xfId="13499"/>
    <cellStyle name="Percent 9 7 3 3 3 2" xfId="13500"/>
    <cellStyle name="Percent 9 7 3 3 3 2 2" xfId="31120"/>
    <cellStyle name="Percent 9 7 3 3 3 3" xfId="31119"/>
    <cellStyle name="Percent 9 7 3 3 4" xfId="13501"/>
    <cellStyle name="Percent 9 7 3 3 4 2" xfId="31121"/>
    <cellStyle name="Percent 9 7 3 3 5" xfId="31116"/>
    <cellStyle name="Percent 9 7 3 4" xfId="13502"/>
    <cellStyle name="Percent 9 7 3 4 2" xfId="13503"/>
    <cellStyle name="Percent 9 7 3 4 2 2" xfId="13504"/>
    <cellStyle name="Percent 9 7 3 4 2 2 2" xfId="31124"/>
    <cellStyle name="Percent 9 7 3 4 2 3" xfId="31123"/>
    <cellStyle name="Percent 9 7 3 4 3" xfId="13505"/>
    <cellStyle name="Percent 9 7 3 4 3 2" xfId="13506"/>
    <cellStyle name="Percent 9 7 3 4 3 2 2" xfId="31126"/>
    <cellStyle name="Percent 9 7 3 4 3 3" xfId="31125"/>
    <cellStyle name="Percent 9 7 3 4 4" xfId="13507"/>
    <cellStyle name="Percent 9 7 3 4 4 2" xfId="31127"/>
    <cellStyle name="Percent 9 7 3 4 5" xfId="31122"/>
    <cellStyle name="Percent 9 7 3 5" xfId="13508"/>
    <cellStyle name="Percent 9 7 3 5 2" xfId="13509"/>
    <cellStyle name="Percent 9 7 3 5 2 2" xfId="13510"/>
    <cellStyle name="Percent 9 7 3 5 2 2 2" xfId="31130"/>
    <cellStyle name="Percent 9 7 3 5 2 3" xfId="31129"/>
    <cellStyle name="Percent 9 7 3 5 3" xfId="13511"/>
    <cellStyle name="Percent 9 7 3 5 3 2" xfId="13512"/>
    <cellStyle name="Percent 9 7 3 5 3 2 2" xfId="31132"/>
    <cellStyle name="Percent 9 7 3 5 3 3" xfId="31131"/>
    <cellStyle name="Percent 9 7 3 5 4" xfId="13513"/>
    <cellStyle name="Percent 9 7 3 5 4 2" xfId="13514"/>
    <cellStyle name="Percent 9 7 3 5 4 2 2" xfId="31134"/>
    <cellStyle name="Percent 9 7 3 5 4 3" xfId="31133"/>
    <cellStyle name="Percent 9 7 3 5 5" xfId="13515"/>
    <cellStyle name="Percent 9 7 3 5 5 2" xfId="31135"/>
    <cellStyle name="Percent 9 7 3 5 6" xfId="31128"/>
    <cellStyle name="Percent 9 7 3 6" xfId="13516"/>
    <cellStyle name="Percent 9 7 3 6 2" xfId="13517"/>
    <cellStyle name="Percent 9 7 3 6 2 2" xfId="13518"/>
    <cellStyle name="Percent 9 7 3 6 2 2 2" xfId="31138"/>
    <cellStyle name="Percent 9 7 3 6 2 3" xfId="31137"/>
    <cellStyle name="Percent 9 7 3 6 3" xfId="13519"/>
    <cellStyle name="Percent 9 7 3 6 3 2" xfId="13520"/>
    <cellStyle name="Percent 9 7 3 6 3 2 2" xfId="31140"/>
    <cellStyle name="Percent 9 7 3 6 3 3" xfId="31139"/>
    <cellStyle name="Percent 9 7 3 6 4" xfId="13521"/>
    <cellStyle name="Percent 9 7 3 6 4 2" xfId="31141"/>
    <cellStyle name="Percent 9 7 3 6 5" xfId="31136"/>
    <cellStyle name="Percent 9 7 3 7" xfId="13522"/>
    <cellStyle name="Percent 9 7 3 7 2" xfId="13523"/>
    <cellStyle name="Percent 9 7 3 7 2 2" xfId="31143"/>
    <cellStyle name="Percent 9 7 3 7 3" xfId="31142"/>
    <cellStyle name="Percent 9 7 3 8" xfId="13524"/>
    <cellStyle name="Percent 9 7 3 8 2" xfId="13525"/>
    <cellStyle name="Percent 9 7 3 8 2 2" xfId="31145"/>
    <cellStyle name="Percent 9 7 3 8 3" xfId="31144"/>
    <cellStyle name="Percent 9 7 3 9" xfId="13526"/>
    <cellStyle name="Percent 9 7 3 9 2" xfId="13527"/>
    <cellStyle name="Percent 9 7 3 9 2 2" xfId="31147"/>
    <cellStyle name="Percent 9 7 3 9 3" xfId="31146"/>
    <cellStyle name="Percent 9 7 4" xfId="13528"/>
    <cellStyle name="Percent 9 7 4 10" xfId="31148"/>
    <cellStyle name="Percent 9 7 4 2" xfId="13529"/>
    <cellStyle name="Percent 9 7 4 2 2" xfId="13530"/>
    <cellStyle name="Percent 9 7 4 2 2 2" xfId="13531"/>
    <cellStyle name="Percent 9 7 4 2 2 2 2" xfId="31151"/>
    <cellStyle name="Percent 9 7 4 2 2 3" xfId="31150"/>
    <cellStyle name="Percent 9 7 4 2 3" xfId="13532"/>
    <cellStyle name="Percent 9 7 4 2 3 2" xfId="13533"/>
    <cellStyle name="Percent 9 7 4 2 3 2 2" xfId="31153"/>
    <cellStyle name="Percent 9 7 4 2 3 3" xfId="31152"/>
    <cellStyle name="Percent 9 7 4 2 4" xfId="13534"/>
    <cellStyle name="Percent 9 7 4 2 4 2" xfId="31154"/>
    <cellStyle name="Percent 9 7 4 2 5" xfId="31149"/>
    <cellStyle name="Percent 9 7 4 3" xfId="13535"/>
    <cellStyle name="Percent 9 7 4 3 2" xfId="13536"/>
    <cellStyle name="Percent 9 7 4 3 2 2" xfId="13537"/>
    <cellStyle name="Percent 9 7 4 3 2 2 2" xfId="31157"/>
    <cellStyle name="Percent 9 7 4 3 2 3" xfId="31156"/>
    <cellStyle name="Percent 9 7 4 3 3" xfId="13538"/>
    <cellStyle name="Percent 9 7 4 3 3 2" xfId="13539"/>
    <cellStyle name="Percent 9 7 4 3 3 2 2" xfId="31159"/>
    <cellStyle name="Percent 9 7 4 3 3 3" xfId="31158"/>
    <cellStyle name="Percent 9 7 4 3 4" xfId="13540"/>
    <cellStyle name="Percent 9 7 4 3 4 2" xfId="31160"/>
    <cellStyle name="Percent 9 7 4 3 5" xfId="31155"/>
    <cellStyle name="Percent 9 7 4 4" xfId="13541"/>
    <cellStyle name="Percent 9 7 4 4 2" xfId="13542"/>
    <cellStyle name="Percent 9 7 4 4 2 2" xfId="13543"/>
    <cellStyle name="Percent 9 7 4 4 2 2 2" xfId="31163"/>
    <cellStyle name="Percent 9 7 4 4 2 3" xfId="31162"/>
    <cellStyle name="Percent 9 7 4 4 3" xfId="13544"/>
    <cellStyle name="Percent 9 7 4 4 3 2" xfId="13545"/>
    <cellStyle name="Percent 9 7 4 4 3 2 2" xfId="31165"/>
    <cellStyle name="Percent 9 7 4 4 3 3" xfId="31164"/>
    <cellStyle name="Percent 9 7 4 4 4" xfId="13546"/>
    <cellStyle name="Percent 9 7 4 4 4 2" xfId="13547"/>
    <cellStyle name="Percent 9 7 4 4 4 2 2" xfId="31167"/>
    <cellStyle name="Percent 9 7 4 4 4 3" xfId="31166"/>
    <cellStyle name="Percent 9 7 4 4 5" xfId="13548"/>
    <cellStyle name="Percent 9 7 4 4 5 2" xfId="31168"/>
    <cellStyle name="Percent 9 7 4 4 6" xfId="31161"/>
    <cellStyle name="Percent 9 7 4 5" xfId="13549"/>
    <cellStyle name="Percent 9 7 4 5 2" xfId="13550"/>
    <cellStyle name="Percent 9 7 4 5 2 2" xfId="13551"/>
    <cellStyle name="Percent 9 7 4 5 2 2 2" xfId="31171"/>
    <cellStyle name="Percent 9 7 4 5 2 3" xfId="31170"/>
    <cellStyle name="Percent 9 7 4 5 3" xfId="13552"/>
    <cellStyle name="Percent 9 7 4 5 3 2" xfId="13553"/>
    <cellStyle name="Percent 9 7 4 5 3 2 2" xfId="31173"/>
    <cellStyle name="Percent 9 7 4 5 3 3" xfId="31172"/>
    <cellStyle name="Percent 9 7 4 5 4" xfId="13554"/>
    <cellStyle name="Percent 9 7 4 5 4 2" xfId="31174"/>
    <cellStyle name="Percent 9 7 4 5 5" xfId="31169"/>
    <cellStyle name="Percent 9 7 4 6" xfId="13555"/>
    <cellStyle name="Percent 9 7 4 6 2" xfId="13556"/>
    <cellStyle name="Percent 9 7 4 6 2 2" xfId="31176"/>
    <cellStyle name="Percent 9 7 4 6 3" xfId="31175"/>
    <cellStyle name="Percent 9 7 4 7" xfId="13557"/>
    <cellStyle name="Percent 9 7 4 7 2" xfId="13558"/>
    <cellStyle name="Percent 9 7 4 7 2 2" xfId="31178"/>
    <cellStyle name="Percent 9 7 4 7 3" xfId="31177"/>
    <cellStyle name="Percent 9 7 4 8" xfId="13559"/>
    <cellStyle name="Percent 9 7 4 8 2" xfId="13560"/>
    <cellStyle name="Percent 9 7 4 8 2 2" xfId="31180"/>
    <cellStyle name="Percent 9 7 4 8 3" xfId="31179"/>
    <cellStyle name="Percent 9 7 4 9" xfId="13561"/>
    <cellStyle name="Percent 9 7 4 9 2" xfId="31181"/>
    <cellStyle name="Percent 9 7 5" xfId="13562"/>
    <cellStyle name="Percent 9 7 5 2" xfId="13563"/>
    <cellStyle name="Percent 9 7 5 2 2" xfId="13564"/>
    <cellStyle name="Percent 9 7 5 2 2 2" xfId="31184"/>
    <cellStyle name="Percent 9 7 5 2 3" xfId="31183"/>
    <cellStyle name="Percent 9 7 5 3" xfId="13565"/>
    <cellStyle name="Percent 9 7 5 3 2" xfId="13566"/>
    <cellStyle name="Percent 9 7 5 3 2 2" xfId="31186"/>
    <cellStyle name="Percent 9 7 5 3 3" xfId="31185"/>
    <cellStyle name="Percent 9 7 5 4" xfId="13567"/>
    <cellStyle name="Percent 9 7 5 4 2" xfId="31187"/>
    <cellStyle name="Percent 9 7 5 5" xfId="31182"/>
    <cellStyle name="Percent 9 7 6" xfId="13568"/>
    <cellStyle name="Percent 9 7 6 2" xfId="13569"/>
    <cellStyle name="Percent 9 7 6 2 2" xfId="13570"/>
    <cellStyle name="Percent 9 7 6 2 2 2" xfId="31190"/>
    <cellStyle name="Percent 9 7 6 2 3" xfId="31189"/>
    <cellStyle name="Percent 9 7 6 3" xfId="13571"/>
    <cellStyle name="Percent 9 7 6 3 2" xfId="13572"/>
    <cellStyle name="Percent 9 7 6 3 2 2" xfId="31192"/>
    <cellStyle name="Percent 9 7 6 3 3" xfId="31191"/>
    <cellStyle name="Percent 9 7 6 4" xfId="13573"/>
    <cellStyle name="Percent 9 7 6 4 2" xfId="31193"/>
    <cellStyle name="Percent 9 7 6 5" xfId="31188"/>
    <cellStyle name="Percent 9 7 7" xfId="13574"/>
    <cellStyle name="Percent 9 7 7 2" xfId="13575"/>
    <cellStyle name="Percent 9 7 7 2 2" xfId="13576"/>
    <cellStyle name="Percent 9 7 7 2 2 2" xfId="31196"/>
    <cellStyle name="Percent 9 7 7 2 3" xfId="31195"/>
    <cellStyle name="Percent 9 7 7 3" xfId="13577"/>
    <cellStyle name="Percent 9 7 7 3 2" xfId="13578"/>
    <cellStyle name="Percent 9 7 7 3 2 2" xfId="31198"/>
    <cellStyle name="Percent 9 7 7 3 3" xfId="31197"/>
    <cellStyle name="Percent 9 7 7 4" xfId="13579"/>
    <cellStyle name="Percent 9 7 7 4 2" xfId="31199"/>
    <cellStyle name="Percent 9 7 7 5" xfId="31194"/>
    <cellStyle name="Percent 9 7 8" xfId="13580"/>
    <cellStyle name="Percent 9 7 8 2" xfId="13581"/>
    <cellStyle name="Percent 9 7 8 2 2" xfId="13582"/>
    <cellStyle name="Percent 9 7 8 2 2 2" xfId="31202"/>
    <cellStyle name="Percent 9 7 8 2 3" xfId="31201"/>
    <cellStyle name="Percent 9 7 8 3" xfId="13583"/>
    <cellStyle name="Percent 9 7 8 3 2" xfId="13584"/>
    <cellStyle name="Percent 9 7 8 3 2 2" xfId="31204"/>
    <cellStyle name="Percent 9 7 8 3 3" xfId="31203"/>
    <cellStyle name="Percent 9 7 8 4" xfId="13585"/>
    <cellStyle name="Percent 9 7 8 4 2" xfId="13586"/>
    <cellStyle name="Percent 9 7 8 4 2 2" xfId="31206"/>
    <cellStyle name="Percent 9 7 8 4 3" xfId="31205"/>
    <cellStyle name="Percent 9 7 8 5" xfId="13587"/>
    <cellStyle name="Percent 9 7 8 5 2" xfId="31207"/>
    <cellStyle name="Percent 9 7 8 6" xfId="31200"/>
    <cellStyle name="Percent 9 7 9" xfId="13588"/>
    <cellStyle name="Percent 9 7 9 2" xfId="13589"/>
    <cellStyle name="Percent 9 7 9 2 2" xfId="13590"/>
    <cellStyle name="Percent 9 7 9 2 2 2" xfId="31210"/>
    <cellStyle name="Percent 9 7 9 2 3" xfId="31209"/>
    <cellStyle name="Percent 9 7 9 3" xfId="13591"/>
    <cellStyle name="Percent 9 7 9 3 2" xfId="13592"/>
    <cellStyle name="Percent 9 7 9 3 2 2" xfId="31212"/>
    <cellStyle name="Percent 9 7 9 3 3" xfId="31211"/>
    <cellStyle name="Percent 9 7 9 4" xfId="13593"/>
    <cellStyle name="Percent 9 7 9 4 2" xfId="31213"/>
    <cellStyle name="Percent 9 7 9 5" xfId="31208"/>
    <cellStyle name="Percent 9 8" xfId="13594"/>
    <cellStyle name="Percent 9 8 10" xfId="13595"/>
    <cellStyle name="Percent 9 8 10 2" xfId="13596"/>
    <cellStyle name="Percent 9 8 10 2 2" xfId="31216"/>
    <cellStyle name="Percent 9 8 10 3" xfId="31215"/>
    <cellStyle name="Percent 9 8 11" xfId="13597"/>
    <cellStyle name="Percent 9 8 11 2" xfId="13598"/>
    <cellStyle name="Percent 9 8 11 2 2" xfId="31218"/>
    <cellStyle name="Percent 9 8 11 3" xfId="31217"/>
    <cellStyle name="Percent 9 8 12" xfId="13599"/>
    <cellStyle name="Percent 9 8 12 2" xfId="31219"/>
    <cellStyle name="Percent 9 8 13" xfId="31214"/>
    <cellStyle name="Percent 9 8 2" xfId="13600"/>
    <cellStyle name="Percent 9 8 2 10" xfId="31220"/>
    <cellStyle name="Percent 9 8 2 2" xfId="13601"/>
    <cellStyle name="Percent 9 8 2 2 2" xfId="13602"/>
    <cellStyle name="Percent 9 8 2 2 2 2" xfId="13603"/>
    <cellStyle name="Percent 9 8 2 2 2 2 2" xfId="31223"/>
    <cellStyle name="Percent 9 8 2 2 2 3" xfId="31222"/>
    <cellStyle name="Percent 9 8 2 2 3" xfId="13604"/>
    <cellStyle name="Percent 9 8 2 2 3 2" xfId="13605"/>
    <cellStyle name="Percent 9 8 2 2 3 2 2" xfId="31225"/>
    <cellStyle name="Percent 9 8 2 2 3 3" xfId="31224"/>
    <cellStyle name="Percent 9 8 2 2 4" xfId="13606"/>
    <cellStyle name="Percent 9 8 2 2 4 2" xfId="31226"/>
    <cellStyle name="Percent 9 8 2 2 5" xfId="31221"/>
    <cellStyle name="Percent 9 8 2 3" xfId="13607"/>
    <cellStyle name="Percent 9 8 2 3 2" xfId="13608"/>
    <cellStyle name="Percent 9 8 2 3 2 2" xfId="13609"/>
    <cellStyle name="Percent 9 8 2 3 2 2 2" xfId="31229"/>
    <cellStyle name="Percent 9 8 2 3 2 3" xfId="31228"/>
    <cellStyle name="Percent 9 8 2 3 3" xfId="13610"/>
    <cellStyle name="Percent 9 8 2 3 3 2" xfId="13611"/>
    <cellStyle name="Percent 9 8 2 3 3 2 2" xfId="31231"/>
    <cellStyle name="Percent 9 8 2 3 3 3" xfId="31230"/>
    <cellStyle name="Percent 9 8 2 3 4" xfId="13612"/>
    <cellStyle name="Percent 9 8 2 3 4 2" xfId="31232"/>
    <cellStyle name="Percent 9 8 2 3 5" xfId="31227"/>
    <cellStyle name="Percent 9 8 2 4" xfId="13613"/>
    <cellStyle name="Percent 9 8 2 4 2" xfId="13614"/>
    <cellStyle name="Percent 9 8 2 4 2 2" xfId="13615"/>
    <cellStyle name="Percent 9 8 2 4 2 2 2" xfId="31235"/>
    <cellStyle name="Percent 9 8 2 4 2 3" xfId="31234"/>
    <cellStyle name="Percent 9 8 2 4 3" xfId="13616"/>
    <cellStyle name="Percent 9 8 2 4 3 2" xfId="13617"/>
    <cellStyle name="Percent 9 8 2 4 3 2 2" xfId="31237"/>
    <cellStyle name="Percent 9 8 2 4 3 3" xfId="31236"/>
    <cellStyle name="Percent 9 8 2 4 4" xfId="13618"/>
    <cellStyle name="Percent 9 8 2 4 4 2" xfId="13619"/>
    <cellStyle name="Percent 9 8 2 4 4 2 2" xfId="31239"/>
    <cellStyle name="Percent 9 8 2 4 4 3" xfId="31238"/>
    <cellStyle name="Percent 9 8 2 4 5" xfId="13620"/>
    <cellStyle name="Percent 9 8 2 4 5 2" xfId="31240"/>
    <cellStyle name="Percent 9 8 2 4 6" xfId="31233"/>
    <cellStyle name="Percent 9 8 2 5" xfId="13621"/>
    <cellStyle name="Percent 9 8 2 5 2" xfId="13622"/>
    <cellStyle name="Percent 9 8 2 5 2 2" xfId="13623"/>
    <cellStyle name="Percent 9 8 2 5 2 2 2" xfId="31243"/>
    <cellStyle name="Percent 9 8 2 5 2 3" xfId="31242"/>
    <cellStyle name="Percent 9 8 2 5 3" xfId="13624"/>
    <cellStyle name="Percent 9 8 2 5 3 2" xfId="13625"/>
    <cellStyle name="Percent 9 8 2 5 3 2 2" xfId="31245"/>
    <cellStyle name="Percent 9 8 2 5 3 3" xfId="31244"/>
    <cellStyle name="Percent 9 8 2 5 4" xfId="13626"/>
    <cellStyle name="Percent 9 8 2 5 4 2" xfId="31246"/>
    <cellStyle name="Percent 9 8 2 5 5" xfId="31241"/>
    <cellStyle name="Percent 9 8 2 6" xfId="13627"/>
    <cellStyle name="Percent 9 8 2 6 2" xfId="13628"/>
    <cellStyle name="Percent 9 8 2 6 2 2" xfId="31248"/>
    <cellStyle name="Percent 9 8 2 6 3" xfId="31247"/>
    <cellStyle name="Percent 9 8 2 7" xfId="13629"/>
    <cellStyle name="Percent 9 8 2 7 2" xfId="13630"/>
    <cellStyle name="Percent 9 8 2 7 2 2" xfId="31250"/>
    <cellStyle name="Percent 9 8 2 7 3" xfId="31249"/>
    <cellStyle name="Percent 9 8 2 8" xfId="13631"/>
    <cellStyle name="Percent 9 8 2 8 2" xfId="13632"/>
    <cellStyle name="Percent 9 8 2 8 2 2" xfId="31252"/>
    <cellStyle name="Percent 9 8 2 8 3" xfId="31251"/>
    <cellStyle name="Percent 9 8 2 9" xfId="13633"/>
    <cellStyle name="Percent 9 8 2 9 2" xfId="31253"/>
    <cellStyle name="Percent 9 8 3" xfId="13634"/>
    <cellStyle name="Percent 9 8 3 2" xfId="13635"/>
    <cellStyle name="Percent 9 8 3 2 2" xfId="13636"/>
    <cellStyle name="Percent 9 8 3 2 2 2" xfId="31256"/>
    <cellStyle name="Percent 9 8 3 2 3" xfId="31255"/>
    <cellStyle name="Percent 9 8 3 3" xfId="13637"/>
    <cellStyle name="Percent 9 8 3 3 2" xfId="13638"/>
    <cellStyle name="Percent 9 8 3 3 2 2" xfId="31258"/>
    <cellStyle name="Percent 9 8 3 3 3" xfId="31257"/>
    <cellStyle name="Percent 9 8 3 4" xfId="13639"/>
    <cellStyle name="Percent 9 8 3 4 2" xfId="31259"/>
    <cellStyle name="Percent 9 8 3 5" xfId="31254"/>
    <cellStyle name="Percent 9 8 4" xfId="13640"/>
    <cellStyle name="Percent 9 8 4 2" xfId="13641"/>
    <cellStyle name="Percent 9 8 4 2 2" xfId="13642"/>
    <cellStyle name="Percent 9 8 4 2 2 2" xfId="31262"/>
    <cellStyle name="Percent 9 8 4 2 3" xfId="31261"/>
    <cellStyle name="Percent 9 8 4 3" xfId="13643"/>
    <cellStyle name="Percent 9 8 4 3 2" xfId="13644"/>
    <cellStyle name="Percent 9 8 4 3 2 2" xfId="31264"/>
    <cellStyle name="Percent 9 8 4 3 3" xfId="31263"/>
    <cellStyle name="Percent 9 8 4 4" xfId="13645"/>
    <cellStyle name="Percent 9 8 4 4 2" xfId="31265"/>
    <cellStyle name="Percent 9 8 4 5" xfId="31260"/>
    <cellStyle name="Percent 9 8 5" xfId="13646"/>
    <cellStyle name="Percent 9 8 5 2" xfId="13647"/>
    <cellStyle name="Percent 9 8 5 2 2" xfId="13648"/>
    <cellStyle name="Percent 9 8 5 2 2 2" xfId="31268"/>
    <cellStyle name="Percent 9 8 5 2 3" xfId="31267"/>
    <cellStyle name="Percent 9 8 5 3" xfId="13649"/>
    <cellStyle name="Percent 9 8 5 3 2" xfId="13650"/>
    <cellStyle name="Percent 9 8 5 3 2 2" xfId="31270"/>
    <cellStyle name="Percent 9 8 5 3 3" xfId="31269"/>
    <cellStyle name="Percent 9 8 5 4" xfId="13651"/>
    <cellStyle name="Percent 9 8 5 4 2" xfId="31271"/>
    <cellStyle name="Percent 9 8 5 5" xfId="31266"/>
    <cellStyle name="Percent 9 8 6" xfId="13652"/>
    <cellStyle name="Percent 9 8 6 2" xfId="13653"/>
    <cellStyle name="Percent 9 8 6 2 2" xfId="13654"/>
    <cellStyle name="Percent 9 8 6 2 2 2" xfId="31274"/>
    <cellStyle name="Percent 9 8 6 2 3" xfId="31273"/>
    <cellStyle name="Percent 9 8 6 3" xfId="13655"/>
    <cellStyle name="Percent 9 8 6 3 2" xfId="13656"/>
    <cellStyle name="Percent 9 8 6 3 2 2" xfId="31276"/>
    <cellStyle name="Percent 9 8 6 3 3" xfId="31275"/>
    <cellStyle name="Percent 9 8 6 4" xfId="13657"/>
    <cellStyle name="Percent 9 8 6 4 2" xfId="13658"/>
    <cellStyle name="Percent 9 8 6 4 2 2" xfId="31278"/>
    <cellStyle name="Percent 9 8 6 4 3" xfId="31277"/>
    <cellStyle name="Percent 9 8 6 5" xfId="13659"/>
    <cellStyle name="Percent 9 8 6 5 2" xfId="31279"/>
    <cellStyle name="Percent 9 8 6 6" xfId="31272"/>
    <cellStyle name="Percent 9 8 7" xfId="13660"/>
    <cellStyle name="Percent 9 8 7 2" xfId="13661"/>
    <cellStyle name="Percent 9 8 7 2 2" xfId="13662"/>
    <cellStyle name="Percent 9 8 7 2 2 2" xfId="31282"/>
    <cellStyle name="Percent 9 8 7 2 3" xfId="31281"/>
    <cellStyle name="Percent 9 8 7 3" xfId="13663"/>
    <cellStyle name="Percent 9 8 7 3 2" xfId="13664"/>
    <cellStyle name="Percent 9 8 7 3 2 2" xfId="31284"/>
    <cellStyle name="Percent 9 8 7 3 3" xfId="31283"/>
    <cellStyle name="Percent 9 8 7 4" xfId="13665"/>
    <cellStyle name="Percent 9 8 7 4 2" xfId="31285"/>
    <cellStyle name="Percent 9 8 7 5" xfId="31280"/>
    <cellStyle name="Percent 9 8 8" xfId="13666"/>
    <cellStyle name="Percent 9 8 8 2" xfId="13667"/>
    <cellStyle name="Percent 9 8 8 2 2" xfId="31287"/>
    <cellStyle name="Percent 9 8 8 3" xfId="31286"/>
    <cellStyle name="Percent 9 8 9" xfId="13668"/>
    <cellStyle name="Percent 9 8 9 2" xfId="13669"/>
    <cellStyle name="Percent 9 8 9 2 2" xfId="31289"/>
    <cellStyle name="Percent 9 8 9 3" xfId="31288"/>
    <cellStyle name="Percent 9 9" xfId="13670"/>
    <cellStyle name="Percent 9 9 10" xfId="13671"/>
    <cellStyle name="Percent 9 9 10 2" xfId="13672"/>
    <cellStyle name="Percent 9 9 10 2 2" xfId="31292"/>
    <cellStyle name="Percent 9 9 10 3" xfId="31291"/>
    <cellStyle name="Percent 9 9 11" xfId="13673"/>
    <cellStyle name="Percent 9 9 11 2" xfId="31293"/>
    <cellStyle name="Percent 9 9 12" xfId="31290"/>
    <cellStyle name="Percent 9 9 2" xfId="13674"/>
    <cellStyle name="Percent 9 9 2 2" xfId="13675"/>
    <cellStyle name="Percent 9 9 2 2 2" xfId="13676"/>
    <cellStyle name="Percent 9 9 2 2 2 2" xfId="31296"/>
    <cellStyle name="Percent 9 9 2 2 3" xfId="31295"/>
    <cellStyle name="Percent 9 9 2 3" xfId="13677"/>
    <cellStyle name="Percent 9 9 2 3 2" xfId="13678"/>
    <cellStyle name="Percent 9 9 2 3 2 2" xfId="31298"/>
    <cellStyle name="Percent 9 9 2 3 3" xfId="31297"/>
    <cellStyle name="Percent 9 9 2 4" xfId="13679"/>
    <cellStyle name="Percent 9 9 2 4 2" xfId="31299"/>
    <cellStyle name="Percent 9 9 2 5" xfId="31294"/>
    <cellStyle name="Percent 9 9 3" xfId="13680"/>
    <cellStyle name="Percent 9 9 3 2" xfId="13681"/>
    <cellStyle name="Percent 9 9 3 2 2" xfId="13682"/>
    <cellStyle name="Percent 9 9 3 2 2 2" xfId="31302"/>
    <cellStyle name="Percent 9 9 3 2 3" xfId="31301"/>
    <cellStyle name="Percent 9 9 3 3" xfId="13683"/>
    <cellStyle name="Percent 9 9 3 3 2" xfId="13684"/>
    <cellStyle name="Percent 9 9 3 3 2 2" xfId="31304"/>
    <cellStyle name="Percent 9 9 3 3 3" xfId="31303"/>
    <cellStyle name="Percent 9 9 3 4" xfId="13685"/>
    <cellStyle name="Percent 9 9 3 4 2" xfId="31305"/>
    <cellStyle name="Percent 9 9 3 5" xfId="31300"/>
    <cellStyle name="Percent 9 9 4" xfId="13686"/>
    <cellStyle name="Percent 9 9 4 2" xfId="13687"/>
    <cellStyle name="Percent 9 9 4 2 2" xfId="13688"/>
    <cellStyle name="Percent 9 9 4 2 2 2" xfId="31308"/>
    <cellStyle name="Percent 9 9 4 2 3" xfId="31307"/>
    <cellStyle name="Percent 9 9 4 3" xfId="13689"/>
    <cellStyle name="Percent 9 9 4 3 2" xfId="13690"/>
    <cellStyle name="Percent 9 9 4 3 2 2" xfId="31310"/>
    <cellStyle name="Percent 9 9 4 3 3" xfId="31309"/>
    <cellStyle name="Percent 9 9 4 4" xfId="13691"/>
    <cellStyle name="Percent 9 9 4 4 2" xfId="31311"/>
    <cellStyle name="Percent 9 9 4 5" xfId="31306"/>
    <cellStyle name="Percent 9 9 5" xfId="13692"/>
    <cellStyle name="Percent 9 9 5 2" xfId="13693"/>
    <cellStyle name="Percent 9 9 5 2 2" xfId="13694"/>
    <cellStyle name="Percent 9 9 5 2 2 2" xfId="31314"/>
    <cellStyle name="Percent 9 9 5 2 3" xfId="31313"/>
    <cellStyle name="Percent 9 9 5 3" xfId="13695"/>
    <cellStyle name="Percent 9 9 5 3 2" xfId="13696"/>
    <cellStyle name="Percent 9 9 5 3 2 2" xfId="31316"/>
    <cellStyle name="Percent 9 9 5 3 3" xfId="31315"/>
    <cellStyle name="Percent 9 9 5 4" xfId="13697"/>
    <cellStyle name="Percent 9 9 5 4 2" xfId="13698"/>
    <cellStyle name="Percent 9 9 5 4 2 2" xfId="31318"/>
    <cellStyle name="Percent 9 9 5 4 3" xfId="31317"/>
    <cellStyle name="Percent 9 9 5 5" xfId="13699"/>
    <cellStyle name="Percent 9 9 5 5 2" xfId="31319"/>
    <cellStyle name="Percent 9 9 5 6" xfId="31312"/>
    <cellStyle name="Percent 9 9 6" xfId="13700"/>
    <cellStyle name="Percent 9 9 6 2" xfId="13701"/>
    <cellStyle name="Percent 9 9 6 2 2" xfId="13702"/>
    <cellStyle name="Percent 9 9 6 2 2 2" xfId="31322"/>
    <cellStyle name="Percent 9 9 6 2 3" xfId="31321"/>
    <cellStyle name="Percent 9 9 6 3" xfId="13703"/>
    <cellStyle name="Percent 9 9 6 3 2" xfId="13704"/>
    <cellStyle name="Percent 9 9 6 3 2 2" xfId="31324"/>
    <cellStyle name="Percent 9 9 6 3 3" xfId="31323"/>
    <cellStyle name="Percent 9 9 6 4" xfId="13705"/>
    <cellStyle name="Percent 9 9 6 4 2" xfId="31325"/>
    <cellStyle name="Percent 9 9 6 5" xfId="31320"/>
    <cellStyle name="Percent 9 9 7" xfId="13706"/>
    <cellStyle name="Percent 9 9 7 2" xfId="13707"/>
    <cellStyle name="Percent 9 9 7 2 2" xfId="31327"/>
    <cellStyle name="Percent 9 9 7 3" xfId="31326"/>
    <cellStyle name="Percent 9 9 8" xfId="13708"/>
    <cellStyle name="Percent 9 9 8 2" xfId="13709"/>
    <cellStyle name="Percent 9 9 8 2 2" xfId="31329"/>
    <cellStyle name="Percent 9 9 8 3" xfId="31328"/>
    <cellStyle name="Percent 9 9 9" xfId="13710"/>
    <cellStyle name="Percent 9 9 9 2" xfId="13711"/>
    <cellStyle name="Percent 9 9 9 2 2" xfId="31331"/>
    <cellStyle name="Percent 9 9 9 3" xfId="31330"/>
    <cellStyle name="Percentagem 2 2" xfId="13712"/>
    <cellStyle name="Percentagem 2 2 10" xfId="13713"/>
    <cellStyle name="Percentagem 2 2 10 2" xfId="13714"/>
    <cellStyle name="Percentagem 2 2 10 2 2" xfId="31334"/>
    <cellStyle name="Percentagem 2 2 10 3" xfId="31333"/>
    <cellStyle name="Percentagem 2 2 11" xfId="13715"/>
    <cellStyle name="Percentagem 2 2 11 2" xfId="31335"/>
    <cellStyle name="Percentagem 2 2 12" xfId="31332"/>
    <cellStyle name="Percentagem 2 2 2" xfId="13716"/>
    <cellStyle name="Percentagem 2 2 2 2" xfId="13717"/>
    <cellStyle name="Percentagem 2 2 2 2 2" xfId="13718"/>
    <cellStyle name="Percentagem 2 2 2 2 2 2" xfId="31338"/>
    <cellStyle name="Percentagem 2 2 2 2 3" xfId="31337"/>
    <cellStyle name="Percentagem 2 2 2 3" xfId="13719"/>
    <cellStyle name="Percentagem 2 2 2 3 2" xfId="13720"/>
    <cellStyle name="Percentagem 2 2 2 3 2 2" xfId="31340"/>
    <cellStyle name="Percentagem 2 2 2 3 3" xfId="31339"/>
    <cellStyle name="Percentagem 2 2 2 4" xfId="13721"/>
    <cellStyle name="Percentagem 2 2 2 4 2" xfId="31341"/>
    <cellStyle name="Percentagem 2 2 2 5" xfId="31336"/>
    <cellStyle name="Percentagem 2 2 3" xfId="13722"/>
    <cellStyle name="Percentagem 2 2 3 2" xfId="13723"/>
    <cellStyle name="Percentagem 2 2 3 2 2" xfId="13724"/>
    <cellStyle name="Percentagem 2 2 3 2 2 2" xfId="31344"/>
    <cellStyle name="Percentagem 2 2 3 2 3" xfId="31343"/>
    <cellStyle name="Percentagem 2 2 3 3" xfId="13725"/>
    <cellStyle name="Percentagem 2 2 3 3 2" xfId="13726"/>
    <cellStyle name="Percentagem 2 2 3 3 2 2" xfId="31346"/>
    <cellStyle name="Percentagem 2 2 3 3 3" xfId="31345"/>
    <cellStyle name="Percentagem 2 2 3 4" xfId="13727"/>
    <cellStyle name="Percentagem 2 2 3 4 2" xfId="31347"/>
    <cellStyle name="Percentagem 2 2 3 5" xfId="31342"/>
    <cellStyle name="Percentagem 2 2 4" xfId="13728"/>
    <cellStyle name="Percentagem 2 2 4 2" xfId="13729"/>
    <cellStyle name="Percentagem 2 2 4 2 2" xfId="13730"/>
    <cellStyle name="Percentagem 2 2 4 2 2 2" xfId="31350"/>
    <cellStyle name="Percentagem 2 2 4 2 3" xfId="31349"/>
    <cellStyle name="Percentagem 2 2 4 3" xfId="13731"/>
    <cellStyle name="Percentagem 2 2 4 3 2" xfId="13732"/>
    <cellStyle name="Percentagem 2 2 4 3 2 2" xfId="31352"/>
    <cellStyle name="Percentagem 2 2 4 3 3" xfId="31351"/>
    <cellStyle name="Percentagem 2 2 4 4" xfId="13733"/>
    <cellStyle name="Percentagem 2 2 4 4 2" xfId="31353"/>
    <cellStyle name="Percentagem 2 2 4 5" xfId="31348"/>
    <cellStyle name="Percentagem 2 2 5" xfId="13734"/>
    <cellStyle name="Percentagem 2 2 5 2" xfId="13735"/>
    <cellStyle name="Percentagem 2 2 5 2 2" xfId="13736"/>
    <cellStyle name="Percentagem 2 2 5 2 2 2" xfId="31356"/>
    <cellStyle name="Percentagem 2 2 5 2 3" xfId="31355"/>
    <cellStyle name="Percentagem 2 2 5 3" xfId="13737"/>
    <cellStyle name="Percentagem 2 2 5 3 2" xfId="13738"/>
    <cellStyle name="Percentagem 2 2 5 3 2 2" xfId="31358"/>
    <cellStyle name="Percentagem 2 2 5 3 3" xfId="31357"/>
    <cellStyle name="Percentagem 2 2 5 4" xfId="13739"/>
    <cellStyle name="Percentagem 2 2 5 4 2" xfId="13740"/>
    <cellStyle name="Percentagem 2 2 5 4 2 2" xfId="31360"/>
    <cellStyle name="Percentagem 2 2 5 4 3" xfId="31359"/>
    <cellStyle name="Percentagem 2 2 5 5" xfId="13741"/>
    <cellStyle name="Percentagem 2 2 5 5 2" xfId="31361"/>
    <cellStyle name="Percentagem 2 2 5 6" xfId="31354"/>
    <cellStyle name="Percentagem 2 2 6" xfId="13742"/>
    <cellStyle name="Percentagem 2 2 6 2" xfId="13743"/>
    <cellStyle name="Percentagem 2 2 6 2 2" xfId="13744"/>
    <cellStyle name="Percentagem 2 2 6 2 2 2" xfId="31364"/>
    <cellStyle name="Percentagem 2 2 6 2 3" xfId="31363"/>
    <cellStyle name="Percentagem 2 2 6 3" xfId="13745"/>
    <cellStyle name="Percentagem 2 2 6 3 2" xfId="13746"/>
    <cellStyle name="Percentagem 2 2 6 3 2 2" xfId="31366"/>
    <cellStyle name="Percentagem 2 2 6 3 3" xfId="31365"/>
    <cellStyle name="Percentagem 2 2 6 4" xfId="13747"/>
    <cellStyle name="Percentagem 2 2 6 4 2" xfId="31367"/>
    <cellStyle name="Percentagem 2 2 6 5" xfId="31362"/>
    <cellStyle name="Percentagem 2 2 7" xfId="13748"/>
    <cellStyle name="Percentagem 2 2 7 2" xfId="13749"/>
    <cellStyle name="Percentagem 2 2 7 2 2" xfId="31369"/>
    <cellStyle name="Percentagem 2 2 7 3" xfId="31368"/>
    <cellStyle name="Percentagem 2 2 8" xfId="13750"/>
    <cellStyle name="Percentagem 2 2 8 2" xfId="13751"/>
    <cellStyle name="Percentagem 2 2 8 2 2" xfId="31371"/>
    <cellStyle name="Percentagem 2 2 8 3" xfId="31370"/>
    <cellStyle name="Percentagem 2 2 9" xfId="13752"/>
    <cellStyle name="Percentagem 2 2 9 2" xfId="13753"/>
    <cellStyle name="Percentagem 2 2 9 2 2" xfId="31373"/>
    <cellStyle name="Percentagem 2 2 9 3" xfId="31372"/>
    <cellStyle name="Percentagem 2 3" xfId="13754"/>
    <cellStyle name="Percentagem 2 3 10" xfId="13755"/>
    <cellStyle name="Percentagem 2 3 10 2" xfId="13756"/>
    <cellStyle name="Percentagem 2 3 10 2 2" xfId="31376"/>
    <cellStyle name="Percentagem 2 3 10 3" xfId="31375"/>
    <cellStyle name="Percentagem 2 3 11" xfId="13757"/>
    <cellStyle name="Percentagem 2 3 11 2" xfId="31377"/>
    <cellStyle name="Percentagem 2 3 12" xfId="31374"/>
    <cellStyle name="Percentagem 2 3 2" xfId="13758"/>
    <cellStyle name="Percentagem 2 3 2 2" xfId="13759"/>
    <cellStyle name="Percentagem 2 3 2 2 2" xfId="13760"/>
    <cellStyle name="Percentagem 2 3 2 2 2 2" xfId="31380"/>
    <cellStyle name="Percentagem 2 3 2 2 3" xfId="31379"/>
    <cellStyle name="Percentagem 2 3 2 3" xfId="13761"/>
    <cellStyle name="Percentagem 2 3 2 3 2" xfId="13762"/>
    <cellStyle name="Percentagem 2 3 2 3 2 2" xfId="31382"/>
    <cellStyle name="Percentagem 2 3 2 3 3" xfId="31381"/>
    <cellStyle name="Percentagem 2 3 2 4" xfId="13763"/>
    <cellStyle name="Percentagem 2 3 2 4 2" xfId="31383"/>
    <cellStyle name="Percentagem 2 3 2 5" xfId="31378"/>
    <cellStyle name="Percentagem 2 3 3" xfId="13764"/>
    <cellStyle name="Percentagem 2 3 3 2" xfId="13765"/>
    <cellStyle name="Percentagem 2 3 3 2 2" xfId="13766"/>
    <cellStyle name="Percentagem 2 3 3 2 2 2" xfId="31386"/>
    <cellStyle name="Percentagem 2 3 3 2 3" xfId="31385"/>
    <cellStyle name="Percentagem 2 3 3 3" xfId="13767"/>
    <cellStyle name="Percentagem 2 3 3 3 2" xfId="13768"/>
    <cellStyle name="Percentagem 2 3 3 3 2 2" xfId="31388"/>
    <cellStyle name="Percentagem 2 3 3 3 3" xfId="31387"/>
    <cellStyle name="Percentagem 2 3 3 4" xfId="13769"/>
    <cellStyle name="Percentagem 2 3 3 4 2" xfId="31389"/>
    <cellStyle name="Percentagem 2 3 3 5" xfId="31384"/>
    <cellStyle name="Percentagem 2 3 4" xfId="13770"/>
    <cellStyle name="Percentagem 2 3 4 2" xfId="13771"/>
    <cellStyle name="Percentagem 2 3 4 2 2" xfId="13772"/>
    <cellStyle name="Percentagem 2 3 4 2 2 2" xfId="31392"/>
    <cellStyle name="Percentagem 2 3 4 2 3" xfId="31391"/>
    <cellStyle name="Percentagem 2 3 4 3" xfId="13773"/>
    <cellStyle name="Percentagem 2 3 4 3 2" xfId="13774"/>
    <cellStyle name="Percentagem 2 3 4 3 2 2" xfId="31394"/>
    <cellStyle name="Percentagem 2 3 4 3 3" xfId="31393"/>
    <cellStyle name="Percentagem 2 3 4 4" xfId="13775"/>
    <cellStyle name="Percentagem 2 3 4 4 2" xfId="31395"/>
    <cellStyle name="Percentagem 2 3 4 5" xfId="31390"/>
    <cellStyle name="Percentagem 2 3 5" xfId="13776"/>
    <cellStyle name="Percentagem 2 3 5 2" xfId="13777"/>
    <cellStyle name="Percentagem 2 3 5 2 2" xfId="13778"/>
    <cellStyle name="Percentagem 2 3 5 2 2 2" xfId="31398"/>
    <cellStyle name="Percentagem 2 3 5 2 3" xfId="31397"/>
    <cellStyle name="Percentagem 2 3 5 3" xfId="13779"/>
    <cellStyle name="Percentagem 2 3 5 3 2" xfId="13780"/>
    <cellStyle name="Percentagem 2 3 5 3 2 2" xfId="31400"/>
    <cellStyle name="Percentagem 2 3 5 3 3" xfId="31399"/>
    <cellStyle name="Percentagem 2 3 5 4" xfId="13781"/>
    <cellStyle name="Percentagem 2 3 5 4 2" xfId="13782"/>
    <cellStyle name="Percentagem 2 3 5 4 2 2" xfId="31402"/>
    <cellStyle name="Percentagem 2 3 5 4 3" xfId="31401"/>
    <cellStyle name="Percentagem 2 3 5 5" xfId="13783"/>
    <cellStyle name="Percentagem 2 3 5 5 2" xfId="31403"/>
    <cellStyle name="Percentagem 2 3 5 6" xfId="31396"/>
    <cellStyle name="Percentagem 2 3 6" xfId="13784"/>
    <cellStyle name="Percentagem 2 3 6 2" xfId="13785"/>
    <cellStyle name="Percentagem 2 3 6 2 2" xfId="13786"/>
    <cellStyle name="Percentagem 2 3 6 2 2 2" xfId="31406"/>
    <cellStyle name="Percentagem 2 3 6 2 3" xfId="31405"/>
    <cellStyle name="Percentagem 2 3 6 3" xfId="13787"/>
    <cellStyle name="Percentagem 2 3 6 3 2" xfId="13788"/>
    <cellStyle name="Percentagem 2 3 6 3 2 2" xfId="31408"/>
    <cellStyle name="Percentagem 2 3 6 3 3" xfId="31407"/>
    <cellStyle name="Percentagem 2 3 6 4" xfId="13789"/>
    <cellStyle name="Percentagem 2 3 6 4 2" xfId="31409"/>
    <cellStyle name="Percentagem 2 3 6 5" xfId="31404"/>
    <cellStyle name="Percentagem 2 3 7" xfId="13790"/>
    <cellStyle name="Percentagem 2 3 7 2" xfId="13791"/>
    <cellStyle name="Percentagem 2 3 7 2 2" xfId="31411"/>
    <cellStyle name="Percentagem 2 3 7 3" xfId="31410"/>
    <cellStyle name="Percentagem 2 3 8" xfId="13792"/>
    <cellStyle name="Percentagem 2 3 8 2" xfId="13793"/>
    <cellStyle name="Percentagem 2 3 8 2 2" xfId="31413"/>
    <cellStyle name="Percentagem 2 3 8 3" xfId="31412"/>
    <cellStyle name="Percentagem 2 3 9" xfId="13794"/>
    <cellStyle name="Percentagem 2 3 9 2" xfId="13795"/>
    <cellStyle name="Percentagem 2 3 9 2 2" xfId="31415"/>
    <cellStyle name="Percentagem 2 3 9 3" xfId="31414"/>
    <cellStyle name="Pilkku_Layo9704" xfId="13796"/>
    <cellStyle name="Pyör. luku_Layo9704" xfId="13797"/>
    <cellStyle name="Pyör. valuutta_Layo9704" xfId="13798"/>
    <cellStyle name="Schlecht" xfId="13799"/>
    <cellStyle name="Schlecht 10" xfId="13800"/>
    <cellStyle name="Schlecht 10 2" xfId="13801"/>
    <cellStyle name="Schlecht 10 2 2" xfId="31418"/>
    <cellStyle name="Schlecht 10 3" xfId="31417"/>
    <cellStyle name="Schlecht 11" xfId="13802"/>
    <cellStyle name="Schlecht 11 2" xfId="31419"/>
    <cellStyle name="Schlecht 12" xfId="31416"/>
    <cellStyle name="Schlecht 2" xfId="13803"/>
    <cellStyle name="Schlecht 2 2" xfId="13804"/>
    <cellStyle name="Schlecht 2 2 2" xfId="13805"/>
    <cellStyle name="Schlecht 2 2 2 2" xfId="31422"/>
    <cellStyle name="Schlecht 2 2 3" xfId="31421"/>
    <cellStyle name="Schlecht 2 3" xfId="13806"/>
    <cellStyle name="Schlecht 2 3 2" xfId="13807"/>
    <cellStyle name="Schlecht 2 3 2 2" xfId="31424"/>
    <cellStyle name="Schlecht 2 3 3" xfId="31423"/>
    <cellStyle name="Schlecht 2 4" xfId="13808"/>
    <cellStyle name="Schlecht 2 4 2" xfId="31425"/>
    <cellStyle name="Schlecht 2 5" xfId="31420"/>
    <cellStyle name="Schlecht 3" xfId="13809"/>
    <cellStyle name="Schlecht 3 2" xfId="13810"/>
    <cellStyle name="Schlecht 3 2 2" xfId="13811"/>
    <cellStyle name="Schlecht 3 2 2 2" xfId="31428"/>
    <cellStyle name="Schlecht 3 2 3" xfId="31427"/>
    <cellStyle name="Schlecht 3 3" xfId="13812"/>
    <cellStyle name="Schlecht 3 3 2" xfId="13813"/>
    <cellStyle name="Schlecht 3 3 2 2" xfId="31430"/>
    <cellStyle name="Schlecht 3 3 3" xfId="31429"/>
    <cellStyle name="Schlecht 3 4" xfId="13814"/>
    <cellStyle name="Schlecht 3 4 2" xfId="31431"/>
    <cellStyle name="Schlecht 3 5" xfId="31426"/>
    <cellStyle name="Schlecht 4" xfId="13815"/>
    <cellStyle name="Schlecht 4 2" xfId="13816"/>
    <cellStyle name="Schlecht 4 2 2" xfId="13817"/>
    <cellStyle name="Schlecht 4 2 2 2" xfId="31434"/>
    <cellStyle name="Schlecht 4 2 3" xfId="31433"/>
    <cellStyle name="Schlecht 4 3" xfId="13818"/>
    <cellStyle name="Schlecht 4 3 2" xfId="13819"/>
    <cellStyle name="Schlecht 4 3 2 2" xfId="31436"/>
    <cellStyle name="Schlecht 4 3 3" xfId="31435"/>
    <cellStyle name="Schlecht 4 4" xfId="13820"/>
    <cellStyle name="Schlecht 4 4 2" xfId="31437"/>
    <cellStyle name="Schlecht 4 5" xfId="31432"/>
    <cellStyle name="Schlecht 5" xfId="13821"/>
    <cellStyle name="Schlecht 5 2" xfId="13822"/>
    <cellStyle name="Schlecht 5 2 2" xfId="13823"/>
    <cellStyle name="Schlecht 5 2 2 2" xfId="31440"/>
    <cellStyle name="Schlecht 5 2 3" xfId="31439"/>
    <cellStyle name="Schlecht 5 3" xfId="13824"/>
    <cellStyle name="Schlecht 5 3 2" xfId="13825"/>
    <cellStyle name="Schlecht 5 3 2 2" xfId="31442"/>
    <cellStyle name="Schlecht 5 3 3" xfId="31441"/>
    <cellStyle name="Schlecht 5 4" xfId="13826"/>
    <cellStyle name="Schlecht 5 4 2" xfId="13827"/>
    <cellStyle name="Schlecht 5 4 2 2" xfId="31444"/>
    <cellStyle name="Schlecht 5 4 3" xfId="31443"/>
    <cellStyle name="Schlecht 5 5" xfId="13828"/>
    <cellStyle name="Schlecht 5 5 2" xfId="31445"/>
    <cellStyle name="Schlecht 5 6" xfId="31438"/>
    <cellStyle name="Schlecht 6" xfId="13829"/>
    <cellStyle name="Schlecht 6 2" xfId="13830"/>
    <cellStyle name="Schlecht 6 2 2" xfId="13831"/>
    <cellStyle name="Schlecht 6 2 2 2" xfId="31448"/>
    <cellStyle name="Schlecht 6 2 3" xfId="31447"/>
    <cellStyle name="Schlecht 6 3" xfId="13832"/>
    <cellStyle name="Schlecht 6 3 2" xfId="13833"/>
    <cellStyle name="Schlecht 6 3 2 2" xfId="31450"/>
    <cellStyle name="Schlecht 6 3 3" xfId="31449"/>
    <cellStyle name="Schlecht 6 4" xfId="13834"/>
    <cellStyle name="Schlecht 6 4 2" xfId="31451"/>
    <cellStyle name="Schlecht 6 5" xfId="31446"/>
    <cellStyle name="Schlecht 7" xfId="13835"/>
    <cellStyle name="Schlecht 7 2" xfId="13836"/>
    <cellStyle name="Schlecht 7 2 2" xfId="31453"/>
    <cellStyle name="Schlecht 7 3" xfId="31452"/>
    <cellStyle name="Schlecht 8" xfId="13837"/>
    <cellStyle name="Schlecht 8 2" xfId="13838"/>
    <cellStyle name="Schlecht 8 2 2" xfId="31455"/>
    <cellStyle name="Schlecht 8 3" xfId="31454"/>
    <cellStyle name="Schlecht 9" xfId="13839"/>
    <cellStyle name="Schlecht 9 2" xfId="13840"/>
    <cellStyle name="Schlecht 9 2 2" xfId="31457"/>
    <cellStyle name="Schlecht 9 3" xfId="31456"/>
    <cellStyle name="Shade" xfId="13841"/>
    <cellStyle name="Shade 10" xfId="13842"/>
    <cellStyle name="Shade 10 2" xfId="13843"/>
    <cellStyle name="Shade 10 2 2" xfId="31460"/>
    <cellStyle name="Shade 10 3" xfId="31459"/>
    <cellStyle name="Shade 11" xfId="13844"/>
    <cellStyle name="Shade 11 2" xfId="31461"/>
    <cellStyle name="Shade 12" xfId="31458"/>
    <cellStyle name="Shade 2" xfId="13845"/>
    <cellStyle name="Shade 2 2" xfId="13846"/>
    <cellStyle name="Shade 2 2 2" xfId="13847"/>
    <cellStyle name="Shade 2 2 2 2" xfId="31464"/>
    <cellStyle name="Shade 2 2 3" xfId="31463"/>
    <cellStyle name="Shade 2 3" xfId="13848"/>
    <cellStyle name="Shade 2 3 2" xfId="13849"/>
    <cellStyle name="Shade 2 3 2 2" xfId="31466"/>
    <cellStyle name="Shade 2 3 3" xfId="31465"/>
    <cellStyle name="Shade 2 4" xfId="13850"/>
    <cellStyle name="Shade 2 4 2" xfId="31467"/>
    <cellStyle name="Shade 2 5" xfId="31462"/>
    <cellStyle name="Shade 3" xfId="13851"/>
    <cellStyle name="Shade 3 2" xfId="13852"/>
    <cellStyle name="Shade 3 2 2" xfId="13853"/>
    <cellStyle name="Shade 3 2 2 2" xfId="31470"/>
    <cellStyle name="Shade 3 2 3" xfId="31469"/>
    <cellStyle name="Shade 3 3" xfId="13854"/>
    <cellStyle name="Shade 3 3 2" xfId="13855"/>
    <cellStyle name="Shade 3 3 2 2" xfId="31472"/>
    <cellStyle name="Shade 3 3 3" xfId="31471"/>
    <cellStyle name="Shade 3 4" xfId="13856"/>
    <cellStyle name="Shade 3 4 2" xfId="31473"/>
    <cellStyle name="Shade 3 5" xfId="31468"/>
    <cellStyle name="Shade 4" xfId="13857"/>
    <cellStyle name="Shade 4 2" xfId="13858"/>
    <cellStyle name="Shade 4 2 2" xfId="13859"/>
    <cellStyle name="Shade 4 2 2 2" xfId="31476"/>
    <cellStyle name="Shade 4 2 3" xfId="31475"/>
    <cellStyle name="Shade 4 3" xfId="13860"/>
    <cellStyle name="Shade 4 3 2" xfId="13861"/>
    <cellStyle name="Shade 4 3 2 2" xfId="31478"/>
    <cellStyle name="Shade 4 3 3" xfId="31477"/>
    <cellStyle name="Shade 4 4" xfId="13862"/>
    <cellStyle name="Shade 4 4 2" xfId="31479"/>
    <cellStyle name="Shade 4 5" xfId="31474"/>
    <cellStyle name="Shade 5" xfId="13863"/>
    <cellStyle name="Shade 5 2" xfId="13864"/>
    <cellStyle name="Shade 5 2 2" xfId="13865"/>
    <cellStyle name="Shade 5 2 2 2" xfId="31482"/>
    <cellStyle name="Shade 5 2 3" xfId="31481"/>
    <cellStyle name="Shade 5 3" xfId="13866"/>
    <cellStyle name="Shade 5 3 2" xfId="13867"/>
    <cellStyle name="Shade 5 3 2 2" xfId="31484"/>
    <cellStyle name="Shade 5 3 3" xfId="31483"/>
    <cellStyle name="Shade 5 4" xfId="13868"/>
    <cellStyle name="Shade 5 4 2" xfId="13869"/>
    <cellStyle name="Shade 5 4 2 2" xfId="31486"/>
    <cellStyle name="Shade 5 4 3" xfId="31485"/>
    <cellStyle name="Shade 5 5" xfId="13870"/>
    <cellStyle name="Shade 5 5 2" xfId="31487"/>
    <cellStyle name="Shade 5 6" xfId="31480"/>
    <cellStyle name="Shade 6" xfId="13871"/>
    <cellStyle name="Shade 6 2" xfId="13872"/>
    <cellStyle name="Shade 6 2 2" xfId="13873"/>
    <cellStyle name="Shade 6 2 2 2" xfId="31490"/>
    <cellStyle name="Shade 6 2 3" xfId="31489"/>
    <cellStyle name="Shade 6 3" xfId="13874"/>
    <cellStyle name="Shade 6 3 2" xfId="13875"/>
    <cellStyle name="Shade 6 3 2 2" xfId="31492"/>
    <cellStyle name="Shade 6 3 3" xfId="31491"/>
    <cellStyle name="Shade 6 4" xfId="13876"/>
    <cellStyle name="Shade 6 4 2" xfId="31493"/>
    <cellStyle name="Shade 6 5" xfId="31488"/>
    <cellStyle name="Shade 7" xfId="13877"/>
    <cellStyle name="Shade 7 2" xfId="13878"/>
    <cellStyle name="Shade 7 2 2" xfId="31495"/>
    <cellStyle name="Shade 7 3" xfId="31494"/>
    <cellStyle name="Shade 8" xfId="13879"/>
    <cellStyle name="Shade 8 2" xfId="13880"/>
    <cellStyle name="Shade 8 2 2" xfId="31497"/>
    <cellStyle name="Shade 8 3" xfId="31496"/>
    <cellStyle name="Shade 9" xfId="13881"/>
    <cellStyle name="Shade 9 2" xfId="13882"/>
    <cellStyle name="Shade 9 2 2" xfId="31499"/>
    <cellStyle name="Shade 9 3" xfId="31498"/>
    <cellStyle name="source" xfId="13883"/>
    <cellStyle name="source 10" xfId="13884"/>
    <cellStyle name="source 10 2" xfId="13885"/>
    <cellStyle name="source 10 2 2" xfId="31502"/>
    <cellStyle name="source 10 3" xfId="31501"/>
    <cellStyle name="source 11" xfId="13886"/>
    <cellStyle name="source 11 2" xfId="31503"/>
    <cellStyle name="source 12" xfId="31500"/>
    <cellStyle name="source 2" xfId="13887"/>
    <cellStyle name="source 2 2" xfId="13888"/>
    <cellStyle name="source 2 2 2" xfId="13889"/>
    <cellStyle name="source 2 2 2 2" xfId="31506"/>
    <cellStyle name="source 2 2 3" xfId="31505"/>
    <cellStyle name="source 2 3" xfId="13890"/>
    <cellStyle name="source 2 3 2" xfId="13891"/>
    <cellStyle name="source 2 3 2 2" xfId="31508"/>
    <cellStyle name="source 2 3 3" xfId="31507"/>
    <cellStyle name="source 2 4" xfId="13892"/>
    <cellStyle name="source 2 4 2" xfId="31509"/>
    <cellStyle name="source 2 5" xfId="31504"/>
    <cellStyle name="source 3" xfId="13893"/>
    <cellStyle name="source 3 2" xfId="13894"/>
    <cellStyle name="source 3 2 2" xfId="13895"/>
    <cellStyle name="source 3 2 2 2" xfId="31512"/>
    <cellStyle name="source 3 2 3" xfId="31511"/>
    <cellStyle name="source 3 3" xfId="13896"/>
    <cellStyle name="source 3 3 2" xfId="13897"/>
    <cellStyle name="source 3 3 2 2" xfId="31514"/>
    <cellStyle name="source 3 3 3" xfId="31513"/>
    <cellStyle name="source 3 4" xfId="13898"/>
    <cellStyle name="source 3 4 2" xfId="31515"/>
    <cellStyle name="source 3 5" xfId="31510"/>
    <cellStyle name="source 4" xfId="13899"/>
    <cellStyle name="source 4 2" xfId="13900"/>
    <cellStyle name="source 4 2 2" xfId="13901"/>
    <cellStyle name="source 4 2 2 2" xfId="31518"/>
    <cellStyle name="source 4 2 3" xfId="31517"/>
    <cellStyle name="source 4 3" xfId="13902"/>
    <cellStyle name="source 4 3 2" xfId="13903"/>
    <cellStyle name="source 4 3 2 2" xfId="31520"/>
    <cellStyle name="source 4 3 3" xfId="31519"/>
    <cellStyle name="source 4 4" xfId="13904"/>
    <cellStyle name="source 4 4 2" xfId="31521"/>
    <cellStyle name="source 4 5" xfId="31516"/>
    <cellStyle name="source 5" xfId="13905"/>
    <cellStyle name="source 5 2" xfId="13906"/>
    <cellStyle name="source 5 2 2" xfId="13907"/>
    <cellStyle name="source 5 2 2 2" xfId="31524"/>
    <cellStyle name="source 5 2 3" xfId="31523"/>
    <cellStyle name="source 5 3" xfId="13908"/>
    <cellStyle name="source 5 3 2" xfId="13909"/>
    <cellStyle name="source 5 3 2 2" xfId="31526"/>
    <cellStyle name="source 5 3 3" xfId="31525"/>
    <cellStyle name="source 5 4" xfId="13910"/>
    <cellStyle name="source 5 4 2" xfId="13911"/>
    <cellStyle name="source 5 4 2 2" xfId="31528"/>
    <cellStyle name="source 5 4 3" xfId="31527"/>
    <cellStyle name="source 5 5" xfId="13912"/>
    <cellStyle name="source 5 5 2" xfId="31529"/>
    <cellStyle name="source 5 6" xfId="31522"/>
    <cellStyle name="source 6" xfId="13913"/>
    <cellStyle name="source 6 2" xfId="13914"/>
    <cellStyle name="source 6 2 2" xfId="13915"/>
    <cellStyle name="source 6 2 2 2" xfId="31532"/>
    <cellStyle name="source 6 2 3" xfId="31531"/>
    <cellStyle name="source 6 3" xfId="13916"/>
    <cellStyle name="source 6 3 2" xfId="13917"/>
    <cellStyle name="source 6 3 2 2" xfId="31534"/>
    <cellStyle name="source 6 3 3" xfId="31533"/>
    <cellStyle name="source 6 4" xfId="13918"/>
    <cellStyle name="source 6 4 2" xfId="31535"/>
    <cellStyle name="source 6 5" xfId="31530"/>
    <cellStyle name="source 7" xfId="13919"/>
    <cellStyle name="source 7 2" xfId="13920"/>
    <cellStyle name="source 7 2 2" xfId="31537"/>
    <cellStyle name="source 7 3" xfId="31536"/>
    <cellStyle name="source 8" xfId="13921"/>
    <cellStyle name="source 8 2" xfId="13922"/>
    <cellStyle name="source 8 2 2" xfId="31539"/>
    <cellStyle name="source 8 3" xfId="31538"/>
    <cellStyle name="source 9" xfId="13923"/>
    <cellStyle name="source 9 2" xfId="13924"/>
    <cellStyle name="source 9 2 2" xfId="31541"/>
    <cellStyle name="source 9 3" xfId="31540"/>
    <cellStyle name="Standaard_Blad1" xfId="13925"/>
    <cellStyle name="Standard 2" xfId="13926"/>
    <cellStyle name="Standard 2 10" xfId="13927"/>
    <cellStyle name="Standard 2 10 2" xfId="31543"/>
    <cellStyle name="Standard 2 11" xfId="31542"/>
    <cellStyle name="Standard 2 2" xfId="13928"/>
    <cellStyle name="Standard 2 2 2" xfId="13929"/>
    <cellStyle name="Standard 2 2 2 2" xfId="13930"/>
    <cellStyle name="Standard 2 2 2 2 2" xfId="31546"/>
    <cellStyle name="Standard 2 2 2 3" xfId="31545"/>
    <cellStyle name="Standard 2 2 3" xfId="13931"/>
    <cellStyle name="Standard 2 2 3 2" xfId="13932"/>
    <cellStyle name="Standard 2 2 3 2 2" xfId="31548"/>
    <cellStyle name="Standard 2 2 3 3" xfId="31547"/>
    <cellStyle name="Standard 2 2 4" xfId="13933"/>
    <cellStyle name="Standard 2 2 4 2" xfId="31549"/>
    <cellStyle name="Standard 2 2 5" xfId="31544"/>
    <cellStyle name="Standard 2 3" xfId="13934"/>
    <cellStyle name="Standard 2 3 2" xfId="13935"/>
    <cellStyle name="Standard 2 3 2 2" xfId="13936"/>
    <cellStyle name="Standard 2 3 2 2 2" xfId="31552"/>
    <cellStyle name="Standard 2 3 2 3" xfId="31551"/>
    <cellStyle name="Standard 2 3 3" xfId="13937"/>
    <cellStyle name="Standard 2 3 3 2" xfId="13938"/>
    <cellStyle name="Standard 2 3 3 2 2" xfId="31554"/>
    <cellStyle name="Standard 2 3 3 3" xfId="31553"/>
    <cellStyle name="Standard 2 3 4" xfId="13939"/>
    <cellStyle name="Standard 2 3 4 2" xfId="31555"/>
    <cellStyle name="Standard 2 3 5" xfId="31550"/>
    <cellStyle name="Standard 2 4" xfId="13940"/>
    <cellStyle name="Standard 2 4 2" xfId="13941"/>
    <cellStyle name="Standard 2 4 2 2" xfId="13942"/>
    <cellStyle name="Standard 2 4 2 2 2" xfId="31558"/>
    <cellStyle name="Standard 2 4 2 3" xfId="31557"/>
    <cellStyle name="Standard 2 4 3" xfId="13943"/>
    <cellStyle name="Standard 2 4 3 2" xfId="13944"/>
    <cellStyle name="Standard 2 4 3 2 2" xfId="31560"/>
    <cellStyle name="Standard 2 4 3 3" xfId="31559"/>
    <cellStyle name="Standard 2 4 4" xfId="13945"/>
    <cellStyle name="Standard 2 4 4 2" xfId="13946"/>
    <cellStyle name="Standard 2 4 4 2 2" xfId="31562"/>
    <cellStyle name="Standard 2 4 4 3" xfId="31561"/>
    <cellStyle name="Standard 2 4 5" xfId="13947"/>
    <cellStyle name="Standard 2 4 5 2" xfId="31563"/>
    <cellStyle name="Standard 2 4 6" xfId="31556"/>
    <cellStyle name="Standard 2 5" xfId="13948"/>
    <cellStyle name="Standard 2 5 2" xfId="13949"/>
    <cellStyle name="Standard 2 5 2 2" xfId="13950"/>
    <cellStyle name="Standard 2 5 2 2 2" xfId="31566"/>
    <cellStyle name="Standard 2 5 2 3" xfId="31565"/>
    <cellStyle name="Standard 2 5 3" xfId="13951"/>
    <cellStyle name="Standard 2 5 3 2" xfId="13952"/>
    <cellStyle name="Standard 2 5 3 2 2" xfId="31568"/>
    <cellStyle name="Standard 2 5 3 3" xfId="31567"/>
    <cellStyle name="Standard 2 5 4" xfId="13953"/>
    <cellStyle name="Standard 2 5 4 2" xfId="31569"/>
    <cellStyle name="Standard 2 5 5" xfId="31564"/>
    <cellStyle name="Standard 2 6" xfId="13954"/>
    <cellStyle name="Standard 2 6 2" xfId="13955"/>
    <cellStyle name="Standard 2 6 2 2" xfId="31571"/>
    <cellStyle name="Standard 2 6 3" xfId="31570"/>
    <cellStyle name="Standard 2 7" xfId="13956"/>
    <cellStyle name="Standard 2 7 2" xfId="13957"/>
    <cellStyle name="Standard 2 7 2 2" xfId="31573"/>
    <cellStyle name="Standard 2 7 3" xfId="31572"/>
    <cellStyle name="Standard 2 8" xfId="13958"/>
    <cellStyle name="Standard 2 8 2" xfId="13959"/>
    <cellStyle name="Standard 2 8 2 2" xfId="31575"/>
    <cellStyle name="Standard 2 8 3" xfId="31574"/>
    <cellStyle name="Standard 2 9" xfId="13960"/>
    <cellStyle name="Standard 2 9 2" xfId="13961"/>
    <cellStyle name="Standard 2 9 2 2" xfId="31577"/>
    <cellStyle name="Standard 2 9 3" xfId="31576"/>
    <cellStyle name="Standard 3" xfId="13962"/>
    <cellStyle name="Standard 3 10" xfId="13963"/>
    <cellStyle name="Standard 3 10 2" xfId="31579"/>
    <cellStyle name="Standard 3 11" xfId="31578"/>
    <cellStyle name="Standard 3 2" xfId="13964"/>
    <cellStyle name="Standard 3 2 2" xfId="13965"/>
    <cellStyle name="Standard 3 2 2 2" xfId="13966"/>
    <cellStyle name="Standard 3 2 2 2 2" xfId="31582"/>
    <cellStyle name="Standard 3 2 2 3" xfId="31581"/>
    <cellStyle name="Standard 3 2 3" xfId="13967"/>
    <cellStyle name="Standard 3 2 3 2" xfId="13968"/>
    <cellStyle name="Standard 3 2 3 2 2" xfId="31584"/>
    <cellStyle name="Standard 3 2 3 3" xfId="31583"/>
    <cellStyle name="Standard 3 2 4" xfId="13969"/>
    <cellStyle name="Standard 3 2 4 2" xfId="31585"/>
    <cellStyle name="Standard 3 2 5" xfId="31580"/>
    <cellStyle name="Standard 3 3" xfId="13970"/>
    <cellStyle name="Standard 3 3 2" xfId="13971"/>
    <cellStyle name="Standard 3 3 2 2" xfId="13972"/>
    <cellStyle name="Standard 3 3 2 2 2" xfId="31588"/>
    <cellStyle name="Standard 3 3 2 3" xfId="31587"/>
    <cellStyle name="Standard 3 3 3" xfId="13973"/>
    <cellStyle name="Standard 3 3 3 2" xfId="13974"/>
    <cellStyle name="Standard 3 3 3 2 2" xfId="31590"/>
    <cellStyle name="Standard 3 3 3 3" xfId="31589"/>
    <cellStyle name="Standard 3 3 4" xfId="13975"/>
    <cellStyle name="Standard 3 3 4 2" xfId="31591"/>
    <cellStyle name="Standard 3 3 5" xfId="31586"/>
    <cellStyle name="Standard 3 4" xfId="13976"/>
    <cellStyle name="Standard 3 4 2" xfId="13977"/>
    <cellStyle name="Standard 3 4 2 2" xfId="13978"/>
    <cellStyle name="Standard 3 4 2 2 2" xfId="31594"/>
    <cellStyle name="Standard 3 4 2 3" xfId="31593"/>
    <cellStyle name="Standard 3 4 3" xfId="13979"/>
    <cellStyle name="Standard 3 4 3 2" xfId="13980"/>
    <cellStyle name="Standard 3 4 3 2 2" xfId="31596"/>
    <cellStyle name="Standard 3 4 3 3" xfId="31595"/>
    <cellStyle name="Standard 3 4 4" xfId="13981"/>
    <cellStyle name="Standard 3 4 4 2" xfId="13982"/>
    <cellStyle name="Standard 3 4 4 2 2" xfId="31598"/>
    <cellStyle name="Standard 3 4 4 3" xfId="31597"/>
    <cellStyle name="Standard 3 4 5" xfId="13983"/>
    <cellStyle name="Standard 3 4 5 2" xfId="31599"/>
    <cellStyle name="Standard 3 4 6" xfId="31592"/>
    <cellStyle name="Standard 3 5" xfId="13984"/>
    <cellStyle name="Standard 3 5 2" xfId="13985"/>
    <cellStyle name="Standard 3 5 2 2" xfId="13986"/>
    <cellStyle name="Standard 3 5 2 2 2" xfId="31602"/>
    <cellStyle name="Standard 3 5 2 3" xfId="31601"/>
    <cellStyle name="Standard 3 5 3" xfId="13987"/>
    <cellStyle name="Standard 3 5 3 2" xfId="13988"/>
    <cellStyle name="Standard 3 5 3 2 2" xfId="31604"/>
    <cellStyle name="Standard 3 5 3 3" xfId="31603"/>
    <cellStyle name="Standard 3 5 4" xfId="13989"/>
    <cellStyle name="Standard 3 5 4 2" xfId="31605"/>
    <cellStyle name="Standard 3 5 5" xfId="31600"/>
    <cellStyle name="Standard 3 6" xfId="13990"/>
    <cellStyle name="Standard 3 6 2" xfId="13991"/>
    <cellStyle name="Standard 3 6 2 2" xfId="31607"/>
    <cellStyle name="Standard 3 6 3" xfId="31606"/>
    <cellStyle name="Standard 3 7" xfId="13992"/>
    <cellStyle name="Standard 3 7 2" xfId="13993"/>
    <cellStyle name="Standard 3 7 2 2" xfId="31609"/>
    <cellStyle name="Standard 3 7 3" xfId="31608"/>
    <cellStyle name="Standard 3 8" xfId="13994"/>
    <cellStyle name="Standard 3 8 2" xfId="13995"/>
    <cellStyle name="Standard 3 8 2 2" xfId="31611"/>
    <cellStyle name="Standard 3 8 3" xfId="31610"/>
    <cellStyle name="Standard 3 9" xfId="13996"/>
    <cellStyle name="Standard 3 9 2" xfId="13997"/>
    <cellStyle name="Standard 3 9 2 2" xfId="31613"/>
    <cellStyle name="Standard 3 9 3" xfId="31612"/>
    <cellStyle name="Standard_Results_Pan_EU_OLGA_NUC" xfId="155"/>
    <cellStyle name="Style 1" xfId="13998"/>
    <cellStyle name="Style 1 10" xfId="13999"/>
    <cellStyle name="Style 1 10 2" xfId="14000"/>
    <cellStyle name="Style 1 10 2 2" xfId="31616"/>
    <cellStyle name="Style 1 10 3" xfId="31615"/>
    <cellStyle name="Style 1 11" xfId="14001"/>
    <cellStyle name="Style 1 11 2" xfId="31617"/>
    <cellStyle name="Style 1 12" xfId="31614"/>
    <cellStyle name="Style 1 2" xfId="14002"/>
    <cellStyle name="Style 1 2 2" xfId="14003"/>
    <cellStyle name="Style 1 2 2 2" xfId="14004"/>
    <cellStyle name="Style 1 2 2 2 2" xfId="31620"/>
    <cellStyle name="Style 1 2 2 3" xfId="31619"/>
    <cellStyle name="Style 1 2 3" xfId="14005"/>
    <cellStyle name="Style 1 2 3 2" xfId="14006"/>
    <cellStyle name="Style 1 2 3 2 2" xfId="31622"/>
    <cellStyle name="Style 1 2 3 3" xfId="31621"/>
    <cellStyle name="Style 1 2 4" xfId="14007"/>
    <cellStyle name="Style 1 2 4 2" xfId="31623"/>
    <cellStyle name="Style 1 2 5" xfId="31618"/>
    <cellStyle name="Style 1 3" xfId="14008"/>
    <cellStyle name="Style 1 3 2" xfId="14009"/>
    <cellStyle name="Style 1 3 2 2" xfId="14010"/>
    <cellStyle name="Style 1 3 2 2 2" xfId="31626"/>
    <cellStyle name="Style 1 3 2 3" xfId="31625"/>
    <cellStyle name="Style 1 3 3" xfId="14011"/>
    <cellStyle name="Style 1 3 3 2" xfId="14012"/>
    <cellStyle name="Style 1 3 3 2 2" xfId="31628"/>
    <cellStyle name="Style 1 3 3 3" xfId="31627"/>
    <cellStyle name="Style 1 3 4" xfId="14013"/>
    <cellStyle name="Style 1 3 4 2" xfId="31629"/>
    <cellStyle name="Style 1 3 5" xfId="31624"/>
    <cellStyle name="Style 1 4" xfId="14014"/>
    <cellStyle name="Style 1 4 2" xfId="14015"/>
    <cellStyle name="Style 1 4 2 2" xfId="14016"/>
    <cellStyle name="Style 1 4 2 2 2" xfId="31632"/>
    <cellStyle name="Style 1 4 2 3" xfId="31631"/>
    <cellStyle name="Style 1 4 3" xfId="14017"/>
    <cellStyle name="Style 1 4 3 2" xfId="14018"/>
    <cellStyle name="Style 1 4 3 2 2" xfId="31634"/>
    <cellStyle name="Style 1 4 3 3" xfId="31633"/>
    <cellStyle name="Style 1 4 4" xfId="14019"/>
    <cellStyle name="Style 1 4 4 2" xfId="31635"/>
    <cellStyle name="Style 1 4 5" xfId="31630"/>
    <cellStyle name="Style 1 5" xfId="14020"/>
    <cellStyle name="Style 1 5 2" xfId="14021"/>
    <cellStyle name="Style 1 5 2 2" xfId="14022"/>
    <cellStyle name="Style 1 5 2 2 2" xfId="31638"/>
    <cellStyle name="Style 1 5 2 3" xfId="31637"/>
    <cellStyle name="Style 1 5 3" xfId="14023"/>
    <cellStyle name="Style 1 5 3 2" xfId="14024"/>
    <cellStyle name="Style 1 5 3 2 2" xfId="31640"/>
    <cellStyle name="Style 1 5 3 3" xfId="31639"/>
    <cellStyle name="Style 1 5 4" xfId="14025"/>
    <cellStyle name="Style 1 5 4 2" xfId="14026"/>
    <cellStyle name="Style 1 5 4 2 2" xfId="31642"/>
    <cellStyle name="Style 1 5 4 3" xfId="31641"/>
    <cellStyle name="Style 1 5 5" xfId="14027"/>
    <cellStyle name="Style 1 5 5 2" xfId="31643"/>
    <cellStyle name="Style 1 5 6" xfId="31636"/>
    <cellStyle name="Style 1 6" xfId="14028"/>
    <cellStyle name="Style 1 6 2" xfId="14029"/>
    <cellStyle name="Style 1 6 2 2" xfId="14030"/>
    <cellStyle name="Style 1 6 2 2 2" xfId="31646"/>
    <cellStyle name="Style 1 6 2 3" xfId="31645"/>
    <cellStyle name="Style 1 6 3" xfId="14031"/>
    <cellStyle name="Style 1 6 3 2" xfId="14032"/>
    <cellStyle name="Style 1 6 3 2 2" xfId="31648"/>
    <cellStyle name="Style 1 6 3 3" xfId="31647"/>
    <cellStyle name="Style 1 6 4" xfId="14033"/>
    <cellStyle name="Style 1 6 4 2" xfId="31649"/>
    <cellStyle name="Style 1 6 5" xfId="31644"/>
    <cellStyle name="Style 1 7" xfId="14034"/>
    <cellStyle name="Style 1 7 2" xfId="14035"/>
    <cellStyle name="Style 1 7 2 2" xfId="31651"/>
    <cellStyle name="Style 1 7 3" xfId="31650"/>
    <cellStyle name="Style 1 8" xfId="14036"/>
    <cellStyle name="Style 1 8 2" xfId="14037"/>
    <cellStyle name="Style 1 8 2 2" xfId="31653"/>
    <cellStyle name="Style 1 8 3" xfId="31652"/>
    <cellStyle name="Style 1 9" xfId="14038"/>
    <cellStyle name="Style 1 9 2" xfId="14039"/>
    <cellStyle name="Style 1 9 2 2" xfId="31655"/>
    <cellStyle name="Style 1 9 3" xfId="31654"/>
    <cellStyle name="Style 21" xfId="14040"/>
    <cellStyle name="Style 21 10" xfId="14041"/>
    <cellStyle name="Style 21 10 2" xfId="14042"/>
    <cellStyle name="Style 21 10 2 2" xfId="31658"/>
    <cellStyle name="Style 21 10 3" xfId="31657"/>
    <cellStyle name="Style 21 11" xfId="14043"/>
    <cellStyle name="Style 21 11 2" xfId="14044"/>
    <cellStyle name="Style 21 11 2 2" xfId="31660"/>
    <cellStyle name="Style 21 11 3" xfId="31659"/>
    <cellStyle name="Style 21 12" xfId="14045"/>
    <cellStyle name="Style 21 12 2" xfId="31661"/>
    <cellStyle name="Style 21 13" xfId="31656"/>
    <cellStyle name="Style 21 2" xfId="14046"/>
    <cellStyle name="Style 21 2 10" xfId="14047"/>
    <cellStyle name="Style 21 2 10 2" xfId="14048"/>
    <cellStyle name="Style 21 2 10 2 2" xfId="31664"/>
    <cellStyle name="Style 21 2 10 3" xfId="31663"/>
    <cellStyle name="Style 21 2 11" xfId="14049"/>
    <cellStyle name="Style 21 2 11 2" xfId="31665"/>
    <cellStyle name="Style 21 2 12" xfId="31662"/>
    <cellStyle name="Style 21 2 2" xfId="14050"/>
    <cellStyle name="Style 21 2 2 2" xfId="14051"/>
    <cellStyle name="Style 21 2 2 2 2" xfId="14052"/>
    <cellStyle name="Style 21 2 2 2 2 2" xfId="31668"/>
    <cellStyle name="Style 21 2 2 2 3" xfId="31667"/>
    <cellStyle name="Style 21 2 2 3" xfId="14053"/>
    <cellStyle name="Style 21 2 2 3 2" xfId="14054"/>
    <cellStyle name="Style 21 2 2 3 2 2" xfId="31670"/>
    <cellStyle name="Style 21 2 2 3 3" xfId="31669"/>
    <cellStyle name="Style 21 2 2 4" xfId="14055"/>
    <cellStyle name="Style 21 2 2 4 2" xfId="31671"/>
    <cellStyle name="Style 21 2 2 5" xfId="31666"/>
    <cellStyle name="Style 21 2 3" xfId="14056"/>
    <cellStyle name="Style 21 2 3 2" xfId="14057"/>
    <cellStyle name="Style 21 2 3 2 2" xfId="14058"/>
    <cellStyle name="Style 21 2 3 2 2 2" xfId="31674"/>
    <cellStyle name="Style 21 2 3 2 3" xfId="31673"/>
    <cellStyle name="Style 21 2 3 3" xfId="14059"/>
    <cellStyle name="Style 21 2 3 3 2" xfId="14060"/>
    <cellStyle name="Style 21 2 3 3 2 2" xfId="31676"/>
    <cellStyle name="Style 21 2 3 3 3" xfId="31675"/>
    <cellStyle name="Style 21 2 3 4" xfId="14061"/>
    <cellStyle name="Style 21 2 3 4 2" xfId="31677"/>
    <cellStyle name="Style 21 2 3 5" xfId="31672"/>
    <cellStyle name="Style 21 2 4" xfId="14062"/>
    <cellStyle name="Style 21 2 4 2" xfId="14063"/>
    <cellStyle name="Style 21 2 4 2 2" xfId="14064"/>
    <cellStyle name="Style 21 2 4 2 2 2" xfId="31680"/>
    <cellStyle name="Style 21 2 4 2 3" xfId="31679"/>
    <cellStyle name="Style 21 2 4 3" xfId="14065"/>
    <cellStyle name="Style 21 2 4 3 2" xfId="14066"/>
    <cellStyle name="Style 21 2 4 3 2 2" xfId="31682"/>
    <cellStyle name="Style 21 2 4 3 3" xfId="31681"/>
    <cellStyle name="Style 21 2 4 4" xfId="14067"/>
    <cellStyle name="Style 21 2 4 4 2" xfId="31683"/>
    <cellStyle name="Style 21 2 4 5" xfId="31678"/>
    <cellStyle name="Style 21 2 5" xfId="14068"/>
    <cellStyle name="Style 21 2 5 2" xfId="14069"/>
    <cellStyle name="Style 21 2 5 2 2" xfId="14070"/>
    <cellStyle name="Style 21 2 5 2 2 2" xfId="31686"/>
    <cellStyle name="Style 21 2 5 2 3" xfId="31685"/>
    <cellStyle name="Style 21 2 5 3" xfId="14071"/>
    <cellStyle name="Style 21 2 5 3 2" xfId="14072"/>
    <cellStyle name="Style 21 2 5 3 2 2" xfId="31688"/>
    <cellStyle name="Style 21 2 5 3 3" xfId="31687"/>
    <cellStyle name="Style 21 2 5 4" xfId="14073"/>
    <cellStyle name="Style 21 2 5 4 2" xfId="14074"/>
    <cellStyle name="Style 21 2 5 4 2 2" xfId="31690"/>
    <cellStyle name="Style 21 2 5 4 3" xfId="31689"/>
    <cellStyle name="Style 21 2 5 5" xfId="14075"/>
    <cellStyle name="Style 21 2 5 5 2" xfId="31691"/>
    <cellStyle name="Style 21 2 5 6" xfId="31684"/>
    <cellStyle name="Style 21 2 6" xfId="14076"/>
    <cellStyle name="Style 21 2 6 2" xfId="14077"/>
    <cellStyle name="Style 21 2 6 2 2" xfId="14078"/>
    <cellStyle name="Style 21 2 6 2 2 2" xfId="31694"/>
    <cellStyle name="Style 21 2 6 2 3" xfId="31693"/>
    <cellStyle name="Style 21 2 6 3" xfId="14079"/>
    <cellStyle name="Style 21 2 6 3 2" xfId="14080"/>
    <cellStyle name="Style 21 2 6 3 2 2" xfId="31696"/>
    <cellStyle name="Style 21 2 6 3 3" xfId="31695"/>
    <cellStyle name="Style 21 2 6 4" xfId="14081"/>
    <cellStyle name="Style 21 2 6 4 2" xfId="31697"/>
    <cellStyle name="Style 21 2 6 5" xfId="31692"/>
    <cellStyle name="Style 21 2 7" xfId="14082"/>
    <cellStyle name="Style 21 2 7 2" xfId="14083"/>
    <cellStyle name="Style 21 2 7 2 2" xfId="31699"/>
    <cellStyle name="Style 21 2 7 3" xfId="31698"/>
    <cellStyle name="Style 21 2 8" xfId="14084"/>
    <cellStyle name="Style 21 2 8 2" xfId="14085"/>
    <cellStyle name="Style 21 2 8 2 2" xfId="31701"/>
    <cellStyle name="Style 21 2 8 3" xfId="31700"/>
    <cellStyle name="Style 21 2 9" xfId="14086"/>
    <cellStyle name="Style 21 2 9 2" xfId="14087"/>
    <cellStyle name="Style 21 2 9 2 2" xfId="31703"/>
    <cellStyle name="Style 21 2 9 3" xfId="31702"/>
    <cellStyle name="Style 21 3" xfId="14088"/>
    <cellStyle name="Style 21 3 2" xfId="14089"/>
    <cellStyle name="Style 21 3 2 2" xfId="14090"/>
    <cellStyle name="Style 21 3 2 2 2" xfId="31706"/>
    <cellStyle name="Style 21 3 2 3" xfId="31705"/>
    <cellStyle name="Style 21 3 3" xfId="14091"/>
    <cellStyle name="Style 21 3 3 2" xfId="14092"/>
    <cellStyle name="Style 21 3 3 2 2" xfId="31708"/>
    <cellStyle name="Style 21 3 3 3" xfId="31707"/>
    <cellStyle name="Style 21 3 4" xfId="14093"/>
    <cellStyle name="Style 21 3 4 2" xfId="31709"/>
    <cellStyle name="Style 21 3 5" xfId="31704"/>
    <cellStyle name="Style 21 4" xfId="14094"/>
    <cellStyle name="Style 21 4 2" xfId="14095"/>
    <cellStyle name="Style 21 4 2 2" xfId="14096"/>
    <cellStyle name="Style 21 4 2 2 2" xfId="31712"/>
    <cellStyle name="Style 21 4 2 3" xfId="31711"/>
    <cellStyle name="Style 21 4 3" xfId="14097"/>
    <cellStyle name="Style 21 4 3 2" xfId="14098"/>
    <cellStyle name="Style 21 4 3 2 2" xfId="31714"/>
    <cellStyle name="Style 21 4 3 3" xfId="31713"/>
    <cellStyle name="Style 21 4 4" xfId="14099"/>
    <cellStyle name="Style 21 4 4 2" xfId="31715"/>
    <cellStyle name="Style 21 4 5" xfId="31710"/>
    <cellStyle name="Style 21 5" xfId="14100"/>
    <cellStyle name="Style 21 5 2" xfId="14101"/>
    <cellStyle name="Style 21 5 2 2" xfId="14102"/>
    <cellStyle name="Style 21 5 2 2 2" xfId="31718"/>
    <cellStyle name="Style 21 5 2 3" xfId="31717"/>
    <cellStyle name="Style 21 5 3" xfId="14103"/>
    <cellStyle name="Style 21 5 3 2" xfId="14104"/>
    <cellStyle name="Style 21 5 3 2 2" xfId="31720"/>
    <cellStyle name="Style 21 5 3 3" xfId="31719"/>
    <cellStyle name="Style 21 5 4" xfId="14105"/>
    <cellStyle name="Style 21 5 4 2" xfId="31721"/>
    <cellStyle name="Style 21 5 5" xfId="31716"/>
    <cellStyle name="Style 21 6" xfId="14106"/>
    <cellStyle name="Style 21 6 2" xfId="14107"/>
    <cellStyle name="Style 21 6 2 2" xfId="14108"/>
    <cellStyle name="Style 21 6 2 2 2" xfId="31724"/>
    <cellStyle name="Style 21 6 2 3" xfId="31723"/>
    <cellStyle name="Style 21 6 3" xfId="14109"/>
    <cellStyle name="Style 21 6 3 2" xfId="14110"/>
    <cellStyle name="Style 21 6 3 2 2" xfId="31726"/>
    <cellStyle name="Style 21 6 3 3" xfId="31725"/>
    <cellStyle name="Style 21 6 4" xfId="14111"/>
    <cellStyle name="Style 21 6 4 2" xfId="14112"/>
    <cellStyle name="Style 21 6 4 2 2" xfId="31728"/>
    <cellStyle name="Style 21 6 4 3" xfId="31727"/>
    <cellStyle name="Style 21 6 5" xfId="14113"/>
    <cellStyle name="Style 21 6 5 2" xfId="31729"/>
    <cellStyle name="Style 21 6 6" xfId="31722"/>
    <cellStyle name="Style 21 7" xfId="14114"/>
    <cellStyle name="Style 21 7 2" xfId="14115"/>
    <cellStyle name="Style 21 7 2 2" xfId="14116"/>
    <cellStyle name="Style 21 7 2 2 2" xfId="31732"/>
    <cellStyle name="Style 21 7 2 3" xfId="31731"/>
    <cellStyle name="Style 21 7 3" xfId="14117"/>
    <cellStyle name="Style 21 7 3 2" xfId="14118"/>
    <cellStyle name="Style 21 7 3 2 2" xfId="31734"/>
    <cellStyle name="Style 21 7 3 3" xfId="31733"/>
    <cellStyle name="Style 21 7 4" xfId="14119"/>
    <cellStyle name="Style 21 7 4 2" xfId="31735"/>
    <cellStyle name="Style 21 7 5" xfId="31730"/>
    <cellStyle name="Style 21 8" xfId="14120"/>
    <cellStyle name="Style 21 8 2" xfId="14121"/>
    <cellStyle name="Style 21 8 2 2" xfId="31737"/>
    <cellStyle name="Style 21 8 3" xfId="31736"/>
    <cellStyle name="Style 21 9" xfId="14122"/>
    <cellStyle name="Style 21 9 2" xfId="14123"/>
    <cellStyle name="Style 21 9 2 2" xfId="31739"/>
    <cellStyle name="Style 21 9 3" xfId="31738"/>
    <cellStyle name="Style 22" xfId="161"/>
    <cellStyle name="Style 22 10" xfId="14125"/>
    <cellStyle name="Style 22 10 2" xfId="14126"/>
    <cellStyle name="Style 22 10 2 2" xfId="31742"/>
    <cellStyle name="Style 22 10 3" xfId="31741"/>
    <cellStyle name="Style 22 11" xfId="14127"/>
    <cellStyle name="Style 22 11 2" xfId="31743"/>
    <cellStyle name="Style 22 12" xfId="14124"/>
    <cellStyle name="Style 22 13" xfId="31740"/>
    <cellStyle name="Style 22 2" xfId="14128"/>
    <cellStyle name="Style 22 2 2" xfId="14129"/>
    <cellStyle name="Style 22 2 2 2" xfId="14130"/>
    <cellStyle name="Style 22 2 2 2 2" xfId="31746"/>
    <cellStyle name="Style 22 2 2 3" xfId="31745"/>
    <cellStyle name="Style 22 2 3" xfId="14131"/>
    <cellStyle name="Style 22 2 3 2" xfId="14132"/>
    <cellStyle name="Style 22 2 3 2 2" xfId="31748"/>
    <cellStyle name="Style 22 2 3 3" xfId="31747"/>
    <cellStyle name="Style 22 2 4" xfId="14133"/>
    <cellStyle name="Style 22 2 4 2" xfId="31749"/>
    <cellStyle name="Style 22 2 5" xfId="31744"/>
    <cellStyle name="Style 22 3" xfId="14134"/>
    <cellStyle name="Style 22 3 2" xfId="14135"/>
    <cellStyle name="Style 22 3 2 2" xfId="14136"/>
    <cellStyle name="Style 22 3 2 2 2" xfId="31752"/>
    <cellStyle name="Style 22 3 2 3" xfId="31751"/>
    <cellStyle name="Style 22 3 3" xfId="14137"/>
    <cellStyle name="Style 22 3 3 2" xfId="14138"/>
    <cellStyle name="Style 22 3 3 2 2" xfId="31754"/>
    <cellStyle name="Style 22 3 3 3" xfId="31753"/>
    <cellStyle name="Style 22 3 4" xfId="14139"/>
    <cellStyle name="Style 22 3 4 2" xfId="31755"/>
    <cellStyle name="Style 22 3 5" xfId="31750"/>
    <cellStyle name="Style 22 4" xfId="14140"/>
    <cellStyle name="Style 22 4 2" xfId="14141"/>
    <cellStyle name="Style 22 4 2 2" xfId="14142"/>
    <cellStyle name="Style 22 4 2 2 2" xfId="31758"/>
    <cellStyle name="Style 22 4 2 3" xfId="31757"/>
    <cellStyle name="Style 22 4 3" xfId="14143"/>
    <cellStyle name="Style 22 4 3 2" xfId="14144"/>
    <cellStyle name="Style 22 4 3 2 2" xfId="31760"/>
    <cellStyle name="Style 22 4 3 3" xfId="31759"/>
    <cellStyle name="Style 22 4 4" xfId="14145"/>
    <cellStyle name="Style 22 4 4 2" xfId="31761"/>
    <cellStyle name="Style 22 4 5" xfId="31756"/>
    <cellStyle name="Style 22 5" xfId="14146"/>
    <cellStyle name="Style 22 5 2" xfId="14147"/>
    <cellStyle name="Style 22 5 2 2" xfId="14148"/>
    <cellStyle name="Style 22 5 2 2 2" xfId="31764"/>
    <cellStyle name="Style 22 5 2 3" xfId="31763"/>
    <cellStyle name="Style 22 5 3" xfId="14149"/>
    <cellStyle name="Style 22 5 3 2" xfId="14150"/>
    <cellStyle name="Style 22 5 3 2 2" xfId="31766"/>
    <cellStyle name="Style 22 5 3 3" xfId="31765"/>
    <cellStyle name="Style 22 5 4" xfId="14151"/>
    <cellStyle name="Style 22 5 4 2" xfId="14152"/>
    <cellStyle name="Style 22 5 4 2 2" xfId="31768"/>
    <cellStyle name="Style 22 5 4 3" xfId="31767"/>
    <cellStyle name="Style 22 5 5" xfId="14153"/>
    <cellStyle name="Style 22 5 5 2" xfId="31769"/>
    <cellStyle name="Style 22 5 6" xfId="31762"/>
    <cellStyle name="Style 22 6" xfId="14154"/>
    <cellStyle name="Style 22 6 2" xfId="14155"/>
    <cellStyle name="Style 22 6 2 2" xfId="14156"/>
    <cellStyle name="Style 22 6 2 2 2" xfId="31772"/>
    <cellStyle name="Style 22 6 2 3" xfId="31771"/>
    <cellStyle name="Style 22 6 3" xfId="14157"/>
    <cellStyle name="Style 22 6 3 2" xfId="14158"/>
    <cellStyle name="Style 22 6 3 2 2" xfId="31774"/>
    <cellStyle name="Style 22 6 3 3" xfId="31773"/>
    <cellStyle name="Style 22 6 4" xfId="14159"/>
    <cellStyle name="Style 22 6 4 2" xfId="31775"/>
    <cellStyle name="Style 22 6 5" xfId="31770"/>
    <cellStyle name="Style 22 7" xfId="14160"/>
    <cellStyle name="Style 22 7 2" xfId="14161"/>
    <cellStyle name="Style 22 7 2 2" xfId="31777"/>
    <cellStyle name="Style 22 7 3" xfId="31776"/>
    <cellStyle name="Style 22 8" xfId="14162"/>
    <cellStyle name="Style 22 8 2" xfId="14163"/>
    <cellStyle name="Style 22 8 2 2" xfId="31779"/>
    <cellStyle name="Style 22 8 3" xfId="31778"/>
    <cellStyle name="Style 22 9" xfId="14164"/>
    <cellStyle name="Style 22 9 2" xfId="14165"/>
    <cellStyle name="Style 22 9 2 2" xfId="31781"/>
    <cellStyle name="Style 22 9 3" xfId="31780"/>
    <cellStyle name="Style 23" xfId="14166"/>
    <cellStyle name="Style 23 10" xfId="14167"/>
    <cellStyle name="Style 23 10 2" xfId="14168"/>
    <cellStyle name="Style 23 10 2 2" xfId="31784"/>
    <cellStyle name="Style 23 10 3" xfId="31783"/>
    <cellStyle name="Style 23 11" xfId="14169"/>
    <cellStyle name="Style 23 11 2" xfId="31785"/>
    <cellStyle name="Style 23 12" xfId="31782"/>
    <cellStyle name="Style 23 2" xfId="14170"/>
    <cellStyle name="Style 23 2 2" xfId="14171"/>
    <cellStyle name="Style 23 2 2 2" xfId="14172"/>
    <cellStyle name="Style 23 2 2 2 2" xfId="31788"/>
    <cellStyle name="Style 23 2 2 3" xfId="31787"/>
    <cellStyle name="Style 23 2 3" xfId="14173"/>
    <cellStyle name="Style 23 2 3 2" xfId="14174"/>
    <cellStyle name="Style 23 2 3 2 2" xfId="31790"/>
    <cellStyle name="Style 23 2 3 3" xfId="31789"/>
    <cellStyle name="Style 23 2 4" xfId="14175"/>
    <cellStyle name="Style 23 2 4 2" xfId="31791"/>
    <cellStyle name="Style 23 2 5" xfId="31786"/>
    <cellStyle name="Style 23 3" xfId="14176"/>
    <cellStyle name="Style 23 3 2" xfId="14177"/>
    <cellStyle name="Style 23 3 2 2" xfId="14178"/>
    <cellStyle name="Style 23 3 2 2 2" xfId="31794"/>
    <cellStyle name="Style 23 3 2 3" xfId="31793"/>
    <cellStyle name="Style 23 3 3" xfId="14179"/>
    <cellStyle name="Style 23 3 3 2" xfId="14180"/>
    <cellStyle name="Style 23 3 3 2 2" xfId="31796"/>
    <cellStyle name="Style 23 3 3 3" xfId="31795"/>
    <cellStyle name="Style 23 3 4" xfId="14181"/>
    <cellStyle name="Style 23 3 4 2" xfId="31797"/>
    <cellStyle name="Style 23 3 5" xfId="31792"/>
    <cellStyle name="Style 23 4" xfId="14182"/>
    <cellStyle name="Style 23 4 2" xfId="14183"/>
    <cellStyle name="Style 23 4 2 2" xfId="14184"/>
    <cellStyle name="Style 23 4 2 2 2" xfId="31800"/>
    <cellStyle name="Style 23 4 2 3" xfId="31799"/>
    <cellStyle name="Style 23 4 3" xfId="14185"/>
    <cellStyle name="Style 23 4 3 2" xfId="14186"/>
    <cellStyle name="Style 23 4 3 2 2" xfId="31802"/>
    <cellStyle name="Style 23 4 3 3" xfId="31801"/>
    <cellStyle name="Style 23 4 4" xfId="14187"/>
    <cellStyle name="Style 23 4 4 2" xfId="31803"/>
    <cellStyle name="Style 23 4 5" xfId="31798"/>
    <cellStyle name="Style 23 5" xfId="14188"/>
    <cellStyle name="Style 23 5 2" xfId="14189"/>
    <cellStyle name="Style 23 5 2 2" xfId="14190"/>
    <cellStyle name="Style 23 5 2 2 2" xfId="31806"/>
    <cellStyle name="Style 23 5 2 3" xfId="31805"/>
    <cellStyle name="Style 23 5 3" xfId="14191"/>
    <cellStyle name="Style 23 5 3 2" xfId="14192"/>
    <cellStyle name="Style 23 5 3 2 2" xfId="31808"/>
    <cellStyle name="Style 23 5 3 3" xfId="31807"/>
    <cellStyle name="Style 23 5 4" xfId="14193"/>
    <cellStyle name="Style 23 5 4 2" xfId="14194"/>
    <cellStyle name="Style 23 5 4 2 2" xfId="31810"/>
    <cellStyle name="Style 23 5 4 3" xfId="31809"/>
    <cellStyle name="Style 23 5 5" xfId="14195"/>
    <cellStyle name="Style 23 5 5 2" xfId="31811"/>
    <cellStyle name="Style 23 5 6" xfId="31804"/>
    <cellStyle name="Style 23 6" xfId="14196"/>
    <cellStyle name="Style 23 6 2" xfId="14197"/>
    <cellStyle name="Style 23 6 2 2" xfId="14198"/>
    <cellStyle name="Style 23 6 2 2 2" xfId="31814"/>
    <cellStyle name="Style 23 6 2 3" xfId="31813"/>
    <cellStyle name="Style 23 6 3" xfId="14199"/>
    <cellStyle name="Style 23 6 3 2" xfId="14200"/>
    <cellStyle name="Style 23 6 3 2 2" xfId="31816"/>
    <cellStyle name="Style 23 6 3 3" xfId="31815"/>
    <cellStyle name="Style 23 6 4" xfId="14201"/>
    <cellStyle name="Style 23 6 4 2" xfId="31817"/>
    <cellStyle name="Style 23 6 5" xfId="31812"/>
    <cellStyle name="Style 23 7" xfId="14202"/>
    <cellStyle name="Style 23 7 2" xfId="14203"/>
    <cellStyle name="Style 23 7 2 2" xfId="31819"/>
    <cellStyle name="Style 23 7 3" xfId="31818"/>
    <cellStyle name="Style 23 8" xfId="14204"/>
    <cellStyle name="Style 23 8 2" xfId="14205"/>
    <cellStyle name="Style 23 8 2 2" xfId="31821"/>
    <cellStyle name="Style 23 8 3" xfId="31820"/>
    <cellStyle name="Style 23 9" xfId="14206"/>
    <cellStyle name="Style 23 9 2" xfId="14207"/>
    <cellStyle name="Style 23 9 2 2" xfId="31823"/>
    <cellStyle name="Style 23 9 3" xfId="31822"/>
    <cellStyle name="Style 24" xfId="14208"/>
    <cellStyle name="Style 24 10" xfId="14209"/>
    <cellStyle name="Style 24 10 2" xfId="14210"/>
    <cellStyle name="Style 24 10 2 2" xfId="31826"/>
    <cellStyle name="Style 24 10 3" xfId="31825"/>
    <cellStyle name="Style 24 11" xfId="14211"/>
    <cellStyle name="Style 24 11 2" xfId="31827"/>
    <cellStyle name="Style 24 12" xfId="31824"/>
    <cellStyle name="Style 24 2" xfId="14212"/>
    <cellStyle name="Style 24 2 2" xfId="14213"/>
    <cellStyle name="Style 24 2 2 2" xfId="14214"/>
    <cellStyle name="Style 24 2 2 2 2" xfId="31830"/>
    <cellStyle name="Style 24 2 2 3" xfId="31829"/>
    <cellStyle name="Style 24 2 3" xfId="14215"/>
    <cellStyle name="Style 24 2 3 2" xfId="14216"/>
    <cellStyle name="Style 24 2 3 2 2" xfId="31832"/>
    <cellStyle name="Style 24 2 3 3" xfId="31831"/>
    <cellStyle name="Style 24 2 4" xfId="14217"/>
    <cellStyle name="Style 24 2 4 2" xfId="31833"/>
    <cellStyle name="Style 24 2 5" xfId="31828"/>
    <cellStyle name="Style 24 3" xfId="14218"/>
    <cellStyle name="Style 24 3 2" xfId="14219"/>
    <cellStyle name="Style 24 3 2 2" xfId="14220"/>
    <cellStyle name="Style 24 3 2 2 2" xfId="31836"/>
    <cellStyle name="Style 24 3 2 3" xfId="31835"/>
    <cellStyle name="Style 24 3 3" xfId="14221"/>
    <cellStyle name="Style 24 3 3 2" xfId="14222"/>
    <cellStyle name="Style 24 3 3 2 2" xfId="31838"/>
    <cellStyle name="Style 24 3 3 3" xfId="31837"/>
    <cellStyle name="Style 24 3 4" xfId="14223"/>
    <cellStyle name="Style 24 3 4 2" xfId="31839"/>
    <cellStyle name="Style 24 3 5" xfId="31834"/>
    <cellStyle name="Style 24 4" xfId="14224"/>
    <cellStyle name="Style 24 4 2" xfId="14225"/>
    <cellStyle name="Style 24 4 2 2" xfId="14226"/>
    <cellStyle name="Style 24 4 2 2 2" xfId="31842"/>
    <cellStyle name="Style 24 4 2 3" xfId="31841"/>
    <cellStyle name="Style 24 4 3" xfId="14227"/>
    <cellStyle name="Style 24 4 3 2" xfId="14228"/>
    <cellStyle name="Style 24 4 3 2 2" xfId="31844"/>
    <cellStyle name="Style 24 4 3 3" xfId="31843"/>
    <cellStyle name="Style 24 4 4" xfId="14229"/>
    <cellStyle name="Style 24 4 4 2" xfId="31845"/>
    <cellStyle name="Style 24 4 5" xfId="31840"/>
    <cellStyle name="Style 24 5" xfId="14230"/>
    <cellStyle name="Style 24 5 2" xfId="14231"/>
    <cellStyle name="Style 24 5 2 2" xfId="14232"/>
    <cellStyle name="Style 24 5 2 2 2" xfId="31848"/>
    <cellStyle name="Style 24 5 2 3" xfId="31847"/>
    <cellStyle name="Style 24 5 3" xfId="14233"/>
    <cellStyle name="Style 24 5 3 2" xfId="14234"/>
    <cellStyle name="Style 24 5 3 2 2" xfId="31850"/>
    <cellStyle name="Style 24 5 3 3" xfId="31849"/>
    <cellStyle name="Style 24 5 4" xfId="14235"/>
    <cellStyle name="Style 24 5 4 2" xfId="14236"/>
    <cellStyle name="Style 24 5 4 2 2" xfId="31852"/>
    <cellStyle name="Style 24 5 4 3" xfId="31851"/>
    <cellStyle name="Style 24 5 5" xfId="14237"/>
    <cellStyle name="Style 24 5 5 2" xfId="31853"/>
    <cellStyle name="Style 24 5 6" xfId="31846"/>
    <cellStyle name="Style 24 6" xfId="14238"/>
    <cellStyle name="Style 24 6 2" xfId="14239"/>
    <cellStyle name="Style 24 6 2 2" xfId="14240"/>
    <cellStyle name="Style 24 6 2 2 2" xfId="31856"/>
    <cellStyle name="Style 24 6 2 3" xfId="31855"/>
    <cellStyle name="Style 24 6 3" xfId="14241"/>
    <cellStyle name="Style 24 6 3 2" xfId="14242"/>
    <cellStyle name="Style 24 6 3 2 2" xfId="31858"/>
    <cellStyle name="Style 24 6 3 3" xfId="31857"/>
    <cellStyle name="Style 24 6 4" xfId="14243"/>
    <cellStyle name="Style 24 6 4 2" xfId="31859"/>
    <cellStyle name="Style 24 6 5" xfId="31854"/>
    <cellStyle name="Style 24 7" xfId="14244"/>
    <cellStyle name="Style 24 7 2" xfId="14245"/>
    <cellStyle name="Style 24 7 2 2" xfId="31861"/>
    <cellStyle name="Style 24 7 3" xfId="31860"/>
    <cellStyle name="Style 24 8" xfId="14246"/>
    <cellStyle name="Style 24 8 2" xfId="14247"/>
    <cellStyle name="Style 24 8 2 2" xfId="31863"/>
    <cellStyle name="Style 24 8 3" xfId="31862"/>
    <cellStyle name="Style 24 9" xfId="14248"/>
    <cellStyle name="Style 24 9 2" xfId="14249"/>
    <cellStyle name="Style 24 9 2 2" xfId="31865"/>
    <cellStyle name="Style 24 9 3" xfId="31864"/>
    <cellStyle name="Style 25" xfId="14250"/>
    <cellStyle name="Style 25 10" xfId="14251"/>
    <cellStyle name="Style 25 10 2" xfId="14252"/>
    <cellStyle name="Style 25 10 2 2" xfId="31868"/>
    <cellStyle name="Style 25 10 3" xfId="31867"/>
    <cellStyle name="Style 25 11" xfId="14253"/>
    <cellStyle name="Style 25 11 2" xfId="14254"/>
    <cellStyle name="Style 25 11 2 2" xfId="31870"/>
    <cellStyle name="Style 25 11 3" xfId="31869"/>
    <cellStyle name="Style 25 12" xfId="14255"/>
    <cellStyle name="Style 25 12 2" xfId="31871"/>
    <cellStyle name="Style 25 13" xfId="31866"/>
    <cellStyle name="Style 25 2" xfId="14256"/>
    <cellStyle name="Style 25 2 10" xfId="14257"/>
    <cellStyle name="Style 25 2 10 2" xfId="14258"/>
    <cellStyle name="Style 25 2 10 2 2" xfId="31874"/>
    <cellStyle name="Style 25 2 10 3" xfId="31873"/>
    <cellStyle name="Style 25 2 11" xfId="14259"/>
    <cellStyle name="Style 25 2 11 2" xfId="31875"/>
    <cellStyle name="Style 25 2 12" xfId="31872"/>
    <cellStyle name="Style 25 2 2" xfId="14260"/>
    <cellStyle name="Style 25 2 2 2" xfId="14261"/>
    <cellStyle name="Style 25 2 2 2 2" xfId="14262"/>
    <cellStyle name="Style 25 2 2 2 2 2" xfId="31878"/>
    <cellStyle name="Style 25 2 2 2 3" xfId="31877"/>
    <cellStyle name="Style 25 2 2 3" xfId="14263"/>
    <cellStyle name="Style 25 2 2 3 2" xfId="14264"/>
    <cellStyle name="Style 25 2 2 3 2 2" xfId="31880"/>
    <cellStyle name="Style 25 2 2 3 3" xfId="31879"/>
    <cellStyle name="Style 25 2 2 4" xfId="14265"/>
    <cellStyle name="Style 25 2 2 4 2" xfId="31881"/>
    <cellStyle name="Style 25 2 2 5" xfId="31876"/>
    <cellStyle name="Style 25 2 3" xfId="14266"/>
    <cellStyle name="Style 25 2 3 2" xfId="14267"/>
    <cellStyle name="Style 25 2 3 2 2" xfId="14268"/>
    <cellStyle name="Style 25 2 3 2 2 2" xfId="31884"/>
    <cellStyle name="Style 25 2 3 2 3" xfId="31883"/>
    <cellStyle name="Style 25 2 3 3" xfId="14269"/>
    <cellStyle name="Style 25 2 3 3 2" xfId="14270"/>
    <cellStyle name="Style 25 2 3 3 2 2" xfId="31886"/>
    <cellStyle name="Style 25 2 3 3 3" xfId="31885"/>
    <cellStyle name="Style 25 2 3 4" xfId="14271"/>
    <cellStyle name="Style 25 2 3 4 2" xfId="31887"/>
    <cellStyle name="Style 25 2 3 5" xfId="31882"/>
    <cellStyle name="Style 25 2 4" xfId="14272"/>
    <cellStyle name="Style 25 2 4 2" xfId="14273"/>
    <cellStyle name="Style 25 2 4 2 2" xfId="14274"/>
    <cellStyle name="Style 25 2 4 2 2 2" xfId="31890"/>
    <cellStyle name="Style 25 2 4 2 3" xfId="31889"/>
    <cellStyle name="Style 25 2 4 3" xfId="14275"/>
    <cellStyle name="Style 25 2 4 3 2" xfId="14276"/>
    <cellStyle name="Style 25 2 4 3 2 2" xfId="31892"/>
    <cellStyle name="Style 25 2 4 3 3" xfId="31891"/>
    <cellStyle name="Style 25 2 4 4" xfId="14277"/>
    <cellStyle name="Style 25 2 4 4 2" xfId="31893"/>
    <cellStyle name="Style 25 2 4 5" xfId="31888"/>
    <cellStyle name="Style 25 2 5" xfId="14278"/>
    <cellStyle name="Style 25 2 5 2" xfId="14279"/>
    <cellStyle name="Style 25 2 5 2 2" xfId="14280"/>
    <cellStyle name="Style 25 2 5 2 2 2" xfId="31896"/>
    <cellStyle name="Style 25 2 5 2 3" xfId="31895"/>
    <cellStyle name="Style 25 2 5 3" xfId="14281"/>
    <cellStyle name="Style 25 2 5 3 2" xfId="14282"/>
    <cellStyle name="Style 25 2 5 3 2 2" xfId="31898"/>
    <cellStyle name="Style 25 2 5 3 3" xfId="31897"/>
    <cellStyle name="Style 25 2 5 4" xfId="14283"/>
    <cellStyle name="Style 25 2 5 4 2" xfId="14284"/>
    <cellStyle name="Style 25 2 5 4 2 2" xfId="31900"/>
    <cellStyle name="Style 25 2 5 4 3" xfId="31899"/>
    <cellStyle name="Style 25 2 5 5" xfId="14285"/>
    <cellStyle name="Style 25 2 5 5 2" xfId="31901"/>
    <cellStyle name="Style 25 2 5 6" xfId="31894"/>
    <cellStyle name="Style 25 2 6" xfId="14286"/>
    <cellStyle name="Style 25 2 6 2" xfId="14287"/>
    <cellStyle name="Style 25 2 6 2 2" xfId="14288"/>
    <cellStyle name="Style 25 2 6 2 2 2" xfId="31904"/>
    <cellStyle name="Style 25 2 6 2 3" xfId="31903"/>
    <cellStyle name="Style 25 2 6 3" xfId="14289"/>
    <cellStyle name="Style 25 2 6 3 2" xfId="14290"/>
    <cellStyle name="Style 25 2 6 3 2 2" xfId="31906"/>
    <cellStyle name="Style 25 2 6 3 3" xfId="31905"/>
    <cellStyle name="Style 25 2 6 4" xfId="14291"/>
    <cellStyle name="Style 25 2 6 4 2" xfId="31907"/>
    <cellStyle name="Style 25 2 6 5" xfId="31902"/>
    <cellStyle name="Style 25 2 7" xfId="14292"/>
    <cellStyle name="Style 25 2 7 2" xfId="14293"/>
    <cellStyle name="Style 25 2 7 2 2" xfId="31909"/>
    <cellStyle name="Style 25 2 7 3" xfId="31908"/>
    <cellStyle name="Style 25 2 8" xfId="14294"/>
    <cellStyle name="Style 25 2 8 2" xfId="14295"/>
    <cellStyle name="Style 25 2 8 2 2" xfId="31911"/>
    <cellStyle name="Style 25 2 8 3" xfId="31910"/>
    <cellStyle name="Style 25 2 9" xfId="14296"/>
    <cellStyle name="Style 25 2 9 2" xfId="14297"/>
    <cellStyle name="Style 25 2 9 2 2" xfId="31913"/>
    <cellStyle name="Style 25 2 9 3" xfId="31912"/>
    <cellStyle name="Style 25 3" xfId="14298"/>
    <cellStyle name="Style 25 3 2" xfId="14299"/>
    <cellStyle name="Style 25 3 2 2" xfId="14300"/>
    <cellStyle name="Style 25 3 2 2 2" xfId="31916"/>
    <cellStyle name="Style 25 3 2 3" xfId="31915"/>
    <cellStyle name="Style 25 3 3" xfId="14301"/>
    <cellStyle name="Style 25 3 3 2" xfId="14302"/>
    <cellStyle name="Style 25 3 3 2 2" xfId="31918"/>
    <cellStyle name="Style 25 3 3 3" xfId="31917"/>
    <cellStyle name="Style 25 3 4" xfId="14303"/>
    <cellStyle name="Style 25 3 4 2" xfId="31919"/>
    <cellStyle name="Style 25 3 5" xfId="31914"/>
    <cellStyle name="Style 25 4" xfId="14304"/>
    <cellStyle name="Style 25 4 2" xfId="14305"/>
    <cellStyle name="Style 25 4 2 2" xfId="14306"/>
    <cellStyle name="Style 25 4 2 2 2" xfId="31922"/>
    <cellStyle name="Style 25 4 2 3" xfId="31921"/>
    <cellStyle name="Style 25 4 3" xfId="14307"/>
    <cellStyle name="Style 25 4 3 2" xfId="14308"/>
    <cellStyle name="Style 25 4 3 2 2" xfId="31924"/>
    <cellStyle name="Style 25 4 3 3" xfId="31923"/>
    <cellStyle name="Style 25 4 4" xfId="14309"/>
    <cellStyle name="Style 25 4 4 2" xfId="31925"/>
    <cellStyle name="Style 25 4 5" xfId="31920"/>
    <cellStyle name="Style 25 5" xfId="14310"/>
    <cellStyle name="Style 25 5 2" xfId="14311"/>
    <cellStyle name="Style 25 5 2 2" xfId="14312"/>
    <cellStyle name="Style 25 5 2 2 2" xfId="31928"/>
    <cellStyle name="Style 25 5 2 3" xfId="31927"/>
    <cellStyle name="Style 25 5 3" xfId="14313"/>
    <cellStyle name="Style 25 5 3 2" xfId="14314"/>
    <cellStyle name="Style 25 5 3 2 2" xfId="31930"/>
    <cellStyle name="Style 25 5 3 3" xfId="31929"/>
    <cellStyle name="Style 25 5 4" xfId="14315"/>
    <cellStyle name="Style 25 5 4 2" xfId="31931"/>
    <cellStyle name="Style 25 5 5" xfId="31926"/>
    <cellStyle name="Style 25 6" xfId="14316"/>
    <cellStyle name="Style 25 6 2" xfId="14317"/>
    <cellStyle name="Style 25 6 2 2" xfId="14318"/>
    <cellStyle name="Style 25 6 2 2 2" xfId="31934"/>
    <cellStyle name="Style 25 6 2 3" xfId="31933"/>
    <cellStyle name="Style 25 6 3" xfId="14319"/>
    <cellStyle name="Style 25 6 3 2" xfId="14320"/>
    <cellStyle name="Style 25 6 3 2 2" xfId="31936"/>
    <cellStyle name="Style 25 6 3 3" xfId="31935"/>
    <cellStyle name="Style 25 6 4" xfId="14321"/>
    <cellStyle name="Style 25 6 4 2" xfId="14322"/>
    <cellStyle name="Style 25 6 4 2 2" xfId="31938"/>
    <cellStyle name="Style 25 6 4 3" xfId="31937"/>
    <cellStyle name="Style 25 6 5" xfId="14323"/>
    <cellStyle name="Style 25 6 5 2" xfId="31939"/>
    <cellStyle name="Style 25 6 6" xfId="31932"/>
    <cellStyle name="Style 25 7" xfId="14324"/>
    <cellStyle name="Style 25 7 2" xfId="14325"/>
    <cellStyle name="Style 25 7 2 2" xfId="14326"/>
    <cellStyle name="Style 25 7 2 2 2" xfId="31942"/>
    <cellStyle name="Style 25 7 2 3" xfId="31941"/>
    <cellStyle name="Style 25 7 3" xfId="14327"/>
    <cellStyle name="Style 25 7 3 2" xfId="14328"/>
    <cellStyle name="Style 25 7 3 2 2" xfId="31944"/>
    <cellStyle name="Style 25 7 3 3" xfId="31943"/>
    <cellStyle name="Style 25 7 4" xfId="14329"/>
    <cellStyle name="Style 25 7 4 2" xfId="31945"/>
    <cellStyle name="Style 25 7 5" xfId="31940"/>
    <cellStyle name="Style 25 8" xfId="14330"/>
    <cellStyle name="Style 25 8 2" xfId="14331"/>
    <cellStyle name="Style 25 8 2 2" xfId="31947"/>
    <cellStyle name="Style 25 8 3" xfId="31946"/>
    <cellStyle name="Style 25 9" xfId="14332"/>
    <cellStyle name="Style 25 9 2" xfId="14333"/>
    <cellStyle name="Style 25 9 2 2" xfId="31949"/>
    <cellStyle name="Style 25 9 3" xfId="31948"/>
    <cellStyle name="Style 26" xfId="14334"/>
    <cellStyle name="Style 26 10" xfId="14335"/>
    <cellStyle name="Style 26 10 2" xfId="14336"/>
    <cellStyle name="Style 26 10 2 2" xfId="31952"/>
    <cellStyle name="Style 26 10 3" xfId="31951"/>
    <cellStyle name="Style 26 11" xfId="14337"/>
    <cellStyle name="Style 26 11 2" xfId="31953"/>
    <cellStyle name="Style 26 12" xfId="31950"/>
    <cellStyle name="Style 26 2" xfId="14338"/>
    <cellStyle name="Style 26 2 2" xfId="14339"/>
    <cellStyle name="Style 26 2 2 2" xfId="14340"/>
    <cellStyle name="Style 26 2 2 2 2" xfId="31956"/>
    <cellStyle name="Style 26 2 2 3" xfId="31955"/>
    <cellStyle name="Style 26 2 3" xfId="14341"/>
    <cellStyle name="Style 26 2 3 2" xfId="14342"/>
    <cellStyle name="Style 26 2 3 2 2" xfId="31958"/>
    <cellStyle name="Style 26 2 3 3" xfId="31957"/>
    <cellStyle name="Style 26 2 4" xfId="14343"/>
    <cellStyle name="Style 26 2 4 2" xfId="31959"/>
    <cellStyle name="Style 26 2 5" xfId="31954"/>
    <cellStyle name="Style 26 3" xfId="14344"/>
    <cellStyle name="Style 26 3 2" xfId="14345"/>
    <cellStyle name="Style 26 3 2 2" xfId="14346"/>
    <cellStyle name="Style 26 3 2 2 2" xfId="31962"/>
    <cellStyle name="Style 26 3 2 3" xfId="31961"/>
    <cellStyle name="Style 26 3 3" xfId="14347"/>
    <cellStyle name="Style 26 3 3 2" xfId="14348"/>
    <cellStyle name="Style 26 3 3 2 2" xfId="31964"/>
    <cellStyle name="Style 26 3 3 3" xfId="31963"/>
    <cellStyle name="Style 26 3 4" xfId="14349"/>
    <cellStyle name="Style 26 3 4 2" xfId="31965"/>
    <cellStyle name="Style 26 3 5" xfId="31960"/>
    <cellStyle name="Style 26 4" xfId="14350"/>
    <cellStyle name="Style 26 4 2" xfId="14351"/>
    <cellStyle name="Style 26 4 2 2" xfId="14352"/>
    <cellStyle name="Style 26 4 2 2 2" xfId="31968"/>
    <cellStyle name="Style 26 4 2 3" xfId="31967"/>
    <cellStyle name="Style 26 4 3" xfId="14353"/>
    <cellStyle name="Style 26 4 3 2" xfId="14354"/>
    <cellStyle name="Style 26 4 3 2 2" xfId="31970"/>
    <cellStyle name="Style 26 4 3 3" xfId="31969"/>
    <cellStyle name="Style 26 4 4" xfId="14355"/>
    <cellStyle name="Style 26 4 4 2" xfId="31971"/>
    <cellStyle name="Style 26 4 5" xfId="31966"/>
    <cellStyle name="Style 26 5" xfId="14356"/>
    <cellStyle name="Style 26 5 2" xfId="14357"/>
    <cellStyle name="Style 26 5 2 2" xfId="14358"/>
    <cellStyle name="Style 26 5 2 2 2" xfId="31974"/>
    <cellStyle name="Style 26 5 2 3" xfId="31973"/>
    <cellStyle name="Style 26 5 3" xfId="14359"/>
    <cellStyle name="Style 26 5 3 2" xfId="14360"/>
    <cellStyle name="Style 26 5 3 2 2" xfId="31976"/>
    <cellStyle name="Style 26 5 3 3" xfId="31975"/>
    <cellStyle name="Style 26 5 4" xfId="14361"/>
    <cellStyle name="Style 26 5 4 2" xfId="14362"/>
    <cellStyle name="Style 26 5 4 2 2" xfId="31978"/>
    <cellStyle name="Style 26 5 4 3" xfId="31977"/>
    <cellStyle name="Style 26 5 5" xfId="14363"/>
    <cellStyle name="Style 26 5 5 2" xfId="31979"/>
    <cellStyle name="Style 26 5 6" xfId="31972"/>
    <cellStyle name="Style 26 6" xfId="14364"/>
    <cellStyle name="Style 26 6 2" xfId="14365"/>
    <cellStyle name="Style 26 6 2 2" xfId="14366"/>
    <cellStyle name="Style 26 6 2 2 2" xfId="31982"/>
    <cellStyle name="Style 26 6 2 3" xfId="31981"/>
    <cellStyle name="Style 26 6 3" xfId="14367"/>
    <cellStyle name="Style 26 6 3 2" xfId="14368"/>
    <cellStyle name="Style 26 6 3 2 2" xfId="31984"/>
    <cellStyle name="Style 26 6 3 3" xfId="31983"/>
    <cellStyle name="Style 26 6 4" xfId="14369"/>
    <cellStyle name="Style 26 6 4 2" xfId="31985"/>
    <cellStyle name="Style 26 6 5" xfId="31980"/>
    <cellStyle name="Style 26 7" xfId="14370"/>
    <cellStyle name="Style 26 7 2" xfId="14371"/>
    <cellStyle name="Style 26 7 2 2" xfId="31987"/>
    <cellStyle name="Style 26 7 3" xfId="31986"/>
    <cellStyle name="Style 26 8" xfId="14372"/>
    <cellStyle name="Style 26 8 2" xfId="14373"/>
    <cellStyle name="Style 26 8 2 2" xfId="31989"/>
    <cellStyle name="Style 26 8 3" xfId="31988"/>
    <cellStyle name="Style 26 9" xfId="14374"/>
    <cellStyle name="Style 26 9 2" xfId="14375"/>
    <cellStyle name="Style 26 9 2 2" xfId="31991"/>
    <cellStyle name="Style 26 9 3" xfId="31990"/>
    <cellStyle name="tableau | cellule | normal | decimal 1" xfId="14376"/>
    <cellStyle name="tableau | cellule | normal | decimal 1 10" xfId="14377"/>
    <cellStyle name="tableau | cellule | normal | decimal 1 10 2" xfId="14378"/>
    <cellStyle name="tableau | cellule | normal | decimal 1 10 2 2" xfId="31994"/>
    <cellStyle name="tableau | cellule | normal | decimal 1 10 3" xfId="31993"/>
    <cellStyle name="tableau | cellule | normal | decimal 1 11" xfId="14379"/>
    <cellStyle name="tableau | cellule | normal | decimal 1 11 2" xfId="31995"/>
    <cellStyle name="tableau | cellule | normal | decimal 1 12" xfId="31992"/>
    <cellStyle name="tableau | cellule | normal | decimal 1 2" xfId="14380"/>
    <cellStyle name="tableau | cellule | normal | decimal 1 2 2" xfId="14381"/>
    <cellStyle name="tableau | cellule | normal | decimal 1 2 2 2" xfId="14382"/>
    <cellStyle name="tableau | cellule | normal | decimal 1 2 2 2 2" xfId="31998"/>
    <cellStyle name="tableau | cellule | normal | decimal 1 2 2 3" xfId="31997"/>
    <cellStyle name="tableau | cellule | normal | decimal 1 2 3" xfId="14383"/>
    <cellStyle name="tableau | cellule | normal | decimal 1 2 3 2" xfId="14384"/>
    <cellStyle name="tableau | cellule | normal | decimal 1 2 3 2 2" xfId="32000"/>
    <cellStyle name="tableau | cellule | normal | decimal 1 2 3 3" xfId="31999"/>
    <cellStyle name="tableau | cellule | normal | decimal 1 2 4" xfId="14385"/>
    <cellStyle name="tableau | cellule | normal | decimal 1 2 4 2" xfId="32001"/>
    <cellStyle name="tableau | cellule | normal | decimal 1 2 5" xfId="31996"/>
    <cellStyle name="tableau | cellule | normal | decimal 1 3" xfId="14386"/>
    <cellStyle name="tableau | cellule | normal | decimal 1 3 2" xfId="14387"/>
    <cellStyle name="tableau | cellule | normal | decimal 1 3 2 2" xfId="14388"/>
    <cellStyle name="tableau | cellule | normal | decimal 1 3 2 2 2" xfId="32004"/>
    <cellStyle name="tableau | cellule | normal | decimal 1 3 2 3" xfId="32003"/>
    <cellStyle name="tableau | cellule | normal | decimal 1 3 3" xfId="14389"/>
    <cellStyle name="tableau | cellule | normal | decimal 1 3 3 2" xfId="14390"/>
    <cellStyle name="tableau | cellule | normal | decimal 1 3 3 2 2" xfId="32006"/>
    <cellStyle name="tableau | cellule | normal | decimal 1 3 3 3" xfId="32005"/>
    <cellStyle name="tableau | cellule | normal | decimal 1 3 4" xfId="14391"/>
    <cellStyle name="tableau | cellule | normal | decimal 1 3 4 2" xfId="32007"/>
    <cellStyle name="tableau | cellule | normal | decimal 1 3 5" xfId="32002"/>
    <cellStyle name="tableau | cellule | normal | decimal 1 4" xfId="14392"/>
    <cellStyle name="tableau | cellule | normal | decimal 1 4 2" xfId="14393"/>
    <cellStyle name="tableau | cellule | normal | decimal 1 4 2 2" xfId="14394"/>
    <cellStyle name="tableau | cellule | normal | decimal 1 4 2 2 2" xfId="32010"/>
    <cellStyle name="tableau | cellule | normal | decimal 1 4 2 3" xfId="32009"/>
    <cellStyle name="tableau | cellule | normal | decimal 1 4 3" xfId="14395"/>
    <cellStyle name="tableau | cellule | normal | decimal 1 4 3 2" xfId="14396"/>
    <cellStyle name="tableau | cellule | normal | decimal 1 4 3 2 2" xfId="32012"/>
    <cellStyle name="tableau | cellule | normal | decimal 1 4 3 3" xfId="32011"/>
    <cellStyle name="tableau | cellule | normal | decimal 1 4 4" xfId="14397"/>
    <cellStyle name="tableau | cellule | normal | decimal 1 4 4 2" xfId="32013"/>
    <cellStyle name="tableau | cellule | normal | decimal 1 4 5" xfId="32008"/>
    <cellStyle name="tableau | cellule | normal | decimal 1 5" xfId="14398"/>
    <cellStyle name="tableau | cellule | normal | decimal 1 5 2" xfId="14399"/>
    <cellStyle name="tableau | cellule | normal | decimal 1 5 2 2" xfId="14400"/>
    <cellStyle name="tableau | cellule | normal | decimal 1 5 2 2 2" xfId="32016"/>
    <cellStyle name="tableau | cellule | normal | decimal 1 5 2 3" xfId="32015"/>
    <cellStyle name="tableau | cellule | normal | decimal 1 5 3" xfId="14401"/>
    <cellStyle name="tableau | cellule | normal | decimal 1 5 3 2" xfId="14402"/>
    <cellStyle name="tableau | cellule | normal | decimal 1 5 3 2 2" xfId="32018"/>
    <cellStyle name="tableau | cellule | normal | decimal 1 5 3 3" xfId="32017"/>
    <cellStyle name="tableau | cellule | normal | decimal 1 5 4" xfId="14403"/>
    <cellStyle name="tableau | cellule | normal | decimal 1 5 4 2" xfId="14404"/>
    <cellStyle name="tableau | cellule | normal | decimal 1 5 4 2 2" xfId="32020"/>
    <cellStyle name="tableau | cellule | normal | decimal 1 5 4 3" xfId="32019"/>
    <cellStyle name="tableau | cellule | normal | decimal 1 5 5" xfId="14405"/>
    <cellStyle name="tableau | cellule | normal | decimal 1 5 5 2" xfId="32021"/>
    <cellStyle name="tableau | cellule | normal | decimal 1 5 6" xfId="32014"/>
    <cellStyle name="tableau | cellule | normal | decimal 1 6" xfId="14406"/>
    <cellStyle name="tableau | cellule | normal | decimal 1 6 2" xfId="14407"/>
    <cellStyle name="tableau | cellule | normal | decimal 1 6 2 2" xfId="14408"/>
    <cellStyle name="tableau | cellule | normal | decimal 1 6 2 2 2" xfId="32024"/>
    <cellStyle name="tableau | cellule | normal | decimal 1 6 2 3" xfId="32023"/>
    <cellStyle name="tableau | cellule | normal | decimal 1 6 3" xfId="14409"/>
    <cellStyle name="tableau | cellule | normal | decimal 1 6 3 2" xfId="14410"/>
    <cellStyle name="tableau | cellule | normal | decimal 1 6 3 2 2" xfId="32026"/>
    <cellStyle name="tableau | cellule | normal | decimal 1 6 3 3" xfId="32025"/>
    <cellStyle name="tableau | cellule | normal | decimal 1 6 4" xfId="14411"/>
    <cellStyle name="tableau | cellule | normal | decimal 1 6 4 2" xfId="32027"/>
    <cellStyle name="tableau | cellule | normal | decimal 1 6 5" xfId="32022"/>
    <cellStyle name="tableau | cellule | normal | decimal 1 7" xfId="14412"/>
    <cellStyle name="tableau | cellule | normal | decimal 1 7 2" xfId="14413"/>
    <cellStyle name="tableau | cellule | normal | decimal 1 7 2 2" xfId="32029"/>
    <cellStyle name="tableau | cellule | normal | decimal 1 7 3" xfId="32028"/>
    <cellStyle name="tableau | cellule | normal | decimal 1 8" xfId="14414"/>
    <cellStyle name="tableau | cellule | normal | decimal 1 8 2" xfId="14415"/>
    <cellStyle name="tableau | cellule | normal | decimal 1 8 2 2" xfId="32031"/>
    <cellStyle name="tableau | cellule | normal | decimal 1 8 3" xfId="32030"/>
    <cellStyle name="tableau | cellule | normal | decimal 1 9" xfId="14416"/>
    <cellStyle name="tableau | cellule | normal | decimal 1 9 2" xfId="14417"/>
    <cellStyle name="tableau | cellule | normal | decimal 1 9 2 2" xfId="32033"/>
    <cellStyle name="tableau | cellule | normal | decimal 1 9 3" xfId="32032"/>
    <cellStyle name="tableau | cellule | normal | pourcentage | decimal 1" xfId="14418"/>
    <cellStyle name="tableau | cellule | normal | pourcentage | decimal 1 10" xfId="14419"/>
    <cellStyle name="tableau | cellule | normal | pourcentage | decimal 1 10 2" xfId="14420"/>
    <cellStyle name="tableau | cellule | normal | pourcentage | decimal 1 10 2 2" xfId="32036"/>
    <cellStyle name="tableau | cellule | normal | pourcentage | decimal 1 10 3" xfId="32035"/>
    <cellStyle name="tableau | cellule | normal | pourcentage | decimal 1 11" xfId="14421"/>
    <cellStyle name="tableau | cellule | normal | pourcentage | decimal 1 11 2" xfId="32037"/>
    <cellStyle name="tableau | cellule | normal | pourcentage | decimal 1 12" xfId="32034"/>
    <cellStyle name="tableau | cellule | normal | pourcentage | decimal 1 2" xfId="14422"/>
    <cellStyle name="tableau | cellule | normal | pourcentage | decimal 1 2 2" xfId="14423"/>
    <cellStyle name="tableau | cellule | normal | pourcentage | decimal 1 2 2 2" xfId="14424"/>
    <cellStyle name="tableau | cellule | normal | pourcentage | decimal 1 2 2 2 2" xfId="32040"/>
    <cellStyle name="tableau | cellule | normal | pourcentage | decimal 1 2 2 3" xfId="32039"/>
    <cellStyle name="tableau | cellule | normal | pourcentage | decimal 1 2 3" xfId="14425"/>
    <cellStyle name="tableau | cellule | normal | pourcentage | decimal 1 2 3 2" xfId="14426"/>
    <cellStyle name="tableau | cellule | normal | pourcentage | decimal 1 2 3 2 2" xfId="32042"/>
    <cellStyle name="tableau | cellule | normal | pourcentage | decimal 1 2 3 3" xfId="32041"/>
    <cellStyle name="tableau | cellule | normal | pourcentage | decimal 1 2 4" xfId="14427"/>
    <cellStyle name="tableau | cellule | normal | pourcentage | decimal 1 2 4 2" xfId="32043"/>
    <cellStyle name="tableau | cellule | normal | pourcentage | decimal 1 2 5" xfId="32038"/>
    <cellStyle name="tableau | cellule | normal | pourcentage | decimal 1 3" xfId="14428"/>
    <cellStyle name="tableau | cellule | normal | pourcentage | decimal 1 3 2" xfId="14429"/>
    <cellStyle name="tableau | cellule | normal | pourcentage | decimal 1 3 2 2" xfId="14430"/>
    <cellStyle name="tableau | cellule | normal | pourcentage | decimal 1 3 2 2 2" xfId="32046"/>
    <cellStyle name="tableau | cellule | normal | pourcentage | decimal 1 3 2 3" xfId="32045"/>
    <cellStyle name="tableau | cellule | normal | pourcentage | decimal 1 3 3" xfId="14431"/>
    <cellStyle name="tableau | cellule | normal | pourcentage | decimal 1 3 3 2" xfId="14432"/>
    <cellStyle name="tableau | cellule | normal | pourcentage | decimal 1 3 3 2 2" xfId="32048"/>
    <cellStyle name="tableau | cellule | normal | pourcentage | decimal 1 3 3 3" xfId="32047"/>
    <cellStyle name="tableau | cellule | normal | pourcentage | decimal 1 3 4" xfId="14433"/>
    <cellStyle name="tableau | cellule | normal | pourcentage | decimal 1 3 4 2" xfId="32049"/>
    <cellStyle name="tableau | cellule | normal | pourcentage | decimal 1 3 5" xfId="32044"/>
    <cellStyle name="tableau | cellule | normal | pourcentage | decimal 1 4" xfId="14434"/>
    <cellStyle name="tableau | cellule | normal | pourcentage | decimal 1 4 2" xfId="14435"/>
    <cellStyle name="tableau | cellule | normal | pourcentage | decimal 1 4 2 2" xfId="14436"/>
    <cellStyle name="tableau | cellule | normal | pourcentage | decimal 1 4 2 2 2" xfId="32052"/>
    <cellStyle name="tableau | cellule | normal | pourcentage | decimal 1 4 2 3" xfId="32051"/>
    <cellStyle name="tableau | cellule | normal | pourcentage | decimal 1 4 3" xfId="14437"/>
    <cellStyle name="tableau | cellule | normal | pourcentage | decimal 1 4 3 2" xfId="14438"/>
    <cellStyle name="tableau | cellule | normal | pourcentage | decimal 1 4 3 2 2" xfId="32054"/>
    <cellStyle name="tableau | cellule | normal | pourcentage | decimal 1 4 3 3" xfId="32053"/>
    <cellStyle name="tableau | cellule | normal | pourcentage | decimal 1 4 4" xfId="14439"/>
    <cellStyle name="tableau | cellule | normal | pourcentage | decimal 1 4 4 2" xfId="32055"/>
    <cellStyle name="tableau | cellule | normal | pourcentage | decimal 1 4 5" xfId="32050"/>
    <cellStyle name="tableau | cellule | normal | pourcentage | decimal 1 5" xfId="14440"/>
    <cellStyle name="tableau | cellule | normal | pourcentage | decimal 1 5 2" xfId="14441"/>
    <cellStyle name="tableau | cellule | normal | pourcentage | decimal 1 5 2 2" xfId="14442"/>
    <cellStyle name="tableau | cellule | normal | pourcentage | decimal 1 5 2 2 2" xfId="32058"/>
    <cellStyle name="tableau | cellule | normal | pourcentage | decimal 1 5 2 3" xfId="32057"/>
    <cellStyle name="tableau | cellule | normal | pourcentage | decimal 1 5 3" xfId="14443"/>
    <cellStyle name="tableau | cellule | normal | pourcentage | decimal 1 5 3 2" xfId="14444"/>
    <cellStyle name="tableau | cellule | normal | pourcentage | decimal 1 5 3 2 2" xfId="32060"/>
    <cellStyle name="tableau | cellule | normal | pourcentage | decimal 1 5 3 3" xfId="32059"/>
    <cellStyle name="tableau | cellule | normal | pourcentage | decimal 1 5 4" xfId="14445"/>
    <cellStyle name="tableau | cellule | normal | pourcentage | decimal 1 5 4 2" xfId="14446"/>
    <cellStyle name="tableau | cellule | normal | pourcentage | decimal 1 5 4 2 2" xfId="32062"/>
    <cellStyle name="tableau | cellule | normal | pourcentage | decimal 1 5 4 3" xfId="32061"/>
    <cellStyle name="tableau | cellule | normal | pourcentage | decimal 1 5 5" xfId="14447"/>
    <cellStyle name="tableau | cellule | normal | pourcentage | decimal 1 5 5 2" xfId="32063"/>
    <cellStyle name="tableau | cellule | normal | pourcentage | decimal 1 5 6" xfId="32056"/>
    <cellStyle name="tableau | cellule | normal | pourcentage | decimal 1 6" xfId="14448"/>
    <cellStyle name="tableau | cellule | normal | pourcentage | decimal 1 6 2" xfId="14449"/>
    <cellStyle name="tableau | cellule | normal | pourcentage | decimal 1 6 2 2" xfId="14450"/>
    <cellStyle name="tableau | cellule | normal | pourcentage | decimal 1 6 2 2 2" xfId="32066"/>
    <cellStyle name="tableau | cellule | normal | pourcentage | decimal 1 6 2 3" xfId="32065"/>
    <cellStyle name="tableau | cellule | normal | pourcentage | decimal 1 6 3" xfId="14451"/>
    <cellStyle name="tableau | cellule | normal | pourcentage | decimal 1 6 3 2" xfId="14452"/>
    <cellStyle name="tableau | cellule | normal | pourcentage | decimal 1 6 3 2 2" xfId="32068"/>
    <cellStyle name="tableau | cellule | normal | pourcentage | decimal 1 6 3 3" xfId="32067"/>
    <cellStyle name="tableau | cellule | normal | pourcentage | decimal 1 6 4" xfId="14453"/>
    <cellStyle name="tableau | cellule | normal | pourcentage | decimal 1 6 4 2" xfId="32069"/>
    <cellStyle name="tableau | cellule | normal | pourcentage | decimal 1 6 5" xfId="32064"/>
    <cellStyle name="tableau | cellule | normal | pourcentage | decimal 1 7" xfId="14454"/>
    <cellStyle name="tableau | cellule | normal | pourcentage | decimal 1 7 2" xfId="14455"/>
    <cellStyle name="tableau | cellule | normal | pourcentage | decimal 1 7 2 2" xfId="32071"/>
    <cellStyle name="tableau | cellule | normal | pourcentage | decimal 1 7 3" xfId="32070"/>
    <cellStyle name="tableau | cellule | normal | pourcentage | decimal 1 8" xfId="14456"/>
    <cellStyle name="tableau | cellule | normal | pourcentage | decimal 1 8 2" xfId="14457"/>
    <cellStyle name="tableau | cellule | normal | pourcentage | decimal 1 8 2 2" xfId="32073"/>
    <cellStyle name="tableau | cellule | normal | pourcentage | decimal 1 8 3" xfId="32072"/>
    <cellStyle name="tableau | cellule | normal | pourcentage | decimal 1 9" xfId="14458"/>
    <cellStyle name="tableau | cellule | normal | pourcentage | decimal 1 9 2" xfId="14459"/>
    <cellStyle name="tableau | cellule | normal | pourcentage | decimal 1 9 2 2" xfId="32075"/>
    <cellStyle name="tableau | cellule | normal | pourcentage | decimal 1 9 3" xfId="32074"/>
    <cellStyle name="tableau | cellule | total | decimal 1" xfId="14460"/>
    <cellStyle name="tableau | cellule | total | decimal 1 10" xfId="14461"/>
    <cellStyle name="tableau | cellule | total | decimal 1 10 2" xfId="14462"/>
    <cellStyle name="tableau | cellule | total | decimal 1 10 2 2" xfId="32078"/>
    <cellStyle name="tableau | cellule | total | decimal 1 10 3" xfId="32077"/>
    <cellStyle name="tableau | cellule | total | decimal 1 11" xfId="14463"/>
    <cellStyle name="tableau | cellule | total | decimal 1 11 2" xfId="32079"/>
    <cellStyle name="tableau | cellule | total | decimal 1 12" xfId="32076"/>
    <cellStyle name="tableau | cellule | total | decimal 1 2" xfId="14464"/>
    <cellStyle name="tableau | cellule | total | decimal 1 2 2" xfId="14465"/>
    <cellStyle name="tableau | cellule | total | decimal 1 2 2 2" xfId="14466"/>
    <cellStyle name="tableau | cellule | total | decimal 1 2 2 2 2" xfId="32082"/>
    <cellStyle name="tableau | cellule | total | decimal 1 2 2 3" xfId="32081"/>
    <cellStyle name="tableau | cellule | total | decimal 1 2 3" xfId="14467"/>
    <cellStyle name="tableau | cellule | total | decimal 1 2 3 2" xfId="14468"/>
    <cellStyle name="tableau | cellule | total | decimal 1 2 3 2 2" xfId="32084"/>
    <cellStyle name="tableau | cellule | total | decimal 1 2 3 3" xfId="32083"/>
    <cellStyle name="tableau | cellule | total | decimal 1 2 4" xfId="14469"/>
    <cellStyle name="tableau | cellule | total | decimal 1 2 4 2" xfId="32085"/>
    <cellStyle name="tableau | cellule | total | decimal 1 2 5" xfId="32080"/>
    <cellStyle name="tableau | cellule | total | decimal 1 3" xfId="14470"/>
    <cellStyle name="tableau | cellule | total | decimal 1 3 2" xfId="14471"/>
    <cellStyle name="tableau | cellule | total | decimal 1 3 2 2" xfId="14472"/>
    <cellStyle name="tableau | cellule | total | decimal 1 3 2 2 2" xfId="32088"/>
    <cellStyle name="tableau | cellule | total | decimal 1 3 2 3" xfId="32087"/>
    <cellStyle name="tableau | cellule | total | decimal 1 3 3" xfId="14473"/>
    <cellStyle name="tableau | cellule | total | decimal 1 3 3 2" xfId="14474"/>
    <cellStyle name="tableau | cellule | total | decimal 1 3 3 2 2" xfId="32090"/>
    <cellStyle name="tableau | cellule | total | decimal 1 3 3 3" xfId="32089"/>
    <cellStyle name="tableau | cellule | total | decimal 1 3 4" xfId="14475"/>
    <cellStyle name="tableau | cellule | total | decimal 1 3 4 2" xfId="32091"/>
    <cellStyle name="tableau | cellule | total | decimal 1 3 5" xfId="32086"/>
    <cellStyle name="tableau | cellule | total | decimal 1 4" xfId="14476"/>
    <cellStyle name="tableau | cellule | total | decimal 1 4 2" xfId="14477"/>
    <cellStyle name="tableau | cellule | total | decimal 1 4 2 2" xfId="14478"/>
    <cellStyle name="tableau | cellule | total | decimal 1 4 2 2 2" xfId="32094"/>
    <cellStyle name="tableau | cellule | total | decimal 1 4 2 3" xfId="32093"/>
    <cellStyle name="tableau | cellule | total | decimal 1 4 3" xfId="14479"/>
    <cellStyle name="tableau | cellule | total | decimal 1 4 3 2" xfId="14480"/>
    <cellStyle name="tableau | cellule | total | decimal 1 4 3 2 2" xfId="32096"/>
    <cellStyle name="tableau | cellule | total | decimal 1 4 3 3" xfId="32095"/>
    <cellStyle name="tableau | cellule | total | decimal 1 4 4" xfId="14481"/>
    <cellStyle name="tableau | cellule | total | decimal 1 4 4 2" xfId="32097"/>
    <cellStyle name="tableau | cellule | total | decimal 1 4 5" xfId="32092"/>
    <cellStyle name="tableau | cellule | total | decimal 1 5" xfId="14482"/>
    <cellStyle name="tableau | cellule | total | decimal 1 5 2" xfId="14483"/>
    <cellStyle name="tableau | cellule | total | decimal 1 5 2 2" xfId="14484"/>
    <cellStyle name="tableau | cellule | total | decimal 1 5 2 2 2" xfId="32100"/>
    <cellStyle name="tableau | cellule | total | decimal 1 5 2 3" xfId="32099"/>
    <cellStyle name="tableau | cellule | total | decimal 1 5 3" xfId="14485"/>
    <cellStyle name="tableau | cellule | total | decimal 1 5 3 2" xfId="14486"/>
    <cellStyle name="tableau | cellule | total | decimal 1 5 3 2 2" xfId="32102"/>
    <cellStyle name="tableau | cellule | total | decimal 1 5 3 3" xfId="32101"/>
    <cellStyle name="tableau | cellule | total | decimal 1 5 4" xfId="14487"/>
    <cellStyle name="tableau | cellule | total | decimal 1 5 4 2" xfId="14488"/>
    <cellStyle name="tableau | cellule | total | decimal 1 5 4 2 2" xfId="32104"/>
    <cellStyle name="tableau | cellule | total | decimal 1 5 4 3" xfId="32103"/>
    <cellStyle name="tableau | cellule | total | decimal 1 5 5" xfId="14489"/>
    <cellStyle name="tableau | cellule | total | decimal 1 5 5 2" xfId="32105"/>
    <cellStyle name="tableau | cellule | total | decimal 1 5 6" xfId="32098"/>
    <cellStyle name="tableau | cellule | total | decimal 1 6" xfId="14490"/>
    <cellStyle name="tableau | cellule | total | decimal 1 6 2" xfId="14491"/>
    <cellStyle name="tableau | cellule | total | decimal 1 6 2 2" xfId="14492"/>
    <cellStyle name="tableau | cellule | total | decimal 1 6 2 2 2" xfId="32108"/>
    <cellStyle name="tableau | cellule | total | decimal 1 6 2 3" xfId="32107"/>
    <cellStyle name="tableau | cellule | total | decimal 1 6 3" xfId="14493"/>
    <cellStyle name="tableau | cellule | total | decimal 1 6 3 2" xfId="14494"/>
    <cellStyle name="tableau | cellule | total | decimal 1 6 3 2 2" xfId="32110"/>
    <cellStyle name="tableau | cellule | total | decimal 1 6 3 3" xfId="32109"/>
    <cellStyle name="tableau | cellule | total | decimal 1 6 4" xfId="14495"/>
    <cellStyle name="tableau | cellule | total | decimal 1 6 4 2" xfId="32111"/>
    <cellStyle name="tableau | cellule | total | decimal 1 6 5" xfId="32106"/>
    <cellStyle name="tableau | cellule | total | decimal 1 7" xfId="14496"/>
    <cellStyle name="tableau | cellule | total | decimal 1 7 2" xfId="14497"/>
    <cellStyle name="tableau | cellule | total | decimal 1 7 2 2" xfId="32113"/>
    <cellStyle name="tableau | cellule | total | decimal 1 7 3" xfId="32112"/>
    <cellStyle name="tableau | cellule | total | decimal 1 8" xfId="14498"/>
    <cellStyle name="tableau | cellule | total | decimal 1 8 2" xfId="14499"/>
    <cellStyle name="tableau | cellule | total | decimal 1 8 2 2" xfId="32115"/>
    <cellStyle name="tableau | cellule | total | decimal 1 8 3" xfId="32114"/>
    <cellStyle name="tableau | cellule | total | decimal 1 9" xfId="14500"/>
    <cellStyle name="tableau | cellule | total | decimal 1 9 2" xfId="14501"/>
    <cellStyle name="tableau | cellule | total | decimal 1 9 2 2" xfId="32117"/>
    <cellStyle name="tableau | cellule | total | decimal 1 9 3" xfId="32116"/>
    <cellStyle name="tableau | coin superieur gauche" xfId="14502"/>
    <cellStyle name="tableau | coin superieur gauche 10" xfId="14503"/>
    <cellStyle name="tableau | coin superieur gauche 10 2" xfId="14504"/>
    <cellStyle name="tableau | coin superieur gauche 10 2 2" xfId="32120"/>
    <cellStyle name="tableau | coin superieur gauche 10 3" xfId="32119"/>
    <cellStyle name="tableau | coin superieur gauche 11" xfId="14505"/>
    <cellStyle name="tableau | coin superieur gauche 11 2" xfId="32121"/>
    <cellStyle name="tableau | coin superieur gauche 12" xfId="32118"/>
    <cellStyle name="tableau | coin superieur gauche 2" xfId="14506"/>
    <cellStyle name="tableau | coin superieur gauche 2 2" xfId="14507"/>
    <cellStyle name="tableau | coin superieur gauche 2 2 2" xfId="14508"/>
    <cellStyle name="tableau | coin superieur gauche 2 2 2 2" xfId="32124"/>
    <cellStyle name="tableau | coin superieur gauche 2 2 3" xfId="32123"/>
    <cellStyle name="tableau | coin superieur gauche 2 3" xfId="14509"/>
    <cellStyle name="tableau | coin superieur gauche 2 3 2" xfId="14510"/>
    <cellStyle name="tableau | coin superieur gauche 2 3 2 2" xfId="32126"/>
    <cellStyle name="tableau | coin superieur gauche 2 3 3" xfId="32125"/>
    <cellStyle name="tableau | coin superieur gauche 2 4" xfId="14511"/>
    <cellStyle name="tableau | coin superieur gauche 2 4 2" xfId="32127"/>
    <cellStyle name="tableau | coin superieur gauche 2 5" xfId="32122"/>
    <cellStyle name="tableau | coin superieur gauche 3" xfId="14512"/>
    <cellStyle name="tableau | coin superieur gauche 3 2" xfId="14513"/>
    <cellStyle name="tableau | coin superieur gauche 3 2 2" xfId="14514"/>
    <cellStyle name="tableau | coin superieur gauche 3 2 2 2" xfId="32130"/>
    <cellStyle name="tableau | coin superieur gauche 3 2 3" xfId="32129"/>
    <cellStyle name="tableau | coin superieur gauche 3 3" xfId="14515"/>
    <cellStyle name="tableau | coin superieur gauche 3 3 2" xfId="14516"/>
    <cellStyle name="tableau | coin superieur gauche 3 3 2 2" xfId="32132"/>
    <cellStyle name="tableau | coin superieur gauche 3 3 3" xfId="32131"/>
    <cellStyle name="tableau | coin superieur gauche 3 4" xfId="14517"/>
    <cellStyle name="tableau | coin superieur gauche 3 4 2" xfId="32133"/>
    <cellStyle name="tableau | coin superieur gauche 3 5" xfId="32128"/>
    <cellStyle name="tableau | coin superieur gauche 4" xfId="14518"/>
    <cellStyle name="tableau | coin superieur gauche 4 2" xfId="14519"/>
    <cellStyle name="tableau | coin superieur gauche 4 2 2" xfId="14520"/>
    <cellStyle name="tableau | coin superieur gauche 4 2 2 2" xfId="32136"/>
    <cellStyle name="tableau | coin superieur gauche 4 2 3" xfId="32135"/>
    <cellStyle name="tableau | coin superieur gauche 4 3" xfId="14521"/>
    <cellStyle name="tableau | coin superieur gauche 4 3 2" xfId="14522"/>
    <cellStyle name="tableau | coin superieur gauche 4 3 2 2" xfId="32138"/>
    <cellStyle name="tableau | coin superieur gauche 4 3 3" xfId="32137"/>
    <cellStyle name="tableau | coin superieur gauche 4 4" xfId="14523"/>
    <cellStyle name="tableau | coin superieur gauche 4 4 2" xfId="32139"/>
    <cellStyle name="tableau | coin superieur gauche 4 5" xfId="32134"/>
    <cellStyle name="tableau | coin superieur gauche 5" xfId="14524"/>
    <cellStyle name="tableau | coin superieur gauche 5 2" xfId="14525"/>
    <cellStyle name="tableau | coin superieur gauche 5 2 2" xfId="14526"/>
    <cellStyle name="tableau | coin superieur gauche 5 2 2 2" xfId="32142"/>
    <cellStyle name="tableau | coin superieur gauche 5 2 3" xfId="32141"/>
    <cellStyle name="tableau | coin superieur gauche 5 3" xfId="14527"/>
    <cellStyle name="tableau | coin superieur gauche 5 3 2" xfId="14528"/>
    <cellStyle name="tableau | coin superieur gauche 5 3 2 2" xfId="32144"/>
    <cellStyle name="tableau | coin superieur gauche 5 3 3" xfId="32143"/>
    <cellStyle name="tableau | coin superieur gauche 5 4" xfId="14529"/>
    <cellStyle name="tableau | coin superieur gauche 5 4 2" xfId="14530"/>
    <cellStyle name="tableau | coin superieur gauche 5 4 2 2" xfId="32146"/>
    <cellStyle name="tableau | coin superieur gauche 5 4 3" xfId="32145"/>
    <cellStyle name="tableau | coin superieur gauche 5 5" xfId="14531"/>
    <cellStyle name="tableau | coin superieur gauche 5 5 2" xfId="32147"/>
    <cellStyle name="tableau | coin superieur gauche 5 6" xfId="32140"/>
    <cellStyle name="tableau | coin superieur gauche 6" xfId="14532"/>
    <cellStyle name="tableau | coin superieur gauche 6 2" xfId="14533"/>
    <cellStyle name="tableau | coin superieur gauche 6 2 2" xfId="14534"/>
    <cellStyle name="tableau | coin superieur gauche 6 2 2 2" xfId="32150"/>
    <cellStyle name="tableau | coin superieur gauche 6 2 3" xfId="32149"/>
    <cellStyle name="tableau | coin superieur gauche 6 3" xfId="14535"/>
    <cellStyle name="tableau | coin superieur gauche 6 3 2" xfId="14536"/>
    <cellStyle name="tableau | coin superieur gauche 6 3 2 2" xfId="32152"/>
    <cellStyle name="tableau | coin superieur gauche 6 3 3" xfId="32151"/>
    <cellStyle name="tableau | coin superieur gauche 6 4" xfId="14537"/>
    <cellStyle name="tableau | coin superieur gauche 6 4 2" xfId="32153"/>
    <cellStyle name="tableau | coin superieur gauche 6 5" xfId="32148"/>
    <cellStyle name="tableau | coin superieur gauche 7" xfId="14538"/>
    <cellStyle name="tableau | coin superieur gauche 7 2" xfId="14539"/>
    <cellStyle name="tableau | coin superieur gauche 7 2 2" xfId="32155"/>
    <cellStyle name="tableau | coin superieur gauche 7 3" xfId="32154"/>
    <cellStyle name="tableau | coin superieur gauche 8" xfId="14540"/>
    <cellStyle name="tableau | coin superieur gauche 8 2" xfId="14541"/>
    <cellStyle name="tableau | coin superieur gauche 8 2 2" xfId="32157"/>
    <cellStyle name="tableau | coin superieur gauche 8 3" xfId="32156"/>
    <cellStyle name="tableau | coin superieur gauche 9" xfId="14542"/>
    <cellStyle name="tableau | coin superieur gauche 9 2" xfId="14543"/>
    <cellStyle name="tableau | coin superieur gauche 9 2 2" xfId="32159"/>
    <cellStyle name="tableau | coin superieur gauche 9 3" xfId="32158"/>
    <cellStyle name="tableau | entete-colonne | series" xfId="14544"/>
    <cellStyle name="tableau | entete-colonne | series 10" xfId="14545"/>
    <cellStyle name="tableau | entete-colonne | series 10 2" xfId="14546"/>
    <cellStyle name="tableau | entete-colonne | series 10 2 2" xfId="32162"/>
    <cellStyle name="tableau | entete-colonne | series 10 3" xfId="32161"/>
    <cellStyle name="tableau | entete-colonne | series 11" xfId="14547"/>
    <cellStyle name="tableau | entete-colonne | series 11 2" xfId="32163"/>
    <cellStyle name="tableau | entete-colonne | series 12" xfId="32160"/>
    <cellStyle name="tableau | entete-colonne | series 2" xfId="14548"/>
    <cellStyle name="tableau | entete-colonne | series 2 2" xfId="14549"/>
    <cellStyle name="tableau | entete-colonne | series 2 2 2" xfId="14550"/>
    <cellStyle name="tableau | entete-colonne | series 2 2 2 2" xfId="32166"/>
    <cellStyle name="tableau | entete-colonne | series 2 2 3" xfId="32165"/>
    <cellStyle name="tableau | entete-colonne | series 2 3" xfId="14551"/>
    <cellStyle name="tableau | entete-colonne | series 2 3 2" xfId="14552"/>
    <cellStyle name="tableau | entete-colonne | series 2 3 2 2" xfId="32168"/>
    <cellStyle name="tableau | entete-colonne | series 2 3 3" xfId="32167"/>
    <cellStyle name="tableau | entete-colonne | series 2 4" xfId="14553"/>
    <cellStyle name="tableau | entete-colonne | series 2 4 2" xfId="32169"/>
    <cellStyle name="tableau | entete-colonne | series 2 5" xfId="32164"/>
    <cellStyle name="tableau | entete-colonne | series 3" xfId="14554"/>
    <cellStyle name="tableau | entete-colonne | series 3 2" xfId="14555"/>
    <cellStyle name="tableau | entete-colonne | series 3 2 2" xfId="14556"/>
    <cellStyle name="tableau | entete-colonne | series 3 2 2 2" xfId="32172"/>
    <cellStyle name="tableau | entete-colonne | series 3 2 3" xfId="32171"/>
    <cellStyle name="tableau | entete-colonne | series 3 3" xfId="14557"/>
    <cellStyle name="tableau | entete-colonne | series 3 3 2" xfId="14558"/>
    <cellStyle name="tableau | entete-colonne | series 3 3 2 2" xfId="32174"/>
    <cellStyle name="tableau | entete-colonne | series 3 3 3" xfId="32173"/>
    <cellStyle name="tableau | entete-colonne | series 3 4" xfId="14559"/>
    <cellStyle name="tableau | entete-colonne | series 3 4 2" xfId="32175"/>
    <cellStyle name="tableau | entete-colonne | series 3 5" xfId="32170"/>
    <cellStyle name="tableau | entete-colonne | series 4" xfId="14560"/>
    <cellStyle name="tableau | entete-colonne | series 4 2" xfId="14561"/>
    <cellStyle name="tableau | entete-colonne | series 4 2 2" xfId="14562"/>
    <cellStyle name="tableau | entete-colonne | series 4 2 2 2" xfId="32178"/>
    <cellStyle name="tableau | entete-colonne | series 4 2 3" xfId="32177"/>
    <cellStyle name="tableau | entete-colonne | series 4 3" xfId="14563"/>
    <cellStyle name="tableau | entete-colonne | series 4 3 2" xfId="14564"/>
    <cellStyle name="tableau | entete-colonne | series 4 3 2 2" xfId="32180"/>
    <cellStyle name="tableau | entete-colonne | series 4 3 3" xfId="32179"/>
    <cellStyle name="tableau | entete-colonne | series 4 4" xfId="14565"/>
    <cellStyle name="tableau | entete-colonne | series 4 4 2" xfId="32181"/>
    <cellStyle name="tableau | entete-colonne | series 4 5" xfId="32176"/>
    <cellStyle name="tableau | entete-colonne | series 5" xfId="14566"/>
    <cellStyle name="tableau | entete-colonne | series 5 2" xfId="14567"/>
    <cellStyle name="tableau | entete-colonne | series 5 2 2" xfId="14568"/>
    <cellStyle name="tableau | entete-colonne | series 5 2 2 2" xfId="32184"/>
    <cellStyle name="tableau | entete-colonne | series 5 2 3" xfId="32183"/>
    <cellStyle name="tableau | entete-colonne | series 5 3" xfId="14569"/>
    <cellStyle name="tableau | entete-colonne | series 5 3 2" xfId="14570"/>
    <cellStyle name="tableau | entete-colonne | series 5 3 2 2" xfId="32186"/>
    <cellStyle name="tableau | entete-colonne | series 5 3 3" xfId="32185"/>
    <cellStyle name="tableau | entete-colonne | series 5 4" xfId="14571"/>
    <cellStyle name="tableau | entete-colonne | series 5 4 2" xfId="14572"/>
    <cellStyle name="tableau | entete-colonne | series 5 4 2 2" xfId="32188"/>
    <cellStyle name="tableau | entete-colonne | series 5 4 3" xfId="32187"/>
    <cellStyle name="tableau | entete-colonne | series 5 5" xfId="14573"/>
    <cellStyle name="tableau | entete-colonne | series 5 5 2" xfId="32189"/>
    <cellStyle name="tableau | entete-colonne | series 5 6" xfId="32182"/>
    <cellStyle name="tableau | entete-colonne | series 6" xfId="14574"/>
    <cellStyle name="tableau | entete-colonne | series 6 2" xfId="14575"/>
    <cellStyle name="tableau | entete-colonne | series 6 2 2" xfId="14576"/>
    <cellStyle name="tableau | entete-colonne | series 6 2 2 2" xfId="32192"/>
    <cellStyle name="tableau | entete-colonne | series 6 2 3" xfId="32191"/>
    <cellStyle name="tableau | entete-colonne | series 6 3" xfId="14577"/>
    <cellStyle name="tableau | entete-colonne | series 6 3 2" xfId="14578"/>
    <cellStyle name="tableau | entete-colonne | series 6 3 2 2" xfId="32194"/>
    <cellStyle name="tableau | entete-colonne | series 6 3 3" xfId="32193"/>
    <cellStyle name="tableau | entete-colonne | series 6 4" xfId="14579"/>
    <cellStyle name="tableau | entete-colonne | series 6 4 2" xfId="32195"/>
    <cellStyle name="tableau | entete-colonne | series 6 5" xfId="32190"/>
    <cellStyle name="tableau | entete-colonne | series 7" xfId="14580"/>
    <cellStyle name="tableau | entete-colonne | series 7 2" xfId="14581"/>
    <cellStyle name="tableau | entete-colonne | series 7 2 2" xfId="32197"/>
    <cellStyle name="tableau | entete-colonne | series 7 3" xfId="32196"/>
    <cellStyle name="tableau | entete-colonne | series 8" xfId="14582"/>
    <cellStyle name="tableau | entete-colonne | series 8 2" xfId="14583"/>
    <cellStyle name="tableau | entete-colonne | series 8 2 2" xfId="32199"/>
    <cellStyle name="tableau | entete-colonne | series 8 3" xfId="32198"/>
    <cellStyle name="tableau | entete-colonne | series 9" xfId="14584"/>
    <cellStyle name="tableau | entete-colonne | series 9 2" xfId="14585"/>
    <cellStyle name="tableau | entete-colonne | series 9 2 2" xfId="32201"/>
    <cellStyle name="tableau | entete-colonne | series 9 3" xfId="32200"/>
    <cellStyle name="tableau | entete-ligne | normal" xfId="14586"/>
    <cellStyle name="tableau | entete-ligne | normal 10" xfId="14587"/>
    <cellStyle name="tableau | entete-ligne | normal 10 2" xfId="14588"/>
    <cellStyle name="tableau | entete-ligne | normal 10 2 2" xfId="32204"/>
    <cellStyle name="tableau | entete-ligne | normal 10 3" xfId="32203"/>
    <cellStyle name="tableau | entete-ligne | normal 11" xfId="14589"/>
    <cellStyle name="tableau | entete-ligne | normal 11 2" xfId="32205"/>
    <cellStyle name="tableau | entete-ligne | normal 12" xfId="32202"/>
    <cellStyle name="tableau | entete-ligne | normal 2" xfId="14590"/>
    <cellStyle name="tableau | entete-ligne | normal 2 2" xfId="14591"/>
    <cellStyle name="tableau | entete-ligne | normal 2 2 2" xfId="14592"/>
    <cellStyle name="tableau | entete-ligne | normal 2 2 2 2" xfId="32208"/>
    <cellStyle name="tableau | entete-ligne | normal 2 2 3" xfId="32207"/>
    <cellStyle name="tableau | entete-ligne | normal 2 3" xfId="14593"/>
    <cellStyle name="tableau | entete-ligne | normal 2 3 2" xfId="14594"/>
    <cellStyle name="tableau | entete-ligne | normal 2 3 2 2" xfId="32210"/>
    <cellStyle name="tableau | entete-ligne | normal 2 3 3" xfId="32209"/>
    <cellStyle name="tableau | entete-ligne | normal 2 4" xfId="14595"/>
    <cellStyle name="tableau | entete-ligne | normal 2 4 2" xfId="32211"/>
    <cellStyle name="tableau | entete-ligne | normal 2 5" xfId="32206"/>
    <cellStyle name="tableau | entete-ligne | normal 3" xfId="14596"/>
    <cellStyle name="tableau | entete-ligne | normal 3 2" xfId="14597"/>
    <cellStyle name="tableau | entete-ligne | normal 3 2 2" xfId="14598"/>
    <cellStyle name="tableau | entete-ligne | normal 3 2 2 2" xfId="32214"/>
    <cellStyle name="tableau | entete-ligne | normal 3 2 3" xfId="32213"/>
    <cellStyle name="tableau | entete-ligne | normal 3 3" xfId="14599"/>
    <cellStyle name="tableau | entete-ligne | normal 3 3 2" xfId="14600"/>
    <cellStyle name="tableau | entete-ligne | normal 3 3 2 2" xfId="32216"/>
    <cellStyle name="tableau | entete-ligne | normal 3 3 3" xfId="32215"/>
    <cellStyle name="tableau | entete-ligne | normal 3 4" xfId="14601"/>
    <cellStyle name="tableau | entete-ligne | normal 3 4 2" xfId="32217"/>
    <cellStyle name="tableau | entete-ligne | normal 3 5" xfId="32212"/>
    <cellStyle name="tableau | entete-ligne | normal 4" xfId="14602"/>
    <cellStyle name="tableau | entete-ligne | normal 4 2" xfId="14603"/>
    <cellStyle name="tableau | entete-ligne | normal 4 2 2" xfId="14604"/>
    <cellStyle name="tableau | entete-ligne | normal 4 2 2 2" xfId="32220"/>
    <cellStyle name="tableau | entete-ligne | normal 4 2 3" xfId="32219"/>
    <cellStyle name="tableau | entete-ligne | normal 4 3" xfId="14605"/>
    <cellStyle name="tableau | entete-ligne | normal 4 3 2" xfId="14606"/>
    <cellStyle name="tableau | entete-ligne | normal 4 3 2 2" xfId="32222"/>
    <cellStyle name="tableau | entete-ligne | normal 4 3 3" xfId="32221"/>
    <cellStyle name="tableau | entete-ligne | normal 4 4" xfId="14607"/>
    <cellStyle name="tableau | entete-ligne | normal 4 4 2" xfId="32223"/>
    <cellStyle name="tableau | entete-ligne | normal 4 5" xfId="32218"/>
    <cellStyle name="tableau | entete-ligne | normal 5" xfId="14608"/>
    <cellStyle name="tableau | entete-ligne | normal 5 2" xfId="14609"/>
    <cellStyle name="tableau | entete-ligne | normal 5 2 2" xfId="14610"/>
    <cellStyle name="tableau | entete-ligne | normal 5 2 2 2" xfId="32226"/>
    <cellStyle name="tableau | entete-ligne | normal 5 2 3" xfId="32225"/>
    <cellStyle name="tableau | entete-ligne | normal 5 3" xfId="14611"/>
    <cellStyle name="tableau | entete-ligne | normal 5 3 2" xfId="14612"/>
    <cellStyle name="tableau | entete-ligne | normal 5 3 2 2" xfId="32228"/>
    <cellStyle name="tableau | entete-ligne | normal 5 3 3" xfId="32227"/>
    <cellStyle name="tableau | entete-ligne | normal 5 4" xfId="14613"/>
    <cellStyle name="tableau | entete-ligne | normal 5 4 2" xfId="14614"/>
    <cellStyle name="tableau | entete-ligne | normal 5 4 2 2" xfId="32230"/>
    <cellStyle name="tableau | entete-ligne | normal 5 4 3" xfId="32229"/>
    <cellStyle name="tableau | entete-ligne | normal 5 5" xfId="14615"/>
    <cellStyle name="tableau | entete-ligne | normal 5 5 2" xfId="32231"/>
    <cellStyle name="tableau | entete-ligne | normal 5 6" xfId="32224"/>
    <cellStyle name="tableau | entete-ligne | normal 6" xfId="14616"/>
    <cellStyle name="tableau | entete-ligne | normal 6 2" xfId="14617"/>
    <cellStyle name="tableau | entete-ligne | normal 6 2 2" xfId="14618"/>
    <cellStyle name="tableau | entete-ligne | normal 6 2 2 2" xfId="32234"/>
    <cellStyle name="tableau | entete-ligne | normal 6 2 3" xfId="32233"/>
    <cellStyle name="tableau | entete-ligne | normal 6 3" xfId="14619"/>
    <cellStyle name="tableau | entete-ligne | normal 6 3 2" xfId="14620"/>
    <cellStyle name="tableau | entete-ligne | normal 6 3 2 2" xfId="32236"/>
    <cellStyle name="tableau | entete-ligne | normal 6 3 3" xfId="32235"/>
    <cellStyle name="tableau | entete-ligne | normal 6 4" xfId="14621"/>
    <cellStyle name="tableau | entete-ligne | normal 6 4 2" xfId="32237"/>
    <cellStyle name="tableau | entete-ligne | normal 6 5" xfId="32232"/>
    <cellStyle name="tableau | entete-ligne | normal 7" xfId="14622"/>
    <cellStyle name="tableau | entete-ligne | normal 7 2" xfId="14623"/>
    <cellStyle name="tableau | entete-ligne | normal 7 2 2" xfId="32239"/>
    <cellStyle name="tableau | entete-ligne | normal 7 3" xfId="32238"/>
    <cellStyle name="tableau | entete-ligne | normal 8" xfId="14624"/>
    <cellStyle name="tableau | entete-ligne | normal 8 2" xfId="14625"/>
    <cellStyle name="tableau | entete-ligne | normal 8 2 2" xfId="32241"/>
    <cellStyle name="tableau | entete-ligne | normal 8 3" xfId="32240"/>
    <cellStyle name="tableau | entete-ligne | normal 9" xfId="14626"/>
    <cellStyle name="tableau | entete-ligne | normal 9 2" xfId="14627"/>
    <cellStyle name="tableau | entete-ligne | normal 9 2 2" xfId="32243"/>
    <cellStyle name="tableau | entete-ligne | normal 9 3" xfId="32242"/>
    <cellStyle name="tableau | entete-ligne | total" xfId="14628"/>
    <cellStyle name="tableau | entete-ligne | total 10" xfId="14629"/>
    <cellStyle name="tableau | entete-ligne | total 10 2" xfId="14630"/>
    <cellStyle name="tableau | entete-ligne | total 10 2 2" xfId="32246"/>
    <cellStyle name="tableau | entete-ligne | total 10 3" xfId="32245"/>
    <cellStyle name="tableau | entete-ligne | total 11" xfId="14631"/>
    <cellStyle name="tableau | entete-ligne | total 11 2" xfId="32247"/>
    <cellStyle name="tableau | entete-ligne | total 12" xfId="32244"/>
    <cellStyle name="tableau | entete-ligne | total 2" xfId="14632"/>
    <cellStyle name="tableau | entete-ligne | total 2 2" xfId="14633"/>
    <cellStyle name="tableau | entete-ligne | total 2 2 2" xfId="14634"/>
    <cellStyle name="tableau | entete-ligne | total 2 2 2 2" xfId="32250"/>
    <cellStyle name="tableau | entete-ligne | total 2 2 3" xfId="32249"/>
    <cellStyle name="tableau | entete-ligne | total 2 3" xfId="14635"/>
    <cellStyle name="tableau | entete-ligne | total 2 3 2" xfId="14636"/>
    <cellStyle name="tableau | entete-ligne | total 2 3 2 2" xfId="32252"/>
    <cellStyle name="tableau | entete-ligne | total 2 3 3" xfId="32251"/>
    <cellStyle name="tableau | entete-ligne | total 2 4" xfId="14637"/>
    <cellStyle name="tableau | entete-ligne | total 2 4 2" xfId="32253"/>
    <cellStyle name="tableau | entete-ligne | total 2 5" xfId="32248"/>
    <cellStyle name="tableau | entete-ligne | total 3" xfId="14638"/>
    <cellStyle name="tableau | entete-ligne | total 3 2" xfId="14639"/>
    <cellStyle name="tableau | entete-ligne | total 3 2 2" xfId="14640"/>
    <cellStyle name="tableau | entete-ligne | total 3 2 2 2" xfId="32256"/>
    <cellStyle name="tableau | entete-ligne | total 3 2 3" xfId="32255"/>
    <cellStyle name="tableau | entete-ligne | total 3 3" xfId="14641"/>
    <cellStyle name="tableau | entete-ligne | total 3 3 2" xfId="14642"/>
    <cellStyle name="tableau | entete-ligne | total 3 3 2 2" xfId="32258"/>
    <cellStyle name="tableau | entete-ligne | total 3 3 3" xfId="32257"/>
    <cellStyle name="tableau | entete-ligne | total 3 4" xfId="14643"/>
    <cellStyle name="tableau | entete-ligne | total 3 4 2" xfId="32259"/>
    <cellStyle name="tableau | entete-ligne | total 3 5" xfId="32254"/>
    <cellStyle name="tableau | entete-ligne | total 4" xfId="14644"/>
    <cellStyle name="tableau | entete-ligne | total 4 2" xfId="14645"/>
    <cellStyle name="tableau | entete-ligne | total 4 2 2" xfId="14646"/>
    <cellStyle name="tableau | entete-ligne | total 4 2 2 2" xfId="32262"/>
    <cellStyle name="tableau | entete-ligne | total 4 2 3" xfId="32261"/>
    <cellStyle name="tableau | entete-ligne | total 4 3" xfId="14647"/>
    <cellStyle name="tableau | entete-ligne | total 4 3 2" xfId="14648"/>
    <cellStyle name="tableau | entete-ligne | total 4 3 2 2" xfId="32264"/>
    <cellStyle name="tableau | entete-ligne | total 4 3 3" xfId="32263"/>
    <cellStyle name="tableau | entete-ligne | total 4 4" xfId="14649"/>
    <cellStyle name="tableau | entete-ligne | total 4 4 2" xfId="32265"/>
    <cellStyle name="tableau | entete-ligne | total 4 5" xfId="32260"/>
    <cellStyle name="tableau | entete-ligne | total 5" xfId="14650"/>
    <cellStyle name="tableau | entete-ligne | total 5 2" xfId="14651"/>
    <cellStyle name="tableau | entete-ligne | total 5 2 2" xfId="14652"/>
    <cellStyle name="tableau | entete-ligne | total 5 2 2 2" xfId="32268"/>
    <cellStyle name="tableau | entete-ligne | total 5 2 3" xfId="32267"/>
    <cellStyle name="tableau | entete-ligne | total 5 3" xfId="14653"/>
    <cellStyle name="tableau | entete-ligne | total 5 3 2" xfId="14654"/>
    <cellStyle name="tableau | entete-ligne | total 5 3 2 2" xfId="32270"/>
    <cellStyle name="tableau | entete-ligne | total 5 3 3" xfId="32269"/>
    <cellStyle name="tableau | entete-ligne | total 5 4" xfId="14655"/>
    <cellStyle name="tableau | entete-ligne | total 5 4 2" xfId="14656"/>
    <cellStyle name="tableau | entete-ligne | total 5 4 2 2" xfId="32272"/>
    <cellStyle name="tableau | entete-ligne | total 5 4 3" xfId="32271"/>
    <cellStyle name="tableau | entete-ligne | total 5 5" xfId="14657"/>
    <cellStyle name="tableau | entete-ligne | total 5 5 2" xfId="32273"/>
    <cellStyle name="tableau | entete-ligne | total 5 6" xfId="32266"/>
    <cellStyle name="tableau | entete-ligne | total 6" xfId="14658"/>
    <cellStyle name="tableau | entete-ligne | total 6 2" xfId="14659"/>
    <cellStyle name="tableau | entete-ligne | total 6 2 2" xfId="14660"/>
    <cellStyle name="tableau | entete-ligne | total 6 2 2 2" xfId="32276"/>
    <cellStyle name="tableau | entete-ligne | total 6 2 3" xfId="32275"/>
    <cellStyle name="tableau | entete-ligne | total 6 3" xfId="14661"/>
    <cellStyle name="tableau | entete-ligne | total 6 3 2" xfId="14662"/>
    <cellStyle name="tableau | entete-ligne | total 6 3 2 2" xfId="32278"/>
    <cellStyle name="tableau | entete-ligne | total 6 3 3" xfId="32277"/>
    <cellStyle name="tableau | entete-ligne | total 6 4" xfId="14663"/>
    <cellStyle name="tableau | entete-ligne | total 6 4 2" xfId="32279"/>
    <cellStyle name="tableau | entete-ligne | total 6 5" xfId="32274"/>
    <cellStyle name="tableau | entete-ligne | total 7" xfId="14664"/>
    <cellStyle name="tableau | entete-ligne | total 7 2" xfId="14665"/>
    <cellStyle name="tableau | entete-ligne | total 7 2 2" xfId="32281"/>
    <cellStyle name="tableau | entete-ligne | total 7 3" xfId="32280"/>
    <cellStyle name="tableau | entete-ligne | total 8" xfId="14666"/>
    <cellStyle name="tableau | entete-ligne | total 8 2" xfId="14667"/>
    <cellStyle name="tableau | entete-ligne | total 8 2 2" xfId="32283"/>
    <cellStyle name="tableau | entete-ligne | total 8 3" xfId="32282"/>
    <cellStyle name="tableau | entete-ligne | total 9" xfId="14668"/>
    <cellStyle name="tableau | entete-ligne | total 9 2" xfId="14669"/>
    <cellStyle name="tableau | entete-ligne | total 9 2 2" xfId="32285"/>
    <cellStyle name="tableau | entete-ligne | total 9 3" xfId="32284"/>
    <cellStyle name="tableau | ligne-titre | niveau1" xfId="14670"/>
    <cellStyle name="tableau | ligne-titre | niveau1 10" xfId="14671"/>
    <cellStyle name="tableau | ligne-titre | niveau1 10 2" xfId="14672"/>
    <cellStyle name="tableau | ligne-titre | niveau1 10 2 2" xfId="32288"/>
    <cellStyle name="tableau | ligne-titre | niveau1 10 3" xfId="32287"/>
    <cellStyle name="tableau | ligne-titre | niveau1 11" xfId="14673"/>
    <cellStyle name="tableau | ligne-titre | niveau1 11 2" xfId="32289"/>
    <cellStyle name="tableau | ligne-titre | niveau1 12" xfId="32286"/>
    <cellStyle name="tableau | ligne-titre | niveau1 2" xfId="14674"/>
    <cellStyle name="tableau | ligne-titre | niveau1 2 2" xfId="14675"/>
    <cellStyle name="tableau | ligne-titre | niveau1 2 2 2" xfId="14676"/>
    <cellStyle name="tableau | ligne-titre | niveau1 2 2 2 2" xfId="32292"/>
    <cellStyle name="tableau | ligne-titre | niveau1 2 2 3" xfId="32291"/>
    <cellStyle name="tableau | ligne-titre | niveau1 2 3" xfId="14677"/>
    <cellStyle name="tableau | ligne-titre | niveau1 2 3 2" xfId="14678"/>
    <cellStyle name="tableau | ligne-titre | niveau1 2 3 2 2" xfId="32294"/>
    <cellStyle name="tableau | ligne-titre | niveau1 2 3 3" xfId="32293"/>
    <cellStyle name="tableau | ligne-titre | niveau1 2 4" xfId="14679"/>
    <cellStyle name="tableau | ligne-titre | niveau1 2 4 2" xfId="32295"/>
    <cellStyle name="tableau | ligne-titre | niveau1 2 5" xfId="32290"/>
    <cellStyle name="tableau | ligne-titre | niveau1 3" xfId="14680"/>
    <cellStyle name="tableau | ligne-titre | niveau1 3 2" xfId="14681"/>
    <cellStyle name="tableau | ligne-titre | niveau1 3 2 2" xfId="14682"/>
    <cellStyle name="tableau | ligne-titre | niveau1 3 2 2 2" xfId="32298"/>
    <cellStyle name="tableau | ligne-titre | niveau1 3 2 3" xfId="32297"/>
    <cellStyle name="tableau | ligne-titre | niveau1 3 3" xfId="14683"/>
    <cellStyle name="tableau | ligne-titre | niveau1 3 3 2" xfId="14684"/>
    <cellStyle name="tableau | ligne-titre | niveau1 3 3 2 2" xfId="32300"/>
    <cellStyle name="tableau | ligne-titre | niveau1 3 3 3" xfId="32299"/>
    <cellStyle name="tableau | ligne-titre | niveau1 3 4" xfId="14685"/>
    <cellStyle name="tableau | ligne-titre | niveau1 3 4 2" xfId="32301"/>
    <cellStyle name="tableau | ligne-titre | niveau1 3 5" xfId="32296"/>
    <cellStyle name="tableau | ligne-titre | niveau1 4" xfId="14686"/>
    <cellStyle name="tableau | ligne-titre | niveau1 4 2" xfId="14687"/>
    <cellStyle name="tableau | ligne-titre | niveau1 4 2 2" xfId="14688"/>
    <cellStyle name="tableau | ligne-titre | niveau1 4 2 2 2" xfId="32304"/>
    <cellStyle name="tableau | ligne-titre | niveau1 4 2 3" xfId="32303"/>
    <cellStyle name="tableau | ligne-titre | niveau1 4 3" xfId="14689"/>
    <cellStyle name="tableau | ligne-titre | niveau1 4 3 2" xfId="14690"/>
    <cellStyle name="tableau | ligne-titre | niveau1 4 3 2 2" xfId="32306"/>
    <cellStyle name="tableau | ligne-titre | niveau1 4 3 3" xfId="32305"/>
    <cellStyle name="tableau | ligne-titre | niveau1 4 4" xfId="14691"/>
    <cellStyle name="tableau | ligne-titre | niveau1 4 4 2" xfId="32307"/>
    <cellStyle name="tableau | ligne-titre | niveau1 4 5" xfId="32302"/>
    <cellStyle name="tableau | ligne-titre | niveau1 5" xfId="14692"/>
    <cellStyle name="tableau | ligne-titre | niveau1 5 2" xfId="14693"/>
    <cellStyle name="tableau | ligne-titre | niveau1 5 2 2" xfId="14694"/>
    <cellStyle name="tableau | ligne-titre | niveau1 5 2 2 2" xfId="32310"/>
    <cellStyle name="tableau | ligne-titre | niveau1 5 2 3" xfId="32309"/>
    <cellStyle name="tableau | ligne-titre | niveau1 5 3" xfId="14695"/>
    <cellStyle name="tableau | ligne-titre | niveau1 5 3 2" xfId="14696"/>
    <cellStyle name="tableau | ligne-titre | niveau1 5 3 2 2" xfId="32312"/>
    <cellStyle name="tableau | ligne-titre | niveau1 5 3 3" xfId="32311"/>
    <cellStyle name="tableau | ligne-titre | niveau1 5 4" xfId="14697"/>
    <cellStyle name="tableau | ligne-titre | niveau1 5 4 2" xfId="14698"/>
    <cellStyle name="tableau | ligne-titre | niveau1 5 4 2 2" xfId="32314"/>
    <cellStyle name="tableau | ligne-titre | niveau1 5 4 3" xfId="32313"/>
    <cellStyle name="tableau | ligne-titre | niveau1 5 5" xfId="14699"/>
    <cellStyle name="tableau | ligne-titre | niveau1 5 5 2" xfId="32315"/>
    <cellStyle name="tableau | ligne-titre | niveau1 5 6" xfId="32308"/>
    <cellStyle name="tableau | ligne-titre | niveau1 6" xfId="14700"/>
    <cellStyle name="tableau | ligne-titre | niveau1 6 2" xfId="14701"/>
    <cellStyle name="tableau | ligne-titre | niveau1 6 2 2" xfId="14702"/>
    <cellStyle name="tableau | ligne-titre | niveau1 6 2 2 2" xfId="32318"/>
    <cellStyle name="tableau | ligne-titre | niveau1 6 2 3" xfId="32317"/>
    <cellStyle name="tableau | ligne-titre | niveau1 6 3" xfId="14703"/>
    <cellStyle name="tableau | ligne-titre | niveau1 6 3 2" xfId="14704"/>
    <cellStyle name="tableau | ligne-titre | niveau1 6 3 2 2" xfId="32320"/>
    <cellStyle name="tableau | ligne-titre | niveau1 6 3 3" xfId="32319"/>
    <cellStyle name="tableau | ligne-titre | niveau1 6 4" xfId="14705"/>
    <cellStyle name="tableau | ligne-titre | niveau1 6 4 2" xfId="32321"/>
    <cellStyle name="tableau | ligne-titre | niveau1 6 5" xfId="32316"/>
    <cellStyle name="tableau | ligne-titre | niveau1 7" xfId="14706"/>
    <cellStyle name="tableau | ligne-titre | niveau1 7 2" xfId="14707"/>
    <cellStyle name="tableau | ligne-titre | niveau1 7 2 2" xfId="32323"/>
    <cellStyle name="tableau | ligne-titre | niveau1 7 3" xfId="32322"/>
    <cellStyle name="tableau | ligne-titre | niveau1 8" xfId="14708"/>
    <cellStyle name="tableau | ligne-titre | niveau1 8 2" xfId="14709"/>
    <cellStyle name="tableau | ligne-titre | niveau1 8 2 2" xfId="32325"/>
    <cellStyle name="tableau | ligne-titre | niveau1 8 3" xfId="32324"/>
    <cellStyle name="tableau | ligne-titre | niveau1 9" xfId="14710"/>
    <cellStyle name="tableau | ligne-titre | niveau1 9 2" xfId="14711"/>
    <cellStyle name="tableau | ligne-titre | niveau1 9 2 2" xfId="32327"/>
    <cellStyle name="tableau | ligne-titre | niveau1 9 3" xfId="32326"/>
    <cellStyle name="tableau | ligne-titre | niveau2" xfId="14712"/>
    <cellStyle name="tableau | ligne-titre | niveau2 10" xfId="14713"/>
    <cellStyle name="tableau | ligne-titre | niveau2 10 2" xfId="14714"/>
    <cellStyle name="tableau | ligne-titre | niveau2 10 2 2" xfId="32330"/>
    <cellStyle name="tableau | ligne-titre | niveau2 10 3" xfId="32329"/>
    <cellStyle name="tableau | ligne-titre | niveau2 11" xfId="14715"/>
    <cellStyle name="tableau | ligne-titre | niveau2 11 2" xfId="32331"/>
    <cellStyle name="tableau | ligne-titre | niveau2 12" xfId="32328"/>
    <cellStyle name="tableau | ligne-titre | niveau2 2" xfId="14716"/>
    <cellStyle name="tableau | ligne-titre | niveau2 2 2" xfId="14717"/>
    <cellStyle name="tableau | ligne-titre | niveau2 2 2 2" xfId="14718"/>
    <cellStyle name="tableau | ligne-titre | niveau2 2 2 2 2" xfId="32334"/>
    <cellStyle name="tableau | ligne-titre | niveau2 2 2 3" xfId="32333"/>
    <cellStyle name="tableau | ligne-titre | niveau2 2 3" xfId="14719"/>
    <cellStyle name="tableau | ligne-titre | niveau2 2 3 2" xfId="14720"/>
    <cellStyle name="tableau | ligne-titre | niveau2 2 3 2 2" xfId="32336"/>
    <cellStyle name="tableau | ligne-titre | niveau2 2 3 3" xfId="32335"/>
    <cellStyle name="tableau | ligne-titre | niveau2 2 4" xfId="14721"/>
    <cellStyle name="tableau | ligne-titre | niveau2 2 4 2" xfId="32337"/>
    <cellStyle name="tableau | ligne-titre | niveau2 2 5" xfId="32332"/>
    <cellStyle name="tableau | ligne-titre | niveau2 3" xfId="14722"/>
    <cellStyle name="tableau | ligne-titre | niveau2 3 2" xfId="14723"/>
    <cellStyle name="tableau | ligne-titre | niveau2 3 2 2" xfId="14724"/>
    <cellStyle name="tableau | ligne-titre | niveau2 3 2 2 2" xfId="32340"/>
    <cellStyle name="tableau | ligne-titre | niveau2 3 2 3" xfId="32339"/>
    <cellStyle name="tableau | ligne-titre | niveau2 3 3" xfId="14725"/>
    <cellStyle name="tableau | ligne-titre | niveau2 3 3 2" xfId="14726"/>
    <cellStyle name="tableau | ligne-titre | niveau2 3 3 2 2" xfId="32342"/>
    <cellStyle name="tableau | ligne-titre | niveau2 3 3 3" xfId="32341"/>
    <cellStyle name="tableau | ligne-titre | niveau2 3 4" xfId="14727"/>
    <cellStyle name="tableau | ligne-titre | niveau2 3 4 2" xfId="32343"/>
    <cellStyle name="tableau | ligne-titre | niveau2 3 5" xfId="32338"/>
    <cellStyle name="tableau | ligne-titre | niveau2 4" xfId="14728"/>
    <cellStyle name="tableau | ligne-titre | niveau2 4 2" xfId="14729"/>
    <cellStyle name="tableau | ligne-titre | niveau2 4 2 2" xfId="14730"/>
    <cellStyle name="tableau | ligne-titre | niveau2 4 2 2 2" xfId="32346"/>
    <cellStyle name="tableau | ligne-titre | niveau2 4 2 3" xfId="32345"/>
    <cellStyle name="tableau | ligne-titre | niveau2 4 3" xfId="14731"/>
    <cellStyle name="tableau | ligne-titre | niveau2 4 3 2" xfId="14732"/>
    <cellStyle name="tableau | ligne-titre | niveau2 4 3 2 2" xfId="32348"/>
    <cellStyle name="tableau | ligne-titre | niveau2 4 3 3" xfId="32347"/>
    <cellStyle name="tableau | ligne-titre | niveau2 4 4" xfId="14733"/>
    <cellStyle name="tableau | ligne-titre | niveau2 4 4 2" xfId="32349"/>
    <cellStyle name="tableau | ligne-titre | niveau2 4 5" xfId="32344"/>
    <cellStyle name="tableau | ligne-titre | niveau2 5" xfId="14734"/>
    <cellStyle name="tableau | ligne-titre | niveau2 5 2" xfId="14735"/>
    <cellStyle name="tableau | ligne-titre | niveau2 5 2 2" xfId="14736"/>
    <cellStyle name="tableau | ligne-titre | niveau2 5 2 2 2" xfId="32352"/>
    <cellStyle name="tableau | ligne-titre | niveau2 5 2 3" xfId="32351"/>
    <cellStyle name="tableau | ligne-titre | niveau2 5 3" xfId="14737"/>
    <cellStyle name="tableau | ligne-titre | niveau2 5 3 2" xfId="14738"/>
    <cellStyle name="tableau | ligne-titre | niveau2 5 3 2 2" xfId="32354"/>
    <cellStyle name="tableau | ligne-titre | niveau2 5 3 3" xfId="32353"/>
    <cellStyle name="tableau | ligne-titre | niveau2 5 4" xfId="14739"/>
    <cellStyle name="tableau | ligne-titre | niveau2 5 4 2" xfId="14740"/>
    <cellStyle name="tableau | ligne-titre | niveau2 5 4 2 2" xfId="32356"/>
    <cellStyle name="tableau | ligne-titre | niveau2 5 4 3" xfId="32355"/>
    <cellStyle name="tableau | ligne-titre | niveau2 5 5" xfId="14741"/>
    <cellStyle name="tableau | ligne-titre | niveau2 5 5 2" xfId="32357"/>
    <cellStyle name="tableau | ligne-titre | niveau2 5 6" xfId="32350"/>
    <cellStyle name="tableau | ligne-titre | niveau2 6" xfId="14742"/>
    <cellStyle name="tableau | ligne-titre | niveau2 6 2" xfId="14743"/>
    <cellStyle name="tableau | ligne-titre | niveau2 6 2 2" xfId="14744"/>
    <cellStyle name="tableau | ligne-titre | niveau2 6 2 2 2" xfId="32360"/>
    <cellStyle name="tableau | ligne-titre | niveau2 6 2 3" xfId="32359"/>
    <cellStyle name="tableau | ligne-titre | niveau2 6 3" xfId="14745"/>
    <cellStyle name="tableau | ligne-titre | niveau2 6 3 2" xfId="14746"/>
    <cellStyle name="tableau | ligne-titre | niveau2 6 3 2 2" xfId="32362"/>
    <cellStyle name="tableau | ligne-titre | niveau2 6 3 3" xfId="32361"/>
    <cellStyle name="tableau | ligne-titre | niveau2 6 4" xfId="14747"/>
    <cellStyle name="tableau | ligne-titre | niveau2 6 4 2" xfId="32363"/>
    <cellStyle name="tableau | ligne-titre | niveau2 6 5" xfId="32358"/>
    <cellStyle name="tableau | ligne-titre | niveau2 7" xfId="14748"/>
    <cellStyle name="tableau | ligne-titre | niveau2 7 2" xfId="14749"/>
    <cellStyle name="tableau | ligne-titre | niveau2 7 2 2" xfId="32365"/>
    <cellStyle name="tableau | ligne-titre | niveau2 7 3" xfId="32364"/>
    <cellStyle name="tableau | ligne-titre | niveau2 8" xfId="14750"/>
    <cellStyle name="tableau | ligne-titre | niveau2 8 2" xfId="14751"/>
    <cellStyle name="tableau | ligne-titre | niveau2 8 2 2" xfId="32367"/>
    <cellStyle name="tableau | ligne-titre | niveau2 8 3" xfId="32366"/>
    <cellStyle name="tableau | ligne-titre | niveau2 9" xfId="14752"/>
    <cellStyle name="tableau | ligne-titre | niveau2 9 2" xfId="14753"/>
    <cellStyle name="tableau | ligne-titre | niveau2 9 2 2" xfId="32369"/>
    <cellStyle name="tableau | ligne-titre | niveau2 9 3" xfId="32368"/>
    <cellStyle name="Title" xfId="1" builtinId="15" customBuiltin="1"/>
    <cellStyle name="Title 10" xfId="14754"/>
    <cellStyle name="Title 10 10" xfId="14755"/>
    <cellStyle name="Title 10 10 2" xfId="14756"/>
    <cellStyle name="Title 10 10 2 2" xfId="32372"/>
    <cellStyle name="Title 10 10 3" xfId="32371"/>
    <cellStyle name="Title 10 11" xfId="14757"/>
    <cellStyle name="Title 10 11 2" xfId="32373"/>
    <cellStyle name="Title 10 12" xfId="32370"/>
    <cellStyle name="Title 10 2" xfId="14758"/>
    <cellStyle name="Title 10 2 2" xfId="14759"/>
    <cellStyle name="Title 10 2 2 2" xfId="14760"/>
    <cellStyle name="Title 10 2 2 2 2" xfId="32376"/>
    <cellStyle name="Title 10 2 2 3" xfId="32375"/>
    <cellStyle name="Title 10 2 3" xfId="14761"/>
    <cellStyle name="Title 10 2 3 2" xfId="14762"/>
    <cellStyle name="Title 10 2 3 2 2" xfId="32378"/>
    <cellStyle name="Title 10 2 3 3" xfId="32377"/>
    <cellStyle name="Title 10 2 4" xfId="14763"/>
    <cellStyle name="Title 10 2 4 2" xfId="32379"/>
    <cellStyle name="Title 10 2 5" xfId="32374"/>
    <cellStyle name="Title 10 3" xfId="14764"/>
    <cellStyle name="Title 10 3 2" xfId="14765"/>
    <cellStyle name="Title 10 3 2 2" xfId="14766"/>
    <cellStyle name="Title 10 3 2 2 2" xfId="32382"/>
    <cellStyle name="Title 10 3 2 3" xfId="32381"/>
    <cellStyle name="Title 10 3 3" xfId="14767"/>
    <cellStyle name="Title 10 3 3 2" xfId="14768"/>
    <cellStyle name="Title 10 3 3 2 2" xfId="32384"/>
    <cellStyle name="Title 10 3 3 3" xfId="32383"/>
    <cellStyle name="Title 10 3 4" xfId="14769"/>
    <cellStyle name="Title 10 3 4 2" xfId="32385"/>
    <cellStyle name="Title 10 3 5" xfId="32380"/>
    <cellStyle name="Title 10 4" xfId="14770"/>
    <cellStyle name="Title 10 4 2" xfId="14771"/>
    <cellStyle name="Title 10 4 2 2" xfId="14772"/>
    <cellStyle name="Title 10 4 2 2 2" xfId="32388"/>
    <cellStyle name="Title 10 4 2 3" xfId="32387"/>
    <cellStyle name="Title 10 4 3" xfId="14773"/>
    <cellStyle name="Title 10 4 3 2" xfId="14774"/>
    <cellStyle name="Title 10 4 3 2 2" xfId="32390"/>
    <cellStyle name="Title 10 4 3 3" xfId="32389"/>
    <cellStyle name="Title 10 4 4" xfId="14775"/>
    <cellStyle name="Title 10 4 4 2" xfId="32391"/>
    <cellStyle name="Title 10 4 5" xfId="32386"/>
    <cellStyle name="Title 10 5" xfId="14776"/>
    <cellStyle name="Title 10 5 2" xfId="14777"/>
    <cellStyle name="Title 10 5 2 2" xfId="14778"/>
    <cellStyle name="Title 10 5 2 2 2" xfId="32394"/>
    <cellStyle name="Title 10 5 2 3" xfId="32393"/>
    <cellStyle name="Title 10 5 3" xfId="14779"/>
    <cellStyle name="Title 10 5 3 2" xfId="14780"/>
    <cellStyle name="Title 10 5 3 2 2" xfId="32396"/>
    <cellStyle name="Title 10 5 3 3" xfId="32395"/>
    <cellStyle name="Title 10 5 4" xfId="14781"/>
    <cellStyle name="Title 10 5 4 2" xfId="14782"/>
    <cellStyle name="Title 10 5 4 2 2" xfId="32398"/>
    <cellStyle name="Title 10 5 4 3" xfId="32397"/>
    <cellStyle name="Title 10 5 5" xfId="14783"/>
    <cellStyle name="Title 10 5 5 2" xfId="32399"/>
    <cellStyle name="Title 10 5 6" xfId="32392"/>
    <cellStyle name="Title 10 6" xfId="14784"/>
    <cellStyle name="Title 10 6 2" xfId="14785"/>
    <cellStyle name="Title 10 6 2 2" xfId="14786"/>
    <cellStyle name="Title 10 6 2 2 2" xfId="32402"/>
    <cellStyle name="Title 10 6 2 3" xfId="32401"/>
    <cellStyle name="Title 10 6 3" xfId="14787"/>
    <cellStyle name="Title 10 6 3 2" xfId="14788"/>
    <cellStyle name="Title 10 6 3 2 2" xfId="32404"/>
    <cellStyle name="Title 10 6 3 3" xfId="32403"/>
    <cellStyle name="Title 10 6 4" xfId="14789"/>
    <cellStyle name="Title 10 6 4 2" xfId="32405"/>
    <cellStyle name="Title 10 6 5" xfId="32400"/>
    <cellStyle name="Title 10 7" xfId="14790"/>
    <cellStyle name="Title 10 7 2" xfId="14791"/>
    <cellStyle name="Title 10 7 2 2" xfId="32407"/>
    <cellStyle name="Title 10 7 3" xfId="32406"/>
    <cellStyle name="Title 10 8" xfId="14792"/>
    <cellStyle name="Title 10 8 2" xfId="14793"/>
    <cellStyle name="Title 10 8 2 2" xfId="32409"/>
    <cellStyle name="Title 10 8 3" xfId="32408"/>
    <cellStyle name="Title 10 9" xfId="14794"/>
    <cellStyle name="Title 10 9 2" xfId="14795"/>
    <cellStyle name="Title 10 9 2 2" xfId="32411"/>
    <cellStyle name="Title 10 9 3" xfId="32410"/>
    <cellStyle name="Title 11" xfId="14796"/>
    <cellStyle name="Title 11 10" xfId="14797"/>
    <cellStyle name="Title 11 10 2" xfId="14798"/>
    <cellStyle name="Title 11 10 2 2" xfId="32414"/>
    <cellStyle name="Title 11 10 3" xfId="32413"/>
    <cellStyle name="Title 11 11" xfId="14799"/>
    <cellStyle name="Title 11 11 2" xfId="32415"/>
    <cellStyle name="Title 11 12" xfId="32412"/>
    <cellStyle name="Title 11 2" xfId="14800"/>
    <cellStyle name="Title 11 2 2" xfId="14801"/>
    <cellStyle name="Title 11 2 2 2" xfId="14802"/>
    <cellStyle name="Title 11 2 2 2 2" xfId="32418"/>
    <cellStyle name="Title 11 2 2 3" xfId="32417"/>
    <cellStyle name="Title 11 2 3" xfId="14803"/>
    <cellStyle name="Title 11 2 3 2" xfId="14804"/>
    <cellStyle name="Title 11 2 3 2 2" xfId="32420"/>
    <cellStyle name="Title 11 2 3 3" xfId="32419"/>
    <cellStyle name="Title 11 2 4" xfId="14805"/>
    <cellStyle name="Title 11 2 4 2" xfId="32421"/>
    <cellStyle name="Title 11 2 5" xfId="32416"/>
    <cellStyle name="Title 11 3" xfId="14806"/>
    <cellStyle name="Title 11 3 2" xfId="14807"/>
    <cellStyle name="Title 11 3 2 2" xfId="14808"/>
    <cellStyle name="Title 11 3 2 2 2" xfId="32424"/>
    <cellStyle name="Title 11 3 2 3" xfId="32423"/>
    <cellStyle name="Title 11 3 3" xfId="14809"/>
    <cellStyle name="Title 11 3 3 2" xfId="14810"/>
    <cellStyle name="Title 11 3 3 2 2" xfId="32426"/>
    <cellStyle name="Title 11 3 3 3" xfId="32425"/>
    <cellStyle name="Title 11 3 4" xfId="14811"/>
    <cellStyle name="Title 11 3 4 2" xfId="32427"/>
    <cellStyle name="Title 11 3 5" xfId="32422"/>
    <cellStyle name="Title 11 4" xfId="14812"/>
    <cellStyle name="Title 11 4 2" xfId="14813"/>
    <cellStyle name="Title 11 4 2 2" xfId="14814"/>
    <cellStyle name="Title 11 4 2 2 2" xfId="32430"/>
    <cellStyle name="Title 11 4 2 3" xfId="32429"/>
    <cellStyle name="Title 11 4 3" xfId="14815"/>
    <cellStyle name="Title 11 4 3 2" xfId="14816"/>
    <cellStyle name="Title 11 4 3 2 2" xfId="32432"/>
    <cellStyle name="Title 11 4 3 3" xfId="32431"/>
    <cellStyle name="Title 11 4 4" xfId="14817"/>
    <cellStyle name="Title 11 4 4 2" xfId="32433"/>
    <cellStyle name="Title 11 4 5" xfId="32428"/>
    <cellStyle name="Title 11 5" xfId="14818"/>
    <cellStyle name="Title 11 5 2" xfId="14819"/>
    <cellStyle name="Title 11 5 2 2" xfId="14820"/>
    <cellStyle name="Title 11 5 2 2 2" xfId="32436"/>
    <cellStyle name="Title 11 5 2 3" xfId="32435"/>
    <cellStyle name="Title 11 5 3" xfId="14821"/>
    <cellStyle name="Title 11 5 3 2" xfId="14822"/>
    <cellStyle name="Title 11 5 3 2 2" xfId="32438"/>
    <cellStyle name="Title 11 5 3 3" xfId="32437"/>
    <cellStyle name="Title 11 5 4" xfId="14823"/>
    <cellStyle name="Title 11 5 4 2" xfId="14824"/>
    <cellStyle name="Title 11 5 4 2 2" xfId="32440"/>
    <cellStyle name="Title 11 5 4 3" xfId="32439"/>
    <cellStyle name="Title 11 5 5" xfId="14825"/>
    <cellStyle name="Title 11 5 5 2" xfId="32441"/>
    <cellStyle name="Title 11 5 6" xfId="32434"/>
    <cellStyle name="Title 11 6" xfId="14826"/>
    <cellStyle name="Title 11 6 2" xfId="14827"/>
    <cellStyle name="Title 11 6 2 2" xfId="14828"/>
    <cellStyle name="Title 11 6 2 2 2" xfId="32444"/>
    <cellStyle name="Title 11 6 2 3" xfId="32443"/>
    <cellStyle name="Title 11 6 3" xfId="14829"/>
    <cellStyle name="Title 11 6 3 2" xfId="14830"/>
    <cellStyle name="Title 11 6 3 2 2" xfId="32446"/>
    <cellStyle name="Title 11 6 3 3" xfId="32445"/>
    <cellStyle name="Title 11 6 4" xfId="14831"/>
    <cellStyle name="Title 11 6 4 2" xfId="32447"/>
    <cellStyle name="Title 11 6 5" xfId="32442"/>
    <cellStyle name="Title 11 7" xfId="14832"/>
    <cellStyle name="Title 11 7 2" xfId="14833"/>
    <cellStyle name="Title 11 7 2 2" xfId="32449"/>
    <cellStyle name="Title 11 7 3" xfId="32448"/>
    <cellStyle name="Title 11 8" xfId="14834"/>
    <cellStyle name="Title 11 8 2" xfId="14835"/>
    <cellStyle name="Title 11 8 2 2" xfId="32451"/>
    <cellStyle name="Title 11 8 3" xfId="32450"/>
    <cellStyle name="Title 11 9" xfId="14836"/>
    <cellStyle name="Title 11 9 2" xfId="14837"/>
    <cellStyle name="Title 11 9 2 2" xfId="32453"/>
    <cellStyle name="Title 11 9 3" xfId="32452"/>
    <cellStyle name="Title 12" xfId="14838"/>
    <cellStyle name="Title 12 10" xfId="14839"/>
    <cellStyle name="Title 12 10 2" xfId="14840"/>
    <cellStyle name="Title 12 10 2 2" xfId="32456"/>
    <cellStyle name="Title 12 10 3" xfId="32455"/>
    <cellStyle name="Title 12 11" xfId="14841"/>
    <cellStyle name="Title 12 11 2" xfId="32457"/>
    <cellStyle name="Title 12 12" xfId="32454"/>
    <cellStyle name="Title 12 2" xfId="14842"/>
    <cellStyle name="Title 12 2 2" xfId="14843"/>
    <cellStyle name="Title 12 2 2 2" xfId="14844"/>
    <cellStyle name="Title 12 2 2 2 2" xfId="32460"/>
    <cellStyle name="Title 12 2 2 3" xfId="32459"/>
    <cellStyle name="Title 12 2 3" xfId="14845"/>
    <cellStyle name="Title 12 2 3 2" xfId="14846"/>
    <cellStyle name="Title 12 2 3 2 2" xfId="32462"/>
    <cellStyle name="Title 12 2 3 3" xfId="32461"/>
    <cellStyle name="Title 12 2 4" xfId="14847"/>
    <cellStyle name="Title 12 2 4 2" xfId="32463"/>
    <cellStyle name="Title 12 2 5" xfId="32458"/>
    <cellStyle name="Title 12 3" xfId="14848"/>
    <cellStyle name="Title 12 3 2" xfId="14849"/>
    <cellStyle name="Title 12 3 2 2" xfId="14850"/>
    <cellStyle name="Title 12 3 2 2 2" xfId="32466"/>
    <cellStyle name="Title 12 3 2 3" xfId="32465"/>
    <cellStyle name="Title 12 3 3" xfId="14851"/>
    <cellStyle name="Title 12 3 3 2" xfId="14852"/>
    <cellStyle name="Title 12 3 3 2 2" xfId="32468"/>
    <cellStyle name="Title 12 3 3 3" xfId="32467"/>
    <cellStyle name="Title 12 3 4" xfId="14853"/>
    <cellStyle name="Title 12 3 4 2" xfId="32469"/>
    <cellStyle name="Title 12 3 5" xfId="32464"/>
    <cellStyle name="Title 12 4" xfId="14854"/>
    <cellStyle name="Title 12 4 2" xfId="14855"/>
    <cellStyle name="Title 12 4 2 2" xfId="14856"/>
    <cellStyle name="Title 12 4 2 2 2" xfId="32472"/>
    <cellStyle name="Title 12 4 2 3" xfId="32471"/>
    <cellStyle name="Title 12 4 3" xfId="14857"/>
    <cellStyle name="Title 12 4 3 2" xfId="14858"/>
    <cellStyle name="Title 12 4 3 2 2" xfId="32474"/>
    <cellStyle name="Title 12 4 3 3" xfId="32473"/>
    <cellStyle name="Title 12 4 4" xfId="14859"/>
    <cellStyle name="Title 12 4 4 2" xfId="32475"/>
    <cellStyle name="Title 12 4 5" xfId="32470"/>
    <cellStyle name="Title 12 5" xfId="14860"/>
    <cellStyle name="Title 12 5 2" xfId="14861"/>
    <cellStyle name="Title 12 5 2 2" xfId="14862"/>
    <cellStyle name="Title 12 5 2 2 2" xfId="32478"/>
    <cellStyle name="Title 12 5 2 3" xfId="32477"/>
    <cellStyle name="Title 12 5 3" xfId="14863"/>
    <cellStyle name="Title 12 5 3 2" xfId="14864"/>
    <cellStyle name="Title 12 5 3 2 2" xfId="32480"/>
    <cellStyle name="Title 12 5 3 3" xfId="32479"/>
    <cellStyle name="Title 12 5 4" xfId="14865"/>
    <cellStyle name="Title 12 5 4 2" xfId="14866"/>
    <cellStyle name="Title 12 5 4 2 2" xfId="32482"/>
    <cellStyle name="Title 12 5 4 3" xfId="32481"/>
    <cellStyle name="Title 12 5 5" xfId="14867"/>
    <cellStyle name="Title 12 5 5 2" xfId="32483"/>
    <cellStyle name="Title 12 5 6" xfId="32476"/>
    <cellStyle name="Title 12 6" xfId="14868"/>
    <cellStyle name="Title 12 6 2" xfId="14869"/>
    <cellStyle name="Title 12 6 2 2" xfId="14870"/>
    <cellStyle name="Title 12 6 2 2 2" xfId="32486"/>
    <cellStyle name="Title 12 6 2 3" xfId="32485"/>
    <cellStyle name="Title 12 6 3" xfId="14871"/>
    <cellStyle name="Title 12 6 3 2" xfId="14872"/>
    <cellStyle name="Title 12 6 3 2 2" xfId="32488"/>
    <cellStyle name="Title 12 6 3 3" xfId="32487"/>
    <cellStyle name="Title 12 6 4" xfId="14873"/>
    <cellStyle name="Title 12 6 4 2" xfId="32489"/>
    <cellStyle name="Title 12 6 5" xfId="32484"/>
    <cellStyle name="Title 12 7" xfId="14874"/>
    <cellStyle name="Title 12 7 2" xfId="14875"/>
    <cellStyle name="Title 12 7 2 2" xfId="32491"/>
    <cellStyle name="Title 12 7 3" xfId="32490"/>
    <cellStyle name="Title 12 8" xfId="14876"/>
    <cellStyle name="Title 12 8 2" xfId="14877"/>
    <cellStyle name="Title 12 8 2 2" xfId="32493"/>
    <cellStyle name="Title 12 8 3" xfId="32492"/>
    <cellStyle name="Title 12 9" xfId="14878"/>
    <cellStyle name="Title 12 9 2" xfId="14879"/>
    <cellStyle name="Title 12 9 2 2" xfId="32495"/>
    <cellStyle name="Title 12 9 3" xfId="32494"/>
    <cellStyle name="Title 13" xfId="14880"/>
    <cellStyle name="Title 13 10" xfId="14881"/>
    <cellStyle name="Title 13 10 2" xfId="14882"/>
    <cellStyle name="Title 13 10 2 2" xfId="32498"/>
    <cellStyle name="Title 13 10 3" xfId="32497"/>
    <cellStyle name="Title 13 11" xfId="14883"/>
    <cellStyle name="Title 13 11 2" xfId="32499"/>
    <cellStyle name="Title 13 12" xfId="32496"/>
    <cellStyle name="Title 13 2" xfId="14884"/>
    <cellStyle name="Title 13 2 2" xfId="14885"/>
    <cellStyle name="Title 13 2 2 2" xfId="14886"/>
    <cellStyle name="Title 13 2 2 2 2" xfId="32502"/>
    <cellStyle name="Title 13 2 2 3" xfId="32501"/>
    <cellStyle name="Title 13 2 3" xfId="14887"/>
    <cellStyle name="Title 13 2 3 2" xfId="14888"/>
    <cellStyle name="Title 13 2 3 2 2" xfId="32504"/>
    <cellStyle name="Title 13 2 3 3" xfId="32503"/>
    <cellStyle name="Title 13 2 4" xfId="14889"/>
    <cellStyle name="Title 13 2 4 2" xfId="32505"/>
    <cellStyle name="Title 13 2 5" xfId="32500"/>
    <cellStyle name="Title 13 3" xfId="14890"/>
    <cellStyle name="Title 13 3 2" xfId="14891"/>
    <cellStyle name="Title 13 3 2 2" xfId="14892"/>
    <cellStyle name="Title 13 3 2 2 2" xfId="32508"/>
    <cellStyle name="Title 13 3 2 3" xfId="32507"/>
    <cellStyle name="Title 13 3 3" xfId="14893"/>
    <cellStyle name="Title 13 3 3 2" xfId="14894"/>
    <cellStyle name="Title 13 3 3 2 2" xfId="32510"/>
    <cellStyle name="Title 13 3 3 3" xfId="32509"/>
    <cellStyle name="Title 13 3 4" xfId="14895"/>
    <cellStyle name="Title 13 3 4 2" xfId="32511"/>
    <cellStyle name="Title 13 3 5" xfId="32506"/>
    <cellStyle name="Title 13 4" xfId="14896"/>
    <cellStyle name="Title 13 4 2" xfId="14897"/>
    <cellStyle name="Title 13 4 2 2" xfId="14898"/>
    <cellStyle name="Title 13 4 2 2 2" xfId="32514"/>
    <cellStyle name="Title 13 4 2 3" xfId="32513"/>
    <cellStyle name="Title 13 4 3" xfId="14899"/>
    <cellStyle name="Title 13 4 3 2" xfId="14900"/>
    <cellStyle name="Title 13 4 3 2 2" xfId="32516"/>
    <cellStyle name="Title 13 4 3 3" xfId="32515"/>
    <cellStyle name="Title 13 4 4" xfId="14901"/>
    <cellStyle name="Title 13 4 4 2" xfId="32517"/>
    <cellStyle name="Title 13 4 5" xfId="32512"/>
    <cellStyle name="Title 13 5" xfId="14902"/>
    <cellStyle name="Title 13 5 2" xfId="14903"/>
    <cellStyle name="Title 13 5 2 2" xfId="14904"/>
    <cellStyle name="Title 13 5 2 2 2" xfId="32520"/>
    <cellStyle name="Title 13 5 2 3" xfId="32519"/>
    <cellStyle name="Title 13 5 3" xfId="14905"/>
    <cellStyle name="Title 13 5 3 2" xfId="14906"/>
    <cellStyle name="Title 13 5 3 2 2" xfId="32522"/>
    <cellStyle name="Title 13 5 3 3" xfId="32521"/>
    <cellStyle name="Title 13 5 4" xfId="14907"/>
    <cellStyle name="Title 13 5 4 2" xfId="14908"/>
    <cellStyle name="Title 13 5 4 2 2" xfId="32524"/>
    <cellStyle name="Title 13 5 4 3" xfId="32523"/>
    <cellStyle name="Title 13 5 5" xfId="14909"/>
    <cellStyle name="Title 13 5 5 2" xfId="32525"/>
    <cellStyle name="Title 13 5 6" xfId="32518"/>
    <cellStyle name="Title 13 6" xfId="14910"/>
    <cellStyle name="Title 13 6 2" xfId="14911"/>
    <cellStyle name="Title 13 6 2 2" xfId="14912"/>
    <cellStyle name="Title 13 6 2 2 2" xfId="32528"/>
    <cellStyle name="Title 13 6 2 3" xfId="32527"/>
    <cellStyle name="Title 13 6 3" xfId="14913"/>
    <cellStyle name="Title 13 6 3 2" xfId="14914"/>
    <cellStyle name="Title 13 6 3 2 2" xfId="32530"/>
    <cellStyle name="Title 13 6 3 3" xfId="32529"/>
    <cellStyle name="Title 13 6 4" xfId="14915"/>
    <cellStyle name="Title 13 6 4 2" xfId="32531"/>
    <cellStyle name="Title 13 6 5" xfId="32526"/>
    <cellStyle name="Title 13 7" xfId="14916"/>
    <cellStyle name="Title 13 7 2" xfId="14917"/>
    <cellStyle name="Title 13 7 2 2" xfId="32533"/>
    <cellStyle name="Title 13 7 3" xfId="32532"/>
    <cellStyle name="Title 13 8" xfId="14918"/>
    <cellStyle name="Title 13 8 2" xfId="14919"/>
    <cellStyle name="Title 13 8 2 2" xfId="32535"/>
    <cellStyle name="Title 13 8 3" xfId="32534"/>
    <cellStyle name="Title 13 9" xfId="14920"/>
    <cellStyle name="Title 13 9 2" xfId="14921"/>
    <cellStyle name="Title 13 9 2 2" xfId="32537"/>
    <cellStyle name="Title 13 9 3" xfId="32536"/>
    <cellStyle name="Title 14" xfId="14922"/>
    <cellStyle name="Title 14 10" xfId="14923"/>
    <cellStyle name="Title 14 10 2" xfId="14924"/>
    <cellStyle name="Title 14 10 2 2" xfId="32540"/>
    <cellStyle name="Title 14 10 3" xfId="32539"/>
    <cellStyle name="Title 14 11" xfId="14925"/>
    <cellStyle name="Title 14 11 2" xfId="32541"/>
    <cellStyle name="Title 14 12" xfId="32538"/>
    <cellStyle name="Title 14 2" xfId="14926"/>
    <cellStyle name="Title 14 2 2" xfId="14927"/>
    <cellStyle name="Title 14 2 2 2" xfId="14928"/>
    <cellStyle name="Title 14 2 2 2 2" xfId="32544"/>
    <cellStyle name="Title 14 2 2 3" xfId="32543"/>
    <cellStyle name="Title 14 2 3" xfId="14929"/>
    <cellStyle name="Title 14 2 3 2" xfId="14930"/>
    <cellStyle name="Title 14 2 3 2 2" xfId="32546"/>
    <cellStyle name="Title 14 2 3 3" xfId="32545"/>
    <cellStyle name="Title 14 2 4" xfId="14931"/>
    <cellStyle name="Title 14 2 4 2" xfId="32547"/>
    <cellStyle name="Title 14 2 5" xfId="32542"/>
    <cellStyle name="Title 14 3" xfId="14932"/>
    <cellStyle name="Title 14 3 2" xfId="14933"/>
    <cellStyle name="Title 14 3 2 2" xfId="14934"/>
    <cellStyle name="Title 14 3 2 2 2" xfId="32550"/>
    <cellStyle name="Title 14 3 2 3" xfId="32549"/>
    <cellStyle name="Title 14 3 3" xfId="14935"/>
    <cellStyle name="Title 14 3 3 2" xfId="14936"/>
    <cellStyle name="Title 14 3 3 2 2" xfId="32552"/>
    <cellStyle name="Title 14 3 3 3" xfId="32551"/>
    <cellStyle name="Title 14 3 4" xfId="14937"/>
    <cellStyle name="Title 14 3 4 2" xfId="32553"/>
    <cellStyle name="Title 14 3 5" xfId="32548"/>
    <cellStyle name="Title 14 4" xfId="14938"/>
    <cellStyle name="Title 14 4 2" xfId="14939"/>
    <cellStyle name="Title 14 4 2 2" xfId="14940"/>
    <cellStyle name="Title 14 4 2 2 2" xfId="32556"/>
    <cellStyle name="Title 14 4 2 3" xfId="32555"/>
    <cellStyle name="Title 14 4 3" xfId="14941"/>
    <cellStyle name="Title 14 4 3 2" xfId="14942"/>
    <cellStyle name="Title 14 4 3 2 2" xfId="32558"/>
    <cellStyle name="Title 14 4 3 3" xfId="32557"/>
    <cellStyle name="Title 14 4 4" xfId="14943"/>
    <cellStyle name="Title 14 4 4 2" xfId="32559"/>
    <cellStyle name="Title 14 4 5" xfId="32554"/>
    <cellStyle name="Title 14 5" xfId="14944"/>
    <cellStyle name="Title 14 5 2" xfId="14945"/>
    <cellStyle name="Title 14 5 2 2" xfId="14946"/>
    <cellStyle name="Title 14 5 2 2 2" xfId="32562"/>
    <cellStyle name="Title 14 5 2 3" xfId="32561"/>
    <cellStyle name="Title 14 5 3" xfId="14947"/>
    <cellStyle name="Title 14 5 3 2" xfId="14948"/>
    <cellStyle name="Title 14 5 3 2 2" xfId="32564"/>
    <cellStyle name="Title 14 5 3 3" xfId="32563"/>
    <cellStyle name="Title 14 5 4" xfId="14949"/>
    <cellStyle name="Title 14 5 4 2" xfId="14950"/>
    <cellStyle name="Title 14 5 4 2 2" xfId="32566"/>
    <cellStyle name="Title 14 5 4 3" xfId="32565"/>
    <cellStyle name="Title 14 5 5" xfId="14951"/>
    <cellStyle name="Title 14 5 5 2" xfId="32567"/>
    <cellStyle name="Title 14 5 6" xfId="32560"/>
    <cellStyle name="Title 14 6" xfId="14952"/>
    <cellStyle name="Title 14 6 2" xfId="14953"/>
    <cellStyle name="Title 14 6 2 2" xfId="14954"/>
    <cellStyle name="Title 14 6 2 2 2" xfId="32570"/>
    <cellStyle name="Title 14 6 2 3" xfId="32569"/>
    <cellStyle name="Title 14 6 3" xfId="14955"/>
    <cellStyle name="Title 14 6 3 2" xfId="14956"/>
    <cellStyle name="Title 14 6 3 2 2" xfId="32572"/>
    <cellStyle name="Title 14 6 3 3" xfId="32571"/>
    <cellStyle name="Title 14 6 4" xfId="14957"/>
    <cellStyle name="Title 14 6 4 2" xfId="32573"/>
    <cellStyle name="Title 14 6 5" xfId="32568"/>
    <cellStyle name="Title 14 7" xfId="14958"/>
    <cellStyle name="Title 14 7 2" xfId="14959"/>
    <cellStyle name="Title 14 7 2 2" xfId="32575"/>
    <cellStyle name="Title 14 7 3" xfId="32574"/>
    <cellStyle name="Title 14 8" xfId="14960"/>
    <cellStyle name="Title 14 8 2" xfId="14961"/>
    <cellStyle name="Title 14 8 2 2" xfId="32577"/>
    <cellStyle name="Title 14 8 3" xfId="32576"/>
    <cellStyle name="Title 14 9" xfId="14962"/>
    <cellStyle name="Title 14 9 2" xfId="14963"/>
    <cellStyle name="Title 14 9 2 2" xfId="32579"/>
    <cellStyle name="Title 14 9 3" xfId="32578"/>
    <cellStyle name="Title 15" xfId="14964"/>
    <cellStyle name="Title 15 10" xfId="14965"/>
    <cellStyle name="Title 15 10 2" xfId="14966"/>
    <cellStyle name="Title 15 10 2 2" xfId="32582"/>
    <cellStyle name="Title 15 10 3" xfId="32581"/>
    <cellStyle name="Title 15 11" xfId="14967"/>
    <cellStyle name="Title 15 11 2" xfId="32583"/>
    <cellStyle name="Title 15 12" xfId="32580"/>
    <cellStyle name="Title 15 2" xfId="14968"/>
    <cellStyle name="Title 15 2 2" xfId="14969"/>
    <cellStyle name="Title 15 2 2 2" xfId="14970"/>
    <cellStyle name="Title 15 2 2 2 2" xfId="32586"/>
    <cellStyle name="Title 15 2 2 3" xfId="32585"/>
    <cellStyle name="Title 15 2 3" xfId="14971"/>
    <cellStyle name="Title 15 2 3 2" xfId="14972"/>
    <cellStyle name="Title 15 2 3 2 2" xfId="32588"/>
    <cellStyle name="Title 15 2 3 3" xfId="32587"/>
    <cellStyle name="Title 15 2 4" xfId="14973"/>
    <cellStyle name="Title 15 2 4 2" xfId="32589"/>
    <cellStyle name="Title 15 2 5" xfId="32584"/>
    <cellStyle name="Title 15 3" xfId="14974"/>
    <cellStyle name="Title 15 3 2" xfId="14975"/>
    <cellStyle name="Title 15 3 2 2" xfId="14976"/>
    <cellStyle name="Title 15 3 2 2 2" xfId="32592"/>
    <cellStyle name="Title 15 3 2 3" xfId="32591"/>
    <cellStyle name="Title 15 3 3" xfId="14977"/>
    <cellStyle name="Title 15 3 3 2" xfId="14978"/>
    <cellStyle name="Title 15 3 3 2 2" xfId="32594"/>
    <cellStyle name="Title 15 3 3 3" xfId="32593"/>
    <cellStyle name="Title 15 3 4" xfId="14979"/>
    <cellStyle name="Title 15 3 4 2" xfId="32595"/>
    <cellStyle name="Title 15 3 5" xfId="32590"/>
    <cellStyle name="Title 15 4" xfId="14980"/>
    <cellStyle name="Title 15 4 2" xfId="14981"/>
    <cellStyle name="Title 15 4 2 2" xfId="14982"/>
    <cellStyle name="Title 15 4 2 2 2" xfId="32598"/>
    <cellStyle name="Title 15 4 2 3" xfId="32597"/>
    <cellStyle name="Title 15 4 3" xfId="14983"/>
    <cellStyle name="Title 15 4 3 2" xfId="14984"/>
    <cellStyle name="Title 15 4 3 2 2" xfId="32600"/>
    <cellStyle name="Title 15 4 3 3" xfId="32599"/>
    <cellStyle name="Title 15 4 4" xfId="14985"/>
    <cellStyle name="Title 15 4 4 2" xfId="32601"/>
    <cellStyle name="Title 15 4 5" xfId="32596"/>
    <cellStyle name="Title 15 5" xfId="14986"/>
    <cellStyle name="Title 15 5 2" xfId="14987"/>
    <cellStyle name="Title 15 5 2 2" xfId="14988"/>
    <cellStyle name="Title 15 5 2 2 2" xfId="32604"/>
    <cellStyle name="Title 15 5 2 3" xfId="32603"/>
    <cellStyle name="Title 15 5 3" xfId="14989"/>
    <cellStyle name="Title 15 5 3 2" xfId="14990"/>
    <cellStyle name="Title 15 5 3 2 2" xfId="32606"/>
    <cellStyle name="Title 15 5 3 3" xfId="32605"/>
    <cellStyle name="Title 15 5 4" xfId="14991"/>
    <cellStyle name="Title 15 5 4 2" xfId="14992"/>
    <cellStyle name="Title 15 5 4 2 2" xfId="32608"/>
    <cellStyle name="Title 15 5 4 3" xfId="32607"/>
    <cellStyle name="Title 15 5 5" xfId="14993"/>
    <cellStyle name="Title 15 5 5 2" xfId="32609"/>
    <cellStyle name="Title 15 5 6" xfId="32602"/>
    <cellStyle name="Title 15 6" xfId="14994"/>
    <cellStyle name="Title 15 6 2" xfId="14995"/>
    <cellStyle name="Title 15 6 2 2" xfId="14996"/>
    <cellStyle name="Title 15 6 2 2 2" xfId="32612"/>
    <cellStyle name="Title 15 6 2 3" xfId="32611"/>
    <cellStyle name="Title 15 6 3" xfId="14997"/>
    <cellStyle name="Title 15 6 3 2" xfId="14998"/>
    <cellStyle name="Title 15 6 3 2 2" xfId="32614"/>
    <cellStyle name="Title 15 6 3 3" xfId="32613"/>
    <cellStyle name="Title 15 6 4" xfId="14999"/>
    <cellStyle name="Title 15 6 4 2" xfId="32615"/>
    <cellStyle name="Title 15 6 5" xfId="32610"/>
    <cellStyle name="Title 15 7" xfId="15000"/>
    <cellStyle name="Title 15 7 2" xfId="15001"/>
    <cellStyle name="Title 15 7 2 2" xfId="32617"/>
    <cellStyle name="Title 15 7 3" xfId="32616"/>
    <cellStyle name="Title 15 8" xfId="15002"/>
    <cellStyle name="Title 15 8 2" xfId="15003"/>
    <cellStyle name="Title 15 8 2 2" xfId="32619"/>
    <cellStyle name="Title 15 8 3" xfId="32618"/>
    <cellStyle name="Title 15 9" xfId="15004"/>
    <cellStyle name="Title 15 9 2" xfId="15005"/>
    <cellStyle name="Title 15 9 2 2" xfId="32621"/>
    <cellStyle name="Title 15 9 3" xfId="32620"/>
    <cellStyle name="Title 16" xfId="15006"/>
    <cellStyle name="Title 16 10" xfId="15007"/>
    <cellStyle name="Title 16 10 2" xfId="15008"/>
    <cellStyle name="Title 16 10 2 2" xfId="32624"/>
    <cellStyle name="Title 16 10 3" xfId="32623"/>
    <cellStyle name="Title 16 11" xfId="15009"/>
    <cellStyle name="Title 16 11 2" xfId="32625"/>
    <cellStyle name="Title 16 12" xfId="32622"/>
    <cellStyle name="Title 16 2" xfId="15010"/>
    <cellStyle name="Title 16 2 2" xfId="15011"/>
    <cellStyle name="Title 16 2 2 2" xfId="15012"/>
    <cellStyle name="Title 16 2 2 2 2" xfId="32628"/>
    <cellStyle name="Title 16 2 2 3" xfId="32627"/>
    <cellStyle name="Title 16 2 3" xfId="15013"/>
    <cellStyle name="Title 16 2 3 2" xfId="15014"/>
    <cellStyle name="Title 16 2 3 2 2" xfId="32630"/>
    <cellStyle name="Title 16 2 3 3" xfId="32629"/>
    <cellStyle name="Title 16 2 4" xfId="15015"/>
    <cellStyle name="Title 16 2 4 2" xfId="32631"/>
    <cellStyle name="Title 16 2 5" xfId="32626"/>
    <cellStyle name="Title 16 3" xfId="15016"/>
    <cellStyle name="Title 16 3 2" xfId="15017"/>
    <cellStyle name="Title 16 3 2 2" xfId="15018"/>
    <cellStyle name="Title 16 3 2 2 2" xfId="32634"/>
    <cellStyle name="Title 16 3 2 3" xfId="32633"/>
    <cellStyle name="Title 16 3 3" xfId="15019"/>
    <cellStyle name="Title 16 3 3 2" xfId="15020"/>
    <cellStyle name="Title 16 3 3 2 2" xfId="32636"/>
    <cellStyle name="Title 16 3 3 3" xfId="32635"/>
    <cellStyle name="Title 16 3 4" xfId="15021"/>
    <cellStyle name="Title 16 3 4 2" xfId="32637"/>
    <cellStyle name="Title 16 3 5" xfId="32632"/>
    <cellStyle name="Title 16 4" xfId="15022"/>
    <cellStyle name="Title 16 4 2" xfId="15023"/>
    <cellStyle name="Title 16 4 2 2" xfId="15024"/>
    <cellStyle name="Title 16 4 2 2 2" xfId="32640"/>
    <cellStyle name="Title 16 4 2 3" xfId="32639"/>
    <cellStyle name="Title 16 4 3" xfId="15025"/>
    <cellStyle name="Title 16 4 3 2" xfId="15026"/>
    <cellStyle name="Title 16 4 3 2 2" xfId="32642"/>
    <cellStyle name="Title 16 4 3 3" xfId="32641"/>
    <cellStyle name="Title 16 4 4" xfId="15027"/>
    <cellStyle name="Title 16 4 4 2" xfId="32643"/>
    <cellStyle name="Title 16 4 5" xfId="32638"/>
    <cellStyle name="Title 16 5" xfId="15028"/>
    <cellStyle name="Title 16 5 2" xfId="15029"/>
    <cellStyle name="Title 16 5 2 2" xfId="15030"/>
    <cellStyle name="Title 16 5 2 2 2" xfId="32646"/>
    <cellStyle name="Title 16 5 2 3" xfId="32645"/>
    <cellStyle name="Title 16 5 3" xfId="15031"/>
    <cellStyle name="Title 16 5 3 2" xfId="15032"/>
    <cellStyle name="Title 16 5 3 2 2" xfId="32648"/>
    <cellStyle name="Title 16 5 3 3" xfId="32647"/>
    <cellStyle name="Title 16 5 4" xfId="15033"/>
    <cellStyle name="Title 16 5 4 2" xfId="15034"/>
    <cellStyle name="Title 16 5 4 2 2" xfId="32650"/>
    <cellStyle name="Title 16 5 4 3" xfId="32649"/>
    <cellStyle name="Title 16 5 5" xfId="15035"/>
    <cellStyle name="Title 16 5 5 2" xfId="32651"/>
    <cellStyle name="Title 16 5 6" xfId="32644"/>
    <cellStyle name="Title 16 6" xfId="15036"/>
    <cellStyle name="Title 16 6 2" xfId="15037"/>
    <cellStyle name="Title 16 6 2 2" xfId="15038"/>
    <cellStyle name="Title 16 6 2 2 2" xfId="32654"/>
    <cellStyle name="Title 16 6 2 3" xfId="32653"/>
    <cellStyle name="Title 16 6 3" xfId="15039"/>
    <cellStyle name="Title 16 6 3 2" xfId="15040"/>
    <cellStyle name="Title 16 6 3 2 2" xfId="32656"/>
    <cellStyle name="Title 16 6 3 3" xfId="32655"/>
    <cellStyle name="Title 16 6 4" xfId="15041"/>
    <cellStyle name="Title 16 6 4 2" xfId="32657"/>
    <cellStyle name="Title 16 6 5" xfId="32652"/>
    <cellStyle name="Title 16 7" xfId="15042"/>
    <cellStyle name="Title 16 7 2" xfId="15043"/>
    <cellStyle name="Title 16 7 2 2" xfId="32659"/>
    <cellStyle name="Title 16 7 3" xfId="32658"/>
    <cellStyle name="Title 16 8" xfId="15044"/>
    <cellStyle name="Title 16 8 2" xfId="15045"/>
    <cellStyle name="Title 16 8 2 2" xfId="32661"/>
    <cellStyle name="Title 16 8 3" xfId="32660"/>
    <cellStyle name="Title 16 9" xfId="15046"/>
    <cellStyle name="Title 16 9 2" xfId="15047"/>
    <cellStyle name="Title 16 9 2 2" xfId="32663"/>
    <cellStyle name="Title 16 9 3" xfId="32662"/>
    <cellStyle name="Title 17" xfId="15048"/>
    <cellStyle name="Title 17 10" xfId="15049"/>
    <cellStyle name="Title 17 10 2" xfId="15050"/>
    <cellStyle name="Title 17 10 2 2" xfId="32666"/>
    <cellStyle name="Title 17 10 3" xfId="32665"/>
    <cellStyle name="Title 17 11" xfId="15051"/>
    <cellStyle name="Title 17 11 2" xfId="32667"/>
    <cellStyle name="Title 17 12" xfId="32664"/>
    <cellStyle name="Title 17 2" xfId="15052"/>
    <cellStyle name="Title 17 2 2" xfId="15053"/>
    <cellStyle name="Title 17 2 2 2" xfId="15054"/>
    <cellStyle name="Title 17 2 2 2 2" xfId="32670"/>
    <cellStyle name="Title 17 2 2 3" xfId="32669"/>
    <cellStyle name="Title 17 2 3" xfId="15055"/>
    <cellStyle name="Title 17 2 3 2" xfId="15056"/>
    <cellStyle name="Title 17 2 3 2 2" xfId="32672"/>
    <cellStyle name="Title 17 2 3 3" xfId="32671"/>
    <cellStyle name="Title 17 2 4" xfId="15057"/>
    <cellStyle name="Title 17 2 4 2" xfId="32673"/>
    <cellStyle name="Title 17 2 5" xfId="32668"/>
    <cellStyle name="Title 17 3" xfId="15058"/>
    <cellStyle name="Title 17 3 2" xfId="15059"/>
    <cellStyle name="Title 17 3 2 2" xfId="15060"/>
    <cellStyle name="Title 17 3 2 2 2" xfId="32676"/>
    <cellStyle name="Title 17 3 2 3" xfId="32675"/>
    <cellStyle name="Title 17 3 3" xfId="15061"/>
    <cellStyle name="Title 17 3 3 2" xfId="15062"/>
    <cellStyle name="Title 17 3 3 2 2" xfId="32678"/>
    <cellStyle name="Title 17 3 3 3" xfId="32677"/>
    <cellStyle name="Title 17 3 4" xfId="15063"/>
    <cellStyle name="Title 17 3 4 2" xfId="32679"/>
    <cellStyle name="Title 17 3 5" xfId="32674"/>
    <cellStyle name="Title 17 4" xfId="15064"/>
    <cellStyle name="Title 17 4 2" xfId="15065"/>
    <cellStyle name="Title 17 4 2 2" xfId="15066"/>
    <cellStyle name="Title 17 4 2 2 2" xfId="32682"/>
    <cellStyle name="Title 17 4 2 3" xfId="32681"/>
    <cellStyle name="Title 17 4 3" xfId="15067"/>
    <cellStyle name="Title 17 4 3 2" xfId="15068"/>
    <cellStyle name="Title 17 4 3 2 2" xfId="32684"/>
    <cellStyle name="Title 17 4 3 3" xfId="32683"/>
    <cellStyle name="Title 17 4 4" xfId="15069"/>
    <cellStyle name="Title 17 4 4 2" xfId="32685"/>
    <cellStyle name="Title 17 4 5" xfId="32680"/>
    <cellStyle name="Title 17 5" xfId="15070"/>
    <cellStyle name="Title 17 5 2" xfId="15071"/>
    <cellStyle name="Title 17 5 2 2" xfId="15072"/>
    <cellStyle name="Title 17 5 2 2 2" xfId="32688"/>
    <cellStyle name="Title 17 5 2 3" xfId="32687"/>
    <cellStyle name="Title 17 5 3" xfId="15073"/>
    <cellStyle name="Title 17 5 3 2" xfId="15074"/>
    <cellStyle name="Title 17 5 3 2 2" xfId="32690"/>
    <cellStyle name="Title 17 5 3 3" xfId="32689"/>
    <cellStyle name="Title 17 5 4" xfId="15075"/>
    <cellStyle name="Title 17 5 4 2" xfId="15076"/>
    <cellStyle name="Title 17 5 4 2 2" xfId="32692"/>
    <cellStyle name="Title 17 5 4 3" xfId="32691"/>
    <cellStyle name="Title 17 5 5" xfId="15077"/>
    <cellStyle name="Title 17 5 5 2" xfId="32693"/>
    <cellStyle name="Title 17 5 6" xfId="32686"/>
    <cellStyle name="Title 17 6" xfId="15078"/>
    <cellStyle name="Title 17 6 2" xfId="15079"/>
    <cellStyle name="Title 17 6 2 2" xfId="15080"/>
    <cellStyle name="Title 17 6 2 2 2" xfId="32696"/>
    <cellStyle name="Title 17 6 2 3" xfId="32695"/>
    <cellStyle name="Title 17 6 3" xfId="15081"/>
    <cellStyle name="Title 17 6 3 2" xfId="15082"/>
    <cellStyle name="Title 17 6 3 2 2" xfId="32698"/>
    <cellStyle name="Title 17 6 3 3" xfId="32697"/>
    <cellStyle name="Title 17 6 4" xfId="15083"/>
    <cellStyle name="Title 17 6 4 2" xfId="32699"/>
    <cellStyle name="Title 17 6 5" xfId="32694"/>
    <cellStyle name="Title 17 7" xfId="15084"/>
    <cellStyle name="Title 17 7 2" xfId="15085"/>
    <cellStyle name="Title 17 7 2 2" xfId="32701"/>
    <cellStyle name="Title 17 7 3" xfId="32700"/>
    <cellStyle name="Title 17 8" xfId="15086"/>
    <cellStyle name="Title 17 8 2" xfId="15087"/>
    <cellStyle name="Title 17 8 2 2" xfId="32703"/>
    <cellStyle name="Title 17 8 3" xfId="32702"/>
    <cellStyle name="Title 17 9" xfId="15088"/>
    <cellStyle name="Title 17 9 2" xfId="15089"/>
    <cellStyle name="Title 17 9 2 2" xfId="32705"/>
    <cellStyle name="Title 17 9 3" xfId="32704"/>
    <cellStyle name="Title 18" xfId="15090"/>
    <cellStyle name="Title 18 10" xfId="15091"/>
    <cellStyle name="Title 18 10 2" xfId="15092"/>
    <cellStyle name="Title 18 10 2 2" xfId="32708"/>
    <cellStyle name="Title 18 10 3" xfId="32707"/>
    <cellStyle name="Title 18 11" xfId="15093"/>
    <cellStyle name="Title 18 11 2" xfId="32709"/>
    <cellStyle name="Title 18 12" xfId="32706"/>
    <cellStyle name="Title 18 2" xfId="15094"/>
    <cellStyle name="Title 18 2 2" xfId="15095"/>
    <cellStyle name="Title 18 2 2 2" xfId="15096"/>
    <cellStyle name="Title 18 2 2 2 2" xfId="32712"/>
    <cellStyle name="Title 18 2 2 3" xfId="32711"/>
    <cellStyle name="Title 18 2 3" xfId="15097"/>
    <cellStyle name="Title 18 2 3 2" xfId="15098"/>
    <cellStyle name="Title 18 2 3 2 2" xfId="32714"/>
    <cellStyle name="Title 18 2 3 3" xfId="32713"/>
    <cellStyle name="Title 18 2 4" xfId="15099"/>
    <cellStyle name="Title 18 2 4 2" xfId="32715"/>
    <cellStyle name="Title 18 2 5" xfId="32710"/>
    <cellStyle name="Title 18 3" xfId="15100"/>
    <cellStyle name="Title 18 3 2" xfId="15101"/>
    <cellStyle name="Title 18 3 2 2" xfId="15102"/>
    <cellStyle name="Title 18 3 2 2 2" xfId="32718"/>
    <cellStyle name="Title 18 3 2 3" xfId="32717"/>
    <cellStyle name="Title 18 3 3" xfId="15103"/>
    <cellStyle name="Title 18 3 3 2" xfId="15104"/>
    <cellStyle name="Title 18 3 3 2 2" xfId="32720"/>
    <cellStyle name="Title 18 3 3 3" xfId="32719"/>
    <cellStyle name="Title 18 3 4" xfId="15105"/>
    <cellStyle name="Title 18 3 4 2" xfId="32721"/>
    <cellStyle name="Title 18 3 5" xfId="32716"/>
    <cellStyle name="Title 18 4" xfId="15106"/>
    <cellStyle name="Title 18 4 2" xfId="15107"/>
    <cellStyle name="Title 18 4 2 2" xfId="15108"/>
    <cellStyle name="Title 18 4 2 2 2" xfId="32724"/>
    <cellStyle name="Title 18 4 2 3" xfId="32723"/>
    <cellStyle name="Title 18 4 3" xfId="15109"/>
    <cellStyle name="Title 18 4 3 2" xfId="15110"/>
    <cellStyle name="Title 18 4 3 2 2" xfId="32726"/>
    <cellStyle name="Title 18 4 3 3" xfId="32725"/>
    <cellStyle name="Title 18 4 4" xfId="15111"/>
    <cellStyle name="Title 18 4 4 2" xfId="32727"/>
    <cellStyle name="Title 18 4 5" xfId="32722"/>
    <cellStyle name="Title 18 5" xfId="15112"/>
    <cellStyle name="Title 18 5 2" xfId="15113"/>
    <cellStyle name="Title 18 5 2 2" xfId="15114"/>
    <cellStyle name="Title 18 5 2 2 2" xfId="32730"/>
    <cellStyle name="Title 18 5 2 3" xfId="32729"/>
    <cellStyle name="Title 18 5 3" xfId="15115"/>
    <cellStyle name="Title 18 5 3 2" xfId="15116"/>
    <cellStyle name="Title 18 5 3 2 2" xfId="32732"/>
    <cellStyle name="Title 18 5 3 3" xfId="32731"/>
    <cellStyle name="Title 18 5 4" xfId="15117"/>
    <cellStyle name="Title 18 5 4 2" xfId="15118"/>
    <cellStyle name="Title 18 5 4 2 2" xfId="32734"/>
    <cellStyle name="Title 18 5 4 3" xfId="32733"/>
    <cellStyle name="Title 18 5 5" xfId="15119"/>
    <cellStyle name="Title 18 5 5 2" xfId="32735"/>
    <cellStyle name="Title 18 5 6" xfId="32728"/>
    <cellStyle name="Title 18 6" xfId="15120"/>
    <cellStyle name="Title 18 6 2" xfId="15121"/>
    <cellStyle name="Title 18 6 2 2" xfId="15122"/>
    <cellStyle name="Title 18 6 2 2 2" xfId="32738"/>
    <cellStyle name="Title 18 6 2 3" xfId="32737"/>
    <cellStyle name="Title 18 6 3" xfId="15123"/>
    <cellStyle name="Title 18 6 3 2" xfId="15124"/>
    <cellStyle name="Title 18 6 3 2 2" xfId="32740"/>
    <cellStyle name="Title 18 6 3 3" xfId="32739"/>
    <cellStyle name="Title 18 6 4" xfId="15125"/>
    <cellStyle name="Title 18 6 4 2" xfId="32741"/>
    <cellStyle name="Title 18 6 5" xfId="32736"/>
    <cellStyle name="Title 18 7" xfId="15126"/>
    <cellStyle name="Title 18 7 2" xfId="15127"/>
    <cellStyle name="Title 18 7 2 2" xfId="32743"/>
    <cellStyle name="Title 18 7 3" xfId="32742"/>
    <cellStyle name="Title 18 8" xfId="15128"/>
    <cellStyle name="Title 18 8 2" xfId="15129"/>
    <cellStyle name="Title 18 8 2 2" xfId="32745"/>
    <cellStyle name="Title 18 8 3" xfId="32744"/>
    <cellStyle name="Title 18 9" xfId="15130"/>
    <cellStyle name="Title 18 9 2" xfId="15131"/>
    <cellStyle name="Title 18 9 2 2" xfId="32747"/>
    <cellStyle name="Title 18 9 3" xfId="32746"/>
    <cellStyle name="Title 19" xfId="15132"/>
    <cellStyle name="Title 19 10" xfId="15133"/>
    <cellStyle name="Title 19 10 2" xfId="15134"/>
    <cellStyle name="Title 19 10 2 2" xfId="32750"/>
    <cellStyle name="Title 19 10 3" xfId="32749"/>
    <cellStyle name="Title 19 11" xfId="15135"/>
    <cellStyle name="Title 19 11 2" xfId="32751"/>
    <cellStyle name="Title 19 12" xfId="32748"/>
    <cellStyle name="Title 19 2" xfId="15136"/>
    <cellStyle name="Title 19 2 2" xfId="15137"/>
    <cellStyle name="Title 19 2 2 2" xfId="15138"/>
    <cellStyle name="Title 19 2 2 2 2" xfId="32754"/>
    <cellStyle name="Title 19 2 2 3" xfId="32753"/>
    <cellStyle name="Title 19 2 3" xfId="15139"/>
    <cellStyle name="Title 19 2 3 2" xfId="15140"/>
    <cellStyle name="Title 19 2 3 2 2" xfId="32756"/>
    <cellStyle name="Title 19 2 3 3" xfId="32755"/>
    <cellStyle name="Title 19 2 4" xfId="15141"/>
    <cellStyle name="Title 19 2 4 2" xfId="32757"/>
    <cellStyle name="Title 19 2 5" xfId="32752"/>
    <cellStyle name="Title 19 3" xfId="15142"/>
    <cellStyle name="Title 19 3 2" xfId="15143"/>
    <cellStyle name="Title 19 3 2 2" xfId="15144"/>
    <cellStyle name="Title 19 3 2 2 2" xfId="32760"/>
    <cellStyle name="Title 19 3 2 3" xfId="32759"/>
    <cellStyle name="Title 19 3 3" xfId="15145"/>
    <cellStyle name="Title 19 3 3 2" xfId="15146"/>
    <cellStyle name="Title 19 3 3 2 2" xfId="32762"/>
    <cellStyle name="Title 19 3 3 3" xfId="32761"/>
    <cellStyle name="Title 19 3 4" xfId="15147"/>
    <cellStyle name="Title 19 3 4 2" xfId="32763"/>
    <cellStyle name="Title 19 3 5" xfId="32758"/>
    <cellStyle name="Title 19 4" xfId="15148"/>
    <cellStyle name="Title 19 4 2" xfId="15149"/>
    <cellStyle name="Title 19 4 2 2" xfId="15150"/>
    <cellStyle name="Title 19 4 2 2 2" xfId="32766"/>
    <cellStyle name="Title 19 4 2 3" xfId="32765"/>
    <cellStyle name="Title 19 4 3" xfId="15151"/>
    <cellStyle name="Title 19 4 3 2" xfId="15152"/>
    <cellStyle name="Title 19 4 3 2 2" xfId="32768"/>
    <cellStyle name="Title 19 4 3 3" xfId="32767"/>
    <cellStyle name="Title 19 4 4" xfId="15153"/>
    <cellStyle name="Title 19 4 4 2" xfId="32769"/>
    <cellStyle name="Title 19 4 5" xfId="32764"/>
    <cellStyle name="Title 19 5" xfId="15154"/>
    <cellStyle name="Title 19 5 2" xfId="15155"/>
    <cellStyle name="Title 19 5 2 2" xfId="15156"/>
    <cellStyle name="Title 19 5 2 2 2" xfId="32772"/>
    <cellStyle name="Title 19 5 2 3" xfId="32771"/>
    <cellStyle name="Title 19 5 3" xfId="15157"/>
    <cellStyle name="Title 19 5 3 2" xfId="15158"/>
    <cellStyle name="Title 19 5 3 2 2" xfId="32774"/>
    <cellStyle name="Title 19 5 3 3" xfId="32773"/>
    <cellStyle name="Title 19 5 4" xfId="15159"/>
    <cellStyle name="Title 19 5 4 2" xfId="15160"/>
    <cellStyle name="Title 19 5 4 2 2" xfId="32776"/>
    <cellStyle name="Title 19 5 4 3" xfId="32775"/>
    <cellStyle name="Title 19 5 5" xfId="15161"/>
    <cellStyle name="Title 19 5 5 2" xfId="32777"/>
    <cellStyle name="Title 19 5 6" xfId="32770"/>
    <cellStyle name="Title 19 6" xfId="15162"/>
    <cellStyle name="Title 19 6 2" xfId="15163"/>
    <cellStyle name="Title 19 6 2 2" xfId="15164"/>
    <cellStyle name="Title 19 6 2 2 2" xfId="32780"/>
    <cellStyle name="Title 19 6 2 3" xfId="32779"/>
    <cellStyle name="Title 19 6 3" xfId="15165"/>
    <cellStyle name="Title 19 6 3 2" xfId="15166"/>
    <cellStyle name="Title 19 6 3 2 2" xfId="32782"/>
    <cellStyle name="Title 19 6 3 3" xfId="32781"/>
    <cellStyle name="Title 19 6 4" xfId="15167"/>
    <cellStyle name="Title 19 6 4 2" xfId="32783"/>
    <cellStyle name="Title 19 6 5" xfId="32778"/>
    <cellStyle name="Title 19 7" xfId="15168"/>
    <cellStyle name="Title 19 7 2" xfId="15169"/>
    <cellStyle name="Title 19 7 2 2" xfId="32785"/>
    <cellStyle name="Title 19 7 3" xfId="32784"/>
    <cellStyle name="Title 19 8" xfId="15170"/>
    <cellStyle name="Title 19 8 2" xfId="15171"/>
    <cellStyle name="Title 19 8 2 2" xfId="32787"/>
    <cellStyle name="Title 19 8 3" xfId="32786"/>
    <cellStyle name="Title 19 9" xfId="15172"/>
    <cellStyle name="Title 19 9 2" xfId="15173"/>
    <cellStyle name="Title 19 9 2 2" xfId="32789"/>
    <cellStyle name="Title 19 9 3" xfId="32788"/>
    <cellStyle name="Title 2" xfId="156"/>
    <cellStyle name="Title 2 10" xfId="15175"/>
    <cellStyle name="Title 2 10 10" xfId="32791"/>
    <cellStyle name="Title 2 10 2" xfId="15176"/>
    <cellStyle name="Title 2 10 2 2" xfId="15177"/>
    <cellStyle name="Title 2 10 2 2 2" xfId="15178"/>
    <cellStyle name="Title 2 10 2 2 2 2" xfId="32794"/>
    <cellStyle name="Title 2 10 2 2 3" xfId="32793"/>
    <cellStyle name="Title 2 10 2 3" xfId="15179"/>
    <cellStyle name="Title 2 10 2 3 2" xfId="15180"/>
    <cellStyle name="Title 2 10 2 3 2 2" xfId="32796"/>
    <cellStyle name="Title 2 10 2 3 3" xfId="32795"/>
    <cellStyle name="Title 2 10 2 4" xfId="15181"/>
    <cellStyle name="Title 2 10 2 4 2" xfId="32797"/>
    <cellStyle name="Title 2 10 2 5" xfId="32792"/>
    <cellStyle name="Title 2 10 3" xfId="15182"/>
    <cellStyle name="Title 2 10 3 2" xfId="15183"/>
    <cellStyle name="Title 2 10 3 2 2" xfId="15184"/>
    <cellStyle name="Title 2 10 3 2 2 2" xfId="32800"/>
    <cellStyle name="Title 2 10 3 2 3" xfId="32799"/>
    <cellStyle name="Title 2 10 3 3" xfId="15185"/>
    <cellStyle name="Title 2 10 3 3 2" xfId="15186"/>
    <cellStyle name="Title 2 10 3 3 2 2" xfId="32802"/>
    <cellStyle name="Title 2 10 3 3 3" xfId="32801"/>
    <cellStyle name="Title 2 10 3 4" xfId="15187"/>
    <cellStyle name="Title 2 10 3 4 2" xfId="32803"/>
    <cellStyle name="Title 2 10 3 5" xfId="32798"/>
    <cellStyle name="Title 2 10 4" xfId="15188"/>
    <cellStyle name="Title 2 10 4 2" xfId="15189"/>
    <cellStyle name="Title 2 10 4 2 2" xfId="15190"/>
    <cellStyle name="Title 2 10 4 2 2 2" xfId="32806"/>
    <cellStyle name="Title 2 10 4 2 3" xfId="32805"/>
    <cellStyle name="Title 2 10 4 3" xfId="15191"/>
    <cellStyle name="Title 2 10 4 3 2" xfId="15192"/>
    <cellStyle name="Title 2 10 4 3 2 2" xfId="32808"/>
    <cellStyle name="Title 2 10 4 3 3" xfId="32807"/>
    <cellStyle name="Title 2 10 4 4" xfId="15193"/>
    <cellStyle name="Title 2 10 4 4 2" xfId="15194"/>
    <cellStyle name="Title 2 10 4 4 2 2" xfId="32810"/>
    <cellStyle name="Title 2 10 4 4 3" xfId="32809"/>
    <cellStyle name="Title 2 10 4 5" xfId="15195"/>
    <cellStyle name="Title 2 10 4 5 2" xfId="32811"/>
    <cellStyle name="Title 2 10 4 6" xfId="32804"/>
    <cellStyle name="Title 2 10 5" xfId="15196"/>
    <cellStyle name="Title 2 10 5 2" xfId="15197"/>
    <cellStyle name="Title 2 10 5 2 2" xfId="15198"/>
    <cellStyle name="Title 2 10 5 2 2 2" xfId="32814"/>
    <cellStyle name="Title 2 10 5 2 3" xfId="32813"/>
    <cellStyle name="Title 2 10 5 3" xfId="15199"/>
    <cellStyle name="Title 2 10 5 3 2" xfId="15200"/>
    <cellStyle name="Title 2 10 5 3 2 2" xfId="32816"/>
    <cellStyle name="Title 2 10 5 3 3" xfId="32815"/>
    <cellStyle name="Title 2 10 5 4" xfId="15201"/>
    <cellStyle name="Title 2 10 5 4 2" xfId="32817"/>
    <cellStyle name="Title 2 10 5 5" xfId="32812"/>
    <cellStyle name="Title 2 10 6" xfId="15202"/>
    <cellStyle name="Title 2 10 6 2" xfId="15203"/>
    <cellStyle name="Title 2 10 6 2 2" xfId="32819"/>
    <cellStyle name="Title 2 10 6 3" xfId="32818"/>
    <cellStyle name="Title 2 10 7" xfId="15204"/>
    <cellStyle name="Title 2 10 7 2" xfId="15205"/>
    <cellStyle name="Title 2 10 7 2 2" xfId="32821"/>
    <cellStyle name="Title 2 10 7 3" xfId="32820"/>
    <cellStyle name="Title 2 10 8" xfId="15206"/>
    <cellStyle name="Title 2 10 8 2" xfId="15207"/>
    <cellStyle name="Title 2 10 8 2 2" xfId="32823"/>
    <cellStyle name="Title 2 10 8 3" xfId="32822"/>
    <cellStyle name="Title 2 10 9" xfId="15208"/>
    <cellStyle name="Title 2 10 9 2" xfId="32824"/>
    <cellStyle name="Title 2 11" xfId="15209"/>
    <cellStyle name="Title 2 11 10" xfId="32825"/>
    <cellStyle name="Title 2 11 2" xfId="15210"/>
    <cellStyle name="Title 2 11 2 2" xfId="15211"/>
    <cellStyle name="Title 2 11 2 2 2" xfId="15212"/>
    <cellStyle name="Title 2 11 2 2 2 2" xfId="32828"/>
    <cellStyle name="Title 2 11 2 2 3" xfId="32827"/>
    <cellStyle name="Title 2 11 2 3" xfId="15213"/>
    <cellStyle name="Title 2 11 2 3 2" xfId="15214"/>
    <cellStyle name="Title 2 11 2 3 2 2" xfId="32830"/>
    <cellStyle name="Title 2 11 2 3 3" xfId="32829"/>
    <cellStyle name="Title 2 11 2 4" xfId="15215"/>
    <cellStyle name="Title 2 11 2 4 2" xfId="32831"/>
    <cellStyle name="Title 2 11 2 5" xfId="32826"/>
    <cellStyle name="Title 2 11 3" xfId="15216"/>
    <cellStyle name="Title 2 11 3 2" xfId="15217"/>
    <cellStyle name="Title 2 11 3 2 2" xfId="15218"/>
    <cellStyle name="Title 2 11 3 2 2 2" xfId="32834"/>
    <cellStyle name="Title 2 11 3 2 3" xfId="32833"/>
    <cellStyle name="Title 2 11 3 3" xfId="15219"/>
    <cellStyle name="Title 2 11 3 3 2" xfId="15220"/>
    <cellStyle name="Title 2 11 3 3 2 2" xfId="32836"/>
    <cellStyle name="Title 2 11 3 3 3" xfId="32835"/>
    <cellStyle name="Title 2 11 3 4" xfId="15221"/>
    <cellStyle name="Title 2 11 3 4 2" xfId="32837"/>
    <cellStyle name="Title 2 11 3 5" xfId="32832"/>
    <cellStyle name="Title 2 11 4" xfId="15222"/>
    <cellStyle name="Title 2 11 4 2" xfId="15223"/>
    <cellStyle name="Title 2 11 4 2 2" xfId="15224"/>
    <cellStyle name="Title 2 11 4 2 2 2" xfId="32840"/>
    <cellStyle name="Title 2 11 4 2 3" xfId="32839"/>
    <cellStyle name="Title 2 11 4 3" xfId="15225"/>
    <cellStyle name="Title 2 11 4 3 2" xfId="15226"/>
    <cellStyle name="Title 2 11 4 3 2 2" xfId="32842"/>
    <cellStyle name="Title 2 11 4 3 3" xfId="32841"/>
    <cellStyle name="Title 2 11 4 4" xfId="15227"/>
    <cellStyle name="Title 2 11 4 4 2" xfId="15228"/>
    <cellStyle name="Title 2 11 4 4 2 2" xfId="32844"/>
    <cellStyle name="Title 2 11 4 4 3" xfId="32843"/>
    <cellStyle name="Title 2 11 4 5" xfId="15229"/>
    <cellStyle name="Title 2 11 4 5 2" xfId="32845"/>
    <cellStyle name="Title 2 11 4 6" xfId="32838"/>
    <cellStyle name="Title 2 11 5" xfId="15230"/>
    <cellStyle name="Title 2 11 5 2" xfId="15231"/>
    <cellStyle name="Title 2 11 5 2 2" xfId="15232"/>
    <cellStyle name="Title 2 11 5 2 2 2" xfId="32848"/>
    <cellStyle name="Title 2 11 5 2 3" xfId="32847"/>
    <cellStyle name="Title 2 11 5 3" xfId="15233"/>
    <cellStyle name="Title 2 11 5 3 2" xfId="15234"/>
    <cellStyle name="Title 2 11 5 3 2 2" xfId="32850"/>
    <cellStyle name="Title 2 11 5 3 3" xfId="32849"/>
    <cellStyle name="Title 2 11 5 4" xfId="15235"/>
    <cellStyle name="Title 2 11 5 4 2" xfId="32851"/>
    <cellStyle name="Title 2 11 5 5" xfId="32846"/>
    <cellStyle name="Title 2 11 6" xfId="15236"/>
    <cellStyle name="Title 2 11 6 2" xfId="15237"/>
    <cellStyle name="Title 2 11 6 2 2" xfId="32853"/>
    <cellStyle name="Title 2 11 6 3" xfId="32852"/>
    <cellStyle name="Title 2 11 7" xfId="15238"/>
    <cellStyle name="Title 2 11 7 2" xfId="15239"/>
    <cellStyle name="Title 2 11 7 2 2" xfId="32855"/>
    <cellStyle name="Title 2 11 7 3" xfId="32854"/>
    <cellStyle name="Title 2 11 8" xfId="15240"/>
    <cellStyle name="Title 2 11 8 2" xfId="15241"/>
    <cellStyle name="Title 2 11 8 2 2" xfId="32857"/>
    <cellStyle name="Title 2 11 8 3" xfId="32856"/>
    <cellStyle name="Title 2 11 9" xfId="15242"/>
    <cellStyle name="Title 2 11 9 2" xfId="32858"/>
    <cellStyle name="Title 2 12" xfId="15243"/>
    <cellStyle name="Title 2 12 2" xfId="15244"/>
    <cellStyle name="Title 2 12 2 2" xfId="15245"/>
    <cellStyle name="Title 2 12 2 2 2" xfId="32861"/>
    <cellStyle name="Title 2 12 2 3" xfId="32860"/>
    <cellStyle name="Title 2 12 3" xfId="15246"/>
    <cellStyle name="Title 2 12 3 2" xfId="15247"/>
    <cellStyle name="Title 2 12 3 2 2" xfId="32863"/>
    <cellStyle name="Title 2 12 3 3" xfId="32862"/>
    <cellStyle name="Title 2 12 4" xfId="15248"/>
    <cellStyle name="Title 2 12 4 2" xfId="32864"/>
    <cellStyle name="Title 2 12 5" xfId="32859"/>
    <cellStyle name="Title 2 13" xfId="15249"/>
    <cellStyle name="Title 2 13 2" xfId="15250"/>
    <cellStyle name="Title 2 13 2 2" xfId="15251"/>
    <cellStyle name="Title 2 13 2 2 2" xfId="32867"/>
    <cellStyle name="Title 2 13 2 3" xfId="32866"/>
    <cellStyle name="Title 2 13 3" xfId="15252"/>
    <cellStyle name="Title 2 13 3 2" xfId="15253"/>
    <cellStyle name="Title 2 13 3 2 2" xfId="32869"/>
    <cellStyle name="Title 2 13 3 3" xfId="32868"/>
    <cellStyle name="Title 2 13 4" xfId="15254"/>
    <cellStyle name="Title 2 13 4 2" xfId="32870"/>
    <cellStyle name="Title 2 13 5" xfId="32865"/>
    <cellStyle name="Title 2 14" xfId="15255"/>
    <cellStyle name="Title 2 14 2" xfId="15256"/>
    <cellStyle name="Title 2 14 2 2" xfId="15257"/>
    <cellStyle name="Title 2 14 2 2 2" xfId="32873"/>
    <cellStyle name="Title 2 14 2 3" xfId="32872"/>
    <cellStyle name="Title 2 14 3" xfId="15258"/>
    <cellStyle name="Title 2 14 3 2" xfId="15259"/>
    <cellStyle name="Title 2 14 3 2 2" xfId="32875"/>
    <cellStyle name="Title 2 14 3 3" xfId="32874"/>
    <cellStyle name="Title 2 14 4" xfId="15260"/>
    <cellStyle name="Title 2 14 4 2" xfId="32876"/>
    <cellStyle name="Title 2 14 5" xfId="32871"/>
    <cellStyle name="Title 2 15" xfId="15261"/>
    <cellStyle name="Title 2 15 2" xfId="15262"/>
    <cellStyle name="Title 2 15 2 2" xfId="15263"/>
    <cellStyle name="Title 2 15 2 2 2" xfId="32879"/>
    <cellStyle name="Title 2 15 2 3" xfId="32878"/>
    <cellStyle name="Title 2 15 3" xfId="15264"/>
    <cellStyle name="Title 2 15 3 2" xfId="15265"/>
    <cellStyle name="Title 2 15 3 2 2" xfId="32881"/>
    <cellStyle name="Title 2 15 3 3" xfId="32880"/>
    <cellStyle name="Title 2 15 4" xfId="15266"/>
    <cellStyle name="Title 2 15 4 2" xfId="15267"/>
    <cellStyle name="Title 2 15 4 2 2" xfId="32883"/>
    <cellStyle name="Title 2 15 4 3" xfId="32882"/>
    <cellStyle name="Title 2 15 5" xfId="15268"/>
    <cellStyle name="Title 2 15 5 2" xfId="32884"/>
    <cellStyle name="Title 2 15 6" xfId="32877"/>
    <cellStyle name="Title 2 16" xfId="15269"/>
    <cellStyle name="Title 2 16 2" xfId="15270"/>
    <cellStyle name="Title 2 16 2 2" xfId="15271"/>
    <cellStyle name="Title 2 16 2 2 2" xfId="32887"/>
    <cellStyle name="Title 2 16 2 3" xfId="32886"/>
    <cellStyle name="Title 2 16 3" xfId="15272"/>
    <cellStyle name="Title 2 16 3 2" xfId="15273"/>
    <cellStyle name="Title 2 16 3 2 2" xfId="32889"/>
    <cellStyle name="Title 2 16 3 3" xfId="32888"/>
    <cellStyle name="Title 2 16 4" xfId="15274"/>
    <cellStyle name="Title 2 16 4 2" xfId="32890"/>
    <cellStyle name="Title 2 16 5" xfId="32885"/>
    <cellStyle name="Title 2 17" xfId="15275"/>
    <cellStyle name="Title 2 17 2" xfId="15276"/>
    <cellStyle name="Title 2 17 2 2" xfId="32892"/>
    <cellStyle name="Title 2 17 3" xfId="32891"/>
    <cellStyle name="Title 2 18" xfId="15277"/>
    <cellStyle name="Title 2 18 2" xfId="15278"/>
    <cellStyle name="Title 2 18 2 2" xfId="32894"/>
    <cellStyle name="Title 2 18 3" xfId="32893"/>
    <cellStyle name="Title 2 19" xfId="15279"/>
    <cellStyle name="Title 2 19 2" xfId="15280"/>
    <cellStyle name="Title 2 19 2 2" xfId="32896"/>
    <cellStyle name="Title 2 19 3" xfId="32895"/>
    <cellStyle name="Title 2 2" xfId="15281"/>
    <cellStyle name="Title 2 2 10" xfId="32897"/>
    <cellStyle name="Title 2 2 2" xfId="15282"/>
    <cellStyle name="Title 2 2 2 2" xfId="15283"/>
    <cellStyle name="Title 2 2 2 2 2" xfId="15284"/>
    <cellStyle name="Title 2 2 2 2 2 2" xfId="32900"/>
    <cellStyle name="Title 2 2 2 2 3" xfId="32899"/>
    <cellStyle name="Title 2 2 2 3" xfId="15285"/>
    <cellStyle name="Title 2 2 2 3 2" xfId="15286"/>
    <cellStyle name="Title 2 2 2 3 2 2" xfId="32902"/>
    <cellStyle name="Title 2 2 2 3 3" xfId="32901"/>
    <cellStyle name="Title 2 2 2 4" xfId="15287"/>
    <cellStyle name="Title 2 2 2 4 2" xfId="32903"/>
    <cellStyle name="Title 2 2 2 5" xfId="32898"/>
    <cellStyle name="Title 2 2 3" xfId="15288"/>
    <cellStyle name="Title 2 2 3 2" xfId="15289"/>
    <cellStyle name="Title 2 2 3 2 2" xfId="15290"/>
    <cellStyle name="Title 2 2 3 2 2 2" xfId="32906"/>
    <cellStyle name="Title 2 2 3 2 3" xfId="32905"/>
    <cellStyle name="Title 2 2 3 3" xfId="15291"/>
    <cellStyle name="Title 2 2 3 3 2" xfId="15292"/>
    <cellStyle name="Title 2 2 3 3 2 2" xfId="32908"/>
    <cellStyle name="Title 2 2 3 3 3" xfId="32907"/>
    <cellStyle name="Title 2 2 3 4" xfId="15293"/>
    <cellStyle name="Title 2 2 3 4 2" xfId="32909"/>
    <cellStyle name="Title 2 2 3 5" xfId="32904"/>
    <cellStyle name="Title 2 2 4" xfId="15294"/>
    <cellStyle name="Title 2 2 4 2" xfId="15295"/>
    <cellStyle name="Title 2 2 4 2 2" xfId="15296"/>
    <cellStyle name="Title 2 2 4 2 2 2" xfId="32912"/>
    <cellStyle name="Title 2 2 4 2 3" xfId="32911"/>
    <cellStyle name="Title 2 2 4 3" xfId="15297"/>
    <cellStyle name="Title 2 2 4 3 2" xfId="15298"/>
    <cellStyle name="Title 2 2 4 3 2 2" xfId="32914"/>
    <cellStyle name="Title 2 2 4 3 3" xfId="32913"/>
    <cellStyle name="Title 2 2 4 4" xfId="15299"/>
    <cellStyle name="Title 2 2 4 4 2" xfId="15300"/>
    <cellStyle name="Title 2 2 4 4 2 2" xfId="32916"/>
    <cellStyle name="Title 2 2 4 4 3" xfId="32915"/>
    <cellStyle name="Title 2 2 4 5" xfId="15301"/>
    <cellStyle name="Title 2 2 4 5 2" xfId="32917"/>
    <cellStyle name="Title 2 2 4 6" xfId="32910"/>
    <cellStyle name="Title 2 2 5" xfId="15302"/>
    <cellStyle name="Title 2 2 5 2" xfId="15303"/>
    <cellStyle name="Title 2 2 5 2 2" xfId="15304"/>
    <cellStyle name="Title 2 2 5 2 2 2" xfId="32920"/>
    <cellStyle name="Title 2 2 5 2 3" xfId="32919"/>
    <cellStyle name="Title 2 2 5 3" xfId="15305"/>
    <cellStyle name="Title 2 2 5 3 2" xfId="15306"/>
    <cellStyle name="Title 2 2 5 3 2 2" xfId="32922"/>
    <cellStyle name="Title 2 2 5 3 3" xfId="32921"/>
    <cellStyle name="Title 2 2 5 4" xfId="15307"/>
    <cellStyle name="Title 2 2 5 4 2" xfId="32923"/>
    <cellStyle name="Title 2 2 5 5" xfId="32918"/>
    <cellStyle name="Title 2 2 6" xfId="15308"/>
    <cellStyle name="Title 2 2 6 2" xfId="15309"/>
    <cellStyle name="Title 2 2 6 2 2" xfId="32925"/>
    <cellStyle name="Title 2 2 6 3" xfId="32924"/>
    <cellStyle name="Title 2 2 7" xfId="15310"/>
    <cellStyle name="Title 2 2 7 2" xfId="15311"/>
    <cellStyle name="Title 2 2 7 2 2" xfId="32927"/>
    <cellStyle name="Title 2 2 7 3" xfId="32926"/>
    <cellStyle name="Title 2 2 8" xfId="15312"/>
    <cellStyle name="Title 2 2 8 2" xfId="15313"/>
    <cellStyle name="Title 2 2 8 2 2" xfId="32929"/>
    <cellStyle name="Title 2 2 8 3" xfId="32928"/>
    <cellStyle name="Title 2 2 9" xfId="15314"/>
    <cellStyle name="Title 2 2 9 2" xfId="32930"/>
    <cellStyle name="Title 2 20" xfId="15315"/>
    <cellStyle name="Title 2 20 2" xfId="15316"/>
    <cellStyle name="Title 2 20 2 2" xfId="32932"/>
    <cellStyle name="Title 2 20 3" xfId="32931"/>
    <cellStyle name="Title 2 21" xfId="15317"/>
    <cellStyle name="Title 2 21 2" xfId="32933"/>
    <cellStyle name="Title 2 22" xfId="15318"/>
    <cellStyle name="Title 2 22 2" xfId="32934"/>
    <cellStyle name="Title 2 23" xfId="15174"/>
    <cellStyle name="Title 2 24" xfId="32790"/>
    <cellStyle name="Title 2 3" xfId="15319"/>
    <cellStyle name="Title 2 3 10" xfId="32935"/>
    <cellStyle name="Title 2 3 2" xfId="15320"/>
    <cellStyle name="Title 2 3 2 2" xfId="15321"/>
    <cellStyle name="Title 2 3 2 2 2" xfId="15322"/>
    <cellStyle name="Title 2 3 2 2 2 2" xfId="32938"/>
    <cellStyle name="Title 2 3 2 2 3" xfId="32937"/>
    <cellStyle name="Title 2 3 2 3" xfId="15323"/>
    <cellStyle name="Title 2 3 2 3 2" xfId="15324"/>
    <cellStyle name="Title 2 3 2 3 2 2" xfId="32940"/>
    <cellStyle name="Title 2 3 2 3 3" xfId="32939"/>
    <cellStyle name="Title 2 3 2 4" xfId="15325"/>
    <cellStyle name="Title 2 3 2 4 2" xfId="32941"/>
    <cellStyle name="Title 2 3 2 5" xfId="32936"/>
    <cellStyle name="Title 2 3 3" xfId="15326"/>
    <cellStyle name="Title 2 3 3 2" xfId="15327"/>
    <cellStyle name="Title 2 3 3 2 2" xfId="15328"/>
    <cellStyle name="Title 2 3 3 2 2 2" xfId="32944"/>
    <cellStyle name="Title 2 3 3 2 3" xfId="32943"/>
    <cellStyle name="Title 2 3 3 3" xfId="15329"/>
    <cellStyle name="Title 2 3 3 3 2" xfId="15330"/>
    <cellStyle name="Title 2 3 3 3 2 2" xfId="32946"/>
    <cellStyle name="Title 2 3 3 3 3" xfId="32945"/>
    <cellStyle name="Title 2 3 3 4" xfId="15331"/>
    <cellStyle name="Title 2 3 3 4 2" xfId="32947"/>
    <cellStyle name="Title 2 3 3 5" xfId="32942"/>
    <cellStyle name="Title 2 3 4" xfId="15332"/>
    <cellStyle name="Title 2 3 4 2" xfId="15333"/>
    <cellStyle name="Title 2 3 4 2 2" xfId="15334"/>
    <cellStyle name="Title 2 3 4 2 2 2" xfId="32950"/>
    <cellStyle name="Title 2 3 4 2 3" xfId="32949"/>
    <cellStyle name="Title 2 3 4 3" xfId="15335"/>
    <cellStyle name="Title 2 3 4 3 2" xfId="15336"/>
    <cellStyle name="Title 2 3 4 3 2 2" xfId="32952"/>
    <cellStyle name="Title 2 3 4 3 3" xfId="32951"/>
    <cellStyle name="Title 2 3 4 4" xfId="15337"/>
    <cellStyle name="Title 2 3 4 4 2" xfId="15338"/>
    <cellStyle name="Title 2 3 4 4 2 2" xfId="32954"/>
    <cellStyle name="Title 2 3 4 4 3" xfId="32953"/>
    <cellStyle name="Title 2 3 4 5" xfId="15339"/>
    <cellStyle name="Title 2 3 4 5 2" xfId="32955"/>
    <cellStyle name="Title 2 3 4 6" xfId="32948"/>
    <cellStyle name="Title 2 3 5" xfId="15340"/>
    <cellStyle name="Title 2 3 5 2" xfId="15341"/>
    <cellStyle name="Title 2 3 5 2 2" xfId="15342"/>
    <cellStyle name="Title 2 3 5 2 2 2" xfId="32958"/>
    <cellStyle name="Title 2 3 5 2 3" xfId="32957"/>
    <cellStyle name="Title 2 3 5 3" xfId="15343"/>
    <cellStyle name="Title 2 3 5 3 2" xfId="15344"/>
    <cellStyle name="Title 2 3 5 3 2 2" xfId="32960"/>
    <cellStyle name="Title 2 3 5 3 3" xfId="32959"/>
    <cellStyle name="Title 2 3 5 4" xfId="15345"/>
    <cellStyle name="Title 2 3 5 4 2" xfId="32961"/>
    <cellStyle name="Title 2 3 5 5" xfId="32956"/>
    <cellStyle name="Title 2 3 6" xfId="15346"/>
    <cellStyle name="Title 2 3 6 2" xfId="15347"/>
    <cellStyle name="Title 2 3 6 2 2" xfId="32963"/>
    <cellStyle name="Title 2 3 6 3" xfId="32962"/>
    <cellStyle name="Title 2 3 7" xfId="15348"/>
    <cellStyle name="Title 2 3 7 2" xfId="15349"/>
    <cellStyle name="Title 2 3 7 2 2" xfId="32965"/>
    <cellStyle name="Title 2 3 7 3" xfId="32964"/>
    <cellStyle name="Title 2 3 8" xfId="15350"/>
    <cellStyle name="Title 2 3 8 2" xfId="15351"/>
    <cellStyle name="Title 2 3 8 2 2" xfId="32967"/>
    <cellStyle name="Title 2 3 8 3" xfId="32966"/>
    <cellStyle name="Title 2 3 9" xfId="15352"/>
    <cellStyle name="Title 2 3 9 2" xfId="32968"/>
    <cellStyle name="Title 2 4" xfId="15353"/>
    <cellStyle name="Title 2 4 10" xfId="32969"/>
    <cellStyle name="Title 2 4 2" xfId="15354"/>
    <cellStyle name="Title 2 4 2 2" xfId="15355"/>
    <cellStyle name="Title 2 4 2 2 2" xfId="15356"/>
    <cellStyle name="Title 2 4 2 2 2 2" xfId="32972"/>
    <cellStyle name="Title 2 4 2 2 3" xfId="32971"/>
    <cellStyle name="Title 2 4 2 3" xfId="15357"/>
    <cellStyle name="Title 2 4 2 3 2" xfId="15358"/>
    <cellStyle name="Title 2 4 2 3 2 2" xfId="32974"/>
    <cellStyle name="Title 2 4 2 3 3" xfId="32973"/>
    <cellStyle name="Title 2 4 2 4" xfId="15359"/>
    <cellStyle name="Title 2 4 2 4 2" xfId="32975"/>
    <cellStyle name="Title 2 4 2 5" xfId="32970"/>
    <cellStyle name="Title 2 4 3" xfId="15360"/>
    <cellStyle name="Title 2 4 3 2" xfId="15361"/>
    <cellStyle name="Title 2 4 3 2 2" xfId="15362"/>
    <cellStyle name="Title 2 4 3 2 2 2" xfId="32978"/>
    <cellStyle name="Title 2 4 3 2 3" xfId="32977"/>
    <cellStyle name="Title 2 4 3 3" xfId="15363"/>
    <cellStyle name="Title 2 4 3 3 2" xfId="15364"/>
    <cellStyle name="Title 2 4 3 3 2 2" xfId="32980"/>
    <cellStyle name="Title 2 4 3 3 3" xfId="32979"/>
    <cellStyle name="Title 2 4 3 4" xfId="15365"/>
    <cellStyle name="Title 2 4 3 4 2" xfId="32981"/>
    <cellStyle name="Title 2 4 3 5" xfId="32976"/>
    <cellStyle name="Title 2 4 4" xfId="15366"/>
    <cellStyle name="Title 2 4 4 2" xfId="15367"/>
    <cellStyle name="Title 2 4 4 2 2" xfId="15368"/>
    <cellStyle name="Title 2 4 4 2 2 2" xfId="32984"/>
    <cellStyle name="Title 2 4 4 2 3" xfId="32983"/>
    <cellStyle name="Title 2 4 4 3" xfId="15369"/>
    <cellStyle name="Title 2 4 4 3 2" xfId="15370"/>
    <cellStyle name="Title 2 4 4 3 2 2" xfId="32986"/>
    <cellStyle name="Title 2 4 4 3 3" xfId="32985"/>
    <cellStyle name="Title 2 4 4 4" xfId="15371"/>
    <cellStyle name="Title 2 4 4 4 2" xfId="15372"/>
    <cellStyle name="Title 2 4 4 4 2 2" xfId="32988"/>
    <cellStyle name="Title 2 4 4 4 3" xfId="32987"/>
    <cellStyle name="Title 2 4 4 5" xfId="15373"/>
    <cellStyle name="Title 2 4 4 5 2" xfId="32989"/>
    <cellStyle name="Title 2 4 4 6" xfId="32982"/>
    <cellStyle name="Title 2 4 5" xfId="15374"/>
    <cellStyle name="Title 2 4 5 2" xfId="15375"/>
    <cellStyle name="Title 2 4 5 2 2" xfId="15376"/>
    <cellStyle name="Title 2 4 5 2 2 2" xfId="32992"/>
    <cellStyle name="Title 2 4 5 2 3" xfId="32991"/>
    <cellStyle name="Title 2 4 5 3" xfId="15377"/>
    <cellStyle name="Title 2 4 5 3 2" xfId="15378"/>
    <cellStyle name="Title 2 4 5 3 2 2" xfId="32994"/>
    <cellStyle name="Title 2 4 5 3 3" xfId="32993"/>
    <cellStyle name="Title 2 4 5 4" xfId="15379"/>
    <cellStyle name="Title 2 4 5 4 2" xfId="32995"/>
    <cellStyle name="Title 2 4 5 5" xfId="32990"/>
    <cellStyle name="Title 2 4 6" xfId="15380"/>
    <cellStyle name="Title 2 4 6 2" xfId="15381"/>
    <cellStyle name="Title 2 4 6 2 2" xfId="32997"/>
    <cellStyle name="Title 2 4 6 3" xfId="32996"/>
    <cellStyle name="Title 2 4 7" xfId="15382"/>
    <cellStyle name="Title 2 4 7 2" xfId="15383"/>
    <cellStyle name="Title 2 4 7 2 2" xfId="32999"/>
    <cellStyle name="Title 2 4 7 3" xfId="32998"/>
    <cellStyle name="Title 2 4 8" xfId="15384"/>
    <cellStyle name="Title 2 4 8 2" xfId="15385"/>
    <cellStyle name="Title 2 4 8 2 2" xfId="33001"/>
    <cellStyle name="Title 2 4 8 3" xfId="33000"/>
    <cellStyle name="Title 2 4 9" xfId="15386"/>
    <cellStyle name="Title 2 4 9 2" xfId="33002"/>
    <cellStyle name="Title 2 5" xfId="15387"/>
    <cellStyle name="Title 2 5 10" xfId="33003"/>
    <cellStyle name="Title 2 5 2" xfId="15388"/>
    <cellStyle name="Title 2 5 2 2" xfId="15389"/>
    <cellStyle name="Title 2 5 2 2 2" xfId="15390"/>
    <cellStyle name="Title 2 5 2 2 2 2" xfId="33006"/>
    <cellStyle name="Title 2 5 2 2 3" xfId="33005"/>
    <cellStyle name="Title 2 5 2 3" xfId="15391"/>
    <cellStyle name="Title 2 5 2 3 2" xfId="15392"/>
    <cellStyle name="Title 2 5 2 3 2 2" xfId="33008"/>
    <cellStyle name="Title 2 5 2 3 3" xfId="33007"/>
    <cellStyle name="Title 2 5 2 4" xfId="15393"/>
    <cellStyle name="Title 2 5 2 4 2" xfId="33009"/>
    <cellStyle name="Title 2 5 2 5" xfId="33004"/>
    <cellStyle name="Title 2 5 3" xfId="15394"/>
    <cellStyle name="Title 2 5 3 2" xfId="15395"/>
    <cellStyle name="Title 2 5 3 2 2" xfId="15396"/>
    <cellStyle name="Title 2 5 3 2 2 2" xfId="33012"/>
    <cellStyle name="Title 2 5 3 2 3" xfId="33011"/>
    <cellStyle name="Title 2 5 3 3" xfId="15397"/>
    <cellStyle name="Title 2 5 3 3 2" xfId="15398"/>
    <cellStyle name="Title 2 5 3 3 2 2" xfId="33014"/>
    <cellStyle name="Title 2 5 3 3 3" xfId="33013"/>
    <cellStyle name="Title 2 5 3 4" xfId="15399"/>
    <cellStyle name="Title 2 5 3 4 2" xfId="33015"/>
    <cellStyle name="Title 2 5 3 5" xfId="33010"/>
    <cellStyle name="Title 2 5 4" xfId="15400"/>
    <cellStyle name="Title 2 5 4 2" xfId="15401"/>
    <cellStyle name="Title 2 5 4 2 2" xfId="15402"/>
    <cellStyle name="Title 2 5 4 2 2 2" xfId="33018"/>
    <cellStyle name="Title 2 5 4 2 3" xfId="33017"/>
    <cellStyle name="Title 2 5 4 3" xfId="15403"/>
    <cellStyle name="Title 2 5 4 3 2" xfId="15404"/>
    <cellStyle name="Title 2 5 4 3 2 2" xfId="33020"/>
    <cellStyle name="Title 2 5 4 3 3" xfId="33019"/>
    <cellStyle name="Title 2 5 4 4" xfId="15405"/>
    <cellStyle name="Title 2 5 4 4 2" xfId="15406"/>
    <cellStyle name="Title 2 5 4 4 2 2" xfId="33022"/>
    <cellStyle name="Title 2 5 4 4 3" xfId="33021"/>
    <cellStyle name="Title 2 5 4 5" xfId="15407"/>
    <cellStyle name="Title 2 5 4 5 2" xfId="33023"/>
    <cellStyle name="Title 2 5 4 6" xfId="33016"/>
    <cellStyle name="Title 2 5 5" xfId="15408"/>
    <cellStyle name="Title 2 5 5 2" xfId="15409"/>
    <cellStyle name="Title 2 5 5 2 2" xfId="15410"/>
    <cellStyle name="Title 2 5 5 2 2 2" xfId="33026"/>
    <cellStyle name="Title 2 5 5 2 3" xfId="33025"/>
    <cellStyle name="Title 2 5 5 3" xfId="15411"/>
    <cellStyle name="Title 2 5 5 3 2" xfId="15412"/>
    <cellStyle name="Title 2 5 5 3 2 2" xfId="33028"/>
    <cellStyle name="Title 2 5 5 3 3" xfId="33027"/>
    <cellStyle name="Title 2 5 5 4" xfId="15413"/>
    <cellStyle name="Title 2 5 5 4 2" xfId="33029"/>
    <cellStyle name="Title 2 5 5 5" xfId="33024"/>
    <cellStyle name="Title 2 5 6" xfId="15414"/>
    <cellStyle name="Title 2 5 6 2" xfId="15415"/>
    <cellStyle name="Title 2 5 6 2 2" xfId="33031"/>
    <cellStyle name="Title 2 5 6 3" xfId="33030"/>
    <cellStyle name="Title 2 5 7" xfId="15416"/>
    <cellStyle name="Title 2 5 7 2" xfId="15417"/>
    <cellStyle name="Title 2 5 7 2 2" xfId="33033"/>
    <cellStyle name="Title 2 5 7 3" xfId="33032"/>
    <cellStyle name="Title 2 5 8" xfId="15418"/>
    <cellStyle name="Title 2 5 8 2" xfId="15419"/>
    <cellStyle name="Title 2 5 8 2 2" xfId="33035"/>
    <cellStyle name="Title 2 5 8 3" xfId="33034"/>
    <cellStyle name="Title 2 5 9" xfId="15420"/>
    <cellStyle name="Title 2 5 9 2" xfId="33036"/>
    <cellStyle name="Title 2 6" xfId="15421"/>
    <cellStyle name="Title 2 6 10" xfId="33037"/>
    <cellStyle name="Title 2 6 2" xfId="15422"/>
    <cellStyle name="Title 2 6 2 2" xfId="15423"/>
    <cellStyle name="Title 2 6 2 2 2" xfId="15424"/>
    <cellStyle name="Title 2 6 2 2 2 2" xfId="33040"/>
    <cellStyle name="Title 2 6 2 2 3" xfId="33039"/>
    <cellStyle name="Title 2 6 2 3" xfId="15425"/>
    <cellStyle name="Title 2 6 2 3 2" xfId="15426"/>
    <cellStyle name="Title 2 6 2 3 2 2" xfId="33042"/>
    <cellStyle name="Title 2 6 2 3 3" xfId="33041"/>
    <cellStyle name="Title 2 6 2 4" xfId="15427"/>
    <cellStyle name="Title 2 6 2 4 2" xfId="33043"/>
    <cellStyle name="Title 2 6 2 5" xfId="33038"/>
    <cellStyle name="Title 2 6 3" xfId="15428"/>
    <cellStyle name="Title 2 6 3 2" xfId="15429"/>
    <cellStyle name="Title 2 6 3 2 2" xfId="15430"/>
    <cellStyle name="Title 2 6 3 2 2 2" xfId="33046"/>
    <cellStyle name="Title 2 6 3 2 3" xfId="33045"/>
    <cellStyle name="Title 2 6 3 3" xfId="15431"/>
    <cellStyle name="Title 2 6 3 3 2" xfId="15432"/>
    <cellStyle name="Title 2 6 3 3 2 2" xfId="33048"/>
    <cellStyle name="Title 2 6 3 3 3" xfId="33047"/>
    <cellStyle name="Title 2 6 3 4" xfId="15433"/>
    <cellStyle name="Title 2 6 3 4 2" xfId="33049"/>
    <cellStyle name="Title 2 6 3 5" xfId="33044"/>
    <cellStyle name="Title 2 6 4" xfId="15434"/>
    <cellStyle name="Title 2 6 4 2" xfId="15435"/>
    <cellStyle name="Title 2 6 4 2 2" xfId="15436"/>
    <cellStyle name="Title 2 6 4 2 2 2" xfId="33052"/>
    <cellStyle name="Title 2 6 4 2 3" xfId="33051"/>
    <cellStyle name="Title 2 6 4 3" xfId="15437"/>
    <cellStyle name="Title 2 6 4 3 2" xfId="15438"/>
    <cellStyle name="Title 2 6 4 3 2 2" xfId="33054"/>
    <cellStyle name="Title 2 6 4 3 3" xfId="33053"/>
    <cellStyle name="Title 2 6 4 4" xfId="15439"/>
    <cellStyle name="Title 2 6 4 4 2" xfId="15440"/>
    <cellStyle name="Title 2 6 4 4 2 2" xfId="33056"/>
    <cellStyle name="Title 2 6 4 4 3" xfId="33055"/>
    <cellStyle name="Title 2 6 4 5" xfId="15441"/>
    <cellStyle name="Title 2 6 4 5 2" xfId="33057"/>
    <cellStyle name="Title 2 6 4 6" xfId="33050"/>
    <cellStyle name="Title 2 6 5" xfId="15442"/>
    <cellStyle name="Title 2 6 5 2" xfId="15443"/>
    <cellStyle name="Title 2 6 5 2 2" xfId="15444"/>
    <cellStyle name="Title 2 6 5 2 2 2" xfId="33060"/>
    <cellStyle name="Title 2 6 5 2 3" xfId="33059"/>
    <cellStyle name="Title 2 6 5 3" xfId="15445"/>
    <cellStyle name="Title 2 6 5 3 2" xfId="15446"/>
    <cellStyle name="Title 2 6 5 3 2 2" xfId="33062"/>
    <cellStyle name="Title 2 6 5 3 3" xfId="33061"/>
    <cellStyle name="Title 2 6 5 4" xfId="15447"/>
    <cellStyle name="Title 2 6 5 4 2" xfId="33063"/>
    <cellStyle name="Title 2 6 5 5" xfId="33058"/>
    <cellStyle name="Title 2 6 6" xfId="15448"/>
    <cellStyle name="Title 2 6 6 2" xfId="15449"/>
    <cellStyle name="Title 2 6 6 2 2" xfId="33065"/>
    <cellStyle name="Title 2 6 6 3" xfId="33064"/>
    <cellStyle name="Title 2 6 7" xfId="15450"/>
    <cellStyle name="Title 2 6 7 2" xfId="15451"/>
    <cellStyle name="Title 2 6 7 2 2" xfId="33067"/>
    <cellStyle name="Title 2 6 7 3" xfId="33066"/>
    <cellStyle name="Title 2 6 8" xfId="15452"/>
    <cellStyle name="Title 2 6 8 2" xfId="15453"/>
    <cellStyle name="Title 2 6 8 2 2" xfId="33069"/>
    <cellStyle name="Title 2 6 8 3" xfId="33068"/>
    <cellStyle name="Title 2 6 9" xfId="15454"/>
    <cellStyle name="Title 2 6 9 2" xfId="33070"/>
    <cellStyle name="Title 2 7" xfId="15455"/>
    <cellStyle name="Title 2 7 10" xfId="33071"/>
    <cellStyle name="Title 2 7 2" xfId="15456"/>
    <cellStyle name="Title 2 7 2 2" xfId="15457"/>
    <cellStyle name="Title 2 7 2 2 2" xfId="15458"/>
    <cellStyle name="Title 2 7 2 2 2 2" xfId="33074"/>
    <cellStyle name="Title 2 7 2 2 3" xfId="33073"/>
    <cellStyle name="Title 2 7 2 3" xfId="15459"/>
    <cellStyle name="Title 2 7 2 3 2" xfId="15460"/>
    <cellStyle name="Title 2 7 2 3 2 2" xfId="33076"/>
    <cellStyle name="Title 2 7 2 3 3" xfId="33075"/>
    <cellStyle name="Title 2 7 2 4" xfId="15461"/>
    <cellStyle name="Title 2 7 2 4 2" xfId="33077"/>
    <cellStyle name="Title 2 7 2 5" xfId="33072"/>
    <cellStyle name="Title 2 7 3" xfId="15462"/>
    <cellStyle name="Title 2 7 3 2" xfId="15463"/>
    <cellStyle name="Title 2 7 3 2 2" xfId="15464"/>
    <cellStyle name="Title 2 7 3 2 2 2" xfId="33080"/>
    <cellStyle name="Title 2 7 3 2 3" xfId="33079"/>
    <cellStyle name="Title 2 7 3 3" xfId="15465"/>
    <cellStyle name="Title 2 7 3 3 2" xfId="15466"/>
    <cellStyle name="Title 2 7 3 3 2 2" xfId="33082"/>
    <cellStyle name="Title 2 7 3 3 3" xfId="33081"/>
    <cellStyle name="Title 2 7 3 4" xfId="15467"/>
    <cellStyle name="Title 2 7 3 4 2" xfId="33083"/>
    <cellStyle name="Title 2 7 3 5" xfId="33078"/>
    <cellStyle name="Title 2 7 4" xfId="15468"/>
    <cellStyle name="Title 2 7 4 2" xfId="15469"/>
    <cellStyle name="Title 2 7 4 2 2" xfId="15470"/>
    <cellStyle name="Title 2 7 4 2 2 2" xfId="33086"/>
    <cellStyle name="Title 2 7 4 2 3" xfId="33085"/>
    <cellStyle name="Title 2 7 4 3" xfId="15471"/>
    <cellStyle name="Title 2 7 4 3 2" xfId="15472"/>
    <cellStyle name="Title 2 7 4 3 2 2" xfId="33088"/>
    <cellStyle name="Title 2 7 4 3 3" xfId="33087"/>
    <cellStyle name="Title 2 7 4 4" xfId="15473"/>
    <cellStyle name="Title 2 7 4 4 2" xfId="15474"/>
    <cellStyle name="Title 2 7 4 4 2 2" xfId="33090"/>
    <cellStyle name="Title 2 7 4 4 3" xfId="33089"/>
    <cellStyle name="Title 2 7 4 5" xfId="15475"/>
    <cellStyle name="Title 2 7 4 5 2" xfId="33091"/>
    <cellStyle name="Title 2 7 4 6" xfId="33084"/>
    <cellStyle name="Title 2 7 5" xfId="15476"/>
    <cellStyle name="Title 2 7 5 2" xfId="15477"/>
    <cellStyle name="Title 2 7 5 2 2" xfId="15478"/>
    <cellStyle name="Title 2 7 5 2 2 2" xfId="33094"/>
    <cellStyle name="Title 2 7 5 2 3" xfId="33093"/>
    <cellStyle name="Title 2 7 5 3" xfId="15479"/>
    <cellStyle name="Title 2 7 5 3 2" xfId="15480"/>
    <cellStyle name="Title 2 7 5 3 2 2" xfId="33096"/>
    <cellStyle name="Title 2 7 5 3 3" xfId="33095"/>
    <cellStyle name="Title 2 7 5 4" xfId="15481"/>
    <cellStyle name="Title 2 7 5 4 2" xfId="33097"/>
    <cellStyle name="Title 2 7 5 5" xfId="33092"/>
    <cellStyle name="Title 2 7 6" xfId="15482"/>
    <cellStyle name="Title 2 7 6 2" xfId="15483"/>
    <cellStyle name="Title 2 7 6 2 2" xfId="33099"/>
    <cellStyle name="Title 2 7 6 3" xfId="33098"/>
    <cellStyle name="Title 2 7 7" xfId="15484"/>
    <cellStyle name="Title 2 7 7 2" xfId="15485"/>
    <cellStyle name="Title 2 7 7 2 2" xfId="33101"/>
    <cellStyle name="Title 2 7 7 3" xfId="33100"/>
    <cellStyle name="Title 2 7 8" xfId="15486"/>
    <cellStyle name="Title 2 7 8 2" xfId="15487"/>
    <cellStyle name="Title 2 7 8 2 2" xfId="33103"/>
    <cellStyle name="Title 2 7 8 3" xfId="33102"/>
    <cellStyle name="Title 2 7 9" xfId="15488"/>
    <cellStyle name="Title 2 7 9 2" xfId="33104"/>
    <cellStyle name="Title 2 8" xfId="15489"/>
    <cellStyle name="Title 2 8 10" xfId="33105"/>
    <cellStyle name="Title 2 8 2" xfId="15490"/>
    <cellStyle name="Title 2 8 2 2" xfId="15491"/>
    <cellStyle name="Title 2 8 2 2 2" xfId="15492"/>
    <cellStyle name="Title 2 8 2 2 2 2" xfId="33108"/>
    <cellStyle name="Title 2 8 2 2 3" xfId="33107"/>
    <cellStyle name="Title 2 8 2 3" xfId="15493"/>
    <cellStyle name="Title 2 8 2 3 2" xfId="15494"/>
    <cellStyle name="Title 2 8 2 3 2 2" xfId="33110"/>
    <cellStyle name="Title 2 8 2 3 3" xfId="33109"/>
    <cellStyle name="Title 2 8 2 4" xfId="15495"/>
    <cellStyle name="Title 2 8 2 4 2" xfId="33111"/>
    <cellStyle name="Title 2 8 2 5" xfId="33106"/>
    <cellStyle name="Title 2 8 3" xfId="15496"/>
    <cellStyle name="Title 2 8 3 2" xfId="15497"/>
    <cellStyle name="Title 2 8 3 2 2" xfId="15498"/>
    <cellStyle name="Title 2 8 3 2 2 2" xfId="33114"/>
    <cellStyle name="Title 2 8 3 2 3" xfId="33113"/>
    <cellStyle name="Title 2 8 3 3" xfId="15499"/>
    <cellStyle name="Title 2 8 3 3 2" xfId="15500"/>
    <cellStyle name="Title 2 8 3 3 2 2" xfId="33116"/>
    <cellStyle name="Title 2 8 3 3 3" xfId="33115"/>
    <cellStyle name="Title 2 8 3 4" xfId="15501"/>
    <cellStyle name="Title 2 8 3 4 2" xfId="33117"/>
    <cellStyle name="Title 2 8 3 5" xfId="33112"/>
    <cellStyle name="Title 2 8 4" xfId="15502"/>
    <cellStyle name="Title 2 8 4 2" xfId="15503"/>
    <cellStyle name="Title 2 8 4 2 2" xfId="15504"/>
    <cellStyle name="Title 2 8 4 2 2 2" xfId="33120"/>
    <cellStyle name="Title 2 8 4 2 3" xfId="33119"/>
    <cellStyle name="Title 2 8 4 3" xfId="15505"/>
    <cellStyle name="Title 2 8 4 3 2" xfId="15506"/>
    <cellStyle name="Title 2 8 4 3 2 2" xfId="33122"/>
    <cellStyle name="Title 2 8 4 3 3" xfId="33121"/>
    <cellStyle name="Title 2 8 4 4" xfId="15507"/>
    <cellStyle name="Title 2 8 4 4 2" xfId="15508"/>
    <cellStyle name="Title 2 8 4 4 2 2" xfId="33124"/>
    <cellStyle name="Title 2 8 4 4 3" xfId="33123"/>
    <cellStyle name="Title 2 8 4 5" xfId="15509"/>
    <cellStyle name="Title 2 8 4 5 2" xfId="33125"/>
    <cellStyle name="Title 2 8 4 6" xfId="33118"/>
    <cellStyle name="Title 2 8 5" xfId="15510"/>
    <cellStyle name="Title 2 8 5 2" xfId="15511"/>
    <cellStyle name="Title 2 8 5 2 2" xfId="15512"/>
    <cellStyle name="Title 2 8 5 2 2 2" xfId="33128"/>
    <cellStyle name="Title 2 8 5 2 3" xfId="33127"/>
    <cellStyle name="Title 2 8 5 3" xfId="15513"/>
    <cellStyle name="Title 2 8 5 3 2" xfId="15514"/>
    <cellStyle name="Title 2 8 5 3 2 2" xfId="33130"/>
    <cellStyle name="Title 2 8 5 3 3" xfId="33129"/>
    <cellStyle name="Title 2 8 5 4" xfId="15515"/>
    <cellStyle name="Title 2 8 5 4 2" xfId="33131"/>
    <cellStyle name="Title 2 8 5 5" xfId="33126"/>
    <cellStyle name="Title 2 8 6" xfId="15516"/>
    <cellStyle name="Title 2 8 6 2" xfId="15517"/>
    <cellStyle name="Title 2 8 6 2 2" xfId="33133"/>
    <cellStyle name="Title 2 8 6 3" xfId="33132"/>
    <cellStyle name="Title 2 8 7" xfId="15518"/>
    <cellStyle name="Title 2 8 7 2" xfId="15519"/>
    <cellStyle name="Title 2 8 7 2 2" xfId="33135"/>
    <cellStyle name="Title 2 8 7 3" xfId="33134"/>
    <cellStyle name="Title 2 8 8" xfId="15520"/>
    <cellStyle name="Title 2 8 8 2" xfId="15521"/>
    <cellStyle name="Title 2 8 8 2 2" xfId="33137"/>
    <cellStyle name="Title 2 8 8 3" xfId="33136"/>
    <cellStyle name="Title 2 8 9" xfId="15522"/>
    <cellStyle name="Title 2 8 9 2" xfId="33138"/>
    <cellStyle name="Title 2 9" xfId="15523"/>
    <cellStyle name="Title 2 9 10" xfId="33139"/>
    <cellStyle name="Title 2 9 2" xfId="15524"/>
    <cellStyle name="Title 2 9 2 2" xfId="15525"/>
    <cellStyle name="Title 2 9 2 2 2" xfId="15526"/>
    <cellStyle name="Title 2 9 2 2 2 2" xfId="33142"/>
    <cellStyle name="Title 2 9 2 2 3" xfId="33141"/>
    <cellStyle name="Title 2 9 2 3" xfId="15527"/>
    <cellStyle name="Title 2 9 2 3 2" xfId="15528"/>
    <cellStyle name="Title 2 9 2 3 2 2" xfId="33144"/>
    <cellStyle name="Title 2 9 2 3 3" xfId="33143"/>
    <cellStyle name="Title 2 9 2 4" xfId="15529"/>
    <cellStyle name="Title 2 9 2 4 2" xfId="33145"/>
    <cellStyle name="Title 2 9 2 5" xfId="33140"/>
    <cellStyle name="Title 2 9 3" xfId="15530"/>
    <cellStyle name="Title 2 9 3 2" xfId="15531"/>
    <cellStyle name="Title 2 9 3 2 2" xfId="15532"/>
    <cellStyle name="Title 2 9 3 2 2 2" xfId="33148"/>
    <cellStyle name="Title 2 9 3 2 3" xfId="33147"/>
    <cellStyle name="Title 2 9 3 3" xfId="15533"/>
    <cellStyle name="Title 2 9 3 3 2" xfId="15534"/>
    <cellStyle name="Title 2 9 3 3 2 2" xfId="33150"/>
    <cellStyle name="Title 2 9 3 3 3" xfId="33149"/>
    <cellStyle name="Title 2 9 3 4" xfId="15535"/>
    <cellStyle name="Title 2 9 3 4 2" xfId="33151"/>
    <cellStyle name="Title 2 9 3 5" xfId="33146"/>
    <cellStyle name="Title 2 9 4" xfId="15536"/>
    <cellStyle name="Title 2 9 4 2" xfId="15537"/>
    <cellStyle name="Title 2 9 4 2 2" xfId="15538"/>
    <cellStyle name="Title 2 9 4 2 2 2" xfId="33154"/>
    <cellStyle name="Title 2 9 4 2 3" xfId="33153"/>
    <cellStyle name="Title 2 9 4 3" xfId="15539"/>
    <cellStyle name="Title 2 9 4 3 2" xfId="15540"/>
    <cellStyle name="Title 2 9 4 3 2 2" xfId="33156"/>
    <cellStyle name="Title 2 9 4 3 3" xfId="33155"/>
    <cellStyle name="Title 2 9 4 4" xfId="15541"/>
    <cellStyle name="Title 2 9 4 4 2" xfId="15542"/>
    <cellStyle name="Title 2 9 4 4 2 2" xfId="33158"/>
    <cellStyle name="Title 2 9 4 4 3" xfId="33157"/>
    <cellStyle name="Title 2 9 4 5" xfId="15543"/>
    <cellStyle name="Title 2 9 4 5 2" xfId="33159"/>
    <cellStyle name="Title 2 9 4 6" xfId="33152"/>
    <cellStyle name="Title 2 9 5" xfId="15544"/>
    <cellStyle name="Title 2 9 5 2" xfId="15545"/>
    <cellStyle name="Title 2 9 5 2 2" xfId="15546"/>
    <cellStyle name="Title 2 9 5 2 2 2" xfId="33162"/>
    <cellStyle name="Title 2 9 5 2 3" xfId="33161"/>
    <cellStyle name="Title 2 9 5 3" xfId="15547"/>
    <cellStyle name="Title 2 9 5 3 2" xfId="15548"/>
    <cellStyle name="Title 2 9 5 3 2 2" xfId="33164"/>
    <cellStyle name="Title 2 9 5 3 3" xfId="33163"/>
    <cellStyle name="Title 2 9 5 4" xfId="15549"/>
    <cellStyle name="Title 2 9 5 4 2" xfId="33165"/>
    <cellStyle name="Title 2 9 5 5" xfId="33160"/>
    <cellStyle name="Title 2 9 6" xfId="15550"/>
    <cellStyle name="Title 2 9 6 2" xfId="15551"/>
    <cellStyle name="Title 2 9 6 2 2" xfId="33167"/>
    <cellStyle name="Title 2 9 6 3" xfId="33166"/>
    <cellStyle name="Title 2 9 7" xfId="15552"/>
    <cellStyle name="Title 2 9 7 2" xfId="15553"/>
    <cellStyle name="Title 2 9 7 2 2" xfId="33169"/>
    <cellStyle name="Title 2 9 7 3" xfId="33168"/>
    <cellStyle name="Title 2 9 8" xfId="15554"/>
    <cellStyle name="Title 2 9 8 2" xfId="15555"/>
    <cellStyle name="Title 2 9 8 2 2" xfId="33171"/>
    <cellStyle name="Title 2 9 8 3" xfId="33170"/>
    <cellStyle name="Title 2 9 9" xfId="15556"/>
    <cellStyle name="Title 2 9 9 2" xfId="33172"/>
    <cellStyle name="Title 20" xfId="15557"/>
    <cellStyle name="Title 20 10" xfId="15558"/>
    <cellStyle name="Title 20 10 2" xfId="15559"/>
    <cellStyle name="Title 20 10 2 2" xfId="33175"/>
    <cellStyle name="Title 20 10 3" xfId="33174"/>
    <cellStyle name="Title 20 11" xfId="15560"/>
    <cellStyle name="Title 20 11 2" xfId="33176"/>
    <cellStyle name="Title 20 12" xfId="33173"/>
    <cellStyle name="Title 20 2" xfId="15561"/>
    <cellStyle name="Title 20 2 2" xfId="15562"/>
    <cellStyle name="Title 20 2 2 2" xfId="15563"/>
    <cellStyle name="Title 20 2 2 2 2" xfId="33179"/>
    <cellStyle name="Title 20 2 2 3" xfId="33178"/>
    <cellStyle name="Title 20 2 3" xfId="15564"/>
    <cellStyle name="Title 20 2 3 2" xfId="15565"/>
    <cellStyle name="Title 20 2 3 2 2" xfId="33181"/>
    <cellStyle name="Title 20 2 3 3" xfId="33180"/>
    <cellStyle name="Title 20 2 4" xfId="15566"/>
    <cellStyle name="Title 20 2 4 2" xfId="33182"/>
    <cellStyle name="Title 20 2 5" xfId="33177"/>
    <cellStyle name="Title 20 3" xfId="15567"/>
    <cellStyle name="Title 20 3 2" xfId="15568"/>
    <cellStyle name="Title 20 3 2 2" xfId="15569"/>
    <cellStyle name="Title 20 3 2 2 2" xfId="33185"/>
    <cellStyle name="Title 20 3 2 3" xfId="33184"/>
    <cellStyle name="Title 20 3 3" xfId="15570"/>
    <cellStyle name="Title 20 3 3 2" xfId="15571"/>
    <cellStyle name="Title 20 3 3 2 2" xfId="33187"/>
    <cellStyle name="Title 20 3 3 3" xfId="33186"/>
    <cellStyle name="Title 20 3 4" xfId="15572"/>
    <cellStyle name="Title 20 3 4 2" xfId="33188"/>
    <cellStyle name="Title 20 3 5" xfId="33183"/>
    <cellStyle name="Title 20 4" xfId="15573"/>
    <cellStyle name="Title 20 4 2" xfId="15574"/>
    <cellStyle name="Title 20 4 2 2" xfId="15575"/>
    <cellStyle name="Title 20 4 2 2 2" xfId="33191"/>
    <cellStyle name="Title 20 4 2 3" xfId="33190"/>
    <cellStyle name="Title 20 4 3" xfId="15576"/>
    <cellStyle name="Title 20 4 3 2" xfId="15577"/>
    <cellStyle name="Title 20 4 3 2 2" xfId="33193"/>
    <cellStyle name="Title 20 4 3 3" xfId="33192"/>
    <cellStyle name="Title 20 4 4" xfId="15578"/>
    <cellStyle name="Title 20 4 4 2" xfId="33194"/>
    <cellStyle name="Title 20 4 5" xfId="33189"/>
    <cellStyle name="Title 20 5" xfId="15579"/>
    <cellStyle name="Title 20 5 2" xfId="15580"/>
    <cellStyle name="Title 20 5 2 2" xfId="15581"/>
    <cellStyle name="Title 20 5 2 2 2" xfId="33197"/>
    <cellStyle name="Title 20 5 2 3" xfId="33196"/>
    <cellStyle name="Title 20 5 3" xfId="15582"/>
    <cellStyle name="Title 20 5 3 2" xfId="15583"/>
    <cellStyle name="Title 20 5 3 2 2" xfId="33199"/>
    <cellStyle name="Title 20 5 3 3" xfId="33198"/>
    <cellStyle name="Title 20 5 4" xfId="15584"/>
    <cellStyle name="Title 20 5 4 2" xfId="15585"/>
    <cellStyle name="Title 20 5 4 2 2" xfId="33201"/>
    <cellStyle name="Title 20 5 4 3" xfId="33200"/>
    <cellStyle name="Title 20 5 5" xfId="15586"/>
    <cellStyle name="Title 20 5 5 2" xfId="33202"/>
    <cellStyle name="Title 20 5 6" xfId="33195"/>
    <cellStyle name="Title 20 6" xfId="15587"/>
    <cellStyle name="Title 20 6 2" xfId="15588"/>
    <cellStyle name="Title 20 6 2 2" xfId="15589"/>
    <cellStyle name="Title 20 6 2 2 2" xfId="33205"/>
    <cellStyle name="Title 20 6 2 3" xfId="33204"/>
    <cellStyle name="Title 20 6 3" xfId="15590"/>
    <cellStyle name="Title 20 6 3 2" xfId="15591"/>
    <cellStyle name="Title 20 6 3 2 2" xfId="33207"/>
    <cellStyle name="Title 20 6 3 3" xfId="33206"/>
    <cellStyle name="Title 20 6 4" xfId="15592"/>
    <cellStyle name="Title 20 6 4 2" xfId="33208"/>
    <cellStyle name="Title 20 6 5" xfId="33203"/>
    <cellStyle name="Title 20 7" xfId="15593"/>
    <cellStyle name="Title 20 7 2" xfId="15594"/>
    <cellStyle name="Title 20 7 2 2" xfId="33210"/>
    <cellStyle name="Title 20 7 3" xfId="33209"/>
    <cellStyle name="Title 20 8" xfId="15595"/>
    <cellStyle name="Title 20 8 2" xfId="15596"/>
    <cellStyle name="Title 20 8 2 2" xfId="33212"/>
    <cellStyle name="Title 20 8 3" xfId="33211"/>
    <cellStyle name="Title 20 9" xfId="15597"/>
    <cellStyle name="Title 20 9 2" xfId="15598"/>
    <cellStyle name="Title 20 9 2 2" xfId="33214"/>
    <cellStyle name="Title 20 9 3" xfId="33213"/>
    <cellStyle name="Title 21" xfId="15599"/>
    <cellStyle name="Title 21 10" xfId="15600"/>
    <cellStyle name="Title 21 10 2" xfId="15601"/>
    <cellStyle name="Title 21 10 2 2" xfId="33217"/>
    <cellStyle name="Title 21 10 3" xfId="33216"/>
    <cellStyle name="Title 21 11" xfId="15602"/>
    <cellStyle name="Title 21 11 2" xfId="33218"/>
    <cellStyle name="Title 21 12" xfId="33215"/>
    <cellStyle name="Title 21 2" xfId="15603"/>
    <cellStyle name="Title 21 2 2" xfId="15604"/>
    <cellStyle name="Title 21 2 2 2" xfId="15605"/>
    <cellStyle name="Title 21 2 2 2 2" xfId="33221"/>
    <cellStyle name="Title 21 2 2 3" xfId="33220"/>
    <cellStyle name="Title 21 2 3" xfId="15606"/>
    <cellStyle name="Title 21 2 3 2" xfId="15607"/>
    <cellStyle name="Title 21 2 3 2 2" xfId="33223"/>
    <cellStyle name="Title 21 2 3 3" xfId="33222"/>
    <cellStyle name="Title 21 2 4" xfId="15608"/>
    <cellStyle name="Title 21 2 4 2" xfId="33224"/>
    <cellStyle name="Title 21 2 5" xfId="33219"/>
    <cellStyle name="Title 21 3" xfId="15609"/>
    <cellStyle name="Title 21 3 2" xfId="15610"/>
    <cellStyle name="Title 21 3 2 2" xfId="15611"/>
    <cellStyle name="Title 21 3 2 2 2" xfId="33227"/>
    <cellStyle name="Title 21 3 2 3" xfId="33226"/>
    <cellStyle name="Title 21 3 3" xfId="15612"/>
    <cellStyle name="Title 21 3 3 2" xfId="15613"/>
    <cellStyle name="Title 21 3 3 2 2" xfId="33229"/>
    <cellStyle name="Title 21 3 3 3" xfId="33228"/>
    <cellStyle name="Title 21 3 4" xfId="15614"/>
    <cellStyle name="Title 21 3 4 2" xfId="33230"/>
    <cellStyle name="Title 21 3 5" xfId="33225"/>
    <cellStyle name="Title 21 4" xfId="15615"/>
    <cellStyle name="Title 21 4 2" xfId="15616"/>
    <cellStyle name="Title 21 4 2 2" xfId="15617"/>
    <cellStyle name="Title 21 4 2 2 2" xfId="33233"/>
    <cellStyle name="Title 21 4 2 3" xfId="33232"/>
    <cellStyle name="Title 21 4 3" xfId="15618"/>
    <cellStyle name="Title 21 4 3 2" xfId="15619"/>
    <cellStyle name="Title 21 4 3 2 2" xfId="33235"/>
    <cellStyle name="Title 21 4 3 3" xfId="33234"/>
    <cellStyle name="Title 21 4 4" xfId="15620"/>
    <cellStyle name="Title 21 4 4 2" xfId="33236"/>
    <cellStyle name="Title 21 4 5" xfId="33231"/>
    <cellStyle name="Title 21 5" xfId="15621"/>
    <cellStyle name="Title 21 5 2" xfId="15622"/>
    <cellStyle name="Title 21 5 2 2" xfId="15623"/>
    <cellStyle name="Title 21 5 2 2 2" xfId="33239"/>
    <cellStyle name="Title 21 5 2 3" xfId="33238"/>
    <cellStyle name="Title 21 5 3" xfId="15624"/>
    <cellStyle name="Title 21 5 3 2" xfId="15625"/>
    <cellStyle name="Title 21 5 3 2 2" xfId="33241"/>
    <cellStyle name="Title 21 5 3 3" xfId="33240"/>
    <cellStyle name="Title 21 5 4" xfId="15626"/>
    <cellStyle name="Title 21 5 4 2" xfId="15627"/>
    <cellStyle name="Title 21 5 4 2 2" xfId="33243"/>
    <cellStyle name="Title 21 5 4 3" xfId="33242"/>
    <cellStyle name="Title 21 5 5" xfId="15628"/>
    <cellStyle name="Title 21 5 5 2" xfId="33244"/>
    <cellStyle name="Title 21 5 6" xfId="33237"/>
    <cellStyle name="Title 21 6" xfId="15629"/>
    <cellStyle name="Title 21 6 2" xfId="15630"/>
    <cellStyle name="Title 21 6 2 2" xfId="15631"/>
    <cellStyle name="Title 21 6 2 2 2" xfId="33247"/>
    <cellStyle name="Title 21 6 2 3" xfId="33246"/>
    <cellStyle name="Title 21 6 3" xfId="15632"/>
    <cellStyle name="Title 21 6 3 2" xfId="15633"/>
    <cellStyle name="Title 21 6 3 2 2" xfId="33249"/>
    <cellStyle name="Title 21 6 3 3" xfId="33248"/>
    <cellStyle name="Title 21 6 4" xfId="15634"/>
    <cellStyle name="Title 21 6 4 2" xfId="33250"/>
    <cellStyle name="Title 21 6 5" xfId="33245"/>
    <cellStyle name="Title 21 7" xfId="15635"/>
    <cellStyle name="Title 21 7 2" xfId="15636"/>
    <cellStyle name="Title 21 7 2 2" xfId="33252"/>
    <cellStyle name="Title 21 7 3" xfId="33251"/>
    <cellStyle name="Title 21 8" xfId="15637"/>
    <cellStyle name="Title 21 8 2" xfId="15638"/>
    <cellStyle name="Title 21 8 2 2" xfId="33254"/>
    <cellStyle name="Title 21 8 3" xfId="33253"/>
    <cellStyle name="Title 21 9" xfId="15639"/>
    <cellStyle name="Title 21 9 2" xfId="15640"/>
    <cellStyle name="Title 21 9 2 2" xfId="33256"/>
    <cellStyle name="Title 21 9 3" xfId="33255"/>
    <cellStyle name="Title 22" xfId="15641"/>
    <cellStyle name="Title 22 10" xfId="15642"/>
    <cellStyle name="Title 22 10 2" xfId="15643"/>
    <cellStyle name="Title 22 10 2 2" xfId="33259"/>
    <cellStyle name="Title 22 10 3" xfId="33258"/>
    <cellStyle name="Title 22 11" xfId="15644"/>
    <cellStyle name="Title 22 11 2" xfId="33260"/>
    <cellStyle name="Title 22 12" xfId="33257"/>
    <cellStyle name="Title 22 2" xfId="15645"/>
    <cellStyle name="Title 22 2 2" xfId="15646"/>
    <cellStyle name="Title 22 2 2 2" xfId="15647"/>
    <cellStyle name="Title 22 2 2 2 2" xfId="33263"/>
    <cellStyle name="Title 22 2 2 3" xfId="33262"/>
    <cellStyle name="Title 22 2 3" xfId="15648"/>
    <cellStyle name="Title 22 2 3 2" xfId="15649"/>
    <cellStyle name="Title 22 2 3 2 2" xfId="33265"/>
    <cellStyle name="Title 22 2 3 3" xfId="33264"/>
    <cellStyle name="Title 22 2 4" xfId="15650"/>
    <cellStyle name="Title 22 2 4 2" xfId="33266"/>
    <cellStyle name="Title 22 2 5" xfId="33261"/>
    <cellStyle name="Title 22 3" xfId="15651"/>
    <cellStyle name="Title 22 3 2" xfId="15652"/>
    <cellStyle name="Title 22 3 2 2" xfId="15653"/>
    <cellStyle name="Title 22 3 2 2 2" xfId="33269"/>
    <cellStyle name="Title 22 3 2 3" xfId="33268"/>
    <cellStyle name="Title 22 3 3" xfId="15654"/>
    <cellStyle name="Title 22 3 3 2" xfId="15655"/>
    <cellStyle name="Title 22 3 3 2 2" xfId="33271"/>
    <cellStyle name="Title 22 3 3 3" xfId="33270"/>
    <cellStyle name="Title 22 3 4" xfId="15656"/>
    <cellStyle name="Title 22 3 4 2" xfId="33272"/>
    <cellStyle name="Title 22 3 5" xfId="33267"/>
    <cellStyle name="Title 22 4" xfId="15657"/>
    <cellStyle name="Title 22 4 2" xfId="15658"/>
    <cellStyle name="Title 22 4 2 2" xfId="15659"/>
    <cellStyle name="Title 22 4 2 2 2" xfId="33275"/>
    <cellStyle name="Title 22 4 2 3" xfId="33274"/>
    <cellStyle name="Title 22 4 3" xfId="15660"/>
    <cellStyle name="Title 22 4 3 2" xfId="15661"/>
    <cellStyle name="Title 22 4 3 2 2" xfId="33277"/>
    <cellStyle name="Title 22 4 3 3" xfId="33276"/>
    <cellStyle name="Title 22 4 4" xfId="15662"/>
    <cellStyle name="Title 22 4 4 2" xfId="33278"/>
    <cellStyle name="Title 22 4 5" xfId="33273"/>
    <cellStyle name="Title 22 5" xfId="15663"/>
    <cellStyle name="Title 22 5 2" xfId="15664"/>
    <cellStyle name="Title 22 5 2 2" xfId="15665"/>
    <cellStyle name="Title 22 5 2 2 2" xfId="33281"/>
    <cellStyle name="Title 22 5 2 3" xfId="33280"/>
    <cellStyle name="Title 22 5 3" xfId="15666"/>
    <cellStyle name="Title 22 5 3 2" xfId="15667"/>
    <cellStyle name="Title 22 5 3 2 2" xfId="33283"/>
    <cellStyle name="Title 22 5 3 3" xfId="33282"/>
    <cellStyle name="Title 22 5 4" xfId="15668"/>
    <cellStyle name="Title 22 5 4 2" xfId="15669"/>
    <cellStyle name="Title 22 5 4 2 2" xfId="33285"/>
    <cellStyle name="Title 22 5 4 3" xfId="33284"/>
    <cellStyle name="Title 22 5 5" xfId="15670"/>
    <cellStyle name="Title 22 5 5 2" xfId="33286"/>
    <cellStyle name="Title 22 5 6" xfId="33279"/>
    <cellStyle name="Title 22 6" xfId="15671"/>
    <cellStyle name="Title 22 6 2" xfId="15672"/>
    <cellStyle name="Title 22 6 2 2" xfId="15673"/>
    <cellStyle name="Title 22 6 2 2 2" xfId="33289"/>
    <cellStyle name="Title 22 6 2 3" xfId="33288"/>
    <cellStyle name="Title 22 6 3" xfId="15674"/>
    <cellStyle name="Title 22 6 3 2" xfId="15675"/>
    <cellStyle name="Title 22 6 3 2 2" xfId="33291"/>
    <cellStyle name="Title 22 6 3 3" xfId="33290"/>
    <cellStyle name="Title 22 6 4" xfId="15676"/>
    <cellStyle name="Title 22 6 4 2" xfId="33292"/>
    <cellStyle name="Title 22 6 5" xfId="33287"/>
    <cellStyle name="Title 22 7" xfId="15677"/>
    <cellStyle name="Title 22 7 2" xfId="15678"/>
    <cellStyle name="Title 22 7 2 2" xfId="33294"/>
    <cellStyle name="Title 22 7 3" xfId="33293"/>
    <cellStyle name="Title 22 8" xfId="15679"/>
    <cellStyle name="Title 22 8 2" xfId="15680"/>
    <cellStyle name="Title 22 8 2 2" xfId="33296"/>
    <cellStyle name="Title 22 8 3" xfId="33295"/>
    <cellStyle name="Title 22 9" xfId="15681"/>
    <cellStyle name="Title 22 9 2" xfId="15682"/>
    <cellStyle name="Title 22 9 2 2" xfId="33298"/>
    <cellStyle name="Title 22 9 3" xfId="33297"/>
    <cellStyle name="Title 23" xfId="15683"/>
    <cellStyle name="Title 23 10" xfId="15684"/>
    <cellStyle name="Title 23 10 2" xfId="15685"/>
    <cellStyle name="Title 23 10 2 2" xfId="33301"/>
    <cellStyle name="Title 23 10 3" xfId="33300"/>
    <cellStyle name="Title 23 11" xfId="15686"/>
    <cellStyle name="Title 23 11 2" xfId="33302"/>
    <cellStyle name="Title 23 12" xfId="33299"/>
    <cellStyle name="Title 23 2" xfId="15687"/>
    <cellStyle name="Title 23 2 2" xfId="15688"/>
    <cellStyle name="Title 23 2 2 2" xfId="15689"/>
    <cellStyle name="Title 23 2 2 2 2" xfId="33305"/>
    <cellStyle name="Title 23 2 2 3" xfId="33304"/>
    <cellStyle name="Title 23 2 3" xfId="15690"/>
    <cellStyle name="Title 23 2 3 2" xfId="15691"/>
    <cellStyle name="Title 23 2 3 2 2" xfId="33307"/>
    <cellStyle name="Title 23 2 3 3" xfId="33306"/>
    <cellStyle name="Title 23 2 4" xfId="15692"/>
    <cellStyle name="Title 23 2 4 2" xfId="33308"/>
    <cellStyle name="Title 23 2 5" xfId="33303"/>
    <cellStyle name="Title 23 3" xfId="15693"/>
    <cellStyle name="Title 23 3 2" xfId="15694"/>
    <cellStyle name="Title 23 3 2 2" xfId="15695"/>
    <cellStyle name="Title 23 3 2 2 2" xfId="33311"/>
    <cellStyle name="Title 23 3 2 3" xfId="33310"/>
    <cellStyle name="Title 23 3 3" xfId="15696"/>
    <cellStyle name="Title 23 3 3 2" xfId="15697"/>
    <cellStyle name="Title 23 3 3 2 2" xfId="33313"/>
    <cellStyle name="Title 23 3 3 3" xfId="33312"/>
    <cellStyle name="Title 23 3 4" xfId="15698"/>
    <cellStyle name="Title 23 3 4 2" xfId="33314"/>
    <cellStyle name="Title 23 3 5" xfId="33309"/>
    <cellStyle name="Title 23 4" xfId="15699"/>
    <cellStyle name="Title 23 4 2" xfId="15700"/>
    <cellStyle name="Title 23 4 2 2" xfId="15701"/>
    <cellStyle name="Title 23 4 2 2 2" xfId="33317"/>
    <cellStyle name="Title 23 4 2 3" xfId="33316"/>
    <cellStyle name="Title 23 4 3" xfId="15702"/>
    <cellStyle name="Title 23 4 3 2" xfId="15703"/>
    <cellStyle name="Title 23 4 3 2 2" xfId="33319"/>
    <cellStyle name="Title 23 4 3 3" xfId="33318"/>
    <cellStyle name="Title 23 4 4" xfId="15704"/>
    <cellStyle name="Title 23 4 4 2" xfId="33320"/>
    <cellStyle name="Title 23 4 5" xfId="33315"/>
    <cellStyle name="Title 23 5" xfId="15705"/>
    <cellStyle name="Title 23 5 2" xfId="15706"/>
    <cellStyle name="Title 23 5 2 2" xfId="15707"/>
    <cellStyle name="Title 23 5 2 2 2" xfId="33323"/>
    <cellStyle name="Title 23 5 2 3" xfId="33322"/>
    <cellStyle name="Title 23 5 3" xfId="15708"/>
    <cellStyle name="Title 23 5 3 2" xfId="15709"/>
    <cellStyle name="Title 23 5 3 2 2" xfId="33325"/>
    <cellStyle name="Title 23 5 3 3" xfId="33324"/>
    <cellStyle name="Title 23 5 4" xfId="15710"/>
    <cellStyle name="Title 23 5 4 2" xfId="15711"/>
    <cellStyle name="Title 23 5 4 2 2" xfId="33327"/>
    <cellStyle name="Title 23 5 4 3" xfId="33326"/>
    <cellStyle name="Title 23 5 5" xfId="15712"/>
    <cellStyle name="Title 23 5 5 2" xfId="33328"/>
    <cellStyle name="Title 23 5 6" xfId="33321"/>
    <cellStyle name="Title 23 6" xfId="15713"/>
    <cellStyle name="Title 23 6 2" xfId="15714"/>
    <cellStyle name="Title 23 6 2 2" xfId="15715"/>
    <cellStyle name="Title 23 6 2 2 2" xfId="33331"/>
    <cellStyle name="Title 23 6 2 3" xfId="33330"/>
    <cellStyle name="Title 23 6 3" xfId="15716"/>
    <cellStyle name="Title 23 6 3 2" xfId="15717"/>
    <cellStyle name="Title 23 6 3 2 2" xfId="33333"/>
    <cellStyle name="Title 23 6 3 3" xfId="33332"/>
    <cellStyle name="Title 23 6 4" xfId="15718"/>
    <cellStyle name="Title 23 6 4 2" xfId="33334"/>
    <cellStyle name="Title 23 6 5" xfId="33329"/>
    <cellStyle name="Title 23 7" xfId="15719"/>
    <cellStyle name="Title 23 7 2" xfId="15720"/>
    <cellStyle name="Title 23 7 2 2" xfId="33336"/>
    <cellStyle name="Title 23 7 3" xfId="33335"/>
    <cellStyle name="Title 23 8" xfId="15721"/>
    <cellStyle name="Title 23 8 2" xfId="15722"/>
    <cellStyle name="Title 23 8 2 2" xfId="33338"/>
    <cellStyle name="Title 23 8 3" xfId="33337"/>
    <cellStyle name="Title 23 9" xfId="15723"/>
    <cellStyle name="Title 23 9 2" xfId="15724"/>
    <cellStyle name="Title 23 9 2 2" xfId="33340"/>
    <cellStyle name="Title 23 9 3" xfId="33339"/>
    <cellStyle name="Title 24" xfId="15725"/>
    <cellStyle name="Title 24 10" xfId="15726"/>
    <cellStyle name="Title 24 10 2" xfId="15727"/>
    <cellStyle name="Title 24 10 2 2" xfId="33343"/>
    <cellStyle name="Title 24 10 3" xfId="33342"/>
    <cellStyle name="Title 24 11" xfId="15728"/>
    <cellStyle name="Title 24 11 2" xfId="33344"/>
    <cellStyle name="Title 24 12" xfId="33341"/>
    <cellStyle name="Title 24 2" xfId="15729"/>
    <cellStyle name="Title 24 2 2" xfId="15730"/>
    <cellStyle name="Title 24 2 2 2" xfId="15731"/>
    <cellStyle name="Title 24 2 2 2 2" xfId="33347"/>
    <cellStyle name="Title 24 2 2 3" xfId="33346"/>
    <cellStyle name="Title 24 2 3" xfId="15732"/>
    <cellStyle name="Title 24 2 3 2" xfId="15733"/>
    <cellStyle name="Title 24 2 3 2 2" xfId="33349"/>
    <cellStyle name="Title 24 2 3 3" xfId="33348"/>
    <cellStyle name="Title 24 2 4" xfId="15734"/>
    <cellStyle name="Title 24 2 4 2" xfId="33350"/>
    <cellStyle name="Title 24 2 5" xfId="33345"/>
    <cellStyle name="Title 24 3" xfId="15735"/>
    <cellStyle name="Title 24 3 2" xfId="15736"/>
    <cellStyle name="Title 24 3 2 2" xfId="15737"/>
    <cellStyle name="Title 24 3 2 2 2" xfId="33353"/>
    <cellStyle name="Title 24 3 2 3" xfId="33352"/>
    <cellStyle name="Title 24 3 3" xfId="15738"/>
    <cellStyle name="Title 24 3 3 2" xfId="15739"/>
    <cellStyle name="Title 24 3 3 2 2" xfId="33355"/>
    <cellStyle name="Title 24 3 3 3" xfId="33354"/>
    <cellStyle name="Title 24 3 4" xfId="15740"/>
    <cellStyle name="Title 24 3 4 2" xfId="33356"/>
    <cellStyle name="Title 24 3 5" xfId="33351"/>
    <cellStyle name="Title 24 4" xfId="15741"/>
    <cellStyle name="Title 24 4 2" xfId="15742"/>
    <cellStyle name="Title 24 4 2 2" xfId="15743"/>
    <cellStyle name="Title 24 4 2 2 2" xfId="33359"/>
    <cellStyle name="Title 24 4 2 3" xfId="33358"/>
    <cellStyle name="Title 24 4 3" xfId="15744"/>
    <cellStyle name="Title 24 4 3 2" xfId="15745"/>
    <cellStyle name="Title 24 4 3 2 2" xfId="33361"/>
    <cellStyle name="Title 24 4 3 3" xfId="33360"/>
    <cellStyle name="Title 24 4 4" xfId="15746"/>
    <cellStyle name="Title 24 4 4 2" xfId="33362"/>
    <cellStyle name="Title 24 4 5" xfId="33357"/>
    <cellStyle name="Title 24 5" xfId="15747"/>
    <cellStyle name="Title 24 5 2" xfId="15748"/>
    <cellStyle name="Title 24 5 2 2" xfId="15749"/>
    <cellStyle name="Title 24 5 2 2 2" xfId="33365"/>
    <cellStyle name="Title 24 5 2 3" xfId="33364"/>
    <cellStyle name="Title 24 5 3" xfId="15750"/>
    <cellStyle name="Title 24 5 3 2" xfId="15751"/>
    <cellStyle name="Title 24 5 3 2 2" xfId="33367"/>
    <cellStyle name="Title 24 5 3 3" xfId="33366"/>
    <cellStyle name="Title 24 5 4" xfId="15752"/>
    <cellStyle name="Title 24 5 4 2" xfId="15753"/>
    <cellStyle name="Title 24 5 4 2 2" xfId="33369"/>
    <cellStyle name="Title 24 5 4 3" xfId="33368"/>
    <cellStyle name="Title 24 5 5" xfId="15754"/>
    <cellStyle name="Title 24 5 5 2" xfId="33370"/>
    <cellStyle name="Title 24 5 6" xfId="33363"/>
    <cellStyle name="Title 24 6" xfId="15755"/>
    <cellStyle name="Title 24 6 2" xfId="15756"/>
    <cellStyle name="Title 24 6 2 2" xfId="15757"/>
    <cellStyle name="Title 24 6 2 2 2" xfId="33373"/>
    <cellStyle name="Title 24 6 2 3" xfId="33372"/>
    <cellStyle name="Title 24 6 3" xfId="15758"/>
    <cellStyle name="Title 24 6 3 2" xfId="15759"/>
    <cellStyle name="Title 24 6 3 2 2" xfId="33375"/>
    <cellStyle name="Title 24 6 3 3" xfId="33374"/>
    <cellStyle name="Title 24 6 4" xfId="15760"/>
    <cellStyle name="Title 24 6 4 2" xfId="33376"/>
    <cellStyle name="Title 24 6 5" xfId="33371"/>
    <cellStyle name="Title 24 7" xfId="15761"/>
    <cellStyle name="Title 24 7 2" xfId="15762"/>
    <cellStyle name="Title 24 7 2 2" xfId="33378"/>
    <cellStyle name="Title 24 7 3" xfId="33377"/>
    <cellStyle name="Title 24 8" xfId="15763"/>
    <cellStyle name="Title 24 8 2" xfId="15764"/>
    <cellStyle name="Title 24 8 2 2" xfId="33380"/>
    <cellStyle name="Title 24 8 3" xfId="33379"/>
    <cellStyle name="Title 24 9" xfId="15765"/>
    <cellStyle name="Title 24 9 2" xfId="15766"/>
    <cellStyle name="Title 24 9 2 2" xfId="33382"/>
    <cellStyle name="Title 24 9 3" xfId="33381"/>
    <cellStyle name="Title 25" xfId="15767"/>
    <cellStyle name="Title 25 10" xfId="15768"/>
    <cellStyle name="Title 25 10 2" xfId="15769"/>
    <cellStyle name="Title 25 10 2 2" xfId="33385"/>
    <cellStyle name="Title 25 10 3" xfId="33384"/>
    <cellStyle name="Title 25 11" xfId="15770"/>
    <cellStyle name="Title 25 11 2" xfId="33386"/>
    <cellStyle name="Title 25 12" xfId="33383"/>
    <cellStyle name="Title 25 2" xfId="15771"/>
    <cellStyle name="Title 25 2 2" xfId="15772"/>
    <cellStyle name="Title 25 2 2 2" xfId="15773"/>
    <cellStyle name="Title 25 2 2 2 2" xfId="33389"/>
    <cellStyle name="Title 25 2 2 3" xfId="33388"/>
    <cellStyle name="Title 25 2 3" xfId="15774"/>
    <cellStyle name="Title 25 2 3 2" xfId="15775"/>
    <cellStyle name="Title 25 2 3 2 2" xfId="33391"/>
    <cellStyle name="Title 25 2 3 3" xfId="33390"/>
    <cellStyle name="Title 25 2 4" xfId="15776"/>
    <cellStyle name="Title 25 2 4 2" xfId="33392"/>
    <cellStyle name="Title 25 2 5" xfId="33387"/>
    <cellStyle name="Title 25 3" xfId="15777"/>
    <cellStyle name="Title 25 3 2" xfId="15778"/>
    <cellStyle name="Title 25 3 2 2" xfId="15779"/>
    <cellStyle name="Title 25 3 2 2 2" xfId="33395"/>
    <cellStyle name="Title 25 3 2 3" xfId="33394"/>
    <cellStyle name="Title 25 3 3" xfId="15780"/>
    <cellStyle name="Title 25 3 3 2" xfId="15781"/>
    <cellStyle name="Title 25 3 3 2 2" xfId="33397"/>
    <cellStyle name="Title 25 3 3 3" xfId="33396"/>
    <cellStyle name="Title 25 3 4" xfId="15782"/>
    <cellStyle name="Title 25 3 4 2" xfId="33398"/>
    <cellStyle name="Title 25 3 5" xfId="33393"/>
    <cellStyle name="Title 25 4" xfId="15783"/>
    <cellStyle name="Title 25 4 2" xfId="15784"/>
    <cellStyle name="Title 25 4 2 2" xfId="15785"/>
    <cellStyle name="Title 25 4 2 2 2" xfId="33401"/>
    <cellStyle name="Title 25 4 2 3" xfId="33400"/>
    <cellStyle name="Title 25 4 3" xfId="15786"/>
    <cellStyle name="Title 25 4 3 2" xfId="15787"/>
    <cellStyle name="Title 25 4 3 2 2" xfId="33403"/>
    <cellStyle name="Title 25 4 3 3" xfId="33402"/>
    <cellStyle name="Title 25 4 4" xfId="15788"/>
    <cellStyle name="Title 25 4 4 2" xfId="33404"/>
    <cellStyle name="Title 25 4 5" xfId="33399"/>
    <cellStyle name="Title 25 5" xfId="15789"/>
    <cellStyle name="Title 25 5 2" xfId="15790"/>
    <cellStyle name="Title 25 5 2 2" xfId="15791"/>
    <cellStyle name="Title 25 5 2 2 2" xfId="33407"/>
    <cellStyle name="Title 25 5 2 3" xfId="33406"/>
    <cellStyle name="Title 25 5 3" xfId="15792"/>
    <cellStyle name="Title 25 5 3 2" xfId="15793"/>
    <cellStyle name="Title 25 5 3 2 2" xfId="33409"/>
    <cellStyle name="Title 25 5 3 3" xfId="33408"/>
    <cellStyle name="Title 25 5 4" xfId="15794"/>
    <cellStyle name="Title 25 5 4 2" xfId="15795"/>
    <cellStyle name="Title 25 5 4 2 2" xfId="33411"/>
    <cellStyle name="Title 25 5 4 3" xfId="33410"/>
    <cellStyle name="Title 25 5 5" xfId="15796"/>
    <cellStyle name="Title 25 5 5 2" xfId="33412"/>
    <cellStyle name="Title 25 5 6" xfId="33405"/>
    <cellStyle name="Title 25 6" xfId="15797"/>
    <cellStyle name="Title 25 6 2" xfId="15798"/>
    <cellStyle name="Title 25 6 2 2" xfId="15799"/>
    <cellStyle name="Title 25 6 2 2 2" xfId="33415"/>
    <cellStyle name="Title 25 6 2 3" xfId="33414"/>
    <cellStyle name="Title 25 6 3" xfId="15800"/>
    <cellStyle name="Title 25 6 3 2" xfId="15801"/>
    <cellStyle name="Title 25 6 3 2 2" xfId="33417"/>
    <cellStyle name="Title 25 6 3 3" xfId="33416"/>
    <cellStyle name="Title 25 6 4" xfId="15802"/>
    <cellStyle name="Title 25 6 4 2" xfId="33418"/>
    <cellStyle name="Title 25 6 5" xfId="33413"/>
    <cellStyle name="Title 25 7" xfId="15803"/>
    <cellStyle name="Title 25 7 2" xfId="15804"/>
    <cellStyle name="Title 25 7 2 2" xfId="33420"/>
    <cellStyle name="Title 25 7 3" xfId="33419"/>
    <cellStyle name="Title 25 8" xfId="15805"/>
    <cellStyle name="Title 25 8 2" xfId="15806"/>
    <cellStyle name="Title 25 8 2 2" xfId="33422"/>
    <cellStyle name="Title 25 8 3" xfId="33421"/>
    <cellStyle name="Title 25 9" xfId="15807"/>
    <cellStyle name="Title 25 9 2" xfId="15808"/>
    <cellStyle name="Title 25 9 2 2" xfId="33424"/>
    <cellStyle name="Title 25 9 3" xfId="33423"/>
    <cellStyle name="Title 26" xfId="15809"/>
    <cellStyle name="Title 26 10" xfId="15810"/>
    <cellStyle name="Title 26 10 2" xfId="15811"/>
    <cellStyle name="Title 26 10 2 2" xfId="33427"/>
    <cellStyle name="Title 26 10 3" xfId="33426"/>
    <cellStyle name="Title 26 11" xfId="15812"/>
    <cellStyle name="Title 26 11 2" xfId="33428"/>
    <cellStyle name="Title 26 12" xfId="33425"/>
    <cellStyle name="Title 26 2" xfId="15813"/>
    <cellStyle name="Title 26 2 2" xfId="15814"/>
    <cellStyle name="Title 26 2 2 2" xfId="15815"/>
    <cellStyle name="Title 26 2 2 2 2" xfId="33431"/>
    <cellStyle name="Title 26 2 2 3" xfId="33430"/>
    <cellStyle name="Title 26 2 3" xfId="15816"/>
    <cellStyle name="Title 26 2 3 2" xfId="15817"/>
    <cellStyle name="Title 26 2 3 2 2" xfId="33433"/>
    <cellStyle name="Title 26 2 3 3" xfId="33432"/>
    <cellStyle name="Title 26 2 4" xfId="15818"/>
    <cellStyle name="Title 26 2 4 2" xfId="33434"/>
    <cellStyle name="Title 26 2 5" xfId="33429"/>
    <cellStyle name="Title 26 3" xfId="15819"/>
    <cellStyle name="Title 26 3 2" xfId="15820"/>
    <cellStyle name="Title 26 3 2 2" xfId="15821"/>
    <cellStyle name="Title 26 3 2 2 2" xfId="33437"/>
    <cellStyle name="Title 26 3 2 3" xfId="33436"/>
    <cellStyle name="Title 26 3 3" xfId="15822"/>
    <cellStyle name="Title 26 3 3 2" xfId="15823"/>
    <cellStyle name="Title 26 3 3 2 2" xfId="33439"/>
    <cellStyle name="Title 26 3 3 3" xfId="33438"/>
    <cellStyle name="Title 26 3 4" xfId="15824"/>
    <cellStyle name="Title 26 3 4 2" xfId="33440"/>
    <cellStyle name="Title 26 3 5" xfId="33435"/>
    <cellStyle name="Title 26 4" xfId="15825"/>
    <cellStyle name="Title 26 4 2" xfId="15826"/>
    <cellStyle name="Title 26 4 2 2" xfId="15827"/>
    <cellStyle name="Title 26 4 2 2 2" xfId="33443"/>
    <cellStyle name="Title 26 4 2 3" xfId="33442"/>
    <cellStyle name="Title 26 4 3" xfId="15828"/>
    <cellStyle name="Title 26 4 3 2" xfId="15829"/>
    <cellStyle name="Title 26 4 3 2 2" xfId="33445"/>
    <cellStyle name="Title 26 4 3 3" xfId="33444"/>
    <cellStyle name="Title 26 4 4" xfId="15830"/>
    <cellStyle name="Title 26 4 4 2" xfId="33446"/>
    <cellStyle name="Title 26 4 5" xfId="33441"/>
    <cellStyle name="Title 26 5" xfId="15831"/>
    <cellStyle name="Title 26 5 2" xfId="15832"/>
    <cellStyle name="Title 26 5 2 2" xfId="15833"/>
    <cellStyle name="Title 26 5 2 2 2" xfId="33449"/>
    <cellStyle name="Title 26 5 2 3" xfId="33448"/>
    <cellStyle name="Title 26 5 3" xfId="15834"/>
    <cellStyle name="Title 26 5 3 2" xfId="15835"/>
    <cellStyle name="Title 26 5 3 2 2" xfId="33451"/>
    <cellStyle name="Title 26 5 3 3" xfId="33450"/>
    <cellStyle name="Title 26 5 4" xfId="15836"/>
    <cellStyle name="Title 26 5 4 2" xfId="15837"/>
    <cellStyle name="Title 26 5 4 2 2" xfId="33453"/>
    <cellStyle name="Title 26 5 4 3" xfId="33452"/>
    <cellStyle name="Title 26 5 5" xfId="15838"/>
    <cellStyle name="Title 26 5 5 2" xfId="33454"/>
    <cellStyle name="Title 26 5 6" xfId="33447"/>
    <cellStyle name="Title 26 6" xfId="15839"/>
    <cellStyle name="Title 26 6 2" xfId="15840"/>
    <cellStyle name="Title 26 6 2 2" xfId="15841"/>
    <cellStyle name="Title 26 6 2 2 2" xfId="33457"/>
    <cellStyle name="Title 26 6 2 3" xfId="33456"/>
    <cellStyle name="Title 26 6 3" xfId="15842"/>
    <cellStyle name="Title 26 6 3 2" xfId="15843"/>
    <cellStyle name="Title 26 6 3 2 2" xfId="33459"/>
    <cellStyle name="Title 26 6 3 3" xfId="33458"/>
    <cellStyle name="Title 26 6 4" xfId="15844"/>
    <cellStyle name="Title 26 6 4 2" xfId="33460"/>
    <cellStyle name="Title 26 6 5" xfId="33455"/>
    <cellStyle name="Title 26 7" xfId="15845"/>
    <cellStyle name="Title 26 7 2" xfId="15846"/>
    <cellStyle name="Title 26 7 2 2" xfId="33462"/>
    <cellStyle name="Title 26 7 3" xfId="33461"/>
    <cellStyle name="Title 26 8" xfId="15847"/>
    <cellStyle name="Title 26 8 2" xfId="15848"/>
    <cellStyle name="Title 26 8 2 2" xfId="33464"/>
    <cellStyle name="Title 26 8 3" xfId="33463"/>
    <cellStyle name="Title 26 9" xfId="15849"/>
    <cellStyle name="Title 26 9 2" xfId="15850"/>
    <cellStyle name="Title 26 9 2 2" xfId="33466"/>
    <cellStyle name="Title 26 9 3" xfId="33465"/>
    <cellStyle name="Title 27" xfId="15851"/>
    <cellStyle name="Title 27 10" xfId="15852"/>
    <cellStyle name="Title 27 10 2" xfId="15853"/>
    <cellStyle name="Title 27 10 2 2" xfId="33469"/>
    <cellStyle name="Title 27 10 3" xfId="33468"/>
    <cellStyle name="Title 27 11" xfId="15854"/>
    <cellStyle name="Title 27 11 2" xfId="33470"/>
    <cellStyle name="Title 27 12" xfId="33467"/>
    <cellStyle name="Title 27 2" xfId="15855"/>
    <cellStyle name="Title 27 2 2" xfId="15856"/>
    <cellStyle name="Title 27 2 2 2" xfId="15857"/>
    <cellStyle name="Title 27 2 2 2 2" xfId="33473"/>
    <cellStyle name="Title 27 2 2 3" xfId="33472"/>
    <cellStyle name="Title 27 2 3" xfId="15858"/>
    <cellStyle name="Title 27 2 3 2" xfId="15859"/>
    <cellStyle name="Title 27 2 3 2 2" xfId="33475"/>
    <cellStyle name="Title 27 2 3 3" xfId="33474"/>
    <cellStyle name="Title 27 2 4" xfId="15860"/>
    <cellStyle name="Title 27 2 4 2" xfId="33476"/>
    <cellStyle name="Title 27 2 5" xfId="33471"/>
    <cellStyle name="Title 27 3" xfId="15861"/>
    <cellStyle name="Title 27 3 2" xfId="15862"/>
    <cellStyle name="Title 27 3 2 2" xfId="15863"/>
    <cellStyle name="Title 27 3 2 2 2" xfId="33479"/>
    <cellStyle name="Title 27 3 2 3" xfId="33478"/>
    <cellStyle name="Title 27 3 3" xfId="15864"/>
    <cellStyle name="Title 27 3 3 2" xfId="15865"/>
    <cellStyle name="Title 27 3 3 2 2" xfId="33481"/>
    <cellStyle name="Title 27 3 3 3" xfId="33480"/>
    <cellStyle name="Title 27 3 4" xfId="15866"/>
    <cellStyle name="Title 27 3 4 2" xfId="33482"/>
    <cellStyle name="Title 27 3 5" xfId="33477"/>
    <cellStyle name="Title 27 4" xfId="15867"/>
    <cellStyle name="Title 27 4 2" xfId="15868"/>
    <cellStyle name="Title 27 4 2 2" xfId="15869"/>
    <cellStyle name="Title 27 4 2 2 2" xfId="33485"/>
    <cellStyle name="Title 27 4 2 3" xfId="33484"/>
    <cellStyle name="Title 27 4 3" xfId="15870"/>
    <cellStyle name="Title 27 4 3 2" xfId="15871"/>
    <cellStyle name="Title 27 4 3 2 2" xfId="33487"/>
    <cellStyle name="Title 27 4 3 3" xfId="33486"/>
    <cellStyle name="Title 27 4 4" xfId="15872"/>
    <cellStyle name="Title 27 4 4 2" xfId="33488"/>
    <cellStyle name="Title 27 4 5" xfId="33483"/>
    <cellStyle name="Title 27 5" xfId="15873"/>
    <cellStyle name="Title 27 5 2" xfId="15874"/>
    <cellStyle name="Title 27 5 2 2" xfId="15875"/>
    <cellStyle name="Title 27 5 2 2 2" xfId="33491"/>
    <cellStyle name="Title 27 5 2 3" xfId="33490"/>
    <cellStyle name="Title 27 5 3" xfId="15876"/>
    <cellStyle name="Title 27 5 3 2" xfId="15877"/>
    <cellStyle name="Title 27 5 3 2 2" xfId="33493"/>
    <cellStyle name="Title 27 5 3 3" xfId="33492"/>
    <cellStyle name="Title 27 5 4" xfId="15878"/>
    <cellStyle name="Title 27 5 4 2" xfId="15879"/>
    <cellStyle name="Title 27 5 4 2 2" xfId="33495"/>
    <cellStyle name="Title 27 5 4 3" xfId="33494"/>
    <cellStyle name="Title 27 5 5" xfId="15880"/>
    <cellStyle name="Title 27 5 5 2" xfId="33496"/>
    <cellStyle name="Title 27 5 6" xfId="33489"/>
    <cellStyle name="Title 27 6" xfId="15881"/>
    <cellStyle name="Title 27 6 2" xfId="15882"/>
    <cellStyle name="Title 27 6 2 2" xfId="15883"/>
    <cellStyle name="Title 27 6 2 2 2" xfId="33499"/>
    <cellStyle name="Title 27 6 2 3" xfId="33498"/>
    <cellStyle name="Title 27 6 3" xfId="15884"/>
    <cellStyle name="Title 27 6 3 2" xfId="15885"/>
    <cellStyle name="Title 27 6 3 2 2" xfId="33501"/>
    <cellStyle name="Title 27 6 3 3" xfId="33500"/>
    <cellStyle name="Title 27 6 4" xfId="15886"/>
    <cellStyle name="Title 27 6 4 2" xfId="33502"/>
    <cellStyle name="Title 27 6 5" xfId="33497"/>
    <cellStyle name="Title 27 7" xfId="15887"/>
    <cellStyle name="Title 27 7 2" xfId="15888"/>
    <cellStyle name="Title 27 7 2 2" xfId="33504"/>
    <cellStyle name="Title 27 7 3" xfId="33503"/>
    <cellStyle name="Title 27 8" xfId="15889"/>
    <cellStyle name="Title 27 8 2" xfId="15890"/>
    <cellStyle name="Title 27 8 2 2" xfId="33506"/>
    <cellStyle name="Title 27 8 3" xfId="33505"/>
    <cellStyle name="Title 27 9" xfId="15891"/>
    <cellStyle name="Title 27 9 2" xfId="15892"/>
    <cellStyle name="Title 27 9 2 2" xfId="33508"/>
    <cellStyle name="Title 27 9 3" xfId="33507"/>
    <cellStyle name="Title 28" xfId="15893"/>
    <cellStyle name="Title 28 10" xfId="15894"/>
    <cellStyle name="Title 28 10 2" xfId="15895"/>
    <cellStyle name="Title 28 10 2 2" xfId="33511"/>
    <cellStyle name="Title 28 10 3" xfId="33510"/>
    <cellStyle name="Title 28 11" xfId="15896"/>
    <cellStyle name="Title 28 11 2" xfId="33512"/>
    <cellStyle name="Title 28 12" xfId="33509"/>
    <cellStyle name="Title 28 2" xfId="15897"/>
    <cellStyle name="Title 28 2 2" xfId="15898"/>
    <cellStyle name="Title 28 2 2 2" xfId="15899"/>
    <cellStyle name="Title 28 2 2 2 2" xfId="33515"/>
    <cellStyle name="Title 28 2 2 3" xfId="33514"/>
    <cellStyle name="Title 28 2 3" xfId="15900"/>
    <cellStyle name="Title 28 2 3 2" xfId="15901"/>
    <cellStyle name="Title 28 2 3 2 2" xfId="33517"/>
    <cellStyle name="Title 28 2 3 3" xfId="33516"/>
    <cellStyle name="Title 28 2 4" xfId="15902"/>
    <cellStyle name="Title 28 2 4 2" xfId="33518"/>
    <cellStyle name="Title 28 2 5" xfId="33513"/>
    <cellStyle name="Title 28 3" xfId="15903"/>
    <cellStyle name="Title 28 3 2" xfId="15904"/>
    <cellStyle name="Title 28 3 2 2" xfId="15905"/>
    <cellStyle name="Title 28 3 2 2 2" xfId="33521"/>
    <cellStyle name="Title 28 3 2 3" xfId="33520"/>
    <cellStyle name="Title 28 3 3" xfId="15906"/>
    <cellStyle name="Title 28 3 3 2" xfId="15907"/>
    <cellStyle name="Title 28 3 3 2 2" xfId="33523"/>
    <cellStyle name="Title 28 3 3 3" xfId="33522"/>
    <cellStyle name="Title 28 3 4" xfId="15908"/>
    <cellStyle name="Title 28 3 4 2" xfId="33524"/>
    <cellStyle name="Title 28 3 5" xfId="33519"/>
    <cellStyle name="Title 28 4" xfId="15909"/>
    <cellStyle name="Title 28 4 2" xfId="15910"/>
    <cellStyle name="Title 28 4 2 2" xfId="15911"/>
    <cellStyle name="Title 28 4 2 2 2" xfId="33527"/>
    <cellStyle name="Title 28 4 2 3" xfId="33526"/>
    <cellStyle name="Title 28 4 3" xfId="15912"/>
    <cellStyle name="Title 28 4 3 2" xfId="15913"/>
    <cellStyle name="Title 28 4 3 2 2" xfId="33529"/>
    <cellStyle name="Title 28 4 3 3" xfId="33528"/>
    <cellStyle name="Title 28 4 4" xfId="15914"/>
    <cellStyle name="Title 28 4 4 2" xfId="33530"/>
    <cellStyle name="Title 28 4 5" xfId="33525"/>
    <cellStyle name="Title 28 5" xfId="15915"/>
    <cellStyle name="Title 28 5 2" xfId="15916"/>
    <cellStyle name="Title 28 5 2 2" xfId="15917"/>
    <cellStyle name="Title 28 5 2 2 2" xfId="33533"/>
    <cellStyle name="Title 28 5 2 3" xfId="33532"/>
    <cellStyle name="Title 28 5 3" xfId="15918"/>
    <cellStyle name="Title 28 5 3 2" xfId="15919"/>
    <cellStyle name="Title 28 5 3 2 2" xfId="33535"/>
    <cellStyle name="Title 28 5 3 3" xfId="33534"/>
    <cellStyle name="Title 28 5 4" xfId="15920"/>
    <cellStyle name="Title 28 5 4 2" xfId="15921"/>
    <cellStyle name="Title 28 5 4 2 2" xfId="33537"/>
    <cellStyle name="Title 28 5 4 3" xfId="33536"/>
    <cellStyle name="Title 28 5 5" xfId="15922"/>
    <cellStyle name="Title 28 5 5 2" xfId="33538"/>
    <cellStyle name="Title 28 5 6" xfId="33531"/>
    <cellStyle name="Title 28 6" xfId="15923"/>
    <cellStyle name="Title 28 6 2" xfId="15924"/>
    <cellStyle name="Title 28 6 2 2" xfId="15925"/>
    <cellStyle name="Title 28 6 2 2 2" xfId="33541"/>
    <cellStyle name="Title 28 6 2 3" xfId="33540"/>
    <cellStyle name="Title 28 6 3" xfId="15926"/>
    <cellStyle name="Title 28 6 3 2" xfId="15927"/>
    <cellStyle name="Title 28 6 3 2 2" xfId="33543"/>
    <cellStyle name="Title 28 6 3 3" xfId="33542"/>
    <cellStyle name="Title 28 6 4" xfId="15928"/>
    <cellStyle name="Title 28 6 4 2" xfId="33544"/>
    <cellStyle name="Title 28 6 5" xfId="33539"/>
    <cellStyle name="Title 28 7" xfId="15929"/>
    <cellStyle name="Title 28 7 2" xfId="15930"/>
    <cellStyle name="Title 28 7 2 2" xfId="33546"/>
    <cellStyle name="Title 28 7 3" xfId="33545"/>
    <cellStyle name="Title 28 8" xfId="15931"/>
    <cellStyle name="Title 28 8 2" xfId="15932"/>
    <cellStyle name="Title 28 8 2 2" xfId="33548"/>
    <cellStyle name="Title 28 8 3" xfId="33547"/>
    <cellStyle name="Title 28 9" xfId="15933"/>
    <cellStyle name="Title 28 9 2" xfId="15934"/>
    <cellStyle name="Title 28 9 2 2" xfId="33550"/>
    <cellStyle name="Title 28 9 3" xfId="33549"/>
    <cellStyle name="Title 29" xfId="15935"/>
    <cellStyle name="Title 29 10" xfId="15936"/>
    <cellStyle name="Title 29 10 2" xfId="15937"/>
    <cellStyle name="Title 29 10 2 2" xfId="33553"/>
    <cellStyle name="Title 29 10 3" xfId="33552"/>
    <cellStyle name="Title 29 11" xfId="15938"/>
    <cellStyle name="Title 29 11 2" xfId="33554"/>
    <cellStyle name="Title 29 12" xfId="33551"/>
    <cellStyle name="Title 29 2" xfId="15939"/>
    <cellStyle name="Title 29 2 2" xfId="15940"/>
    <cellStyle name="Title 29 2 2 2" xfId="15941"/>
    <cellStyle name="Title 29 2 2 2 2" xfId="33557"/>
    <cellStyle name="Title 29 2 2 3" xfId="33556"/>
    <cellStyle name="Title 29 2 3" xfId="15942"/>
    <cellStyle name="Title 29 2 3 2" xfId="15943"/>
    <cellStyle name="Title 29 2 3 2 2" xfId="33559"/>
    <cellStyle name="Title 29 2 3 3" xfId="33558"/>
    <cellStyle name="Title 29 2 4" xfId="15944"/>
    <cellStyle name="Title 29 2 4 2" xfId="33560"/>
    <cellStyle name="Title 29 2 5" xfId="33555"/>
    <cellStyle name="Title 29 3" xfId="15945"/>
    <cellStyle name="Title 29 3 2" xfId="15946"/>
    <cellStyle name="Title 29 3 2 2" xfId="15947"/>
    <cellStyle name="Title 29 3 2 2 2" xfId="33563"/>
    <cellStyle name="Title 29 3 2 3" xfId="33562"/>
    <cellStyle name="Title 29 3 3" xfId="15948"/>
    <cellStyle name="Title 29 3 3 2" xfId="15949"/>
    <cellStyle name="Title 29 3 3 2 2" xfId="33565"/>
    <cellStyle name="Title 29 3 3 3" xfId="33564"/>
    <cellStyle name="Title 29 3 4" xfId="15950"/>
    <cellStyle name="Title 29 3 4 2" xfId="33566"/>
    <cellStyle name="Title 29 3 5" xfId="33561"/>
    <cellStyle name="Title 29 4" xfId="15951"/>
    <cellStyle name="Title 29 4 2" xfId="15952"/>
    <cellStyle name="Title 29 4 2 2" xfId="15953"/>
    <cellStyle name="Title 29 4 2 2 2" xfId="33569"/>
    <cellStyle name="Title 29 4 2 3" xfId="33568"/>
    <cellStyle name="Title 29 4 3" xfId="15954"/>
    <cellStyle name="Title 29 4 3 2" xfId="15955"/>
    <cellStyle name="Title 29 4 3 2 2" xfId="33571"/>
    <cellStyle name="Title 29 4 3 3" xfId="33570"/>
    <cellStyle name="Title 29 4 4" xfId="15956"/>
    <cellStyle name="Title 29 4 4 2" xfId="33572"/>
    <cellStyle name="Title 29 4 5" xfId="33567"/>
    <cellStyle name="Title 29 5" xfId="15957"/>
    <cellStyle name="Title 29 5 2" xfId="15958"/>
    <cellStyle name="Title 29 5 2 2" xfId="15959"/>
    <cellStyle name="Title 29 5 2 2 2" xfId="33575"/>
    <cellStyle name="Title 29 5 2 3" xfId="33574"/>
    <cellStyle name="Title 29 5 3" xfId="15960"/>
    <cellStyle name="Title 29 5 3 2" xfId="15961"/>
    <cellStyle name="Title 29 5 3 2 2" xfId="33577"/>
    <cellStyle name="Title 29 5 3 3" xfId="33576"/>
    <cellStyle name="Title 29 5 4" xfId="15962"/>
    <cellStyle name="Title 29 5 4 2" xfId="15963"/>
    <cellStyle name="Title 29 5 4 2 2" xfId="33579"/>
    <cellStyle name="Title 29 5 4 3" xfId="33578"/>
    <cellStyle name="Title 29 5 5" xfId="15964"/>
    <cellStyle name="Title 29 5 5 2" xfId="33580"/>
    <cellStyle name="Title 29 5 6" xfId="33573"/>
    <cellStyle name="Title 29 6" xfId="15965"/>
    <cellStyle name="Title 29 6 2" xfId="15966"/>
    <cellStyle name="Title 29 6 2 2" xfId="15967"/>
    <cellStyle name="Title 29 6 2 2 2" xfId="33583"/>
    <cellStyle name="Title 29 6 2 3" xfId="33582"/>
    <cellStyle name="Title 29 6 3" xfId="15968"/>
    <cellStyle name="Title 29 6 3 2" xfId="15969"/>
    <cellStyle name="Title 29 6 3 2 2" xfId="33585"/>
    <cellStyle name="Title 29 6 3 3" xfId="33584"/>
    <cellStyle name="Title 29 6 4" xfId="15970"/>
    <cellStyle name="Title 29 6 4 2" xfId="33586"/>
    <cellStyle name="Title 29 6 5" xfId="33581"/>
    <cellStyle name="Title 29 7" xfId="15971"/>
    <cellStyle name="Title 29 7 2" xfId="15972"/>
    <cellStyle name="Title 29 7 2 2" xfId="33588"/>
    <cellStyle name="Title 29 7 3" xfId="33587"/>
    <cellStyle name="Title 29 8" xfId="15973"/>
    <cellStyle name="Title 29 8 2" xfId="15974"/>
    <cellStyle name="Title 29 8 2 2" xfId="33590"/>
    <cellStyle name="Title 29 8 3" xfId="33589"/>
    <cellStyle name="Title 29 9" xfId="15975"/>
    <cellStyle name="Title 29 9 2" xfId="15976"/>
    <cellStyle name="Title 29 9 2 2" xfId="33592"/>
    <cellStyle name="Title 29 9 3" xfId="33591"/>
    <cellStyle name="Title 3" xfId="15977"/>
    <cellStyle name="Title 3 10" xfId="15978"/>
    <cellStyle name="Title 3 10 2" xfId="15979"/>
    <cellStyle name="Title 3 10 2 2" xfId="33595"/>
    <cellStyle name="Title 3 10 3" xfId="33594"/>
    <cellStyle name="Title 3 11" xfId="15980"/>
    <cellStyle name="Title 3 11 2" xfId="15981"/>
    <cellStyle name="Title 3 11 2 2" xfId="33597"/>
    <cellStyle name="Title 3 11 3" xfId="33596"/>
    <cellStyle name="Title 3 12" xfId="15982"/>
    <cellStyle name="Title 3 12 2" xfId="33598"/>
    <cellStyle name="Title 3 13" xfId="33593"/>
    <cellStyle name="Title 3 2" xfId="15983"/>
    <cellStyle name="Title 3 2 10" xfId="33599"/>
    <cellStyle name="Title 3 2 2" xfId="15984"/>
    <cellStyle name="Title 3 2 2 2" xfId="15985"/>
    <cellStyle name="Title 3 2 2 2 2" xfId="15986"/>
    <cellStyle name="Title 3 2 2 2 2 2" xfId="33602"/>
    <cellStyle name="Title 3 2 2 2 3" xfId="33601"/>
    <cellStyle name="Title 3 2 2 3" xfId="15987"/>
    <cellStyle name="Title 3 2 2 3 2" xfId="15988"/>
    <cellStyle name="Title 3 2 2 3 2 2" xfId="33604"/>
    <cellStyle name="Title 3 2 2 3 3" xfId="33603"/>
    <cellStyle name="Title 3 2 2 4" xfId="15989"/>
    <cellStyle name="Title 3 2 2 4 2" xfId="33605"/>
    <cellStyle name="Title 3 2 2 5" xfId="33600"/>
    <cellStyle name="Title 3 2 3" xfId="15990"/>
    <cellStyle name="Title 3 2 3 2" xfId="15991"/>
    <cellStyle name="Title 3 2 3 2 2" xfId="15992"/>
    <cellStyle name="Title 3 2 3 2 2 2" xfId="33608"/>
    <cellStyle name="Title 3 2 3 2 3" xfId="33607"/>
    <cellStyle name="Title 3 2 3 3" xfId="15993"/>
    <cellStyle name="Title 3 2 3 3 2" xfId="15994"/>
    <cellStyle name="Title 3 2 3 3 2 2" xfId="33610"/>
    <cellStyle name="Title 3 2 3 3 3" xfId="33609"/>
    <cellStyle name="Title 3 2 3 4" xfId="15995"/>
    <cellStyle name="Title 3 2 3 4 2" xfId="33611"/>
    <cellStyle name="Title 3 2 3 5" xfId="33606"/>
    <cellStyle name="Title 3 2 4" xfId="15996"/>
    <cellStyle name="Title 3 2 4 2" xfId="15997"/>
    <cellStyle name="Title 3 2 4 2 2" xfId="15998"/>
    <cellStyle name="Title 3 2 4 2 2 2" xfId="33614"/>
    <cellStyle name="Title 3 2 4 2 3" xfId="33613"/>
    <cellStyle name="Title 3 2 4 3" xfId="15999"/>
    <cellStyle name="Title 3 2 4 3 2" xfId="16000"/>
    <cellStyle name="Title 3 2 4 3 2 2" xfId="33616"/>
    <cellStyle name="Title 3 2 4 3 3" xfId="33615"/>
    <cellStyle name="Title 3 2 4 4" xfId="16001"/>
    <cellStyle name="Title 3 2 4 4 2" xfId="16002"/>
    <cellStyle name="Title 3 2 4 4 2 2" xfId="33618"/>
    <cellStyle name="Title 3 2 4 4 3" xfId="33617"/>
    <cellStyle name="Title 3 2 4 5" xfId="16003"/>
    <cellStyle name="Title 3 2 4 5 2" xfId="33619"/>
    <cellStyle name="Title 3 2 4 6" xfId="33612"/>
    <cellStyle name="Title 3 2 5" xfId="16004"/>
    <cellStyle name="Title 3 2 5 2" xfId="16005"/>
    <cellStyle name="Title 3 2 5 2 2" xfId="16006"/>
    <cellStyle name="Title 3 2 5 2 2 2" xfId="33622"/>
    <cellStyle name="Title 3 2 5 2 3" xfId="33621"/>
    <cellStyle name="Title 3 2 5 3" xfId="16007"/>
    <cellStyle name="Title 3 2 5 3 2" xfId="16008"/>
    <cellStyle name="Title 3 2 5 3 2 2" xfId="33624"/>
    <cellStyle name="Title 3 2 5 3 3" xfId="33623"/>
    <cellStyle name="Title 3 2 5 4" xfId="16009"/>
    <cellStyle name="Title 3 2 5 4 2" xfId="33625"/>
    <cellStyle name="Title 3 2 5 5" xfId="33620"/>
    <cellStyle name="Title 3 2 6" xfId="16010"/>
    <cellStyle name="Title 3 2 6 2" xfId="16011"/>
    <cellStyle name="Title 3 2 6 2 2" xfId="33627"/>
    <cellStyle name="Title 3 2 6 3" xfId="33626"/>
    <cellStyle name="Title 3 2 7" xfId="16012"/>
    <cellStyle name="Title 3 2 7 2" xfId="16013"/>
    <cellStyle name="Title 3 2 7 2 2" xfId="33629"/>
    <cellStyle name="Title 3 2 7 3" xfId="33628"/>
    <cellStyle name="Title 3 2 8" xfId="16014"/>
    <cellStyle name="Title 3 2 8 2" xfId="16015"/>
    <cellStyle name="Title 3 2 8 2 2" xfId="33631"/>
    <cellStyle name="Title 3 2 8 3" xfId="33630"/>
    <cellStyle name="Title 3 2 9" xfId="16016"/>
    <cellStyle name="Title 3 2 9 2" xfId="33632"/>
    <cellStyle name="Title 3 3" xfId="16017"/>
    <cellStyle name="Title 3 3 2" xfId="16018"/>
    <cellStyle name="Title 3 3 2 2" xfId="16019"/>
    <cellStyle name="Title 3 3 2 2 2" xfId="33635"/>
    <cellStyle name="Title 3 3 2 3" xfId="33634"/>
    <cellStyle name="Title 3 3 3" xfId="16020"/>
    <cellStyle name="Title 3 3 3 2" xfId="16021"/>
    <cellStyle name="Title 3 3 3 2 2" xfId="33637"/>
    <cellStyle name="Title 3 3 3 3" xfId="33636"/>
    <cellStyle name="Title 3 3 4" xfId="16022"/>
    <cellStyle name="Title 3 3 4 2" xfId="33638"/>
    <cellStyle name="Title 3 3 5" xfId="33633"/>
    <cellStyle name="Title 3 4" xfId="16023"/>
    <cellStyle name="Title 3 4 2" xfId="16024"/>
    <cellStyle name="Title 3 4 2 2" xfId="16025"/>
    <cellStyle name="Title 3 4 2 2 2" xfId="33641"/>
    <cellStyle name="Title 3 4 2 3" xfId="33640"/>
    <cellStyle name="Title 3 4 3" xfId="16026"/>
    <cellStyle name="Title 3 4 3 2" xfId="16027"/>
    <cellStyle name="Title 3 4 3 2 2" xfId="33643"/>
    <cellStyle name="Title 3 4 3 3" xfId="33642"/>
    <cellStyle name="Title 3 4 4" xfId="16028"/>
    <cellStyle name="Title 3 4 4 2" xfId="33644"/>
    <cellStyle name="Title 3 4 5" xfId="33639"/>
    <cellStyle name="Title 3 5" xfId="16029"/>
    <cellStyle name="Title 3 5 2" xfId="16030"/>
    <cellStyle name="Title 3 5 2 2" xfId="16031"/>
    <cellStyle name="Title 3 5 2 2 2" xfId="33647"/>
    <cellStyle name="Title 3 5 2 3" xfId="33646"/>
    <cellStyle name="Title 3 5 3" xfId="16032"/>
    <cellStyle name="Title 3 5 3 2" xfId="16033"/>
    <cellStyle name="Title 3 5 3 2 2" xfId="33649"/>
    <cellStyle name="Title 3 5 3 3" xfId="33648"/>
    <cellStyle name="Title 3 5 4" xfId="16034"/>
    <cellStyle name="Title 3 5 4 2" xfId="33650"/>
    <cellStyle name="Title 3 5 5" xfId="33645"/>
    <cellStyle name="Title 3 6" xfId="16035"/>
    <cellStyle name="Title 3 6 2" xfId="16036"/>
    <cellStyle name="Title 3 6 2 2" xfId="16037"/>
    <cellStyle name="Title 3 6 2 2 2" xfId="33653"/>
    <cellStyle name="Title 3 6 2 3" xfId="33652"/>
    <cellStyle name="Title 3 6 3" xfId="16038"/>
    <cellStyle name="Title 3 6 3 2" xfId="16039"/>
    <cellStyle name="Title 3 6 3 2 2" xfId="33655"/>
    <cellStyle name="Title 3 6 3 3" xfId="33654"/>
    <cellStyle name="Title 3 6 4" xfId="16040"/>
    <cellStyle name="Title 3 6 4 2" xfId="16041"/>
    <cellStyle name="Title 3 6 4 2 2" xfId="33657"/>
    <cellStyle name="Title 3 6 4 3" xfId="33656"/>
    <cellStyle name="Title 3 6 5" xfId="16042"/>
    <cellStyle name="Title 3 6 5 2" xfId="33658"/>
    <cellStyle name="Title 3 6 6" xfId="33651"/>
    <cellStyle name="Title 3 7" xfId="16043"/>
    <cellStyle name="Title 3 7 2" xfId="16044"/>
    <cellStyle name="Title 3 7 2 2" xfId="16045"/>
    <cellStyle name="Title 3 7 2 2 2" xfId="33661"/>
    <cellStyle name="Title 3 7 2 3" xfId="33660"/>
    <cellStyle name="Title 3 7 3" xfId="16046"/>
    <cellStyle name="Title 3 7 3 2" xfId="16047"/>
    <cellStyle name="Title 3 7 3 2 2" xfId="33663"/>
    <cellStyle name="Title 3 7 3 3" xfId="33662"/>
    <cellStyle name="Title 3 7 4" xfId="16048"/>
    <cellStyle name="Title 3 7 4 2" xfId="33664"/>
    <cellStyle name="Title 3 7 5" xfId="33659"/>
    <cellStyle name="Title 3 8" xfId="16049"/>
    <cellStyle name="Title 3 8 2" xfId="16050"/>
    <cellStyle name="Title 3 8 2 2" xfId="33666"/>
    <cellStyle name="Title 3 8 3" xfId="33665"/>
    <cellStyle name="Title 3 9" xfId="16051"/>
    <cellStyle name="Title 3 9 2" xfId="16052"/>
    <cellStyle name="Title 3 9 2 2" xfId="33668"/>
    <cellStyle name="Title 3 9 3" xfId="33667"/>
    <cellStyle name="Title 30" xfId="16053"/>
    <cellStyle name="Title 30 10" xfId="16054"/>
    <cellStyle name="Title 30 10 2" xfId="16055"/>
    <cellStyle name="Title 30 10 2 2" xfId="33671"/>
    <cellStyle name="Title 30 10 3" xfId="33670"/>
    <cellStyle name="Title 30 11" xfId="16056"/>
    <cellStyle name="Title 30 11 2" xfId="33672"/>
    <cellStyle name="Title 30 12" xfId="33669"/>
    <cellStyle name="Title 30 2" xfId="16057"/>
    <cellStyle name="Title 30 2 2" xfId="16058"/>
    <cellStyle name="Title 30 2 2 2" xfId="16059"/>
    <cellStyle name="Title 30 2 2 2 2" xfId="33675"/>
    <cellStyle name="Title 30 2 2 3" xfId="33674"/>
    <cellStyle name="Title 30 2 3" xfId="16060"/>
    <cellStyle name="Title 30 2 3 2" xfId="16061"/>
    <cellStyle name="Title 30 2 3 2 2" xfId="33677"/>
    <cellStyle name="Title 30 2 3 3" xfId="33676"/>
    <cellStyle name="Title 30 2 4" xfId="16062"/>
    <cellStyle name="Title 30 2 4 2" xfId="33678"/>
    <cellStyle name="Title 30 2 5" xfId="33673"/>
    <cellStyle name="Title 30 3" xfId="16063"/>
    <cellStyle name="Title 30 3 2" xfId="16064"/>
    <cellStyle name="Title 30 3 2 2" xfId="16065"/>
    <cellStyle name="Title 30 3 2 2 2" xfId="33681"/>
    <cellStyle name="Title 30 3 2 3" xfId="33680"/>
    <cellStyle name="Title 30 3 3" xfId="16066"/>
    <cellStyle name="Title 30 3 3 2" xfId="16067"/>
    <cellStyle name="Title 30 3 3 2 2" xfId="33683"/>
    <cellStyle name="Title 30 3 3 3" xfId="33682"/>
    <cellStyle name="Title 30 3 4" xfId="16068"/>
    <cellStyle name="Title 30 3 4 2" xfId="33684"/>
    <cellStyle name="Title 30 3 5" xfId="33679"/>
    <cellStyle name="Title 30 4" xfId="16069"/>
    <cellStyle name="Title 30 4 2" xfId="16070"/>
    <cellStyle name="Title 30 4 2 2" xfId="16071"/>
    <cellStyle name="Title 30 4 2 2 2" xfId="33687"/>
    <cellStyle name="Title 30 4 2 3" xfId="33686"/>
    <cellStyle name="Title 30 4 3" xfId="16072"/>
    <cellStyle name="Title 30 4 3 2" xfId="16073"/>
    <cellStyle name="Title 30 4 3 2 2" xfId="33689"/>
    <cellStyle name="Title 30 4 3 3" xfId="33688"/>
    <cellStyle name="Title 30 4 4" xfId="16074"/>
    <cellStyle name="Title 30 4 4 2" xfId="33690"/>
    <cellStyle name="Title 30 4 5" xfId="33685"/>
    <cellStyle name="Title 30 5" xfId="16075"/>
    <cellStyle name="Title 30 5 2" xfId="16076"/>
    <cellStyle name="Title 30 5 2 2" xfId="16077"/>
    <cellStyle name="Title 30 5 2 2 2" xfId="33693"/>
    <cellStyle name="Title 30 5 2 3" xfId="33692"/>
    <cellStyle name="Title 30 5 3" xfId="16078"/>
    <cellStyle name="Title 30 5 3 2" xfId="16079"/>
    <cellStyle name="Title 30 5 3 2 2" xfId="33695"/>
    <cellStyle name="Title 30 5 3 3" xfId="33694"/>
    <cellStyle name="Title 30 5 4" xfId="16080"/>
    <cellStyle name="Title 30 5 4 2" xfId="16081"/>
    <cellStyle name="Title 30 5 4 2 2" xfId="33697"/>
    <cellStyle name="Title 30 5 4 3" xfId="33696"/>
    <cellStyle name="Title 30 5 5" xfId="16082"/>
    <cellStyle name="Title 30 5 5 2" xfId="33698"/>
    <cellStyle name="Title 30 5 6" xfId="33691"/>
    <cellStyle name="Title 30 6" xfId="16083"/>
    <cellStyle name="Title 30 6 2" xfId="16084"/>
    <cellStyle name="Title 30 6 2 2" xfId="16085"/>
    <cellStyle name="Title 30 6 2 2 2" xfId="33701"/>
    <cellStyle name="Title 30 6 2 3" xfId="33700"/>
    <cellStyle name="Title 30 6 3" xfId="16086"/>
    <cellStyle name="Title 30 6 3 2" xfId="16087"/>
    <cellStyle name="Title 30 6 3 2 2" xfId="33703"/>
    <cellStyle name="Title 30 6 3 3" xfId="33702"/>
    <cellStyle name="Title 30 6 4" xfId="16088"/>
    <cellStyle name="Title 30 6 4 2" xfId="33704"/>
    <cellStyle name="Title 30 6 5" xfId="33699"/>
    <cellStyle name="Title 30 7" xfId="16089"/>
    <cellStyle name="Title 30 7 2" xfId="16090"/>
    <cellStyle name="Title 30 7 2 2" xfId="33706"/>
    <cellStyle name="Title 30 7 3" xfId="33705"/>
    <cellStyle name="Title 30 8" xfId="16091"/>
    <cellStyle name="Title 30 8 2" xfId="16092"/>
    <cellStyle name="Title 30 8 2 2" xfId="33708"/>
    <cellStyle name="Title 30 8 3" xfId="33707"/>
    <cellStyle name="Title 30 9" xfId="16093"/>
    <cellStyle name="Title 30 9 2" xfId="16094"/>
    <cellStyle name="Title 30 9 2 2" xfId="33710"/>
    <cellStyle name="Title 30 9 3" xfId="33709"/>
    <cellStyle name="Title 31" xfId="16095"/>
    <cellStyle name="Title 31 10" xfId="16096"/>
    <cellStyle name="Title 31 10 2" xfId="16097"/>
    <cellStyle name="Title 31 10 2 2" xfId="33713"/>
    <cellStyle name="Title 31 10 3" xfId="33712"/>
    <cellStyle name="Title 31 11" xfId="16098"/>
    <cellStyle name="Title 31 11 2" xfId="33714"/>
    <cellStyle name="Title 31 12" xfId="33711"/>
    <cellStyle name="Title 31 2" xfId="16099"/>
    <cellStyle name="Title 31 2 2" xfId="16100"/>
    <cellStyle name="Title 31 2 2 2" xfId="16101"/>
    <cellStyle name="Title 31 2 2 2 2" xfId="33717"/>
    <cellStyle name="Title 31 2 2 3" xfId="33716"/>
    <cellStyle name="Title 31 2 3" xfId="16102"/>
    <cellStyle name="Title 31 2 3 2" xfId="16103"/>
    <cellStyle name="Title 31 2 3 2 2" xfId="33719"/>
    <cellStyle name="Title 31 2 3 3" xfId="33718"/>
    <cellStyle name="Title 31 2 4" xfId="16104"/>
    <cellStyle name="Title 31 2 4 2" xfId="33720"/>
    <cellStyle name="Title 31 2 5" xfId="33715"/>
    <cellStyle name="Title 31 3" xfId="16105"/>
    <cellStyle name="Title 31 3 2" xfId="16106"/>
    <cellStyle name="Title 31 3 2 2" xfId="16107"/>
    <cellStyle name="Title 31 3 2 2 2" xfId="33723"/>
    <cellStyle name="Title 31 3 2 3" xfId="33722"/>
    <cellStyle name="Title 31 3 3" xfId="16108"/>
    <cellStyle name="Title 31 3 3 2" xfId="16109"/>
    <cellStyle name="Title 31 3 3 2 2" xfId="33725"/>
    <cellStyle name="Title 31 3 3 3" xfId="33724"/>
    <cellStyle name="Title 31 3 4" xfId="16110"/>
    <cellStyle name="Title 31 3 4 2" xfId="33726"/>
    <cellStyle name="Title 31 3 5" xfId="33721"/>
    <cellStyle name="Title 31 4" xfId="16111"/>
    <cellStyle name="Title 31 4 2" xfId="16112"/>
    <cellStyle name="Title 31 4 2 2" xfId="16113"/>
    <cellStyle name="Title 31 4 2 2 2" xfId="33729"/>
    <cellStyle name="Title 31 4 2 3" xfId="33728"/>
    <cellStyle name="Title 31 4 3" xfId="16114"/>
    <cellStyle name="Title 31 4 3 2" xfId="16115"/>
    <cellStyle name="Title 31 4 3 2 2" xfId="33731"/>
    <cellStyle name="Title 31 4 3 3" xfId="33730"/>
    <cellStyle name="Title 31 4 4" xfId="16116"/>
    <cellStyle name="Title 31 4 4 2" xfId="33732"/>
    <cellStyle name="Title 31 4 5" xfId="33727"/>
    <cellStyle name="Title 31 5" xfId="16117"/>
    <cellStyle name="Title 31 5 2" xfId="16118"/>
    <cellStyle name="Title 31 5 2 2" xfId="16119"/>
    <cellStyle name="Title 31 5 2 2 2" xfId="33735"/>
    <cellStyle name="Title 31 5 2 3" xfId="33734"/>
    <cellStyle name="Title 31 5 3" xfId="16120"/>
    <cellStyle name="Title 31 5 3 2" xfId="16121"/>
    <cellStyle name="Title 31 5 3 2 2" xfId="33737"/>
    <cellStyle name="Title 31 5 3 3" xfId="33736"/>
    <cellStyle name="Title 31 5 4" xfId="16122"/>
    <cellStyle name="Title 31 5 4 2" xfId="16123"/>
    <cellStyle name="Title 31 5 4 2 2" xfId="33739"/>
    <cellStyle name="Title 31 5 4 3" xfId="33738"/>
    <cellStyle name="Title 31 5 5" xfId="16124"/>
    <cellStyle name="Title 31 5 5 2" xfId="33740"/>
    <cellStyle name="Title 31 5 6" xfId="33733"/>
    <cellStyle name="Title 31 6" xfId="16125"/>
    <cellStyle name="Title 31 6 2" xfId="16126"/>
    <cellStyle name="Title 31 6 2 2" xfId="16127"/>
    <cellStyle name="Title 31 6 2 2 2" xfId="33743"/>
    <cellStyle name="Title 31 6 2 3" xfId="33742"/>
    <cellStyle name="Title 31 6 3" xfId="16128"/>
    <cellStyle name="Title 31 6 3 2" xfId="16129"/>
    <cellStyle name="Title 31 6 3 2 2" xfId="33745"/>
    <cellStyle name="Title 31 6 3 3" xfId="33744"/>
    <cellStyle name="Title 31 6 4" xfId="16130"/>
    <cellStyle name="Title 31 6 4 2" xfId="33746"/>
    <cellStyle name="Title 31 6 5" xfId="33741"/>
    <cellStyle name="Title 31 7" xfId="16131"/>
    <cellStyle name="Title 31 7 2" xfId="16132"/>
    <cellStyle name="Title 31 7 2 2" xfId="33748"/>
    <cellStyle name="Title 31 7 3" xfId="33747"/>
    <cellStyle name="Title 31 8" xfId="16133"/>
    <cellStyle name="Title 31 8 2" xfId="16134"/>
    <cellStyle name="Title 31 8 2 2" xfId="33750"/>
    <cellStyle name="Title 31 8 3" xfId="33749"/>
    <cellStyle name="Title 31 9" xfId="16135"/>
    <cellStyle name="Title 31 9 2" xfId="16136"/>
    <cellStyle name="Title 31 9 2 2" xfId="33752"/>
    <cellStyle name="Title 31 9 3" xfId="33751"/>
    <cellStyle name="Title 32" xfId="16137"/>
    <cellStyle name="Title 32 10" xfId="16138"/>
    <cellStyle name="Title 32 10 2" xfId="16139"/>
    <cellStyle name="Title 32 10 2 2" xfId="33755"/>
    <cellStyle name="Title 32 10 3" xfId="33754"/>
    <cellStyle name="Title 32 11" xfId="16140"/>
    <cellStyle name="Title 32 11 2" xfId="33756"/>
    <cellStyle name="Title 32 12" xfId="33753"/>
    <cellStyle name="Title 32 2" xfId="16141"/>
    <cellStyle name="Title 32 2 2" xfId="16142"/>
    <cellStyle name="Title 32 2 2 2" xfId="16143"/>
    <cellStyle name="Title 32 2 2 2 2" xfId="33759"/>
    <cellStyle name="Title 32 2 2 3" xfId="33758"/>
    <cellStyle name="Title 32 2 3" xfId="16144"/>
    <cellStyle name="Title 32 2 3 2" xfId="16145"/>
    <cellStyle name="Title 32 2 3 2 2" xfId="33761"/>
    <cellStyle name="Title 32 2 3 3" xfId="33760"/>
    <cellStyle name="Title 32 2 4" xfId="16146"/>
    <cellStyle name="Title 32 2 4 2" xfId="33762"/>
    <cellStyle name="Title 32 2 5" xfId="33757"/>
    <cellStyle name="Title 32 3" xfId="16147"/>
    <cellStyle name="Title 32 3 2" xfId="16148"/>
    <cellStyle name="Title 32 3 2 2" xfId="16149"/>
    <cellStyle name="Title 32 3 2 2 2" xfId="33765"/>
    <cellStyle name="Title 32 3 2 3" xfId="33764"/>
    <cellStyle name="Title 32 3 3" xfId="16150"/>
    <cellStyle name="Title 32 3 3 2" xfId="16151"/>
    <cellStyle name="Title 32 3 3 2 2" xfId="33767"/>
    <cellStyle name="Title 32 3 3 3" xfId="33766"/>
    <cellStyle name="Title 32 3 4" xfId="16152"/>
    <cellStyle name="Title 32 3 4 2" xfId="33768"/>
    <cellStyle name="Title 32 3 5" xfId="33763"/>
    <cellStyle name="Title 32 4" xfId="16153"/>
    <cellStyle name="Title 32 4 2" xfId="16154"/>
    <cellStyle name="Title 32 4 2 2" xfId="16155"/>
    <cellStyle name="Title 32 4 2 2 2" xfId="33771"/>
    <cellStyle name="Title 32 4 2 3" xfId="33770"/>
    <cellStyle name="Title 32 4 3" xfId="16156"/>
    <cellStyle name="Title 32 4 3 2" xfId="16157"/>
    <cellStyle name="Title 32 4 3 2 2" xfId="33773"/>
    <cellStyle name="Title 32 4 3 3" xfId="33772"/>
    <cellStyle name="Title 32 4 4" xfId="16158"/>
    <cellStyle name="Title 32 4 4 2" xfId="33774"/>
    <cellStyle name="Title 32 4 5" xfId="33769"/>
    <cellStyle name="Title 32 5" xfId="16159"/>
    <cellStyle name="Title 32 5 2" xfId="16160"/>
    <cellStyle name="Title 32 5 2 2" xfId="16161"/>
    <cellStyle name="Title 32 5 2 2 2" xfId="33777"/>
    <cellStyle name="Title 32 5 2 3" xfId="33776"/>
    <cellStyle name="Title 32 5 3" xfId="16162"/>
    <cellStyle name="Title 32 5 3 2" xfId="16163"/>
    <cellStyle name="Title 32 5 3 2 2" xfId="33779"/>
    <cellStyle name="Title 32 5 3 3" xfId="33778"/>
    <cellStyle name="Title 32 5 4" xfId="16164"/>
    <cellStyle name="Title 32 5 4 2" xfId="16165"/>
    <cellStyle name="Title 32 5 4 2 2" xfId="33781"/>
    <cellStyle name="Title 32 5 4 3" xfId="33780"/>
    <cellStyle name="Title 32 5 5" xfId="16166"/>
    <cellStyle name="Title 32 5 5 2" xfId="33782"/>
    <cellStyle name="Title 32 5 6" xfId="33775"/>
    <cellStyle name="Title 32 6" xfId="16167"/>
    <cellStyle name="Title 32 6 2" xfId="16168"/>
    <cellStyle name="Title 32 6 2 2" xfId="16169"/>
    <cellStyle name="Title 32 6 2 2 2" xfId="33785"/>
    <cellStyle name="Title 32 6 2 3" xfId="33784"/>
    <cellStyle name="Title 32 6 3" xfId="16170"/>
    <cellStyle name="Title 32 6 3 2" xfId="16171"/>
    <cellStyle name="Title 32 6 3 2 2" xfId="33787"/>
    <cellStyle name="Title 32 6 3 3" xfId="33786"/>
    <cellStyle name="Title 32 6 4" xfId="16172"/>
    <cellStyle name="Title 32 6 4 2" xfId="33788"/>
    <cellStyle name="Title 32 6 5" xfId="33783"/>
    <cellStyle name="Title 32 7" xfId="16173"/>
    <cellStyle name="Title 32 7 2" xfId="16174"/>
    <cellStyle name="Title 32 7 2 2" xfId="33790"/>
    <cellStyle name="Title 32 7 3" xfId="33789"/>
    <cellStyle name="Title 32 8" xfId="16175"/>
    <cellStyle name="Title 32 8 2" xfId="16176"/>
    <cellStyle name="Title 32 8 2 2" xfId="33792"/>
    <cellStyle name="Title 32 8 3" xfId="33791"/>
    <cellStyle name="Title 32 9" xfId="16177"/>
    <cellStyle name="Title 32 9 2" xfId="16178"/>
    <cellStyle name="Title 32 9 2 2" xfId="33794"/>
    <cellStyle name="Title 32 9 3" xfId="33793"/>
    <cellStyle name="Title 33" xfId="16179"/>
    <cellStyle name="Title 33 10" xfId="16180"/>
    <cellStyle name="Title 33 10 2" xfId="16181"/>
    <cellStyle name="Title 33 10 2 2" xfId="33797"/>
    <cellStyle name="Title 33 10 3" xfId="33796"/>
    <cellStyle name="Title 33 11" xfId="16182"/>
    <cellStyle name="Title 33 11 2" xfId="33798"/>
    <cellStyle name="Title 33 12" xfId="33795"/>
    <cellStyle name="Title 33 2" xfId="16183"/>
    <cellStyle name="Title 33 2 2" xfId="16184"/>
    <cellStyle name="Title 33 2 2 2" xfId="16185"/>
    <cellStyle name="Title 33 2 2 2 2" xfId="33801"/>
    <cellStyle name="Title 33 2 2 3" xfId="33800"/>
    <cellStyle name="Title 33 2 3" xfId="16186"/>
    <cellStyle name="Title 33 2 3 2" xfId="16187"/>
    <cellStyle name="Title 33 2 3 2 2" xfId="33803"/>
    <cellStyle name="Title 33 2 3 3" xfId="33802"/>
    <cellStyle name="Title 33 2 4" xfId="16188"/>
    <cellStyle name="Title 33 2 4 2" xfId="33804"/>
    <cellStyle name="Title 33 2 5" xfId="33799"/>
    <cellStyle name="Title 33 3" xfId="16189"/>
    <cellStyle name="Title 33 3 2" xfId="16190"/>
    <cellStyle name="Title 33 3 2 2" xfId="16191"/>
    <cellStyle name="Title 33 3 2 2 2" xfId="33807"/>
    <cellStyle name="Title 33 3 2 3" xfId="33806"/>
    <cellStyle name="Title 33 3 3" xfId="16192"/>
    <cellStyle name="Title 33 3 3 2" xfId="16193"/>
    <cellStyle name="Title 33 3 3 2 2" xfId="33809"/>
    <cellStyle name="Title 33 3 3 3" xfId="33808"/>
    <cellStyle name="Title 33 3 4" xfId="16194"/>
    <cellStyle name="Title 33 3 4 2" xfId="33810"/>
    <cellStyle name="Title 33 3 5" xfId="33805"/>
    <cellStyle name="Title 33 4" xfId="16195"/>
    <cellStyle name="Title 33 4 2" xfId="16196"/>
    <cellStyle name="Title 33 4 2 2" xfId="16197"/>
    <cellStyle name="Title 33 4 2 2 2" xfId="33813"/>
    <cellStyle name="Title 33 4 2 3" xfId="33812"/>
    <cellStyle name="Title 33 4 3" xfId="16198"/>
    <cellStyle name="Title 33 4 3 2" xfId="16199"/>
    <cellStyle name="Title 33 4 3 2 2" xfId="33815"/>
    <cellStyle name="Title 33 4 3 3" xfId="33814"/>
    <cellStyle name="Title 33 4 4" xfId="16200"/>
    <cellStyle name="Title 33 4 4 2" xfId="33816"/>
    <cellStyle name="Title 33 4 5" xfId="33811"/>
    <cellStyle name="Title 33 5" xfId="16201"/>
    <cellStyle name="Title 33 5 2" xfId="16202"/>
    <cellStyle name="Title 33 5 2 2" xfId="16203"/>
    <cellStyle name="Title 33 5 2 2 2" xfId="33819"/>
    <cellStyle name="Title 33 5 2 3" xfId="33818"/>
    <cellStyle name="Title 33 5 3" xfId="16204"/>
    <cellStyle name="Title 33 5 3 2" xfId="16205"/>
    <cellStyle name="Title 33 5 3 2 2" xfId="33821"/>
    <cellStyle name="Title 33 5 3 3" xfId="33820"/>
    <cellStyle name="Title 33 5 4" xfId="16206"/>
    <cellStyle name="Title 33 5 4 2" xfId="16207"/>
    <cellStyle name="Title 33 5 4 2 2" xfId="33823"/>
    <cellStyle name="Title 33 5 4 3" xfId="33822"/>
    <cellStyle name="Title 33 5 5" xfId="16208"/>
    <cellStyle name="Title 33 5 5 2" xfId="33824"/>
    <cellStyle name="Title 33 5 6" xfId="33817"/>
    <cellStyle name="Title 33 6" xfId="16209"/>
    <cellStyle name="Title 33 6 2" xfId="16210"/>
    <cellStyle name="Title 33 6 2 2" xfId="16211"/>
    <cellStyle name="Title 33 6 2 2 2" xfId="33827"/>
    <cellStyle name="Title 33 6 2 3" xfId="33826"/>
    <cellStyle name="Title 33 6 3" xfId="16212"/>
    <cellStyle name="Title 33 6 3 2" xfId="16213"/>
    <cellStyle name="Title 33 6 3 2 2" xfId="33829"/>
    <cellStyle name="Title 33 6 3 3" xfId="33828"/>
    <cellStyle name="Title 33 6 4" xfId="16214"/>
    <cellStyle name="Title 33 6 4 2" xfId="33830"/>
    <cellStyle name="Title 33 6 5" xfId="33825"/>
    <cellStyle name="Title 33 7" xfId="16215"/>
    <cellStyle name="Title 33 7 2" xfId="16216"/>
    <cellStyle name="Title 33 7 2 2" xfId="33832"/>
    <cellStyle name="Title 33 7 3" xfId="33831"/>
    <cellStyle name="Title 33 8" xfId="16217"/>
    <cellStyle name="Title 33 8 2" xfId="16218"/>
    <cellStyle name="Title 33 8 2 2" xfId="33834"/>
    <cellStyle name="Title 33 8 3" xfId="33833"/>
    <cellStyle name="Title 33 9" xfId="16219"/>
    <cellStyle name="Title 33 9 2" xfId="16220"/>
    <cellStyle name="Title 33 9 2 2" xfId="33836"/>
    <cellStyle name="Title 33 9 3" xfId="33835"/>
    <cellStyle name="Title 34" xfId="16221"/>
    <cellStyle name="Title 34 10" xfId="16222"/>
    <cellStyle name="Title 34 10 2" xfId="16223"/>
    <cellStyle name="Title 34 10 2 2" xfId="33839"/>
    <cellStyle name="Title 34 10 3" xfId="33838"/>
    <cellStyle name="Title 34 11" xfId="16224"/>
    <cellStyle name="Title 34 11 2" xfId="33840"/>
    <cellStyle name="Title 34 12" xfId="33837"/>
    <cellStyle name="Title 34 2" xfId="16225"/>
    <cellStyle name="Title 34 2 2" xfId="16226"/>
    <cellStyle name="Title 34 2 2 2" xfId="16227"/>
    <cellStyle name="Title 34 2 2 2 2" xfId="33843"/>
    <cellStyle name="Title 34 2 2 3" xfId="33842"/>
    <cellStyle name="Title 34 2 3" xfId="16228"/>
    <cellStyle name="Title 34 2 3 2" xfId="16229"/>
    <cellStyle name="Title 34 2 3 2 2" xfId="33845"/>
    <cellStyle name="Title 34 2 3 3" xfId="33844"/>
    <cellStyle name="Title 34 2 4" xfId="16230"/>
    <cellStyle name="Title 34 2 4 2" xfId="33846"/>
    <cellStyle name="Title 34 2 5" xfId="33841"/>
    <cellStyle name="Title 34 3" xfId="16231"/>
    <cellStyle name="Title 34 3 2" xfId="16232"/>
    <cellStyle name="Title 34 3 2 2" xfId="16233"/>
    <cellStyle name="Title 34 3 2 2 2" xfId="33849"/>
    <cellStyle name="Title 34 3 2 3" xfId="33848"/>
    <cellStyle name="Title 34 3 3" xfId="16234"/>
    <cellStyle name="Title 34 3 3 2" xfId="16235"/>
    <cellStyle name="Title 34 3 3 2 2" xfId="33851"/>
    <cellStyle name="Title 34 3 3 3" xfId="33850"/>
    <cellStyle name="Title 34 3 4" xfId="16236"/>
    <cellStyle name="Title 34 3 4 2" xfId="33852"/>
    <cellStyle name="Title 34 3 5" xfId="33847"/>
    <cellStyle name="Title 34 4" xfId="16237"/>
    <cellStyle name="Title 34 4 2" xfId="16238"/>
    <cellStyle name="Title 34 4 2 2" xfId="16239"/>
    <cellStyle name="Title 34 4 2 2 2" xfId="33855"/>
    <cellStyle name="Title 34 4 2 3" xfId="33854"/>
    <cellStyle name="Title 34 4 3" xfId="16240"/>
    <cellStyle name="Title 34 4 3 2" xfId="16241"/>
    <cellStyle name="Title 34 4 3 2 2" xfId="33857"/>
    <cellStyle name="Title 34 4 3 3" xfId="33856"/>
    <cellStyle name="Title 34 4 4" xfId="16242"/>
    <cellStyle name="Title 34 4 4 2" xfId="33858"/>
    <cellStyle name="Title 34 4 5" xfId="33853"/>
    <cellStyle name="Title 34 5" xfId="16243"/>
    <cellStyle name="Title 34 5 2" xfId="16244"/>
    <cellStyle name="Title 34 5 2 2" xfId="16245"/>
    <cellStyle name="Title 34 5 2 2 2" xfId="33861"/>
    <cellStyle name="Title 34 5 2 3" xfId="33860"/>
    <cellStyle name="Title 34 5 3" xfId="16246"/>
    <cellStyle name="Title 34 5 3 2" xfId="16247"/>
    <cellStyle name="Title 34 5 3 2 2" xfId="33863"/>
    <cellStyle name="Title 34 5 3 3" xfId="33862"/>
    <cellStyle name="Title 34 5 4" xfId="16248"/>
    <cellStyle name="Title 34 5 4 2" xfId="16249"/>
    <cellStyle name="Title 34 5 4 2 2" xfId="33865"/>
    <cellStyle name="Title 34 5 4 3" xfId="33864"/>
    <cellStyle name="Title 34 5 5" xfId="16250"/>
    <cellStyle name="Title 34 5 5 2" xfId="33866"/>
    <cellStyle name="Title 34 5 6" xfId="33859"/>
    <cellStyle name="Title 34 6" xfId="16251"/>
    <cellStyle name="Title 34 6 2" xfId="16252"/>
    <cellStyle name="Title 34 6 2 2" xfId="16253"/>
    <cellStyle name="Title 34 6 2 2 2" xfId="33869"/>
    <cellStyle name="Title 34 6 2 3" xfId="33868"/>
    <cellStyle name="Title 34 6 3" xfId="16254"/>
    <cellStyle name="Title 34 6 3 2" xfId="16255"/>
    <cellStyle name="Title 34 6 3 2 2" xfId="33871"/>
    <cellStyle name="Title 34 6 3 3" xfId="33870"/>
    <cellStyle name="Title 34 6 4" xfId="16256"/>
    <cellStyle name="Title 34 6 4 2" xfId="33872"/>
    <cellStyle name="Title 34 6 5" xfId="33867"/>
    <cellStyle name="Title 34 7" xfId="16257"/>
    <cellStyle name="Title 34 7 2" xfId="16258"/>
    <cellStyle name="Title 34 7 2 2" xfId="33874"/>
    <cellStyle name="Title 34 7 3" xfId="33873"/>
    <cellStyle name="Title 34 8" xfId="16259"/>
    <cellStyle name="Title 34 8 2" xfId="16260"/>
    <cellStyle name="Title 34 8 2 2" xfId="33876"/>
    <cellStyle name="Title 34 8 3" xfId="33875"/>
    <cellStyle name="Title 34 9" xfId="16261"/>
    <cellStyle name="Title 34 9 2" xfId="16262"/>
    <cellStyle name="Title 34 9 2 2" xfId="33878"/>
    <cellStyle name="Title 34 9 3" xfId="33877"/>
    <cellStyle name="Title 35" xfId="16263"/>
    <cellStyle name="Title 35 10" xfId="16264"/>
    <cellStyle name="Title 35 10 2" xfId="16265"/>
    <cellStyle name="Title 35 10 2 2" xfId="33881"/>
    <cellStyle name="Title 35 10 3" xfId="33880"/>
    <cellStyle name="Title 35 11" xfId="16266"/>
    <cellStyle name="Title 35 11 2" xfId="33882"/>
    <cellStyle name="Title 35 12" xfId="33879"/>
    <cellStyle name="Title 35 2" xfId="16267"/>
    <cellStyle name="Title 35 2 2" xfId="16268"/>
    <cellStyle name="Title 35 2 2 2" xfId="16269"/>
    <cellStyle name="Title 35 2 2 2 2" xfId="33885"/>
    <cellStyle name="Title 35 2 2 3" xfId="33884"/>
    <cellStyle name="Title 35 2 3" xfId="16270"/>
    <cellStyle name="Title 35 2 3 2" xfId="16271"/>
    <cellStyle name="Title 35 2 3 2 2" xfId="33887"/>
    <cellStyle name="Title 35 2 3 3" xfId="33886"/>
    <cellStyle name="Title 35 2 4" xfId="16272"/>
    <cellStyle name="Title 35 2 4 2" xfId="33888"/>
    <cellStyle name="Title 35 2 5" xfId="33883"/>
    <cellStyle name="Title 35 3" xfId="16273"/>
    <cellStyle name="Title 35 3 2" xfId="16274"/>
    <cellStyle name="Title 35 3 2 2" xfId="16275"/>
    <cellStyle name="Title 35 3 2 2 2" xfId="33891"/>
    <cellStyle name="Title 35 3 2 3" xfId="33890"/>
    <cellStyle name="Title 35 3 3" xfId="16276"/>
    <cellStyle name="Title 35 3 3 2" xfId="16277"/>
    <cellStyle name="Title 35 3 3 2 2" xfId="33893"/>
    <cellStyle name="Title 35 3 3 3" xfId="33892"/>
    <cellStyle name="Title 35 3 4" xfId="16278"/>
    <cellStyle name="Title 35 3 4 2" xfId="33894"/>
    <cellStyle name="Title 35 3 5" xfId="33889"/>
    <cellStyle name="Title 35 4" xfId="16279"/>
    <cellStyle name="Title 35 4 2" xfId="16280"/>
    <cellStyle name="Title 35 4 2 2" xfId="16281"/>
    <cellStyle name="Title 35 4 2 2 2" xfId="33897"/>
    <cellStyle name="Title 35 4 2 3" xfId="33896"/>
    <cellStyle name="Title 35 4 3" xfId="16282"/>
    <cellStyle name="Title 35 4 3 2" xfId="16283"/>
    <cellStyle name="Title 35 4 3 2 2" xfId="33899"/>
    <cellStyle name="Title 35 4 3 3" xfId="33898"/>
    <cellStyle name="Title 35 4 4" xfId="16284"/>
    <cellStyle name="Title 35 4 4 2" xfId="33900"/>
    <cellStyle name="Title 35 4 5" xfId="33895"/>
    <cellStyle name="Title 35 5" xfId="16285"/>
    <cellStyle name="Title 35 5 2" xfId="16286"/>
    <cellStyle name="Title 35 5 2 2" xfId="16287"/>
    <cellStyle name="Title 35 5 2 2 2" xfId="33903"/>
    <cellStyle name="Title 35 5 2 3" xfId="33902"/>
    <cellStyle name="Title 35 5 3" xfId="16288"/>
    <cellStyle name="Title 35 5 3 2" xfId="16289"/>
    <cellStyle name="Title 35 5 3 2 2" xfId="33905"/>
    <cellStyle name="Title 35 5 3 3" xfId="33904"/>
    <cellStyle name="Title 35 5 4" xfId="16290"/>
    <cellStyle name="Title 35 5 4 2" xfId="16291"/>
    <cellStyle name="Title 35 5 4 2 2" xfId="33907"/>
    <cellStyle name="Title 35 5 4 3" xfId="33906"/>
    <cellStyle name="Title 35 5 5" xfId="16292"/>
    <cellStyle name="Title 35 5 5 2" xfId="33908"/>
    <cellStyle name="Title 35 5 6" xfId="33901"/>
    <cellStyle name="Title 35 6" xfId="16293"/>
    <cellStyle name="Title 35 6 2" xfId="16294"/>
    <cellStyle name="Title 35 6 2 2" xfId="16295"/>
    <cellStyle name="Title 35 6 2 2 2" xfId="33911"/>
    <cellStyle name="Title 35 6 2 3" xfId="33910"/>
    <cellStyle name="Title 35 6 3" xfId="16296"/>
    <cellStyle name="Title 35 6 3 2" xfId="16297"/>
    <cellStyle name="Title 35 6 3 2 2" xfId="33913"/>
    <cellStyle name="Title 35 6 3 3" xfId="33912"/>
    <cellStyle name="Title 35 6 4" xfId="16298"/>
    <cellStyle name="Title 35 6 4 2" xfId="33914"/>
    <cellStyle name="Title 35 6 5" xfId="33909"/>
    <cellStyle name="Title 35 7" xfId="16299"/>
    <cellStyle name="Title 35 7 2" xfId="16300"/>
    <cellStyle name="Title 35 7 2 2" xfId="33916"/>
    <cellStyle name="Title 35 7 3" xfId="33915"/>
    <cellStyle name="Title 35 8" xfId="16301"/>
    <cellStyle name="Title 35 8 2" xfId="16302"/>
    <cellStyle name="Title 35 8 2 2" xfId="33918"/>
    <cellStyle name="Title 35 8 3" xfId="33917"/>
    <cellStyle name="Title 35 9" xfId="16303"/>
    <cellStyle name="Title 35 9 2" xfId="16304"/>
    <cellStyle name="Title 35 9 2 2" xfId="33920"/>
    <cellStyle name="Title 35 9 3" xfId="33919"/>
    <cellStyle name="Title 36" xfId="16305"/>
    <cellStyle name="Title 36 10" xfId="16306"/>
    <cellStyle name="Title 36 10 2" xfId="16307"/>
    <cellStyle name="Title 36 10 2 2" xfId="33923"/>
    <cellStyle name="Title 36 10 3" xfId="33922"/>
    <cellStyle name="Title 36 11" xfId="16308"/>
    <cellStyle name="Title 36 11 2" xfId="33924"/>
    <cellStyle name="Title 36 12" xfId="33921"/>
    <cellStyle name="Title 36 2" xfId="16309"/>
    <cellStyle name="Title 36 2 2" xfId="16310"/>
    <cellStyle name="Title 36 2 2 2" xfId="16311"/>
    <cellStyle name="Title 36 2 2 2 2" xfId="33927"/>
    <cellStyle name="Title 36 2 2 3" xfId="33926"/>
    <cellStyle name="Title 36 2 3" xfId="16312"/>
    <cellStyle name="Title 36 2 3 2" xfId="16313"/>
    <cellStyle name="Title 36 2 3 2 2" xfId="33929"/>
    <cellStyle name="Title 36 2 3 3" xfId="33928"/>
    <cellStyle name="Title 36 2 4" xfId="16314"/>
    <cellStyle name="Title 36 2 4 2" xfId="33930"/>
    <cellStyle name="Title 36 2 5" xfId="33925"/>
    <cellStyle name="Title 36 3" xfId="16315"/>
    <cellStyle name="Title 36 3 2" xfId="16316"/>
    <cellStyle name="Title 36 3 2 2" xfId="16317"/>
    <cellStyle name="Title 36 3 2 2 2" xfId="33933"/>
    <cellStyle name="Title 36 3 2 3" xfId="33932"/>
    <cellStyle name="Title 36 3 3" xfId="16318"/>
    <cellStyle name="Title 36 3 3 2" xfId="16319"/>
    <cellStyle name="Title 36 3 3 2 2" xfId="33935"/>
    <cellStyle name="Title 36 3 3 3" xfId="33934"/>
    <cellStyle name="Title 36 3 4" xfId="16320"/>
    <cellStyle name="Title 36 3 4 2" xfId="33936"/>
    <cellStyle name="Title 36 3 5" xfId="33931"/>
    <cellStyle name="Title 36 4" xfId="16321"/>
    <cellStyle name="Title 36 4 2" xfId="16322"/>
    <cellStyle name="Title 36 4 2 2" xfId="16323"/>
    <cellStyle name="Title 36 4 2 2 2" xfId="33939"/>
    <cellStyle name="Title 36 4 2 3" xfId="33938"/>
    <cellStyle name="Title 36 4 3" xfId="16324"/>
    <cellStyle name="Title 36 4 3 2" xfId="16325"/>
    <cellStyle name="Title 36 4 3 2 2" xfId="33941"/>
    <cellStyle name="Title 36 4 3 3" xfId="33940"/>
    <cellStyle name="Title 36 4 4" xfId="16326"/>
    <cellStyle name="Title 36 4 4 2" xfId="33942"/>
    <cellStyle name="Title 36 4 5" xfId="33937"/>
    <cellStyle name="Title 36 5" xfId="16327"/>
    <cellStyle name="Title 36 5 2" xfId="16328"/>
    <cellStyle name="Title 36 5 2 2" xfId="16329"/>
    <cellStyle name="Title 36 5 2 2 2" xfId="33945"/>
    <cellStyle name="Title 36 5 2 3" xfId="33944"/>
    <cellStyle name="Title 36 5 3" xfId="16330"/>
    <cellStyle name="Title 36 5 3 2" xfId="16331"/>
    <cellStyle name="Title 36 5 3 2 2" xfId="33947"/>
    <cellStyle name="Title 36 5 3 3" xfId="33946"/>
    <cellStyle name="Title 36 5 4" xfId="16332"/>
    <cellStyle name="Title 36 5 4 2" xfId="16333"/>
    <cellStyle name="Title 36 5 4 2 2" xfId="33949"/>
    <cellStyle name="Title 36 5 4 3" xfId="33948"/>
    <cellStyle name="Title 36 5 5" xfId="16334"/>
    <cellStyle name="Title 36 5 5 2" xfId="33950"/>
    <cellStyle name="Title 36 5 6" xfId="33943"/>
    <cellStyle name="Title 36 6" xfId="16335"/>
    <cellStyle name="Title 36 6 2" xfId="16336"/>
    <cellStyle name="Title 36 6 2 2" xfId="16337"/>
    <cellStyle name="Title 36 6 2 2 2" xfId="33953"/>
    <cellStyle name="Title 36 6 2 3" xfId="33952"/>
    <cellStyle name="Title 36 6 3" xfId="16338"/>
    <cellStyle name="Title 36 6 3 2" xfId="16339"/>
    <cellStyle name="Title 36 6 3 2 2" xfId="33955"/>
    <cellStyle name="Title 36 6 3 3" xfId="33954"/>
    <cellStyle name="Title 36 6 4" xfId="16340"/>
    <cellStyle name="Title 36 6 4 2" xfId="33956"/>
    <cellStyle name="Title 36 6 5" xfId="33951"/>
    <cellStyle name="Title 36 7" xfId="16341"/>
    <cellStyle name="Title 36 7 2" xfId="16342"/>
    <cellStyle name="Title 36 7 2 2" xfId="33958"/>
    <cellStyle name="Title 36 7 3" xfId="33957"/>
    <cellStyle name="Title 36 8" xfId="16343"/>
    <cellStyle name="Title 36 8 2" xfId="16344"/>
    <cellStyle name="Title 36 8 2 2" xfId="33960"/>
    <cellStyle name="Title 36 8 3" xfId="33959"/>
    <cellStyle name="Title 36 9" xfId="16345"/>
    <cellStyle name="Title 36 9 2" xfId="16346"/>
    <cellStyle name="Title 36 9 2 2" xfId="33962"/>
    <cellStyle name="Title 36 9 3" xfId="33961"/>
    <cellStyle name="Title 37" xfId="16347"/>
    <cellStyle name="Title 37 10" xfId="16348"/>
    <cellStyle name="Title 37 10 2" xfId="16349"/>
    <cellStyle name="Title 37 10 2 2" xfId="33965"/>
    <cellStyle name="Title 37 10 3" xfId="33964"/>
    <cellStyle name="Title 37 11" xfId="16350"/>
    <cellStyle name="Title 37 11 2" xfId="33966"/>
    <cellStyle name="Title 37 12" xfId="33963"/>
    <cellStyle name="Title 37 2" xfId="16351"/>
    <cellStyle name="Title 37 2 2" xfId="16352"/>
    <cellStyle name="Title 37 2 2 2" xfId="16353"/>
    <cellStyle name="Title 37 2 2 2 2" xfId="33969"/>
    <cellStyle name="Title 37 2 2 3" xfId="33968"/>
    <cellStyle name="Title 37 2 3" xfId="16354"/>
    <cellStyle name="Title 37 2 3 2" xfId="16355"/>
    <cellStyle name="Title 37 2 3 2 2" xfId="33971"/>
    <cellStyle name="Title 37 2 3 3" xfId="33970"/>
    <cellStyle name="Title 37 2 4" xfId="16356"/>
    <cellStyle name="Title 37 2 4 2" xfId="33972"/>
    <cellStyle name="Title 37 2 5" xfId="33967"/>
    <cellStyle name="Title 37 3" xfId="16357"/>
    <cellStyle name="Title 37 3 2" xfId="16358"/>
    <cellStyle name="Title 37 3 2 2" xfId="16359"/>
    <cellStyle name="Title 37 3 2 2 2" xfId="33975"/>
    <cellStyle name="Title 37 3 2 3" xfId="33974"/>
    <cellStyle name="Title 37 3 3" xfId="16360"/>
    <cellStyle name="Title 37 3 3 2" xfId="16361"/>
    <cellStyle name="Title 37 3 3 2 2" xfId="33977"/>
    <cellStyle name="Title 37 3 3 3" xfId="33976"/>
    <cellStyle name="Title 37 3 4" xfId="16362"/>
    <cellStyle name="Title 37 3 4 2" xfId="33978"/>
    <cellStyle name="Title 37 3 5" xfId="33973"/>
    <cellStyle name="Title 37 4" xfId="16363"/>
    <cellStyle name="Title 37 4 2" xfId="16364"/>
    <cellStyle name="Title 37 4 2 2" xfId="16365"/>
    <cellStyle name="Title 37 4 2 2 2" xfId="33981"/>
    <cellStyle name="Title 37 4 2 3" xfId="33980"/>
    <cellStyle name="Title 37 4 3" xfId="16366"/>
    <cellStyle name="Title 37 4 3 2" xfId="16367"/>
    <cellStyle name="Title 37 4 3 2 2" xfId="33983"/>
    <cellStyle name="Title 37 4 3 3" xfId="33982"/>
    <cellStyle name="Title 37 4 4" xfId="16368"/>
    <cellStyle name="Title 37 4 4 2" xfId="33984"/>
    <cellStyle name="Title 37 4 5" xfId="33979"/>
    <cellStyle name="Title 37 5" xfId="16369"/>
    <cellStyle name="Title 37 5 2" xfId="16370"/>
    <cellStyle name="Title 37 5 2 2" xfId="16371"/>
    <cellStyle name="Title 37 5 2 2 2" xfId="33987"/>
    <cellStyle name="Title 37 5 2 3" xfId="33986"/>
    <cellStyle name="Title 37 5 3" xfId="16372"/>
    <cellStyle name="Title 37 5 3 2" xfId="16373"/>
    <cellStyle name="Title 37 5 3 2 2" xfId="33989"/>
    <cellStyle name="Title 37 5 3 3" xfId="33988"/>
    <cellStyle name="Title 37 5 4" xfId="16374"/>
    <cellStyle name="Title 37 5 4 2" xfId="16375"/>
    <cellStyle name="Title 37 5 4 2 2" xfId="33991"/>
    <cellStyle name="Title 37 5 4 3" xfId="33990"/>
    <cellStyle name="Title 37 5 5" xfId="16376"/>
    <cellStyle name="Title 37 5 5 2" xfId="33992"/>
    <cellStyle name="Title 37 5 6" xfId="33985"/>
    <cellStyle name="Title 37 6" xfId="16377"/>
    <cellStyle name="Title 37 6 2" xfId="16378"/>
    <cellStyle name="Title 37 6 2 2" xfId="16379"/>
    <cellStyle name="Title 37 6 2 2 2" xfId="33995"/>
    <cellStyle name="Title 37 6 2 3" xfId="33994"/>
    <cellStyle name="Title 37 6 3" xfId="16380"/>
    <cellStyle name="Title 37 6 3 2" xfId="16381"/>
    <cellStyle name="Title 37 6 3 2 2" xfId="33997"/>
    <cellStyle name="Title 37 6 3 3" xfId="33996"/>
    <cellStyle name="Title 37 6 4" xfId="16382"/>
    <cellStyle name="Title 37 6 4 2" xfId="33998"/>
    <cellStyle name="Title 37 6 5" xfId="33993"/>
    <cellStyle name="Title 37 7" xfId="16383"/>
    <cellStyle name="Title 37 7 2" xfId="16384"/>
    <cellStyle name="Title 37 7 2 2" xfId="34000"/>
    <cellStyle name="Title 37 7 3" xfId="33999"/>
    <cellStyle name="Title 37 8" xfId="16385"/>
    <cellStyle name="Title 37 8 2" xfId="16386"/>
    <cellStyle name="Title 37 8 2 2" xfId="34002"/>
    <cellStyle name="Title 37 8 3" xfId="34001"/>
    <cellStyle name="Title 37 9" xfId="16387"/>
    <cellStyle name="Title 37 9 2" xfId="16388"/>
    <cellStyle name="Title 37 9 2 2" xfId="34004"/>
    <cellStyle name="Title 37 9 3" xfId="34003"/>
    <cellStyle name="Title 38" xfId="16389"/>
    <cellStyle name="Title 38 10" xfId="16390"/>
    <cellStyle name="Title 38 10 2" xfId="16391"/>
    <cellStyle name="Title 38 10 2 2" xfId="34007"/>
    <cellStyle name="Title 38 10 3" xfId="34006"/>
    <cellStyle name="Title 38 11" xfId="16392"/>
    <cellStyle name="Title 38 11 2" xfId="34008"/>
    <cellStyle name="Title 38 12" xfId="34005"/>
    <cellStyle name="Title 38 2" xfId="16393"/>
    <cellStyle name="Title 38 2 2" xfId="16394"/>
    <cellStyle name="Title 38 2 2 2" xfId="16395"/>
    <cellStyle name="Title 38 2 2 2 2" xfId="34011"/>
    <cellStyle name="Title 38 2 2 3" xfId="34010"/>
    <cellStyle name="Title 38 2 3" xfId="16396"/>
    <cellStyle name="Title 38 2 3 2" xfId="16397"/>
    <cellStyle name="Title 38 2 3 2 2" xfId="34013"/>
    <cellStyle name="Title 38 2 3 3" xfId="34012"/>
    <cellStyle name="Title 38 2 4" xfId="16398"/>
    <cellStyle name="Title 38 2 4 2" xfId="34014"/>
    <cellStyle name="Title 38 2 5" xfId="34009"/>
    <cellStyle name="Title 38 3" xfId="16399"/>
    <cellStyle name="Title 38 3 2" xfId="16400"/>
    <cellStyle name="Title 38 3 2 2" xfId="16401"/>
    <cellStyle name="Title 38 3 2 2 2" xfId="34017"/>
    <cellStyle name="Title 38 3 2 3" xfId="34016"/>
    <cellStyle name="Title 38 3 3" xfId="16402"/>
    <cellStyle name="Title 38 3 3 2" xfId="16403"/>
    <cellStyle name="Title 38 3 3 2 2" xfId="34019"/>
    <cellStyle name="Title 38 3 3 3" xfId="34018"/>
    <cellStyle name="Title 38 3 4" xfId="16404"/>
    <cellStyle name="Title 38 3 4 2" xfId="34020"/>
    <cellStyle name="Title 38 3 5" xfId="34015"/>
    <cellStyle name="Title 38 4" xfId="16405"/>
    <cellStyle name="Title 38 4 2" xfId="16406"/>
    <cellStyle name="Title 38 4 2 2" xfId="16407"/>
    <cellStyle name="Title 38 4 2 2 2" xfId="34023"/>
    <cellStyle name="Title 38 4 2 3" xfId="34022"/>
    <cellStyle name="Title 38 4 3" xfId="16408"/>
    <cellStyle name="Title 38 4 3 2" xfId="16409"/>
    <cellStyle name="Title 38 4 3 2 2" xfId="34025"/>
    <cellStyle name="Title 38 4 3 3" xfId="34024"/>
    <cellStyle name="Title 38 4 4" xfId="16410"/>
    <cellStyle name="Title 38 4 4 2" xfId="34026"/>
    <cellStyle name="Title 38 4 5" xfId="34021"/>
    <cellStyle name="Title 38 5" xfId="16411"/>
    <cellStyle name="Title 38 5 2" xfId="16412"/>
    <cellStyle name="Title 38 5 2 2" xfId="16413"/>
    <cellStyle name="Title 38 5 2 2 2" xfId="34029"/>
    <cellStyle name="Title 38 5 2 3" xfId="34028"/>
    <cellStyle name="Title 38 5 3" xfId="16414"/>
    <cellStyle name="Title 38 5 3 2" xfId="16415"/>
    <cellStyle name="Title 38 5 3 2 2" xfId="34031"/>
    <cellStyle name="Title 38 5 3 3" xfId="34030"/>
    <cellStyle name="Title 38 5 4" xfId="16416"/>
    <cellStyle name="Title 38 5 4 2" xfId="16417"/>
    <cellStyle name="Title 38 5 4 2 2" xfId="34033"/>
    <cellStyle name="Title 38 5 4 3" xfId="34032"/>
    <cellStyle name="Title 38 5 5" xfId="16418"/>
    <cellStyle name="Title 38 5 5 2" xfId="34034"/>
    <cellStyle name="Title 38 5 6" xfId="34027"/>
    <cellStyle name="Title 38 6" xfId="16419"/>
    <cellStyle name="Title 38 6 2" xfId="16420"/>
    <cellStyle name="Title 38 6 2 2" xfId="16421"/>
    <cellStyle name="Title 38 6 2 2 2" xfId="34037"/>
    <cellStyle name="Title 38 6 2 3" xfId="34036"/>
    <cellStyle name="Title 38 6 3" xfId="16422"/>
    <cellStyle name="Title 38 6 3 2" xfId="16423"/>
    <cellStyle name="Title 38 6 3 2 2" xfId="34039"/>
    <cellStyle name="Title 38 6 3 3" xfId="34038"/>
    <cellStyle name="Title 38 6 4" xfId="16424"/>
    <cellStyle name="Title 38 6 4 2" xfId="34040"/>
    <cellStyle name="Title 38 6 5" xfId="34035"/>
    <cellStyle name="Title 38 7" xfId="16425"/>
    <cellStyle name="Title 38 7 2" xfId="16426"/>
    <cellStyle name="Title 38 7 2 2" xfId="34042"/>
    <cellStyle name="Title 38 7 3" xfId="34041"/>
    <cellStyle name="Title 38 8" xfId="16427"/>
    <cellStyle name="Title 38 8 2" xfId="16428"/>
    <cellStyle name="Title 38 8 2 2" xfId="34044"/>
    <cellStyle name="Title 38 8 3" xfId="34043"/>
    <cellStyle name="Title 38 9" xfId="16429"/>
    <cellStyle name="Title 38 9 2" xfId="16430"/>
    <cellStyle name="Title 38 9 2 2" xfId="34046"/>
    <cellStyle name="Title 38 9 3" xfId="34045"/>
    <cellStyle name="Title 39" xfId="16431"/>
    <cellStyle name="Title 39 10" xfId="16432"/>
    <cellStyle name="Title 39 10 2" xfId="16433"/>
    <cellStyle name="Title 39 10 2 2" xfId="34049"/>
    <cellStyle name="Title 39 10 3" xfId="34048"/>
    <cellStyle name="Title 39 11" xfId="16434"/>
    <cellStyle name="Title 39 11 2" xfId="34050"/>
    <cellStyle name="Title 39 12" xfId="34047"/>
    <cellStyle name="Title 39 2" xfId="16435"/>
    <cellStyle name="Title 39 2 2" xfId="16436"/>
    <cellStyle name="Title 39 2 2 2" xfId="16437"/>
    <cellStyle name="Title 39 2 2 2 2" xfId="34053"/>
    <cellStyle name="Title 39 2 2 3" xfId="34052"/>
    <cellStyle name="Title 39 2 3" xfId="16438"/>
    <cellStyle name="Title 39 2 3 2" xfId="16439"/>
    <cellStyle name="Title 39 2 3 2 2" xfId="34055"/>
    <cellStyle name="Title 39 2 3 3" xfId="34054"/>
    <cellStyle name="Title 39 2 4" xfId="16440"/>
    <cellStyle name="Title 39 2 4 2" xfId="34056"/>
    <cellStyle name="Title 39 2 5" xfId="34051"/>
    <cellStyle name="Title 39 3" xfId="16441"/>
    <cellStyle name="Title 39 3 2" xfId="16442"/>
    <cellStyle name="Title 39 3 2 2" xfId="16443"/>
    <cellStyle name="Title 39 3 2 2 2" xfId="34059"/>
    <cellStyle name="Title 39 3 2 3" xfId="34058"/>
    <cellStyle name="Title 39 3 3" xfId="16444"/>
    <cellStyle name="Title 39 3 3 2" xfId="16445"/>
    <cellStyle name="Title 39 3 3 2 2" xfId="34061"/>
    <cellStyle name="Title 39 3 3 3" xfId="34060"/>
    <cellStyle name="Title 39 3 4" xfId="16446"/>
    <cellStyle name="Title 39 3 4 2" xfId="34062"/>
    <cellStyle name="Title 39 3 5" xfId="34057"/>
    <cellStyle name="Title 39 4" xfId="16447"/>
    <cellStyle name="Title 39 4 2" xfId="16448"/>
    <cellStyle name="Title 39 4 2 2" xfId="16449"/>
    <cellStyle name="Title 39 4 2 2 2" xfId="34065"/>
    <cellStyle name="Title 39 4 2 3" xfId="34064"/>
    <cellStyle name="Title 39 4 3" xfId="16450"/>
    <cellStyle name="Title 39 4 3 2" xfId="16451"/>
    <cellStyle name="Title 39 4 3 2 2" xfId="34067"/>
    <cellStyle name="Title 39 4 3 3" xfId="34066"/>
    <cellStyle name="Title 39 4 4" xfId="16452"/>
    <cellStyle name="Title 39 4 4 2" xfId="34068"/>
    <cellStyle name="Title 39 4 5" xfId="34063"/>
    <cellStyle name="Title 39 5" xfId="16453"/>
    <cellStyle name="Title 39 5 2" xfId="16454"/>
    <cellStyle name="Title 39 5 2 2" xfId="16455"/>
    <cellStyle name="Title 39 5 2 2 2" xfId="34071"/>
    <cellStyle name="Title 39 5 2 3" xfId="34070"/>
    <cellStyle name="Title 39 5 3" xfId="16456"/>
    <cellStyle name="Title 39 5 3 2" xfId="16457"/>
    <cellStyle name="Title 39 5 3 2 2" xfId="34073"/>
    <cellStyle name="Title 39 5 3 3" xfId="34072"/>
    <cellStyle name="Title 39 5 4" xfId="16458"/>
    <cellStyle name="Title 39 5 4 2" xfId="16459"/>
    <cellStyle name="Title 39 5 4 2 2" xfId="34075"/>
    <cellStyle name="Title 39 5 4 3" xfId="34074"/>
    <cellStyle name="Title 39 5 5" xfId="16460"/>
    <cellStyle name="Title 39 5 5 2" xfId="34076"/>
    <cellStyle name="Title 39 5 6" xfId="34069"/>
    <cellStyle name="Title 39 6" xfId="16461"/>
    <cellStyle name="Title 39 6 2" xfId="16462"/>
    <cellStyle name="Title 39 6 2 2" xfId="16463"/>
    <cellStyle name="Title 39 6 2 2 2" xfId="34079"/>
    <cellStyle name="Title 39 6 2 3" xfId="34078"/>
    <cellStyle name="Title 39 6 3" xfId="16464"/>
    <cellStyle name="Title 39 6 3 2" xfId="16465"/>
    <cellStyle name="Title 39 6 3 2 2" xfId="34081"/>
    <cellStyle name="Title 39 6 3 3" xfId="34080"/>
    <cellStyle name="Title 39 6 4" xfId="16466"/>
    <cellStyle name="Title 39 6 4 2" xfId="34082"/>
    <cellStyle name="Title 39 6 5" xfId="34077"/>
    <cellStyle name="Title 39 7" xfId="16467"/>
    <cellStyle name="Title 39 7 2" xfId="16468"/>
    <cellStyle name="Title 39 7 2 2" xfId="34084"/>
    <cellStyle name="Title 39 7 3" xfId="34083"/>
    <cellStyle name="Title 39 8" xfId="16469"/>
    <cellStyle name="Title 39 8 2" xfId="16470"/>
    <cellStyle name="Title 39 8 2 2" xfId="34086"/>
    <cellStyle name="Title 39 8 3" xfId="34085"/>
    <cellStyle name="Title 39 9" xfId="16471"/>
    <cellStyle name="Title 39 9 2" xfId="16472"/>
    <cellStyle name="Title 39 9 2 2" xfId="34088"/>
    <cellStyle name="Title 39 9 3" xfId="34087"/>
    <cellStyle name="Title 4" xfId="16473"/>
    <cellStyle name="Title 4 10" xfId="16474"/>
    <cellStyle name="Title 4 10 2" xfId="16475"/>
    <cellStyle name="Title 4 10 2 2" xfId="34091"/>
    <cellStyle name="Title 4 10 3" xfId="34090"/>
    <cellStyle name="Title 4 11" xfId="16476"/>
    <cellStyle name="Title 4 11 2" xfId="16477"/>
    <cellStyle name="Title 4 11 2 2" xfId="34093"/>
    <cellStyle name="Title 4 11 3" xfId="34092"/>
    <cellStyle name="Title 4 12" xfId="16478"/>
    <cellStyle name="Title 4 12 2" xfId="34094"/>
    <cellStyle name="Title 4 13" xfId="34089"/>
    <cellStyle name="Title 4 2" xfId="16479"/>
    <cellStyle name="Title 4 2 10" xfId="34095"/>
    <cellStyle name="Title 4 2 2" xfId="16480"/>
    <cellStyle name="Title 4 2 2 2" xfId="16481"/>
    <cellStyle name="Title 4 2 2 2 2" xfId="16482"/>
    <cellStyle name="Title 4 2 2 2 2 2" xfId="34098"/>
    <cellStyle name="Title 4 2 2 2 3" xfId="34097"/>
    <cellStyle name="Title 4 2 2 3" xfId="16483"/>
    <cellStyle name="Title 4 2 2 3 2" xfId="16484"/>
    <cellStyle name="Title 4 2 2 3 2 2" xfId="34100"/>
    <cellStyle name="Title 4 2 2 3 3" xfId="34099"/>
    <cellStyle name="Title 4 2 2 4" xfId="16485"/>
    <cellStyle name="Title 4 2 2 4 2" xfId="34101"/>
    <cellStyle name="Title 4 2 2 5" xfId="34096"/>
    <cellStyle name="Title 4 2 3" xfId="16486"/>
    <cellStyle name="Title 4 2 3 2" xfId="16487"/>
    <cellStyle name="Title 4 2 3 2 2" xfId="16488"/>
    <cellStyle name="Title 4 2 3 2 2 2" xfId="34104"/>
    <cellStyle name="Title 4 2 3 2 3" xfId="34103"/>
    <cellStyle name="Title 4 2 3 3" xfId="16489"/>
    <cellStyle name="Title 4 2 3 3 2" xfId="16490"/>
    <cellStyle name="Title 4 2 3 3 2 2" xfId="34106"/>
    <cellStyle name="Title 4 2 3 3 3" xfId="34105"/>
    <cellStyle name="Title 4 2 3 4" xfId="16491"/>
    <cellStyle name="Title 4 2 3 4 2" xfId="34107"/>
    <cellStyle name="Title 4 2 3 5" xfId="34102"/>
    <cellStyle name="Title 4 2 4" xfId="16492"/>
    <cellStyle name="Title 4 2 4 2" xfId="16493"/>
    <cellStyle name="Title 4 2 4 2 2" xfId="16494"/>
    <cellStyle name="Title 4 2 4 2 2 2" xfId="34110"/>
    <cellStyle name="Title 4 2 4 2 3" xfId="34109"/>
    <cellStyle name="Title 4 2 4 3" xfId="16495"/>
    <cellStyle name="Title 4 2 4 3 2" xfId="16496"/>
    <cellStyle name="Title 4 2 4 3 2 2" xfId="34112"/>
    <cellStyle name="Title 4 2 4 3 3" xfId="34111"/>
    <cellStyle name="Title 4 2 4 4" xfId="16497"/>
    <cellStyle name="Title 4 2 4 4 2" xfId="16498"/>
    <cellStyle name="Title 4 2 4 4 2 2" xfId="34114"/>
    <cellStyle name="Title 4 2 4 4 3" xfId="34113"/>
    <cellStyle name="Title 4 2 4 5" xfId="16499"/>
    <cellStyle name="Title 4 2 4 5 2" xfId="34115"/>
    <cellStyle name="Title 4 2 4 6" xfId="34108"/>
    <cellStyle name="Title 4 2 5" xfId="16500"/>
    <cellStyle name="Title 4 2 5 2" xfId="16501"/>
    <cellStyle name="Title 4 2 5 2 2" xfId="16502"/>
    <cellStyle name="Title 4 2 5 2 2 2" xfId="34118"/>
    <cellStyle name="Title 4 2 5 2 3" xfId="34117"/>
    <cellStyle name="Title 4 2 5 3" xfId="16503"/>
    <cellStyle name="Title 4 2 5 3 2" xfId="16504"/>
    <cellStyle name="Title 4 2 5 3 2 2" xfId="34120"/>
    <cellStyle name="Title 4 2 5 3 3" xfId="34119"/>
    <cellStyle name="Title 4 2 5 4" xfId="16505"/>
    <cellStyle name="Title 4 2 5 4 2" xfId="34121"/>
    <cellStyle name="Title 4 2 5 5" xfId="34116"/>
    <cellStyle name="Title 4 2 6" xfId="16506"/>
    <cellStyle name="Title 4 2 6 2" xfId="16507"/>
    <cellStyle name="Title 4 2 6 2 2" xfId="34123"/>
    <cellStyle name="Title 4 2 6 3" xfId="34122"/>
    <cellStyle name="Title 4 2 7" xfId="16508"/>
    <cellStyle name="Title 4 2 7 2" xfId="16509"/>
    <cellStyle name="Title 4 2 7 2 2" xfId="34125"/>
    <cellStyle name="Title 4 2 7 3" xfId="34124"/>
    <cellStyle name="Title 4 2 8" xfId="16510"/>
    <cellStyle name="Title 4 2 8 2" xfId="16511"/>
    <cellStyle name="Title 4 2 8 2 2" xfId="34127"/>
    <cellStyle name="Title 4 2 8 3" xfId="34126"/>
    <cellStyle name="Title 4 2 9" xfId="16512"/>
    <cellStyle name="Title 4 2 9 2" xfId="34128"/>
    <cellStyle name="Title 4 3" xfId="16513"/>
    <cellStyle name="Title 4 3 2" xfId="16514"/>
    <cellStyle name="Title 4 3 2 2" xfId="16515"/>
    <cellStyle name="Title 4 3 2 2 2" xfId="34131"/>
    <cellStyle name="Title 4 3 2 3" xfId="34130"/>
    <cellStyle name="Title 4 3 3" xfId="16516"/>
    <cellStyle name="Title 4 3 3 2" xfId="16517"/>
    <cellStyle name="Title 4 3 3 2 2" xfId="34133"/>
    <cellStyle name="Title 4 3 3 3" xfId="34132"/>
    <cellStyle name="Title 4 3 4" xfId="16518"/>
    <cellStyle name="Title 4 3 4 2" xfId="34134"/>
    <cellStyle name="Title 4 3 5" xfId="34129"/>
    <cellStyle name="Title 4 4" xfId="16519"/>
    <cellStyle name="Title 4 4 2" xfId="16520"/>
    <cellStyle name="Title 4 4 2 2" xfId="16521"/>
    <cellStyle name="Title 4 4 2 2 2" xfId="34137"/>
    <cellStyle name="Title 4 4 2 3" xfId="34136"/>
    <cellStyle name="Title 4 4 3" xfId="16522"/>
    <cellStyle name="Title 4 4 3 2" xfId="16523"/>
    <cellStyle name="Title 4 4 3 2 2" xfId="34139"/>
    <cellStyle name="Title 4 4 3 3" xfId="34138"/>
    <cellStyle name="Title 4 4 4" xfId="16524"/>
    <cellStyle name="Title 4 4 4 2" xfId="34140"/>
    <cellStyle name="Title 4 4 5" xfId="34135"/>
    <cellStyle name="Title 4 5" xfId="16525"/>
    <cellStyle name="Title 4 5 2" xfId="16526"/>
    <cellStyle name="Title 4 5 2 2" xfId="16527"/>
    <cellStyle name="Title 4 5 2 2 2" xfId="34143"/>
    <cellStyle name="Title 4 5 2 3" xfId="34142"/>
    <cellStyle name="Title 4 5 3" xfId="16528"/>
    <cellStyle name="Title 4 5 3 2" xfId="16529"/>
    <cellStyle name="Title 4 5 3 2 2" xfId="34145"/>
    <cellStyle name="Title 4 5 3 3" xfId="34144"/>
    <cellStyle name="Title 4 5 4" xfId="16530"/>
    <cellStyle name="Title 4 5 4 2" xfId="34146"/>
    <cellStyle name="Title 4 5 5" xfId="34141"/>
    <cellStyle name="Title 4 6" xfId="16531"/>
    <cellStyle name="Title 4 6 2" xfId="16532"/>
    <cellStyle name="Title 4 6 2 2" xfId="16533"/>
    <cellStyle name="Title 4 6 2 2 2" xfId="34149"/>
    <cellStyle name="Title 4 6 2 3" xfId="34148"/>
    <cellStyle name="Title 4 6 3" xfId="16534"/>
    <cellStyle name="Title 4 6 3 2" xfId="16535"/>
    <cellStyle name="Title 4 6 3 2 2" xfId="34151"/>
    <cellStyle name="Title 4 6 3 3" xfId="34150"/>
    <cellStyle name="Title 4 6 4" xfId="16536"/>
    <cellStyle name="Title 4 6 4 2" xfId="16537"/>
    <cellStyle name="Title 4 6 4 2 2" xfId="34153"/>
    <cellStyle name="Title 4 6 4 3" xfId="34152"/>
    <cellStyle name="Title 4 6 5" xfId="16538"/>
    <cellStyle name="Title 4 6 5 2" xfId="34154"/>
    <cellStyle name="Title 4 6 6" xfId="34147"/>
    <cellStyle name="Title 4 7" xfId="16539"/>
    <cellStyle name="Title 4 7 2" xfId="16540"/>
    <cellStyle name="Title 4 7 2 2" xfId="16541"/>
    <cellStyle name="Title 4 7 2 2 2" xfId="34157"/>
    <cellStyle name="Title 4 7 2 3" xfId="34156"/>
    <cellStyle name="Title 4 7 3" xfId="16542"/>
    <cellStyle name="Title 4 7 3 2" xfId="16543"/>
    <cellStyle name="Title 4 7 3 2 2" xfId="34159"/>
    <cellStyle name="Title 4 7 3 3" xfId="34158"/>
    <cellStyle name="Title 4 7 4" xfId="16544"/>
    <cellStyle name="Title 4 7 4 2" xfId="34160"/>
    <cellStyle name="Title 4 7 5" xfId="34155"/>
    <cellStyle name="Title 4 8" xfId="16545"/>
    <cellStyle name="Title 4 8 2" xfId="16546"/>
    <cellStyle name="Title 4 8 2 2" xfId="34162"/>
    <cellStyle name="Title 4 8 3" xfId="34161"/>
    <cellStyle name="Title 4 9" xfId="16547"/>
    <cellStyle name="Title 4 9 2" xfId="16548"/>
    <cellStyle name="Title 4 9 2 2" xfId="34164"/>
    <cellStyle name="Title 4 9 3" xfId="34163"/>
    <cellStyle name="Title 40" xfId="16549"/>
    <cellStyle name="Title 40 10" xfId="16550"/>
    <cellStyle name="Title 40 10 2" xfId="16551"/>
    <cellStyle name="Title 40 10 2 2" xfId="34167"/>
    <cellStyle name="Title 40 10 3" xfId="34166"/>
    <cellStyle name="Title 40 11" xfId="16552"/>
    <cellStyle name="Title 40 11 2" xfId="34168"/>
    <cellStyle name="Title 40 12" xfId="34165"/>
    <cellStyle name="Title 40 2" xfId="16553"/>
    <cellStyle name="Title 40 2 2" xfId="16554"/>
    <cellStyle name="Title 40 2 2 2" xfId="16555"/>
    <cellStyle name="Title 40 2 2 2 2" xfId="34171"/>
    <cellStyle name="Title 40 2 2 3" xfId="34170"/>
    <cellStyle name="Title 40 2 3" xfId="16556"/>
    <cellStyle name="Title 40 2 3 2" xfId="16557"/>
    <cellStyle name="Title 40 2 3 2 2" xfId="34173"/>
    <cellStyle name="Title 40 2 3 3" xfId="34172"/>
    <cellStyle name="Title 40 2 4" xfId="16558"/>
    <cellStyle name="Title 40 2 4 2" xfId="34174"/>
    <cellStyle name="Title 40 2 5" xfId="34169"/>
    <cellStyle name="Title 40 3" xfId="16559"/>
    <cellStyle name="Title 40 3 2" xfId="16560"/>
    <cellStyle name="Title 40 3 2 2" xfId="16561"/>
    <cellStyle name="Title 40 3 2 2 2" xfId="34177"/>
    <cellStyle name="Title 40 3 2 3" xfId="34176"/>
    <cellStyle name="Title 40 3 3" xfId="16562"/>
    <cellStyle name="Title 40 3 3 2" xfId="16563"/>
    <cellStyle name="Title 40 3 3 2 2" xfId="34179"/>
    <cellStyle name="Title 40 3 3 3" xfId="34178"/>
    <cellStyle name="Title 40 3 4" xfId="16564"/>
    <cellStyle name="Title 40 3 4 2" xfId="34180"/>
    <cellStyle name="Title 40 3 5" xfId="34175"/>
    <cellStyle name="Title 40 4" xfId="16565"/>
    <cellStyle name="Title 40 4 2" xfId="16566"/>
    <cellStyle name="Title 40 4 2 2" xfId="16567"/>
    <cellStyle name="Title 40 4 2 2 2" xfId="34183"/>
    <cellStyle name="Title 40 4 2 3" xfId="34182"/>
    <cellStyle name="Title 40 4 3" xfId="16568"/>
    <cellStyle name="Title 40 4 3 2" xfId="16569"/>
    <cellStyle name="Title 40 4 3 2 2" xfId="34185"/>
    <cellStyle name="Title 40 4 3 3" xfId="34184"/>
    <cellStyle name="Title 40 4 4" xfId="16570"/>
    <cellStyle name="Title 40 4 4 2" xfId="34186"/>
    <cellStyle name="Title 40 4 5" xfId="34181"/>
    <cellStyle name="Title 40 5" xfId="16571"/>
    <cellStyle name="Title 40 5 2" xfId="16572"/>
    <cellStyle name="Title 40 5 2 2" xfId="16573"/>
    <cellStyle name="Title 40 5 2 2 2" xfId="34189"/>
    <cellStyle name="Title 40 5 2 3" xfId="34188"/>
    <cellStyle name="Title 40 5 3" xfId="16574"/>
    <cellStyle name="Title 40 5 3 2" xfId="16575"/>
    <cellStyle name="Title 40 5 3 2 2" xfId="34191"/>
    <cellStyle name="Title 40 5 3 3" xfId="34190"/>
    <cellStyle name="Title 40 5 4" xfId="16576"/>
    <cellStyle name="Title 40 5 4 2" xfId="16577"/>
    <cellStyle name="Title 40 5 4 2 2" xfId="34193"/>
    <cellStyle name="Title 40 5 4 3" xfId="34192"/>
    <cellStyle name="Title 40 5 5" xfId="16578"/>
    <cellStyle name="Title 40 5 5 2" xfId="34194"/>
    <cellStyle name="Title 40 5 6" xfId="34187"/>
    <cellStyle name="Title 40 6" xfId="16579"/>
    <cellStyle name="Title 40 6 2" xfId="16580"/>
    <cellStyle name="Title 40 6 2 2" xfId="16581"/>
    <cellStyle name="Title 40 6 2 2 2" xfId="34197"/>
    <cellStyle name="Title 40 6 2 3" xfId="34196"/>
    <cellStyle name="Title 40 6 3" xfId="16582"/>
    <cellStyle name="Title 40 6 3 2" xfId="16583"/>
    <cellStyle name="Title 40 6 3 2 2" xfId="34199"/>
    <cellStyle name="Title 40 6 3 3" xfId="34198"/>
    <cellStyle name="Title 40 6 4" xfId="16584"/>
    <cellStyle name="Title 40 6 4 2" xfId="34200"/>
    <cellStyle name="Title 40 6 5" xfId="34195"/>
    <cellStyle name="Title 40 7" xfId="16585"/>
    <cellStyle name="Title 40 7 2" xfId="16586"/>
    <cellStyle name="Title 40 7 2 2" xfId="34202"/>
    <cellStyle name="Title 40 7 3" xfId="34201"/>
    <cellStyle name="Title 40 8" xfId="16587"/>
    <cellStyle name="Title 40 8 2" xfId="16588"/>
    <cellStyle name="Title 40 8 2 2" xfId="34204"/>
    <cellStyle name="Title 40 8 3" xfId="34203"/>
    <cellStyle name="Title 40 9" xfId="16589"/>
    <cellStyle name="Title 40 9 2" xfId="16590"/>
    <cellStyle name="Title 40 9 2 2" xfId="34206"/>
    <cellStyle name="Title 40 9 3" xfId="34205"/>
    <cellStyle name="Title 41" xfId="16591"/>
    <cellStyle name="Title 41 10" xfId="16592"/>
    <cellStyle name="Title 41 10 2" xfId="16593"/>
    <cellStyle name="Title 41 10 2 2" xfId="34209"/>
    <cellStyle name="Title 41 10 3" xfId="34208"/>
    <cellStyle name="Title 41 11" xfId="16594"/>
    <cellStyle name="Title 41 11 2" xfId="34210"/>
    <cellStyle name="Title 41 12" xfId="34207"/>
    <cellStyle name="Title 41 2" xfId="16595"/>
    <cellStyle name="Title 41 2 2" xfId="16596"/>
    <cellStyle name="Title 41 2 2 2" xfId="16597"/>
    <cellStyle name="Title 41 2 2 2 2" xfId="34213"/>
    <cellStyle name="Title 41 2 2 3" xfId="34212"/>
    <cellStyle name="Title 41 2 3" xfId="16598"/>
    <cellStyle name="Title 41 2 3 2" xfId="16599"/>
    <cellStyle name="Title 41 2 3 2 2" xfId="34215"/>
    <cellStyle name="Title 41 2 3 3" xfId="34214"/>
    <cellStyle name="Title 41 2 4" xfId="16600"/>
    <cellStyle name="Title 41 2 4 2" xfId="34216"/>
    <cellStyle name="Title 41 2 5" xfId="34211"/>
    <cellStyle name="Title 41 3" xfId="16601"/>
    <cellStyle name="Title 41 3 2" xfId="16602"/>
    <cellStyle name="Title 41 3 2 2" xfId="16603"/>
    <cellStyle name="Title 41 3 2 2 2" xfId="34219"/>
    <cellStyle name="Title 41 3 2 3" xfId="34218"/>
    <cellStyle name="Title 41 3 3" xfId="16604"/>
    <cellStyle name="Title 41 3 3 2" xfId="16605"/>
    <cellStyle name="Title 41 3 3 2 2" xfId="34221"/>
    <cellStyle name="Title 41 3 3 3" xfId="34220"/>
    <cellStyle name="Title 41 3 4" xfId="16606"/>
    <cellStyle name="Title 41 3 4 2" xfId="34222"/>
    <cellStyle name="Title 41 3 5" xfId="34217"/>
    <cellStyle name="Title 41 4" xfId="16607"/>
    <cellStyle name="Title 41 4 2" xfId="16608"/>
    <cellStyle name="Title 41 4 2 2" xfId="16609"/>
    <cellStyle name="Title 41 4 2 2 2" xfId="34225"/>
    <cellStyle name="Title 41 4 2 3" xfId="34224"/>
    <cellStyle name="Title 41 4 3" xfId="16610"/>
    <cellStyle name="Title 41 4 3 2" xfId="16611"/>
    <cellStyle name="Title 41 4 3 2 2" xfId="34227"/>
    <cellStyle name="Title 41 4 3 3" xfId="34226"/>
    <cellStyle name="Title 41 4 4" xfId="16612"/>
    <cellStyle name="Title 41 4 4 2" xfId="34228"/>
    <cellStyle name="Title 41 4 5" xfId="34223"/>
    <cellStyle name="Title 41 5" xfId="16613"/>
    <cellStyle name="Title 41 5 2" xfId="16614"/>
    <cellStyle name="Title 41 5 2 2" xfId="16615"/>
    <cellStyle name="Title 41 5 2 2 2" xfId="34231"/>
    <cellStyle name="Title 41 5 2 3" xfId="34230"/>
    <cellStyle name="Title 41 5 3" xfId="16616"/>
    <cellStyle name="Title 41 5 3 2" xfId="16617"/>
    <cellStyle name="Title 41 5 3 2 2" xfId="34233"/>
    <cellStyle name="Title 41 5 3 3" xfId="34232"/>
    <cellStyle name="Title 41 5 4" xfId="16618"/>
    <cellStyle name="Title 41 5 4 2" xfId="16619"/>
    <cellStyle name="Title 41 5 4 2 2" xfId="34235"/>
    <cellStyle name="Title 41 5 4 3" xfId="34234"/>
    <cellStyle name="Title 41 5 5" xfId="16620"/>
    <cellStyle name="Title 41 5 5 2" xfId="34236"/>
    <cellStyle name="Title 41 5 6" xfId="34229"/>
    <cellStyle name="Title 41 6" xfId="16621"/>
    <cellStyle name="Title 41 6 2" xfId="16622"/>
    <cellStyle name="Title 41 6 2 2" xfId="16623"/>
    <cellStyle name="Title 41 6 2 2 2" xfId="34239"/>
    <cellStyle name="Title 41 6 2 3" xfId="34238"/>
    <cellStyle name="Title 41 6 3" xfId="16624"/>
    <cellStyle name="Title 41 6 3 2" xfId="16625"/>
    <cellStyle name="Title 41 6 3 2 2" xfId="34241"/>
    <cellStyle name="Title 41 6 3 3" xfId="34240"/>
    <cellStyle name="Title 41 6 4" xfId="16626"/>
    <cellStyle name="Title 41 6 4 2" xfId="34242"/>
    <cellStyle name="Title 41 6 5" xfId="34237"/>
    <cellStyle name="Title 41 7" xfId="16627"/>
    <cellStyle name="Title 41 7 2" xfId="16628"/>
    <cellStyle name="Title 41 7 2 2" xfId="34244"/>
    <cellStyle name="Title 41 7 3" xfId="34243"/>
    <cellStyle name="Title 41 8" xfId="16629"/>
    <cellStyle name="Title 41 8 2" xfId="16630"/>
    <cellStyle name="Title 41 8 2 2" xfId="34246"/>
    <cellStyle name="Title 41 8 3" xfId="34245"/>
    <cellStyle name="Title 41 9" xfId="16631"/>
    <cellStyle name="Title 41 9 2" xfId="16632"/>
    <cellStyle name="Title 41 9 2 2" xfId="34248"/>
    <cellStyle name="Title 41 9 3" xfId="34247"/>
    <cellStyle name="Title 42" xfId="16633"/>
    <cellStyle name="Title 42 10" xfId="16634"/>
    <cellStyle name="Title 42 10 2" xfId="16635"/>
    <cellStyle name="Title 42 10 2 2" xfId="34251"/>
    <cellStyle name="Title 42 10 3" xfId="34250"/>
    <cellStyle name="Title 42 11" xfId="16636"/>
    <cellStyle name="Title 42 11 2" xfId="34252"/>
    <cellStyle name="Title 42 12" xfId="34249"/>
    <cellStyle name="Title 42 2" xfId="16637"/>
    <cellStyle name="Title 42 2 2" xfId="16638"/>
    <cellStyle name="Title 42 2 2 2" xfId="16639"/>
    <cellStyle name="Title 42 2 2 2 2" xfId="34255"/>
    <cellStyle name="Title 42 2 2 3" xfId="34254"/>
    <cellStyle name="Title 42 2 3" xfId="16640"/>
    <cellStyle name="Title 42 2 3 2" xfId="16641"/>
    <cellStyle name="Title 42 2 3 2 2" xfId="34257"/>
    <cellStyle name="Title 42 2 3 3" xfId="34256"/>
    <cellStyle name="Title 42 2 4" xfId="16642"/>
    <cellStyle name="Title 42 2 4 2" xfId="34258"/>
    <cellStyle name="Title 42 2 5" xfId="34253"/>
    <cellStyle name="Title 42 3" xfId="16643"/>
    <cellStyle name="Title 42 3 2" xfId="16644"/>
    <cellStyle name="Title 42 3 2 2" xfId="16645"/>
    <cellStyle name="Title 42 3 2 2 2" xfId="34261"/>
    <cellStyle name="Title 42 3 2 3" xfId="34260"/>
    <cellStyle name="Title 42 3 3" xfId="16646"/>
    <cellStyle name="Title 42 3 3 2" xfId="16647"/>
    <cellStyle name="Title 42 3 3 2 2" xfId="34263"/>
    <cellStyle name="Title 42 3 3 3" xfId="34262"/>
    <cellStyle name="Title 42 3 4" xfId="16648"/>
    <cellStyle name="Title 42 3 4 2" xfId="34264"/>
    <cellStyle name="Title 42 3 5" xfId="34259"/>
    <cellStyle name="Title 42 4" xfId="16649"/>
    <cellStyle name="Title 42 4 2" xfId="16650"/>
    <cellStyle name="Title 42 4 2 2" xfId="16651"/>
    <cellStyle name="Title 42 4 2 2 2" xfId="34267"/>
    <cellStyle name="Title 42 4 2 3" xfId="34266"/>
    <cellStyle name="Title 42 4 3" xfId="16652"/>
    <cellStyle name="Title 42 4 3 2" xfId="16653"/>
    <cellStyle name="Title 42 4 3 2 2" xfId="34269"/>
    <cellStyle name="Title 42 4 3 3" xfId="34268"/>
    <cellStyle name="Title 42 4 4" xfId="16654"/>
    <cellStyle name="Title 42 4 4 2" xfId="34270"/>
    <cellStyle name="Title 42 4 5" xfId="34265"/>
    <cellStyle name="Title 42 5" xfId="16655"/>
    <cellStyle name="Title 42 5 2" xfId="16656"/>
    <cellStyle name="Title 42 5 2 2" xfId="16657"/>
    <cellStyle name="Title 42 5 2 2 2" xfId="34273"/>
    <cellStyle name="Title 42 5 2 3" xfId="34272"/>
    <cellStyle name="Title 42 5 3" xfId="16658"/>
    <cellStyle name="Title 42 5 3 2" xfId="16659"/>
    <cellStyle name="Title 42 5 3 2 2" xfId="34275"/>
    <cellStyle name="Title 42 5 3 3" xfId="34274"/>
    <cellStyle name="Title 42 5 4" xfId="16660"/>
    <cellStyle name="Title 42 5 4 2" xfId="16661"/>
    <cellStyle name="Title 42 5 4 2 2" xfId="34277"/>
    <cellStyle name="Title 42 5 4 3" xfId="34276"/>
    <cellStyle name="Title 42 5 5" xfId="16662"/>
    <cellStyle name="Title 42 5 5 2" xfId="34278"/>
    <cellStyle name="Title 42 5 6" xfId="34271"/>
    <cellStyle name="Title 42 6" xfId="16663"/>
    <cellStyle name="Title 42 6 2" xfId="16664"/>
    <cellStyle name="Title 42 6 2 2" xfId="16665"/>
    <cellStyle name="Title 42 6 2 2 2" xfId="34281"/>
    <cellStyle name="Title 42 6 2 3" xfId="34280"/>
    <cellStyle name="Title 42 6 3" xfId="16666"/>
    <cellStyle name="Title 42 6 3 2" xfId="16667"/>
    <cellStyle name="Title 42 6 3 2 2" xfId="34283"/>
    <cellStyle name="Title 42 6 3 3" xfId="34282"/>
    <cellStyle name="Title 42 6 4" xfId="16668"/>
    <cellStyle name="Title 42 6 4 2" xfId="34284"/>
    <cellStyle name="Title 42 6 5" xfId="34279"/>
    <cellStyle name="Title 42 7" xfId="16669"/>
    <cellStyle name="Title 42 7 2" xfId="16670"/>
    <cellStyle name="Title 42 7 2 2" xfId="34286"/>
    <cellStyle name="Title 42 7 3" xfId="34285"/>
    <cellStyle name="Title 42 8" xfId="16671"/>
    <cellStyle name="Title 42 8 2" xfId="16672"/>
    <cellStyle name="Title 42 8 2 2" xfId="34288"/>
    <cellStyle name="Title 42 8 3" xfId="34287"/>
    <cellStyle name="Title 42 9" xfId="16673"/>
    <cellStyle name="Title 42 9 2" xfId="16674"/>
    <cellStyle name="Title 42 9 2 2" xfId="34290"/>
    <cellStyle name="Title 42 9 3" xfId="34289"/>
    <cellStyle name="Title 43" xfId="16675"/>
    <cellStyle name="Title 43 10" xfId="16676"/>
    <cellStyle name="Title 43 10 2" xfId="16677"/>
    <cellStyle name="Title 43 10 2 2" xfId="34293"/>
    <cellStyle name="Title 43 10 3" xfId="34292"/>
    <cellStyle name="Title 43 11" xfId="16678"/>
    <cellStyle name="Title 43 11 2" xfId="34294"/>
    <cellStyle name="Title 43 12" xfId="34291"/>
    <cellStyle name="Title 43 2" xfId="16679"/>
    <cellStyle name="Title 43 2 2" xfId="16680"/>
    <cellStyle name="Title 43 2 2 2" xfId="16681"/>
    <cellStyle name="Title 43 2 2 2 2" xfId="34297"/>
    <cellStyle name="Title 43 2 2 3" xfId="34296"/>
    <cellStyle name="Title 43 2 3" xfId="16682"/>
    <cellStyle name="Title 43 2 3 2" xfId="16683"/>
    <cellStyle name="Title 43 2 3 2 2" xfId="34299"/>
    <cellStyle name="Title 43 2 3 3" xfId="34298"/>
    <cellStyle name="Title 43 2 4" xfId="16684"/>
    <cellStyle name="Title 43 2 4 2" xfId="34300"/>
    <cellStyle name="Title 43 2 5" xfId="34295"/>
    <cellStyle name="Title 43 3" xfId="16685"/>
    <cellStyle name="Title 43 3 2" xfId="16686"/>
    <cellStyle name="Title 43 3 2 2" xfId="16687"/>
    <cellStyle name="Title 43 3 2 2 2" xfId="34303"/>
    <cellStyle name="Title 43 3 2 3" xfId="34302"/>
    <cellStyle name="Title 43 3 3" xfId="16688"/>
    <cellStyle name="Title 43 3 3 2" xfId="16689"/>
    <cellStyle name="Title 43 3 3 2 2" xfId="34305"/>
    <cellStyle name="Title 43 3 3 3" xfId="34304"/>
    <cellStyle name="Title 43 3 4" xfId="16690"/>
    <cellStyle name="Title 43 3 4 2" xfId="34306"/>
    <cellStyle name="Title 43 3 5" xfId="34301"/>
    <cellStyle name="Title 43 4" xfId="16691"/>
    <cellStyle name="Title 43 4 2" xfId="16692"/>
    <cellStyle name="Title 43 4 2 2" xfId="16693"/>
    <cellStyle name="Title 43 4 2 2 2" xfId="34309"/>
    <cellStyle name="Title 43 4 2 3" xfId="34308"/>
    <cellStyle name="Title 43 4 3" xfId="16694"/>
    <cellStyle name="Title 43 4 3 2" xfId="16695"/>
    <cellStyle name="Title 43 4 3 2 2" xfId="34311"/>
    <cellStyle name="Title 43 4 3 3" xfId="34310"/>
    <cellStyle name="Title 43 4 4" xfId="16696"/>
    <cellStyle name="Title 43 4 4 2" xfId="34312"/>
    <cellStyle name="Title 43 4 5" xfId="34307"/>
    <cellStyle name="Title 43 5" xfId="16697"/>
    <cellStyle name="Title 43 5 2" xfId="16698"/>
    <cellStyle name="Title 43 5 2 2" xfId="16699"/>
    <cellStyle name="Title 43 5 2 2 2" xfId="34315"/>
    <cellStyle name="Title 43 5 2 3" xfId="34314"/>
    <cellStyle name="Title 43 5 3" xfId="16700"/>
    <cellStyle name="Title 43 5 3 2" xfId="16701"/>
    <cellStyle name="Title 43 5 3 2 2" xfId="34317"/>
    <cellStyle name="Title 43 5 3 3" xfId="34316"/>
    <cellStyle name="Title 43 5 4" xfId="16702"/>
    <cellStyle name="Title 43 5 4 2" xfId="16703"/>
    <cellStyle name="Title 43 5 4 2 2" xfId="34319"/>
    <cellStyle name="Title 43 5 4 3" xfId="34318"/>
    <cellStyle name="Title 43 5 5" xfId="16704"/>
    <cellStyle name="Title 43 5 5 2" xfId="34320"/>
    <cellStyle name="Title 43 5 6" xfId="34313"/>
    <cellStyle name="Title 43 6" xfId="16705"/>
    <cellStyle name="Title 43 6 2" xfId="16706"/>
    <cellStyle name="Title 43 6 2 2" xfId="16707"/>
    <cellStyle name="Title 43 6 2 2 2" xfId="34323"/>
    <cellStyle name="Title 43 6 2 3" xfId="34322"/>
    <cellStyle name="Title 43 6 3" xfId="16708"/>
    <cellStyle name="Title 43 6 3 2" xfId="16709"/>
    <cellStyle name="Title 43 6 3 2 2" xfId="34325"/>
    <cellStyle name="Title 43 6 3 3" xfId="34324"/>
    <cellStyle name="Title 43 6 4" xfId="16710"/>
    <cellStyle name="Title 43 6 4 2" xfId="34326"/>
    <cellStyle name="Title 43 6 5" xfId="34321"/>
    <cellStyle name="Title 43 7" xfId="16711"/>
    <cellStyle name="Title 43 7 2" xfId="16712"/>
    <cellStyle name="Title 43 7 2 2" xfId="34328"/>
    <cellStyle name="Title 43 7 3" xfId="34327"/>
    <cellStyle name="Title 43 8" xfId="16713"/>
    <cellStyle name="Title 43 8 2" xfId="16714"/>
    <cellStyle name="Title 43 8 2 2" xfId="34330"/>
    <cellStyle name="Title 43 8 3" xfId="34329"/>
    <cellStyle name="Title 43 9" xfId="16715"/>
    <cellStyle name="Title 43 9 2" xfId="16716"/>
    <cellStyle name="Title 43 9 2 2" xfId="34332"/>
    <cellStyle name="Title 43 9 3" xfId="34331"/>
    <cellStyle name="Title 44" xfId="16717"/>
    <cellStyle name="Title 44 2" xfId="16718"/>
    <cellStyle name="Title 44 2 2" xfId="34334"/>
    <cellStyle name="Title 44 3" xfId="34333"/>
    <cellStyle name="Title 5" xfId="16719"/>
    <cellStyle name="Title 5 10" xfId="16720"/>
    <cellStyle name="Title 5 10 2" xfId="16721"/>
    <cellStyle name="Title 5 10 2 2" xfId="34337"/>
    <cellStyle name="Title 5 10 3" xfId="34336"/>
    <cellStyle name="Title 5 11" xfId="16722"/>
    <cellStyle name="Title 5 11 2" xfId="16723"/>
    <cellStyle name="Title 5 11 2 2" xfId="34339"/>
    <cellStyle name="Title 5 11 3" xfId="34338"/>
    <cellStyle name="Title 5 12" xfId="16724"/>
    <cellStyle name="Title 5 12 2" xfId="34340"/>
    <cellStyle name="Title 5 13" xfId="34335"/>
    <cellStyle name="Title 5 2" xfId="16725"/>
    <cellStyle name="Title 5 2 10" xfId="34341"/>
    <cellStyle name="Title 5 2 2" xfId="16726"/>
    <cellStyle name="Title 5 2 2 2" xfId="16727"/>
    <cellStyle name="Title 5 2 2 2 2" xfId="16728"/>
    <cellStyle name="Title 5 2 2 2 2 2" xfId="34344"/>
    <cellStyle name="Title 5 2 2 2 3" xfId="34343"/>
    <cellStyle name="Title 5 2 2 3" xfId="16729"/>
    <cellStyle name="Title 5 2 2 3 2" xfId="16730"/>
    <cellStyle name="Title 5 2 2 3 2 2" xfId="34346"/>
    <cellStyle name="Title 5 2 2 3 3" xfId="34345"/>
    <cellStyle name="Title 5 2 2 4" xfId="16731"/>
    <cellStyle name="Title 5 2 2 4 2" xfId="34347"/>
    <cellStyle name="Title 5 2 2 5" xfId="34342"/>
    <cellStyle name="Title 5 2 3" xfId="16732"/>
    <cellStyle name="Title 5 2 3 2" xfId="16733"/>
    <cellStyle name="Title 5 2 3 2 2" xfId="16734"/>
    <cellStyle name="Title 5 2 3 2 2 2" xfId="34350"/>
    <cellStyle name="Title 5 2 3 2 3" xfId="34349"/>
    <cellStyle name="Title 5 2 3 3" xfId="16735"/>
    <cellStyle name="Title 5 2 3 3 2" xfId="16736"/>
    <cellStyle name="Title 5 2 3 3 2 2" xfId="34352"/>
    <cellStyle name="Title 5 2 3 3 3" xfId="34351"/>
    <cellStyle name="Title 5 2 3 4" xfId="16737"/>
    <cellStyle name="Title 5 2 3 4 2" xfId="34353"/>
    <cellStyle name="Title 5 2 3 5" xfId="34348"/>
    <cellStyle name="Title 5 2 4" xfId="16738"/>
    <cellStyle name="Title 5 2 4 2" xfId="16739"/>
    <cellStyle name="Title 5 2 4 2 2" xfId="16740"/>
    <cellStyle name="Title 5 2 4 2 2 2" xfId="34356"/>
    <cellStyle name="Title 5 2 4 2 3" xfId="34355"/>
    <cellStyle name="Title 5 2 4 3" xfId="16741"/>
    <cellStyle name="Title 5 2 4 3 2" xfId="16742"/>
    <cellStyle name="Title 5 2 4 3 2 2" xfId="34358"/>
    <cellStyle name="Title 5 2 4 3 3" xfId="34357"/>
    <cellStyle name="Title 5 2 4 4" xfId="16743"/>
    <cellStyle name="Title 5 2 4 4 2" xfId="16744"/>
    <cellStyle name="Title 5 2 4 4 2 2" xfId="34360"/>
    <cellStyle name="Title 5 2 4 4 3" xfId="34359"/>
    <cellStyle name="Title 5 2 4 5" xfId="16745"/>
    <cellStyle name="Title 5 2 4 5 2" xfId="34361"/>
    <cellStyle name="Title 5 2 4 6" xfId="34354"/>
    <cellStyle name="Title 5 2 5" xfId="16746"/>
    <cellStyle name="Title 5 2 5 2" xfId="16747"/>
    <cellStyle name="Title 5 2 5 2 2" xfId="16748"/>
    <cellStyle name="Title 5 2 5 2 2 2" xfId="34364"/>
    <cellStyle name="Title 5 2 5 2 3" xfId="34363"/>
    <cellStyle name="Title 5 2 5 3" xfId="16749"/>
    <cellStyle name="Title 5 2 5 3 2" xfId="16750"/>
    <cellStyle name="Title 5 2 5 3 2 2" xfId="34366"/>
    <cellStyle name="Title 5 2 5 3 3" xfId="34365"/>
    <cellStyle name="Title 5 2 5 4" xfId="16751"/>
    <cellStyle name="Title 5 2 5 4 2" xfId="34367"/>
    <cellStyle name="Title 5 2 5 5" xfId="34362"/>
    <cellStyle name="Title 5 2 6" xfId="16752"/>
    <cellStyle name="Title 5 2 6 2" xfId="16753"/>
    <cellStyle name="Title 5 2 6 2 2" xfId="34369"/>
    <cellStyle name="Title 5 2 6 3" xfId="34368"/>
    <cellStyle name="Title 5 2 7" xfId="16754"/>
    <cellStyle name="Title 5 2 7 2" xfId="16755"/>
    <cellStyle name="Title 5 2 7 2 2" xfId="34371"/>
    <cellStyle name="Title 5 2 7 3" xfId="34370"/>
    <cellStyle name="Title 5 2 8" xfId="16756"/>
    <cellStyle name="Title 5 2 8 2" xfId="16757"/>
    <cellStyle name="Title 5 2 8 2 2" xfId="34373"/>
    <cellStyle name="Title 5 2 8 3" xfId="34372"/>
    <cellStyle name="Title 5 2 9" xfId="16758"/>
    <cellStyle name="Title 5 2 9 2" xfId="34374"/>
    <cellStyle name="Title 5 3" xfId="16759"/>
    <cellStyle name="Title 5 3 2" xfId="16760"/>
    <cellStyle name="Title 5 3 2 2" xfId="16761"/>
    <cellStyle name="Title 5 3 2 2 2" xfId="34377"/>
    <cellStyle name="Title 5 3 2 3" xfId="34376"/>
    <cellStyle name="Title 5 3 3" xfId="16762"/>
    <cellStyle name="Title 5 3 3 2" xfId="16763"/>
    <cellStyle name="Title 5 3 3 2 2" xfId="34379"/>
    <cellStyle name="Title 5 3 3 3" xfId="34378"/>
    <cellStyle name="Title 5 3 4" xfId="16764"/>
    <cellStyle name="Title 5 3 4 2" xfId="34380"/>
    <cellStyle name="Title 5 3 5" xfId="34375"/>
    <cellStyle name="Title 5 4" xfId="16765"/>
    <cellStyle name="Title 5 4 2" xfId="16766"/>
    <cellStyle name="Title 5 4 2 2" xfId="16767"/>
    <cellStyle name="Title 5 4 2 2 2" xfId="34383"/>
    <cellStyle name="Title 5 4 2 3" xfId="34382"/>
    <cellStyle name="Title 5 4 3" xfId="16768"/>
    <cellStyle name="Title 5 4 3 2" xfId="16769"/>
    <cellStyle name="Title 5 4 3 2 2" xfId="34385"/>
    <cellStyle name="Title 5 4 3 3" xfId="34384"/>
    <cellStyle name="Title 5 4 4" xfId="16770"/>
    <cellStyle name="Title 5 4 4 2" xfId="34386"/>
    <cellStyle name="Title 5 4 5" xfId="34381"/>
    <cellStyle name="Title 5 5" xfId="16771"/>
    <cellStyle name="Title 5 5 2" xfId="16772"/>
    <cellStyle name="Title 5 5 2 2" xfId="16773"/>
    <cellStyle name="Title 5 5 2 2 2" xfId="34389"/>
    <cellStyle name="Title 5 5 2 3" xfId="34388"/>
    <cellStyle name="Title 5 5 3" xfId="16774"/>
    <cellStyle name="Title 5 5 3 2" xfId="16775"/>
    <cellStyle name="Title 5 5 3 2 2" xfId="34391"/>
    <cellStyle name="Title 5 5 3 3" xfId="34390"/>
    <cellStyle name="Title 5 5 4" xfId="16776"/>
    <cellStyle name="Title 5 5 4 2" xfId="34392"/>
    <cellStyle name="Title 5 5 5" xfId="34387"/>
    <cellStyle name="Title 5 6" xfId="16777"/>
    <cellStyle name="Title 5 6 2" xfId="16778"/>
    <cellStyle name="Title 5 6 2 2" xfId="16779"/>
    <cellStyle name="Title 5 6 2 2 2" xfId="34395"/>
    <cellStyle name="Title 5 6 2 3" xfId="34394"/>
    <cellStyle name="Title 5 6 3" xfId="16780"/>
    <cellStyle name="Title 5 6 3 2" xfId="16781"/>
    <cellStyle name="Title 5 6 3 2 2" xfId="34397"/>
    <cellStyle name="Title 5 6 3 3" xfId="34396"/>
    <cellStyle name="Title 5 6 4" xfId="16782"/>
    <cellStyle name="Title 5 6 4 2" xfId="16783"/>
    <cellStyle name="Title 5 6 4 2 2" xfId="34399"/>
    <cellStyle name="Title 5 6 4 3" xfId="34398"/>
    <cellStyle name="Title 5 6 5" xfId="16784"/>
    <cellStyle name="Title 5 6 5 2" xfId="34400"/>
    <cellStyle name="Title 5 6 6" xfId="34393"/>
    <cellStyle name="Title 5 7" xfId="16785"/>
    <cellStyle name="Title 5 7 2" xfId="16786"/>
    <cellStyle name="Title 5 7 2 2" xfId="16787"/>
    <cellStyle name="Title 5 7 2 2 2" xfId="34403"/>
    <cellStyle name="Title 5 7 2 3" xfId="34402"/>
    <cellStyle name="Title 5 7 3" xfId="16788"/>
    <cellStyle name="Title 5 7 3 2" xfId="16789"/>
    <cellStyle name="Title 5 7 3 2 2" xfId="34405"/>
    <cellStyle name="Title 5 7 3 3" xfId="34404"/>
    <cellStyle name="Title 5 7 4" xfId="16790"/>
    <cellStyle name="Title 5 7 4 2" xfId="34406"/>
    <cellStyle name="Title 5 7 5" xfId="34401"/>
    <cellStyle name="Title 5 8" xfId="16791"/>
    <cellStyle name="Title 5 8 2" xfId="16792"/>
    <cellStyle name="Title 5 8 2 2" xfId="34408"/>
    <cellStyle name="Title 5 8 3" xfId="34407"/>
    <cellStyle name="Title 5 9" xfId="16793"/>
    <cellStyle name="Title 5 9 2" xfId="16794"/>
    <cellStyle name="Title 5 9 2 2" xfId="34410"/>
    <cellStyle name="Title 5 9 3" xfId="34409"/>
    <cellStyle name="Title 6" xfId="16795"/>
    <cellStyle name="Title 6 10" xfId="16796"/>
    <cellStyle name="Title 6 10 2" xfId="16797"/>
    <cellStyle name="Title 6 10 2 2" xfId="34413"/>
    <cellStyle name="Title 6 10 3" xfId="34412"/>
    <cellStyle name="Title 6 11" xfId="16798"/>
    <cellStyle name="Title 6 11 2" xfId="16799"/>
    <cellStyle name="Title 6 11 2 2" xfId="34415"/>
    <cellStyle name="Title 6 11 3" xfId="34414"/>
    <cellStyle name="Title 6 12" xfId="16800"/>
    <cellStyle name="Title 6 12 2" xfId="34416"/>
    <cellStyle name="Title 6 13" xfId="34411"/>
    <cellStyle name="Title 6 2" xfId="16801"/>
    <cellStyle name="Title 6 2 10" xfId="34417"/>
    <cellStyle name="Title 6 2 2" xfId="16802"/>
    <cellStyle name="Title 6 2 2 2" xfId="16803"/>
    <cellStyle name="Title 6 2 2 2 2" xfId="16804"/>
    <cellStyle name="Title 6 2 2 2 2 2" xfId="34420"/>
    <cellStyle name="Title 6 2 2 2 3" xfId="34419"/>
    <cellStyle name="Title 6 2 2 3" xfId="16805"/>
    <cellStyle name="Title 6 2 2 3 2" xfId="16806"/>
    <cellStyle name="Title 6 2 2 3 2 2" xfId="34422"/>
    <cellStyle name="Title 6 2 2 3 3" xfId="34421"/>
    <cellStyle name="Title 6 2 2 4" xfId="16807"/>
    <cellStyle name="Title 6 2 2 4 2" xfId="34423"/>
    <cellStyle name="Title 6 2 2 5" xfId="34418"/>
    <cellStyle name="Title 6 2 3" xfId="16808"/>
    <cellStyle name="Title 6 2 3 2" xfId="16809"/>
    <cellStyle name="Title 6 2 3 2 2" xfId="16810"/>
    <cellStyle name="Title 6 2 3 2 2 2" xfId="34426"/>
    <cellStyle name="Title 6 2 3 2 3" xfId="34425"/>
    <cellStyle name="Title 6 2 3 3" xfId="16811"/>
    <cellStyle name="Title 6 2 3 3 2" xfId="16812"/>
    <cellStyle name="Title 6 2 3 3 2 2" xfId="34428"/>
    <cellStyle name="Title 6 2 3 3 3" xfId="34427"/>
    <cellStyle name="Title 6 2 3 4" xfId="16813"/>
    <cellStyle name="Title 6 2 3 4 2" xfId="34429"/>
    <cellStyle name="Title 6 2 3 5" xfId="34424"/>
    <cellStyle name="Title 6 2 4" xfId="16814"/>
    <cellStyle name="Title 6 2 4 2" xfId="16815"/>
    <cellStyle name="Title 6 2 4 2 2" xfId="16816"/>
    <cellStyle name="Title 6 2 4 2 2 2" xfId="34432"/>
    <cellStyle name="Title 6 2 4 2 3" xfId="34431"/>
    <cellStyle name="Title 6 2 4 3" xfId="16817"/>
    <cellStyle name="Title 6 2 4 3 2" xfId="16818"/>
    <cellStyle name="Title 6 2 4 3 2 2" xfId="34434"/>
    <cellStyle name="Title 6 2 4 3 3" xfId="34433"/>
    <cellStyle name="Title 6 2 4 4" xfId="16819"/>
    <cellStyle name="Title 6 2 4 4 2" xfId="16820"/>
    <cellStyle name="Title 6 2 4 4 2 2" xfId="34436"/>
    <cellStyle name="Title 6 2 4 4 3" xfId="34435"/>
    <cellStyle name="Title 6 2 4 5" xfId="16821"/>
    <cellStyle name="Title 6 2 4 5 2" xfId="34437"/>
    <cellStyle name="Title 6 2 4 6" xfId="34430"/>
    <cellStyle name="Title 6 2 5" xfId="16822"/>
    <cellStyle name="Title 6 2 5 2" xfId="16823"/>
    <cellStyle name="Title 6 2 5 2 2" xfId="16824"/>
    <cellStyle name="Title 6 2 5 2 2 2" xfId="34440"/>
    <cellStyle name="Title 6 2 5 2 3" xfId="34439"/>
    <cellStyle name="Title 6 2 5 3" xfId="16825"/>
    <cellStyle name="Title 6 2 5 3 2" xfId="16826"/>
    <cellStyle name="Title 6 2 5 3 2 2" xfId="34442"/>
    <cellStyle name="Title 6 2 5 3 3" xfId="34441"/>
    <cellStyle name="Title 6 2 5 4" xfId="16827"/>
    <cellStyle name="Title 6 2 5 4 2" xfId="34443"/>
    <cellStyle name="Title 6 2 5 5" xfId="34438"/>
    <cellStyle name="Title 6 2 6" xfId="16828"/>
    <cellStyle name="Title 6 2 6 2" xfId="16829"/>
    <cellStyle name="Title 6 2 6 2 2" xfId="34445"/>
    <cellStyle name="Title 6 2 6 3" xfId="34444"/>
    <cellStyle name="Title 6 2 7" xfId="16830"/>
    <cellStyle name="Title 6 2 7 2" xfId="16831"/>
    <cellStyle name="Title 6 2 7 2 2" xfId="34447"/>
    <cellStyle name="Title 6 2 7 3" xfId="34446"/>
    <cellStyle name="Title 6 2 8" xfId="16832"/>
    <cellStyle name="Title 6 2 8 2" xfId="16833"/>
    <cellStyle name="Title 6 2 8 2 2" xfId="34449"/>
    <cellStyle name="Title 6 2 8 3" xfId="34448"/>
    <cellStyle name="Title 6 2 9" xfId="16834"/>
    <cellStyle name="Title 6 2 9 2" xfId="34450"/>
    <cellStyle name="Title 6 3" xfId="16835"/>
    <cellStyle name="Title 6 3 2" xfId="16836"/>
    <cellStyle name="Title 6 3 2 2" xfId="16837"/>
    <cellStyle name="Title 6 3 2 2 2" xfId="34453"/>
    <cellStyle name="Title 6 3 2 3" xfId="34452"/>
    <cellStyle name="Title 6 3 3" xfId="16838"/>
    <cellStyle name="Title 6 3 3 2" xfId="16839"/>
    <cellStyle name="Title 6 3 3 2 2" xfId="34455"/>
    <cellStyle name="Title 6 3 3 3" xfId="34454"/>
    <cellStyle name="Title 6 3 4" xfId="16840"/>
    <cellStyle name="Title 6 3 4 2" xfId="34456"/>
    <cellStyle name="Title 6 3 5" xfId="34451"/>
    <cellStyle name="Title 6 4" xfId="16841"/>
    <cellStyle name="Title 6 4 2" xfId="16842"/>
    <cellStyle name="Title 6 4 2 2" xfId="16843"/>
    <cellStyle name="Title 6 4 2 2 2" xfId="34459"/>
    <cellStyle name="Title 6 4 2 3" xfId="34458"/>
    <cellStyle name="Title 6 4 3" xfId="16844"/>
    <cellStyle name="Title 6 4 3 2" xfId="16845"/>
    <cellStyle name="Title 6 4 3 2 2" xfId="34461"/>
    <cellStyle name="Title 6 4 3 3" xfId="34460"/>
    <cellStyle name="Title 6 4 4" xfId="16846"/>
    <cellStyle name="Title 6 4 4 2" xfId="34462"/>
    <cellStyle name="Title 6 4 5" xfId="34457"/>
    <cellStyle name="Title 6 5" xfId="16847"/>
    <cellStyle name="Title 6 5 2" xfId="16848"/>
    <cellStyle name="Title 6 5 2 2" xfId="16849"/>
    <cellStyle name="Title 6 5 2 2 2" xfId="34465"/>
    <cellStyle name="Title 6 5 2 3" xfId="34464"/>
    <cellStyle name="Title 6 5 3" xfId="16850"/>
    <cellStyle name="Title 6 5 3 2" xfId="16851"/>
    <cellStyle name="Title 6 5 3 2 2" xfId="34467"/>
    <cellStyle name="Title 6 5 3 3" xfId="34466"/>
    <cellStyle name="Title 6 5 4" xfId="16852"/>
    <cellStyle name="Title 6 5 4 2" xfId="34468"/>
    <cellStyle name="Title 6 5 5" xfId="34463"/>
    <cellStyle name="Title 6 6" xfId="16853"/>
    <cellStyle name="Title 6 6 2" xfId="16854"/>
    <cellStyle name="Title 6 6 2 2" xfId="16855"/>
    <cellStyle name="Title 6 6 2 2 2" xfId="34471"/>
    <cellStyle name="Title 6 6 2 3" xfId="34470"/>
    <cellStyle name="Title 6 6 3" xfId="16856"/>
    <cellStyle name="Title 6 6 3 2" xfId="16857"/>
    <cellStyle name="Title 6 6 3 2 2" xfId="34473"/>
    <cellStyle name="Title 6 6 3 3" xfId="34472"/>
    <cellStyle name="Title 6 6 4" xfId="16858"/>
    <cellStyle name="Title 6 6 4 2" xfId="16859"/>
    <cellStyle name="Title 6 6 4 2 2" xfId="34475"/>
    <cellStyle name="Title 6 6 4 3" xfId="34474"/>
    <cellStyle name="Title 6 6 5" xfId="16860"/>
    <cellStyle name="Title 6 6 5 2" xfId="34476"/>
    <cellStyle name="Title 6 6 6" xfId="34469"/>
    <cellStyle name="Title 6 7" xfId="16861"/>
    <cellStyle name="Title 6 7 2" xfId="16862"/>
    <cellStyle name="Title 6 7 2 2" xfId="16863"/>
    <cellStyle name="Title 6 7 2 2 2" xfId="34479"/>
    <cellStyle name="Title 6 7 2 3" xfId="34478"/>
    <cellStyle name="Title 6 7 3" xfId="16864"/>
    <cellStyle name="Title 6 7 3 2" xfId="16865"/>
    <cellStyle name="Title 6 7 3 2 2" xfId="34481"/>
    <cellStyle name="Title 6 7 3 3" xfId="34480"/>
    <cellStyle name="Title 6 7 4" xfId="16866"/>
    <cellStyle name="Title 6 7 4 2" xfId="34482"/>
    <cellStyle name="Title 6 7 5" xfId="34477"/>
    <cellStyle name="Title 6 8" xfId="16867"/>
    <cellStyle name="Title 6 8 2" xfId="16868"/>
    <cellStyle name="Title 6 8 2 2" xfId="34484"/>
    <cellStyle name="Title 6 8 3" xfId="34483"/>
    <cellStyle name="Title 6 9" xfId="16869"/>
    <cellStyle name="Title 6 9 2" xfId="16870"/>
    <cellStyle name="Title 6 9 2 2" xfId="34486"/>
    <cellStyle name="Title 6 9 3" xfId="34485"/>
    <cellStyle name="Title 7" xfId="16871"/>
    <cellStyle name="Title 7 10" xfId="16872"/>
    <cellStyle name="Title 7 10 2" xfId="16873"/>
    <cellStyle name="Title 7 10 2 2" xfId="34489"/>
    <cellStyle name="Title 7 10 3" xfId="34488"/>
    <cellStyle name="Title 7 11" xfId="16874"/>
    <cellStyle name="Title 7 11 2" xfId="34490"/>
    <cellStyle name="Title 7 12" xfId="34487"/>
    <cellStyle name="Title 7 2" xfId="16875"/>
    <cellStyle name="Title 7 2 2" xfId="16876"/>
    <cellStyle name="Title 7 2 2 2" xfId="16877"/>
    <cellStyle name="Title 7 2 2 2 2" xfId="34493"/>
    <cellStyle name="Title 7 2 2 3" xfId="34492"/>
    <cellStyle name="Title 7 2 3" xfId="16878"/>
    <cellStyle name="Title 7 2 3 2" xfId="16879"/>
    <cellStyle name="Title 7 2 3 2 2" xfId="34495"/>
    <cellStyle name="Title 7 2 3 3" xfId="34494"/>
    <cellStyle name="Title 7 2 4" xfId="16880"/>
    <cellStyle name="Title 7 2 4 2" xfId="34496"/>
    <cellStyle name="Title 7 2 5" xfId="34491"/>
    <cellStyle name="Title 7 3" xfId="16881"/>
    <cellStyle name="Title 7 3 2" xfId="16882"/>
    <cellStyle name="Title 7 3 2 2" xfId="16883"/>
    <cellStyle name="Title 7 3 2 2 2" xfId="34499"/>
    <cellStyle name="Title 7 3 2 3" xfId="34498"/>
    <cellStyle name="Title 7 3 3" xfId="16884"/>
    <cellStyle name="Title 7 3 3 2" xfId="16885"/>
    <cellStyle name="Title 7 3 3 2 2" xfId="34501"/>
    <cellStyle name="Title 7 3 3 3" xfId="34500"/>
    <cellStyle name="Title 7 3 4" xfId="16886"/>
    <cellStyle name="Title 7 3 4 2" xfId="34502"/>
    <cellStyle name="Title 7 3 5" xfId="34497"/>
    <cellStyle name="Title 7 4" xfId="16887"/>
    <cellStyle name="Title 7 4 2" xfId="16888"/>
    <cellStyle name="Title 7 4 2 2" xfId="16889"/>
    <cellStyle name="Title 7 4 2 2 2" xfId="34505"/>
    <cellStyle name="Title 7 4 2 3" xfId="34504"/>
    <cellStyle name="Title 7 4 3" xfId="16890"/>
    <cellStyle name="Title 7 4 3 2" xfId="16891"/>
    <cellStyle name="Title 7 4 3 2 2" xfId="34507"/>
    <cellStyle name="Title 7 4 3 3" xfId="34506"/>
    <cellStyle name="Title 7 4 4" xfId="16892"/>
    <cellStyle name="Title 7 4 4 2" xfId="34508"/>
    <cellStyle name="Title 7 4 5" xfId="34503"/>
    <cellStyle name="Title 7 5" xfId="16893"/>
    <cellStyle name="Title 7 5 2" xfId="16894"/>
    <cellStyle name="Title 7 5 2 2" xfId="16895"/>
    <cellStyle name="Title 7 5 2 2 2" xfId="34511"/>
    <cellStyle name="Title 7 5 2 3" xfId="34510"/>
    <cellStyle name="Title 7 5 3" xfId="16896"/>
    <cellStyle name="Title 7 5 3 2" xfId="16897"/>
    <cellStyle name="Title 7 5 3 2 2" xfId="34513"/>
    <cellStyle name="Title 7 5 3 3" xfId="34512"/>
    <cellStyle name="Title 7 5 4" xfId="16898"/>
    <cellStyle name="Title 7 5 4 2" xfId="16899"/>
    <cellStyle name="Title 7 5 4 2 2" xfId="34515"/>
    <cellStyle name="Title 7 5 4 3" xfId="34514"/>
    <cellStyle name="Title 7 5 5" xfId="16900"/>
    <cellStyle name="Title 7 5 5 2" xfId="34516"/>
    <cellStyle name="Title 7 5 6" xfId="34509"/>
    <cellStyle name="Title 7 6" xfId="16901"/>
    <cellStyle name="Title 7 6 2" xfId="16902"/>
    <cellStyle name="Title 7 6 2 2" xfId="16903"/>
    <cellStyle name="Title 7 6 2 2 2" xfId="34519"/>
    <cellStyle name="Title 7 6 2 3" xfId="34518"/>
    <cellStyle name="Title 7 6 3" xfId="16904"/>
    <cellStyle name="Title 7 6 3 2" xfId="16905"/>
    <cellStyle name="Title 7 6 3 2 2" xfId="34521"/>
    <cellStyle name="Title 7 6 3 3" xfId="34520"/>
    <cellStyle name="Title 7 6 4" xfId="16906"/>
    <cellStyle name="Title 7 6 4 2" xfId="34522"/>
    <cellStyle name="Title 7 6 5" xfId="34517"/>
    <cellStyle name="Title 7 7" xfId="16907"/>
    <cellStyle name="Title 7 7 2" xfId="16908"/>
    <cellStyle name="Title 7 7 2 2" xfId="34524"/>
    <cellStyle name="Title 7 7 3" xfId="34523"/>
    <cellStyle name="Title 7 8" xfId="16909"/>
    <cellStyle name="Title 7 8 2" xfId="16910"/>
    <cellStyle name="Title 7 8 2 2" xfId="34526"/>
    <cellStyle name="Title 7 8 3" xfId="34525"/>
    <cellStyle name="Title 7 9" xfId="16911"/>
    <cellStyle name="Title 7 9 2" xfId="16912"/>
    <cellStyle name="Title 7 9 2 2" xfId="34528"/>
    <cellStyle name="Title 7 9 3" xfId="34527"/>
    <cellStyle name="Title 8" xfId="16913"/>
    <cellStyle name="Title 8 10" xfId="16914"/>
    <cellStyle name="Title 8 10 2" xfId="16915"/>
    <cellStyle name="Title 8 10 2 2" xfId="34531"/>
    <cellStyle name="Title 8 10 3" xfId="34530"/>
    <cellStyle name="Title 8 11" xfId="16916"/>
    <cellStyle name="Title 8 11 2" xfId="34532"/>
    <cellStyle name="Title 8 12" xfId="34529"/>
    <cellStyle name="Title 8 2" xfId="16917"/>
    <cellStyle name="Title 8 2 2" xfId="16918"/>
    <cellStyle name="Title 8 2 2 2" xfId="16919"/>
    <cellStyle name="Title 8 2 2 2 2" xfId="34535"/>
    <cellStyle name="Title 8 2 2 3" xfId="34534"/>
    <cellStyle name="Title 8 2 3" xfId="16920"/>
    <cellStyle name="Title 8 2 3 2" xfId="16921"/>
    <cellStyle name="Title 8 2 3 2 2" xfId="34537"/>
    <cellStyle name="Title 8 2 3 3" xfId="34536"/>
    <cellStyle name="Title 8 2 4" xfId="16922"/>
    <cellStyle name="Title 8 2 4 2" xfId="34538"/>
    <cellStyle name="Title 8 2 5" xfId="34533"/>
    <cellStyle name="Title 8 3" xfId="16923"/>
    <cellStyle name="Title 8 3 2" xfId="16924"/>
    <cellStyle name="Title 8 3 2 2" xfId="16925"/>
    <cellStyle name="Title 8 3 2 2 2" xfId="34541"/>
    <cellStyle name="Title 8 3 2 3" xfId="34540"/>
    <cellStyle name="Title 8 3 3" xfId="16926"/>
    <cellStyle name="Title 8 3 3 2" xfId="16927"/>
    <cellStyle name="Title 8 3 3 2 2" xfId="34543"/>
    <cellStyle name="Title 8 3 3 3" xfId="34542"/>
    <cellStyle name="Title 8 3 4" xfId="16928"/>
    <cellStyle name="Title 8 3 4 2" xfId="34544"/>
    <cellStyle name="Title 8 3 5" xfId="34539"/>
    <cellStyle name="Title 8 4" xfId="16929"/>
    <cellStyle name="Title 8 4 2" xfId="16930"/>
    <cellStyle name="Title 8 4 2 2" xfId="16931"/>
    <cellStyle name="Title 8 4 2 2 2" xfId="34547"/>
    <cellStyle name="Title 8 4 2 3" xfId="34546"/>
    <cellStyle name="Title 8 4 3" xfId="16932"/>
    <cellStyle name="Title 8 4 3 2" xfId="16933"/>
    <cellStyle name="Title 8 4 3 2 2" xfId="34549"/>
    <cellStyle name="Title 8 4 3 3" xfId="34548"/>
    <cellStyle name="Title 8 4 4" xfId="16934"/>
    <cellStyle name="Title 8 4 4 2" xfId="34550"/>
    <cellStyle name="Title 8 4 5" xfId="34545"/>
    <cellStyle name="Title 8 5" xfId="16935"/>
    <cellStyle name="Title 8 5 2" xfId="16936"/>
    <cellStyle name="Title 8 5 2 2" xfId="16937"/>
    <cellStyle name="Title 8 5 2 2 2" xfId="34553"/>
    <cellStyle name="Title 8 5 2 3" xfId="34552"/>
    <cellStyle name="Title 8 5 3" xfId="16938"/>
    <cellStyle name="Title 8 5 3 2" xfId="16939"/>
    <cellStyle name="Title 8 5 3 2 2" xfId="34555"/>
    <cellStyle name="Title 8 5 3 3" xfId="34554"/>
    <cellStyle name="Title 8 5 4" xfId="16940"/>
    <cellStyle name="Title 8 5 4 2" xfId="16941"/>
    <cellStyle name="Title 8 5 4 2 2" xfId="34557"/>
    <cellStyle name="Title 8 5 4 3" xfId="34556"/>
    <cellStyle name="Title 8 5 5" xfId="16942"/>
    <cellStyle name="Title 8 5 5 2" xfId="34558"/>
    <cellStyle name="Title 8 5 6" xfId="34551"/>
    <cellStyle name="Title 8 6" xfId="16943"/>
    <cellStyle name="Title 8 6 2" xfId="16944"/>
    <cellStyle name="Title 8 6 2 2" xfId="16945"/>
    <cellStyle name="Title 8 6 2 2 2" xfId="34561"/>
    <cellStyle name="Title 8 6 2 3" xfId="34560"/>
    <cellStyle name="Title 8 6 3" xfId="16946"/>
    <cellStyle name="Title 8 6 3 2" xfId="16947"/>
    <cellStyle name="Title 8 6 3 2 2" xfId="34563"/>
    <cellStyle name="Title 8 6 3 3" xfId="34562"/>
    <cellStyle name="Title 8 6 4" xfId="16948"/>
    <cellStyle name="Title 8 6 4 2" xfId="34564"/>
    <cellStyle name="Title 8 6 5" xfId="34559"/>
    <cellStyle name="Title 8 7" xfId="16949"/>
    <cellStyle name="Title 8 7 2" xfId="16950"/>
    <cellStyle name="Title 8 7 2 2" xfId="34566"/>
    <cellStyle name="Title 8 7 3" xfId="34565"/>
    <cellStyle name="Title 8 8" xfId="16951"/>
    <cellStyle name="Title 8 8 2" xfId="16952"/>
    <cellStyle name="Title 8 8 2 2" xfId="34568"/>
    <cellStyle name="Title 8 8 3" xfId="34567"/>
    <cellStyle name="Title 8 9" xfId="16953"/>
    <cellStyle name="Title 8 9 2" xfId="16954"/>
    <cellStyle name="Title 8 9 2 2" xfId="34570"/>
    <cellStyle name="Title 8 9 3" xfId="34569"/>
    <cellStyle name="Title 9" xfId="16955"/>
    <cellStyle name="Title 9 10" xfId="16956"/>
    <cellStyle name="Title 9 10 2" xfId="16957"/>
    <cellStyle name="Title 9 10 2 2" xfId="34573"/>
    <cellStyle name="Title 9 10 3" xfId="34572"/>
    <cellStyle name="Title 9 11" xfId="16958"/>
    <cellStyle name="Title 9 11 2" xfId="34574"/>
    <cellStyle name="Title 9 12" xfId="34571"/>
    <cellStyle name="Title 9 2" xfId="16959"/>
    <cellStyle name="Title 9 2 2" xfId="16960"/>
    <cellStyle name="Title 9 2 2 2" xfId="16961"/>
    <cellStyle name="Title 9 2 2 2 2" xfId="34577"/>
    <cellStyle name="Title 9 2 2 3" xfId="34576"/>
    <cellStyle name="Title 9 2 3" xfId="16962"/>
    <cellStyle name="Title 9 2 3 2" xfId="16963"/>
    <cellStyle name="Title 9 2 3 2 2" xfId="34579"/>
    <cellStyle name="Title 9 2 3 3" xfId="34578"/>
    <cellStyle name="Title 9 2 4" xfId="16964"/>
    <cellStyle name="Title 9 2 4 2" xfId="34580"/>
    <cellStyle name="Title 9 2 5" xfId="34575"/>
    <cellStyle name="Title 9 3" xfId="16965"/>
    <cellStyle name="Title 9 3 2" xfId="16966"/>
    <cellStyle name="Title 9 3 2 2" xfId="16967"/>
    <cellStyle name="Title 9 3 2 2 2" xfId="34583"/>
    <cellStyle name="Title 9 3 2 3" xfId="34582"/>
    <cellStyle name="Title 9 3 3" xfId="16968"/>
    <cellStyle name="Title 9 3 3 2" xfId="16969"/>
    <cellStyle name="Title 9 3 3 2 2" xfId="34585"/>
    <cellStyle name="Title 9 3 3 3" xfId="34584"/>
    <cellStyle name="Title 9 3 4" xfId="16970"/>
    <cellStyle name="Title 9 3 4 2" xfId="34586"/>
    <cellStyle name="Title 9 3 5" xfId="34581"/>
    <cellStyle name="Title 9 4" xfId="16971"/>
    <cellStyle name="Title 9 4 2" xfId="16972"/>
    <cellStyle name="Title 9 4 2 2" xfId="16973"/>
    <cellStyle name="Title 9 4 2 2 2" xfId="34589"/>
    <cellStyle name="Title 9 4 2 3" xfId="34588"/>
    <cellStyle name="Title 9 4 3" xfId="16974"/>
    <cellStyle name="Title 9 4 3 2" xfId="16975"/>
    <cellStyle name="Title 9 4 3 2 2" xfId="34591"/>
    <cellStyle name="Title 9 4 3 3" xfId="34590"/>
    <cellStyle name="Title 9 4 4" xfId="16976"/>
    <cellStyle name="Title 9 4 4 2" xfId="34592"/>
    <cellStyle name="Title 9 4 5" xfId="34587"/>
    <cellStyle name="Title 9 5" xfId="16977"/>
    <cellStyle name="Title 9 5 2" xfId="16978"/>
    <cellStyle name="Title 9 5 2 2" xfId="16979"/>
    <cellStyle name="Title 9 5 2 2 2" xfId="34595"/>
    <cellStyle name="Title 9 5 2 3" xfId="34594"/>
    <cellStyle name="Title 9 5 3" xfId="16980"/>
    <cellStyle name="Title 9 5 3 2" xfId="16981"/>
    <cellStyle name="Title 9 5 3 2 2" xfId="34597"/>
    <cellStyle name="Title 9 5 3 3" xfId="34596"/>
    <cellStyle name="Title 9 5 4" xfId="16982"/>
    <cellStyle name="Title 9 5 4 2" xfId="16983"/>
    <cellStyle name="Title 9 5 4 2 2" xfId="34599"/>
    <cellStyle name="Title 9 5 4 3" xfId="34598"/>
    <cellStyle name="Title 9 5 5" xfId="16984"/>
    <cellStyle name="Title 9 5 5 2" xfId="34600"/>
    <cellStyle name="Title 9 5 6" xfId="34593"/>
    <cellStyle name="Title 9 6" xfId="16985"/>
    <cellStyle name="Title 9 6 2" xfId="16986"/>
    <cellStyle name="Title 9 6 2 2" xfId="16987"/>
    <cellStyle name="Title 9 6 2 2 2" xfId="34603"/>
    <cellStyle name="Title 9 6 2 3" xfId="34602"/>
    <cellStyle name="Title 9 6 3" xfId="16988"/>
    <cellStyle name="Title 9 6 3 2" xfId="16989"/>
    <cellStyle name="Title 9 6 3 2 2" xfId="34605"/>
    <cellStyle name="Title 9 6 3 3" xfId="34604"/>
    <cellStyle name="Title 9 6 4" xfId="16990"/>
    <cellStyle name="Title 9 6 4 2" xfId="34606"/>
    <cellStyle name="Title 9 6 5" xfId="34601"/>
    <cellStyle name="Title 9 7" xfId="16991"/>
    <cellStyle name="Title 9 7 2" xfId="16992"/>
    <cellStyle name="Title 9 7 2 2" xfId="34608"/>
    <cellStyle name="Title 9 7 3" xfId="34607"/>
    <cellStyle name="Title 9 8" xfId="16993"/>
    <cellStyle name="Title 9 8 2" xfId="16994"/>
    <cellStyle name="Title 9 8 2 2" xfId="34610"/>
    <cellStyle name="Title 9 8 3" xfId="34609"/>
    <cellStyle name="Title 9 9" xfId="16995"/>
    <cellStyle name="Title 9 9 2" xfId="16996"/>
    <cellStyle name="Title 9 9 2 2" xfId="34612"/>
    <cellStyle name="Title 9 9 3" xfId="34611"/>
    <cellStyle name="Total" xfId="17" builtinId="25" customBuiltin="1"/>
    <cellStyle name="Total 10" xfId="16997"/>
    <cellStyle name="Total 10 10" xfId="16998"/>
    <cellStyle name="Total 10 10 2" xfId="16999"/>
    <cellStyle name="Total 10 10 2 2" xfId="34615"/>
    <cellStyle name="Total 10 10 3" xfId="34614"/>
    <cellStyle name="Total 10 11" xfId="17000"/>
    <cellStyle name="Total 10 11 2" xfId="34616"/>
    <cellStyle name="Total 10 12" xfId="34613"/>
    <cellStyle name="Total 10 2" xfId="17001"/>
    <cellStyle name="Total 10 2 2" xfId="17002"/>
    <cellStyle name="Total 10 2 2 2" xfId="17003"/>
    <cellStyle name="Total 10 2 2 2 2" xfId="34619"/>
    <cellStyle name="Total 10 2 2 3" xfId="34618"/>
    <cellStyle name="Total 10 2 3" xfId="17004"/>
    <cellStyle name="Total 10 2 3 2" xfId="17005"/>
    <cellStyle name="Total 10 2 3 2 2" xfId="34621"/>
    <cellStyle name="Total 10 2 3 3" xfId="34620"/>
    <cellStyle name="Total 10 2 4" xfId="17006"/>
    <cellStyle name="Total 10 2 4 2" xfId="34622"/>
    <cellStyle name="Total 10 2 5" xfId="34617"/>
    <cellStyle name="Total 10 3" xfId="17007"/>
    <cellStyle name="Total 10 3 2" xfId="17008"/>
    <cellStyle name="Total 10 3 2 2" xfId="17009"/>
    <cellStyle name="Total 10 3 2 2 2" xfId="34625"/>
    <cellStyle name="Total 10 3 2 3" xfId="34624"/>
    <cellStyle name="Total 10 3 3" xfId="17010"/>
    <cellStyle name="Total 10 3 3 2" xfId="17011"/>
    <cellStyle name="Total 10 3 3 2 2" xfId="34627"/>
    <cellStyle name="Total 10 3 3 3" xfId="34626"/>
    <cellStyle name="Total 10 3 4" xfId="17012"/>
    <cellStyle name="Total 10 3 4 2" xfId="34628"/>
    <cellStyle name="Total 10 3 5" xfId="34623"/>
    <cellStyle name="Total 10 4" xfId="17013"/>
    <cellStyle name="Total 10 4 2" xfId="17014"/>
    <cellStyle name="Total 10 4 2 2" xfId="17015"/>
    <cellStyle name="Total 10 4 2 2 2" xfId="34631"/>
    <cellStyle name="Total 10 4 2 3" xfId="34630"/>
    <cellStyle name="Total 10 4 3" xfId="17016"/>
    <cellStyle name="Total 10 4 3 2" xfId="17017"/>
    <cellStyle name="Total 10 4 3 2 2" xfId="34633"/>
    <cellStyle name="Total 10 4 3 3" xfId="34632"/>
    <cellStyle name="Total 10 4 4" xfId="17018"/>
    <cellStyle name="Total 10 4 4 2" xfId="34634"/>
    <cellStyle name="Total 10 4 5" xfId="34629"/>
    <cellStyle name="Total 10 5" xfId="17019"/>
    <cellStyle name="Total 10 5 2" xfId="17020"/>
    <cellStyle name="Total 10 5 2 2" xfId="17021"/>
    <cellStyle name="Total 10 5 2 2 2" xfId="34637"/>
    <cellStyle name="Total 10 5 2 3" xfId="34636"/>
    <cellStyle name="Total 10 5 3" xfId="17022"/>
    <cellStyle name="Total 10 5 3 2" xfId="17023"/>
    <cellStyle name="Total 10 5 3 2 2" xfId="34639"/>
    <cellStyle name="Total 10 5 3 3" xfId="34638"/>
    <cellStyle name="Total 10 5 4" xfId="17024"/>
    <cellStyle name="Total 10 5 4 2" xfId="17025"/>
    <cellStyle name="Total 10 5 4 2 2" xfId="34641"/>
    <cellStyle name="Total 10 5 4 3" xfId="34640"/>
    <cellStyle name="Total 10 5 5" xfId="17026"/>
    <cellStyle name="Total 10 5 5 2" xfId="34642"/>
    <cellStyle name="Total 10 5 6" xfId="34635"/>
    <cellStyle name="Total 10 6" xfId="17027"/>
    <cellStyle name="Total 10 6 2" xfId="17028"/>
    <cellStyle name="Total 10 6 2 2" xfId="17029"/>
    <cellStyle name="Total 10 6 2 2 2" xfId="34645"/>
    <cellStyle name="Total 10 6 2 3" xfId="34644"/>
    <cellStyle name="Total 10 6 3" xfId="17030"/>
    <cellStyle name="Total 10 6 3 2" xfId="17031"/>
    <cellStyle name="Total 10 6 3 2 2" xfId="34647"/>
    <cellStyle name="Total 10 6 3 3" xfId="34646"/>
    <cellStyle name="Total 10 6 4" xfId="17032"/>
    <cellStyle name="Total 10 6 4 2" xfId="34648"/>
    <cellStyle name="Total 10 6 5" xfId="34643"/>
    <cellStyle name="Total 10 7" xfId="17033"/>
    <cellStyle name="Total 10 7 2" xfId="17034"/>
    <cellStyle name="Total 10 7 2 2" xfId="34650"/>
    <cellStyle name="Total 10 7 3" xfId="34649"/>
    <cellStyle name="Total 10 8" xfId="17035"/>
    <cellStyle name="Total 10 8 2" xfId="17036"/>
    <cellStyle name="Total 10 8 2 2" xfId="34652"/>
    <cellStyle name="Total 10 8 3" xfId="34651"/>
    <cellStyle name="Total 10 9" xfId="17037"/>
    <cellStyle name="Total 10 9 2" xfId="17038"/>
    <cellStyle name="Total 10 9 2 2" xfId="34654"/>
    <cellStyle name="Total 10 9 3" xfId="34653"/>
    <cellStyle name="Total 11" xfId="17039"/>
    <cellStyle name="Total 11 10" xfId="17040"/>
    <cellStyle name="Total 11 10 2" xfId="17041"/>
    <cellStyle name="Total 11 10 2 2" xfId="34657"/>
    <cellStyle name="Total 11 10 3" xfId="34656"/>
    <cellStyle name="Total 11 11" xfId="17042"/>
    <cellStyle name="Total 11 11 2" xfId="34658"/>
    <cellStyle name="Total 11 12" xfId="34655"/>
    <cellStyle name="Total 11 2" xfId="17043"/>
    <cellStyle name="Total 11 2 2" xfId="17044"/>
    <cellStyle name="Total 11 2 2 2" xfId="17045"/>
    <cellStyle name="Total 11 2 2 2 2" xfId="34661"/>
    <cellStyle name="Total 11 2 2 3" xfId="34660"/>
    <cellStyle name="Total 11 2 3" xfId="17046"/>
    <cellStyle name="Total 11 2 3 2" xfId="17047"/>
    <cellStyle name="Total 11 2 3 2 2" xfId="34663"/>
    <cellStyle name="Total 11 2 3 3" xfId="34662"/>
    <cellStyle name="Total 11 2 4" xfId="17048"/>
    <cellStyle name="Total 11 2 4 2" xfId="34664"/>
    <cellStyle name="Total 11 2 5" xfId="34659"/>
    <cellStyle name="Total 11 3" xfId="17049"/>
    <cellStyle name="Total 11 3 2" xfId="17050"/>
    <cellStyle name="Total 11 3 2 2" xfId="17051"/>
    <cellStyle name="Total 11 3 2 2 2" xfId="34667"/>
    <cellStyle name="Total 11 3 2 3" xfId="34666"/>
    <cellStyle name="Total 11 3 3" xfId="17052"/>
    <cellStyle name="Total 11 3 3 2" xfId="17053"/>
    <cellStyle name="Total 11 3 3 2 2" xfId="34669"/>
    <cellStyle name="Total 11 3 3 3" xfId="34668"/>
    <cellStyle name="Total 11 3 4" xfId="17054"/>
    <cellStyle name="Total 11 3 4 2" xfId="34670"/>
    <cellStyle name="Total 11 3 5" xfId="34665"/>
    <cellStyle name="Total 11 4" xfId="17055"/>
    <cellStyle name="Total 11 4 2" xfId="17056"/>
    <cellStyle name="Total 11 4 2 2" xfId="17057"/>
    <cellStyle name="Total 11 4 2 2 2" xfId="34673"/>
    <cellStyle name="Total 11 4 2 3" xfId="34672"/>
    <cellStyle name="Total 11 4 3" xfId="17058"/>
    <cellStyle name="Total 11 4 3 2" xfId="17059"/>
    <cellStyle name="Total 11 4 3 2 2" xfId="34675"/>
    <cellStyle name="Total 11 4 3 3" xfId="34674"/>
    <cellStyle name="Total 11 4 4" xfId="17060"/>
    <cellStyle name="Total 11 4 4 2" xfId="34676"/>
    <cellStyle name="Total 11 4 5" xfId="34671"/>
    <cellStyle name="Total 11 5" xfId="17061"/>
    <cellStyle name="Total 11 5 2" xfId="17062"/>
    <cellStyle name="Total 11 5 2 2" xfId="17063"/>
    <cellStyle name="Total 11 5 2 2 2" xfId="34679"/>
    <cellStyle name="Total 11 5 2 3" xfId="34678"/>
    <cellStyle name="Total 11 5 3" xfId="17064"/>
    <cellStyle name="Total 11 5 3 2" xfId="17065"/>
    <cellStyle name="Total 11 5 3 2 2" xfId="34681"/>
    <cellStyle name="Total 11 5 3 3" xfId="34680"/>
    <cellStyle name="Total 11 5 4" xfId="17066"/>
    <cellStyle name="Total 11 5 4 2" xfId="17067"/>
    <cellStyle name="Total 11 5 4 2 2" xfId="34683"/>
    <cellStyle name="Total 11 5 4 3" xfId="34682"/>
    <cellStyle name="Total 11 5 5" xfId="17068"/>
    <cellStyle name="Total 11 5 5 2" xfId="34684"/>
    <cellStyle name="Total 11 5 6" xfId="34677"/>
    <cellStyle name="Total 11 6" xfId="17069"/>
    <cellStyle name="Total 11 6 2" xfId="17070"/>
    <cellStyle name="Total 11 6 2 2" xfId="17071"/>
    <cellStyle name="Total 11 6 2 2 2" xfId="34687"/>
    <cellStyle name="Total 11 6 2 3" xfId="34686"/>
    <cellStyle name="Total 11 6 3" xfId="17072"/>
    <cellStyle name="Total 11 6 3 2" xfId="17073"/>
    <cellStyle name="Total 11 6 3 2 2" xfId="34689"/>
    <cellStyle name="Total 11 6 3 3" xfId="34688"/>
    <cellStyle name="Total 11 6 4" xfId="17074"/>
    <cellStyle name="Total 11 6 4 2" xfId="34690"/>
    <cellStyle name="Total 11 6 5" xfId="34685"/>
    <cellStyle name="Total 11 7" xfId="17075"/>
    <cellStyle name="Total 11 7 2" xfId="17076"/>
    <cellStyle name="Total 11 7 2 2" xfId="34692"/>
    <cellStyle name="Total 11 7 3" xfId="34691"/>
    <cellStyle name="Total 11 8" xfId="17077"/>
    <cellStyle name="Total 11 8 2" xfId="17078"/>
    <cellStyle name="Total 11 8 2 2" xfId="34694"/>
    <cellStyle name="Total 11 8 3" xfId="34693"/>
    <cellStyle name="Total 11 9" xfId="17079"/>
    <cellStyle name="Total 11 9 2" xfId="17080"/>
    <cellStyle name="Total 11 9 2 2" xfId="34696"/>
    <cellStyle name="Total 11 9 3" xfId="34695"/>
    <cellStyle name="Total 12" xfId="17081"/>
    <cellStyle name="Total 12 10" xfId="17082"/>
    <cellStyle name="Total 12 10 2" xfId="17083"/>
    <cellStyle name="Total 12 10 2 2" xfId="34699"/>
    <cellStyle name="Total 12 10 3" xfId="34698"/>
    <cellStyle name="Total 12 11" xfId="17084"/>
    <cellStyle name="Total 12 11 2" xfId="34700"/>
    <cellStyle name="Total 12 12" xfId="34697"/>
    <cellStyle name="Total 12 2" xfId="17085"/>
    <cellStyle name="Total 12 2 2" xfId="17086"/>
    <cellStyle name="Total 12 2 2 2" xfId="17087"/>
    <cellStyle name="Total 12 2 2 2 2" xfId="34703"/>
    <cellStyle name="Total 12 2 2 3" xfId="34702"/>
    <cellStyle name="Total 12 2 3" xfId="17088"/>
    <cellStyle name="Total 12 2 3 2" xfId="17089"/>
    <cellStyle name="Total 12 2 3 2 2" xfId="34705"/>
    <cellStyle name="Total 12 2 3 3" xfId="34704"/>
    <cellStyle name="Total 12 2 4" xfId="17090"/>
    <cellStyle name="Total 12 2 4 2" xfId="34706"/>
    <cellStyle name="Total 12 2 5" xfId="34701"/>
    <cellStyle name="Total 12 3" xfId="17091"/>
    <cellStyle name="Total 12 3 2" xfId="17092"/>
    <cellStyle name="Total 12 3 2 2" xfId="17093"/>
    <cellStyle name="Total 12 3 2 2 2" xfId="34709"/>
    <cellStyle name="Total 12 3 2 3" xfId="34708"/>
    <cellStyle name="Total 12 3 3" xfId="17094"/>
    <cellStyle name="Total 12 3 3 2" xfId="17095"/>
    <cellStyle name="Total 12 3 3 2 2" xfId="34711"/>
    <cellStyle name="Total 12 3 3 3" xfId="34710"/>
    <cellStyle name="Total 12 3 4" xfId="17096"/>
    <cellStyle name="Total 12 3 4 2" xfId="34712"/>
    <cellStyle name="Total 12 3 5" xfId="34707"/>
    <cellStyle name="Total 12 4" xfId="17097"/>
    <cellStyle name="Total 12 4 2" xfId="17098"/>
    <cellStyle name="Total 12 4 2 2" xfId="17099"/>
    <cellStyle name="Total 12 4 2 2 2" xfId="34715"/>
    <cellStyle name="Total 12 4 2 3" xfId="34714"/>
    <cellStyle name="Total 12 4 3" xfId="17100"/>
    <cellStyle name="Total 12 4 3 2" xfId="17101"/>
    <cellStyle name="Total 12 4 3 2 2" xfId="34717"/>
    <cellStyle name="Total 12 4 3 3" xfId="34716"/>
    <cellStyle name="Total 12 4 4" xfId="17102"/>
    <cellStyle name="Total 12 4 4 2" xfId="34718"/>
    <cellStyle name="Total 12 4 5" xfId="34713"/>
    <cellStyle name="Total 12 5" xfId="17103"/>
    <cellStyle name="Total 12 5 2" xfId="17104"/>
    <cellStyle name="Total 12 5 2 2" xfId="17105"/>
    <cellStyle name="Total 12 5 2 2 2" xfId="34721"/>
    <cellStyle name="Total 12 5 2 3" xfId="34720"/>
    <cellStyle name="Total 12 5 3" xfId="17106"/>
    <cellStyle name="Total 12 5 3 2" xfId="17107"/>
    <cellStyle name="Total 12 5 3 2 2" xfId="34723"/>
    <cellStyle name="Total 12 5 3 3" xfId="34722"/>
    <cellStyle name="Total 12 5 4" xfId="17108"/>
    <cellStyle name="Total 12 5 4 2" xfId="17109"/>
    <cellStyle name="Total 12 5 4 2 2" xfId="34725"/>
    <cellStyle name="Total 12 5 4 3" xfId="34724"/>
    <cellStyle name="Total 12 5 5" xfId="17110"/>
    <cellStyle name="Total 12 5 5 2" xfId="34726"/>
    <cellStyle name="Total 12 5 6" xfId="34719"/>
    <cellStyle name="Total 12 6" xfId="17111"/>
    <cellStyle name="Total 12 6 2" xfId="17112"/>
    <cellStyle name="Total 12 6 2 2" xfId="17113"/>
    <cellStyle name="Total 12 6 2 2 2" xfId="34729"/>
    <cellStyle name="Total 12 6 2 3" xfId="34728"/>
    <cellStyle name="Total 12 6 3" xfId="17114"/>
    <cellStyle name="Total 12 6 3 2" xfId="17115"/>
    <cellStyle name="Total 12 6 3 2 2" xfId="34731"/>
    <cellStyle name="Total 12 6 3 3" xfId="34730"/>
    <cellStyle name="Total 12 6 4" xfId="17116"/>
    <cellStyle name="Total 12 6 4 2" xfId="34732"/>
    <cellStyle name="Total 12 6 5" xfId="34727"/>
    <cellStyle name="Total 12 7" xfId="17117"/>
    <cellStyle name="Total 12 7 2" xfId="17118"/>
    <cellStyle name="Total 12 7 2 2" xfId="34734"/>
    <cellStyle name="Total 12 7 3" xfId="34733"/>
    <cellStyle name="Total 12 8" xfId="17119"/>
    <cellStyle name="Total 12 8 2" xfId="17120"/>
    <cellStyle name="Total 12 8 2 2" xfId="34736"/>
    <cellStyle name="Total 12 8 3" xfId="34735"/>
    <cellStyle name="Total 12 9" xfId="17121"/>
    <cellStyle name="Total 12 9 2" xfId="17122"/>
    <cellStyle name="Total 12 9 2 2" xfId="34738"/>
    <cellStyle name="Total 12 9 3" xfId="34737"/>
    <cellStyle name="Total 13" xfId="17123"/>
    <cellStyle name="Total 13 10" xfId="17124"/>
    <cellStyle name="Total 13 10 2" xfId="17125"/>
    <cellStyle name="Total 13 10 2 2" xfId="34741"/>
    <cellStyle name="Total 13 10 3" xfId="34740"/>
    <cellStyle name="Total 13 11" xfId="17126"/>
    <cellStyle name="Total 13 11 2" xfId="34742"/>
    <cellStyle name="Total 13 12" xfId="34739"/>
    <cellStyle name="Total 13 2" xfId="17127"/>
    <cellStyle name="Total 13 2 2" xfId="17128"/>
    <cellStyle name="Total 13 2 2 2" xfId="17129"/>
    <cellStyle name="Total 13 2 2 2 2" xfId="34745"/>
    <cellStyle name="Total 13 2 2 3" xfId="34744"/>
    <cellStyle name="Total 13 2 3" xfId="17130"/>
    <cellStyle name="Total 13 2 3 2" xfId="17131"/>
    <cellStyle name="Total 13 2 3 2 2" xfId="34747"/>
    <cellStyle name="Total 13 2 3 3" xfId="34746"/>
    <cellStyle name="Total 13 2 4" xfId="17132"/>
    <cellStyle name="Total 13 2 4 2" xfId="34748"/>
    <cellStyle name="Total 13 2 5" xfId="34743"/>
    <cellStyle name="Total 13 3" xfId="17133"/>
    <cellStyle name="Total 13 3 2" xfId="17134"/>
    <cellStyle name="Total 13 3 2 2" xfId="17135"/>
    <cellStyle name="Total 13 3 2 2 2" xfId="34751"/>
    <cellStyle name="Total 13 3 2 3" xfId="34750"/>
    <cellStyle name="Total 13 3 3" xfId="17136"/>
    <cellStyle name="Total 13 3 3 2" xfId="17137"/>
    <cellStyle name="Total 13 3 3 2 2" xfId="34753"/>
    <cellStyle name="Total 13 3 3 3" xfId="34752"/>
    <cellStyle name="Total 13 3 4" xfId="17138"/>
    <cellStyle name="Total 13 3 4 2" xfId="34754"/>
    <cellStyle name="Total 13 3 5" xfId="34749"/>
    <cellStyle name="Total 13 4" xfId="17139"/>
    <cellStyle name="Total 13 4 2" xfId="17140"/>
    <cellStyle name="Total 13 4 2 2" xfId="17141"/>
    <cellStyle name="Total 13 4 2 2 2" xfId="34757"/>
    <cellStyle name="Total 13 4 2 3" xfId="34756"/>
    <cellStyle name="Total 13 4 3" xfId="17142"/>
    <cellStyle name="Total 13 4 3 2" xfId="17143"/>
    <cellStyle name="Total 13 4 3 2 2" xfId="34759"/>
    <cellStyle name="Total 13 4 3 3" xfId="34758"/>
    <cellStyle name="Total 13 4 4" xfId="17144"/>
    <cellStyle name="Total 13 4 4 2" xfId="34760"/>
    <cellStyle name="Total 13 4 5" xfId="34755"/>
    <cellStyle name="Total 13 5" xfId="17145"/>
    <cellStyle name="Total 13 5 2" xfId="17146"/>
    <cellStyle name="Total 13 5 2 2" xfId="17147"/>
    <cellStyle name="Total 13 5 2 2 2" xfId="34763"/>
    <cellStyle name="Total 13 5 2 3" xfId="34762"/>
    <cellStyle name="Total 13 5 3" xfId="17148"/>
    <cellStyle name="Total 13 5 3 2" xfId="17149"/>
    <cellStyle name="Total 13 5 3 2 2" xfId="34765"/>
    <cellStyle name="Total 13 5 3 3" xfId="34764"/>
    <cellStyle name="Total 13 5 4" xfId="17150"/>
    <cellStyle name="Total 13 5 4 2" xfId="17151"/>
    <cellStyle name="Total 13 5 4 2 2" xfId="34767"/>
    <cellStyle name="Total 13 5 4 3" xfId="34766"/>
    <cellStyle name="Total 13 5 5" xfId="17152"/>
    <cellStyle name="Total 13 5 5 2" xfId="34768"/>
    <cellStyle name="Total 13 5 6" xfId="34761"/>
    <cellStyle name="Total 13 6" xfId="17153"/>
    <cellStyle name="Total 13 6 2" xfId="17154"/>
    <cellStyle name="Total 13 6 2 2" xfId="17155"/>
    <cellStyle name="Total 13 6 2 2 2" xfId="34771"/>
    <cellStyle name="Total 13 6 2 3" xfId="34770"/>
    <cellStyle name="Total 13 6 3" xfId="17156"/>
    <cellStyle name="Total 13 6 3 2" xfId="17157"/>
    <cellStyle name="Total 13 6 3 2 2" xfId="34773"/>
    <cellStyle name="Total 13 6 3 3" xfId="34772"/>
    <cellStyle name="Total 13 6 4" xfId="17158"/>
    <cellStyle name="Total 13 6 4 2" xfId="34774"/>
    <cellStyle name="Total 13 6 5" xfId="34769"/>
    <cellStyle name="Total 13 7" xfId="17159"/>
    <cellStyle name="Total 13 7 2" xfId="17160"/>
    <cellStyle name="Total 13 7 2 2" xfId="34776"/>
    <cellStyle name="Total 13 7 3" xfId="34775"/>
    <cellStyle name="Total 13 8" xfId="17161"/>
    <cellStyle name="Total 13 8 2" xfId="17162"/>
    <cellStyle name="Total 13 8 2 2" xfId="34778"/>
    <cellStyle name="Total 13 8 3" xfId="34777"/>
    <cellStyle name="Total 13 9" xfId="17163"/>
    <cellStyle name="Total 13 9 2" xfId="17164"/>
    <cellStyle name="Total 13 9 2 2" xfId="34780"/>
    <cellStyle name="Total 13 9 3" xfId="34779"/>
    <cellStyle name="Total 14" xfId="17165"/>
    <cellStyle name="Total 14 10" xfId="17166"/>
    <cellStyle name="Total 14 10 2" xfId="17167"/>
    <cellStyle name="Total 14 10 2 2" xfId="34783"/>
    <cellStyle name="Total 14 10 3" xfId="34782"/>
    <cellStyle name="Total 14 11" xfId="17168"/>
    <cellStyle name="Total 14 11 2" xfId="34784"/>
    <cellStyle name="Total 14 12" xfId="34781"/>
    <cellStyle name="Total 14 2" xfId="17169"/>
    <cellStyle name="Total 14 2 2" xfId="17170"/>
    <cellStyle name="Total 14 2 2 2" xfId="17171"/>
    <cellStyle name="Total 14 2 2 2 2" xfId="34787"/>
    <cellStyle name="Total 14 2 2 3" xfId="34786"/>
    <cellStyle name="Total 14 2 3" xfId="17172"/>
    <cellStyle name="Total 14 2 3 2" xfId="17173"/>
    <cellStyle name="Total 14 2 3 2 2" xfId="34789"/>
    <cellStyle name="Total 14 2 3 3" xfId="34788"/>
    <cellStyle name="Total 14 2 4" xfId="17174"/>
    <cellStyle name="Total 14 2 4 2" xfId="34790"/>
    <cellStyle name="Total 14 2 5" xfId="34785"/>
    <cellStyle name="Total 14 3" xfId="17175"/>
    <cellStyle name="Total 14 3 2" xfId="17176"/>
    <cellStyle name="Total 14 3 2 2" xfId="17177"/>
    <cellStyle name="Total 14 3 2 2 2" xfId="34793"/>
    <cellStyle name="Total 14 3 2 3" xfId="34792"/>
    <cellStyle name="Total 14 3 3" xfId="17178"/>
    <cellStyle name="Total 14 3 3 2" xfId="17179"/>
    <cellStyle name="Total 14 3 3 2 2" xfId="34795"/>
    <cellStyle name="Total 14 3 3 3" xfId="34794"/>
    <cellStyle name="Total 14 3 4" xfId="17180"/>
    <cellStyle name="Total 14 3 4 2" xfId="34796"/>
    <cellStyle name="Total 14 3 5" xfId="34791"/>
    <cellStyle name="Total 14 4" xfId="17181"/>
    <cellStyle name="Total 14 4 2" xfId="17182"/>
    <cellStyle name="Total 14 4 2 2" xfId="17183"/>
    <cellStyle name="Total 14 4 2 2 2" xfId="34799"/>
    <cellStyle name="Total 14 4 2 3" xfId="34798"/>
    <cellStyle name="Total 14 4 3" xfId="17184"/>
    <cellStyle name="Total 14 4 3 2" xfId="17185"/>
    <cellStyle name="Total 14 4 3 2 2" xfId="34801"/>
    <cellStyle name="Total 14 4 3 3" xfId="34800"/>
    <cellStyle name="Total 14 4 4" xfId="17186"/>
    <cellStyle name="Total 14 4 4 2" xfId="34802"/>
    <cellStyle name="Total 14 4 5" xfId="34797"/>
    <cellStyle name="Total 14 5" xfId="17187"/>
    <cellStyle name="Total 14 5 2" xfId="17188"/>
    <cellStyle name="Total 14 5 2 2" xfId="17189"/>
    <cellStyle name="Total 14 5 2 2 2" xfId="34805"/>
    <cellStyle name="Total 14 5 2 3" xfId="34804"/>
    <cellStyle name="Total 14 5 3" xfId="17190"/>
    <cellStyle name="Total 14 5 3 2" xfId="17191"/>
    <cellStyle name="Total 14 5 3 2 2" xfId="34807"/>
    <cellStyle name="Total 14 5 3 3" xfId="34806"/>
    <cellStyle name="Total 14 5 4" xfId="17192"/>
    <cellStyle name="Total 14 5 4 2" xfId="17193"/>
    <cellStyle name="Total 14 5 4 2 2" xfId="34809"/>
    <cellStyle name="Total 14 5 4 3" xfId="34808"/>
    <cellStyle name="Total 14 5 5" xfId="17194"/>
    <cellStyle name="Total 14 5 5 2" xfId="34810"/>
    <cellStyle name="Total 14 5 6" xfId="34803"/>
    <cellStyle name="Total 14 6" xfId="17195"/>
    <cellStyle name="Total 14 6 2" xfId="17196"/>
    <cellStyle name="Total 14 6 2 2" xfId="17197"/>
    <cellStyle name="Total 14 6 2 2 2" xfId="34813"/>
    <cellStyle name="Total 14 6 2 3" xfId="34812"/>
    <cellStyle name="Total 14 6 3" xfId="17198"/>
    <cellStyle name="Total 14 6 3 2" xfId="17199"/>
    <cellStyle name="Total 14 6 3 2 2" xfId="34815"/>
    <cellStyle name="Total 14 6 3 3" xfId="34814"/>
    <cellStyle name="Total 14 6 4" xfId="17200"/>
    <cellStyle name="Total 14 6 4 2" xfId="34816"/>
    <cellStyle name="Total 14 6 5" xfId="34811"/>
    <cellStyle name="Total 14 7" xfId="17201"/>
    <cellStyle name="Total 14 7 2" xfId="17202"/>
    <cellStyle name="Total 14 7 2 2" xfId="34818"/>
    <cellStyle name="Total 14 7 3" xfId="34817"/>
    <cellStyle name="Total 14 8" xfId="17203"/>
    <cellStyle name="Total 14 8 2" xfId="17204"/>
    <cellStyle name="Total 14 8 2 2" xfId="34820"/>
    <cellStyle name="Total 14 8 3" xfId="34819"/>
    <cellStyle name="Total 14 9" xfId="17205"/>
    <cellStyle name="Total 14 9 2" xfId="17206"/>
    <cellStyle name="Total 14 9 2 2" xfId="34822"/>
    <cellStyle name="Total 14 9 3" xfId="34821"/>
    <cellStyle name="Total 15" xfId="17207"/>
    <cellStyle name="Total 15 10" xfId="17208"/>
    <cellStyle name="Total 15 10 2" xfId="17209"/>
    <cellStyle name="Total 15 10 2 2" xfId="34825"/>
    <cellStyle name="Total 15 10 3" xfId="34824"/>
    <cellStyle name="Total 15 11" xfId="17210"/>
    <cellStyle name="Total 15 11 2" xfId="34826"/>
    <cellStyle name="Total 15 12" xfId="34823"/>
    <cellStyle name="Total 15 2" xfId="17211"/>
    <cellStyle name="Total 15 2 2" xfId="17212"/>
    <cellStyle name="Total 15 2 2 2" xfId="17213"/>
    <cellStyle name="Total 15 2 2 2 2" xfId="34829"/>
    <cellStyle name="Total 15 2 2 3" xfId="34828"/>
    <cellStyle name="Total 15 2 3" xfId="17214"/>
    <cellStyle name="Total 15 2 3 2" xfId="17215"/>
    <cellStyle name="Total 15 2 3 2 2" xfId="34831"/>
    <cellStyle name="Total 15 2 3 3" xfId="34830"/>
    <cellStyle name="Total 15 2 4" xfId="17216"/>
    <cellStyle name="Total 15 2 4 2" xfId="34832"/>
    <cellStyle name="Total 15 2 5" xfId="34827"/>
    <cellStyle name="Total 15 3" xfId="17217"/>
    <cellStyle name="Total 15 3 2" xfId="17218"/>
    <cellStyle name="Total 15 3 2 2" xfId="17219"/>
    <cellStyle name="Total 15 3 2 2 2" xfId="34835"/>
    <cellStyle name="Total 15 3 2 3" xfId="34834"/>
    <cellStyle name="Total 15 3 3" xfId="17220"/>
    <cellStyle name="Total 15 3 3 2" xfId="17221"/>
    <cellStyle name="Total 15 3 3 2 2" xfId="34837"/>
    <cellStyle name="Total 15 3 3 3" xfId="34836"/>
    <cellStyle name="Total 15 3 4" xfId="17222"/>
    <cellStyle name="Total 15 3 4 2" xfId="34838"/>
    <cellStyle name="Total 15 3 5" xfId="34833"/>
    <cellStyle name="Total 15 4" xfId="17223"/>
    <cellStyle name="Total 15 4 2" xfId="17224"/>
    <cellStyle name="Total 15 4 2 2" xfId="17225"/>
    <cellStyle name="Total 15 4 2 2 2" xfId="34841"/>
    <cellStyle name="Total 15 4 2 3" xfId="34840"/>
    <cellStyle name="Total 15 4 3" xfId="17226"/>
    <cellStyle name="Total 15 4 3 2" xfId="17227"/>
    <cellStyle name="Total 15 4 3 2 2" xfId="34843"/>
    <cellStyle name="Total 15 4 3 3" xfId="34842"/>
    <cellStyle name="Total 15 4 4" xfId="17228"/>
    <cellStyle name="Total 15 4 4 2" xfId="34844"/>
    <cellStyle name="Total 15 4 5" xfId="34839"/>
    <cellStyle name="Total 15 5" xfId="17229"/>
    <cellStyle name="Total 15 5 2" xfId="17230"/>
    <cellStyle name="Total 15 5 2 2" xfId="17231"/>
    <cellStyle name="Total 15 5 2 2 2" xfId="34847"/>
    <cellStyle name="Total 15 5 2 3" xfId="34846"/>
    <cellStyle name="Total 15 5 3" xfId="17232"/>
    <cellStyle name="Total 15 5 3 2" xfId="17233"/>
    <cellStyle name="Total 15 5 3 2 2" xfId="34849"/>
    <cellStyle name="Total 15 5 3 3" xfId="34848"/>
    <cellStyle name="Total 15 5 4" xfId="17234"/>
    <cellStyle name="Total 15 5 4 2" xfId="17235"/>
    <cellStyle name="Total 15 5 4 2 2" xfId="34851"/>
    <cellStyle name="Total 15 5 4 3" xfId="34850"/>
    <cellStyle name="Total 15 5 5" xfId="17236"/>
    <cellStyle name="Total 15 5 5 2" xfId="34852"/>
    <cellStyle name="Total 15 5 6" xfId="34845"/>
    <cellStyle name="Total 15 6" xfId="17237"/>
    <cellStyle name="Total 15 6 2" xfId="17238"/>
    <cellStyle name="Total 15 6 2 2" xfId="17239"/>
    <cellStyle name="Total 15 6 2 2 2" xfId="34855"/>
    <cellStyle name="Total 15 6 2 3" xfId="34854"/>
    <cellStyle name="Total 15 6 3" xfId="17240"/>
    <cellStyle name="Total 15 6 3 2" xfId="17241"/>
    <cellStyle name="Total 15 6 3 2 2" xfId="34857"/>
    <cellStyle name="Total 15 6 3 3" xfId="34856"/>
    <cellStyle name="Total 15 6 4" xfId="17242"/>
    <cellStyle name="Total 15 6 4 2" xfId="34858"/>
    <cellStyle name="Total 15 6 5" xfId="34853"/>
    <cellStyle name="Total 15 7" xfId="17243"/>
    <cellStyle name="Total 15 7 2" xfId="17244"/>
    <cellStyle name="Total 15 7 2 2" xfId="34860"/>
    <cellStyle name="Total 15 7 3" xfId="34859"/>
    <cellStyle name="Total 15 8" xfId="17245"/>
    <cellStyle name="Total 15 8 2" xfId="17246"/>
    <cellStyle name="Total 15 8 2 2" xfId="34862"/>
    <cellStyle name="Total 15 8 3" xfId="34861"/>
    <cellStyle name="Total 15 9" xfId="17247"/>
    <cellStyle name="Total 15 9 2" xfId="17248"/>
    <cellStyle name="Total 15 9 2 2" xfId="34864"/>
    <cellStyle name="Total 15 9 3" xfId="34863"/>
    <cellStyle name="Total 16" xfId="17249"/>
    <cellStyle name="Total 16 10" xfId="17250"/>
    <cellStyle name="Total 16 10 2" xfId="17251"/>
    <cellStyle name="Total 16 10 2 2" xfId="34867"/>
    <cellStyle name="Total 16 10 3" xfId="34866"/>
    <cellStyle name="Total 16 11" xfId="17252"/>
    <cellStyle name="Total 16 11 2" xfId="34868"/>
    <cellStyle name="Total 16 12" xfId="34865"/>
    <cellStyle name="Total 16 2" xfId="17253"/>
    <cellStyle name="Total 16 2 2" xfId="17254"/>
    <cellStyle name="Total 16 2 2 2" xfId="17255"/>
    <cellStyle name="Total 16 2 2 2 2" xfId="34871"/>
    <cellStyle name="Total 16 2 2 3" xfId="34870"/>
    <cellStyle name="Total 16 2 3" xfId="17256"/>
    <cellStyle name="Total 16 2 3 2" xfId="17257"/>
    <cellStyle name="Total 16 2 3 2 2" xfId="34873"/>
    <cellStyle name="Total 16 2 3 3" xfId="34872"/>
    <cellStyle name="Total 16 2 4" xfId="17258"/>
    <cellStyle name="Total 16 2 4 2" xfId="34874"/>
    <cellStyle name="Total 16 2 5" xfId="34869"/>
    <cellStyle name="Total 16 3" xfId="17259"/>
    <cellStyle name="Total 16 3 2" xfId="17260"/>
    <cellStyle name="Total 16 3 2 2" xfId="17261"/>
    <cellStyle name="Total 16 3 2 2 2" xfId="34877"/>
    <cellStyle name="Total 16 3 2 3" xfId="34876"/>
    <cellStyle name="Total 16 3 3" xfId="17262"/>
    <cellStyle name="Total 16 3 3 2" xfId="17263"/>
    <cellStyle name="Total 16 3 3 2 2" xfId="34879"/>
    <cellStyle name="Total 16 3 3 3" xfId="34878"/>
    <cellStyle name="Total 16 3 4" xfId="17264"/>
    <cellStyle name="Total 16 3 4 2" xfId="34880"/>
    <cellStyle name="Total 16 3 5" xfId="34875"/>
    <cellStyle name="Total 16 4" xfId="17265"/>
    <cellStyle name="Total 16 4 2" xfId="17266"/>
    <cellStyle name="Total 16 4 2 2" xfId="17267"/>
    <cellStyle name="Total 16 4 2 2 2" xfId="34883"/>
    <cellStyle name="Total 16 4 2 3" xfId="34882"/>
    <cellStyle name="Total 16 4 3" xfId="17268"/>
    <cellStyle name="Total 16 4 3 2" xfId="17269"/>
    <cellStyle name="Total 16 4 3 2 2" xfId="34885"/>
    <cellStyle name="Total 16 4 3 3" xfId="34884"/>
    <cellStyle name="Total 16 4 4" xfId="17270"/>
    <cellStyle name="Total 16 4 4 2" xfId="34886"/>
    <cellStyle name="Total 16 4 5" xfId="34881"/>
    <cellStyle name="Total 16 5" xfId="17271"/>
    <cellStyle name="Total 16 5 2" xfId="17272"/>
    <cellStyle name="Total 16 5 2 2" xfId="17273"/>
    <cellStyle name="Total 16 5 2 2 2" xfId="34889"/>
    <cellStyle name="Total 16 5 2 3" xfId="34888"/>
    <cellStyle name="Total 16 5 3" xfId="17274"/>
    <cellStyle name="Total 16 5 3 2" xfId="17275"/>
    <cellStyle name="Total 16 5 3 2 2" xfId="34891"/>
    <cellStyle name="Total 16 5 3 3" xfId="34890"/>
    <cellStyle name="Total 16 5 4" xfId="17276"/>
    <cellStyle name="Total 16 5 4 2" xfId="17277"/>
    <cellStyle name="Total 16 5 4 2 2" xfId="34893"/>
    <cellStyle name="Total 16 5 4 3" xfId="34892"/>
    <cellStyle name="Total 16 5 5" xfId="17278"/>
    <cellStyle name="Total 16 5 5 2" xfId="34894"/>
    <cellStyle name="Total 16 5 6" xfId="34887"/>
    <cellStyle name="Total 16 6" xfId="17279"/>
    <cellStyle name="Total 16 6 2" xfId="17280"/>
    <cellStyle name="Total 16 6 2 2" xfId="17281"/>
    <cellStyle name="Total 16 6 2 2 2" xfId="34897"/>
    <cellStyle name="Total 16 6 2 3" xfId="34896"/>
    <cellStyle name="Total 16 6 3" xfId="17282"/>
    <cellStyle name="Total 16 6 3 2" xfId="17283"/>
    <cellStyle name="Total 16 6 3 2 2" xfId="34899"/>
    <cellStyle name="Total 16 6 3 3" xfId="34898"/>
    <cellStyle name="Total 16 6 4" xfId="17284"/>
    <cellStyle name="Total 16 6 4 2" xfId="34900"/>
    <cellStyle name="Total 16 6 5" xfId="34895"/>
    <cellStyle name="Total 16 7" xfId="17285"/>
    <cellStyle name="Total 16 7 2" xfId="17286"/>
    <cellStyle name="Total 16 7 2 2" xfId="34902"/>
    <cellStyle name="Total 16 7 3" xfId="34901"/>
    <cellStyle name="Total 16 8" xfId="17287"/>
    <cellStyle name="Total 16 8 2" xfId="17288"/>
    <cellStyle name="Total 16 8 2 2" xfId="34904"/>
    <cellStyle name="Total 16 8 3" xfId="34903"/>
    <cellStyle name="Total 16 9" xfId="17289"/>
    <cellStyle name="Total 16 9 2" xfId="17290"/>
    <cellStyle name="Total 16 9 2 2" xfId="34906"/>
    <cellStyle name="Total 16 9 3" xfId="34905"/>
    <cellStyle name="Total 17" xfId="17291"/>
    <cellStyle name="Total 17 10" xfId="17292"/>
    <cellStyle name="Total 17 10 2" xfId="17293"/>
    <cellStyle name="Total 17 10 2 2" xfId="34909"/>
    <cellStyle name="Total 17 10 3" xfId="34908"/>
    <cellStyle name="Total 17 11" xfId="17294"/>
    <cellStyle name="Total 17 11 2" xfId="34910"/>
    <cellStyle name="Total 17 12" xfId="34907"/>
    <cellStyle name="Total 17 2" xfId="17295"/>
    <cellStyle name="Total 17 2 2" xfId="17296"/>
    <cellStyle name="Total 17 2 2 2" xfId="17297"/>
    <cellStyle name="Total 17 2 2 2 2" xfId="34913"/>
    <cellStyle name="Total 17 2 2 3" xfId="34912"/>
    <cellStyle name="Total 17 2 3" xfId="17298"/>
    <cellStyle name="Total 17 2 3 2" xfId="17299"/>
    <cellStyle name="Total 17 2 3 2 2" xfId="34915"/>
    <cellStyle name="Total 17 2 3 3" xfId="34914"/>
    <cellStyle name="Total 17 2 4" xfId="17300"/>
    <cellStyle name="Total 17 2 4 2" xfId="34916"/>
    <cellStyle name="Total 17 2 5" xfId="34911"/>
    <cellStyle name="Total 17 3" xfId="17301"/>
    <cellStyle name="Total 17 3 2" xfId="17302"/>
    <cellStyle name="Total 17 3 2 2" xfId="17303"/>
    <cellStyle name="Total 17 3 2 2 2" xfId="34919"/>
    <cellStyle name="Total 17 3 2 3" xfId="34918"/>
    <cellStyle name="Total 17 3 3" xfId="17304"/>
    <cellStyle name="Total 17 3 3 2" xfId="17305"/>
    <cellStyle name="Total 17 3 3 2 2" xfId="34921"/>
    <cellStyle name="Total 17 3 3 3" xfId="34920"/>
    <cellStyle name="Total 17 3 4" xfId="17306"/>
    <cellStyle name="Total 17 3 4 2" xfId="34922"/>
    <cellStyle name="Total 17 3 5" xfId="34917"/>
    <cellStyle name="Total 17 4" xfId="17307"/>
    <cellStyle name="Total 17 4 2" xfId="17308"/>
    <cellStyle name="Total 17 4 2 2" xfId="17309"/>
    <cellStyle name="Total 17 4 2 2 2" xfId="34925"/>
    <cellStyle name="Total 17 4 2 3" xfId="34924"/>
    <cellStyle name="Total 17 4 3" xfId="17310"/>
    <cellStyle name="Total 17 4 3 2" xfId="17311"/>
    <cellStyle name="Total 17 4 3 2 2" xfId="34927"/>
    <cellStyle name="Total 17 4 3 3" xfId="34926"/>
    <cellStyle name="Total 17 4 4" xfId="17312"/>
    <cellStyle name="Total 17 4 4 2" xfId="34928"/>
    <cellStyle name="Total 17 4 5" xfId="34923"/>
    <cellStyle name="Total 17 5" xfId="17313"/>
    <cellStyle name="Total 17 5 2" xfId="17314"/>
    <cellStyle name="Total 17 5 2 2" xfId="17315"/>
    <cellStyle name="Total 17 5 2 2 2" xfId="34931"/>
    <cellStyle name="Total 17 5 2 3" xfId="34930"/>
    <cellStyle name="Total 17 5 3" xfId="17316"/>
    <cellStyle name="Total 17 5 3 2" xfId="17317"/>
    <cellStyle name="Total 17 5 3 2 2" xfId="34933"/>
    <cellStyle name="Total 17 5 3 3" xfId="34932"/>
    <cellStyle name="Total 17 5 4" xfId="17318"/>
    <cellStyle name="Total 17 5 4 2" xfId="17319"/>
    <cellStyle name="Total 17 5 4 2 2" xfId="34935"/>
    <cellStyle name="Total 17 5 4 3" xfId="34934"/>
    <cellStyle name="Total 17 5 5" xfId="17320"/>
    <cellStyle name="Total 17 5 5 2" xfId="34936"/>
    <cellStyle name="Total 17 5 6" xfId="34929"/>
    <cellStyle name="Total 17 6" xfId="17321"/>
    <cellStyle name="Total 17 6 2" xfId="17322"/>
    <cellStyle name="Total 17 6 2 2" xfId="17323"/>
    <cellStyle name="Total 17 6 2 2 2" xfId="34939"/>
    <cellStyle name="Total 17 6 2 3" xfId="34938"/>
    <cellStyle name="Total 17 6 3" xfId="17324"/>
    <cellStyle name="Total 17 6 3 2" xfId="17325"/>
    <cellStyle name="Total 17 6 3 2 2" xfId="34941"/>
    <cellStyle name="Total 17 6 3 3" xfId="34940"/>
    <cellStyle name="Total 17 6 4" xfId="17326"/>
    <cellStyle name="Total 17 6 4 2" xfId="34942"/>
    <cellStyle name="Total 17 6 5" xfId="34937"/>
    <cellStyle name="Total 17 7" xfId="17327"/>
    <cellStyle name="Total 17 7 2" xfId="17328"/>
    <cellStyle name="Total 17 7 2 2" xfId="34944"/>
    <cellStyle name="Total 17 7 3" xfId="34943"/>
    <cellStyle name="Total 17 8" xfId="17329"/>
    <cellStyle name="Total 17 8 2" xfId="17330"/>
    <cellStyle name="Total 17 8 2 2" xfId="34946"/>
    <cellStyle name="Total 17 8 3" xfId="34945"/>
    <cellStyle name="Total 17 9" xfId="17331"/>
    <cellStyle name="Total 17 9 2" xfId="17332"/>
    <cellStyle name="Total 17 9 2 2" xfId="34948"/>
    <cellStyle name="Total 17 9 3" xfId="34947"/>
    <cellStyle name="Total 18" xfId="17333"/>
    <cellStyle name="Total 18 10" xfId="17334"/>
    <cellStyle name="Total 18 10 2" xfId="17335"/>
    <cellStyle name="Total 18 10 2 2" xfId="34951"/>
    <cellStyle name="Total 18 10 3" xfId="34950"/>
    <cellStyle name="Total 18 11" xfId="17336"/>
    <cellStyle name="Total 18 11 2" xfId="34952"/>
    <cellStyle name="Total 18 12" xfId="34949"/>
    <cellStyle name="Total 18 2" xfId="17337"/>
    <cellStyle name="Total 18 2 2" xfId="17338"/>
    <cellStyle name="Total 18 2 2 2" xfId="17339"/>
    <cellStyle name="Total 18 2 2 2 2" xfId="34955"/>
    <cellStyle name="Total 18 2 2 3" xfId="34954"/>
    <cellStyle name="Total 18 2 3" xfId="17340"/>
    <cellStyle name="Total 18 2 3 2" xfId="17341"/>
    <cellStyle name="Total 18 2 3 2 2" xfId="34957"/>
    <cellStyle name="Total 18 2 3 3" xfId="34956"/>
    <cellStyle name="Total 18 2 4" xfId="17342"/>
    <cellStyle name="Total 18 2 4 2" xfId="34958"/>
    <cellStyle name="Total 18 2 5" xfId="34953"/>
    <cellStyle name="Total 18 3" xfId="17343"/>
    <cellStyle name="Total 18 3 2" xfId="17344"/>
    <cellStyle name="Total 18 3 2 2" xfId="17345"/>
    <cellStyle name="Total 18 3 2 2 2" xfId="34961"/>
    <cellStyle name="Total 18 3 2 3" xfId="34960"/>
    <cellStyle name="Total 18 3 3" xfId="17346"/>
    <cellStyle name="Total 18 3 3 2" xfId="17347"/>
    <cellStyle name="Total 18 3 3 2 2" xfId="34963"/>
    <cellStyle name="Total 18 3 3 3" xfId="34962"/>
    <cellStyle name="Total 18 3 4" xfId="17348"/>
    <cellStyle name="Total 18 3 4 2" xfId="34964"/>
    <cellStyle name="Total 18 3 5" xfId="34959"/>
    <cellStyle name="Total 18 4" xfId="17349"/>
    <cellStyle name="Total 18 4 2" xfId="17350"/>
    <cellStyle name="Total 18 4 2 2" xfId="17351"/>
    <cellStyle name="Total 18 4 2 2 2" xfId="34967"/>
    <cellStyle name="Total 18 4 2 3" xfId="34966"/>
    <cellStyle name="Total 18 4 3" xfId="17352"/>
    <cellStyle name="Total 18 4 3 2" xfId="17353"/>
    <cellStyle name="Total 18 4 3 2 2" xfId="34969"/>
    <cellStyle name="Total 18 4 3 3" xfId="34968"/>
    <cellStyle name="Total 18 4 4" xfId="17354"/>
    <cellStyle name="Total 18 4 4 2" xfId="34970"/>
    <cellStyle name="Total 18 4 5" xfId="34965"/>
    <cellStyle name="Total 18 5" xfId="17355"/>
    <cellStyle name="Total 18 5 2" xfId="17356"/>
    <cellStyle name="Total 18 5 2 2" xfId="17357"/>
    <cellStyle name="Total 18 5 2 2 2" xfId="34973"/>
    <cellStyle name="Total 18 5 2 3" xfId="34972"/>
    <cellStyle name="Total 18 5 3" xfId="17358"/>
    <cellStyle name="Total 18 5 3 2" xfId="17359"/>
    <cellStyle name="Total 18 5 3 2 2" xfId="34975"/>
    <cellStyle name="Total 18 5 3 3" xfId="34974"/>
    <cellStyle name="Total 18 5 4" xfId="17360"/>
    <cellStyle name="Total 18 5 4 2" xfId="17361"/>
    <cellStyle name="Total 18 5 4 2 2" xfId="34977"/>
    <cellStyle name="Total 18 5 4 3" xfId="34976"/>
    <cellStyle name="Total 18 5 5" xfId="17362"/>
    <cellStyle name="Total 18 5 5 2" xfId="34978"/>
    <cellStyle name="Total 18 5 6" xfId="34971"/>
    <cellStyle name="Total 18 6" xfId="17363"/>
    <cellStyle name="Total 18 6 2" xfId="17364"/>
    <cellStyle name="Total 18 6 2 2" xfId="17365"/>
    <cellStyle name="Total 18 6 2 2 2" xfId="34981"/>
    <cellStyle name="Total 18 6 2 3" xfId="34980"/>
    <cellStyle name="Total 18 6 3" xfId="17366"/>
    <cellStyle name="Total 18 6 3 2" xfId="17367"/>
    <cellStyle name="Total 18 6 3 2 2" xfId="34983"/>
    <cellStyle name="Total 18 6 3 3" xfId="34982"/>
    <cellStyle name="Total 18 6 4" xfId="17368"/>
    <cellStyle name="Total 18 6 4 2" xfId="34984"/>
    <cellStyle name="Total 18 6 5" xfId="34979"/>
    <cellStyle name="Total 18 7" xfId="17369"/>
    <cellStyle name="Total 18 7 2" xfId="17370"/>
    <cellStyle name="Total 18 7 2 2" xfId="34986"/>
    <cellStyle name="Total 18 7 3" xfId="34985"/>
    <cellStyle name="Total 18 8" xfId="17371"/>
    <cellStyle name="Total 18 8 2" xfId="17372"/>
    <cellStyle name="Total 18 8 2 2" xfId="34988"/>
    <cellStyle name="Total 18 8 3" xfId="34987"/>
    <cellStyle name="Total 18 9" xfId="17373"/>
    <cellStyle name="Total 18 9 2" xfId="17374"/>
    <cellStyle name="Total 18 9 2 2" xfId="34990"/>
    <cellStyle name="Total 18 9 3" xfId="34989"/>
    <cellStyle name="Total 19" xfId="17375"/>
    <cellStyle name="Total 19 10" xfId="17376"/>
    <cellStyle name="Total 19 10 2" xfId="17377"/>
    <cellStyle name="Total 19 10 2 2" xfId="34993"/>
    <cellStyle name="Total 19 10 3" xfId="34992"/>
    <cellStyle name="Total 19 11" xfId="17378"/>
    <cellStyle name="Total 19 11 2" xfId="34994"/>
    <cellStyle name="Total 19 12" xfId="34991"/>
    <cellStyle name="Total 19 2" xfId="17379"/>
    <cellStyle name="Total 19 2 2" xfId="17380"/>
    <cellStyle name="Total 19 2 2 2" xfId="17381"/>
    <cellStyle name="Total 19 2 2 2 2" xfId="34997"/>
    <cellStyle name="Total 19 2 2 3" xfId="34996"/>
    <cellStyle name="Total 19 2 3" xfId="17382"/>
    <cellStyle name="Total 19 2 3 2" xfId="17383"/>
    <cellStyle name="Total 19 2 3 2 2" xfId="34999"/>
    <cellStyle name="Total 19 2 3 3" xfId="34998"/>
    <cellStyle name="Total 19 2 4" xfId="17384"/>
    <cellStyle name="Total 19 2 4 2" xfId="35000"/>
    <cellStyle name="Total 19 2 5" xfId="34995"/>
    <cellStyle name="Total 19 3" xfId="17385"/>
    <cellStyle name="Total 19 3 2" xfId="17386"/>
    <cellStyle name="Total 19 3 2 2" xfId="17387"/>
    <cellStyle name="Total 19 3 2 2 2" xfId="35003"/>
    <cellStyle name="Total 19 3 2 3" xfId="35002"/>
    <cellStyle name="Total 19 3 3" xfId="17388"/>
    <cellStyle name="Total 19 3 3 2" xfId="17389"/>
    <cellStyle name="Total 19 3 3 2 2" xfId="35005"/>
    <cellStyle name="Total 19 3 3 3" xfId="35004"/>
    <cellStyle name="Total 19 3 4" xfId="17390"/>
    <cellStyle name="Total 19 3 4 2" xfId="35006"/>
    <cellStyle name="Total 19 3 5" xfId="35001"/>
    <cellStyle name="Total 19 4" xfId="17391"/>
    <cellStyle name="Total 19 4 2" xfId="17392"/>
    <cellStyle name="Total 19 4 2 2" xfId="17393"/>
    <cellStyle name="Total 19 4 2 2 2" xfId="35009"/>
    <cellStyle name="Total 19 4 2 3" xfId="35008"/>
    <cellStyle name="Total 19 4 3" xfId="17394"/>
    <cellStyle name="Total 19 4 3 2" xfId="17395"/>
    <cellStyle name="Total 19 4 3 2 2" xfId="35011"/>
    <cellStyle name="Total 19 4 3 3" xfId="35010"/>
    <cellStyle name="Total 19 4 4" xfId="17396"/>
    <cellStyle name="Total 19 4 4 2" xfId="35012"/>
    <cellStyle name="Total 19 4 5" xfId="35007"/>
    <cellStyle name="Total 19 5" xfId="17397"/>
    <cellStyle name="Total 19 5 2" xfId="17398"/>
    <cellStyle name="Total 19 5 2 2" xfId="17399"/>
    <cellStyle name="Total 19 5 2 2 2" xfId="35015"/>
    <cellStyle name="Total 19 5 2 3" xfId="35014"/>
    <cellStyle name="Total 19 5 3" xfId="17400"/>
    <cellStyle name="Total 19 5 3 2" xfId="17401"/>
    <cellStyle name="Total 19 5 3 2 2" xfId="35017"/>
    <cellStyle name="Total 19 5 3 3" xfId="35016"/>
    <cellStyle name="Total 19 5 4" xfId="17402"/>
    <cellStyle name="Total 19 5 4 2" xfId="17403"/>
    <cellStyle name="Total 19 5 4 2 2" xfId="35019"/>
    <cellStyle name="Total 19 5 4 3" xfId="35018"/>
    <cellStyle name="Total 19 5 5" xfId="17404"/>
    <cellStyle name="Total 19 5 5 2" xfId="35020"/>
    <cellStyle name="Total 19 5 6" xfId="35013"/>
    <cellStyle name="Total 19 6" xfId="17405"/>
    <cellStyle name="Total 19 6 2" xfId="17406"/>
    <cellStyle name="Total 19 6 2 2" xfId="17407"/>
    <cellStyle name="Total 19 6 2 2 2" xfId="35023"/>
    <cellStyle name="Total 19 6 2 3" xfId="35022"/>
    <cellStyle name="Total 19 6 3" xfId="17408"/>
    <cellStyle name="Total 19 6 3 2" xfId="17409"/>
    <cellStyle name="Total 19 6 3 2 2" xfId="35025"/>
    <cellStyle name="Total 19 6 3 3" xfId="35024"/>
    <cellStyle name="Total 19 6 4" xfId="17410"/>
    <cellStyle name="Total 19 6 4 2" xfId="35026"/>
    <cellStyle name="Total 19 6 5" xfId="35021"/>
    <cellStyle name="Total 19 7" xfId="17411"/>
    <cellStyle name="Total 19 7 2" xfId="17412"/>
    <cellStyle name="Total 19 7 2 2" xfId="35028"/>
    <cellStyle name="Total 19 7 3" xfId="35027"/>
    <cellStyle name="Total 19 8" xfId="17413"/>
    <cellStyle name="Total 19 8 2" xfId="17414"/>
    <cellStyle name="Total 19 8 2 2" xfId="35030"/>
    <cellStyle name="Total 19 8 3" xfId="35029"/>
    <cellStyle name="Total 19 9" xfId="17415"/>
    <cellStyle name="Total 19 9 2" xfId="17416"/>
    <cellStyle name="Total 19 9 2 2" xfId="35032"/>
    <cellStyle name="Total 19 9 3" xfId="35031"/>
    <cellStyle name="Total 2" xfId="157"/>
    <cellStyle name="Total 2 10" xfId="17418"/>
    <cellStyle name="Total 2 10 10" xfId="35034"/>
    <cellStyle name="Total 2 10 2" xfId="17419"/>
    <cellStyle name="Total 2 10 2 2" xfId="17420"/>
    <cellStyle name="Total 2 10 2 2 2" xfId="17421"/>
    <cellStyle name="Total 2 10 2 2 2 2" xfId="35037"/>
    <cellStyle name="Total 2 10 2 2 3" xfId="35036"/>
    <cellStyle name="Total 2 10 2 3" xfId="17422"/>
    <cellStyle name="Total 2 10 2 3 2" xfId="17423"/>
    <cellStyle name="Total 2 10 2 3 2 2" xfId="35039"/>
    <cellStyle name="Total 2 10 2 3 3" xfId="35038"/>
    <cellStyle name="Total 2 10 2 4" xfId="17424"/>
    <cellStyle name="Total 2 10 2 4 2" xfId="35040"/>
    <cellStyle name="Total 2 10 2 5" xfId="35035"/>
    <cellStyle name="Total 2 10 3" xfId="17425"/>
    <cellStyle name="Total 2 10 3 2" xfId="17426"/>
    <cellStyle name="Total 2 10 3 2 2" xfId="17427"/>
    <cellStyle name="Total 2 10 3 2 2 2" xfId="35043"/>
    <cellStyle name="Total 2 10 3 2 3" xfId="35042"/>
    <cellStyle name="Total 2 10 3 3" xfId="17428"/>
    <cellStyle name="Total 2 10 3 3 2" xfId="17429"/>
    <cellStyle name="Total 2 10 3 3 2 2" xfId="35045"/>
    <cellStyle name="Total 2 10 3 3 3" xfId="35044"/>
    <cellStyle name="Total 2 10 3 4" xfId="17430"/>
    <cellStyle name="Total 2 10 3 4 2" xfId="35046"/>
    <cellStyle name="Total 2 10 3 5" xfId="35041"/>
    <cellStyle name="Total 2 10 4" xfId="17431"/>
    <cellStyle name="Total 2 10 4 2" xfId="17432"/>
    <cellStyle name="Total 2 10 4 2 2" xfId="17433"/>
    <cellStyle name="Total 2 10 4 2 2 2" xfId="35049"/>
    <cellStyle name="Total 2 10 4 2 3" xfId="35048"/>
    <cellStyle name="Total 2 10 4 3" xfId="17434"/>
    <cellStyle name="Total 2 10 4 3 2" xfId="17435"/>
    <cellStyle name="Total 2 10 4 3 2 2" xfId="35051"/>
    <cellStyle name="Total 2 10 4 3 3" xfId="35050"/>
    <cellStyle name="Total 2 10 4 4" xfId="17436"/>
    <cellStyle name="Total 2 10 4 4 2" xfId="17437"/>
    <cellStyle name="Total 2 10 4 4 2 2" xfId="35053"/>
    <cellStyle name="Total 2 10 4 4 3" xfId="35052"/>
    <cellStyle name="Total 2 10 4 5" xfId="17438"/>
    <cellStyle name="Total 2 10 4 5 2" xfId="35054"/>
    <cellStyle name="Total 2 10 4 6" xfId="35047"/>
    <cellStyle name="Total 2 10 5" xfId="17439"/>
    <cellStyle name="Total 2 10 5 2" xfId="17440"/>
    <cellStyle name="Total 2 10 5 2 2" xfId="17441"/>
    <cellStyle name="Total 2 10 5 2 2 2" xfId="35057"/>
    <cellStyle name="Total 2 10 5 2 3" xfId="35056"/>
    <cellStyle name="Total 2 10 5 3" xfId="17442"/>
    <cellStyle name="Total 2 10 5 3 2" xfId="17443"/>
    <cellStyle name="Total 2 10 5 3 2 2" xfId="35059"/>
    <cellStyle name="Total 2 10 5 3 3" xfId="35058"/>
    <cellStyle name="Total 2 10 5 4" xfId="17444"/>
    <cellStyle name="Total 2 10 5 4 2" xfId="35060"/>
    <cellStyle name="Total 2 10 5 5" xfId="35055"/>
    <cellStyle name="Total 2 10 6" xfId="17445"/>
    <cellStyle name="Total 2 10 6 2" xfId="17446"/>
    <cellStyle name="Total 2 10 6 2 2" xfId="35062"/>
    <cellStyle name="Total 2 10 6 3" xfId="35061"/>
    <cellStyle name="Total 2 10 7" xfId="17447"/>
    <cellStyle name="Total 2 10 7 2" xfId="17448"/>
    <cellStyle name="Total 2 10 7 2 2" xfId="35064"/>
    <cellStyle name="Total 2 10 7 3" xfId="35063"/>
    <cellStyle name="Total 2 10 8" xfId="17449"/>
    <cellStyle name="Total 2 10 8 2" xfId="17450"/>
    <cellStyle name="Total 2 10 8 2 2" xfId="35066"/>
    <cellStyle name="Total 2 10 8 3" xfId="35065"/>
    <cellStyle name="Total 2 10 9" xfId="17451"/>
    <cellStyle name="Total 2 10 9 2" xfId="35067"/>
    <cellStyle name="Total 2 11" xfId="17452"/>
    <cellStyle name="Total 2 11 10" xfId="35068"/>
    <cellStyle name="Total 2 11 2" xfId="17453"/>
    <cellStyle name="Total 2 11 2 2" xfId="17454"/>
    <cellStyle name="Total 2 11 2 2 2" xfId="17455"/>
    <cellStyle name="Total 2 11 2 2 2 2" xfId="35071"/>
    <cellStyle name="Total 2 11 2 2 3" xfId="35070"/>
    <cellStyle name="Total 2 11 2 3" xfId="17456"/>
    <cellStyle name="Total 2 11 2 3 2" xfId="17457"/>
    <cellStyle name="Total 2 11 2 3 2 2" xfId="35073"/>
    <cellStyle name="Total 2 11 2 3 3" xfId="35072"/>
    <cellStyle name="Total 2 11 2 4" xfId="17458"/>
    <cellStyle name="Total 2 11 2 4 2" xfId="35074"/>
    <cellStyle name="Total 2 11 2 5" xfId="35069"/>
    <cellStyle name="Total 2 11 3" xfId="17459"/>
    <cellStyle name="Total 2 11 3 2" xfId="17460"/>
    <cellStyle name="Total 2 11 3 2 2" xfId="17461"/>
    <cellStyle name="Total 2 11 3 2 2 2" xfId="35077"/>
    <cellStyle name="Total 2 11 3 2 3" xfId="35076"/>
    <cellStyle name="Total 2 11 3 3" xfId="17462"/>
    <cellStyle name="Total 2 11 3 3 2" xfId="17463"/>
    <cellStyle name="Total 2 11 3 3 2 2" xfId="35079"/>
    <cellStyle name="Total 2 11 3 3 3" xfId="35078"/>
    <cellStyle name="Total 2 11 3 4" xfId="17464"/>
    <cellStyle name="Total 2 11 3 4 2" xfId="35080"/>
    <cellStyle name="Total 2 11 3 5" xfId="35075"/>
    <cellStyle name="Total 2 11 4" xfId="17465"/>
    <cellStyle name="Total 2 11 4 2" xfId="17466"/>
    <cellStyle name="Total 2 11 4 2 2" xfId="17467"/>
    <cellStyle name="Total 2 11 4 2 2 2" xfId="35083"/>
    <cellStyle name="Total 2 11 4 2 3" xfId="35082"/>
    <cellStyle name="Total 2 11 4 3" xfId="17468"/>
    <cellStyle name="Total 2 11 4 3 2" xfId="17469"/>
    <cellStyle name="Total 2 11 4 3 2 2" xfId="35085"/>
    <cellStyle name="Total 2 11 4 3 3" xfId="35084"/>
    <cellStyle name="Total 2 11 4 4" xfId="17470"/>
    <cellStyle name="Total 2 11 4 4 2" xfId="17471"/>
    <cellStyle name="Total 2 11 4 4 2 2" xfId="35087"/>
    <cellStyle name="Total 2 11 4 4 3" xfId="35086"/>
    <cellStyle name="Total 2 11 4 5" xfId="17472"/>
    <cellStyle name="Total 2 11 4 5 2" xfId="35088"/>
    <cellStyle name="Total 2 11 4 6" xfId="35081"/>
    <cellStyle name="Total 2 11 5" xfId="17473"/>
    <cellStyle name="Total 2 11 5 2" xfId="17474"/>
    <cellStyle name="Total 2 11 5 2 2" xfId="17475"/>
    <cellStyle name="Total 2 11 5 2 2 2" xfId="35091"/>
    <cellStyle name="Total 2 11 5 2 3" xfId="35090"/>
    <cellStyle name="Total 2 11 5 3" xfId="17476"/>
    <cellStyle name="Total 2 11 5 3 2" xfId="17477"/>
    <cellStyle name="Total 2 11 5 3 2 2" xfId="35093"/>
    <cellStyle name="Total 2 11 5 3 3" xfId="35092"/>
    <cellStyle name="Total 2 11 5 4" xfId="17478"/>
    <cellStyle name="Total 2 11 5 4 2" xfId="35094"/>
    <cellStyle name="Total 2 11 5 5" xfId="35089"/>
    <cellStyle name="Total 2 11 6" xfId="17479"/>
    <cellStyle name="Total 2 11 6 2" xfId="17480"/>
    <cellStyle name="Total 2 11 6 2 2" xfId="35096"/>
    <cellStyle name="Total 2 11 6 3" xfId="35095"/>
    <cellStyle name="Total 2 11 7" xfId="17481"/>
    <cellStyle name="Total 2 11 7 2" xfId="17482"/>
    <cellStyle name="Total 2 11 7 2 2" xfId="35098"/>
    <cellStyle name="Total 2 11 7 3" xfId="35097"/>
    <cellStyle name="Total 2 11 8" xfId="17483"/>
    <cellStyle name="Total 2 11 8 2" xfId="17484"/>
    <cellStyle name="Total 2 11 8 2 2" xfId="35100"/>
    <cellStyle name="Total 2 11 8 3" xfId="35099"/>
    <cellStyle name="Total 2 11 9" xfId="17485"/>
    <cellStyle name="Total 2 11 9 2" xfId="35101"/>
    <cellStyle name="Total 2 12" xfId="17486"/>
    <cellStyle name="Total 2 12 2" xfId="17487"/>
    <cellStyle name="Total 2 12 2 2" xfId="17488"/>
    <cellStyle name="Total 2 12 2 2 2" xfId="35104"/>
    <cellStyle name="Total 2 12 2 3" xfId="35103"/>
    <cellStyle name="Total 2 12 3" xfId="17489"/>
    <cellStyle name="Total 2 12 3 2" xfId="17490"/>
    <cellStyle name="Total 2 12 3 2 2" xfId="35106"/>
    <cellStyle name="Total 2 12 3 3" xfId="35105"/>
    <cellStyle name="Total 2 12 4" xfId="17491"/>
    <cellStyle name="Total 2 12 4 2" xfId="35107"/>
    <cellStyle name="Total 2 12 5" xfId="35102"/>
    <cellStyle name="Total 2 13" xfId="17492"/>
    <cellStyle name="Total 2 13 2" xfId="17493"/>
    <cellStyle name="Total 2 13 2 2" xfId="17494"/>
    <cellStyle name="Total 2 13 2 2 2" xfId="35110"/>
    <cellStyle name="Total 2 13 2 3" xfId="35109"/>
    <cellStyle name="Total 2 13 3" xfId="17495"/>
    <cellStyle name="Total 2 13 3 2" xfId="17496"/>
    <cellStyle name="Total 2 13 3 2 2" xfId="35112"/>
    <cellStyle name="Total 2 13 3 3" xfId="35111"/>
    <cellStyle name="Total 2 13 4" xfId="17497"/>
    <cellStyle name="Total 2 13 4 2" xfId="35113"/>
    <cellStyle name="Total 2 13 5" xfId="35108"/>
    <cellStyle name="Total 2 14" xfId="17498"/>
    <cellStyle name="Total 2 14 2" xfId="17499"/>
    <cellStyle name="Total 2 14 2 2" xfId="17500"/>
    <cellStyle name="Total 2 14 2 2 2" xfId="35116"/>
    <cellStyle name="Total 2 14 2 3" xfId="35115"/>
    <cellStyle name="Total 2 14 3" xfId="17501"/>
    <cellStyle name="Total 2 14 3 2" xfId="17502"/>
    <cellStyle name="Total 2 14 3 2 2" xfId="35118"/>
    <cellStyle name="Total 2 14 3 3" xfId="35117"/>
    <cellStyle name="Total 2 14 4" xfId="17503"/>
    <cellStyle name="Total 2 14 4 2" xfId="35119"/>
    <cellStyle name="Total 2 14 5" xfId="35114"/>
    <cellStyle name="Total 2 15" xfId="17504"/>
    <cellStyle name="Total 2 15 2" xfId="17505"/>
    <cellStyle name="Total 2 15 2 2" xfId="17506"/>
    <cellStyle name="Total 2 15 2 2 2" xfId="35122"/>
    <cellStyle name="Total 2 15 2 3" xfId="35121"/>
    <cellStyle name="Total 2 15 3" xfId="17507"/>
    <cellStyle name="Total 2 15 3 2" xfId="17508"/>
    <cellStyle name="Total 2 15 3 2 2" xfId="35124"/>
    <cellStyle name="Total 2 15 3 3" xfId="35123"/>
    <cellStyle name="Total 2 15 4" xfId="17509"/>
    <cellStyle name="Total 2 15 4 2" xfId="17510"/>
    <cellStyle name="Total 2 15 4 2 2" xfId="35126"/>
    <cellStyle name="Total 2 15 4 3" xfId="35125"/>
    <cellStyle name="Total 2 15 5" xfId="17511"/>
    <cellStyle name="Total 2 15 5 2" xfId="35127"/>
    <cellStyle name="Total 2 15 6" xfId="35120"/>
    <cellStyle name="Total 2 16" xfId="17512"/>
    <cellStyle name="Total 2 16 2" xfId="17513"/>
    <cellStyle name="Total 2 16 2 2" xfId="17514"/>
    <cellStyle name="Total 2 16 2 2 2" xfId="35130"/>
    <cellStyle name="Total 2 16 2 3" xfId="35129"/>
    <cellStyle name="Total 2 16 3" xfId="17515"/>
    <cellStyle name="Total 2 16 3 2" xfId="17516"/>
    <cellStyle name="Total 2 16 3 2 2" xfId="35132"/>
    <cellStyle name="Total 2 16 3 3" xfId="35131"/>
    <cellStyle name="Total 2 16 4" xfId="17517"/>
    <cellStyle name="Total 2 16 4 2" xfId="35133"/>
    <cellStyle name="Total 2 16 5" xfId="35128"/>
    <cellStyle name="Total 2 17" xfId="17518"/>
    <cellStyle name="Total 2 17 2" xfId="17519"/>
    <cellStyle name="Total 2 17 2 2" xfId="35135"/>
    <cellStyle name="Total 2 17 3" xfId="35134"/>
    <cellStyle name="Total 2 18" xfId="17520"/>
    <cellStyle name="Total 2 18 2" xfId="17521"/>
    <cellStyle name="Total 2 18 2 2" xfId="35137"/>
    <cellStyle name="Total 2 18 3" xfId="35136"/>
    <cellStyle name="Total 2 19" xfId="17522"/>
    <cellStyle name="Total 2 19 2" xfId="17523"/>
    <cellStyle name="Total 2 19 2 2" xfId="35139"/>
    <cellStyle name="Total 2 19 3" xfId="35138"/>
    <cellStyle name="Total 2 2" xfId="17524"/>
    <cellStyle name="Total 2 2 10" xfId="35140"/>
    <cellStyle name="Total 2 2 2" xfId="17525"/>
    <cellStyle name="Total 2 2 2 2" xfId="17526"/>
    <cellStyle name="Total 2 2 2 2 2" xfId="17527"/>
    <cellStyle name="Total 2 2 2 2 2 2" xfId="35143"/>
    <cellStyle name="Total 2 2 2 2 3" xfId="35142"/>
    <cellStyle name="Total 2 2 2 3" xfId="17528"/>
    <cellStyle name="Total 2 2 2 3 2" xfId="17529"/>
    <cellStyle name="Total 2 2 2 3 2 2" xfId="35145"/>
    <cellStyle name="Total 2 2 2 3 3" xfId="35144"/>
    <cellStyle name="Total 2 2 2 4" xfId="17530"/>
    <cellStyle name="Total 2 2 2 4 2" xfId="35146"/>
    <cellStyle name="Total 2 2 2 5" xfId="35141"/>
    <cellStyle name="Total 2 2 3" xfId="17531"/>
    <cellStyle name="Total 2 2 3 2" xfId="17532"/>
    <cellStyle name="Total 2 2 3 2 2" xfId="17533"/>
    <cellStyle name="Total 2 2 3 2 2 2" xfId="35149"/>
    <cellStyle name="Total 2 2 3 2 3" xfId="35148"/>
    <cellStyle name="Total 2 2 3 3" xfId="17534"/>
    <cellStyle name="Total 2 2 3 3 2" xfId="17535"/>
    <cellStyle name="Total 2 2 3 3 2 2" xfId="35151"/>
    <cellStyle name="Total 2 2 3 3 3" xfId="35150"/>
    <cellStyle name="Total 2 2 3 4" xfId="17536"/>
    <cellStyle name="Total 2 2 3 4 2" xfId="35152"/>
    <cellStyle name="Total 2 2 3 5" xfId="35147"/>
    <cellStyle name="Total 2 2 4" xfId="17537"/>
    <cellStyle name="Total 2 2 4 2" xfId="17538"/>
    <cellStyle name="Total 2 2 4 2 2" xfId="17539"/>
    <cellStyle name="Total 2 2 4 2 2 2" xfId="35155"/>
    <cellStyle name="Total 2 2 4 2 3" xfId="35154"/>
    <cellStyle name="Total 2 2 4 3" xfId="17540"/>
    <cellStyle name="Total 2 2 4 3 2" xfId="17541"/>
    <cellStyle name="Total 2 2 4 3 2 2" xfId="35157"/>
    <cellStyle name="Total 2 2 4 3 3" xfId="35156"/>
    <cellStyle name="Total 2 2 4 4" xfId="17542"/>
    <cellStyle name="Total 2 2 4 4 2" xfId="17543"/>
    <cellStyle name="Total 2 2 4 4 2 2" xfId="35159"/>
    <cellStyle name="Total 2 2 4 4 3" xfId="35158"/>
    <cellStyle name="Total 2 2 4 5" xfId="17544"/>
    <cellStyle name="Total 2 2 4 5 2" xfId="35160"/>
    <cellStyle name="Total 2 2 4 6" xfId="35153"/>
    <cellStyle name="Total 2 2 5" xfId="17545"/>
    <cellStyle name="Total 2 2 5 2" xfId="17546"/>
    <cellStyle name="Total 2 2 5 2 2" xfId="17547"/>
    <cellStyle name="Total 2 2 5 2 2 2" xfId="35163"/>
    <cellStyle name="Total 2 2 5 2 3" xfId="35162"/>
    <cellStyle name="Total 2 2 5 3" xfId="17548"/>
    <cellStyle name="Total 2 2 5 3 2" xfId="17549"/>
    <cellStyle name="Total 2 2 5 3 2 2" xfId="35165"/>
    <cellStyle name="Total 2 2 5 3 3" xfId="35164"/>
    <cellStyle name="Total 2 2 5 4" xfId="17550"/>
    <cellStyle name="Total 2 2 5 4 2" xfId="35166"/>
    <cellStyle name="Total 2 2 5 5" xfId="35161"/>
    <cellStyle name="Total 2 2 6" xfId="17551"/>
    <cellStyle name="Total 2 2 6 2" xfId="17552"/>
    <cellStyle name="Total 2 2 6 2 2" xfId="35168"/>
    <cellStyle name="Total 2 2 6 3" xfId="35167"/>
    <cellStyle name="Total 2 2 7" xfId="17553"/>
    <cellStyle name="Total 2 2 7 2" xfId="17554"/>
    <cellStyle name="Total 2 2 7 2 2" xfId="35170"/>
    <cellStyle name="Total 2 2 7 3" xfId="35169"/>
    <cellStyle name="Total 2 2 8" xfId="17555"/>
    <cellStyle name="Total 2 2 8 2" xfId="17556"/>
    <cellStyle name="Total 2 2 8 2 2" xfId="35172"/>
    <cellStyle name="Total 2 2 8 3" xfId="35171"/>
    <cellStyle name="Total 2 2 9" xfId="17557"/>
    <cellStyle name="Total 2 2 9 2" xfId="35173"/>
    <cellStyle name="Total 2 20" xfId="17558"/>
    <cellStyle name="Total 2 20 2" xfId="17559"/>
    <cellStyle name="Total 2 20 2 2" xfId="35175"/>
    <cellStyle name="Total 2 20 3" xfId="35174"/>
    <cellStyle name="Total 2 21" xfId="17560"/>
    <cellStyle name="Total 2 21 2" xfId="35176"/>
    <cellStyle name="Total 2 22" xfId="17561"/>
    <cellStyle name="Total 2 22 2" xfId="35177"/>
    <cellStyle name="Total 2 23" xfId="17417"/>
    <cellStyle name="Total 2 24" xfId="35033"/>
    <cellStyle name="Total 2 3" xfId="17562"/>
    <cellStyle name="Total 2 3 10" xfId="35178"/>
    <cellStyle name="Total 2 3 2" xfId="17563"/>
    <cellStyle name="Total 2 3 2 2" xfId="17564"/>
    <cellStyle name="Total 2 3 2 2 2" xfId="17565"/>
    <cellStyle name="Total 2 3 2 2 2 2" xfId="35181"/>
    <cellStyle name="Total 2 3 2 2 3" xfId="35180"/>
    <cellStyle name="Total 2 3 2 3" xfId="17566"/>
    <cellStyle name="Total 2 3 2 3 2" xfId="17567"/>
    <cellStyle name="Total 2 3 2 3 2 2" xfId="35183"/>
    <cellStyle name="Total 2 3 2 3 3" xfId="35182"/>
    <cellStyle name="Total 2 3 2 4" xfId="17568"/>
    <cellStyle name="Total 2 3 2 4 2" xfId="35184"/>
    <cellStyle name="Total 2 3 2 5" xfId="35179"/>
    <cellStyle name="Total 2 3 3" xfId="17569"/>
    <cellStyle name="Total 2 3 3 2" xfId="17570"/>
    <cellStyle name="Total 2 3 3 2 2" xfId="17571"/>
    <cellStyle name="Total 2 3 3 2 2 2" xfId="35187"/>
    <cellStyle name="Total 2 3 3 2 3" xfId="35186"/>
    <cellStyle name="Total 2 3 3 3" xfId="17572"/>
    <cellStyle name="Total 2 3 3 3 2" xfId="17573"/>
    <cellStyle name="Total 2 3 3 3 2 2" xfId="35189"/>
    <cellStyle name="Total 2 3 3 3 3" xfId="35188"/>
    <cellStyle name="Total 2 3 3 4" xfId="17574"/>
    <cellStyle name="Total 2 3 3 4 2" xfId="35190"/>
    <cellStyle name="Total 2 3 3 5" xfId="35185"/>
    <cellStyle name="Total 2 3 4" xfId="17575"/>
    <cellStyle name="Total 2 3 4 2" xfId="17576"/>
    <cellStyle name="Total 2 3 4 2 2" xfId="17577"/>
    <cellStyle name="Total 2 3 4 2 2 2" xfId="35193"/>
    <cellStyle name="Total 2 3 4 2 3" xfId="35192"/>
    <cellStyle name="Total 2 3 4 3" xfId="17578"/>
    <cellStyle name="Total 2 3 4 3 2" xfId="17579"/>
    <cellStyle name="Total 2 3 4 3 2 2" xfId="35195"/>
    <cellStyle name="Total 2 3 4 3 3" xfId="35194"/>
    <cellStyle name="Total 2 3 4 4" xfId="17580"/>
    <cellStyle name="Total 2 3 4 4 2" xfId="17581"/>
    <cellStyle name="Total 2 3 4 4 2 2" xfId="35197"/>
    <cellStyle name="Total 2 3 4 4 3" xfId="35196"/>
    <cellStyle name="Total 2 3 4 5" xfId="17582"/>
    <cellStyle name="Total 2 3 4 5 2" xfId="35198"/>
    <cellStyle name="Total 2 3 4 6" xfId="35191"/>
    <cellStyle name="Total 2 3 5" xfId="17583"/>
    <cellStyle name="Total 2 3 5 2" xfId="17584"/>
    <cellStyle name="Total 2 3 5 2 2" xfId="17585"/>
    <cellStyle name="Total 2 3 5 2 2 2" xfId="35201"/>
    <cellStyle name="Total 2 3 5 2 3" xfId="35200"/>
    <cellStyle name="Total 2 3 5 3" xfId="17586"/>
    <cellStyle name="Total 2 3 5 3 2" xfId="17587"/>
    <cellStyle name="Total 2 3 5 3 2 2" xfId="35203"/>
    <cellStyle name="Total 2 3 5 3 3" xfId="35202"/>
    <cellStyle name="Total 2 3 5 4" xfId="17588"/>
    <cellStyle name="Total 2 3 5 4 2" xfId="35204"/>
    <cellStyle name="Total 2 3 5 5" xfId="35199"/>
    <cellStyle name="Total 2 3 6" xfId="17589"/>
    <cellStyle name="Total 2 3 6 2" xfId="17590"/>
    <cellStyle name="Total 2 3 6 2 2" xfId="35206"/>
    <cellStyle name="Total 2 3 6 3" xfId="35205"/>
    <cellStyle name="Total 2 3 7" xfId="17591"/>
    <cellStyle name="Total 2 3 7 2" xfId="17592"/>
    <cellStyle name="Total 2 3 7 2 2" xfId="35208"/>
    <cellStyle name="Total 2 3 7 3" xfId="35207"/>
    <cellStyle name="Total 2 3 8" xfId="17593"/>
    <cellStyle name="Total 2 3 8 2" xfId="17594"/>
    <cellStyle name="Total 2 3 8 2 2" xfId="35210"/>
    <cellStyle name="Total 2 3 8 3" xfId="35209"/>
    <cellStyle name="Total 2 3 9" xfId="17595"/>
    <cellStyle name="Total 2 3 9 2" xfId="35211"/>
    <cellStyle name="Total 2 4" xfId="17596"/>
    <cellStyle name="Total 2 4 10" xfId="35212"/>
    <cellStyle name="Total 2 4 2" xfId="17597"/>
    <cellStyle name="Total 2 4 2 2" xfId="17598"/>
    <cellStyle name="Total 2 4 2 2 2" xfId="17599"/>
    <cellStyle name="Total 2 4 2 2 2 2" xfId="35215"/>
    <cellStyle name="Total 2 4 2 2 3" xfId="35214"/>
    <cellStyle name="Total 2 4 2 3" xfId="17600"/>
    <cellStyle name="Total 2 4 2 3 2" xfId="17601"/>
    <cellStyle name="Total 2 4 2 3 2 2" xfId="35217"/>
    <cellStyle name="Total 2 4 2 3 3" xfId="35216"/>
    <cellStyle name="Total 2 4 2 4" xfId="17602"/>
    <cellStyle name="Total 2 4 2 4 2" xfId="35218"/>
    <cellStyle name="Total 2 4 2 5" xfId="35213"/>
    <cellStyle name="Total 2 4 3" xfId="17603"/>
    <cellStyle name="Total 2 4 3 2" xfId="17604"/>
    <cellStyle name="Total 2 4 3 2 2" xfId="17605"/>
    <cellStyle name="Total 2 4 3 2 2 2" xfId="35221"/>
    <cellStyle name="Total 2 4 3 2 3" xfId="35220"/>
    <cellStyle name="Total 2 4 3 3" xfId="17606"/>
    <cellStyle name="Total 2 4 3 3 2" xfId="17607"/>
    <cellStyle name="Total 2 4 3 3 2 2" xfId="35223"/>
    <cellStyle name="Total 2 4 3 3 3" xfId="35222"/>
    <cellStyle name="Total 2 4 3 4" xfId="17608"/>
    <cellStyle name="Total 2 4 3 4 2" xfId="35224"/>
    <cellStyle name="Total 2 4 3 5" xfId="35219"/>
    <cellStyle name="Total 2 4 4" xfId="17609"/>
    <cellStyle name="Total 2 4 4 2" xfId="17610"/>
    <cellStyle name="Total 2 4 4 2 2" xfId="17611"/>
    <cellStyle name="Total 2 4 4 2 2 2" xfId="35227"/>
    <cellStyle name="Total 2 4 4 2 3" xfId="35226"/>
    <cellStyle name="Total 2 4 4 3" xfId="17612"/>
    <cellStyle name="Total 2 4 4 3 2" xfId="17613"/>
    <cellStyle name="Total 2 4 4 3 2 2" xfId="35229"/>
    <cellStyle name="Total 2 4 4 3 3" xfId="35228"/>
    <cellStyle name="Total 2 4 4 4" xfId="17614"/>
    <cellStyle name="Total 2 4 4 4 2" xfId="17615"/>
    <cellStyle name="Total 2 4 4 4 2 2" xfId="35231"/>
    <cellStyle name="Total 2 4 4 4 3" xfId="35230"/>
    <cellStyle name="Total 2 4 4 5" xfId="17616"/>
    <cellStyle name="Total 2 4 4 5 2" xfId="35232"/>
    <cellStyle name="Total 2 4 4 6" xfId="35225"/>
    <cellStyle name="Total 2 4 5" xfId="17617"/>
    <cellStyle name="Total 2 4 5 2" xfId="17618"/>
    <cellStyle name="Total 2 4 5 2 2" xfId="17619"/>
    <cellStyle name="Total 2 4 5 2 2 2" xfId="35235"/>
    <cellStyle name="Total 2 4 5 2 3" xfId="35234"/>
    <cellStyle name="Total 2 4 5 3" xfId="17620"/>
    <cellStyle name="Total 2 4 5 3 2" xfId="17621"/>
    <cellStyle name="Total 2 4 5 3 2 2" xfId="35237"/>
    <cellStyle name="Total 2 4 5 3 3" xfId="35236"/>
    <cellStyle name="Total 2 4 5 4" xfId="17622"/>
    <cellStyle name="Total 2 4 5 4 2" xfId="35238"/>
    <cellStyle name="Total 2 4 5 5" xfId="35233"/>
    <cellStyle name="Total 2 4 6" xfId="17623"/>
    <cellStyle name="Total 2 4 6 2" xfId="17624"/>
    <cellStyle name="Total 2 4 6 2 2" xfId="35240"/>
    <cellStyle name="Total 2 4 6 3" xfId="35239"/>
    <cellStyle name="Total 2 4 7" xfId="17625"/>
    <cellStyle name="Total 2 4 7 2" xfId="17626"/>
    <cellStyle name="Total 2 4 7 2 2" xfId="35242"/>
    <cellStyle name="Total 2 4 7 3" xfId="35241"/>
    <cellStyle name="Total 2 4 8" xfId="17627"/>
    <cellStyle name="Total 2 4 8 2" xfId="17628"/>
    <cellStyle name="Total 2 4 8 2 2" xfId="35244"/>
    <cellStyle name="Total 2 4 8 3" xfId="35243"/>
    <cellStyle name="Total 2 4 9" xfId="17629"/>
    <cellStyle name="Total 2 4 9 2" xfId="35245"/>
    <cellStyle name="Total 2 5" xfId="17630"/>
    <cellStyle name="Total 2 5 10" xfId="35246"/>
    <cellStyle name="Total 2 5 2" xfId="17631"/>
    <cellStyle name="Total 2 5 2 2" xfId="17632"/>
    <cellStyle name="Total 2 5 2 2 2" xfId="17633"/>
    <cellStyle name="Total 2 5 2 2 2 2" xfId="35249"/>
    <cellStyle name="Total 2 5 2 2 3" xfId="35248"/>
    <cellStyle name="Total 2 5 2 3" xfId="17634"/>
    <cellStyle name="Total 2 5 2 3 2" xfId="17635"/>
    <cellStyle name="Total 2 5 2 3 2 2" xfId="35251"/>
    <cellStyle name="Total 2 5 2 3 3" xfId="35250"/>
    <cellStyle name="Total 2 5 2 4" xfId="17636"/>
    <cellStyle name="Total 2 5 2 4 2" xfId="35252"/>
    <cellStyle name="Total 2 5 2 5" xfId="35247"/>
    <cellStyle name="Total 2 5 3" xfId="17637"/>
    <cellStyle name="Total 2 5 3 2" xfId="17638"/>
    <cellStyle name="Total 2 5 3 2 2" xfId="17639"/>
    <cellStyle name="Total 2 5 3 2 2 2" xfId="35255"/>
    <cellStyle name="Total 2 5 3 2 3" xfId="35254"/>
    <cellStyle name="Total 2 5 3 3" xfId="17640"/>
    <cellStyle name="Total 2 5 3 3 2" xfId="17641"/>
    <cellStyle name="Total 2 5 3 3 2 2" xfId="35257"/>
    <cellStyle name="Total 2 5 3 3 3" xfId="35256"/>
    <cellStyle name="Total 2 5 3 4" xfId="17642"/>
    <cellStyle name="Total 2 5 3 4 2" xfId="35258"/>
    <cellStyle name="Total 2 5 3 5" xfId="35253"/>
    <cellStyle name="Total 2 5 4" xfId="17643"/>
    <cellStyle name="Total 2 5 4 2" xfId="17644"/>
    <cellStyle name="Total 2 5 4 2 2" xfId="17645"/>
    <cellStyle name="Total 2 5 4 2 2 2" xfId="35261"/>
    <cellStyle name="Total 2 5 4 2 3" xfId="35260"/>
    <cellStyle name="Total 2 5 4 3" xfId="17646"/>
    <cellStyle name="Total 2 5 4 3 2" xfId="17647"/>
    <cellStyle name="Total 2 5 4 3 2 2" xfId="35263"/>
    <cellStyle name="Total 2 5 4 3 3" xfId="35262"/>
    <cellStyle name="Total 2 5 4 4" xfId="17648"/>
    <cellStyle name="Total 2 5 4 4 2" xfId="17649"/>
    <cellStyle name="Total 2 5 4 4 2 2" xfId="35265"/>
    <cellStyle name="Total 2 5 4 4 3" xfId="35264"/>
    <cellStyle name="Total 2 5 4 5" xfId="17650"/>
    <cellStyle name="Total 2 5 4 5 2" xfId="35266"/>
    <cellStyle name="Total 2 5 4 6" xfId="35259"/>
    <cellStyle name="Total 2 5 5" xfId="17651"/>
    <cellStyle name="Total 2 5 5 2" xfId="17652"/>
    <cellStyle name="Total 2 5 5 2 2" xfId="17653"/>
    <cellStyle name="Total 2 5 5 2 2 2" xfId="35269"/>
    <cellStyle name="Total 2 5 5 2 3" xfId="35268"/>
    <cellStyle name="Total 2 5 5 3" xfId="17654"/>
    <cellStyle name="Total 2 5 5 3 2" xfId="17655"/>
    <cellStyle name="Total 2 5 5 3 2 2" xfId="35271"/>
    <cellStyle name="Total 2 5 5 3 3" xfId="35270"/>
    <cellStyle name="Total 2 5 5 4" xfId="17656"/>
    <cellStyle name="Total 2 5 5 4 2" xfId="35272"/>
    <cellStyle name="Total 2 5 5 5" xfId="35267"/>
    <cellStyle name="Total 2 5 6" xfId="17657"/>
    <cellStyle name="Total 2 5 6 2" xfId="17658"/>
    <cellStyle name="Total 2 5 6 2 2" xfId="35274"/>
    <cellStyle name="Total 2 5 6 3" xfId="35273"/>
    <cellStyle name="Total 2 5 7" xfId="17659"/>
    <cellStyle name="Total 2 5 7 2" xfId="17660"/>
    <cellStyle name="Total 2 5 7 2 2" xfId="35276"/>
    <cellStyle name="Total 2 5 7 3" xfId="35275"/>
    <cellStyle name="Total 2 5 8" xfId="17661"/>
    <cellStyle name="Total 2 5 8 2" xfId="17662"/>
    <cellStyle name="Total 2 5 8 2 2" xfId="35278"/>
    <cellStyle name="Total 2 5 8 3" xfId="35277"/>
    <cellStyle name="Total 2 5 9" xfId="17663"/>
    <cellStyle name="Total 2 5 9 2" xfId="35279"/>
    <cellStyle name="Total 2 6" xfId="17664"/>
    <cellStyle name="Total 2 6 10" xfId="35280"/>
    <cellStyle name="Total 2 6 2" xfId="17665"/>
    <cellStyle name="Total 2 6 2 2" xfId="17666"/>
    <cellStyle name="Total 2 6 2 2 2" xfId="17667"/>
    <cellStyle name="Total 2 6 2 2 2 2" xfId="35283"/>
    <cellStyle name="Total 2 6 2 2 3" xfId="35282"/>
    <cellStyle name="Total 2 6 2 3" xfId="17668"/>
    <cellStyle name="Total 2 6 2 3 2" xfId="17669"/>
    <cellStyle name="Total 2 6 2 3 2 2" xfId="35285"/>
    <cellStyle name="Total 2 6 2 3 3" xfId="35284"/>
    <cellStyle name="Total 2 6 2 4" xfId="17670"/>
    <cellStyle name="Total 2 6 2 4 2" xfId="35286"/>
    <cellStyle name="Total 2 6 2 5" xfId="35281"/>
    <cellStyle name="Total 2 6 3" xfId="17671"/>
    <cellStyle name="Total 2 6 3 2" xfId="17672"/>
    <cellStyle name="Total 2 6 3 2 2" xfId="17673"/>
    <cellStyle name="Total 2 6 3 2 2 2" xfId="35289"/>
    <cellStyle name="Total 2 6 3 2 3" xfId="35288"/>
    <cellStyle name="Total 2 6 3 3" xfId="17674"/>
    <cellStyle name="Total 2 6 3 3 2" xfId="17675"/>
    <cellStyle name="Total 2 6 3 3 2 2" xfId="35291"/>
    <cellStyle name="Total 2 6 3 3 3" xfId="35290"/>
    <cellStyle name="Total 2 6 3 4" xfId="17676"/>
    <cellStyle name="Total 2 6 3 4 2" xfId="35292"/>
    <cellStyle name="Total 2 6 3 5" xfId="35287"/>
    <cellStyle name="Total 2 6 4" xfId="17677"/>
    <cellStyle name="Total 2 6 4 2" xfId="17678"/>
    <cellStyle name="Total 2 6 4 2 2" xfId="17679"/>
    <cellStyle name="Total 2 6 4 2 2 2" xfId="35295"/>
    <cellStyle name="Total 2 6 4 2 3" xfId="35294"/>
    <cellStyle name="Total 2 6 4 3" xfId="17680"/>
    <cellStyle name="Total 2 6 4 3 2" xfId="17681"/>
    <cellStyle name="Total 2 6 4 3 2 2" xfId="35297"/>
    <cellStyle name="Total 2 6 4 3 3" xfId="35296"/>
    <cellStyle name="Total 2 6 4 4" xfId="17682"/>
    <cellStyle name="Total 2 6 4 4 2" xfId="17683"/>
    <cellStyle name="Total 2 6 4 4 2 2" xfId="35299"/>
    <cellStyle name="Total 2 6 4 4 3" xfId="35298"/>
    <cellStyle name="Total 2 6 4 5" xfId="17684"/>
    <cellStyle name="Total 2 6 4 5 2" xfId="35300"/>
    <cellStyle name="Total 2 6 4 6" xfId="35293"/>
    <cellStyle name="Total 2 6 5" xfId="17685"/>
    <cellStyle name="Total 2 6 5 2" xfId="17686"/>
    <cellStyle name="Total 2 6 5 2 2" xfId="17687"/>
    <cellStyle name="Total 2 6 5 2 2 2" xfId="35303"/>
    <cellStyle name="Total 2 6 5 2 3" xfId="35302"/>
    <cellStyle name="Total 2 6 5 3" xfId="17688"/>
    <cellStyle name="Total 2 6 5 3 2" xfId="17689"/>
    <cellStyle name="Total 2 6 5 3 2 2" xfId="35305"/>
    <cellStyle name="Total 2 6 5 3 3" xfId="35304"/>
    <cellStyle name="Total 2 6 5 4" xfId="17690"/>
    <cellStyle name="Total 2 6 5 4 2" xfId="35306"/>
    <cellStyle name="Total 2 6 5 5" xfId="35301"/>
    <cellStyle name="Total 2 6 6" xfId="17691"/>
    <cellStyle name="Total 2 6 6 2" xfId="17692"/>
    <cellStyle name="Total 2 6 6 2 2" xfId="35308"/>
    <cellStyle name="Total 2 6 6 3" xfId="35307"/>
    <cellStyle name="Total 2 6 7" xfId="17693"/>
    <cellStyle name="Total 2 6 7 2" xfId="17694"/>
    <cellStyle name="Total 2 6 7 2 2" xfId="35310"/>
    <cellStyle name="Total 2 6 7 3" xfId="35309"/>
    <cellStyle name="Total 2 6 8" xfId="17695"/>
    <cellStyle name="Total 2 6 8 2" xfId="17696"/>
    <cellStyle name="Total 2 6 8 2 2" xfId="35312"/>
    <cellStyle name="Total 2 6 8 3" xfId="35311"/>
    <cellStyle name="Total 2 6 9" xfId="17697"/>
    <cellStyle name="Total 2 6 9 2" xfId="35313"/>
    <cellStyle name="Total 2 7" xfId="17698"/>
    <cellStyle name="Total 2 7 10" xfId="35314"/>
    <cellStyle name="Total 2 7 2" xfId="17699"/>
    <cellStyle name="Total 2 7 2 2" xfId="17700"/>
    <cellStyle name="Total 2 7 2 2 2" xfId="17701"/>
    <cellStyle name="Total 2 7 2 2 2 2" xfId="35317"/>
    <cellStyle name="Total 2 7 2 2 3" xfId="35316"/>
    <cellStyle name="Total 2 7 2 3" xfId="17702"/>
    <cellStyle name="Total 2 7 2 3 2" xfId="17703"/>
    <cellStyle name="Total 2 7 2 3 2 2" xfId="35319"/>
    <cellStyle name="Total 2 7 2 3 3" xfId="35318"/>
    <cellStyle name="Total 2 7 2 4" xfId="17704"/>
    <cellStyle name="Total 2 7 2 4 2" xfId="35320"/>
    <cellStyle name="Total 2 7 2 5" xfId="35315"/>
    <cellStyle name="Total 2 7 3" xfId="17705"/>
    <cellStyle name="Total 2 7 3 2" xfId="17706"/>
    <cellStyle name="Total 2 7 3 2 2" xfId="17707"/>
    <cellStyle name="Total 2 7 3 2 2 2" xfId="35323"/>
    <cellStyle name="Total 2 7 3 2 3" xfId="35322"/>
    <cellStyle name="Total 2 7 3 3" xfId="17708"/>
    <cellStyle name="Total 2 7 3 3 2" xfId="17709"/>
    <cellStyle name="Total 2 7 3 3 2 2" xfId="35325"/>
    <cellStyle name="Total 2 7 3 3 3" xfId="35324"/>
    <cellStyle name="Total 2 7 3 4" xfId="17710"/>
    <cellStyle name="Total 2 7 3 4 2" xfId="35326"/>
    <cellStyle name="Total 2 7 3 5" xfId="35321"/>
    <cellStyle name="Total 2 7 4" xfId="17711"/>
    <cellStyle name="Total 2 7 4 2" xfId="17712"/>
    <cellStyle name="Total 2 7 4 2 2" xfId="17713"/>
    <cellStyle name="Total 2 7 4 2 2 2" xfId="35329"/>
    <cellStyle name="Total 2 7 4 2 3" xfId="35328"/>
    <cellStyle name="Total 2 7 4 3" xfId="17714"/>
    <cellStyle name="Total 2 7 4 3 2" xfId="17715"/>
    <cellStyle name="Total 2 7 4 3 2 2" xfId="35331"/>
    <cellStyle name="Total 2 7 4 3 3" xfId="35330"/>
    <cellStyle name="Total 2 7 4 4" xfId="17716"/>
    <cellStyle name="Total 2 7 4 4 2" xfId="17717"/>
    <cellStyle name="Total 2 7 4 4 2 2" xfId="35333"/>
    <cellStyle name="Total 2 7 4 4 3" xfId="35332"/>
    <cellStyle name="Total 2 7 4 5" xfId="17718"/>
    <cellStyle name="Total 2 7 4 5 2" xfId="35334"/>
    <cellStyle name="Total 2 7 4 6" xfId="35327"/>
    <cellStyle name="Total 2 7 5" xfId="17719"/>
    <cellStyle name="Total 2 7 5 2" xfId="17720"/>
    <cellStyle name="Total 2 7 5 2 2" xfId="17721"/>
    <cellStyle name="Total 2 7 5 2 2 2" xfId="35337"/>
    <cellStyle name="Total 2 7 5 2 3" xfId="35336"/>
    <cellStyle name="Total 2 7 5 3" xfId="17722"/>
    <cellStyle name="Total 2 7 5 3 2" xfId="17723"/>
    <cellStyle name="Total 2 7 5 3 2 2" xfId="35339"/>
    <cellStyle name="Total 2 7 5 3 3" xfId="35338"/>
    <cellStyle name="Total 2 7 5 4" xfId="17724"/>
    <cellStyle name="Total 2 7 5 4 2" xfId="35340"/>
    <cellStyle name="Total 2 7 5 5" xfId="35335"/>
    <cellStyle name="Total 2 7 6" xfId="17725"/>
    <cellStyle name="Total 2 7 6 2" xfId="17726"/>
    <cellStyle name="Total 2 7 6 2 2" xfId="35342"/>
    <cellStyle name="Total 2 7 6 3" xfId="35341"/>
    <cellStyle name="Total 2 7 7" xfId="17727"/>
    <cellStyle name="Total 2 7 7 2" xfId="17728"/>
    <cellStyle name="Total 2 7 7 2 2" xfId="35344"/>
    <cellStyle name="Total 2 7 7 3" xfId="35343"/>
    <cellStyle name="Total 2 7 8" xfId="17729"/>
    <cellStyle name="Total 2 7 8 2" xfId="17730"/>
    <cellStyle name="Total 2 7 8 2 2" xfId="35346"/>
    <cellStyle name="Total 2 7 8 3" xfId="35345"/>
    <cellStyle name="Total 2 7 9" xfId="17731"/>
    <cellStyle name="Total 2 7 9 2" xfId="35347"/>
    <cellStyle name="Total 2 8" xfId="17732"/>
    <cellStyle name="Total 2 8 10" xfId="35348"/>
    <cellStyle name="Total 2 8 2" xfId="17733"/>
    <cellStyle name="Total 2 8 2 2" xfId="17734"/>
    <cellStyle name="Total 2 8 2 2 2" xfId="17735"/>
    <cellStyle name="Total 2 8 2 2 2 2" xfId="35351"/>
    <cellStyle name="Total 2 8 2 2 3" xfId="35350"/>
    <cellStyle name="Total 2 8 2 3" xfId="17736"/>
    <cellStyle name="Total 2 8 2 3 2" xfId="17737"/>
    <cellStyle name="Total 2 8 2 3 2 2" xfId="35353"/>
    <cellStyle name="Total 2 8 2 3 3" xfId="35352"/>
    <cellStyle name="Total 2 8 2 4" xfId="17738"/>
    <cellStyle name="Total 2 8 2 4 2" xfId="35354"/>
    <cellStyle name="Total 2 8 2 5" xfId="35349"/>
    <cellStyle name="Total 2 8 3" xfId="17739"/>
    <cellStyle name="Total 2 8 3 2" xfId="17740"/>
    <cellStyle name="Total 2 8 3 2 2" xfId="17741"/>
    <cellStyle name="Total 2 8 3 2 2 2" xfId="35357"/>
    <cellStyle name="Total 2 8 3 2 3" xfId="35356"/>
    <cellStyle name="Total 2 8 3 3" xfId="17742"/>
    <cellStyle name="Total 2 8 3 3 2" xfId="17743"/>
    <cellStyle name="Total 2 8 3 3 2 2" xfId="35359"/>
    <cellStyle name="Total 2 8 3 3 3" xfId="35358"/>
    <cellStyle name="Total 2 8 3 4" xfId="17744"/>
    <cellStyle name="Total 2 8 3 4 2" xfId="35360"/>
    <cellStyle name="Total 2 8 3 5" xfId="35355"/>
    <cellStyle name="Total 2 8 4" xfId="17745"/>
    <cellStyle name="Total 2 8 4 2" xfId="17746"/>
    <cellStyle name="Total 2 8 4 2 2" xfId="17747"/>
    <cellStyle name="Total 2 8 4 2 2 2" xfId="35363"/>
    <cellStyle name="Total 2 8 4 2 3" xfId="35362"/>
    <cellStyle name="Total 2 8 4 3" xfId="17748"/>
    <cellStyle name="Total 2 8 4 3 2" xfId="17749"/>
    <cellStyle name="Total 2 8 4 3 2 2" xfId="35365"/>
    <cellStyle name="Total 2 8 4 3 3" xfId="35364"/>
    <cellStyle name="Total 2 8 4 4" xfId="17750"/>
    <cellStyle name="Total 2 8 4 4 2" xfId="17751"/>
    <cellStyle name="Total 2 8 4 4 2 2" xfId="35367"/>
    <cellStyle name="Total 2 8 4 4 3" xfId="35366"/>
    <cellStyle name="Total 2 8 4 5" xfId="17752"/>
    <cellStyle name="Total 2 8 4 5 2" xfId="35368"/>
    <cellStyle name="Total 2 8 4 6" xfId="35361"/>
    <cellStyle name="Total 2 8 5" xfId="17753"/>
    <cellStyle name="Total 2 8 5 2" xfId="17754"/>
    <cellStyle name="Total 2 8 5 2 2" xfId="17755"/>
    <cellStyle name="Total 2 8 5 2 2 2" xfId="35371"/>
    <cellStyle name="Total 2 8 5 2 3" xfId="35370"/>
    <cellStyle name="Total 2 8 5 3" xfId="17756"/>
    <cellStyle name="Total 2 8 5 3 2" xfId="17757"/>
    <cellStyle name="Total 2 8 5 3 2 2" xfId="35373"/>
    <cellStyle name="Total 2 8 5 3 3" xfId="35372"/>
    <cellStyle name="Total 2 8 5 4" xfId="17758"/>
    <cellStyle name="Total 2 8 5 4 2" xfId="35374"/>
    <cellStyle name="Total 2 8 5 5" xfId="35369"/>
    <cellStyle name="Total 2 8 6" xfId="17759"/>
    <cellStyle name="Total 2 8 6 2" xfId="17760"/>
    <cellStyle name="Total 2 8 6 2 2" xfId="35376"/>
    <cellStyle name="Total 2 8 6 3" xfId="35375"/>
    <cellStyle name="Total 2 8 7" xfId="17761"/>
    <cellStyle name="Total 2 8 7 2" xfId="17762"/>
    <cellStyle name="Total 2 8 7 2 2" xfId="35378"/>
    <cellStyle name="Total 2 8 7 3" xfId="35377"/>
    <cellStyle name="Total 2 8 8" xfId="17763"/>
    <cellStyle name="Total 2 8 8 2" xfId="17764"/>
    <cellStyle name="Total 2 8 8 2 2" xfId="35380"/>
    <cellStyle name="Total 2 8 8 3" xfId="35379"/>
    <cellStyle name="Total 2 8 9" xfId="17765"/>
    <cellStyle name="Total 2 8 9 2" xfId="35381"/>
    <cellStyle name="Total 2 9" xfId="17766"/>
    <cellStyle name="Total 2 9 10" xfId="35382"/>
    <cellStyle name="Total 2 9 2" xfId="17767"/>
    <cellStyle name="Total 2 9 2 2" xfId="17768"/>
    <cellStyle name="Total 2 9 2 2 2" xfId="17769"/>
    <cellStyle name="Total 2 9 2 2 2 2" xfId="35385"/>
    <cellStyle name="Total 2 9 2 2 3" xfId="35384"/>
    <cellStyle name="Total 2 9 2 3" xfId="17770"/>
    <cellStyle name="Total 2 9 2 3 2" xfId="17771"/>
    <cellStyle name="Total 2 9 2 3 2 2" xfId="35387"/>
    <cellStyle name="Total 2 9 2 3 3" xfId="35386"/>
    <cellStyle name="Total 2 9 2 4" xfId="17772"/>
    <cellStyle name="Total 2 9 2 4 2" xfId="35388"/>
    <cellStyle name="Total 2 9 2 5" xfId="35383"/>
    <cellStyle name="Total 2 9 3" xfId="17773"/>
    <cellStyle name="Total 2 9 3 2" xfId="17774"/>
    <cellStyle name="Total 2 9 3 2 2" xfId="17775"/>
    <cellStyle name="Total 2 9 3 2 2 2" xfId="35391"/>
    <cellStyle name="Total 2 9 3 2 3" xfId="35390"/>
    <cellStyle name="Total 2 9 3 3" xfId="17776"/>
    <cellStyle name="Total 2 9 3 3 2" xfId="17777"/>
    <cellStyle name="Total 2 9 3 3 2 2" xfId="35393"/>
    <cellStyle name="Total 2 9 3 3 3" xfId="35392"/>
    <cellStyle name="Total 2 9 3 4" xfId="17778"/>
    <cellStyle name="Total 2 9 3 4 2" xfId="35394"/>
    <cellStyle name="Total 2 9 3 5" xfId="35389"/>
    <cellStyle name="Total 2 9 4" xfId="17779"/>
    <cellStyle name="Total 2 9 4 2" xfId="17780"/>
    <cellStyle name="Total 2 9 4 2 2" xfId="17781"/>
    <cellStyle name="Total 2 9 4 2 2 2" xfId="35397"/>
    <cellStyle name="Total 2 9 4 2 3" xfId="35396"/>
    <cellStyle name="Total 2 9 4 3" xfId="17782"/>
    <cellStyle name="Total 2 9 4 3 2" xfId="17783"/>
    <cellStyle name="Total 2 9 4 3 2 2" xfId="35399"/>
    <cellStyle name="Total 2 9 4 3 3" xfId="35398"/>
    <cellStyle name="Total 2 9 4 4" xfId="17784"/>
    <cellStyle name="Total 2 9 4 4 2" xfId="17785"/>
    <cellStyle name="Total 2 9 4 4 2 2" xfId="35401"/>
    <cellStyle name="Total 2 9 4 4 3" xfId="35400"/>
    <cellStyle name="Total 2 9 4 5" xfId="17786"/>
    <cellStyle name="Total 2 9 4 5 2" xfId="35402"/>
    <cellStyle name="Total 2 9 4 6" xfId="35395"/>
    <cellStyle name="Total 2 9 5" xfId="17787"/>
    <cellStyle name="Total 2 9 5 2" xfId="17788"/>
    <cellStyle name="Total 2 9 5 2 2" xfId="17789"/>
    <cellStyle name="Total 2 9 5 2 2 2" xfId="35405"/>
    <cellStyle name="Total 2 9 5 2 3" xfId="35404"/>
    <cellStyle name="Total 2 9 5 3" xfId="17790"/>
    <cellStyle name="Total 2 9 5 3 2" xfId="17791"/>
    <cellStyle name="Total 2 9 5 3 2 2" xfId="35407"/>
    <cellStyle name="Total 2 9 5 3 3" xfId="35406"/>
    <cellStyle name="Total 2 9 5 4" xfId="17792"/>
    <cellStyle name="Total 2 9 5 4 2" xfId="35408"/>
    <cellStyle name="Total 2 9 5 5" xfId="35403"/>
    <cellStyle name="Total 2 9 6" xfId="17793"/>
    <cellStyle name="Total 2 9 6 2" xfId="17794"/>
    <cellStyle name="Total 2 9 6 2 2" xfId="35410"/>
    <cellStyle name="Total 2 9 6 3" xfId="35409"/>
    <cellStyle name="Total 2 9 7" xfId="17795"/>
    <cellStyle name="Total 2 9 7 2" xfId="17796"/>
    <cellStyle name="Total 2 9 7 2 2" xfId="35412"/>
    <cellStyle name="Total 2 9 7 3" xfId="35411"/>
    <cellStyle name="Total 2 9 8" xfId="17797"/>
    <cellStyle name="Total 2 9 8 2" xfId="17798"/>
    <cellStyle name="Total 2 9 8 2 2" xfId="35414"/>
    <cellStyle name="Total 2 9 8 3" xfId="35413"/>
    <cellStyle name="Total 2 9 9" xfId="17799"/>
    <cellStyle name="Total 2 9 9 2" xfId="35415"/>
    <cellStyle name="Total 20" xfId="17800"/>
    <cellStyle name="Total 20 10" xfId="17801"/>
    <cellStyle name="Total 20 10 2" xfId="17802"/>
    <cellStyle name="Total 20 10 2 2" xfId="35418"/>
    <cellStyle name="Total 20 10 3" xfId="35417"/>
    <cellStyle name="Total 20 11" xfId="17803"/>
    <cellStyle name="Total 20 11 2" xfId="35419"/>
    <cellStyle name="Total 20 12" xfId="35416"/>
    <cellStyle name="Total 20 2" xfId="17804"/>
    <cellStyle name="Total 20 2 2" xfId="17805"/>
    <cellStyle name="Total 20 2 2 2" xfId="17806"/>
    <cellStyle name="Total 20 2 2 2 2" xfId="35422"/>
    <cellStyle name="Total 20 2 2 3" xfId="35421"/>
    <cellStyle name="Total 20 2 3" xfId="17807"/>
    <cellStyle name="Total 20 2 3 2" xfId="17808"/>
    <cellStyle name="Total 20 2 3 2 2" xfId="35424"/>
    <cellStyle name="Total 20 2 3 3" xfId="35423"/>
    <cellStyle name="Total 20 2 4" xfId="17809"/>
    <cellStyle name="Total 20 2 4 2" xfId="35425"/>
    <cellStyle name="Total 20 2 5" xfId="35420"/>
    <cellStyle name="Total 20 3" xfId="17810"/>
    <cellStyle name="Total 20 3 2" xfId="17811"/>
    <cellStyle name="Total 20 3 2 2" xfId="17812"/>
    <cellStyle name="Total 20 3 2 2 2" xfId="35428"/>
    <cellStyle name="Total 20 3 2 3" xfId="35427"/>
    <cellStyle name="Total 20 3 3" xfId="17813"/>
    <cellStyle name="Total 20 3 3 2" xfId="17814"/>
    <cellStyle name="Total 20 3 3 2 2" xfId="35430"/>
    <cellStyle name="Total 20 3 3 3" xfId="35429"/>
    <cellStyle name="Total 20 3 4" xfId="17815"/>
    <cellStyle name="Total 20 3 4 2" xfId="35431"/>
    <cellStyle name="Total 20 3 5" xfId="35426"/>
    <cellStyle name="Total 20 4" xfId="17816"/>
    <cellStyle name="Total 20 4 2" xfId="17817"/>
    <cellStyle name="Total 20 4 2 2" xfId="17818"/>
    <cellStyle name="Total 20 4 2 2 2" xfId="35434"/>
    <cellStyle name="Total 20 4 2 3" xfId="35433"/>
    <cellStyle name="Total 20 4 3" xfId="17819"/>
    <cellStyle name="Total 20 4 3 2" xfId="17820"/>
    <cellStyle name="Total 20 4 3 2 2" xfId="35436"/>
    <cellStyle name="Total 20 4 3 3" xfId="35435"/>
    <cellStyle name="Total 20 4 4" xfId="17821"/>
    <cellStyle name="Total 20 4 4 2" xfId="35437"/>
    <cellStyle name="Total 20 4 5" xfId="35432"/>
    <cellStyle name="Total 20 5" xfId="17822"/>
    <cellStyle name="Total 20 5 2" xfId="17823"/>
    <cellStyle name="Total 20 5 2 2" xfId="17824"/>
    <cellStyle name="Total 20 5 2 2 2" xfId="35440"/>
    <cellStyle name="Total 20 5 2 3" xfId="35439"/>
    <cellStyle name="Total 20 5 3" xfId="17825"/>
    <cellStyle name="Total 20 5 3 2" xfId="17826"/>
    <cellStyle name="Total 20 5 3 2 2" xfId="35442"/>
    <cellStyle name="Total 20 5 3 3" xfId="35441"/>
    <cellStyle name="Total 20 5 4" xfId="17827"/>
    <cellStyle name="Total 20 5 4 2" xfId="17828"/>
    <cellStyle name="Total 20 5 4 2 2" xfId="35444"/>
    <cellStyle name="Total 20 5 4 3" xfId="35443"/>
    <cellStyle name="Total 20 5 5" xfId="17829"/>
    <cellStyle name="Total 20 5 5 2" xfId="35445"/>
    <cellStyle name="Total 20 5 6" xfId="35438"/>
    <cellStyle name="Total 20 6" xfId="17830"/>
    <cellStyle name="Total 20 6 2" xfId="17831"/>
    <cellStyle name="Total 20 6 2 2" xfId="17832"/>
    <cellStyle name="Total 20 6 2 2 2" xfId="35448"/>
    <cellStyle name="Total 20 6 2 3" xfId="35447"/>
    <cellStyle name="Total 20 6 3" xfId="17833"/>
    <cellStyle name="Total 20 6 3 2" xfId="17834"/>
    <cellStyle name="Total 20 6 3 2 2" xfId="35450"/>
    <cellStyle name="Total 20 6 3 3" xfId="35449"/>
    <cellStyle name="Total 20 6 4" xfId="17835"/>
    <cellStyle name="Total 20 6 4 2" xfId="35451"/>
    <cellStyle name="Total 20 6 5" xfId="35446"/>
    <cellStyle name="Total 20 7" xfId="17836"/>
    <cellStyle name="Total 20 7 2" xfId="17837"/>
    <cellStyle name="Total 20 7 2 2" xfId="35453"/>
    <cellStyle name="Total 20 7 3" xfId="35452"/>
    <cellStyle name="Total 20 8" xfId="17838"/>
    <cellStyle name="Total 20 8 2" xfId="17839"/>
    <cellStyle name="Total 20 8 2 2" xfId="35455"/>
    <cellStyle name="Total 20 8 3" xfId="35454"/>
    <cellStyle name="Total 20 9" xfId="17840"/>
    <cellStyle name="Total 20 9 2" xfId="17841"/>
    <cellStyle name="Total 20 9 2 2" xfId="35457"/>
    <cellStyle name="Total 20 9 3" xfId="35456"/>
    <cellStyle name="Total 21" xfId="17842"/>
    <cellStyle name="Total 21 10" xfId="17843"/>
    <cellStyle name="Total 21 10 2" xfId="17844"/>
    <cellStyle name="Total 21 10 2 2" xfId="35460"/>
    <cellStyle name="Total 21 10 3" xfId="35459"/>
    <cellStyle name="Total 21 11" xfId="17845"/>
    <cellStyle name="Total 21 11 2" xfId="35461"/>
    <cellStyle name="Total 21 12" xfId="35458"/>
    <cellStyle name="Total 21 2" xfId="17846"/>
    <cellStyle name="Total 21 2 2" xfId="17847"/>
    <cellStyle name="Total 21 2 2 2" xfId="17848"/>
    <cellStyle name="Total 21 2 2 2 2" xfId="35464"/>
    <cellStyle name="Total 21 2 2 3" xfId="35463"/>
    <cellStyle name="Total 21 2 3" xfId="17849"/>
    <cellStyle name="Total 21 2 3 2" xfId="17850"/>
    <cellStyle name="Total 21 2 3 2 2" xfId="35466"/>
    <cellStyle name="Total 21 2 3 3" xfId="35465"/>
    <cellStyle name="Total 21 2 4" xfId="17851"/>
    <cellStyle name="Total 21 2 4 2" xfId="35467"/>
    <cellStyle name="Total 21 2 5" xfId="35462"/>
    <cellStyle name="Total 21 3" xfId="17852"/>
    <cellStyle name="Total 21 3 2" xfId="17853"/>
    <cellStyle name="Total 21 3 2 2" xfId="17854"/>
    <cellStyle name="Total 21 3 2 2 2" xfId="35470"/>
    <cellStyle name="Total 21 3 2 3" xfId="35469"/>
    <cellStyle name="Total 21 3 3" xfId="17855"/>
    <cellStyle name="Total 21 3 3 2" xfId="17856"/>
    <cellStyle name="Total 21 3 3 2 2" xfId="35472"/>
    <cellStyle name="Total 21 3 3 3" xfId="35471"/>
    <cellStyle name="Total 21 3 4" xfId="17857"/>
    <cellStyle name="Total 21 3 4 2" xfId="35473"/>
    <cellStyle name="Total 21 3 5" xfId="35468"/>
    <cellStyle name="Total 21 4" xfId="17858"/>
    <cellStyle name="Total 21 4 2" xfId="17859"/>
    <cellStyle name="Total 21 4 2 2" xfId="17860"/>
    <cellStyle name="Total 21 4 2 2 2" xfId="35476"/>
    <cellStyle name="Total 21 4 2 3" xfId="35475"/>
    <cellStyle name="Total 21 4 3" xfId="17861"/>
    <cellStyle name="Total 21 4 3 2" xfId="17862"/>
    <cellStyle name="Total 21 4 3 2 2" xfId="35478"/>
    <cellStyle name="Total 21 4 3 3" xfId="35477"/>
    <cellStyle name="Total 21 4 4" xfId="17863"/>
    <cellStyle name="Total 21 4 4 2" xfId="35479"/>
    <cellStyle name="Total 21 4 5" xfId="35474"/>
    <cellStyle name="Total 21 5" xfId="17864"/>
    <cellStyle name="Total 21 5 2" xfId="17865"/>
    <cellStyle name="Total 21 5 2 2" xfId="17866"/>
    <cellStyle name="Total 21 5 2 2 2" xfId="35482"/>
    <cellStyle name="Total 21 5 2 3" xfId="35481"/>
    <cellStyle name="Total 21 5 3" xfId="17867"/>
    <cellStyle name="Total 21 5 3 2" xfId="17868"/>
    <cellStyle name="Total 21 5 3 2 2" xfId="35484"/>
    <cellStyle name="Total 21 5 3 3" xfId="35483"/>
    <cellStyle name="Total 21 5 4" xfId="17869"/>
    <cellStyle name="Total 21 5 4 2" xfId="17870"/>
    <cellStyle name="Total 21 5 4 2 2" xfId="35486"/>
    <cellStyle name="Total 21 5 4 3" xfId="35485"/>
    <cellStyle name="Total 21 5 5" xfId="17871"/>
    <cellStyle name="Total 21 5 5 2" xfId="35487"/>
    <cellStyle name="Total 21 5 6" xfId="35480"/>
    <cellStyle name="Total 21 6" xfId="17872"/>
    <cellStyle name="Total 21 6 2" xfId="17873"/>
    <cellStyle name="Total 21 6 2 2" xfId="17874"/>
    <cellStyle name="Total 21 6 2 2 2" xfId="35490"/>
    <cellStyle name="Total 21 6 2 3" xfId="35489"/>
    <cellStyle name="Total 21 6 3" xfId="17875"/>
    <cellStyle name="Total 21 6 3 2" xfId="17876"/>
    <cellStyle name="Total 21 6 3 2 2" xfId="35492"/>
    <cellStyle name="Total 21 6 3 3" xfId="35491"/>
    <cellStyle name="Total 21 6 4" xfId="17877"/>
    <cellStyle name="Total 21 6 4 2" xfId="35493"/>
    <cellStyle name="Total 21 6 5" xfId="35488"/>
    <cellStyle name="Total 21 7" xfId="17878"/>
    <cellStyle name="Total 21 7 2" xfId="17879"/>
    <cellStyle name="Total 21 7 2 2" xfId="35495"/>
    <cellStyle name="Total 21 7 3" xfId="35494"/>
    <cellStyle name="Total 21 8" xfId="17880"/>
    <cellStyle name="Total 21 8 2" xfId="17881"/>
    <cellStyle name="Total 21 8 2 2" xfId="35497"/>
    <cellStyle name="Total 21 8 3" xfId="35496"/>
    <cellStyle name="Total 21 9" xfId="17882"/>
    <cellStyle name="Total 21 9 2" xfId="17883"/>
    <cellStyle name="Total 21 9 2 2" xfId="35499"/>
    <cellStyle name="Total 21 9 3" xfId="35498"/>
    <cellStyle name="Total 22" xfId="17884"/>
    <cellStyle name="Total 22 10" xfId="17885"/>
    <cellStyle name="Total 22 10 2" xfId="17886"/>
    <cellStyle name="Total 22 10 2 2" xfId="35502"/>
    <cellStyle name="Total 22 10 3" xfId="35501"/>
    <cellStyle name="Total 22 11" xfId="17887"/>
    <cellStyle name="Total 22 11 2" xfId="35503"/>
    <cellStyle name="Total 22 12" xfId="35500"/>
    <cellStyle name="Total 22 2" xfId="17888"/>
    <cellStyle name="Total 22 2 2" xfId="17889"/>
    <cellStyle name="Total 22 2 2 2" xfId="17890"/>
    <cellStyle name="Total 22 2 2 2 2" xfId="35506"/>
    <cellStyle name="Total 22 2 2 3" xfId="35505"/>
    <cellStyle name="Total 22 2 3" xfId="17891"/>
    <cellStyle name="Total 22 2 3 2" xfId="17892"/>
    <cellStyle name="Total 22 2 3 2 2" xfId="35508"/>
    <cellStyle name="Total 22 2 3 3" xfId="35507"/>
    <cellStyle name="Total 22 2 4" xfId="17893"/>
    <cellStyle name="Total 22 2 4 2" xfId="35509"/>
    <cellStyle name="Total 22 2 5" xfId="35504"/>
    <cellStyle name="Total 22 3" xfId="17894"/>
    <cellStyle name="Total 22 3 2" xfId="17895"/>
    <cellStyle name="Total 22 3 2 2" xfId="17896"/>
    <cellStyle name="Total 22 3 2 2 2" xfId="35512"/>
    <cellStyle name="Total 22 3 2 3" xfId="35511"/>
    <cellStyle name="Total 22 3 3" xfId="17897"/>
    <cellStyle name="Total 22 3 3 2" xfId="17898"/>
    <cellStyle name="Total 22 3 3 2 2" xfId="35514"/>
    <cellStyle name="Total 22 3 3 3" xfId="35513"/>
    <cellStyle name="Total 22 3 4" xfId="17899"/>
    <cellStyle name="Total 22 3 4 2" xfId="35515"/>
    <cellStyle name="Total 22 3 5" xfId="35510"/>
    <cellStyle name="Total 22 4" xfId="17900"/>
    <cellStyle name="Total 22 4 2" xfId="17901"/>
    <cellStyle name="Total 22 4 2 2" xfId="17902"/>
    <cellStyle name="Total 22 4 2 2 2" xfId="35518"/>
    <cellStyle name="Total 22 4 2 3" xfId="35517"/>
    <cellStyle name="Total 22 4 3" xfId="17903"/>
    <cellStyle name="Total 22 4 3 2" xfId="17904"/>
    <cellStyle name="Total 22 4 3 2 2" xfId="35520"/>
    <cellStyle name="Total 22 4 3 3" xfId="35519"/>
    <cellStyle name="Total 22 4 4" xfId="17905"/>
    <cellStyle name="Total 22 4 4 2" xfId="35521"/>
    <cellStyle name="Total 22 4 5" xfId="35516"/>
    <cellStyle name="Total 22 5" xfId="17906"/>
    <cellStyle name="Total 22 5 2" xfId="17907"/>
    <cellStyle name="Total 22 5 2 2" xfId="17908"/>
    <cellStyle name="Total 22 5 2 2 2" xfId="35524"/>
    <cellStyle name="Total 22 5 2 3" xfId="35523"/>
    <cellStyle name="Total 22 5 3" xfId="17909"/>
    <cellStyle name="Total 22 5 3 2" xfId="17910"/>
    <cellStyle name="Total 22 5 3 2 2" xfId="35526"/>
    <cellStyle name="Total 22 5 3 3" xfId="35525"/>
    <cellStyle name="Total 22 5 4" xfId="17911"/>
    <cellStyle name="Total 22 5 4 2" xfId="17912"/>
    <cellStyle name="Total 22 5 4 2 2" xfId="35528"/>
    <cellStyle name="Total 22 5 4 3" xfId="35527"/>
    <cellStyle name="Total 22 5 5" xfId="17913"/>
    <cellStyle name="Total 22 5 5 2" xfId="35529"/>
    <cellStyle name="Total 22 5 6" xfId="35522"/>
    <cellStyle name="Total 22 6" xfId="17914"/>
    <cellStyle name="Total 22 6 2" xfId="17915"/>
    <cellStyle name="Total 22 6 2 2" xfId="17916"/>
    <cellStyle name="Total 22 6 2 2 2" xfId="35532"/>
    <cellStyle name="Total 22 6 2 3" xfId="35531"/>
    <cellStyle name="Total 22 6 3" xfId="17917"/>
    <cellStyle name="Total 22 6 3 2" xfId="17918"/>
    <cellStyle name="Total 22 6 3 2 2" xfId="35534"/>
    <cellStyle name="Total 22 6 3 3" xfId="35533"/>
    <cellStyle name="Total 22 6 4" xfId="17919"/>
    <cellStyle name="Total 22 6 4 2" xfId="35535"/>
    <cellStyle name="Total 22 6 5" xfId="35530"/>
    <cellStyle name="Total 22 7" xfId="17920"/>
    <cellStyle name="Total 22 7 2" xfId="17921"/>
    <cellStyle name="Total 22 7 2 2" xfId="35537"/>
    <cellStyle name="Total 22 7 3" xfId="35536"/>
    <cellStyle name="Total 22 8" xfId="17922"/>
    <cellStyle name="Total 22 8 2" xfId="17923"/>
    <cellStyle name="Total 22 8 2 2" xfId="35539"/>
    <cellStyle name="Total 22 8 3" xfId="35538"/>
    <cellStyle name="Total 22 9" xfId="17924"/>
    <cellStyle name="Total 22 9 2" xfId="17925"/>
    <cellStyle name="Total 22 9 2 2" xfId="35541"/>
    <cellStyle name="Total 22 9 3" xfId="35540"/>
    <cellStyle name="Total 23" xfId="17926"/>
    <cellStyle name="Total 23 10" xfId="17927"/>
    <cellStyle name="Total 23 10 2" xfId="17928"/>
    <cellStyle name="Total 23 10 2 2" xfId="35544"/>
    <cellStyle name="Total 23 10 3" xfId="35543"/>
    <cellStyle name="Total 23 11" xfId="17929"/>
    <cellStyle name="Total 23 11 2" xfId="35545"/>
    <cellStyle name="Total 23 12" xfId="35542"/>
    <cellStyle name="Total 23 2" xfId="17930"/>
    <cellStyle name="Total 23 2 2" xfId="17931"/>
    <cellStyle name="Total 23 2 2 2" xfId="17932"/>
    <cellStyle name="Total 23 2 2 2 2" xfId="35548"/>
    <cellStyle name="Total 23 2 2 3" xfId="35547"/>
    <cellStyle name="Total 23 2 3" xfId="17933"/>
    <cellStyle name="Total 23 2 3 2" xfId="17934"/>
    <cellStyle name="Total 23 2 3 2 2" xfId="35550"/>
    <cellStyle name="Total 23 2 3 3" xfId="35549"/>
    <cellStyle name="Total 23 2 4" xfId="17935"/>
    <cellStyle name="Total 23 2 4 2" xfId="35551"/>
    <cellStyle name="Total 23 2 5" xfId="35546"/>
    <cellStyle name="Total 23 3" xfId="17936"/>
    <cellStyle name="Total 23 3 2" xfId="17937"/>
    <cellStyle name="Total 23 3 2 2" xfId="17938"/>
    <cellStyle name="Total 23 3 2 2 2" xfId="35554"/>
    <cellStyle name="Total 23 3 2 3" xfId="35553"/>
    <cellStyle name="Total 23 3 3" xfId="17939"/>
    <cellStyle name="Total 23 3 3 2" xfId="17940"/>
    <cellStyle name="Total 23 3 3 2 2" xfId="35556"/>
    <cellStyle name="Total 23 3 3 3" xfId="35555"/>
    <cellStyle name="Total 23 3 4" xfId="17941"/>
    <cellStyle name="Total 23 3 4 2" xfId="35557"/>
    <cellStyle name="Total 23 3 5" xfId="35552"/>
    <cellStyle name="Total 23 4" xfId="17942"/>
    <cellStyle name="Total 23 4 2" xfId="17943"/>
    <cellStyle name="Total 23 4 2 2" xfId="17944"/>
    <cellStyle name="Total 23 4 2 2 2" xfId="35560"/>
    <cellStyle name="Total 23 4 2 3" xfId="35559"/>
    <cellStyle name="Total 23 4 3" xfId="17945"/>
    <cellStyle name="Total 23 4 3 2" xfId="17946"/>
    <cellStyle name="Total 23 4 3 2 2" xfId="35562"/>
    <cellStyle name="Total 23 4 3 3" xfId="35561"/>
    <cellStyle name="Total 23 4 4" xfId="17947"/>
    <cellStyle name="Total 23 4 4 2" xfId="35563"/>
    <cellStyle name="Total 23 4 5" xfId="35558"/>
    <cellStyle name="Total 23 5" xfId="17948"/>
    <cellStyle name="Total 23 5 2" xfId="17949"/>
    <cellStyle name="Total 23 5 2 2" xfId="17950"/>
    <cellStyle name="Total 23 5 2 2 2" xfId="35566"/>
    <cellStyle name="Total 23 5 2 3" xfId="35565"/>
    <cellStyle name="Total 23 5 3" xfId="17951"/>
    <cellStyle name="Total 23 5 3 2" xfId="17952"/>
    <cellStyle name="Total 23 5 3 2 2" xfId="35568"/>
    <cellStyle name="Total 23 5 3 3" xfId="35567"/>
    <cellStyle name="Total 23 5 4" xfId="17953"/>
    <cellStyle name="Total 23 5 4 2" xfId="17954"/>
    <cellStyle name="Total 23 5 4 2 2" xfId="35570"/>
    <cellStyle name="Total 23 5 4 3" xfId="35569"/>
    <cellStyle name="Total 23 5 5" xfId="17955"/>
    <cellStyle name="Total 23 5 5 2" xfId="35571"/>
    <cellStyle name="Total 23 5 6" xfId="35564"/>
    <cellStyle name="Total 23 6" xfId="17956"/>
    <cellStyle name="Total 23 6 2" xfId="17957"/>
    <cellStyle name="Total 23 6 2 2" xfId="17958"/>
    <cellStyle name="Total 23 6 2 2 2" xfId="35574"/>
    <cellStyle name="Total 23 6 2 3" xfId="35573"/>
    <cellStyle name="Total 23 6 3" xfId="17959"/>
    <cellStyle name="Total 23 6 3 2" xfId="17960"/>
    <cellStyle name="Total 23 6 3 2 2" xfId="35576"/>
    <cellStyle name="Total 23 6 3 3" xfId="35575"/>
    <cellStyle name="Total 23 6 4" xfId="17961"/>
    <cellStyle name="Total 23 6 4 2" xfId="35577"/>
    <cellStyle name="Total 23 6 5" xfId="35572"/>
    <cellStyle name="Total 23 7" xfId="17962"/>
    <cellStyle name="Total 23 7 2" xfId="17963"/>
    <cellStyle name="Total 23 7 2 2" xfId="35579"/>
    <cellStyle name="Total 23 7 3" xfId="35578"/>
    <cellStyle name="Total 23 8" xfId="17964"/>
    <cellStyle name="Total 23 8 2" xfId="17965"/>
    <cellStyle name="Total 23 8 2 2" xfId="35581"/>
    <cellStyle name="Total 23 8 3" xfId="35580"/>
    <cellStyle name="Total 23 9" xfId="17966"/>
    <cellStyle name="Total 23 9 2" xfId="17967"/>
    <cellStyle name="Total 23 9 2 2" xfId="35583"/>
    <cellStyle name="Total 23 9 3" xfId="35582"/>
    <cellStyle name="Total 24" xfId="17968"/>
    <cellStyle name="Total 24 10" xfId="17969"/>
    <cellStyle name="Total 24 10 2" xfId="17970"/>
    <cellStyle name="Total 24 10 2 2" xfId="35586"/>
    <cellStyle name="Total 24 10 3" xfId="35585"/>
    <cellStyle name="Total 24 11" xfId="17971"/>
    <cellStyle name="Total 24 11 2" xfId="35587"/>
    <cellStyle name="Total 24 12" xfId="35584"/>
    <cellStyle name="Total 24 2" xfId="17972"/>
    <cellStyle name="Total 24 2 2" xfId="17973"/>
    <cellStyle name="Total 24 2 2 2" xfId="17974"/>
    <cellStyle name="Total 24 2 2 2 2" xfId="35590"/>
    <cellStyle name="Total 24 2 2 3" xfId="35589"/>
    <cellStyle name="Total 24 2 3" xfId="17975"/>
    <cellStyle name="Total 24 2 3 2" xfId="17976"/>
    <cellStyle name="Total 24 2 3 2 2" xfId="35592"/>
    <cellStyle name="Total 24 2 3 3" xfId="35591"/>
    <cellStyle name="Total 24 2 4" xfId="17977"/>
    <cellStyle name="Total 24 2 4 2" xfId="35593"/>
    <cellStyle name="Total 24 2 5" xfId="35588"/>
    <cellStyle name="Total 24 3" xfId="17978"/>
    <cellStyle name="Total 24 3 2" xfId="17979"/>
    <cellStyle name="Total 24 3 2 2" xfId="17980"/>
    <cellStyle name="Total 24 3 2 2 2" xfId="35596"/>
    <cellStyle name="Total 24 3 2 3" xfId="35595"/>
    <cellStyle name="Total 24 3 3" xfId="17981"/>
    <cellStyle name="Total 24 3 3 2" xfId="17982"/>
    <cellStyle name="Total 24 3 3 2 2" xfId="35598"/>
    <cellStyle name="Total 24 3 3 3" xfId="35597"/>
    <cellStyle name="Total 24 3 4" xfId="17983"/>
    <cellStyle name="Total 24 3 4 2" xfId="35599"/>
    <cellStyle name="Total 24 3 5" xfId="35594"/>
    <cellStyle name="Total 24 4" xfId="17984"/>
    <cellStyle name="Total 24 4 2" xfId="17985"/>
    <cellStyle name="Total 24 4 2 2" xfId="17986"/>
    <cellStyle name="Total 24 4 2 2 2" xfId="35602"/>
    <cellStyle name="Total 24 4 2 3" xfId="35601"/>
    <cellStyle name="Total 24 4 3" xfId="17987"/>
    <cellStyle name="Total 24 4 3 2" xfId="17988"/>
    <cellStyle name="Total 24 4 3 2 2" xfId="35604"/>
    <cellStyle name="Total 24 4 3 3" xfId="35603"/>
    <cellStyle name="Total 24 4 4" xfId="17989"/>
    <cellStyle name="Total 24 4 4 2" xfId="35605"/>
    <cellStyle name="Total 24 4 5" xfId="35600"/>
    <cellStyle name="Total 24 5" xfId="17990"/>
    <cellStyle name="Total 24 5 2" xfId="17991"/>
    <cellStyle name="Total 24 5 2 2" xfId="17992"/>
    <cellStyle name="Total 24 5 2 2 2" xfId="35608"/>
    <cellStyle name="Total 24 5 2 3" xfId="35607"/>
    <cellStyle name="Total 24 5 3" xfId="17993"/>
    <cellStyle name="Total 24 5 3 2" xfId="17994"/>
    <cellStyle name="Total 24 5 3 2 2" xfId="35610"/>
    <cellStyle name="Total 24 5 3 3" xfId="35609"/>
    <cellStyle name="Total 24 5 4" xfId="17995"/>
    <cellStyle name="Total 24 5 4 2" xfId="17996"/>
    <cellStyle name="Total 24 5 4 2 2" xfId="35612"/>
    <cellStyle name="Total 24 5 4 3" xfId="35611"/>
    <cellStyle name="Total 24 5 5" xfId="17997"/>
    <cellStyle name="Total 24 5 5 2" xfId="35613"/>
    <cellStyle name="Total 24 5 6" xfId="35606"/>
    <cellStyle name="Total 24 6" xfId="17998"/>
    <cellStyle name="Total 24 6 2" xfId="17999"/>
    <cellStyle name="Total 24 6 2 2" xfId="18000"/>
    <cellStyle name="Total 24 6 2 2 2" xfId="35616"/>
    <cellStyle name="Total 24 6 2 3" xfId="35615"/>
    <cellStyle name="Total 24 6 3" xfId="18001"/>
    <cellStyle name="Total 24 6 3 2" xfId="18002"/>
    <cellStyle name="Total 24 6 3 2 2" xfId="35618"/>
    <cellStyle name="Total 24 6 3 3" xfId="35617"/>
    <cellStyle name="Total 24 6 4" xfId="18003"/>
    <cellStyle name="Total 24 6 4 2" xfId="35619"/>
    <cellStyle name="Total 24 6 5" xfId="35614"/>
    <cellStyle name="Total 24 7" xfId="18004"/>
    <cellStyle name="Total 24 7 2" xfId="18005"/>
    <cellStyle name="Total 24 7 2 2" xfId="35621"/>
    <cellStyle name="Total 24 7 3" xfId="35620"/>
    <cellStyle name="Total 24 8" xfId="18006"/>
    <cellStyle name="Total 24 8 2" xfId="18007"/>
    <cellStyle name="Total 24 8 2 2" xfId="35623"/>
    <cellStyle name="Total 24 8 3" xfId="35622"/>
    <cellStyle name="Total 24 9" xfId="18008"/>
    <cellStyle name="Total 24 9 2" xfId="18009"/>
    <cellStyle name="Total 24 9 2 2" xfId="35625"/>
    <cellStyle name="Total 24 9 3" xfId="35624"/>
    <cellStyle name="Total 25" xfId="18010"/>
    <cellStyle name="Total 25 10" xfId="18011"/>
    <cellStyle name="Total 25 10 2" xfId="18012"/>
    <cellStyle name="Total 25 10 2 2" xfId="35628"/>
    <cellStyle name="Total 25 10 3" xfId="35627"/>
    <cellStyle name="Total 25 11" xfId="18013"/>
    <cellStyle name="Total 25 11 2" xfId="35629"/>
    <cellStyle name="Total 25 12" xfId="35626"/>
    <cellStyle name="Total 25 2" xfId="18014"/>
    <cellStyle name="Total 25 2 2" xfId="18015"/>
    <cellStyle name="Total 25 2 2 2" xfId="18016"/>
    <cellStyle name="Total 25 2 2 2 2" xfId="35632"/>
    <cellStyle name="Total 25 2 2 3" xfId="35631"/>
    <cellStyle name="Total 25 2 3" xfId="18017"/>
    <cellStyle name="Total 25 2 3 2" xfId="18018"/>
    <cellStyle name="Total 25 2 3 2 2" xfId="35634"/>
    <cellStyle name="Total 25 2 3 3" xfId="35633"/>
    <cellStyle name="Total 25 2 4" xfId="18019"/>
    <cellStyle name="Total 25 2 4 2" xfId="35635"/>
    <cellStyle name="Total 25 2 5" xfId="35630"/>
    <cellStyle name="Total 25 3" xfId="18020"/>
    <cellStyle name="Total 25 3 2" xfId="18021"/>
    <cellStyle name="Total 25 3 2 2" xfId="18022"/>
    <cellStyle name="Total 25 3 2 2 2" xfId="35638"/>
    <cellStyle name="Total 25 3 2 3" xfId="35637"/>
    <cellStyle name="Total 25 3 3" xfId="18023"/>
    <cellStyle name="Total 25 3 3 2" xfId="18024"/>
    <cellStyle name="Total 25 3 3 2 2" xfId="35640"/>
    <cellStyle name="Total 25 3 3 3" xfId="35639"/>
    <cellStyle name="Total 25 3 4" xfId="18025"/>
    <cellStyle name="Total 25 3 4 2" xfId="35641"/>
    <cellStyle name="Total 25 3 5" xfId="35636"/>
    <cellStyle name="Total 25 4" xfId="18026"/>
    <cellStyle name="Total 25 4 2" xfId="18027"/>
    <cellStyle name="Total 25 4 2 2" xfId="18028"/>
    <cellStyle name="Total 25 4 2 2 2" xfId="35644"/>
    <cellStyle name="Total 25 4 2 3" xfId="35643"/>
    <cellStyle name="Total 25 4 3" xfId="18029"/>
    <cellStyle name="Total 25 4 3 2" xfId="18030"/>
    <cellStyle name="Total 25 4 3 2 2" xfId="35646"/>
    <cellStyle name="Total 25 4 3 3" xfId="35645"/>
    <cellStyle name="Total 25 4 4" xfId="18031"/>
    <cellStyle name="Total 25 4 4 2" xfId="35647"/>
    <cellStyle name="Total 25 4 5" xfId="35642"/>
    <cellStyle name="Total 25 5" xfId="18032"/>
    <cellStyle name="Total 25 5 2" xfId="18033"/>
    <cellStyle name="Total 25 5 2 2" xfId="18034"/>
    <cellStyle name="Total 25 5 2 2 2" xfId="35650"/>
    <cellStyle name="Total 25 5 2 3" xfId="35649"/>
    <cellStyle name="Total 25 5 3" xfId="18035"/>
    <cellStyle name="Total 25 5 3 2" xfId="18036"/>
    <cellStyle name="Total 25 5 3 2 2" xfId="35652"/>
    <cellStyle name="Total 25 5 3 3" xfId="35651"/>
    <cellStyle name="Total 25 5 4" xfId="18037"/>
    <cellStyle name="Total 25 5 4 2" xfId="18038"/>
    <cellStyle name="Total 25 5 4 2 2" xfId="35654"/>
    <cellStyle name="Total 25 5 4 3" xfId="35653"/>
    <cellStyle name="Total 25 5 5" xfId="18039"/>
    <cellStyle name="Total 25 5 5 2" xfId="35655"/>
    <cellStyle name="Total 25 5 6" xfId="35648"/>
    <cellStyle name="Total 25 6" xfId="18040"/>
    <cellStyle name="Total 25 6 2" xfId="18041"/>
    <cellStyle name="Total 25 6 2 2" xfId="18042"/>
    <cellStyle name="Total 25 6 2 2 2" xfId="35658"/>
    <cellStyle name="Total 25 6 2 3" xfId="35657"/>
    <cellStyle name="Total 25 6 3" xfId="18043"/>
    <cellStyle name="Total 25 6 3 2" xfId="18044"/>
    <cellStyle name="Total 25 6 3 2 2" xfId="35660"/>
    <cellStyle name="Total 25 6 3 3" xfId="35659"/>
    <cellStyle name="Total 25 6 4" xfId="18045"/>
    <cellStyle name="Total 25 6 4 2" xfId="35661"/>
    <cellStyle name="Total 25 6 5" xfId="35656"/>
    <cellStyle name="Total 25 7" xfId="18046"/>
    <cellStyle name="Total 25 7 2" xfId="18047"/>
    <cellStyle name="Total 25 7 2 2" xfId="35663"/>
    <cellStyle name="Total 25 7 3" xfId="35662"/>
    <cellStyle name="Total 25 8" xfId="18048"/>
    <cellStyle name="Total 25 8 2" xfId="18049"/>
    <cellStyle name="Total 25 8 2 2" xfId="35665"/>
    <cellStyle name="Total 25 8 3" xfId="35664"/>
    <cellStyle name="Total 25 9" xfId="18050"/>
    <cellStyle name="Total 25 9 2" xfId="18051"/>
    <cellStyle name="Total 25 9 2 2" xfId="35667"/>
    <cellStyle name="Total 25 9 3" xfId="35666"/>
    <cellStyle name="Total 26" xfId="18052"/>
    <cellStyle name="Total 26 10" xfId="18053"/>
    <cellStyle name="Total 26 10 2" xfId="18054"/>
    <cellStyle name="Total 26 10 2 2" xfId="35670"/>
    <cellStyle name="Total 26 10 3" xfId="35669"/>
    <cellStyle name="Total 26 11" xfId="18055"/>
    <cellStyle name="Total 26 11 2" xfId="35671"/>
    <cellStyle name="Total 26 12" xfId="35668"/>
    <cellStyle name="Total 26 2" xfId="18056"/>
    <cellStyle name="Total 26 2 2" xfId="18057"/>
    <cellStyle name="Total 26 2 2 2" xfId="18058"/>
    <cellStyle name="Total 26 2 2 2 2" xfId="35674"/>
    <cellStyle name="Total 26 2 2 3" xfId="35673"/>
    <cellStyle name="Total 26 2 3" xfId="18059"/>
    <cellStyle name="Total 26 2 3 2" xfId="18060"/>
    <cellStyle name="Total 26 2 3 2 2" xfId="35676"/>
    <cellStyle name="Total 26 2 3 3" xfId="35675"/>
    <cellStyle name="Total 26 2 4" xfId="18061"/>
    <cellStyle name="Total 26 2 4 2" xfId="35677"/>
    <cellStyle name="Total 26 2 5" xfId="35672"/>
    <cellStyle name="Total 26 3" xfId="18062"/>
    <cellStyle name="Total 26 3 2" xfId="18063"/>
    <cellStyle name="Total 26 3 2 2" xfId="18064"/>
    <cellStyle name="Total 26 3 2 2 2" xfId="35680"/>
    <cellStyle name="Total 26 3 2 3" xfId="35679"/>
    <cellStyle name="Total 26 3 3" xfId="18065"/>
    <cellStyle name="Total 26 3 3 2" xfId="18066"/>
    <cellStyle name="Total 26 3 3 2 2" xfId="35682"/>
    <cellStyle name="Total 26 3 3 3" xfId="35681"/>
    <cellStyle name="Total 26 3 4" xfId="18067"/>
    <cellStyle name="Total 26 3 4 2" xfId="35683"/>
    <cellStyle name="Total 26 3 5" xfId="35678"/>
    <cellStyle name="Total 26 4" xfId="18068"/>
    <cellStyle name="Total 26 4 2" xfId="18069"/>
    <cellStyle name="Total 26 4 2 2" xfId="18070"/>
    <cellStyle name="Total 26 4 2 2 2" xfId="35686"/>
    <cellStyle name="Total 26 4 2 3" xfId="35685"/>
    <cellStyle name="Total 26 4 3" xfId="18071"/>
    <cellStyle name="Total 26 4 3 2" xfId="18072"/>
    <cellStyle name="Total 26 4 3 2 2" xfId="35688"/>
    <cellStyle name="Total 26 4 3 3" xfId="35687"/>
    <cellStyle name="Total 26 4 4" xfId="18073"/>
    <cellStyle name="Total 26 4 4 2" xfId="35689"/>
    <cellStyle name="Total 26 4 5" xfId="35684"/>
    <cellStyle name="Total 26 5" xfId="18074"/>
    <cellStyle name="Total 26 5 2" xfId="18075"/>
    <cellStyle name="Total 26 5 2 2" xfId="18076"/>
    <cellStyle name="Total 26 5 2 2 2" xfId="35692"/>
    <cellStyle name="Total 26 5 2 3" xfId="35691"/>
    <cellStyle name="Total 26 5 3" xfId="18077"/>
    <cellStyle name="Total 26 5 3 2" xfId="18078"/>
    <cellStyle name="Total 26 5 3 2 2" xfId="35694"/>
    <cellStyle name="Total 26 5 3 3" xfId="35693"/>
    <cellStyle name="Total 26 5 4" xfId="18079"/>
    <cellStyle name="Total 26 5 4 2" xfId="18080"/>
    <cellStyle name="Total 26 5 4 2 2" xfId="35696"/>
    <cellStyle name="Total 26 5 4 3" xfId="35695"/>
    <cellStyle name="Total 26 5 5" xfId="18081"/>
    <cellStyle name="Total 26 5 5 2" xfId="35697"/>
    <cellStyle name="Total 26 5 6" xfId="35690"/>
    <cellStyle name="Total 26 6" xfId="18082"/>
    <cellStyle name="Total 26 6 2" xfId="18083"/>
    <cellStyle name="Total 26 6 2 2" xfId="18084"/>
    <cellStyle name="Total 26 6 2 2 2" xfId="35700"/>
    <cellStyle name="Total 26 6 2 3" xfId="35699"/>
    <cellStyle name="Total 26 6 3" xfId="18085"/>
    <cellStyle name="Total 26 6 3 2" xfId="18086"/>
    <cellStyle name="Total 26 6 3 2 2" xfId="35702"/>
    <cellStyle name="Total 26 6 3 3" xfId="35701"/>
    <cellStyle name="Total 26 6 4" xfId="18087"/>
    <cellStyle name="Total 26 6 4 2" xfId="35703"/>
    <cellStyle name="Total 26 6 5" xfId="35698"/>
    <cellStyle name="Total 26 7" xfId="18088"/>
    <cellStyle name="Total 26 7 2" xfId="18089"/>
    <cellStyle name="Total 26 7 2 2" xfId="35705"/>
    <cellStyle name="Total 26 7 3" xfId="35704"/>
    <cellStyle name="Total 26 8" xfId="18090"/>
    <cellStyle name="Total 26 8 2" xfId="18091"/>
    <cellStyle name="Total 26 8 2 2" xfId="35707"/>
    <cellStyle name="Total 26 8 3" xfId="35706"/>
    <cellStyle name="Total 26 9" xfId="18092"/>
    <cellStyle name="Total 26 9 2" xfId="18093"/>
    <cellStyle name="Total 26 9 2 2" xfId="35709"/>
    <cellStyle name="Total 26 9 3" xfId="35708"/>
    <cellStyle name="Total 27" xfId="18094"/>
    <cellStyle name="Total 27 10" xfId="18095"/>
    <cellStyle name="Total 27 10 2" xfId="18096"/>
    <cellStyle name="Total 27 10 2 2" xfId="35712"/>
    <cellStyle name="Total 27 10 3" xfId="35711"/>
    <cellStyle name="Total 27 11" xfId="18097"/>
    <cellStyle name="Total 27 11 2" xfId="35713"/>
    <cellStyle name="Total 27 12" xfId="35710"/>
    <cellStyle name="Total 27 2" xfId="18098"/>
    <cellStyle name="Total 27 2 2" xfId="18099"/>
    <cellStyle name="Total 27 2 2 2" xfId="18100"/>
    <cellStyle name="Total 27 2 2 2 2" xfId="35716"/>
    <cellStyle name="Total 27 2 2 3" xfId="35715"/>
    <cellStyle name="Total 27 2 3" xfId="18101"/>
    <cellStyle name="Total 27 2 3 2" xfId="18102"/>
    <cellStyle name="Total 27 2 3 2 2" xfId="35718"/>
    <cellStyle name="Total 27 2 3 3" xfId="35717"/>
    <cellStyle name="Total 27 2 4" xfId="18103"/>
    <cellStyle name="Total 27 2 4 2" xfId="35719"/>
    <cellStyle name="Total 27 2 5" xfId="35714"/>
    <cellStyle name="Total 27 3" xfId="18104"/>
    <cellStyle name="Total 27 3 2" xfId="18105"/>
    <cellStyle name="Total 27 3 2 2" xfId="18106"/>
    <cellStyle name="Total 27 3 2 2 2" xfId="35722"/>
    <cellStyle name="Total 27 3 2 3" xfId="35721"/>
    <cellStyle name="Total 27 3 3" xfId="18107"/>
    <cellStyle name="Total 27 3 3 2" xfId="18108"/>
    <cellStyle name="Total 27 3 3 2 2" xfId="35724"/>
    <cellStyle name="Total 27 3 3 3" xfId="35723"/>
    <cellStyle name="Total 27 3 4" xfId="18109"/>
    <cellStyle name="Total 27 3 4 2" xfId="35725"/>
    <cellStyle name="Total 27 3 5" xfId="35720"/>
    <cellStyle name="Total 27 4" xfId="18110"/>
    <cellStyle name="Total 27 4 2" xfId="18111"/>
    <cellStyle name="Total 27 4 2 2" xfId="18112"/>
    <cellStyle name="Total 27 4 2 2 2" xfId="35728"/>
    <cellStyle name="Total 27 4 2 3" xfId="35727"/>
    <cellStyle name="Total 27 4 3" xfId="18113"/>
    <cellStyle name="Total 27 4 3 2" xfId="18114"/>
    <cellStyle name="Total 27 4 3 2 2" xfId="35730"/>
    <cellStyle name="Total 27 4 3 3" xfId="35729"/>
    <cellStyle name="Total 27 4 4" xfId="18115"/>
    <cellStyle name="Total 27 4 4 2" xfId="35731"/>
    <cellStyle name="Total 27 4 5" xfId="35726"/>
    <cellStyle name="Total 27 5" xfId="18116"/>
    <cellStyle name="Total 27 5 2" xfId="18117"/>
    <cellStyle name="Total 27 5 2 2" xfId="18118"/>
    <cellStyle name="Total 27 5 2 2 2" xfId="35734"/>
    <cellStyle name="Total 27 5 2 3" xfId="35733"/>
    <cellStyle name="Total 27 5 3" xfId="18119"/>
    <cellStyle name="Total 27 5 3 2" xfId="18120"/>
    <cellStyle name="Total 27 5 3 2 2" xfId="35736"/>
    <cellStyle name="Total 27 5 3 3" xfId="35735"/>
    <cellStyle name="Total 27 5 4" xfId="18121"/>
    <cellStyle name="Total 27 5 4 2" xfId="18122"/>
    <cellStyle name="Total 27 5 4 2 2" xfId="35738"/>
    <cellStyle name="Total 27 5 4 3" xfId="35737"/>
    <cellStyle name="Total 27 5 5" xfId="18123"/>
    <cellStyle name="Total 27 5 5 2" xfId="35739"/>
    <cellStyle name="Total 27 5 6" xfId="35732"/>
    <cellStyle name="Total 27 6" xfId="18124"/>
    <cellStyle name="Total 27 6 2" xfId="18125"/>
    <cellStyle name="Total 27 6 2 2" xfId="18126"/>
    <cellStyle name="Total 27 6 2 2 2" xfId="35742"/>
    <cellStyle name="Total 27 6 2 3" xfId="35741"/>
    <cellStyle name="Total 27 6 3" xfId="18127"/>
    <cellStyle name="Total 27 6 3 2" xfId="18128"/>
    <cellStyle name="Total 27 6 3 2 2" xfId="35744"/>
    <cellStyle name="Total 27 6 3 3" xfId="35743"/>
    <cellStyle name="Total 27 6 4" xfId="18129"/>
    <cellStyle name="Total 27 6 4 2" xfId="35745"/>
    <cellStyle name="Total 27 6 5" xfId="35740"/>
    <cellStyle name="Total 27 7" xfId="18130"/>
    <cellStyle name="Total 27 7 2" xfId="18131"/>
    <cellStyle name="Total 27 7 2 2" xfId="35747"/>
    <cellStyle name="Total 27 7 3" xfId="35746"/>
    <cellStyle name="Total 27 8" xfId="18132"/>
    <cellStyle name="Total 27 8 2" xfId="18133"/>
    <cellStyle name="Total 27 8 2 2" xfId="35749"/>
    <cellStyle name="Total 27 8 3" xfId="35748"/>
    <cellStyle name="Total 27 9" xfId="18134"/>
    <cellStyle name="Total 27 9 2" xfId="18135"/>
    <cellStyle name="Total 27 9 2 2" xfId="35751"/>
    <cellStyle name="Total 27 9 3" xfId="35750"/>
    <cellStyle name="Total 28" xfId="18136"/>
    <cellStyle name="Total 28 10" xfId="18137"/>
    <cellStyle name="Total 28 10 2" xfId="18138"/>
    <cellStyle name="Total 28 10 2 2" xfId="35754"/>
    <cellStyle name="Total 28 10 3" xfId="35753"/>
    <cellStyle name="Total 28 11" xfId="18139"/>
    <cellStyle name="Total 28 11 2" xfId="35755"/>
    <cellStyle name="Total 28 12" xfId="35752"/>
    <cellStyle name="Total 28 2" xfId="18140"/>
    <cellStyle name="Total 28 2 2" xfId="18141"/>
    <cellStyle name="Total 28 2 2 2" xfId="18142"/>
    <cellStyle name="Total 28 2 2 2 2" xfId="35758"/>
    <cellStyle name="Total 28 2 2 3" xfId="35757"/>
    <cellStyle name="Total 28 2 3" xfId="18143"/>
    <cellStyle name="Total 28 2 3 2" xfId="18144"/>
    <cellStyle name="Total 28 2 3 2 2" xfId="35760"/>
    <cellStyle name="Total 28 2 3 3" xfId="35759"/>
    <cellStyle name="Total 28 2 4" xfId="18145"/>
    <cellStyle name="Total 28 2 4 2" xfId="35761"/>
    <cellStyle name="Total 28 2 5" xfId="35756"/>
    <cellStyle name="Total 28 3" xfId="18146"/>
    <cellStyle name="Total 28 3 2" xfId="18147"/>
    <cellStyle name="Total 28 3 2 2" xfId="18148"/>
    <cellStyle name="Total 28 3 2 2 2" xfId="35764"/>
    <cellStyle name="Total 28 3 2 3" xfId="35763"/>
    <cellStyle name="Total 28 3 3" xfId="18149"/>
    <cellStyle name="Total 28 3 3 2" xfId="18150"/>
    <cellStyle name="Total 28 3 3 2 2" xfId="35766"/>
    <cellStyle name="Total 28 3 3 3" xfId="35765"/>
    <cellStyle name="Total 28 3 4" xfId="18151"/>
    <cellStyle name="Total 28 3 4 2" xfId="35767"/>
    <cellStyle name="Total 28 3 5" xfId="35762"/>
    <cellStyle name="Total 28 4" xfId="18152"/>
    <cellStyle name="Total 28 4 2" xfId="18153"/>
    <cellStyle name="Total 28 4 2 2" xfId="18154"/>
    <cellStyle name="Total 28 4 2 2 2" xfId="35770"/>
    <cellStyle name="Total 28 4 2 3" xfId="35769"/>
    <cellStyle name="Total 28 4 3" xfId="18155"/>
    <cellStyle name="Total 28 4 3 2" xfId="18156"/>
    <cellStyle name="Total 28 4 3 2 2" xfId="35772"/>
    <cellStyle name="Total 28 4 3 3" xfId="35771"/>
    <cellStyle name="Total 28 4 4" xfId="18157"/>
    <cellStyle name="Total 28 4 4 2" xfId="35773"/>
    <cellStyle name="Total 28 4 5" xfId="35768"/>
    <cellStyle name="Total 28 5" xfId="18158"/>
    <cellStyle name="Total 28 5 2" xfId="18159"/>
    <cellStyle name="Total 28 5 2 2" xfId="18160"/>
    <cellStyle name="Total 28 5 2 2 2" xfId="35776"/>
    <cellStyle name="Total 28 5 2 3" xfId="35775"/>
    <cellStyle name="Total 28 5 3" xfId="18161"/>
    <cellStyle name="Total 28 5 3 2" xfId="18162"/>
    <cellStyle name="Total 28 5 3 2 2" xfId="35778"/>
    <cellStyle name="Total 28 5 3 3" xfId="35777"/>
    <cellStyle name="Total 28 5 4" xfId="18163"/>
    <cellStyle name="Total 28 5 4 2" xfId="18164"/>
    <cellStyle name="Total 28 5 4 2 2" xfId="35780"/>
    <cellStyle name="Total 28 5 4 3" xfId="35779"/>
    <cellStyle name="Total 28 5 5" xfId="18165"/>
    <cellStyle name="Total 28 5 5 2" xfId="35781"/>
    <cellStyle name="Total 28 5 6" xfId="35774"/>
    <cellStyle name="Total 28 6" xfId="18166"/>
    <cellStyle name="Total 28 6 2" xfId="18167"/>
    <cellStyle name="Total 28 6 2 2" xfId="18168"/>
    <cellStyle name="Total 28 6 2 2 2" xfId="35784"/>
    <cellStyle name="Total 28 6 2 3" xfId="35783"/>
    <cellStyle name="Total 28 6 3" xfId="18169"/>
    <cellStyle name="Total 28 6 3 2" xfId="18170"/>
    <cellStyle name="Total 28 6 3 2 2" xfId="35786"/>
    <cellStyle name="Total 28 6 3 3" xfId="35785"/>
    <cellStyle name="Total 28 6 4" xfId="18171"/>
    <cellStyle name="Total 28 6 4 2" xfId="35787"/>
    <cellStyle name="Total 28 6 5" xfId="35782"/>
    <cellStyle name="Total 28 7" xfId="18172"/>
    <cellStyle name="Total 28 7 2" xfId="18173"/>
    <cellStyle name="Total 28 7 2 2" xfId="35789"/>
    <cellStyle name="Total 28 7 3" xfId="35788"/>
    <cellStyle name="Total 28 8" xfId="18174"/>
    <cellStyle name="Total 28 8 2" xfId="18175"/>
    <cellStyle name="Total 28 8 2 2" xfId="35791"/>
    <cellStyle name="Total 28 8 3" xfId="35790"/>
    <cellStyle name="Total 28 9" xfId="18176"/>
    <cellStyle name="Total 28 9 2" xfId="18177"/>
    <cellStyle name="Total 28 9 2 2" xfId="35793"/>
    <cellStyle name="Total 28 9 3" xfId="35792"/>
    <cellStyle name="Total 29" xfId="18178"/>
    <cellStyle name="Total 29 10" xfId="18179"/>
    <cellStyle name="Total 29 10 2" xfId="18180"/>
    <cellStyle name="Total 29 10 2 2" xfId="35796"/>
    <cellStyle name="Total 29 10 3" xfId="35795"/>
    <cellStyle name="Total 29 11" xfId="18181"/>
    <cellStyle name="Total 29 11 2" xfId="35797"/>
    <cellStyle name="Total 29 12" xfId="35794"/>
    <cellStyle name="Total 29 2" xfId="18182"/>
    <cellStyle name="Total 29 2 2" xfId="18183"/>
    <cellStyle name="Total 29 2 2 2" xfId="18184"/>
    <cellStyle name="Total 29 2 2 2 2" xfId="35800"/>
    <cellStyle name="Total 29 2 2 3" xfId="35799"/>
    <cellStyle name="Total 29 2 3" xfId="18185"/>
    <cellStyle name="Total 29 2 3 2" xfId="18186"/>
    <cellStyle name="Total 29 2 3 2 2" xfId="35802"/>
    <cellStyle name="Total 29 2 3 3" xfId="35801"/>
    <cellStyle name="Total 29 2 4" xfId="18187"/>
    <cellStyle name="Total 29 2 4 2" xfId="35803"/>
    <cellStyle name="Total 29 2 5" xfId="35798"/>
    <cellStyle name="Total 29 3" xfId="18188"/>
    <cellStyle name="Total 29 3 2" xfId="18189"/>
    <cellStyle name="Total 29 3 2 2" xfId="18190"/>
    <cellStyle name="Total 29 3 2 2 2" xfId="35806"/>
    <cellStyle name="Total 29 3 2 3" xfId="35805"/>
    <cellStyle name="Total 29 3 3" xfId="18191"/>
    <cellStyle name="Total 29 3 3 2" xfId="18192"/>
    <cellStyle name="Total 29 3 3 2 2" xfId="35808"/>
    <cellStyle name="Total 29 3 3 3" xfId="35807"/>
    <cellStyle name="Total 29 3 4" xfId="18193"/>
    <cellStyle name="Total 29 3 4 2" xfId="35809"/>
    <cellStyle name="Total 29 3 5" xfId="35804"/>
    <cellStyle name="Total 29 4" xfId="18194"/>
    <cellStyle name="Total 29 4 2" xfId="18195"/>
    <cellStyle name="Total 29 4 2 2" xfId="18196"/>
    <cellStyle name="Total 29 4 2 2 2" xfId="35812"/>
    <cellStyle name="Total 29 4 2 3" xfId="35811"/>
    <cellStyle name="Total 29 4 3" xfId="18197"/>
    <cellStyle name="Total 29 4 3 2" xfId="18198"/>
    <cellStyle name="Total 29 4 3 2 2" xfId="35814"/>
    <cellStyle name="Total 29 4 3 3" xfId="35813"/>
    <cellStyle name="Total 29 4 4" xfId="18199"/>
    <cellStyle name="Total 29 4 4 2" xfId="35815"/>
    <cellStyle name="Total 29 4 5" xfId="35810"/>
    <cellStyle name="Total 29 5" xfId="18200"/>
    <cellStyle name="Total 29 5 2" xfId="18201"/>
    <cellStyle name="Total 29 5 2 2" xfId="18202"/>
    <cellStyle name="Total 29 5 2 2 2" xfId="35818"/>
    <cellStyle name="Total 29 5 2 3" xfId="35817"/>
    <cellStyle name="Total 29 5 3" xfId="18203"/>
    <cellStyle name="Total 29 5 3 2" xfId="18204"/>
    <cellStyle name="Total 29 5 3 2 2" xfId="35820"/>
    <cellStyle name="Total 29 5 3 3" xfId="35819"/>
    <cellStyle name="Total 29 5 4" xfId="18205"/>
    <cellStyle name="Total 29 5 4 2" xfId="18206"/>
    <cellStyle name="Total 29 5 4 2 2" xfId="35822"/>
    <cellStyle name="Total 29 5 4 3" xfId="35821"/>
    <cellStyle name="Total 29 5 5" xfId="18207"/>
    <cellStyle name="Total 29 5 5 2" xfId="35823"/>
    <cellStyle name="Total 29 5 6" xfId="35816"/>
    <cellStyle name="Total 29 6" xfId="18208"/>
    <cellStyle name="Total 29 6 2" xfId="18209"/>
    <cellStyle name="Total 29 6 2 2" xfId="18210"/>
    <cellStyle name="Total 29 6 2 2 2" xfId="35826"/>
    <cellStyle name="Total 29 6 2 3" xfId="35825"/>
    <cellStyle name="Total 29 6 3" xfId="18211"/>
    <cellStyle name="Total 29 6 3 2" xfId="18212"/>
    <cellStyle name="Total 29 6 3 2 2" xfId="35828"/>
    <cellStyle name="Total 29 6 3 3" xfId="35827"/>
    <cellStyle name="Total 29 6 4" xfId="18213"/>
    <cellStyle name="Total 29 6 4 2" xfId="35829"/>
    <cellStyle name="Total 29 6 5" xfId="35824"/>
    <cellStyle name="Total 29 7" xfId="18214"/>
    <cellStyle name="Total 29 7 2" xfId="18215"/>
    <cellStyle name="Total 29 7 2 2" xfId="35831"/>
    <cellStyle name="Total 29 7 3" xfId="35830"/>
    <cellStyle name="Total 29 8" xfId="18216"/>
    <cellStyle name="Total 29 8 2" xfId="18217"/>
    <cellStyle name="Total 29 8 2 2" xfId="35833"/>
    <cellStyle name="Total 29 8 3" xfId="35832"/>
    <cellStyle name="Total 29 9" xfId="18218"/>
    <cellStyle name="Total 29 9 2" xfId="18219"/>
    <cellStyle name="Total 29 9 2 2" xfId="35835"/>
    <cellStyle name="Total 29 9 3" xfId="35834"/>
    <cellStyle name="Total 3" xfId="18220"/>
    <cellStyle name="Total 3 10" xfId="18221"/>
    <cellStyle name="Total 3 10 2" xfId="18222"/>
    <cellStyle name="Total 3 10 2 2" xfId="35838"/>
    <cellStyle name="Total 3 10 3" xfId="35837"/>
    <cellStyle name="Total 3 11" xfId="18223"/>
    <cellStyle name="Total 3 11 2" xfId="18224"/>
    <cellStyle name="Total 3 11 2 2" xfId="35840"/>
    <cellStyle name="Total 3 11 3" xfId="35839"/>
    <cellStyle name="Total 3 12" xfId="18225"/>
    <cellStyle name="Total 3 12 2" xfId="35841"/>
    <cellStyle name="Total 3 13" xfId="35836"/>
    <cellStyle name="Total 3 2" xfId="18226"/>
    <cellStyle name="Total 3 2 10" xfId="35842"/>
    <cellStyle name="Total 3 2 2" xfId="18227"/>
    <cellStyle name="Total 3 2 2 2" xfId="18228"/>
    <cellStyle name="Total 3 2 2 2 2" xfId="18229"/>
    <cellStyle name="Total 3 2 2 2 2 2" xfId="35845"/>
    <cellStyle name="Total 3 2 2 2 3" xfId="35844"/>
    <cellStyle name="Total 3 2 2 3" xfId="18230"/>
    <cellStyle name="Total 3 2 2 3 2" xfId="18231"/>
    <cellStyle name="Total 3 2 2 3 2 2" xfId="35847"/>
    <cellStyle name="Total 3 2 2 3 3" xfId="35846"/>
    <cellStyle name="Total 3 2 2 4" xfId="18232"/>
    <cellStyle name="Total 3 2 2 4 2" xfId="35848"/>
    <cellStyle name="Total 3 2 2 5" xfId="35843"/>
    <cellStyle name="Total 3 2 3" xfId="18233"/>
    <cellStyle name="Total 3 2 3 2" xfId="18234"/>
    <cellStyle name="Total 3 2 3 2 2" xfId="18235"/>
    <cellStyle name="Total 3 2 3 2 2 2" xfId="35851"/>
    <cellStyle name="Total 3 2 3 2 3" xfId="35850"/>
    <cellStyle name="Total 3 2 3 3" xfId="18236"/>
    <cellStyle name="Total 3 2 3 3 2" xfId="18237"/>
    <cellStyle name="Total 3 2 3 3 2 2" xfId="35853"/>
    <cellStyle name="Total 3 2 3 3 3" xfId="35852"/>
    <cellStyle name="Total 3 2 3 4" xfId="18238"/>
    <cellStyle name="Total 3 2 3 4 2" xfId="35854"/>
    <cellStyle name="Total 3 2 3 5" xfId="35849"/>
    <cellStyle name="Total 3 2 4" xfId="18239"/>
    <cellStyle name="Total 3 2 4 2" xfId="18240"/>
    <cellStyle name="Total 3 2 4 2 2" xfId="18241"/>
    <cellStyle name="Total 3 2 4 2 2 2" xfId="35857"/>
    <cellStyle name="Total 3 2 4 2 3" xfId="35856"/>
    <cellStyle name="Total 3 2 4 3" xfId="18242"/>
    <cellStyle name="Total 3 2 4 3 2" xfId="18243"/>
    <cellStyle name="Total 3 2 4 3 2 2" xfId="35859"/>
    <cellStyle name="Total 3 2 4 3 3" xfId="35858"/>
    <cellStyle name="Total 3 2 4 4" xfId="18244"/>
    <cellStyle name="Total 3 2 4 4 2" xfId="18245"/>
    <cellStyle name="Total 3 2 4 4 2 2" xfId="35861"/>
    <cellStyle name="Total 3 2 4 4 3" xfId="35860"/>
    <cellStyle name="Total 3 2 4 5" xfId="18246"/>
    <cellStyle name="Total 3 2 4 5 2" xfId="35862"/>
    <cellStyle name="Total 3 2 4 6" xfId="35855"/>
    <cellStyle name="Total 3 2 5" xfId="18247"/>
    <cellStyle name="Total 3 2 5 2" xfId="18248"/>
    <cellStyle name="Total 3 2 5 2 2" xfId="18249"/>
    <cellStyle name="Total 3 2 5 2 2 2" xfId="35865"/>
    <cellStyle name="Total 3 2 5 2 3" xfId="35864"/>
    <cellStyle name="Total 3 2 5 3" xfId="18250"/>
    <cellStyle name="Total 3 2 5 3 2" xfId="18251"/>
    <cellStyle name="Total 3 2 5 3 2 2" xfId="35867"/>
    <cellStyle name="Total 3 2 5 3 3" xfId="35866"/>
    <cellStyle name="Total 3 2 5 4" xfId="18252"/>
    <cellStyle name="Total 3 2 5 4 2" xfId="35868"/>
    <cellStyle name="Total 3 2 5 5" xfId="35863"/>
    <cellStyle name="Total 3 2 6" xfId="18253"/>
    <cellStyle name="Total 3 2 6 2" xfId="18254"/>
    <cellStyle name="Total 3 2 6 2 2" xfId="35870"/>
    <cellStyle name="Total 3 2 6 3" xfId="35869"/>
    <cellStyle name="Total 3 2 7" xfId="18255"/>
    <cellStyle name="Total 3 2 7 2" xfId="18256"/>
    <cellStyle name="Total 3 2 7 2 2" xfId="35872"/>
    <cellStyle name="Total 3 2 7 3" xfId="35871"/>
    <cellStyle name="Total 3 2 8" xfId="18257"/>
    <cellStyle name="Total 3 2 8 2" xfId="18258"/>
    <cellStyle name="Total 3 2 8 2 2" xfId="35874"/>
    <cellStyle name="Total 3 2 8 3" xfId="35873"/>
    <cellStyle name="Total 3 2 9" xfId="18259"/>
    <cellStyle name="Total 3 2 9 2" xfId="35875"/>
    <cellStyle name="Total 3 3" xfId="18260"/>
    <cellStyle name="Total 3 3 2" xfId="18261"/>
    <cellStyle name="Total 3 3 2 2" xfId="18262"/>
    <cellStyle name="Total 3 3 2 2 2" xfId="35878"/>
    <cellStyle name="Total 3 3 2 3" xfId="35877"/>
    <cellStyle name="Total 3 3 3" xfId="18263"/>
    <cellStyle name="Total 3 3 3 2" xfId="18264"/>
    <cellStyle name="Total 3 3 3 2 2" xfId="35880"/>
    <cellStyle name="Total 3 3 3 3" xfId="35879"/>
    <cellStyle name="Total 3 3 4" xfId="18265"/>
    <cellStyle name="Total 3 3 4 2" xfId="35881"/>
    <cellStyle name="Total 3 3 5" xfId="35876"/>
    <cellStyle name="Total 3 4" xfId="18266"/>
    <cellStyle name="Total 3 4 2" xfId="18267"/>
    <cellStyle name="Total 3 4 2 2" xfId="18268"/>
    <cellStyle name="Total 3 4 2 2 2" xfId="35884"/>
    <cellStyle name="Total 3 4 2 3" xfId="35883"/>
    <cellStyle name="Total 3 4 3" xfId="18269"/>
    <cellStyle name="Total 3 4 3 2" xfId="18270"/>
    <cellStyle name="Total 3 4 3 2 2" xfId="35886"/>
    <cellStyle name="Total 3 4 3 3" xfId="35885"/>
    <cellStyle name="Total 3 4 4" xfId="18271"/>
    <cellStyle name="Total 3 4 4 2" xfId="35887"/>
    <cellStyle name="Total 3 4 5" xfId="35882"/>
    <cellStyle name="Total 3 5" xfId="18272"/>
    <cellStyle name="Total 3 5 2" xfId="18273"/>
    <cellStyle name="Total 3 5 2 2" xfId="18274"/>
    <cellStyle name="Total 3 5 2 2 2" xfId="35890"/>
    <cellStyle name="Total 3 5 2 3" xfId="35889"/>
    <cellStyle name="Total 3 5 3" xfId="18275"/>
    <cellStyle name="Total 3 5 3 2" xfId="18276"/>
    <cellStyle name="Total 3 5 3 2 2" xfId="35892"/>
    <cellStyle name="Total 3 5 3 3" xfId="35891"/>
    <cellStyle name="Total 3 5 4" xfId="18277"/>
    <cellStyle name="Total 3 5 4 2" xfId="35893"/>
    <cellStyle name="Total 3 5 5" xfId="35888"/>
    <cellStyle name="Total 3 6" xfId="18278"/>
    <cellStyle name="Total 3 6 2" xfId="18279"/>
    <cellStyle name="Total 3 6 2 2" xfId="18280"/>
    <cellStyle name="Total 3 6 2 2 2" xfId="35896"/>
    <cellStyle name="Total 3 6 2 3" xfId="35895"/>
    <cellStyle name="Total 3 6 3" xfId="18281"/>
    <cellStyle name="Total 3 6 3 2" xfId="18282"/>
    <cellStyle name="Total 3 6 3 2 2" xfId="35898"/>
    <cellStyle name="Total 3 6 3 3" xfId="35897"/>
    <cellStyle name="Total 3 6 4" xfId="18283"/>
    <cellStyle name="Total 3 6 4 2" xfId="18284"/>
    <cellStyle name="Total 3 6 4 2 2" xfId="35900"/>
    <cellStyle name="Total 3 6 4 3" xfId="35899"/>
    <cellStyle name="Total 3 6 5" xfId="18285"/>
    <cellStyle name="Total 3 6 5 2" xfId="35901"/>
    <cellStyle name="Total 3 6 6" xfId="35894"/>
    <cellStyle name="Total 3 7" xfId="18286"/>
    <cellStyle name="Total 3 7 2" xfId="18287"/>
    <cellStyle name="Total 3 7 2 2" xfId="18288"/>
    <cellStyle name="Total 3 7 2 2 2" xfId="35904"/>
    <cellStyle name="Total 3 7 2 3" xfId="35903"/>
    <cellStyle name="Total 3 7 3" xfId="18289"/>
    <cellStyle name="Total 3 7 3 2" xfId="18290"/>
    <cellStyle name="Total 3 7 3 2 2" xfId="35906"/>
    <cellStyle name="Total 3 7 3 3" xfId="35905"/>
    <cellStyle name="Total 3 7 4" xfId="18291"/>
    <cellStyle name="Total 3 7 4 2" xfId="35907"/>
    <cellStyle name="Total 3 7 5" xfId="35902"/>
    <cellStyle name="Total 3 8" xfId="18292"/>
    <cellStyle name="Total 3 8 2" xfId="18293"/>
    <cellStyle name="Total 3 8 2 2" xfId="35909"/>
    <cellStyle name="Total 3 8 3" xfId="35908"/>
    <cellStyle name="Total 3 9" xfId="18294"/>
    <cellStyle name="Total 3 9 2" xfId="18295"/>
    <cellStyle name="Total 3 9 2 2" xfId="35911"/>
    <cellStyle name="Total 3 9 3" xfId="35910"/>
    <cellStyle name="Total 30" xfId="18296"/>
    <cellStyle name="Total 30 10" xfId="18297"/>
    <cellStyle name="Total 30 10 2" xfId="18298"/>
    <cellStyle name="Total 30 10 2 2" xfId="35914"/>
    <cellStyle name="Total 30 10 3" xfId="35913"/>
    <cellStyle name="Total 30 11" xfId="18299"/>
    <cellStyle name="Total 30 11 2" xfId="35915"/>
    <cellStyle name="Total 30 12" xfId="35912"/>
    <cellStyle name="Total 30 2" xfId="18300"/>
    <cellStyle name="Total 30 2 2" xfId="18301"/>
    <cellStyle name="Total 30 2 2 2" xfId="18302"/>
    <cellStyle name="Total 30 2 2 2 2" xfId="35918"/>
    <cellStyle name="Total 30 2 2 3" xfId="35917"/>
    <cellStyle name="Total 30 2 3" xfId="18303"/>
    <cellStyle name="Total 30 2 3 2" xfId="18304"/>
    <cellStyle name="Total 30 2 3 2 2" xfId="35920"/>
    <cellStyle name="Total 30 2 3 3" xfId="35919"/>
    <cellStyle name="Total 30 2 4" xfId="18305"/>
    <cellStyle name="Total 30 2 4 2" xfId="35921"/>
    <cellStyle name="Total 30 2 5" xfId="35916"/>
    <cellStyle name="Total 30 3" xfId="18306"/>
    <cellStyle name="Total 30 3 2" xfId="18307"/>
    <cellStyle name="Total 30 3 2 2" xfId="18308"/>
    <cellStyle name="Total 30 3 2 2 2" xfId="35924"/>
    <cellStyle name="Total 30 3 2 3" xfId="35923"/>
    <cellStyle name="Total 30 3 3" xfId="18309"/>
    <cellStyle name="Total 30 3 3 2" xfId="18310"/>
    <cellStyle name="Total 30 3 3 2 2" xfId="35926"/>
    <cellStyle name="Total 30 3 3 3" xfId="35925"/>
    <cellStyle name="Total 30 3 4" xfId="18311"/>
    <cellStyle name="Total 30 3 4 2" xfId="35927"/>
    <cellStyle name="Total 30 3 5" xfId="35922"/>
    <cellStyle name="Total 30 4" xfId="18312"/>
    <cellStyle name="Total 30 4 2" xfId="18313"/>
    <cellStyle name="Total 30 4 2 2" xfId="18314"/>
    <cellStyle name="Total 30 4 2 2 2" xfId="35930"/>
    <cellStyle name="Total 30 4 2 3" xfId="35929"/>
    <cellStyle name="Total 30 4 3" xfId="18315"/>
    <cellStyle name="Total 30 4 3 2" xfId="18316"/>
    <cellStyle name="Total 30 4 3 2 2" xfId="35932"/>
    <cellStyle name="Total 30 4 3 3" xfId="35931"/>
    <cellStyle name="Total 30 4 4" xfId="18317"/>
    <cellStyle name="Total 30 4 4 2" xfId="35933"/>
    <cellStyle name="Total 30 4 5" xfId="35928"/>
    <cellStyle name="Total 30 5" xfId="18318"/>
    <cellStyle name="Total 30 5 2" xfId="18319"/>
    <cellStyle name="Total 30 5 2 2" xfId="18320"/>
    <cellStyle name="Total 30 5 2 2 2" xfId="35936"/>
    <cellStyle name="Total 30 5 2 3" xfId="35935"/>
    <cellStyle name="Total 30 5 3" xfId="18321"/>
    <cellStyle name="Total 30 5 3 2" xfId="18322"/>
    <cellStyle name="Total 30 5 3 2 2" xfId="35938"/>
    <cellStyle name="Total 30 5 3 3" xfId="35937"/>
    <cellStyle name="Total 30 5 4" xfId="18323"/>
    <cellStyle name="Total 30 5 4 2" xfId="18324"/>
    <cellStyle name="Total 30 5 4 2 2" xfId="35940"/>
    <cellStyle name="Total 30 5 4 3" xfId="35939"/>
    <cellStyle name="Total 30 5 5" xfId="18325"/>
    <cellStyle name="Total 30 5 5 2" xfId="35941"/>
    <cellStyle name="Total 30 5 6" xfId="35934"/>
    <cellStyle name="Total 30 6" xfId="18326"/>
    <cellStyle name="Total 30 6 2" xfId="18327"/>
    <cellStyle name="Total 30 6 2 2" xfId="18328"/>
    <cellStyle name="Total 30 6 2 2 2" xfId="35944"/>
    <cellStyle name="Total 30 6 2 3" xfId="35943"/>
    <cellStyle name="Total 30 6 3" xfId="18329"/>
    <cellStyle name="Total 30 6 3 2" xfId="18330"/>
    <cellStyle name="Total 30 6 3 2 2" xfId="35946"/>
    <cellStyle name="Total 30 6 3 3" xfId="35945"/>
    <cellStyle name="Total 30 6 4" xfId="18331"/>
    <cellStyle name="Total 30 6 4 2" xfId="35947"/>
    <cellStyle name="Total 30 6 5" xfId="35942"/>
    <cellStyle name="Total 30 7" xfId="18332"/>
    <cellStyle name="Total 30 7 2" xfId="18333"/>
    <cellStyle name="Total 30 7 2 2" xfId="35949"/>
    <cellStyle name="Total 30 7 3" xfId="35948"/>
    <cellStyle name="Total 30 8" xfId="18334"/>
    <cellStyle name="Total 30 8 2" xfId="18335"/>
    <cellStyle name="Total 30 8 2 2" xfId="35951"/>
    <cellStyle name="Total 30 8 3" xfId="35950"/>
    <cellStyle name="Total 30 9" xfId="18336"/>
    <cellStyle name="Total 30 9 2" xfId="18337"/>
    <cellStyle name="Total 30 9 2 2" xfId="35953"/>
    <cellStyle name="Total 30 9 3" xfId="35952"/>
    <cellStyle name="Total 31" xfId="18338"/>
    <cellStyle name="Total 31 10" xfId="18339"/>
    <cellStyle name="Total 31 10 2" xfId="18340"/>
    <cellStyle name="Total 31 10 2 2" xfId="35956"/>
    <cellStyle name="Total 31 10 3" xfId="35955"/>
    <cellStyle name="Total 31 11" xfId="18341"/>
    <cellStyle name="Total 31 11 2" xfId="35957"/>
    <cellStyle name="Total 31 12" xfId="35954"/>
    <cellStyle name="Total 31 2" xfId="18342"/>
    <cellStyle name="Total 31 2 2" xfId="18343"/>
    <cellStyle name="Total 31 2 2 2" xfId="18344"/>
    <cellStyle name="Total 31 2 2 2 2" xfId="35960"/>
    <cellStyle name="Total 31 2 2 3" xfId="35959"/>
    <cellStyle name="Total 31 2 3" xfId="18345"/>
    <cellStyle name="Total 31 2 3 2" xfId="18346"/>
    <cellStyle name="Total 31 2 3 2 2" xfId="35962"/>
    <cellStyle name="Total 31 2 3 3" xfId="35961"/>
    <cellStyle name="Total 31 2 4" xfId="18347"/>
    <cellStyle name="Total 31 2 4 2" xfId="35963"/>
    <cellStyle name="Total 31 2 5" xfId="35958"/>
    <cellStyle name="Total 31 3" xfId="18348"/>
    <cellStyle name="Total 31 3 2" xfId="18349"/>
    <cellStyle name="Total 31 3 2 2" xfId="18350"/>
    <cellStyle name="Total 31 3 2 2 2" xfId="35966"/>
    <cellStyle name="Total 31 3 2 3" xfId="35965"/>
    <cellStyle name="Total 31 3 3" xfId="18351"/>
    <cellStyle name="Total 31 3 3 2" xfId="18352"/>
    <cellStyle name="Total 31 3 3 2 2" xfId="35968"/>
    <cellStyle name="Total 31 3 3 3" xfId="35967"/>
    <cellStyle name="Total 31 3 4" xfId="18353"/>
    <cellStyle name="Total 31 3 4 2" xfId="35969"/>
    <cellStyle name="Total 31 3 5" xfId="35964"/>
    <cellStyle name="Total 31 4" xfId="18354"/>
    <cellStyle name="Total 31 4 2" xfId="18355"/>
    <cellStyle name="Total 31 4 2 2" xfId="18356"/>
    <cellStyle name="Total 31 4 2 2 2" xfId="35972"/>
    <cellStyle name="Total 31 4 2 3" xfId="35971"/>
    <cellStyle name="Total 31 4 3" xfId="18357"/>
    <cellStyle name="Total 31 4 3 2" xfId="18358"/>
    <cellStyle name="Total 31 4 3 2 2" xfId="35974"/>
    <cellStyle name="Total 31 4 3 3" xfId="35973"/>
    <cellStyle name="Total 31 4 4" xfId="18359"/>
    <cellStyle name="Total 31 4 4 2" xfId="35975"/>
    <cellStyle name="Total 31 4 5" xfId="35970"/>
    <cellStyle name="Total 31 5" xfId="18360"/>
    <cellStyle name="Total 31 5 2" xfId="18361"/>
    <cellStyle name="Total 31 5 2 2" xfId="18362"/>
    <cellStyle name="Total 31 5 2 2 2" xfId="35978"/>
    <cellStyle name="Total 31 5 2 3" xfId="35977"/>
    <cellStyle name="Total 31 5 3" xfId="18363"/>
    <cellStyle name="Total 31 5 3 2" xfId="18364"/>
    <cellStyle name="Total 31 5 3 2 2" xfId="35980"/>
    <cellStyle name="Total 31 5 3 3" xfId="35979"/>
    <cellStyle name="Total 31 5 4" xfId="18365"/>
    <cellStyle name="Total 31 5 4 2" xfId="18366"/>
    <cellStyle name="Total 31 5 4 2 2" xfId="35982"/>
    <cellStyle name="Total 31 5 4 3" xfId="35981"/>
    <cellStyle name="Total 31 5 5" xfId="18367"/>
    <cellStyle name="Total 31 5 5 2" xfId="35983"/>
    <cellStyle name="Total 31 5 6" xfId="35976"/>
    <cellStyle name="Total 31 6" xfId="18368"/>
    <cellStyle name="Total 31 6 2" xfId="18369"/>
    <cellStyle name="Total 31 6 2 2" xfId="18370"/>
    <cellStyle name="Total 31 6 2 2 2" xfId="35986"/>
    <cellStyle name="Total 31 6 2 3" xfId="35985"/>
    <cellStyle name="Total 31 6 3" xfId="18371"/>
    <cellStyle name="Total 31 6 3 2" xfId="18372"/>
    <cellStyle name="Total 31 6 3 2 2" xfId="35988"/>
    <cellStyle name="Total 31 6 3 3" xfId="35987"/>
    <cellStyle name="Total 31 6 4" xfId="18373"/>
    <cellStyle name="Total 31 6 4 2" xfId="35989"/>
    <cellStyle name="Total 31 6 5" xfId="35984"/>
    <cellStyle name="Total 31 7" xfId="18374"/>
    <cellStyle name="Total 31 7 2" xfId="18375"/>
    <cellStyle name="Total 31 7 2 2" xfId="35991"/>
    <cellStyle name="Total 31 7 3" xfId="35990"/>
    <cellStyle name="Total 31 8" xfId="18376"/>
    <cellStyle name="Total 31 8 2" xfId="18377"/>
    <cellStyle name="Total 31 8 2 2" xfId="35993"/>
    <cellStyle name="Total 31 8 3" xfId="35992"/>
    <cellStyle name="Total 31 9" xfId="18378"/>
    <cellStyle name="Total 31 9 2" xfId="18379"/>
    <cellStyle name="Total 31 9 2 2" xfId="35995"/>
    <cellStyle name="Total 31 9 3" xfId="35994"/>
    <cellStyle name="Total 32" xfId="18380"/>
    <cellStyle name="Total 32 10" xfId="18381"/>
    <cellStyle name="Total 32 10 2" xfId="18382"/>
    <cellStyle name="Total 32 10 2 2" xfId="35998"/>
    <cellStyle name="Total 32 10 3" xfId="35997"/>
    <cellStyle name="Total 32 11" xfId="18383"/>
    <cellStyle name="Total 32 11 2" xfId="35999"/>
    <cellStyle name="Total 32 12" xfId="35996"/>
    <cellStyle name="Total 32 2" xfId="18384"/>
    <cellStyle name="Total 32 2 2" xfId="18385"/>
    <cellStyle name="Total 32 2 2 2" xfId="18386"/>
    <cellStyle name="Total 32 2 2 2 2" xfId="36002"/>
    <cellStyle name="Total 32 2 2 3" xfId="36001"/>
    <cellStyle name="Total 32 2 3" xfId="18387"/>
    <cellStyle name="Total 32 2 3 2" xfId="18388"/>
    <cellStyle name="Total 32 2 3 2 2" xfId="36004"/>
    <cellStyle name="Total 32 2 3 3" xfId="36003"/>
    <cellStyle name="Total 32 2 4" xfId="18389"/>
    <cellStyle name="Total 32 2 4 2" xfId="36005"/>
    <cellStyle name="Total 32 2 5" xfId="36000"/>
    <cellStyle name="Total 32 3" xfId="18390"/>
    <cellStyle name="Total 32 3 2" xfId="18391"/>
    <cellStyle name="Total 32 3 2 2" xfId="18392"/>
    <cellStyle name="Total 32 3 2 2 2" xfId="36008"/>
    <cellStyle name="Total 32 3 2 3" xfId="36007"/>
    <cellStyle name="Total 32 3 3" xfId="18393"/>
    <cellStyle name="Total 32 3 3 2" xfId="18394"/>
    <cellStyle name="Total 32 3 3 2 2" xfId="36010"/>
    <cellStyle name="Total 32 3 3 3" xfId="36009"/>
    <cellStyle name="Total 32 3 4" xfId="18395"/>
    <cellStyle name="Total 32 3 4 2" xfId="36011"/>
    <cellStyle name="Total 32 3 5" xfId="36006"/>
    <cellStyle name="Total 32 4" xfId="18396"/>
    <cellStyle name="Total 32 4 2" xfId="18397"/>
    <cellStyle name="Total 32 4 2 2" xfId="18398"/>
    <cellStyle name="Total 32 4 2 2 2" xfId="36014"/>
    <cellStyle name="Total 32 4 2 3" xfId="36013"/>
    <cellStyle name="Total 32 4 3" xfId="18399"/>
    <cellStyle name="Total 32 4 3 2" xfId="18400"/>
    <cellStyle name="Total 32 4 3 2 2" xfId="36016"/>
    <cellStyle name="Total 32 4 3 3" xfId="36015"/>
    <cellStyle name="Total 32 4 4" xfId="18401"/>
    <cellStyle name="Total 32 4 4 2" xfId="36017"/>
    <cellStyle name="Total 32 4 5" xfId="36012"/>
    <cellStyle name="Total 32 5" xfId="18402"/>
    <cellStyle name="Total 32 5 2" xfId="18403"/>
    <cellStyle name="Total 32 5 2 2" xfId="18404"/>
    <cellStyle name="Total 32 5 2 2 2" xfId="36020"/>
    <cellStyle name="Total 32 5 2 3" xfId="36019"/>
    <cellStyle name="Total 32 5 3" xfId="18405"/>
    <cellStyle name="Total 32 5 3 2" xfId="18406"/>
    <cellStyle name="Total 32 5 3 2 2" xfId="36022"/>
    <cellStyle name="Total 32 5 3 3" xfId="36021"/>
    <cellStyle name="Total 32 5 4" xfId="18407"/>
    <cellStyle name="Total 32 5 4 2" xfId="18408"/>
    <cellStyle name="Total 32 5 4 2 2" xfId="36024"/>
    <cellStyle name="Total 32 5 4 3" xfId="36023"/>
    <cellStyle name="Total 32 5 5" xfId="18409"/>
    <cellStyle name="Total 32 5 5 2" xfId="36025"/>
    <cellStyle name="Total 32 5 6" xfId="36018"/>
    <cellStyle name="Total 32 6" xfId="18410"/>
    <cellStyle name="Total 32 6 2" xfId="18411"/>
    <cellStyle name="Total 32 6 2 2" xfId="18412"/>
    <cellStyle name="Total 32 6 2 2 2" xfId="36028"/>
    <cellStyle name="Total 32 6 2 3" xfId="36027"/>
    <cellStyle name="Total 32 6 3" xfId="18413"/>
    <cellStyle name="Total 32 6 3 2" xfId="18414"/>
    <cellStyle name="Total 32 6 3 2 2" xfId="36030"/>
    <cellStyle name="Total 32 6 3 3" xfId="36029"/>
    <cellStyle name="Total 32 6 4" xfId="18415"/>
    <cellStyle name="Total 32 6 4 2" xfId="36031"/>
    <cellStyle name="Total 32 6 5" xfId="36026"/>
    <cellStyle name="Total 32 7" xfId="18416"/>
    <cellStyle name="Total 32 7 2" xfId="18417"/>
    <cellStyle name="Total 32 7 2 2" xfId="36033"/>
    <cellStyle name="Total 32 7 3" xfId="36032"/>
    <cellStyle name="Total 32 8" xfId="18418"/>
    <cellStyle name="Total 32 8 2" xfId="18419"/>
    <cellStyle name="Total 32 8 2 2" xfId="36035"/>
    <cellStyle name="Total 32 8 3" xfId="36034"/>
    <cellStyle name="Total 32 9" xfId="18420"/>
    <cellStyle name="Total 32 9 2" xfId="18421"/>
    <cellStyle name="Total 32 9 2 2" xfId="36037"/>
    <cellStyle name="Total 32 9 3" xfId="36036"/>
    <cellStyle name="Total 33" xfId="18422"/>
    <cellStyle name="Total 33 10" xfId="18423"/>
    <cellStyle name="Total 33 10 2" xfId="18424"/>
    <cellStyle name="Total 33 10 2 2" xfId="36040"/>
    <cellStyle name="Total 33 10 3" xfId="36039"/>
    <cellStyle name="Total 33 11" xfId="18425"/>
    <cellStyle name="Total 33 11 2" xfId="36041"/>
    <cellStyle name="Total 33 12" xfId="36038"/>
    <cellStyle name="Total 33 2" xfId="18426"/>
    <cellStyle name="Total 33 2 2" xfId="18427"/>
    <cellStyle name="Total 33 2 2 2" xfId="18428"/>
    <cellStyle name="Total 33 2 2 2 2" xfId="36044"/>
    <cellStyle name="Total 33 2 2 3" xfId="36043"/>
    <cellStyle name="Total 33 2 3" xfId="18429"/>
    <cellStyle name="Total 33 2 3 2" xfId="18430"/>
    <cellStyle name="Total 33 2 3 2 2" xfId="36046"/>
    <cellStyle name="Total 33 2 3 3" xfId="36045"/>
    <cellStyle name="Total 33 2 4" xfId="18431"/>
    <cellStyle name="Total 33 2 4 2" xfId="36047"/>
    <cellStyle name="Total 33 2 5" xfId="36042"/>
    <cellStyle name="Total 33 3" xfId="18432"/>
    <cellStyle name="Total 33 3 2" xfId="18433"/>
    <cellStyle name="Total 33 3 2 2" xfId="18434"/>
    <cellStyle name="Total 33 3 2 2 2" xfId="36050"/>
    <cellStyle name="Total 33 3 2 3" xfId="36049"/>
    <cellStyle name="Total 33 3 3" xfId="18435"/>
    <cellStyle name="Total 33 3 3 2" xfId="18436"/>
    <cellStyle name="Total 33 3 3 2 2" xfId="36052"/>
    <cellStyle name="Total 33 3 3 3" xfId="36051"/>
    <cellStyle name="Total 33 3 4" xfId="18437"/>
    <cellStyle name="Total 33 3 4 2" xfId="36053"/>
    <cellStyle name="Total 33 3 5" xfId="36048"/>
    <cellStyle name="Total 33 4" xfId="18438"/>
    <cellStyle name="Total 33 4 2" xfId="18439"/>
    <cellStyle name="Total 33 4 2 2" xfId="18440"/>
    <cellStyle name="Total 33 4 2 2 2" xfId="36056"/>
    <cellStyle name="Total 33 4 2 3" xfId="36055"/>
    <cellStyle name="Total 33 4 3" xfId="18441"/>
    <cellStyle name="Total 33 4 3 2" xfId="18442"/>
    <cellStyle name="Total 33 4 3 2 2" xfId="36058"/>
    <cellStyle name="Total 33 4 3 3" xfId="36057"/>
    <cellStyle name="Total 33 4 4" xfId="18443"/>
    <cellStyle name="Total 33 4 4 2" xfId="36059"/>
    <cellStyle name="Total 33 4 5" xfId="36054"/>
    <cellStyle name="Total 33 5" xfId="18444"/>
    <cellStyle name="Total 33 5 2" xfId="18445"/>
    <cellStyle name="Total 33 5 2 2" xfId="18446"/>
    <cellStyle name="Total 33 5 2 2 2" xfId="36062"/>
    <cellStyle name="Total 33 5 2 3" xfId="36061"/>
    <cellStyle name="Total 33 5 3" xfId="18447"/>
    <cellStyle name="Total 33 5 3 2" xfId="18448"/>
    <cellStyle name="Total 33 5 3 2 2" xfId="36064"/>
    <cellStyle name="Total 33 5 3 3" xfId="36063"/>
    <cellStyle name="Total 33 5 4" xfId="18449"/>
    <cellStyle name="Total 33 5 4 2" xfId="18450"/>
    <cellStyle name="Total 33 5 4 2 2" xfId="36066"/>
    <cellStyle name="Total 33 5 4 3" xfId="36065"/>
    <cellStyle name="Total 33 5 5" xfId="18451"/>
    <cellStyle name="Total 33 5 5 2" xfId="36067"/>
    <cellStyle name="Total 33 5 6" xfId="36060"/>
    <cellStyle name="Total 33 6" xfId="18452"/>
    <cellStyle name="Total 33 6 2" xfId="18453"/>
    <cellStyle name="Total 33 6 2 2" xfId="18454"/>
    <cellStyle name="Total 33 6 2 2 2" xfId="36070"/>
    <cellStyle name="Total 33 6 2 3" xfId="36069"/>
    <cellStyle name="Total 33 6 3" xfId="18455"/>
    <cellStyle name="Total 33 6 3 2" xfId="18456"/>
    <cellStyle name="Total 33 6 3 2 2" xfId="36072"/>
    <cellStyle name="Total 33 6 3 3" xfId="36071"/>
    <cellStyle name="Total 33 6 4" xfId="18457"/>
    <cellStyle name="Total 33 6 4 2" xfId="36073"/>
    <cellStyle name="Total 33 6 5" xfId="36068"/>
    <cellStyle name="Total 33 7" xfId="18458"/>
    <cellStyle name="Total 33 7 2" xfId="18459"/>
    <cellStyle name="Total 33 7 2 2" xfId="36075"/>
    <cellStyle name="Total 33 7 3" xfId="36074"/>
    <cellStyle name="Total 33 8" xfId="18460"/>
    <cellStyle name="Total 33 8 2" xfId="18461"/>
    <cellStyle name="Total 33 8 2 2" xfId="36077"/>
    <cellStyle name="Total 33 8 3" xfId="36076"/>
    <cellStyle name="Total 33 9" xfId="18462"/>
    <cellStyle name="Total 33 9 2" xfId="18463"/>
    <cellStyle name="Total 33 9 2 2" xfId="36079"/>
    <cellStyle name="Total 33 9 3" xfId="36078"/>
    <cellStyle name="Total 34" xfId="18464"/>
    <cellStyle name="Total 34 10" xfId="18465"/>
    <cellStyle name="Total 34 10 2" xfId="18466"/>
    <cellStyle name="Total 34 10 2 2" xfId="36082"/>
    <cellStyle name="Total 34 10 3" xfId="36081"/>
    <cellStyle name="Total 34 11" xfId="18467"/>
    <cellStyle name="Total 34 11 2" xfId="36083"/>
    <cellStyle name="Total 34 12" xfId="36080"/>
    <cellStyle name="Total 34 2" xfId="18468"/>
    <cellStyle name="Total 34 2 2" xfId="18469"/>
    <cellStyle name="Total 34 2 2 2" xfId="18470"/>
    <cellStyle name="Total 34 2 2 2 2" xfId="36086"/>
    <cellStyle name="Total 34 2 2 3" xfId="36085"/>
    <cellStyle name="Total 34 2 3" xfId="18471"/>
    <cellStyle name="Total 34 2 3 2" xfId="18472"/>
    <cellStyle name="Total 34 2 3 2 2" xfId="36088"/>
    <cellStyle name="Total 34 2 3 3" xfId="36087"/>
    <cellStyle name="Total 34 2 4" xfId="18473"/>
    <cellStyle name="Total 34 2 4 2" xfId="36089"/>
    <cellStyle name="Total 34 2 5" xfId="36084"/>
    <cellStyle name="Total 34 3" xfId="18474"/>
    <cellStyle name="Total 34 3 2" xfId="18475"/>
    <cellStyle name="Total 34 3 2 2" xfId="18476"/>
    <cellStyle name="Total 34 3 2 2 2" xfId="36092"/>
    <cellStyle name="Total 34 3 2 3" xfId="36091"/>
    <cellStyle name="Total 34 3 3" xfId="18477"/>
    <cellStyle name="Total 34 3 3 2" xfId="18478"/>
    <cellStyle name="Total 34 3 3 2 2" xfId="36094"/>
    <cellStyle name="Total 34 3 3 3" xfId="36093"/>
    <cellStyle name="Total 34 3 4" xfId="18479"/>
    <cellStyle name="Total 34 3 4 2" xfId="36095"/>
    <cellStyle name="Total 34 3 5" xfId="36090"/>
    <cellStyle name="Total 34 4" xfId="18480"/>
    <cellStyle name="Total 34 4 2" xfId="18481"/>
    <cellStyle name="Total 34 4 2 2" xfId="18482"/>
    <cellStyle name="Total 34 4 2 2 2" xfId="36098"/>
    <cellStyle name="Total 34 4 2 3" xfId="36097"/>
    <cellStyle name="Total 34 4 3" xfId="18483"/>
    <cellStyle name="Total 34 4 3 2" xfId="18484"/>
    <cellStyle name="Total 34 4 3 2 2" xfId="36100"/>
    <cellStyle name="Total 34 4 3 3" xfId="36099"/>
    <cellStyle name="Total 34 4 4" xfId="18485"/>
    <cellStyle name="Total 34 4 4 2" xfId="36101"/>
    <cellStyle name="Total 34 4 5" xfId="36096"/>
    <cellStyle name="Total 34 5" xfId="18486"/>
    <cellStyle name="Total 34 5 2" xfId="18487"/>
    <cellStyle name="Total 34 5 2 2" xfId="18488"/>
    <cellStyle name="Total 34 5 2 2 2" xfId="36104"/>
    <cellStyle name="Total 34 5 2 3" xfId="36103"/>
    <cellStyle name="Total 34 5 3" xfId="18489"/>
    <cellStyle name="Total 34 5 3 2" xfId="18490"/>
    <cellStyle name="Total 34 5 3 2 2" xfId="36106"/>
    <cellStyle name="Total 34 5 3 3" xfId="36105"/>
    <cellStyle name="Total 34 5 4" xfId="18491"/>
    <cellStyle name="Total 34 5 4 2" xfId="18492"/>
    <cellStyle name="Total 34 5 4 2 2" xfId="36108"/>
    <cellStyle name="Total 34 5 4 3" xfId="36107"/>
    <cellStyle name="Total 34 5 5" xfId="18493"/>
    <cellStyle name="Total 34 5 5 2" xfId="36109"/>
    <cellStyle name="Total 34 5 6" xfId="36102"/>
    <cellStyle name="Total 34 6" xfId="18494"/>
    <cellStyle name="Total 34 6 2" xfId="18495"/>
    <cellStyle name="Total 34 6 2 2" xfId="18496"/>
    <cellStyle name="Total 34 6 2 2 2" xfId="36112"/>
    <cellStyle name="Total 34 6 2 3" xfId="36111"/>
    <cellStyle name="Total 34 6 3" xfId="18497"/>
    <cellStyle name="Total 34 6 3 2" xfId="18498"/>
    <cellStyle name="Total 34 6 3 2 2" xfId="36114"/>
    <cellStyle name="Total 34 6 3 3" xfId="36113"/>
    <cellStyle name="Total 34 6 4" xfId="18499"/>
    <cellStyle name="Total 34 6 4 2" xfId="36115"/>
    <cellStyle name="Total 34 6 5" xfId="36110"/>
    <cellStyle name="Total 34 7" xfId="18500"/>
    <cellStyle name="Total 34 7 2" xfId="18501"/>
    <cellStyle name="Total 34 7 2 2" xfId="36117"/>
    <cellStyle name="Total 34 7 3" xfId="36116"/>
    <cellStyle name="Total 34 8" xfId="18502"/>
    <cellStyle name="Total 34 8 2" xfId="18503"/>
    <cellStyle name="Total 34 8 2 2" xfId="36119"/>
    <cellStyle name="Total 34 8 3" xfId="36118"/>
    <cellStyle name="Total 34 9" xfId="18504"/>
    <cellStyle name="Total 34 9 2" xfId="18505"/>
    <cellStyle name="Total 34 9 2 2" xfId="36121"/>
    <cellStyle name="Total 34 9 3" xfId="36120"/>
    <cellStyle name="Total 35" xfId="18506"/>
    <cellStyle name="Total 35 10" xfId="18507"/>
    <cellStyle name="Total 35 10 2" xfId="18508"/>
    <cellStyle name="Total 35 10 2 2" xfId="36124"/>
    <cellStyle name="Total 35 10 3" xfId="36123"/>
    <cellStyle name="Total 35 11" xfId="18509"/>
    <cellStyle name="Total 35 11 2" xfId="36125"/>
    <cellStyle name="Total 35 12" xfId="36122"/>
    <cellStyle name="Total 35 2" xfId="18510"/>
    <cellStyle name="Total 35 2 2" xfId="18511"/>
    <cellStyle name="Total 35 2 2 2" xfId="18512"/>
    <cellStyle name="Total 35 2 2 2 2" xfId="36128"/>
    <cellStyle name="Total 35 2 2 3" xfId="36127"/>
    <cellStyle name="Total 35 2 3" xfId="18513"/>
    <cellStyle name="Total 35 2 3 2" xfId="18514"/>
    <cellStyle name="Total 35 2 3 2 2" xfId="36130"/>
    <cellStyle name="Total 35 2 3 3" xfId="36129"/>
    <cellStyle name="Total 35 2 4" xfId="18515"/>
    <cellStyle name="Total 35 2 4 2" xfId="36131"/>
    <cellStyle name="Total 35 2 5" xfId="36126"/>
    <cellStyle name="Total 35 3" xfId="18516"/>
    <cellStyle name="Total 35 3 2" xfId="18517"/>
    <cellStyle name="Total 35 3 2 2" xfId="18518"/>
    <cellStyle name="Total 35 3 2 2 2" xfId="36134"/>
    <cellStyle name="Total 35 3 2 3" xfId="36133"/>
    <cellStyle name="Total 35 3 3" xfId="18519"/>
    <cellStyle name="Total 35 3 3 2" xfId="18520"/>
    <cellStyle name="Total 35 3 3 2 2" xfId="36136"/>
    <cellStyle name="Total 35 3 3 3" xfId="36135"/>
    <cellStyle name="Total 35 3 4" xfId="18521"/>
    <cellStyle name="Total 35 3 4 2" xfId="36137"/>
    <cellStyle name="Total 35 3 5" xfId="36132"/>
    <cellStyle name="Total 35 4" xfId="18522"/>
    <cellStyle name="Total 35 4 2" xfId="18523"/>
    <cellStyle name="Total 35 4 2 2" xfId="18524"/>
    <cellStyle name="Total 35 4 2 2 2" xfId="36140"/>
    <cellStyle name="Total 35 4 2 3" xfId="36139"/>
    <cellStyle name="Total 35 4 3" xfId="18525"/>
    <cellStyle name="Total 35 4 3 2" xfId="18526"/>
    <cellStyle name="Total 35 4 3 2 2" xfId="36142"/>
    <cellStyle name="Total 35 4 3 3" xfId="36141"/>
    <cellStyle name="Total 35 4 4" xfId="18527"/>
    <cellStyle name="Total 35 4 4 2" xfId="36143"/>
    <cellStyle name="Total 35 4 5" xfId="36138"/>
    <cellStyle name="Total 35 5" xfId="18528"/>
    <cellStyle name="Total 35 5 2" xfId="18529"/>
    <cellStyle name="Total 35 5 2 2" xfId="18530"/>
    <cellStyle name="Total 35 5 2 2 2" xfId="36146"/>
    <cellStyle name="Total 35 5 2 3" xfId="36145"/>
    <cellStyle name="Total 35 5 3" xfId="18531"/>
    <cellStyle name="Total 35 5 3 2" xfId="18532"/>
    <cellStyle name="Total 35 5 3 2 2" xfId="36148"/>
    <cellStyle name="Total 35 5 3 3" xfId="36147"/>
    <cellStyle name="Total 35 5 4" xfId="18533"/>
    <cellStyle name="Total 35 5 4 2" xfId="18534"/>
    <cellStyle name="Total 35 5 4 2 2" xfId="36150"/>
    <cellStyle name="Total 35 5 4 3" xfId="36149"/>
    <cellStyle name="Total 35 5 5" xfId="18535"/>
    <cellStyle name="Total 35 5 5 2" xfId="36151"/>
    <cellStyle name="Total 35 5 6" xfId="36144"/>
    <cellStyle name="Total 35 6" xfId="18536"/>
    <cellStyle name="Total 35 6 2" xfId="18537"/>
    <cellStyle name="Total 35 6 2 2" xfId="18538"/>
    <cellStyle name="Total 35 6 2 2 2" xfId="36154"/>
    <cellStyle name="Total 35 6 2 3" xfId="36153"/>
    <cellStyle name="Total 35 6 3" xfId="18539"/>
    <cellStyle name="Total 35 6 3 2" xfId="18540"/>
    <cellStyle name="Total 35 6 3 2 2" xfId="36156"/>
    <cellStyle name="Total 35 6 3 3" xfId="36155"/>
    <cellStyle name="Total 35 6 4" xfId="18541"/>
    <cellStyle name="Total 35 6 4 2" xfId="36157"/>
    <cellStyle name="Total 35 6 5" xfId="36152"/>
    <cellStyle name="Total 35 7" xfId="18542"/>
    <cellStyle name="Total 35 7 2" xfId="18543"/>
    <cellStyle name="Total 35 7 2 2" xfId="36159"/>
    <cellStyle name="Total 35 7 3" xfId="36158"/>
    <cellStyle name="Total 35 8" xfId="18544"/>
    <cellStyle name="Total 35 8 2" xfId="18545"/>
    <cellStyle name="Total 35 8 2 2" xfId="36161"/>
    <cellStyle name="Total 35 8 3" xfId="36160"/>
    <cellStyle name="Total 35 9" xfId="18546"/>
    <cellStyle name="Total 35 9 2" xfId="18547"/>
    <cellStyle name="Total 35 9 2 2" xfId="36163"/>
    <cellStyle name="Total 35 9 3" xfId="36162"/>
    <cellStyle name="Total 36" xfId="18548"/>
    <cellStyle name="Total 36 10" xfId="18549"/>
    <cellStyle name="Total 36 10 2" xfId="18550"/>
    <cellStyle name="Total 36 10 2 2" xfId="36166"/>
    <cellStyle name="Total 36 10 3" xfId="36165"/>
    <cellStyle name="Total 36 11" xfId="18551"/>
    <cellStyle name="Total 36 11 2" xfId="36167"/>
    <cellStyle name="Total 36 12" xfId="36164"/>
    <cellStyle name="Total 36 2" xfId="18552"/>
    <cellStyle name="Total 36 2 2" xfId="18553"/>
    <cellStyle name="Total 36 2 2 2" xfId="18554"/>
    <cellStyle name="Total 36 2 2 2 2" xfId="36170"/>
    <cellStyle name="Total 36 2 2 3" xfId="36169"/>
    <cellStyle name="Total 36 2 3" xfId="18555"/>
    <cellStyle name="Total 36 2 3 2" xfId="18556"/>
    <cellStyle name="Total 36 2 3 2 2" xfId="36172"/>
    <cellStyle name="Total 36 2 3 3" xfId="36171"/>
    <cellStyle name="Total 36 2 4" xfId="18557"/>
    <cellStyle name="Total 36 2 4 2" xfId="36173"/>
    <cellStyle name="Total 36 2 5" xfId="36168"/>
    <cellStyle name="Total 36 3" xfId="18558"/>
    <cellStyle name="Total 36 3 2" xfId="18559"/>
    <cellStyle name="Total 36 3 2 2" xfId="18560"/>
    <cellStyle name="Total 36 3 2 2 2" xfId="36176"/>
    <cellStyle name="Total 36 3 2 3" xfId="36175"/>
    <cellStyle name="Total 36 3 3" xfId="18561"/>
    <cellStyle name="Total 36 3 3 2" xfId="18562"/>
    <cellStyle name="Total 36 3 3 2 2" xfId="36178"/>
    <cellStyle name="Total 36 3 3 3" xfId="36177"/>
    <cellStyle name="Total 36 3 4" xfId="18563"/>
    <cellStyle name="Total 36 3 4 2" xfId="36179"/>
    <cellStyle name="Total 36 3 5" xfId="36174"/>
    <cellStyle name="Total 36 4" xfId="18564"/>
    <cellStyle name="Total 36 4 2" xfId="18565"/>
    <cellStyle name="Total 36 4 2 2" xfId="18566"/>
    <cellStyle name="Total 36 4 2 2 2" xfId="36182"/>
    <cellStyle name="Total 36 4 2 3" xfId="36181"/>
    <cellStyle name="Total 36 4 3" xfId="18567"/>
    <cellStyle name="Total 36 4 3 2" xfId="18568"/>
    <cellStyle name="Total 36 4 3 2 2" xfId="36184"/>
    <cellStyle name="Total 36 4 3 3" xfId="36183"/>
    <cellStyle name="Total 36 4 4" xfId="18569"/>
    <cellStyle name="Total 36 4 4 2" xfId="36185"/>
    <cellStyle name="Total 36 4 5" xfId="36180"/>
    <cellStyle name="Total 36 5" xfId="18570"/>
    <cellStyle name="Total 36 5 2" xfId="18571"/>
    <cellStyle name="Total 36 5 2 2" xfId="18572"/>
    <cellStyle name="Total 36 5 2 2 2" xfId="36188"/>
    <cellStyle name="Total 36 5 2 3" xfId="36187"/>
    <cellStyle name="Total 36 5 3" xfId="18573"/>
    <cellStyle name="Total 36 5 3 2" xfId="18574"/>
    <cellStyle name="Total 36 5 3 2 2" xfId="36190"/>
    <cellStyle name="Total 36 5 3 3" xfId="36189"/>
    <cellStyle name="Total 36 5 4" xfId="18575"/>
    <cellStyle name="Total 36 5 4 2" xfId="18576"/>
    <cellStyle name="Total 36 5 4 2 2" xfId="36192"/>
    <cellStyle name="Total 36 5 4 3" xfId="36191"/>
    <cellStyle name="Total 36 5 5" xfId="18577"/>
    <cellStyle name="Total 36 5 5 2" xfId="36193"/>
    <cellStyle name="Total 36 5 6" xfId="36186"/>
    <cellStyle name="Total 36 6" xfId="18578"/>
    <cellStyle name="Total 36 6 2" xfId="18579"/>
    <cellStyle name="Total 36 6 2 2" xfId="18580"/>
    <cellStyle name="Total 36 6 2 2 2" xfId="36196"/>
    <cellStyle name="Total 36 6 2 3" xfId="36195"/>
    <cellStyle name="Total 36 6 3" xfId="18581"/>
    <cellStyle name="Total 36 6 3 2" xfId="18582"/>
    <cellStyle name="Total 36 6 3 2 2" xfId="36198"/>
    <cellStyle name="Total 36 6 3 3" xfId="36197"/>
    <cellStyle name="Total 36 6 4" xfId="18583"/>
    <cellStyle name="Total 36 6 4 2" xfId="36199"/>
    <cellStyle name="Total 36 6 5" xfId="36194"/>
    <cellStyle name="Total 36 7" xfId="18584"/>
    <cellStyle name="Total 36 7 2" xfId="18585"/>
    <cellStyle name="Total 36 7 2 2" xfId="36201"/>
    <cellStyle name="Total 36 7 3" xfId="36200"/>
    <cellStyle name="Total 36 8" xfId="18586"/>
    <cellStyle name="Total 36 8 2" xfId="18587"/>
    <cellStyle name="Total 36 8 2 2" xfId="36203"/>
    <cellStyle name="Total 36 8 3" xfId="36202"/>
    <cellStyle name="Total 36 9" xfId="18588"/>
    <cellStyle name="Total 36 9 2" xfId="18589"/>
    <cellStyle name="Total 36 9 2 2" xfId="36205"/>
    <cellStyle name="Total 36 9 3" xfId="36204"/>
    <cellStyle name="Total 37" xfId="18590"/>
    <cellStyle name="Total 37 10" xfId="18591"/>
    <cellStyle name="Total 37 10 2" xfId="18592"/>
    <cellStyle name="Total 37 10 2 2" xfId="36208"/>
    <cellStyle name="Total 37 10 3" xfId="36207"/>
    <cellStyle name="Total 37 11" xfId="18593"/>
    <cellStyle name="Total 37 11 2" xfId="36209"/>
    <cellStyle name="Total 37 12" xfId="36206"/>
    <cellStyle name="Total 37 2" xfId="18594"/>
    <cellStyle name="Total 37 2 2" xfId="18595"/>
    <cellStyle name="Total 37 2 2 2" xfId="18596"/>
    <cellStyle name="Total 37 2 2 2 2" xfId="36212"/>
    <cellStyle name="Total 37 2 2 3" xfId="36211"/>
    <cellStyle name="Total 37 2 3" xfId="18597"/>
    <cellStyle name="Total 37 2 3 2" xfId="18598"/>
    <cellStyle name="Total 37 2 3 2 2" xfId="36214"/>
    <cellStyle name="Total 37 2 3 3" xfId="36213"/>
    <cellStyle name="Total 37 2 4" xfId="18599"/>
    <cellStyle name="Total 37 2 4 2" xfId="36215"/>
    <cellStyle name="Total 37 2 5" xfId="36210"/>
    <cellStyle name="Total 37 3" xfId="18600"/>
    <cellStyle name="Total 37 3 2" xfId="18601"/>
    <cellStyle name="Total 37 3 2 2" xfId="18602"/>
    <cellStyle name="Total 37 3 2 2 2" xfId="36218"/>
    <cellStyle name="Total 37 3 2 3" xfId="36217"/>
    <cellStyle name="Total 37 3 3" xfId="18603"/>
    <cellStyle name="Total 37 3 3 2" xfId="18604"/>
    <cellStyle name="Total 37 3 3 2 2" xfId="36220"/>
    <cellStyle name="Total 37 3 3 3" xfId="36219"/>
    <cellStyle name="Total 37 3 4" xfId="18605"/>
    <cellStyle name="Total 37 3 4 2" xfId="36221"/>
    <cellStyle name="Total 37 3 5" xfId="36216"/>
    <cellStyle name="Total 37 4" xfId="18606"/>
    <cellStyle name="Total 37 4 2" xfId="18607"/>
    <cellStyle name="Total 37 4 2 2" xfId="18608"/>
    <cellStyle name="Total 37 4 2 2 2" xfId="36224"/>
    <cellStyle name="Total 37 4 2 3" xfId="36223"/>
    <cellStyle name="Total 37 4 3" xfId="18609"/>
    <cellStyle name="Total 37 4 3 2" xfId="18610"/>
    <cellStyle name="Total 37 4 3 2 2" xfId="36226"/>
    <cellStyle name="Total 37 4 3 3" xfId="36225"/>
    <cellStyle name="Total 37 4 4" xfId="18611"/>
    <cellStyle name="Total 37 4 4 2" xfId="36227"/>
    <cellStyle name="Total 37 4 5" xfId="36222"/>
    <cellStyle name="Total 37 5" xfId="18612"/>
    <cellStyle name="Total 37 5 2" xfId="18613"/>
    <cellStyle name="Total 37 5 2 2" xfId="18614"/>
    <cellStyle name="Total 37 5 2 2 2" xfId="36230"/>
    <cellStyle name="Total 37 5 2 3" xfId="36229"/>
    <cellStyle name="Total 37 5 3" xfId="18615"/>
    <cellStyle name="Total 37 5 3 2" xfId="18616"/>
    <cellStyle name="Total 37 5 3 2 2" xfId="36232"/>
    <cellStyle name="Total 37 5 3 3" xfId="36231"/>
    <cellStyle name="Total 37 5 4" xfId="18617"/>
    <cellStyle name="Total 37 5 4 2" xfId="18618"/>
    <cellStyle name="Total 37 5 4 2 2" xfId="36234"/>
    <cellStyle name="Total 37 5 4 3" xfId="36233"/>
    <cellStyle name="Total 37 5 5" xfId="18619"/>
    <cellStyle name="Total 37 5 5 2" xfId="36235"/>
    <cellStyle name="Total 37 5 6" xfId="36228"/>
    <cellStyle name="Total 37 6" xfId="18620"/>
    <cellStyle name="Total 37 6 2" xfId="18621"/>
    <cellStyle name="Total 37 6 2 2" xfId="18622"/>
    <cellStyle name="Total 37 6 2 2 2" xfId="36238"/>
    <cellStyle name="Total 37 6 2 3" xfId="36237"/>
    <cellStyle name="Total 37 6 3" xfId="18623"/>
    <cellStyle name="Total 37 6 3 2" xfId="18624"/>
    <cellStyle name="Total 37 6 3 2 2" xfId="36240"/>
    <cellStyle name="Total 37 6 3 3" xfId="36239"/>
    <cellStyle name="Total 37 6 4" xfId="18625"/>
    <cellStyle name="Total 37 6 4 2" xfId="36241"/>
    <cellStyle name="Total 37 6 5" xfId="36236"/>
    <cellStyle name="Total 37 7" xfId="18626"/>
    <cellStyle name="Total 37 7 2" xfId="18627"/>
    <cellStyle name="Total 37 7 2 2" xfId="36243"/>
    <cellStyle name="Total 37 7 3" xfId="36242"/>
    <cellStyle name="Total 37 8" xfId="18628"/>
    <cellStyle name="Total 37 8 2" xfId="18629"/>
    <cellStyle name="Total 37 8 2 2" xfId="36245"/>
    <cellStyle name="Total 37 8 3" xfId="36244"/>
    <cellStyle name="Total 37 9" xfId="18630"/>
    <cellStyle name="Total 37 9 2" xfId="18631"/>
    <cellStyle name="Total 37 9 2 2" xfId="36247"/>
    <cellStyle name="Total 37 9 3" xfId="36246"/>
    <cellStyle name="Total 38" xfId="18632"/>
    <cellStyle name="Total 38 10" xfId="18633"/>
    <cellStyle name="Total 38 10 2" xfId="18634"/>
    <cellStyle name="Total 38 10 2 2" xfId="36250"/>
    <cellStyle name="Total 38 10 3" xfId="36249"/>
    <cellStyle name="Total 38 11" xfId="18635"/>
    <cellStyle name="Total 38 11 2" xfId="36251"/>
    <cellStyle name="Total 38 12" xfId="36248"/>
    <cellStyle name="Total 38 2" xfId="18636"/>
    <cellStyle name="Total 38 2 2" xfId="18637"/>
    <cellStyle name="Total 38 2 2 2" xfId="18638"/>
    <cellStyle name="Total 38 2 2 2 2" xfId="36254"/>
    <cellStyle name="Total 38 2 2 3" xfId="36253"/>
    <cellStyle name="Total 38 2 3" xfId="18639"/>
    <cellStyle name="Total 38 2 3 2" xfId="18640"/>
    <cellStyle name="Total 38 2 3 2 2" xfId="36256"/>
    <cellStyle name="Total 38 2 3 3" xfId="36255"/>
    <cellStyle name="Total 38 2 4" xfId="18641"/>
    <cellStyle name="Total 38 2 4 2" xfId="36257"/>
    <cellStyle name="Total 38 2 5" xfId="36252"/>
    <cellStyle name="Total 38 3" xfId="18642"/>
    <cellStyle name="Total 38 3 2" xfId="18643"/>
    <cellStyle name="Total 38 3 2 2" xfId="18644"/>
    <cellStyle name="Total 38 3 2 2 2" xfId="36260"/>
    <cellStyle name="Total 38 3 2 3" xfId="36259"/>
    <cellStyle name="Total 38 3 3" xfId="18645"/>
    <cellStyle name="Total 38 3 3 2" xfId="18646"/>
    <cellStyle name="Total 38 3 3 2 2" xfId="36262"/>
    <cellStyle name="Total 38 3 3 3" xfId="36261"/>
    <cellStyle name="Total 38 3 4" xfId="18647"/>
    <cellStyle name="Total 38 3 4 2" xfId="36263"/>
    <cellStyle name="Total 38 3 5" xfId="36258"/>
    <cellStyle name="Total 38 4" xfId="18648"/>
    <cellStyle name="Total 38 4 2" xfId="18649"/>
    <cellStyle name="Total 38 4 2 2" xfId="18650"/>
    <cellStyle name="Total 38 4 2 2 2" xfId="36266"/>
    <cellStyle name="Total 38 4 2 3" xfId="36265"/>
    <cellStyle name="Total 38 4 3" xfId="18651"/>
    <cellStyle name="Total 38 4 3 2" xfId="18652"/>
    <cellStyle name="Total 38 4 3 2 2" xfId="36268"/>
    <cellStyle name="Total 38 4 3 3" xfId="36267"/>
    <cellStyle name="Total 38 4 4" xfId="18653"/>
    <cellStyle name="Total 38 4 4 2" xfId="36269"/>
    <cellStyle name="Total 38 4 5" xfId="36264"/>
    <cellStyle name="Total 38 5" xfId="18654"/>
    <cellStyle name="Total 38 5 2" xfId="18655"/>
    <cellStyle name="Total 38 5 2 2" xfId="18656"/>
    <cellStyle name="Total 38 5 2 2 2" xfId="36272"/>
    <cellStyle name="Total 38 5 2 3" xfId="36271"/>
    <cellStyle name="Total 38 5 3" xfId="18657"/>
    <cellStyle name="Total 38 5 3 2" xfId="18658"/>
    <cellStyle name="Total 38 5 3 2 2" xfId="36274"/>
    <cellStyle name="Total 38 5 3 3" xfId="36273"/>
    <cellStyle name="Total 38 5 4" xfId="18659"/>
    <cellStyle name="Total 38 5 4 2" xfId="18660"/>
    <cellStyle name="Total 38 5 4 2 2" xfId="36276"/>
    <cellStyle name="Total 38 5 4 3" xfId="36275"/>
    <cellStyle name="Total 38 5 5" xfId="18661"/>
    <cellStyle name="Total 38 5 5 2" xfId="36277"/>
    <cellStyle name="Total 38 5 6" xfId="36270"/>
    <cellStyle name="Total 38 6" xfId="18662"/>
    <cellStyle name="Total 38 6 2" xfId="18663"/>
    <cellStyle name="Total 38 6 2 2" xfId="18664"/>
    <cellStyle name="Total 38 6 2 2 2" xfId="36280"/>
    <cellStyle name="Total 38 6 2 3" xfId="36279"/>
    <cellStyle name="Total 38 6 3" xfId="18665"/>
    <cellStyle name="Total 38 6 3 2" xfId="18666"/>
    <cellStyle name="Total 38 6 3 2 2" xfId="36282"/>
    <cellStyle name="Total 38 6 3 3" xfId="36281"/>
    <cellStyle name="Total 38 6 4" xfId="18667"/>
    <cellStyle name="Total 38 6 4 2" xfId="36283"/>
    <cellStyle name="Total 38 6 5" xfId="36278"/>
    <cellStyle name="Total 38 7" xfId="18668"/>
    <cellStyle name="Total 38 7 2" xfId="18669"/>
    <cellStyle name="Total 38 7 2 2" xfId="36285"/>
    <cellStyle name="Total 38 7 3" xfId="36284"/>
    <cellStyle name="Total 38 8" xfId="18670"/>
    <cellStyle name="Total 38 8 2" xfId="18671"/>
    <cellStyle name="Total 38 8 2 2" xfId="36287"/>
    <cellStyle name="Total 38 8 3" xfId="36286"/>
    <cellStyle name="Total 38 9" xfId="18672"/>
    <cellStyle name="Total 38 9 2" xfId="18673"/>
    <cellStyle name="Total 38 9 2 2" xfId="36289"/>
    <cellStyle name="Total 38 9 3" xfId="36288"/>
    <cellStyle name="Total 39" xfId="18674"/>
    <cellStyle name="Total 39 10" xfId="18675"/>
    <cellStyle name="Total 39 10 2" xfId="18676"/>
    <cellStyle name="Total 39 10 2 2" xfId="36292"/>
    <cellStyle name="Total 39 10 3" xfId="36291"/>
    <cellStyle name="Total 39 11" xfId="18677"/>
    <cellStyle name="Total 39 11 2" xfId="36293"/>
    <cellStyle name="Total 39 12" xfId="36290"/>
    <cellStyle name="Total 39 2" xfId="18678"/>
    <cellStyle name="Total 39 2 2" xfId="18679"/>
    <cellStyle name="Total 39 2 2 2" xfId="18680"/>
    <cellStyle name="Total 39 2 2 2 2" xfId="36296"/>
    <cellStyle name="Total 39 2 2 3" xfId="36295"/>
    <cellStyle name="Total 39 2 3" xfId="18681"/>
    <cellStyle name="Total 39 2 3 2" xfId="18682"/>
    <cellStyle name="Total 39 2 3 2 2" xfId="36298"/>
    <cellStyle name="Total 39 2 3 3" xfId="36297"/>
    <cellStyle name="Total 39 2 4" xfId="18683"/>
    <cellStyle name="Total 39 2 4 2" xfId="36299"/>
    <cellStyle name="Total 39 2 5" xfId="36294"/>
    <cellStyle name="Total 39 3" xfId="18684"/>
    <cellStyle name="Total 39 3 2" xfId="18685"/>
    <cellStyle name="Total 39 3 2 2" xfId="18686"/>
    <cellStyle name="Total 39 3 2 2 2" xfId="36302"/>
    <cellStyle name="Total 39 3 2 3" xfId="36301"/>
    <cellStyle name="Total 39 3 3" xfId="18687"/>
    <cellStyle name="Total 39 3 3 2" xfId="18688"/>
    <cellStyle name="Total 39 3 3 2 2" xfId="36304"/>
    <cellStyle name="Total 39 3 3 3" xfId="36303"/>
    <cellStyle name="Total 39 3 4" xfId="18689"/>
    <cellStyle name="Total 39 3 4 2" xfId="36305"/>
    <cellStyle name="Total 39 3 5" xfId="36300"/>
    <cellStyle name="Total 39 4" xfId="18690"/>
    <cellStyle name="Total 39 4 2" xfId="18691"/>
    <cellStyle name="Total 39 4 2 2" xfId="18692"/>
    <cellStyle name="Total 39 4 2 2 2" xfId="36308"/>
    <cellStyle name="Total 39 4 2 3" xfId="36307"/>
    <cellStyle name="Total 39 4 3" xfId="18693"/>
    <cellStyle name="Total 39 4 3 2" xfId="18694"/>
    <cellStyle name="Total 39 4 3 2 2" xfId="36310"/>
    <cellStyle name="Total 39 4 3 3" xfId="36309"/>
    <cellStyle name="Total 39 4 4" xfId="18695"/>
    <cellStyle name="Total 39 4 4 2" xfId="36311"/>
    <cellStyle name="Total 39 4 5" xfId="36306"/>
    <cellStyle name="Total 39 5" xfId="18696"/>
    <cellStyle name="Total 39 5 2" xfId="18697"/>
    <cellStyle name="Total 39 5 2 2" xfId="18698"/>
    <cellStyle name="Total 39 5 2 2 2" xfId="36314"/>
    <cellStyle name="Total 39 5 2 3" xfId="36313"/>
    <cellStyle name="Total 39 5 3" xfId="18699"/>
    <cellStyle name="Total 39 5 3 2" xfId="18700"/>
    <cellStyle name="Total 39 5 3 2 2" xfId="36316"/>
    <cellStyle name="Total 39 5 3 3" xfId="36315"/>
    <cellStyle name="Total 39 5 4" xfId="18701"/>
    <cellStyle name="Total 39 5 4 2" xfId="18702"/>
    <cellStyle name="Total 39 5 4 2 2" xfId="36318"/>
    <cellStyle name="Total 39 5 4 3" xfId="36317"/>
    <cellStyle name="Total 39 5 5" xfId="18703"/>
    <cellStyle name="Total 39 5 5 2" xfId="36319"/>
    <cellStyle name="Total 39 5 6" xfId="36312"/>
    <cellStyle name="Total 39 6" xfId="18704"/>
    <cellStyle name="Total 39 6 2" xfId="18705"/>
    <cellStyle name="Total 39 6 2 2" xfId="18706"/>
    <cellStyle name="Total 39 6 2 2 2" xfId="36322"/>
    <cellStyle name="Total 39 6 2 3" xfId="36321"/>
    <cellStyle name="Total 39 6 3" xfId="18707"/>
    <cellStyle name="Total 39 6 3 2" xfId="18708"/>
    <cellStyle name="Total 39 6 3 2 2" xfId="36324"/>
    <cellStyle name="Total 39 6 3 3" xfId="36323"/>
    <cellStyle name="Total 39 6 4" xfId="18709"/>
    <cellStyle name="Total 39 6 4 2" xfId="36325"/>
    <cellStyle name="Total 39 6 5" xfId="36320"/>
    <cellStyle name="Total 39 7" xfId="18710"/>
    <cellStyle name="Total 39 7 2" xfId="18711"/>
    <cellStyle name="Total 39 7 2 2" xfId="36327"/>
    <cellStyle name="Total 39 7 3" xfId="36326"/>
    <cellStyle name="Total 39 8" xfId="18712"/>
    <cellStyle name="Total 39 8 2" xfId="18713"/>
    <cellStyle name="Total 39 8 2 2" xfId="36329"/>
    <cellStyle name="Total 39 8 3" xfId="36328"/>
    <cellStyle name="Total 39 9" xfId="18714"/>
    <cellStyle name="Total 39 9 2" xfId="18715"/>
    <cellStyle name="Total 39 9 2 2" xfId="36331"/>
    <cellStyle name="Total 39 9 3" xfId="36330"/>
    <cellStyle name="Total 4" xfId="18716"/>
    <cellStyle name="Total 4 10" xfId="18717"/>
    <cellStyle name="Total 4 10 2" xfId="18718"/>
    <cellStyle name="Total 4 10 2 2" xfId="36334"/>
    <cellStyle name="Total 4 10 3" xfId="36333"/>
    <cellStyle name="Total 4 11" xfId="18719"/>
    <cellStyle name="Total 4 11 2" xfId="18720"/>
    <cellStyle name="Total 4 11 2 2" xfId="36336"/>
    <cellStyle name="Total 4 11 3" xfId="36335"/>
    <cellStyle name="Total 4 12" xfId="18721"/>
    <cellStyle name="Total 4 12 2" xfId="36337"/>
    <cellStyle name="Total 4 13" xfId="36332"/>
    <cellStyle name="Total 4 2" xfId="18722"/>
    <cellStyle name="Total 4 2 10" xfId="36338"/>
    <cellStyle name="Total 4 2 2" xfId="18723"/>
    <cellStyle name="Total 4 2 2 2" xfId="18724"/>
    <cellStyle name="Total 4 2 2 2 2" xfId="18725"/>
    <cellStyle name="Total 4 2 2 2 2 2" xfId="36341"/>
    <cellStyle name="Total 4 2 2 2 3" xfId="36340"/>
    <cellStyle name="Total 4 2 2 3" xfId="18726"/>
    <cellStyle name="Total 4 2 2 3 2" xfId="18727"/>
    <cellStyle name="Total 4 2 2 3 2 2" xfId="36343"/>
    <cellStyle name="Total 4 2 2 3 3" xfId="36342"/>
    <cellStyle name="Total 4 2 2 4" xfId="18728"/>
    <cellStyle name="Total 4 2 2 4 2" xfId="36344"/>
    <cellStyle name="Total 4 2 2 5" xfId="36339"/>
    <cellStyle name="Total 4 2 3" xfId="18729"/>
    <cellStyle name="Total 4 2 3 2" xfId="18730"/>
    <cellStyle name="Total 4 2 3 2 2" xfId="18731"/>
    <cellStyle name="Total 4 2 3 2 2 2" xfId="36347"/>
    <cellStyle name="Total 4 2 3 2 3" xfId="36346"/>
    <cellStyle name="Total 4 2 3 3" xfId="18732"/>
    <cellStyle name="Total 4 2 3 3 2" xfId="18733"/>
    <cellStyle name="Total 4 2 3 3 2 2" xfId="36349"/>
    <cellStyle name="Total 4 2 3 3 3" xfId="36348"/>
    <cellStyle name="Total 4 2 3 4" xfId="18734"/>
    <cellStyle name="Total 4 2 3 4 2" xfId="36350"/>
    <cellStyle name="Total 4 2 3 5" xfId="36345"/>
    <cellStyle name="Total 4 2 4" xfId="18735"/>
    <cellStyle name="Total 4 2 4 2" xfId="18736"/>
    <cellStyle name="Total 4 2 4 2 2" xfId="18737"/>
    <cellStyle name="Total 4 2 4 2 2 2" xfId="36353"/>
    <cellStyle name="Total 4 2 4 2 3" xfId="36352"/>
    <cellStyle name="Total 4 2 4 3" xfId="18738"/>
    <cellStyle name="Total 4 2 4 3 2" xfId="18739"/>
    <cellStyle name="Total 4 2 4 3 2 2" xfId="36355"/>
    <cellStyle name="Total 4 2 4 3 3" xfId="36354"/>
    <cellStyle name="Total 4 2 4 4" xfId="18740"/>
    <cellStyle name="Total 4 2 4 4 2" xfId="18741"/>
    <cellStyle name="Total 4 2 4 4 2 2" xfId="36357"/>
    <cellStyle name="Total 4 2 4 4 3" xfId="36356"/>
    <cellStyle name="Total 4 2 4 5" xfId="18742"/>
    <cellStyle name="Total 4 2 4 5 2" xfId="36358"/>
    <cellStyle name="Total 4 2 4 6" xfId="36351"/>
    <cellStyle name="Total 4 2 5" xfId="18743"/>
    <cellStyle name="Total 4 2 5 2" xfId="18744"/>
    <cellStyle name="Total 4 2 5 2 2" xfId="18745"/>
    <cellStyle name="Total 4 2 5 2 2 2" xfId="36361"/>
    <cellStyle name="Total 4 2 5 2 3" xfId="36360"/>
    <cellStyle name="Total 4 2 5 3" xfId="18746"/>
    <cellStyle name="Total 4 2 5 3 2" xfId="18747"/>
    <cellStyle name="Total 4 2 5 3 2 2" xfId="36363"/>
    <cellStyle name="Total 4 2 5 3 3" xfId="36362"/>
    <cellStyle name="Total 4 2 5 4" xfId="18748"/>
    <cellStyle name="Total 4 2 5 4 2" xfId="36364"/>
    <cellStyle name="Total 4 2 5 5" xfId="36359"/>
    <cellStyle name="Total 4 2 6" xfId="18749"/>
    <cellStyle name="Total 4 2 6 2" xfId="18750"/>
    <cellStyle name="Total 4 2 6 2 2" xfId="36366"/>
    <cellStyle name="Total 4 2 6 3" xfId="36365"/>
    <cellStyle name="Total 4 2 7" xfId="18751"/>
    <cellStyle name="Total 4 2 7 2" xfId="18752"/>
    <cellStyle name="Total 4 2 7 2 2" xfId="36368"/>
    <cellStyle name="Total 4 2 7 3" xfId="36367"/>
    <cellStyle name="Total 4 2 8" xfId="18753"/>
    <cellStyle name="Total 4 2 8 2" xfId="18754"/>
    <cellStyle name="Total 4 2 8 2 2" xfId="36370"/>
    <cellStyle name="Total 4 2 8 3" xfId="36369"/>
    <cellStyle name="Total 4 2 9" xfId="18755"/>
    <cellStyle name="Total 4 2 9 2" xfId="36371"/>
    <cellStyle name="Total 4 3" xfId="18756"/>
    <cellStyle name="Total 4 3 2" xfId="18757"/>
    <cellStyle name="Total 4 3 2 2" xfId="18758"/>
    <cellStyle name="Total 4 3 2 2 2" xfId="36374"/>
    <cellStyle name="Total 4 3 2 3" xfId="36373"/>
    <cellStyle name="Total 4 3 3" xfId="18759"/>
    <cellStyle name="Total 4 3 3 2" xfId="18760"/>
    <cellStyle name="Total 4 3 3 2 2" xfId="36376"/>
    <cellStyle name="Total 4 3 3 3" xfId="36375"/>
    <cellStyle name="Total 4 3 4" xfId="18761"/>
    <cellStyle name="Total 4 3 4 2" xfId="36377"/>
    <cellStyle name="Total 4 3 5" xfId="36372"/>
    <cellStyle name="Total 4 4" xfId="18762"/>
    <cellStyle name="Total 4 4 2" xfId="18763"/>
    <cellStyle name="Total 4 4 2 2" xfId="18764"/>
    <cellStyle name="Total 4 4 2 2 2" xfId="36380"/>
    <cellStyle name="Total 4 4 2 3" xfId="36379"/>
    <cellStyle name="Total 4 4 3" xfId="18765"/>
    <cellStyle name="Total 4 4 3 2" xfId="18766"/>
    <cellStyle name="Total 4 4 3 2 2" xfId="36382"/>
    <cellStyle name="Total 4 4 3 3" xfId="36381"/>
    <cellStyle name="Total 4 4 4" xfId="18767"/>
    <cellStyle name="Total 4 4 4 2" xfId="36383"/>
    <cellStyle name="Total 4 4 5" xfId="36378"/>
    <cellStyle name="Total 4 5" xfId="18768"/>
    <cellStyle name="Total 4 5 2" xfId="18769"/>
    <cellStyle name="Total 4 5 2 2" xfId="18770"/>
    <cellStyle name="Total 4 5 2 2 2" xfId="36386"/>
    <cellStyle name="Total 4 5 2 3" xfId="36385"/>
    <cellStyle name="Total 4 5 3" xfId="18771"/>
    <cellStyle name="Total 4 5 3 2" xfId="18772"/>
    <cellStyle name="Total 4 5 3 2 2" xfId="36388"/>
    <cellStyle name="Total 4 5 3 3" xfId="36387"/>
    <cellStyle name="Total 4 5 4" xfId="18773"/>
    <cellStyle name="Total 4 5 4 2" xfId="36389"/>
    <cellStyle name="Total 4 5 5" xfId="36384"/>
    <cellStyle name="Total 4 6" xfId="18774"/>
    <cellStyle name="Total 4 6 2" xfId="18775"/>
    <cellStyle name="Total 4 6 2 2" xfId="18776"/>
    <cellStyle name="Total 4 6 2 2 2" xfId="36392"/>
    <cellStyle name="Total 4 6 2 3" xfId="36391"/>
    <cellStyle name="Total 4 6 3" xfId="18777"/>
    <cellStyle name="Total 4 6 3 2" xfId="18778"/>
    <cellStyle name="Total 4 6 3 2 2" xfId="36394"/>
    <cellStyle name="Total 4 6 3 3" xfId="36393"/>
    <cellStyle name="Total 4 6 4" xfId="18779"/>
    <cellStyle name="Total 4 6 4 2" xfId="18780"/>
    <cellStyle name="Total 4 6 4 2 2" xfId="36396"/>
    <cellStyle name="Total 4 6 4 3" xfId="36395"/>
    <cellStyle name="Total 4 6 5" xfId="18781"/>
    <cellStyle name="Total 4 6 5 2" xfId="36397"/>
    <cellStyle name="Total 4 6 6" xfId="36390"/>
    <cellStyle name="Total 4 7" xfId="18782"/>
    <cellStyle name="Total 4 7 2" xfId="18783"/>
    <cellStyle name="Total 4 7 2 2" xfId="18784"/>
    <cellStyle name="Total 4 7 2 2 2" xfId="36400"/>
    <cellStyle name="Total 4 7 2 3" xfId="36399"/>
    <cellStyle name="Total 4 7 3" xfId="18785"/>
    <cellStyle name="Total 4 7 3 2" xfId="18786"/>
    <cellStyle name="Total 4 7 3 2 2" xfId="36402"/>
    <cellStyle name="Total 4 7 3 3" xfId="36401"/>
    <cellStyle name="Total 4 7 4" xfId="18787"/>
    <cellStyle name="Total 4 7 4 2" xfId="36403"/>
    <cellStyle name="Total 4 7 5" xfId="36398"/>
    <cellStyle name="Total 4 8" xfId="18788"/>
    <cellStyle name="Total 4 8 2" xfId="18789"/>
    <cellStyle name="Total 4 8 2 2" xfId="36405"/>
    <cellStyle name="Total 4 8 3" xfId="36404"/>
    <cellStyle name="Total 4 9" xfId="18790"/>
    <cellStyle name="Total 4 9 2" xfId="18791"/>
    <cellStyle name="Total 4 9 2 2" xfId="36407"/>
    <cellStyle name="Total 4 9 3" xfId="36406"/>
    <cellStyle name="Total 40" xfId="18792"/>
    <cellStyle name="Total 40 10" xfId="18793"/>
    <cellStyle name="Total 40 10 2" xfId="18794"/>
    <cellStyle name="Total 40 10 2 2" xfId="36410"/>
    <cellStyle name="Total 40 10 3" xfId="36409"/>
    <cellStyle name="Total 40 11" xfId="18795"/>
    <cellStyle name="Total 40 11 2" xfId="36411"/>
    <cellStyle name="Total 40 12" xfId="36408"/>
    <cellStyle name="Total 40 2" xfId="18796"/>
    <cellStyle name="Total 40 2 2" xfId="18797"/>
    <cellStyle name="Total 40 2 2 2" xfId="18798"/>
    <cellStyle name="Total 40 2 2 2 2" xfId="36414"/>
    <cellStyle name="Total 40 2 2 3" xfId="36413"/>
    <cellStyle name="Total 40 2 3" xfId="18799"/>
    <cellStyle name="Total 40 2 3 2" xfId="18800"/>
    <cellStyle name="Total 40 2 3 2 2" xfId="36416"/>
    <cellStyle name="Total 40 2 3 3" xfId="36415"/>
    <cellStyle name="Total 40 2 4" xfId="18801"/>
    <cellStyle name="Total 40 2 4 2" xfId="36417"/>
    <cellStyle name="Total 40 2 5" xfId="36412"/>
    <cellStyle name="Total 40 3" xfId="18802"/>
    <cellStyle name="Total 40 3 2" xfId="18803"/>
    <cellStyle name="Total 40 3 2 2" xfId="18804"/>
    <cellStyle name="Total 40 3 2 2 2" xfId="36420"/>
    <cellStyle name="Total 40 3 2 3" xfId="36419"/>
    <cellStyle name="Total 40 3 3" xfId="18805"/>
    <cellStyle name="Total 40 3 3 2" xfId="18806"/>
    <cellStyle name="Total 40 3 3 2 2" xfId="36422"/>
    <cellStyle name="Total 40 3 3 3" xfId="36421"/>
    <cellStyle name="Total 40 3 4" xfId="18807"/>
    <cellStyle name="Total 40 3 4 2" xfId="36423"/>
    <cellStyle name="Total 40 3 5" xfId="36418"/>
    <cellStyle name="Total 40 4" xfId="18808"/>
    <cellStyle name="Total 40 4 2" xfId="18809"/>
    <cellStyle name="Total 40 4 2 2" xfId="18810"/>
    <cellStyle name="Total 40 4 2 2 2" xfId="36426"/>
    <cellStyle name="Total 40 4 2 3" xfId="36425"/>
    <cellStyle name="Total 40 4 3" xfId="18811"/>
    <cellStyle name="Total 40 4 3 2" xfId="18812"/>
    <cellStyle name="Total 40 4 3 2 2" xfId="36428"/>
    <cellStyle name="Total 40 4 3 3" xfId="36427"/>
    <cellStyle name="Total 40 4 4" xfId="18813"/>
    <cellStyle name="Total 40 4 4 2" xfId="36429"/>
    <cellStyle name="Total 40 4 5" xfId="36424"/>
    <cellStyle name="Total 40 5" xfId="18814"/>
    <cellStyle name="Total 40 5 2" xfId="18815"/>
    <cellStyle name="Total 40 5 2 2" xfId="18816"/>
    <cellStyle name="Total 40 5 2 2 2" xfId="36432"/>
    <cellStyle name="Total 40 5 2 3" xfId="36431"/>
    <cellStyle name="Total 40 5 3" xfId="18817"/>
    <cellStyle name="Total 40 5 3 2" xfId="18818"/>
    <cellStyle name="Total 40 5 3 2 2" xfId="36434"/>
    <cellStyle name="Total 40 5 3 3" xfId="36433"/>
    <cellStyle name="Total 40 5 4" xfId="18819"/>
    <cellStyle name="Total 40 5 4 2" xfId="18820"/>
    <cellStyle name="Total 40 5 4 2 2" xfId="36436"/>
    <cellStyle name="Total 40 5 4 3" xfId="36435"/>
    <cellStyle name="Total 40 5 5" xfId="18821"/>
    <cellStyle name="Total 40 5 5 2" xfId="36437"/>
    <cellStyle name="Total 40 5 6" xfId="36430"/>
    <cellStyle name="Total 40 6" xfId="18822"/>
    <cellStyle name="Total 40 6 2" xfId="18823"/>
    <cellStyle name="Total 40 6 2 2" xfId="18824"/>
    <cellStyle name="Total 40 6 2 2 2" xfId="36440"/>
    <cellStyle name="Total 40 6 2 3" xfId="36439"/>
    <cellStyle name="Total 40 6 3" xfId="18825"/>
    <cellStyle name="Total 40 6 3 2" xfId="18826"/>
    <cellStyle name="Total 40 6 3 2 2" xfId="36442"/>
    <cellStyle name="Total 40 6 3 3" xfId="36441"/>
    <cellStyle name="Total 40 6 4" xfId="18827"/>
    <cellStyle name="Total 40 6 4 2" xfId="36443"/>
    <cellStyle name="Total 40 6 5" xfId="36438"/>
    <cellStyle name="Total 40 7" xfId="18828"/>
    <cellStyle name="Total 40 7 2" xfId="18829"/>
    <cellStyle name="Total 40 7 2 2" xfId="36445"/>
    <cellStyle name="Total 40 7 3" xfId="36444"/>
    <cellStyle name="Total 40 8" xfId="18830"/>
    <cellStyle name="Total 40 8 2" xfId="18831"/>
    <cellStyle name="Total 40 8 2 2" xfId="36447"/>
    <cellStyle name="Total 40 8 3" xfId="36446"/>
    <cellStyle name="Total 40 9" xfId="18832"/>
    <cellStyle name="Total 40 9 2" xfId="18833"/>
    <cellStyle name="Total 40 9 2 2" xfId="36449"/>
    <cellStyle name="Total 40 9 3" xfId="36448"/>
    <cellStyle name="Total 41" xfId="18834"/>
    <cellStyle name="Total 41 10" xfId="18835"/>
    <cellStyle name="Total 41 10 2" xfId="18836"/>
    <cellStyle name="Total 41 10 2 2" xfId="36452"/>
    <cellStyle name="Total 41 10 3" xfId="36451"/>
    <cellStyle name="Total 41 11" xfId="18837"/>
    <cellStyle name="Total 41 11 2" xfId="36453"/>
    <cellStyle name="Total 41 12" xfId="36450"/>
    <cellStyle name="Total 41 2" xfId="18838"/>
    <cellStyle name="Total 41 2 2" xfId="18839"/>
    <cellStyle name="Total 41 2 2 2" xfId="18840"/>
    <cellStyle name="Total 41 2 2 2 2" xfId="36456"/>
    <cellStyle name="Total 41 2 2 3" xfId="36455"/>
    <cellStyle name="Total 41 2 3" xfId="18841"/>
    <cellStyle name="Total 41 2 3 2" xfId="18842"/>
    <cellStyle name="Total 41 2 3 2 2" xfId="36458"/>
    <cellStyle name="Total 41 2 3 3" xfId="36457"/>
    <cellStyle name="Total 41 2 4" xfId="18843"/>
    <cellStyle name="Total 41 2 4 2" xfId="36459"/>
    <cellStyle name="Total 41 2 5" xfId="36454"/>
    <cellStyle name="Total 41 3" xfId="18844"/>
    <cellStyle name="Total 41 3 2" xfId="18845"/>
    <cellStyle name="Total 41 3 2 2" xfId="18846"/>
    <cellStyle name="Total 41 3 2 2 2" xfId="36462"/>
    <cellStyle name="Total 41 3 2 3" xfId="36461"/>
    <cellStyle name="Total 41 3 3" xfId="18847"/>
    <cellStyle name="Total 41 3 3 2" xfId="18848"/>
    <cellStyle name="Total 41 3 3 2 2" xfId="36464"/>
    <cellStyle name="Total 41 3 3 3" xfId="36463"/>
    <cellStyle name="Total 41 3 4" xfId="18849"/>
    <cellStyle name="Total 41 3 4 2" xfId="36465"/>
    <cellStyle name="Total 41 3 5" xfId="36460"/>
    <cellStyle name="Total 41 4" xfId="18850"/>
    <cellStyle name="Total 41 4 2" xfId="18851"/>
    <cellStyle name="Total 41 4 2 2" xfId="18852"/>
    <cellStyle name="Total 41 4 2 2 2" xfId="36468"/>
    <cellStyle name="Total 41 4 2 3" xfId="36467"/>
    <cellStyle name="Total 41 4 3" xfId="18853"/>
    <cellStyle name="Total 41 4 3 2" xfId="18854"/>
    <cellStyle name="Total 41 4 3 2 2" xfId="36470"/>
    <cellStyle name="Total 41 4 3 3" xfId="36469"/>
    <cellStyle name="Total 41 4 4" xfId="18855"/>
    <cellStyle name="Total 41 4 4 2" xfId="36471"/>
    <cellStyle name="Total 41 4 5" xfId="36466"/>
    <cellStyle name="Total 41 5" xfId="18856"/>
    <cellStyle name="Total 41 5 2" xfId="18857"/>
    <cellStyle name="Total 41 5 2 2" xfId="18858"/>
    <cellStyle name="Total 41 5 2 2 2" xfId="36474"/>
    <cellStyle name="Total 41 5 2 3" xfId="36473"/>
    <cellStyle name="Total 41 5 3" xfId="18859"/>
    <cellStyle name="Total 41 5 3 2" xfId="18860"/>
    <cellStyle name="Total 41 5 3 2 2" xfId="36476"/>
    <cellStyle name="Total 41 5 3 3" xfId="36475"/>
    <cellStyle name="Total 41 5 4" xfId="18861"/>
    <cellStyle name="Total 41 5 4 2" xfId="18862"/>
    <cellStyle name="Total 41 5 4 2 2" xfId="36478"/>
    <cellStyle name="Total 41 5 4 3" xfId="36477"/>
    <cellStyle name="Total 41 5 5" xfId="18863"/>
    <cellStyle name="Total 41 5 5 2" xfId="36479"/>
    <cellStyle name="Total 41 5 6" xfId="36472"/>
    <cellStyle name="Total 41 6" xfId="18864"/>
    <cellStyle name="Total 41 6 2" xfId="18865"/>
    <cellStyle name="Total 41 6 2 2" xfId="18866"/>
    <cellStyle name="Total 41 6 2 2 2" xfId="36482"/>
    <cellStyle name="Total 41 6 2 3" xfId="36481"/>
    <cellStyle name="Total 41 6 3" xfId="18867"/>
    <cellStyle name="Total 41 6 3 2" xfId="18868"/>
    <cellStyle name="Total 41 6 3 2 2" xfId="36484"/>
    <cellStyle name="Total 41 6 3 3" xfId="36483"/>
    <cellStyle name="Total 41 6 4" xfId="18869"/>
    <cellStyle name="Total 41 6 4 2" xfId="36485"/>
    <cellStyle name="Total 41 6 5" xfId="36480"/>
    <cellStyle name="Total 41 7" xfId="18870"/>
    <cellStyle name="Total 41 7 2" xfId="18871"/>
    <cellStyle name="Total 41 7 2 2" xfId="36487"/>
    <cellStyle name="Total 41 7 3" xfId="36486"/>
    <cellStyle name="Total 41 8" xfId="18872"/>
    <cellStyle name="Total 41 8 2" xfId="18873"/>
    <cellStyle name="Total 41 8 2 2" xfId="36489"/>
    <cellStyle name="Total 41 8 3" xfId="36488"/>
    <cellStyle name="Total 41 9" xfId="18874"/>
    <cellStyle name="Total 41 9 2" xfId="18875"/>
    <cellStyle name="Total 41 9 2 2" xfId="36491"/>
    <cellStyle name="Total 41 9 3" xfId="36490"/>
    <cellStyle name="Total 42" xfId="18876"/>
    <cellStyle name="Total 42 10" xfId="18877"/>
    <cellStyle name="Total 42 10 2" xfId="18878"/>
    <cellStyle name="Total 42 10 2 2" xfId="36494"/>
    <cellStyle name="Total 42 10 3" xfId="36493"/>
    <cellStyle name="Total 42 11" xfId="18879"/>
    <cellStyle name="Total 42 11 2" xfId="36495"/>
    <cellStyle name="Total 42 12" xfId="36492"/>
    <cellStyle name="Total 42 2" xfId="18880"/>
    <cellStyle name="Total 42 2 2" xfId="18881"/>
    <cellStyle name="Total 42 2 2 2" xfId="18882"/>
    <cellStyle name="Total 42 2 2 2 2" xfId="36498"/>
    <cellStyle name="Total 42 2 2 3" xfId="36497"/>
    <cellStyle name="Total 42 2 3" xfId="18883"/>
    <cellStyle name="Total 42 2 3 2" xfId="18884"/>
    <cellStyle name="Total 42 2 3 2 2" xfId="36500"/>
    <cellStyle name="Total 42 2 3 3" xfId="36499"/>
    <cellStyle name="Total 42 2 4" xfId="18885"/>
    <cellStyle name="Total 42 2 4 2" xfId="36501"/>
    <cellStyle name="Total 42 2 5" xfId="36496"/>
    <cellStyle name="Total 42 3" xfId="18886"/>
    <cellStyle name="Total 42 3 2" xfId="18887"/>
    <cellStyle name="Total 42 3 2 2" xfId="18888"/>
    <cellStyle name="Total 42 3 2 2 2" xfId="36504"/>
    <cellStyle name="Total 42 3 2 3" xfId="36503"/>
    <cellStyle name="Total 42 3 3" xfId="18889"/>
    <cellStyle name="Total 42 3 3 2" xfId="18890"/>
    <cellStyle name="Total 42 3 3 2 2" xfId="36506"/>
    <cellStyle name="Total 42 3 3 3" xfId="36505"/>
    <cellStyle name="Total 42 3 4" xfId="18891"/>
    <cellStyle name="Total 42 3 4 2" xfId="36507"/>
    <cellStyle name="Total 42 3 5" xfId="36502"/>
    <cellStyle name="Total 42 4" xfId="18892"/>
    <cellStyle name="Total 42 4 2" xfId="18893"/>
    <cellStyle name="Total 42 4 2 2" xfId="18894"/>
    <cellStyle name="Total 42 4 2 2 2" xfId="36510"/>
    <cellStyle name="Total 42 4 2 3" xfId="36509"/>
    <cellStyle name="Total 42 4 3" xfId="18895"/>
    <cellStyle name="Total 42 4 3 2" xfId="18896"/>
    <cellStyle name="Total 42 4 3 2 2" xfId="36512"/>
    <cellStyle name="Total 42 4 3 3" xfId="36511"/>
    <cellStyle name="Total 42 4 4" xfId="18897"/>
    <cellStyle name="Total 42 4 4 2" xfId="36513"/>
    <cellStyle name="Total 42 4 5" xfId="36508"/>
    <cellStyle name="Total 42 5" xfId="18898"/>
    <cellStyle name="Total 42 5 2" xfId="18899"/>
    <cellStyle name="Total 42 5 2 2" xfId="18900"/>
    <cellStyle name="Total 42 5 2 2 2" xfId="36516"/>
    <cellStyle name="Total 42 5 2 3" xfId="36515"/>
    <cellStyle name="Total 42 5 3" xfId="18901"/>
    <cellStyle name="Total 42 5 3 2" xfId="18902"/>
    <cellStyle name="Total 42 5 3 2 2" xfId="36518"/>
    <cellStyle name="Total 42 5 3 3" xfId="36517"/>
    <cellStyle name="Total 42 5 4" xfId="18903"/>
    <cellStyle name="Total 42 5 4 2" xfId="18904"/>
    <cellStyle name="Total 42 5 4 2 2" xfId="36520"/>
    <cellStyle name="Total 42 5 4 3" xfId="36519"/>
    <cellStyle name="Total 42 5 5" xfId="18905"/>
    <cellStyle name="Total 42 5 5 2" xfId="36521"/>
    <cellStyle name="Total 42 5 6" xfId="36514"/>
    <cellStyle name="Total 42 6" xfId="18906"/>
    <cellStyle name="Total 42 6 2" xfId="18907"/>
    <cellStyle name="Total 42 6 2 2" xfId="18908"/>
    <cellStyle name="Total 42 6 2 2 2" xfId="36524"/>
    <cellStyle name="Total 42 6 2 3" xfId="36523"/>
    <cellStyle name="Total 42 6 3" xfId="18909"/>
    <cellStyle name="Total 42 6 3 2" xfId="18910"/>
    <cellStyle name="Total 42 6 3 2 2" xfId="36526"/>
    <cellStyle name="Total 42 6 3 3" xfId="36525"/>
    <cellStyle name="Total 42 6 4" xfId="18911"/>
    <cellStyle name="Total 42 6 4 2" xfId="36527"/>
    <cellStyle name="Total 42 6 5" xfId="36522"/>
    <cellStyle name="Total 42 7" xfId="18912"/>
    <cellStyle name="Total 42 7 2" xfId="18913"/>
    <cellStyle name="Total 42 7 2 2" xfId="36529"/>
    <cellStyle name="Total 42 7 3" xfId="36528"/>
    <cellStyle name="Total 42 8" xfId="18914"/>
    <cellStyle name="Total 42 8 2" xfId="18915"/>
    <cellStyle name="Total 42 8 2 2" xfId="36531"/>
    <cellStyle name="Total 42 8 3" xfId="36530"/>
    <cellStyle name="Total 42 9" xfId="18916"/>
    <cellStyle name="Total 42 9 2" xfId="18917"/>
    <cellStyle name="Total 42 9 2 2" xfId="36533"/>
    <cellStyle name="Total 42 9 3" xfId="36532"/>
    <cellStyle name="Total 43" xfId="18918"/>
    <cellStyle name="Total 43 2" xfId="18919"/>
    <cellStyle name="Total 43 2 2" xfId="36535"/>
    <cellStyle name="Total 43 3" xfId="36534"/>
    <cellStyle name="Total 5" xfId="18920"/>
    <cellStyle name="Total 5 10" xfId="18921"/>
    <cellStyle name="Total 5 10 2" xfId="18922"/>
    <cellStyle name="Total 5 10 2 2" xfId="36538"/>
    <cellStyle name="Total 5 10 3" xfId="36537"/>
    <cellStyle name="Total 5 11" xfId="18923"/>
    <cellStyle name="Total 5 11 2" xfId="18924"/>
    <cellStyle name="Total 5 11 2 2" xfId="36540"/>
    <cellStyle name="Total 5 11 3" xfId="36539"/>
    <cellStyle name="Total 5 12" xfId="18925"/>
    <cellStyle name="Total 5 12 2" xfId="36541"/>
    <cellStyle name="Total 5 13" xfId="36536"/>
    <cellStyle name="Total 5 2" xfId="18926"/>
    <cellStyle name="Total 5 2 10" xfId="36542"/>
    <cellStyle name="Total 5 2 2" xfId="18927"/>
    <cellStyle name="Total 5 2 2 2" xfId="18928"/>
    <cellStyle name="Total 5 2 2 2 2" xfId="18929"/>
    <cellStyle name="Total 5 2 2 2 2 2" xfId="36545"/>
    <cellStyle name="Total 5 2 2 2 3" xfId="36544"/>
    <cellStyle name="Total 5 2 2 3" xfId="18930"/>
    <cellStyle name="Total 5 2 2 3 2" xfId="18931"/>
    <cellStyle name="Total 5 2 2 3 2 2" xfId="36547"/>
    <cellStyle name="Total 5 2 2 3 3" xfId="36546"/>
    <cellStyle name="Total 5 2 2 4" xfId="18932"/>
    <cellStyle name="Total 5 2 2 4 2" xfId="36548"/>
    <cellStyle name="Total 5 2 2 5" xfId="36543"/>
    <cellStyle name="Total 5 2 3" xfId="18933"/>
    <cellStyle name="Total 5 2 3 2" xfId="18934"/>
    <cellStyle name="Total 5 2 3 2 2" xfId="18935"/>
    <cellStyle name="Total 5 2 3 2 2 2" xfId="36551"/>
    <cellStyle name="Total 5 2 3 2 3" xfId="36550"/>
    <cellStyle name="Total 5 2 3 3" xfId="18936"/>
    <cellStyle name="Total 5 2 3 3 2" xfId="18937"/>
    <cellStyle name="Total 5 2 3 3 2 2" xfId="36553"/>
    <cellStyle name="Total 5 2 3 3 3" xfId="36552"/>
    <cellStyle name="Total 5 2 3 4" xfId="18938"/>
    <cellStyle name="Total 5 2 3 4 2" xfId="36554"/>
    <cellStyle name="Total 5 2 3 5" xfId="36549"/>
    <cellStyle name="Total 5 2 4" xfId="18939"/>
    <cellStyle name="Total 5 2 4 2" xfId="18940"/>
    <cellStyle name="Total 5 2 4 2 2" xfId="18941"/>
    <cellStyle name="Total 5 2 4 2 2 2" xfId="36557"/>
    <cellStyle name="Total 5 2 4 2 3" xfId="36556"/>
    <cellStyle name="Total 5 2 4 3" xfId="18942"/>
    <cellStyle name="Total 5 2 4 3 2" xfId="18943"/>
    <cellStyle name="Total 5 2 4 3 2 2" xfId="36559"/>
    <cellStyle name="Total 5 2 4 3 3" xfId="36558"/>
    <cellStyle name="Total 5 2 4 4" xfId="18944"/>
    <cellStyle name="Total 5 2 4 4 2" xfId="18945"/>
    <cellStyle name="Total 5 2 4 4 2 2" xfId="36561"/>
    <cellStyle name="Total 5 2 4 4 3" xfId="36560"/>
    <cellStyle name="Total 5 2 4 5" xfId="18946"/>
    <cellStyle name="Total 5 2 4 5 2" xfId="36562"/>
    <cellStyle name="Total 5 2 4 6" xfId="36555"/>
    <cellStyle name="Total 5 2 5" xfId="18947"/>
    <cellStyle name="Total 5 2 5 2" xfId="18948"/>
    <cellStyle name="Total 5 2 5 2 2" xfId="18949"/>
    <cellStyle name="Total 5 2 5 2 2 2" xfId="36565"/>
    <cellStyle name="Total 5 2 5 2 3" xfId="36564"/>
    <cellStyle name="Total 5 2 5 3" xfId="18950"/>
    <cellStyle name="Total 5 2 5 3 2" xfId="18951"/>
    <cellStyle name="Total 5 2 5 3 2 2" xfId="36567"/>
    <cellStyle name="Total 5 2 5 3 3" xfId="36566"/>
    <cellStyle name="Total 5 2 5 4" xfId="18952"/>
    <cellStyle name="Total 5 2 5 4 2" xfId="36568"/>
    <cellStyle name="Total 5 2 5 5" xfId="36563"/>
    <cellStyle name="Total 5 2 6" xfId="18953"/>
    <cellStyle name="Total 5 2 6 2" xfId="18954"/>
    <cellStyle name="Total 5 2 6 2 2" xfId="36570"/>
    <cellStyle name="Total 5 2 6 3" xfId="36569"/>
    <cellStyle name="Total 5 2 7" xfId="18955"/>
    <cellStyle name="Total 5 2 7 2" xfId="18956"/>
    <cellStyle name="Total 5 2 7 2 2" xfId="36572"/>
    <cellStyle name="Total 5 2 7 3" xfId="36571"/>
    <cellStyle name="Total 5 2 8" xfId="18957"/>
    <cellStyle name="Total 5 2 8 2" xfId="18958"/>
    <cellStyle name="Total 5 2 8 2 2" xfId="36574"/>
    <cellStyle name="Total 5 2 8 3" xfId="36573"/>
    <cellStyle name="Total 5 2 9" xfId="18959"/>
    <cellStyle name="Total 5 2 9 2" xfId="36575"/>
    <cellStyle name="Total 5 3" xfId="18960"/>
    <cellStyle name="Total 5 3 2" xfId="18961"/>
    <cellStyle name="Total 5 3 2 2" xfId="18962"/>
    <cellStyle name="Total 5 3 2 2 2" xfId="36578"/>
    <cellStyle name="Total 5 3 2 3" xfId="36577"/>
    <cellStyle name="Total 5 3 3" xfId="18963"/>
    <cellStyle name="Total 5 3 3 2" xfId="18964"/>
    <cellStyle name="Total 5 3 3 2 2" xfId="36580"/>
    <cellStyle name="Total 5 3 3 3" xfId="36579"/>
    <cellStyle name="Total 5 3 4" xfId="18965"/>
    <cellStyle name="Total 5 3 4 2" xfId="36581"/>
    <cellStyle name="Total 5 3 5" xfId="36576"/>
    <cellStyle name="Total 5 4" xfId="18966"/>
    <cellStyle name="Total 5 4 2" xfId="18967"/>
    <cellStyle name="Total 5 4 2 2" xfId="18968"/>
    <cellStyle name="Total 5 4 2 2 2" xfId="36584"/>
    <cellStyle name="Total 5 4 2 3" xfId="36583"/>
    <cellStyle name="Total 5 4 3" xfId="18969"/>
    <cellStyle name="Total 5 4 3 2" xfId="18970"/>
    <cellStyle name="Total 5 4 3 2 2" xfId="36586"/>
    <cellStyle name="Total 5 4 3 3" xfId="36585"/>
    <cellStyle name="Total 5 4 4" xfId="18971"/>
    <cellStyle name="Total 5 4 4 2" xfId="36587"/>
    <cellStyle name="Total 5 4 5" xfId="36582"/>
    <cellStyle name="Total 5 5" xfId="18972"/>
    <cellStyle name="Total 5 5 2" xfId="18973"/>
    <cellStyle name="Total 5 5 2 2" xfId="18974"/>
    <cellStyle name="Total 5 5 2 2 2" xfId="36590"/>
    <cellStyle name="Total 5 5 2 3" xfId="36589"/>
    <cellStyle name="Total 5 5 3" xfId="18975"/>
    <cellStyle name="Total 5 5 3 2" xfId="18976"/>
    <cellStyle name="Total 5 5 3 2 2" xfId="36592"/>
    <cellStyle name="Total 5 5 3 3" xfId="36591"/>
    <cellStyle name="Total 5 5 4" xfId="18977"/>
    <cellStyle name="Total 5 5 4 2" xfId="36593"/>
    <cellStyle name="Total 5 5 5" xfId="36588"/>
    <cellStyle name="Total 5 6" xfId="18978"/>
    <cellStyle name="Total 5 6 2" xfId="18979"/>
    <cellStyle name="Total 5 6 2 2" xfId="18980"/>
    <cellStyle name="Total 5 6 2 2 2" xfId="36596"/>
    <cellStyle name="Total 5 6 2 3" xfId="36595"/>
    <cellStyle name="Total 5 6 3" xfId="18981"/>
    <cellStyle name="Total 5 6 3 2" xfId="18982"/>
    <cellStyle name="Total 5 6 3 2 2" xfId="36598"/>
    <cellStyle name="Total 5 6 3 3" xfId="36597"/>
    <cellStyle name="Total 5 6 4" xfId="18983"/>
    <cellStyle name="Total 5 6 4 2" xfId="18984"/>
    <cellStyle name="Total 5 6 4 2 2" xfId="36600"/>
    <cellStyle name="Total 5 6 4 3" xfId="36599"/>
    <cellStyle name="Total 5 6 5" xfId="18985"/>
    <cellStyle name="Total 5 6 5 2" xfId="36601"/>
    <cellStyle name="Total 5 6 6" xfId="36594"/>
    <cellStyle name="Total 5 7" xfId="18986"/>
    <cellStyle name="Total 5 7 2" xfId="18987"/>
    <cellStyle name="Total 5 7 2 2" xfId="18988"/>
    <cellStyle name="Total 5 7 2 2 2" xfId="36604"/>
    <cellStyle name="Total 5 7 2 3" xfId="36603"/>
    <cellStyle name="Total 5 7 3" xfId="18989"/>
    <cellStyle name="Total 5 7 3 2" xfId="18990"/>
    <cellStyle name="Total 5 7 3 2 2" xfId="36606"/>
    <cellStyle name="Total 5 7 3 3" xfId="36605"/>
    <cellStyle name="Total 5 7 4" xfId="18991"/>
    <cellStyle name="Total 5 7 4 2" xfId="36607"/>
    <cellStyle name="Total 5 7 5" xfId="36602"/>
    <cellStyle name="Total 5 8" xfId="18992"/>
    <cellStyle name="Total 5 8 2" xfId="18993"/>
    <cellStyle name="Total 5 8 2 2" xfId="36609"/>
    <cellStyle name="Total 5 8 3" xfId="36608"/>
    <cellStyle name="Total 5 9" xfId="18994"/>
    <cellStyle name="Total 5 9 2" xfId="18995"/>
    <cellStyle name="Total 5 9 2 2" xfId="36611"/>
    <cellStyle name="Total 5 9 3" xfId="36610"/>
    <cellStyle name="Total 6" xfId="18996"/>
    <cellStyle name="Total 6 10" xfId="18997"/>
    <cellStyle name="Total 6 10 2" xfId="18998"/>
    <cellStyle name="Total 6 10 2 2" xfId="36614"/>
    <cellStyle name="Total 6 10 3" xfId="36613"/>
    <cellStyle name="Total 6 11" xfId="18999"/>
    <cellStyle name="Total 6 11 2" xfId="19000"/>
    <cellStyle name="Total 6 11 2 2" xfId="36616"/>
    <cellStyle name="Total 6 11 3" xfId="36615"/>
    <cellStyle name="Total 6 12" xfId="19001"/>
    <cellStyle name="Total 6 12 2" xfId="36617"/>
    <cellStyle name="Total 6 13" xfId="36612"/>
    <cellStyle name="Total 6 2" xfId="19002"/>
    <cellStyle name="Total 6 2 10" xfId="36618"/>
    <cellStyle name="Total 6 2 2" xfId="19003"/>
    <cellStyle name="Total 6 2 2 2" xfId="19004"/>
    <cellStyle name="Total 6 2 2 2 2" xfId="19005"/>
    <cellStyle name="Total 6 2 2 2 2 2" xfId="36621"/>
    <cellStyle name="Total 6 2 2 2 3" xfId="36620"/>
    <cellStyle name="Total 6 2 2 3" xfId="19006"/>
    <cellStyle name="Total 6 2 2 3 2" xfId="19007"/>
    <cellStyle name="Total 6 2 2 3 2 2" xfId="36623"/>
    <cellStyle name="Total 6 2 2 3 3" xfId="36622"/>
    <cellStyle name="Total 6 2 2 4" xfId="19008"/>
    <cellStyle name="Total 6 2 2 4 2" xfId="36624"/>
    <cellStyle name="Total 6 2 2 5" xfId="36619"/>
    <cellStyle name="Total 6 2 3" xfId="19009"/>
    <cellStyle name="Total 6 2 3 2" xfId="19010"/>
    <cellStyle name="Total 6 2 3 2 2" xfId="19011"/>
    <cellStyle name="Total 6 2 3 2 2 2" xfId="36627"/>
    <cellStyle name="Total 6 2 3 2 3" xfId="36626"/>
    <cellStyle name="Total 6 2 3 3" xfId="19012"/>
    <cellStyle name="Total 6 2 3 3 2" xfId="19013"/>
    <cellStyle name="Total 6 2 3 3 2 2" xfId="36629"/>
    <cellStyle name="Total 6 2 3 3 3" xfId="36628"/>
    <cellStyle name="Total 6 2 3 4" xfId="19014"/>
    <cellStyle name="Total 6 2 3 4 2" xfId="36630"/>
    <cellStyle name="Total 6 2 3 5" xfId="36625"/>
    <cellStyle name="Total 6 2 4" xfId="19015"/>
    <cellStyle name="Total 6 2 4 2" xfId="19016"/>
    <cellStyle name="Total 6 2 4 2 2" xfId="19017"/>
    <cellStyle name="Total 6 2 4 2 2 2" xfId="36633"/>
    <cellStyle name="Total 6 2 4 2 3" xfId="36632"/>
    <cellStyle name="Total 6 2 4 3" xfId="19018"/>
    <cellStyle name="Total 6 2 4 3 2" xfId="19019"/>
    <cellStyle name="Total 6 2 4 3 2 2" xfId="36635"/>
    <cellStyle name="Total 6 2 4 3 3" xfId="36634"/>
    <cellStyle name="Total 6 2 4 4" xfId="19020"/>
    <cellStyle name="Total 6 2 4 4 2" xfId="19021"/>
    <cellStyle name="Total 6 2 4 4 2 2" xfId="36637"/>
    <cellStyle name="Total 6 2 4 4 3" xfId="36636"/>
    <cellStyle name="Total 6 2 4 5" xfId="19022"/>
    <cellStyle name="Total 6 2 4 5 2" xfId="36638"/>
    <cellStyle name="Total 6 2 4 6" xfId="36631"/>
    <cellStyle name="Total 6 2 5" xfId="19023"/>
    <cellStyle name="Total 6 2 5 2" xfId="19024"/>
    <cellStyle name="Total 6 2 5 2 2" xfId="19025"/>
    <cellStyle name="Total 6 2 5 2 2 2" xfId="36641"/>
    <cellStyle name="Total 6 2 5 2 3" xfId="36640"/>
    <cellStyle name="Total 6 2 5 3" xfId="19026"/>
    <cellStyle name="Total 6 2 5 3 2" xfId="19027"/>
    <cellStyle name="Total 6 2 5 3 2 2" xfId="36643"/>
    <cellStyle name="Total 6 2 5 3 3" xfId="36642"/>
    <cellStyle name="Total 6 2 5 4" xfId="19028"/>
    <cellStyle name="Total 6 2 5 4 2" xfId="36644"/>
    <cellStyle name="Total 6 2 5 5" xfId="36639"/>
    <cellStyle name="Total 6 2 6" xfId="19029"/>
    <cellStyle name="Total 6 2 6 2" xfId="19030"/>
    <cellStyle name="Total 6 2 6 2 2" xfId="36646"/>
    <cellStyle name="Total 6 2 6 3" xfId="36645"/>
    <cellStyle name="Total 6 2 7" xfId="19031"/>
    <cellStyle name="Total 6 2 7 2" xfId="19032"/>
    <cellStyle name="Total 6 2 7 2 2" xfId="36648"/>
    <cellStyle name="Total 6 2 7 3" xfId="36647"/>
    <cellStyle name="Total 6 2 8" xfId="19033"/>
    <cellStyle name="Total 6 2 8 2" xfId="19034"/>
    <cellStyle name="Total 6 2 8 2 2" xfId="36650"/>
    <cellStyle name="Total 6 2 8 3" xfId="36649"/>
    <cellStyle name="Total 6 2 9" xfId="19035"/>
    <cellStyle name="Total 6 2 9 2" xfId="36651"/>
    <cellStyle name="Total 6 3" xfId="19036"/>
    <cellStyle name="Total 6 3 2" xfId="19037"/>
    <cellStyle name="Total 6 3 2 2" xfId="19038"/>
    <cellStyle name="Total 6 3 2 2 2" xfId="36654"/>
    <cellStyle name="Total 6 3 2 3" xfId="36653"/>
    <cellStyle name="Total 6 3 3" xfId="19039"/>
    <cellStyle name="Total 6 3 3 2" xfId="19040"/>
    <cellStyle name="Total 6 3 3 2 2" xfId="36656"/>
    <cellStyle name="Total 6 3 3 3" xfId="36655"/>
    <cellStyle name="Total 6 3 4" xfId="19041"/>
    <cellStyle name="Total 6 3 4 2" xfId="36657"/>
    <cellStyle name="Total 6 3 5" xfId="36652"/>
    <cellStyle name="Total 6 4" xfId="19042"/>
    <cellStyle name="Total 6 4 2" xfId="19043"/>
    <cellStyle name="Total 6 4 2 2" xfId="19044"/>
    <cellStyle name="Total 6 4 2 2 2" xfId="36660"/>
    <cellStyle name="Total 6 4 2 3" xfId="36659"/>
    <cellStyle name="Total 6 4 3" xfId="19045"/>
    <cellStyle name="Total 6 4 3 2" xfId="19046"/>
    <cellStyle name="Total 6 4 3 2 2" xfId="36662"/>
    <cellStyle name="Total 6 4 3 3" xfId="36661"/>
    <cellStyle name="Total 6 4 4" xfId="19047"/>
    <cellStyle name="Total 6 4 4 2" xfId="36663"/>
    <cellStyle name="Total 6 4 5" xfId="36658"/>
    <cellStyle name="Total 6 5" xfId="19048"/>
    <cellStyle name="Total 6 5 2" xfId="19049"/>
    <cellStyle name="Total 6 5 2 2" xfId="19050"/>
    <cellStyle name="Total 6 5 2 2 2" xfId="36666"/>
    <cellStyle name="Total 6 5 2 3" xfId="36665"/>
    <cellStyle name="Total 6 5 3" xfId="19051"/>
    <cellStyle name="Total 6 5 3 2" xfId="19052"/>
    <cellStyle name="Total 6 5 3 2 2" xfId="36668"/>
    <cellStyle name="Total 6 5 3 3" xfId="36667"/>
    <cellStyle name="Total 6 5 4" xfId="19053"/>
    <cellStyle name="Total 6 5 4 2" xfId="36669"/>
    <cellStyle name="Total 6 5 5" xfId="36664"/>
    <cellStyle name="Total 6 6" xfId="19054"/>
    <cellStyle name="Total 6 6 2" xfId="19055"/>
    <cellStyle name="Total 6 6 2 2" xfId="19056"/>
    <cellStyle name="Total 6 6 2 2 2" xfId="36672"/>
    <cellStyle name="Total 6 6 2 3" xfId="36671"/>
    <cellStyle name="Total 6 6 3" xfId="19057"/>
    <cellStyle name="Total 6 6 3 2" xfId="19058"/>
    <cellStyle name="Total 6 6 3 2 2" xfId="36674"/>
    <cellStyle name="Total 6 6 3 3" xfId="36673"/>
    <cellStyle name="Total 6 6 4" xfId="19059"/>
    <cellStyle name="Total 6 6 4 2" xfId="19060"/>
    <cellStyle name="Total 6 6 4 2 2" xfId="36676"/>
    <cellStyle name="Total 6 6 4 3" xfId="36675"/>
    <cellStyle name="Total 6 6 5" xfId="19061"/>
    <cellStyle name="Total 6 6 5 2" xfId="36677"/>
    <cellStyle name="Total 6 6 6" xfId="36670"/>
    <cellStyle name="Total 6 7" xfId="19062"/>
    <cellStyle name="Total 6 7 2" xfId="19063"/>
    <cellStyle name="Total 6 7 2 2" xfId="19064"/>
    <cellStyle name="Total 6 7 2 2 2" xfId="36680"/>
    <cellStyle name="Total 6 7 2 3" xfId="36679"/>
    <cellStyle name="Total 6 7 3" xfId="19065"/>
    <cellStyle name="Total 6 7 3 2" xfId="19066"/>
    <cellStyle name="Total 6 7 3 2 2" xfId="36682"/>
    <cellStyle name="Total 6 7 3 3" xfId="36681"/>
    <cellStyle name="Total 6 7 4" xfId="19067"/>
    <cellStyle name="Total 6 7 4 2" xfId="36683"/>
    <cellStyle name="Total 6 7 5" xfId="36678"/>
    <cellStyle name="Total 6 8" xfId="19068"/>
    <cellStyle name="Total 6 8 2" xfId="19069"/>
    <cellStyle name="Total 6 8 2 2" xfId="36685"/>
    <cellStyle name="Total 6 8 3" xfId="36684"/>
    <cellStyle name="Total 6 9" xfId="19070"/>
    <cellStyle name="Total 6 9 2" xfId="19071"/>
    <cellStyle name="Total 6 9 2 2" xfId="36687"/>
    <cellStyle name="Total 6 9 3" xfId="36686"/>
    <cellStyle name="Total 7" xfId="19072"/>
    <cellStyle name="Total 7 10" xfId="19073"/>
    <cellStyle name="Total 7 10 2" xfId="19074"/>
    <cellStyle name="Total 7 10 2 2" xfId="36690"/>
    <cellStyle name="Total 7 10 3" xfId="36689"/>
    <cellStyle name="Total 7 11" xfId="19075"/>
    <cellStyle name="Total 7 11 2" xfId="36691"/>
    <cellStyle name="Total 7 12" xfId="36688"/>
    <cellStyle name="Total 7 2" xfId="19076"/>
    <cellStyle name="Total 7 2 2" xfId="19077"/>
    <cellStyle name="Total 7 2 2 2" xfId="19078"/>
    <cellStyle name="Total 7 2 2 2 2" xfId="36694"/>
    <cellStyle name="Total 7 2 2 3" xfId="36693"/>
    <cellStyle name="Total 7 2 3" xfId="19079"/>
    <cellStyle name="Total 7 2 3 2" xfId="19080"/>
    <cellStyle name="Total 7 2 3 2 2" xfId="36696"/>
    <cellStyle name="Total 7 2 3 3" xfId="36695"/>
    <cellStyle name="Total 7 2 4" xfId="19081"/>
    <cellStyle name="Total 7 2 4 2" xfId="36697"/>
    <cellStyle name="Total 7 2 5" xfId="36692"/>
    <cellStyle name="Total 7 3" xfId="19082"/>
    <cellStyle name="Total 7 3 2" xfId="19083"/>
    <cellStyle name="Total 7 3 2 2" xfId="19084"/>
    <cellStyle name="Total 7 3 2 2 2" xfId="36700"/>
    <cellStyle name="Total 7 3 2 3" xfId="36699"/>
    <cellStyle name="Total 7 3 3" xfId="19085"/>
    <cellStyle name="Total 7 3 3 2" xfId="19086"/>
    <cellStyle name="Total 7 3 3 2 2" xfId="36702"/>
    <cellStyle name="Total 7 3 3 3" xfId="36701"/>
    <cellStyle name="Total 7 3 4" xfId="19087"/>
    <cellStyle name="Total 7 3 4 2" xfId="36703"/>
    <cellStyle name="Total 7 3 5" xfId="36698"/>
    <cellStyle name="Total 7 4" xfId="19088"/>
    <cellStyle name="Total 7 4 2" xfId="19089"/>
    <cellStyle name="Total 7 4 2 2" xfId="19090"/>
    <cellStyle name="Total 7 4 2 2 2" xfId="36706"/>
    <cellStyle name="Total 7 4 2 3" xfId="36705"/>
    <cellStyle name="Total 7 4 3" xfId="19091"/>
    <cellStyle name="Total 7 4 3 2" xfId="19092"/>
    <cellStyle name="Total 7 4 3 2 2" xfId="36708"/>
    <cellStyle name="Total 7 4 3 3" xfId="36707"/>
    <cellStyle name="Total 7 4 4" xfId="19093"/>
    <cellStyle name="Total 7 4 4 2" xfId="36709"/>
    <cellStyle name="Total 7 4 5" xfId="36704"/>
    <cellStyle name="Total 7 5" xfId="19094"/>
    <cellStyle name="Total 7 5 2" xfId="19095"/>
    <cellStyle name="Total 7 5 2 2" xfId="19096"/>
    <cellStyle name="Total 7 5 2 2 2" xfId="36712"/>
    <cellStyle name="Total 7 5 2 3" xfId="36711"/>
    <cellStyle name="Total 7 5 3" xfId="19097"/>
    <cellStyle name="Total 7 5 3 2" xfId="19098"/>
    <cellStyle name="Total 7 5 3 2 2" xfId="36714"/>
    <cellStyle name="Total 7 5 3 3" xfId="36713"/>
    <cellStyle name="Total 7 5 4" xfId="19099"/>
    <cellStyle name="Total 7 5 4 2" xfId="19100"/>
    <cellStyle name="Total 7 5 4 2 2" xfId="36716"/>
    <cellStyle name="Total 7 5 4 3" xfId="36715"/>
    <cellStyle name="Total 7 5 5" xfId="19101"/>
    <cellStyle name="Total 7 5 5 2" xfId="36717"/>
    <cellStyle name="Total 7 5 6" xfId="36710"/>
    <cellStyle name="Total 7 6" xfId="19102"/>
    <cellStyle name="Total 7 6 2" xfId="19103"/>
    <cellStyle name="Total 7 6 2 2" xfId="19104"/>
    <cellStyle name="Total 7 6 2 2 2" xfId="36720"/>
    <cellStyle name="Total 7 6 2 3" xfId="36719"/>
    <cellStyle name="Total 7 6 3" xfId="19105"/>
    <cellStyle name="Total 7 6 3 2" xfId="19106"/>
    <cellStyle name="Total 7 6 3 2 2" xfId="36722"/>
    <cellStyle name="Total 7 6 3 3" xfId="36721"/>
    <cellStyle name="Total 7 6 4" xfId="19107"/>
    <cellStyle name="Total 7 6 4 2" xfId="36723"/>
    <cellStyle name="Total 7 6 5" xfId="36718"/>
    <cellStyle name="Total 7 7" xfId="19108"/>
    <cellStyle name="Total 7 7 2" xfId="19109"/>
    <cellStyle name="Total 7 7 2 2" xfId="36725"/>
    <cellStyle name="Total 7 7 3" xfId="36724"/>
    <cellStyle name="Total 7 8" xfId="19110"/>
    <cellStyle name="Total 7 8 2" xfId="19111"/>
    <cellStyle name="Total 7 8 2 2" xfId="36727"/>
    <cellStyle name="Total 7 8 3" xfId="36726"/>
    <cellStyle name="Total 7 9" xfId="19112"/>
    <cellStyle name="Total 7 9 2" xfId="19113"/>
    <cellStyle name="Total 7 9 2 2" xfId="36729"/>
    <cellStyle name="Total 7 9 3" xfId="36728"/>
    <cellStyle name="Total 8" xfId="19114"/>
    <cellStyle name="Total 8 10" xfId="19115"/>
    <cellStyle name="Total 8 10 2" xfId="19116"/>
    <cellStyle name="Total 8 10 2 2" xfId="36732"/>
    <cellStyle name="Total 8 10 3" xfId="36731"/>
    <cellStyle name="Total 8 11" xfId="19117"/>
    <cellStyle name="Total 8 11 2" xfId="36733"/>
    <cellStyle name="Total 8 12" xfId="36730"/>
    <cellStyle name="Total 8 2" xfId="19118"/>
    <cellStyle name="Total 8 2 2" xfId="19119"/>
    <cellStyle name="Total 8 2 2 2" xfId="19120"/>
    <cellStyle name="Total 8 2 2 2 2" xfId="36736"/>
    <cellStyle name="Total 8 2 2 3" xfId="36735"/>
    <cellStyle name="Total 8 2 3" xfId="19121"/>
    <cellStyle name="Total 8 2 3 2" xfId="19122"/>
    <cellStyle name="Total 8 2 3 2 2" xfId="36738"/>
    <cellStyle name="Total 8 2 3 3" xfId="36737"/>
    <cellStyle name="Total 8 2 4" xfId="19123"/>
    <cellStyle name="Total 8 2 4 2" xfId="36739"/>
    <cellStyle name="Total 8 2 5" xfId="36734"/>
    <cellStyle name="Total 8 3" xfId="19124"/>
    <cellStyle name="Total 8 3 2" xfId="19125"/>
    <cellStyle name="Total 8 3 2 2" xfId="19126"/>
    <cellStyle name="Total 8 3 2 2 2" xfId="36742"/>
    <cellStyle name="Total 8 3 2 3" xfId="36741"/>
    <cellStyle name="Total 8 3 3" xfId="19127"/>
    <cellStyle name="Total 8 3 3 2" xfId="19128"/>
    <cellStyle name="Total 8 3 3 2 2" xfId="36744"/>
    <cellStyle name="Total 8 3 3 3" xfId="36743"/>
    <cellStyle name="Total 8 3 4" xfId="19129"/>
    <cellStyle name="Total 8 3 4 2" xfId="36745"/>
    <cellStyle name="Total 8 3 5" xfId="36740"/>
    <cellStyle name="Total 8 4" xfId="19130"/>
    <cellStyle name="Total 8 4 2" xfId="19131"/>
    <cellStyle name="Total 8 4 2 2" xfId="19132"/>
    <cellStyle name="Total 8 4 2 2 2" xfId="36748"/>
    <cellStyle name="Total 8 4 2 3" xfId="36747"/>
    <cellStyle name="Total 8 4 3" xfId="19133"/>
    <cellStyle name="Total 8 4 3 2" xfId="19134"/>
    <cellStyle name="Total 8 4 3 2 2" xfId="36750"/>
    <cellStyle name="Total 8 4 3 3" xfId="36749"/>
    <cellStyle name="Total 8 4 4" xfId="19135"/>
    <cellStyle name="Total 8 4 4 2" xfId="36751"/>
    <cellStyle name="Total 8 4 5" xfId="36746"/>
    <cellStyle name="Total 8 5" xfId="19136"/>
    <cellStyle name="Total 8 5 2" xfId="19137"/>
    <cellStyle name="Total 8 5 2 2" xfId="19138"/>
    <cellStyle name="Total 8 5 2 2 2" xfId="36754"/>
    <cellStyle name="Total 8 5 2 3" xfId="36753"/>
    <cellStyle name="Total 8 5 3" xfId="19139"/>
    <cellStyle name="Total 8 5 3 2" xfId="19140"/>
    <cellStyle name="Total 8 5 3 2 2" xfId="36756"/>
    <cellStyle name="Total 8 5 3 3" xfId="36755"/>
    <cellStyle name="Total 8 5 4" xfId="19141"/>
    <cellStyle name="Total 8 5 4 2" xfId="19142"/>
    <cellStyle name="Total 8 5 4 2 2" xfId="36758"/>
    <cellStyle name="Total 8 5 4 3" xfId="36757"/>
    <cellStyle name="Total 8 5 5" xfId="19143"/>
    <cellStyle name="Total 8 5 5 2" xfId="36759"/>
    <cellStyle name="Total 8 5 6" xfId="36752"/>
    <cellStyle name="Total 8 6" xfId="19144"/>
    <cellStyle name="Total 8 6 2" xfId="19145"/>
    <cellStyle name="Total 8 6 2 2" xfId="19146"/>
    <cellStyle name="Total 8 6 2 2 2" xfId="36762"/>
    <cellStyle name="Total 8 6 2 3" xfId="36761"/>
    <cellStyle name="Total 8 6 3" xfId="19147"/>
    <cellStyle name="Total 8 6 3 2" xfId="19148"/>
    <cellStyle name="Total 8 6 3 2 2" xfId="36764"/>
    <cellStyle name="Total 8 6 3 3" xfId="36763"/>
    <cellStyle name="Total 8 6 4" xfId="19149"/>
    <cellStyle name="Total 8 6 4 2" xfId="36765"/>
    <cellStyle name="Total 8 6 5" xfId="36760"/>
    <cellStyle name="Total 8 7" xfId="19150"/>
    <cellStyle name="Total 8 7 2" xfId="19151"/>
    <cellStyle name="Total 8 7 2 2" xfId="36767"/>
    <cellStyle name="Total 8 7 3" xfId="36766"/>
    <cellStyle name="Total 8 8" xfId="19152"/>
    <cellStyle name="Total 8 8 2" xfId="19153"/>
    <cellStyle name="Total 8 8 2 2" xfId="36769"/>
    <cellStyle name="Total 8 8 3" xfId="36768"/>
    <cellStyle name="Total 8 9" xfId="19154"/>
    <cellStyle name="Total 8 9 2" xfId="19155"/>
    <cellStyle name="Total 8 9 2 2" xfId="36771"/>
    <cellStyle name="Total 8 9 3" xfId="36770"/>
    <cellStyle name="Total 9" xfId="19156"/>
    <cellStyle name="Total 9 10" xfId="19157"/>
    <cellStyle name="Total 9 10 2" xfId="19158"/>
    <cellStyle name="Total 9 10 2 2" xfId="36774"/>
    <cellStyle name="Total 9 10 3" xfId="36773"/>
    <cellStyle name="Total 9 11" xfId="19159"/>
    <cellStyle name="Total 9 11 2" xfId="36775"/>
    <cellStyle name="Total 9 12" xfId="36772"/>
    <cellStyle name="Total 9 2" xfId="19160"/>
    <cellStyle name="Total 9 2 2" xfId="19161"/>
    <cellStyle name="Total 9 2 2 2" xfId="19162"/>
    <cellStyle name="Total 9 2 2 2 2" xfId="36778"/>
    <cellStyle name="Total 9 2 2 3" xfId="36777"/>
    <cellStyle name="Total 9 2 3" xfId="19163"/>
    <cellStyle name="Total 9 2 3 2" xfId="19164"/>
    <cellStyle name="Total 9 2 3 2 2" xfId="36780"/>
    <cellStyle name="Total 9 2 3 3" xfId="36779"/>
    <cellStyle name="Total 9 2 4" xfId="19165"/>
    <cellStyle name="Total 9 2 4 2" xfId="36781"/>
    <cellStyle name="Total 9 2 5" xfId="36776"/>
    <cellStyle name="Total 9 3" xfId="19166"/>
    <cellStyle name="Total 9 3 2" xfId="19167"/>
    <cellStyle name="Total 9 3 2 2" xfId="19168"/>
    <cellStyle name="Total 9 3 2 2 2" xfId="36784"/>
    <cellStyle name="Total 9 3 2 3" xfId="36783"/>
    <cellStyle name="Total 9 3 3" xfId="19169"/>
    <cellStyle name="Total 9 3 3 2" xfId="19170"/>
    <cellStyle name="Total 9 3 3 2 2" xfId="36786"/>
    <cellStyle name="Total 9 3 3 3" xfId="36785"/>
    <cellStyle name="Total 9 3 4" xfId="19171"/>
    <cellStyle name="Total 9 3 4 2" xfId="36787"/>
    <cellStyle name="Total 9 3 5" xfId="36782"/>
    <cellStyle name="Total 9 4" xfId="19172"/>
    <cellStyle name="Total 9 4 2" xfId="19173"/>
    <cellStyle name="Total 9 4 2 2" xfId="19174"/>
    <cellStyle name="Total 9 4 2 2 2" xfId="36790"/>
    <cellStyle name="Total 9 4 2 3" xfId="36789"/>
    <cellStyle name="Total 9 4 3" xfId="19175"/>
    <cellStyle name="Total 9 4 3 2" xfId="19176"/>
    <cellStyle name="Total 9 4 3 2 2" xfId="36792"/>
    <cellStyle name="Total 9 4 3 3" xfId="36791"/>
    <cellStyle name="Total 9 4 4" xfId="19177"/>
    <cellStyle name="Total 9 4 4 2" xfId="36793"/>
    <cellStyle name="Total 9 4 5" xfId="36788"/>
    <cellStyle name="Total 9 5" xfId="19178"/>
    <cellStyle name="Total 9 5 2" xfId="19179"/>
    <cellStyle name="Total 9 5 2 2" xfId="19180"/>
    <cellStyle name="Total 9 5 2 2 2" xfId="36796"/>
    <cellStyle name="Total 9 5 2 3" xfId="36795"/>
    <cellStyle name="Total 9 5 3" xfId="19181"/>
    <cellStyle name="Total 9 5 3 2" xfId="19182"/>
    <cellStyle name="Total 9 5 3 2 2" xfId="36798"/>
    <cellStyle name="Total 9 5 3 3" xfId="36797"/>
    <cellStyle name="Total 9 5 4" xfId="19183"/>
    <cellStyle name="Total 9 5 4 2" xfId="19184"/>
    <cellStyle name="Total 9 5 4 2 2" xfId="36800"/>
    <cellStyle name="Total 9 5 4 3" xfId="36799"/>
    <cellStyle name="Total 9 5 5" xfId="19185"/>
    <cellStyle name="Total 9 5 5 2" xfId="36801"/>
    <cellStyle name="Total 9 5 6" xfId="36794"/>
    <cellStyle name="Total 9 6" xfId="19186"/>
    <cellStyle name="Total 9 6 2" xfId="19187"/>
    <cellStyle name="Total 9 6 2 2" xfId="19188"/>
    <cellStyle name="Total 9 6 2 2 2" xfId="36804"/>
    <cellStyle name="Total 9 6 2 3" xfId="36803"/>
    <cellStyle name="Total 9 6 3" xfId="19189"/>
    <cellStyle name="Total 9 6 3 2" xfId="19190"/>
    <cellStyle name="Total 9 6 3 2 2" xfId="36806"/>
    <cellStyle name="Total 9 6 3 3" xfId="36805"/>
    <cellStyle name="Total 9 6 4" xfId="19191"/>
    <cellStyle name="Total 9 6 4 2" xfId="36807"/>
    <cellStyle name="Total 9 6 5" xfId="36802"/>
    <cellStyle name="Total 9 7" xfId="19192"/>
    <cellStyle name="Total 9 7 2" xfId="19193"/>
    <cellStyle name="Total 9 7 2 2" xfId="36809"/>
    <cellStyle name="Total 9 7 3" xfId="36808"/>
    <cellStyle name="Total 9 8" xfId="19194"/>
    <cellStyle name="Total 9 8 2" xfId="19195"/>
    <cellStyle name="Total 9 8 2 2" xfId="36811"/>
    <cellStyle name="Total 9 8 3" xfId="36810"/>
    <cellStyle name="Total 9 9" xfId="19196"/>
    <cellStyle name="Total 9 9 2" xfId="19197"/>
    <cellStyle name="Total 9 9 2 2" xfId="36813"/>
    <cellStyle name="Total 9 9 3" xfId="36812"/>
    <cellStyle name="Überschrift" xfId="19198"/>
    <cellStyle name="Überschrift 1" xfId="19199"/>
    <cellStyle name="Überschrift 1 10" xfId="19200"/>
    <cellStyle name="Überschrift 1 10 2" xfId="19201"/>
    <cellStyle name="Überschrift 1 10 2 2" xfId="36817"/>
    <cellStyle name="Überschrift 1 10 3" xfId="36816"/>
    <cellStyle name="Überschrift 1 11" xfId="19202"/>
    <cellStyle name="Überschrift 1 11 2" xfId="36818"/>
    <cellStyle name="Überschrift 1 12" xfId="36815"/>
    <cellStyle name="Überschrift 1 2" xfId="19203"/>
    <cellStyle name="Überschrift 1 2 2" xfId="19204"/>
    <cellStyle name="Überschrift 1 2 2 2" xfId="19205"/>
    <cellStyle name="Überschrift 1 2 2 2 2" xfId="36821"/>
    <cellStyle name="Überschrift 1 2 2 3" xfId="36820"/>
    <cellStyle name="Überschrift 1 2 3" xfId="19206"/>
    <cellStyle name="Überschrift 1 2 3 2" xfId="19207"/>
    <cellStyle name="Überschrift 1 2 3 2 2" xfId="36823"/>
    <cellStyle name="Überschrift 1 2 3 3" xfId="36822"/>
    <cellStyle name="Überschrift 1 2 4" xfId="19208"/>
    <cellStyle name="Überschrift 1 2 4 2" xfId="36824"/>
    <cellStyle name="Überschrift 1 2 5" xfId="36819"/>
    <cellStyle name="Überschrift 1 3" xfId="19209"/>
    <cellStyle name="Überschrift 1 3 2" xfId="19210"/>
    <cellStyle name="Überschrift 1 3 2 2" xfId="19211"/>
    <cellStyle name="Überschrift 1 3 2 2 2" xfId="36827"/>
    <cellStyle name="Überschrift 1 3 2 3" xfId="36826"/>
    <cellStyle name="Überschrift 1 3 3" xfId="19212"/>
    <cellStyle name="Überschrift 1 3 3 2" xfId="19213"/>
    <cellStyle name="Überschrift 1 3 3 2 2" xfId="36829"/>
    <cellStyle name="Überschrift 1 3 3 3" xfId="36828"/>
    <cellStyle name="Überschrift 1 3 4" xfId="19214"/>
    <cellStyle name="Überschrift 1 3 4 2" xfId="36830"/>
    <cellStyle name="Überschrift 1 3 5" xfId="36825"/>
    <cellStyle name="Überschrift 1 4" xfId="19215"/>
    <cellStyle name="Überschrift 1 4 2" xfId="19216"/>
    <cellStyle name="Überschrift 1 4 2 2" xfId="19217"/>
    <cellStyle name="Überschrift 1 4 2 2 2" xfId="36833"/>
    <cellStyle name="Überschrift 1 4 2 3" xfId="36832"/>
    <cellStyle name="Überschrift 1 4 3" xfId="19218"/>
    <cellStyle name="Überschrift 1 4 3 2" xfId="19219"/>
    <cellStyle name="Überschrift 1 4 3 2 2" xfId="36835"/>
    <cellStyle name="Überschrift 1 4 3 3" xfId="36834"/>
    <cellStyle name="Überschrift 1 4 4" xfId="19220"/>
    <cellStyle name="Überschrift 1 4 4 2" xfId="36836"/>
    <cellStyle name="Überschrift 1 4 5" xfId="36831"/>
    <cellStyle name="Überschrift 1 5" xfId="19221"/>
    <cellStyle name="Überschrift 1 5 2" xfId="19222"/>
    <cellStyle name="Überschrift 1 5 2 2" xfId="19223"/>
    <cellStyle name="Überschrift 1 5 2 2 2" xfId="36839"/>
    <cellStyle name="Überschrift 1 5 2 3" xfId="36838"/>
    <cellStyle name="Überschrift 1 5 3" xfId="19224"/>
    <cellStyle name="Überschrift 1 5 3 2" xfId="19225"/>
    <cellStyle name="Überschrift 1 5 3 2 2" xfId="36841"/>
    <cellStyle name="Überschrift 1 5 3 3" xfId="36840"/>
    <cellStyle name="Überschrift 1 5 4" xfId="19226"/>
    <cellStyle name="Überschrift 1 5 4 2" xfId="19227"/>
    <cellStyle name="Überschrift 1 5 4 2 2" xfId="36843"/>
    <cellStyle name="Überschrift 1 5 4 3" xfId="36842"/>
    <cellStyle name="Überschrift 1 5 5" xfId="19228"/>
    <cellStyle name="Überschrift 1 5 5 2" xfId="36844"/>
    <cellStyle name="Überschrift 1 5 6" xfId="36837"/>
    <cellStyle name="Überschrift 1 6" xfId="19229"/>
    <cellStyle name="Überschrift 1 6 2" xfId="19230"/>
    <cellStyle name="Überschrift 1 6 2 2" xfId="19231"/>
    <cellStyle name="Überschrift 1 6 2 2 2" xfId="36847"/>
    <cellStyle name="Überschrift 1 6 2 3" xfId="36846"/>
    <cellStyle name="Überschrift 1 6 3" xfId="19232"/>
    <cellStyle name="Überschrift 1 6 3 2" xfId="19233"/>
    <cellStyle name="Überschrift 1 6 3 2 2" xfId="36849"/>
    <cellStyle name="Überschrift 1 6 3 3" xfId="36848"/>
    <cellStyle name="Überschrift 1 6 4" xfId="19234"/>
    <cellStyle name="Überschrift 1 6 4 2" xfId="36850"/>
    <cellStyle name="Überschrift 1 6 5" xfId="36845"/>
    <cellStyle name="Überschrift 1 7" xfId="19235"/>
    <cellStyle name="Überschrift 1 7 2" xfId="19236"/>
    <cellStyle name="Überschrift 1 7 2 2" xfId="36852"/>
    <cellStyle name="Überschrift 1 7 3" xfId="36851"/>
    <cellStyle name="Überschrift 1 8" xfId="19237"/>
    <cellStyle name="Überschrift 1 8 2" xfId="19238"/>
    <cellStyle name="Überschrift 1 8 2 2" xfId="36854"/>
    <cellStyle name="Überschrift 1 8 3" xfId="36853"/>
    <cellStyle name="Überschrift 1 9" xfId="19239"/>
    <cellStyle name="Überschrift 1 9 2" xfId="19240"/>
    <cellStyle name="Überschrift 1 9 2 2" xfId="36856"/>
    <cellStyle name="Überschrift 1 9 3" xfId="36855"/>
    <cellStyle name="Überschrift 10" xfId="19241"/>
    <cellStyle name="Überschrift 10 2" xfId="19242"/>
    <cellStyle name="Überschrift 10 2 2" xfId="36858"/>
    <cellStyle name="Überschrift 10 3" xfId="36857"/>
    <cellStyle name="Überschrift 11" xfId="19243"/>
    <cellStyle name="Überschrift 11 2" xfId="19244"/>
    <cellStyle name="Überschrift 11 2 2" xfId="36860"/>
    <cellStyle name="Überschrift 11 3" xfId="36859"/>
    <cellStyle name="Überschrift 12" xfId="19245"/>
    <cellStyle name="Überschrift 12 2" xfId="19246"/>
    <cellStyle name="Überschrift 12 2 2" xfId="36862"/>
    <cellStyle name="Überschrift 12 3" xfId="36861"/>
    <cellStyle name="Überschrift 13" xfId="19247"/>
    <cellStyle name="Überschrift 13 2" xfId="19248"/>
    <cellStyle name="Überschrift 13 2 2" xfId="36864"/>
    <cellStyle name="Überschrift 13 3" xfId="36863"/>
    <cellStyle name="Überschrift 14" xfId="19249"/>
    <cellStyle name="Überschrift 14 2" xfId="36865"/>
    <cellStyle name="Überschrift 15" xfId="36814"/>
    <cellStyle name="Überschrift 2" xfId="19250"/>
    <cellStyle name="Überschrift 2 10" xfId="19251"/>
    <cellStyle name="Überschrift 2 10 2" xfId="19252"/>
    <cellStyle name="Überschrift 2 10 2 2" xfId="36868"/>
    <cellStyle name="Überschrift 2 10 3" xfId="36867"/>
    <cellStyle name="Überschrift 2 11" xfId="19253"/>
    <cellStyle name="Überschrift 2 11 2" xfId="36869"/>
    <cellStyle name="Überschrift 2 12" xfId="36866"/>
    <cellStyle name="Überschrift 2 2" xfId="19254"/>
    <cellStyle name="Überschrift 2 2 2" xfId="19255"/>
    <cellStyle name="Überschrift 2 2 2 2" xfId="19256"/>
    <cellStyle name="Überschrift 2 2 2 2 2" xfId="36872"/>
    <cellStyle name="Überschrift 2 2 2 3" xfId="36871"/>
    <cellStyle name="Überschrift 2 2 3" xfId="19257"/>
    <cellStyle name="Überschrift 2 2 3 2" xfId="19258"/>
    <cellStyle name="Überschrift 2 2 3 2 2" xfId="36874"/>
    <cellStyle name="Überschrift 2 2 3 3" xfId="36873"/>
    <cellStyle name="Überschrift 2 2 4" xfId="19259"/>
    <cellStyle name="Überschrift 2 2 4 2" xfId="36875"/>
    <cellStyle name="Überschrift 2 2 5" xfId="36870"/>
    <cellStyle name="Überschrift 2 3" xfId="19260"/>
    <cellStyle name="Überschrift 2 3 2" xfId="19261"/>
    <cellStyle name="Überschrift 2 3 2 2" xfId="19262"/>
    <cellStyle name="Überschrift 2 3 2 2 2" xfId="36878"/>
    <cellStyle name="Überschrift 2 3 2 3" xfId="36877"/>
    <cellStyle name="Überschrift 2 3 3" xfId="19263"/>
    <cellStyle name="Überschrift 2 3 3 2" xfId="19264"/>
    <cellStyle name="Überschrift 2 3 3 2 2" xfId="36880"/>
    <cellStyle name="Überschrift 2 3 3 3" xfId="36879"/>
    <cellStyle name="Überschrift 2 3 4" xfId="19265"/>
    <cellStyle name="Überschrift 2 3 4 2" xfId="36881"/>
    <cellStyle name="Überschrift 2 3 5" xfId="36876"/>
    <cellStyle name="Überschrift 2 4" xfId="19266"/>
    <cellStyle name="Überschrift 2 4 2" xfId="19267"/>
    <cellStyle name="Überschrift 2 4 2 2" xfId="19268"/>
    <cellStyle name="Überschrift 2 4 2 2 2" xfId="36884"/>
    <cellStyle name="Überschrift 2 4 2 3" xfId="36883"/>
    <cellStyle name="Überschrift 2 4 3" xfId="19269"/>
    <cellStyle name="Überschrift 2 4 3 2" xfId="19270"/>
    <cellStyle name="Überschrift 2 4 3 2 2" xfId="36886"/>
    <cellStyle name="Überschrift 2 4 3 3" xfId="36885"/>
    <cellStyle name="Überschrift 2 4 4" xfId="19271"/>
    <cellStyle name="Überschrift 2 4 4 2" xfId="36887"/>
    <cellStyle name="Überschrift 2 4 5" xfId="36882"/>
    <cellStyle name="Überschrift 2 5" xfId="19272"/>
    <cellStyle name="Überschrift 2 5 2" xfId="19273"/>
    <cellStyle name="Überschrift 2 5 2 2" xfId="19274"/>
    <cellStyle name="Überschrift 2 5 2 2 2" xfId="36890"/>
    <cellStyle name="Überschrift 2 5 2 3" xfId="36889"/>
    <cellStyle name="Überschrift 2 5 3" xfId="19275"/>
    <cellStyle name="Überschrift 2 5 3 2" xfId="19276"/>
    <cellStyle name="Überschrift 2 5 3 2 2" xfId="36892"/>
    <cellStyle name="Überschrift 2 5 3 3" xfId="36891"/>
    <cellStyle name="Überschrift 2 5 4" xfId="19277"/>
    <cellStyle name="Überschrift 2 5 4 2" xfId="19278"/>
    <cellStyle name="Überschrift 2 5 4 2 2" xfId="36894"/>
    <cellStyle name="Überschrift 2 5 4 3" xfId="36893"/>
    <cellStyle name="Überschrift 2 5 5" xfId="19279"/>
    <cellStyle name="Überschrift 2 5 5 2" xfId="36895"/>
    <cellStyle name="Überschrift 2 5 6" xfId="36888"/>
    <cellStyle name="Überschrift 2 6" xfId="19280"/>
    <cellStyle name="Überschrift 2 6 2" xfId="19281"/>
    <cellStyle name="Überschrift 2 6 2 2" xfId="19282"/>
    <cellStyle name="Überschrift 2 6 2 2 2" xfId="36898"/>
    <cellStyle name="Überschrift 2 6 2 3" xfId="36897"/>
    <cellStyle name="Überschrift 2 6 3" xfId="19283"/>
    <cellStyle name="Überschrift 2 6 3 2" xfId="19284"/>
    <cellStyle name="Überschrift 2 6 3 2 2" xfId="36900"/>
    <cellStyle name="Überschrift 2 6 3 3" xfId="36899"/>
    <cellStyle name="Überschrift 2 6 4" xfId="19285"/>
    <cellStyle name="Überschrift 2 6 4 2" xfId="36901"/>
    <cellStyle name="Überschrift 2 6 5" xfId="36896"/>
    <cellStyle name="Überschrift 2 7" xfId="19286"/>
    <cellStyle name="Überschrift 2 7 2" xfId="19287"/>
    <cellStyle name="Überschrift 2 7 2 2" xfId="36903"/>
    <cellStyle name="Überschrift 2 7 3" xfId="36902"/>
    <cellStyle name="Überschrift 2 8" xfId="19288"/>
    <cellStyle name="Überschrift 2 8 2" xfId="19289"/>
    <cellStyle name="Überschrift 2 8 2 2" xfId="36905"/>
    <cellStyle name="Überschrift 2 8 3" xfId="36904"/>
    <cellStyle name="Überschrift 2 9" xfId="19290"/>
    <cellStyle name="Überschrift 2 9 2" xfId="19291"/>
    <cellStyle name="Überschrift 2 9 2 2" xfId="36907"/>
    <cellStyle name="Überschrift 2 9 3" xfId="36906"/>
    <cellStyle name="Überschrift 3" xfId="19292"/>
    <cellStyle name="Überschrift 3 10" xfId="19293"/>
    <cellStyle name="Überschrift 3 10 2" xfId="19294"/>
    <cellStyle name="Überschrift 3 10 2 2" xfId="36910"/>
    <cellStyle name="Überschrift 3 10 3" xfId="36909"/>
    <cellStyle name="Überschrift 3 11" xfId="19295"/>
    <cellStyle name="Überschrift 3 11 2" xfId="36911"/>
    <cellStyle name="Überschrift 3 12" xfId="36908"/>
    <cellStyle name="Überschrift 3 2" xfId="19296"/>
    <cellStyle name="Überschrift 3 2 2" xfId="19297"/>
    <cellStyle name="Überschrift 3 2 2 2" xfId="19298"/>
    <cellStyle name="Überschrift 3 2 2 2 2" xfId="36914"/>
    <cellStyle name="Überschrift 3 2 2 3" xfId="36913"/>
    <cellStyle name="Überschrift 3 2 3" xfId="19299"/>
    <cellStyle name="Überschrift 3 2 3 2" xfId="19300"/>
    <cellStyle name="Überschrift 3 2 3 2 2" xfId="36916"/>
    <cellStyle name="Überschrift 3 2 3 3" xfId="36915"/>
    <cellStyle name="Überschrift 3 2 4" xfId="19301"/>
    <cellStyle name="Überschrift 3 2 4 2" xfId="36917"/>
    <cellStyle name="Überschrift 3 2 5" xfId="36912"/>
    <cellStyle name="Überschrift 3 3" xfId="19302"/>
    <cellStyle name="Überschrift 3 3 2" xfId="19303"/>
    <cellStyle name="Überschrift 3 3 2 2" xfId="19304"/>
    <cellStyle name="Überschrift 3 3 2 2 2" xfId="36920"/>
    <cellStyle name="Überschrift 3 3 2 3" xfId="36919"/>
    <cellStyle name="Überschrift 3 3 3" xfId="19305"/>
    <cellStyle name="Überschrift 3 3 3 2" xfId="19306"/>
    <cellStyle name="Überschrift 3 3 3 2 2" xfId="36922"/>
    <cellStyle name="Überschrift 3 3 3 3" xfId="36921"/>
    <cellStyle name="Überschrift 3 3 4" xfId="19307"/>
    <cellStyle name="Überschrift 3 3 4 2" xfId="36923"/>
    <cellStyle name="Überschrift 3 3 5" xfId="36918"/>
    <cellStyle name="Überschrift 3 4" xfId="19308"/>
    <cellStyle name="Überschrift 3 4 2" xfId="19309"/>
    <cellStyle name="Überschrift 3 4 2 2" xfId="19310"/>
    <cellStyle name="Überschrift 3 4 2 2 2" xfId="36926"/>
    <cellStyle name="Überschrift 3 4 2 3" xfId="36925"/>
    <cellStyle name="Überschrift 3 4 3" xfId="19311"/>
    <cellStyle name="Überschrift 3 4 3 2" xfId="19312"/>
    <cellStyle name="Überschrift 3 4 3 2 2" xfId="36928"/>
    <cellStyle name="Überschrift 3 4 3 3" xfId="36927"/>
    <cellStyle name="Überschrift 3 4 4" xfId="19313"/>
    <cellStyle name="Überschrift 3 4 4 2" xfId="36929"/>
    <cellStyle name="Überschrift 3 4 5" xfId="36924"/>
    <cellStyle name="Überschrift 3 5" xfId="19314"/>
    <cellStyle name="Überschrift 3 5 2" xfId="19315"/>
    <cellStyle name="Überschrift 3 5 2 2" xfId="19316"/>
    <cellStyle name="Überschrift 3 5 2 2 2" xfId="36932"/>
    <cellStyle name="Überschrift 3 5 2 3" xfId="36931"/>
    <cellStyle name="Überschrift 3 5 3" xfId="19317"/>
    <cellStyle name="Überschrift 3 5 3 2" xfId="19318"/>
    <cellStyle name="Überschrift 3 5 3 2 2" xfId="36934"/>
    <cellStyle name="Überschrift 3 5 3 3" xfId="36933"/>
    <cellStyle name="Überschrift 3 5 4" xfId="19319"/>
    <cellStyle name="Überschrift 3 5 4 2" xfId="19320"/>
    <cellStyle name="Überschrift 3 5 4 2 2" xfId="36936"/>
    <cellStyle name="Überschrift 3 5 4 3" xfId="36935"/>
    <cellStyle name="Überschrift 3 5 5" xfId="19321"/>
    <cellStyle name="Überschrift 3 5 5 2" xfId="36937"/>
    <cellStyle name="Überschrift 3 5 6" xfId="36930"/>
    <cellStyle name="Überschrift 3 6" xfId="19322"/>
    <cellStyle name="Überschrift 3 6 2" xfId="19323"/>
    <cellStyle name="Überschrift 3 6 2 2" xfId="19324"/>
    <cellStyle name="Überschrift 3 6 2 2 2" xfId="36940"/>
    <cellStyle name="Überschrift 3 6 2 3" xfId="36939"/>
    <cellStyle name="Überschrift 3 6 3" xfId="19325"/>
    <cellStyle name="Überschrift 3 6 3 2" xfId="19326"/>
    <cellStyle name="Überschrift 3 6 3 2 2" xfId="36942"/>
    <cellStyle name="Überschrift 3 6 3 3" xfId="36941"/>
    <cellStyle name="Überschrift 3 6 4" xfId="19327"/>
    <cellStyle name="Überschrift 3 6 4 2" xfId="36943"/>
    <cellStyle name="Überschrift 3 6 5" xfId="36938"/>
    <cellStyle name="Überschrift 3 7" xfId="19328"/>
    <cellStyle name="Überschrift 3 7 2" xfId="19329"/>
    <cellStyle name="Überschrift 3 7 2 2" xfId="36945"/>
    <cellStyle name="Überschrift 3 7 3" xfId="36944"/>
    <cellStyle name="Überschrift 3 8" xfId="19330"/>
    <cellStyle name="Überschrift 3 8 2" xfId="19331"/>
    <cellStyle name="Überschrift 3 8 2 2" xfId="36947"/>
    <cellStyle name="Überschrift 3 8 3" xfId="36946"/>
    <cellStyle name="Überschrift 3 9" xfId="19332"/>
    <cellStyle name="Überschrift 3 9 2" xfId="19333"/>
    <cellStyle name="Überschrift 3 9 2 2" xfId="36949"/>
    <cellStyle name="Überschrift 3 9 3" xfId="36948"/>
    <cellStyle name="Überschrift 4" xfId="19334"/>
    <cellStyle name="Überschrift 4 10" xfId="19335"/>
    <cellStyle name="Überschrift 4 10 2" xfId="19336"/>
    <cellStyle name="Überschrift 4 10 2 2" xfId="36952"/>
    <cellStyle name="Überschrift 4 10 3" xfId="36951"/>
    <cellStyle name="Überschrift 4 11" xfId="19337"/>
    <cellStyle name="Überschrift 4 11 2" xfId="36953"/>
    <cellStyle name="Überschrift 4 12" xfId="36950"/>
    <cellStyle name="Überschrift 4 2" xfId="19338"/>
    <cellStyle name="Überschrift 4 2 2" xfId="19339"/>
    <cellStyle name="Überschrift 4 2 2 2" xfId="19340"/>
    <cellStyle name="Überschrift 4 2 2 2 2" xfId="36956"/>
    <cellStyle name="Überschrift 4 2 2 3" xfId="36955"/>
    <cellStyle name="Überschrift 4 2 3" xfId="19341"/>
    <cellStyle name="Überschrift 4 2 3 2" xfId="19342"/>
    <cellStyle name="Überschrift 4 2 3 2 2" xfId="36958"/>
    <cellStyle name="Überschrift 4 2 3 3" xfId="36957"/>
    <cellStyle name="Überschrift 4 2 4" xfId="19343"/>
    <cellStyle name="Überschrift 4 2 4 2" xfId="36959"/>
    <cellStyle name="Überschrift 4 2 5" xfId="36954"/>
    <cellStyle name="Überschrift 4 3" xfId="19344"/>
    <cellStyle name="Überschrift 4 3 2" xfId="19345"/>
    <cellStyle name="Überschrift 4 3 2 2" xfId="19346"/>
    <cellStyle name="Überschrift 4 3 2 2 2" xfId="36962"/>
    <cellStyle name="Überschrift 4 3 2 3" xfId="36961"/>
    <cellStyle name="Überschrift 4 3 3" xfId="19347"/>
    <cellStyle name="Überschrift 4 3 3 2" xfId="19348"/>
    <cellStyle name="Überschrift 4 3 3 2 2" xfId="36964"/>
    <cellStyle name="Überschrift 4 3 3 3" xfId="36963"/>
    <cellStyle name="Überschrift 4 3 4" xfId="19349"/>
    <cellStyle name="Überschrift 4 3 4 2" xfId="36965"/>
    <cellStyle name="Überschrift 4 3 5" xfId="36960"/>
    <cellStyle name="Überschrift 4 4" xfId="19350"/>
    <cellStyle name="Überschrift 4 4 2" xfId="19351"/>
    <cellStyle name="Überschrift 4 4 2 2" xfId="19352"/>
    <cellStyle name="Überschrift 4 4 2 2 2" xfId="36968"/>
    <cellStyle name="Überschrift 4 4 2 3" xfId="36967"/>
    <cellStyle name="Überschrift 4 4 3" xfId="19353"/>
    <cellStyle name="Überschrift 4 4 3 2" xfId="19354"/>
    <cellStyle name="Überschrift 4 4 3 2 2" xfId="36970"/>
    <cellStyle name="Überschrift 4 4 3 3" xfId="36969"/>
    <cellStyle name="Überschrift 4 4 4" xfId="19355"/>
    <cellStyle name="Überschrift 4 4 4 2" xfId="36971"/>
    <cellStyle name="Überschrift 4 4 5" xfId="36966"/>
    <cellStyle name="Überschrift 4 5" xfId="19356"/>
    <cellStyle name="Überschrift 4 5 2" xfId="19357"/>
    <cellStyle name="Überschrift 4 5 2 2" xfId="19358"/>
    <cellStyle name="Überschrift 4 5 2 2 2" xfId="36974"/>
    <cellStyle name="Überschrift 4 5 2 3" xfId="36973"/>
    <cellStyle name="Überschrift 4 5 3" xfId="19359"/>
    <cellStyle name="Überschrift 4 5 3 2" xfId="19360"/>
    <cellStyle name="Überschrift 4 5 3 2 2" xfId="36976"/>
    <cellStyle name="Überschrift 4 5 3 3" xfId="36975"/>
    <cellStyle name="Überschrift 4 5 4" xfId="19361"/>
    <cellStyle name="Überschrift 4 5 4 2" xfId="19362"/>
    <cellStyle name="Überschrift 4 5 4 2 2" xfId="36978"/>
    <cellStyle name="Überschrift 4 5 4 3" xfId="36977"/>
    <cellStyle name="Überschrift 4 5 5" xfId="19363"/>
    <cellStyle name="Überschrift 4 5 5 2" xfId="36979"/>
    <cellStyle name="Überschrift 4 5 6" xfId="36972"/>
    <cellStyle name="Überschrift 4 6" xfId="19364"/>
    <cellStyle name="Überschrift 4 6 2" xfId="19365"/>
    <cellStyle name="Überschrift 4 6 2 2" xfId="19366"/>
    <cellStyle name="Überschrift 4 6 2 2 2" xfId="36982"/>
    <cellStyle name="Überschrift 4 6 2 3" xfId="36981"/>
    <cellStyle name="Überschrift 4 6 3" xfId="19367"/>
    <cellStyle name="Überschrift 4 6 3 2" xfId="19368"/>
    <cellStyle name="Überschrift 4 6 3 2 2" xfId="36984"/>
    <cellStyle name="Überschrift 4 6 3 3" xfId="36983"/>
    <cellStyle name="Überschrift 4 6 4" xfId="19369"/>
    <cellStyle name="Überschrift 4 6 4 2" xfId="36985"/>
    <cellStyle name="Überschrift 4 6 5" xfId="36980"/>
    <cellStyle name="Überschrift 4 7" xfId="19370"/>
    <cellStyle name="Überschrift 4 7 2" xfId="19371"/>
    <cellStyle name="Überschrift 4 7 2 2" xfId="36987"/>
    <cellStyle name="Überschrift 4 7 3" xfId="36986"/>
    <cellStyle name="Überschrift 4 8" xfId="19372"/>
    <cellStyle name="Überschrift 4 8 2" xfId="19373"/>
    <cellStyle name="Überschrift 4 8 2 2" xfId="36989"/>
    <cellStyle name="Überschrift 4 8 3" xfId="36988"/>
    <cellStyle name="Überschrift 4 9" xfId="19374"/>
    <cellStyle name="Überschrift 4 9 2" xfId="19375"/>
    <cellStyle name="Überschrift 4 9 2 2" xfId="36991"/>
    <cellStyle name="Überschrift 4 9 3" xfId="36990"/>
    <cellStyle name="Überschrift 5" xfId="19376"/>
    <cellStyle name="Überschrift 5 2" xfId="19377"/>
    <cellStyle name="Überschrift 5 2 2" xfId="19378"/>
    <cellStyle name="Überschrift 5 2 2 2" xfId="36994"/>
    <cellStyle name="Überschrift 5 2 3" xfId="36993"/>
    <cellStyle name="Überschrift 5 3" xfId="19379"/>
    <cellStyle name="Überschrift 5 3 2" xfId="19380"/>
    <cellStyle name="Überschrift 5 3 2 2" xfId="36996"/>
    <cellStyle name="Überschrift 5 3 3" xfId="36995"/>
    <cellStyle name="Überschrift 5 4" xfId="19381"/>
    <cellStyle name="Überschrift 5 4 2" xfId="36997"/>
    <cellStyle name="Überschrift 5 5" xfId="36992"/>
    <cellStyle name="Überschrift 6" xfId="19382"/>
    <cellStyle name="Überschrift 6 2" xfId="19383"/>
    <cellStyle name="Überschrift 6 2 2" xfId="19384"/>
    <cellStyle name="Überschrift 6 2 2 2" xfId="37000"/>
    <cellStyle name="Überschrift 6 2 3" xfId="36999"/>
    <cellStyle name="Überschrift 6 3" xfId="19385"/>
    <cellStyle name="Überschrift 6 3 2" xfId="19386"/>
    <cellStyle name="Überschrift 6 3 2 2" xfId="37002"/>
    <cellStyle name="Überschrift 6 3 3" xfId="37001"/>
    <cellStyle name="Überschrift 6 4" xfId="19387"/>
    <cellStyle name="Überschrift 6 4 2" xfId="37003"/>
    <cellStyle name="Überschrift 6 5" xfId="36998"/>
    <cellStyle name="Überschrift 7" xfId="19388"/>
    <cellStyle name="Überschrift 7 2" xfId="19389"/>
    <cellStyle name="Überschrift 7 2 2" xfId="19390"/>
    <cellStyle name="Überschrift 7 2 2 2" xfId="37006"/>
    <cellStyle name="Überschrift 7 2 3" xfId="37005"/>
    <cellStyle name="Überschrift 7 3" xfId="19391"/>
    <cellStyle name="Überschrift 7 3 2" xfId="19392"/>
    <cellStyle name="Überschrift 7 3 2 2" xfId="37008"/>
    <cellStyle name="Überschrift 7 3 3" xfId="37007"/>
    <cellStyle name="Überschrift 7 4" xfId="19393"/>
    <cellStyle name="Überschrift 7 4 2" xfId="37009"/>
    <cellStyle name="Überschrift 7 5" xfId="37004"/>
    <cellStyle name="Überschrift 8" xfId="19394"/>
    <cellStyle name="Überschrift 8 2" xfId="19395"/>
    <cellStyle name="Überschrift 8 2 2" xfId="19396"/>
    <cellStyle name="Überschrift 8 2 2 2" xfId="37012"/>
    <cellStyle name="Überschrift 8 2 3" xfId="37011"/>
    <cellStyle name="Überschrift 8 3" xfId="19397"/>
    <cellStyle name="Überschrift 8 3 2" xfId="19398"/>
    <cellStyle name="Überschrift 8 3 2 2" xfId="37014"/>
    <cellStyle name="Überschrift 8 3 3" xfId="37013"/>
    <cellStyle name="Überschrift 8 4" xfId="19399"/>
    <cellStyle name="Überschrift 8 4 2" xfId="19400"/>
    <cellStyle name="Überschrift 8 4 2 2" xfId="37016"/>
    <cellStyle name="Überschrift 8 4 3" xfId="37015"/>
    <cellStyle name="Überschrift 8 5" xfId="19401"/>
    <cellStyle name="Überschrift 8 5 2" xfId="37017"/>
    <cellStyle name="Überschrift 8 6" xfId="37010"/>
    <cellStyle name="Überschrift 9" xfId="19402"/>
    <cellStyle name="Überschrift 9 2" xfId="19403"/>
    <cellStyle name="Überschrift 9 2 2" xfId="19404"/>
    <cellStyle name="Überschrift 9 2 2 2" xfId="37020"/>
    <cellStyle name="Überschrift 9 2 3" xfId="37019"/>
    <cellStyle name="Überschrift 9 3" xfId="19405"/>
    <cellStyle name="Überschrift 9 3 2" xfId="19406"/>
    <cellStyle name="Überschrift 9 3 2 2" xfId="37022"/>
    <cellStyle name="Überschrift 9 3 3" xfId="37021"/>
    <cellStyle name="Überschrift 9 4" xfId="19407"/>
    <cellStyle name="Überschrift 9 4 2" xfId="37023"/>
    <cellStyle name="Überschrift 9 5" xfId="37018"/>
    <cellStyle name="Valuutta_Layo9704" xfId="19408"/>
    <cellStyle name="Verknüpfte Zelle" xfId="19409"/>
    <cellStyle name="Verknüpfte Zelle 10" xfId="19410"/>
    <cellStyle name="Verknüpfte Zelle 10 2" xfId="19411"/>
    <cellStyle name="Verknüpfte Zelle 10 2 2" xfId="37026"/>
    <cellStyle name="Verknüpfte Zelle 10 3" xfId="37025"/>
    <cellStyle name="Verknüpfte Zelle 11" xfId="19412"/>
    <cellStyle name="Verknüpfte Zelle 11 2" xfId="37027"/>
    <cellStyle name="Verknüpfte Zelle 12" xfId="37024"/>
    <cellStyle name="Verknüpfte Zelle 2" xfId="19413"/>
    <cellStyle name="Verknüpfte Zelle 2 2" xfId="19414"/>
    <cellStyle name="Verknüpfte Zelle 2 2 2" xfId="19415"/>
    <cellStyle name="Verknüpfte Zelle 2 2 2 2" xfId="37030"/>
    <cellStyle name="Verknüpfte Zelle 2 2 3" xfId="37029"/>
    <cellStyle name="Verknüpfte Zelle 2 3" xfId="19416"/>
    <cellStyle name="Verknüpfte Zelle 2 3 2" xfId="19417"/>
    <cellStyle name="Verknüpfte Zelle 2 3 2 2" xfId="37032"/>
    <cellStyle name="Verknüpfte Zelle 2 3 3" xfId="37031"/>
    <cellStyle name="Verknüpfte Zelle 2 4" xfId="19418"/>
    <cellStyle name="Verknüpfte Zelle 2 4 2" xfId="37033"/>
    <cellStyle name="Verknüpfte Zelle 2 5" xfId="37028"/>
    <cellStyle name="Verknüpfte Zelle 3" xfId="19419"/>
    <cellStyle name="Verknüpfte Zelle 3 2" xfId="19420"/>
    <cellStyle name="Verknüpfte Zelle 3 2 2" xfId="19421"/>
    <cellStyle name="Verknüpfte Zelle 3 2 2 2" xfId="37036"/>
    <cellStyle name="Verknüpfte Zelle 3 2 3" xfId="37035"/>
    <cellStyle name="Verknüpfte Zelle 3 3" xfId="19422"/>
    <cellStyle name="Verknüpfte Zelle 3 3 2" xfId="19423"/>
    <cellStyle name="Verknüpfte Zelle 3 3 2 2" xfId="37038"/>
    <cellStyle name="Verknüpfte Zelle 3 3 3" xfId="37037"/>
    <cellStyle name="Verknüpfte Zelle 3 4" xfId="19424"/>
    <cellStyle name="Verknüpfte Zelle 3 4 2" xfId="37039"/>
    <cellStyle name="Verknüpfte Zelle 3 5" xfId="37034"/>
    <cellStyle name="Verknüpfte Zelle 4" xfId="19425"/>
    <cellStyle name="Verknüpfte Zelle 4 2" xfId="19426"/>
    <cellStyle name="Verknüpfte Zelle 4 2 2" xfId="19427"/>
    <cellStyle name="Verknüpfte Zelle 4 2 2 2" xfId="37042"/>
    <cellStyle name="Verknüpfte Zelle 4 2 3" xfId="37041"/>
    <cellStyle name="Verknüpfte Zelle 4 3" xfId="19428"/>
    <cellStyle name="Verknüpfte Zelle 4 3 2" xfId="19429"/>
    <cellStyle name="Verknüpfte Zelle 4 3 2 2" xfId="37044"/>
    <cellStyle name="Verknüpfte Zelle 4 3 3" xfId="37043"/>
    <cellStyle name="Verknüpfte Zelle 4 4" xfId="19430"/>
    <cellStyle name="Verknüpfte Zelle 4 4 2" xfId="37045"/>
    <cellStyle name="Verknüpfte Zelle 4 5" xfId="37040"/>
    <cellStyle name="Verknüpfte Zelle 5" xfId="19431"/>
    <cellStyle name="Verknüpfte Zelle 5 2" xfId="19432"/>
    <cellStyle name="Verknüpfte Zelle 5 2 2" xfId="19433"/>
    <cellStyle name="Verknüpfte Zelle 5 2 2 2" xfId="37048"/>
    <cellStyle name="Verknüpfte Zelle 5 2 3" xfId="37047"/>
    <cellStyle name="Verknüpfte Zelle 5 3" xfId="19434"/>
    <cellStyle name="Verknüpfte Zelle 5 3 2" xfId="19435"/>
    <cellStyle name="Verknüpfte Zelle 5 3 2 2" xfId="37050"/>
    <cellStyle name="Verknüpfte Zelle 5 3 3" xfId="37049"/>
    <cellStyle name="Verknüpfte Zelle 5 4" xfId="19436"/>
    <cellStyle name="Verknüpfte Zelle 5 4 2" xfId="19437"/>
    <cellStyle name="Verknüpfte Zelle 5 4 2 2" xfId="37052"/>
    <cellStyle name="Verknüpfte Zelle 5 4 3" xfId="37051"/>
    <cellStyle name="Verknüpfte Zelle 5 5" xfId="19438"/>
    <cellStyle name="Verknüpfte Zelle 5 5 2" xfId="37053"/>
    <cellStyle name="Verknüpfte Zelle 5 6" xfId="37046"/>
    <cellStyle name="Verknüpfte Zelle 6" xfId="19439"/>
    <cellStyle name="Verknüpfte Zelle 6 2" xfId="19440"/>
    <cellStyle name="Verknüpfte Zelle 6 2 2" xfId="19441"/>
    <cellStyle name="Verknüpfte Zelle 6 2 2 2" xfId="37056"/>
    <cellStyle name="Verknüpfte Zelle 6 2 3" xfId="37055"/>
    <cellStyle name="Verknüpfte Zelle 6 3" xfId="19442"/>
    <cellStyle name="Verknüpfte Zelle 6 3 2" xfId="19443"/>
    <cellStyle name="Verknüpfte Zelle 6 3 2 2" xfId="37058"/>
    <cellStyle name="Verknüpfte Zelle 6 3 3" xfId="37057"/>
    <cellStyle name="Verknüpfte Zelle 6 4" xfId="19444"/>
    <cellStyle name="Verknüpfte Zelle 6 4 2" xfId="37059"/>
    <cellStyle name="Verknüpfte Zelle 6 5" xfId="37054"/>
    <cellStyle name="Verknüpfte Zelle 7" xfId="19445"/>
    <cellStyle name="Verknüpfte Zelle 7 2" xfId="19446"/>
    <cellStyle name="Verknüpfte Zelle 7 2 2" xfId="37061"/>
    <cellStyle name="Verknüpfte Zelle 7 3" xfId="37060"/>
    <cellStyle name="Verknüpfte Zelle 8" xfId="19447"/>
    <cellStyle name="Verknüpfte Zelle 8 2" xfId="19448"/>
    <cellStyle name="Verknüpfte Zelle 8 2 2" xfId="37063"/>
    <cellStyle name="Verknüpfte Zelle 8 3" xfId="37062"/>
    <cellStyle name="Verknüpfte Zelle 9" xfId="19449"/>
    <cellStyle name="Verknüpfte Zelle 9 2" xfId="19450"/>
    <cellStyle name="Verknüpfte Zelle 9 2 2" xfId="37065"/>
    <cellStyle name="Verknüpfte Zelle 9 3" xfId="37064"/>
    <cellStyle name="Warnender Text" xfId="19451"/>
    <cellStyle name="Warnender Text 10" xfId="19452"/>
    <cellStyle name="Warnender Text 10 2" xfId="19453"/>
    <cellStyle name="Warnender Text 10 2 2" xfId="37068"/>
    <cellStyle name="Warnender Text 10 3" xfId="37067"/>
    <cellStyle name="Warnender Text 11" xfId="19454"/>
    <cellStyle name="Warnender Text 11 2" xfId="37069"/>
    <cellStyle name="Warnender Text 12" xfId="37066"/>
    <cellStyle name="Warnender Text 2" xfId="19455"/>
    <cellStyle name="Warnender Text 2 2" xfId="19456"/>
    <cellStyle name="Warnender Text 2 2 2" xfId="19457"/>
    <cellStyle name="Warnender Text 2 2 2 2" xfId="37072"/>
    <cellStyle name="Warnender Text 2 2 3" xfId="37071"/>
    <cellStyle name="Warnender Text 2 3" xfId="19458"/>
    <cellStyle name="Warnender Text 2 3 2" xfId="19459"/>
    <cellStyle name="Warnender Text 2 3 2 2" xfId="37074"/>
    <cellStyle name="Warnender Text 2 3 3" xfId="37073"/>
    <cellStyle name="Warnender Text 2 4" xfId="19460"/>
    <cellStyle name="Warnender Text 2 4 2" xfId="37075"/>
    <cellStyle name="Warnender Text 2 5" xfId="37070"/>
    <cellStyle name="Warnender Text 3" xfId="19461"/>
    <cellStyle name="Warnender Text 3 2" xfId="19462"/>
    <cellStyle name="Warnender Text 3 2 2" xfId="19463"/>
    <cellStyle name="Warnender Text 3 2 2 2" xfId="37078"/>
    <cellStyle name="Warnender Text 3 2 3" xfId="37077"/>
    <cellStyle name="Warnender Text 3 3" xfId="19464"/>
    <cellStyle name="Warnender Text 3 3 2" xfId="19465"/>
    <cellStyle name="Warnender Text 3 3 2 2" xfId="37080"/>
    <cellStyle name="Warnender Text 3 3 3" xfId="37079"/>
    <cellStyle name="Warnender Text 3 4" xfId="19466"/>
    <cellStyle name="Warnender Text 3 4 2" xfId="37081"/>
    <cellStyle name="Warnender Text 3 5" xfId="37076"/>
    <cellStyle name="Warnender Text 4" xfId="19467"/>
    <cellStyle name="Warnender Text 4 2" xfId="19468"/>
    <cellStyle name="Warnender Text 4 2 2" xfId="19469"/>
    <cellStyle name="Warnender Text 4 2 2 2" xfId="37084"/>
    <cellStyle name="Warnender Text 4 2 3" xfId="37083"/>
    <cellStyle name="Warnender Text 4 3" xfId="19470"/>
    <cellStyle name="Warnender Text 4 3 2" xfId="19471"/>
    <cellStyle name="Warnender Text 4 3 2 2" xfId="37086"/>
    <cellStyle name="Warnender Text 4 3 3" xfId="37085"/>
    <cellStyle name="Warnender Text 4 4" xfId="19472"/>
    <cellStyle name="Warnender Text 4 4 2" xfId="37087"/>
    <cellStyle name="Warnender Text 4 5" xfId="37082"/>
    <cellStyle name="Warnender Text 5" xfId="19473"/>
    <cellStyle name="Warnender Text 5 2" xfId="19474"/>
    <cellStyle name="Warnender Text 5 2 2" xfId="19475"/>
    <cellStyle name="Warnender Text 5 2 2 2" xfId="37090"/>
    <cellStyle name="Warnender Text 5 2 3" xfId="37089"/>
    <cellStyle name="Warnender Text 5 3" xfId="19476"/>
    <cellStyle name="Warnender Text 5 3 2" xfId="19477"/>
    <cellStyle name="Warnender Text 5 3 2 2" xfId="37092"/>
    <cellStyle name="Warnender Text 5 3 3" xfId="37091"/>
    <cellStyle name="Warnender Text 5 4" xfId="19478"/>
    <cellStyle name="Warnender Text 5 4 2" xfId="19479"/>
    <cellStyle name="Warnender Text 5 4 2 2" xfId="37094"/>
    <cellStyle name="Warnender Text 5 4 3" xfId="37093"/>
    <cellStyle name="Warnender Text 5 5" xfId="19480"/>
    <cellStyle name="Warnender Text 5 5 2" xfId="37095"/>
    <cellStyle name="Warnender Text 5 6" xfId="37088"/>
    <cellStyle name="Warnender Text 6" xfId="19481"/>
    <cellStyle name="Warnender Text 6 2" xfId="19482"/>
    <cellStyle name="Warnender Text 6 2 2" xfId="19483"/>
    <cellStyle name="Warnender Text 6 2 2 2" xfId="37098"/>
    <cellStyle name="Warnender Text 6 2 3" xfId="37097"/>
    <cellStyle name="Warnender Text 6 3" xfId="19484"/>
    <cellStyle name="Warnender Text 6 3 2" xfId="19485"/>
    <cellStyle name="Warnender Text 6 3 2 2" xfId="37100"/>
    <cellStyle name="Warnender Text 6 3 3" xfId="37099"/>
    <cellStyle name="Warnender Text 6 4" xfId="19486"/>
    <cellStyle name="Warnender Text 6 4 2" xfId="37101"/>
    <cellStyle name="Warnender Text 6 5" xfId="37096"/>
    <cellStyle name="Warnender Text 7" xfId="19487"/>
    <cellStyle name="Warnender Text 7 2" xfId="19488"/>
    <cellStyle name="Warnender Text 7 2 2" xfId="37103"/>
    <cellStyle name="Warnender Text 7 3" xfId="37102"/>
    <cellStyle name="Warnender Text 8" xfId="19489"/>
    <cellStyle name="Warnender Text 8 2" xfId="19490"/>
    <cellStyle name="Warnender Text 8 2 2" xfId="37105"/>
    <cellStyle name="Warnender Text 8 3" xfId="37104"/>
    <cellStyle name="Warnender Text 9" xfId="19491"/>
    <cellStyle name="Warnender Text 9 2" xfId="19492"/>
    <cellStyle name="Warnender Text 9 2 2" xfId="37107"/>
    <cellStyle name="Warnender Text 9 3" xfId="37106"/>
    <cellStyle name="Warning Text" xfId="14" builtinId="11" customBuiltin="1"/>
    <cellStyle name="Warning Text 10" xfId="19493"/>
    <cellStyle name="Warning Text 10 10" xfId="19494"/>
    <cellStyle name="Warning Text 10 10 2" xfId="19495"/>
    <cellStyle name="Warning Text 10 10 2 2" xfId="37110"/>
    <cellStyle name="Warning Text 10 10 3" xfId="37109"/>
    <cellStyle name="Warning Text 10 11" xfId="19496"/>
    <cellStyle name="Warning Text 10 11 2" xfId="37111"/>
    <cellStyle name="Warning Text 10 12" xfId="37108"/>
    <cellStyle name="Warning Text 10 2" xfId="19497"/>
    <cellStyle name="Warning Text 10 2 2" xfId="19498"/>
    <cellStyle name="Warning Text 10 2 2 2" xfId="19499"/>
    <cellStyle name="Warning Text 10 2 2 2 2" xfId="37114"/>
    <cellStyle name="Warning Text 10 2 2 3" xfId="37113"/>
    <cellStyle name="Warning Text 10 2 3" xfId="19500"/>
    <cellStyle name="Warning Text 10 2 3 2" xfId="19501"/>
    <cellStyle name="Warning Text 10 2 3 2 2" xfId="37116"/>
    <cellStyle name="Warning Text 10 2 3 3" xfId="37115"/>
    <cellStyle name="Warning Text 10 2 4" xfId="19502"/>
    <cellStyle name="Warning Text 10 2 4 2" xfId="37117"/>
    <cellStyle name="Warning Text 10 2 5" xfId="37112"/>
    <cellStyle name="Warning Text 10 3" xfId="19503"/>
    <cellStyle name="Warning Text 10 3 2" xfId="19504"/>
    <cellStyle name="Warning Text 10 3 2 2" xfId="19505"/>
    <cellStyle name="Warning Text 10 3 2 2 2" xfId="37120"/>
    <cellStyle name="Warning Text 10 3 2 3" xfId="37119"/>
    <cellStyle name="Warning Text 10 3 3" xfId="19506"/>
    <cellStyle name="Warning Text 10 3 3 2" xfId="19507"/>
    <cellStyle name="Warning Text 10 3 3 2 2" xfId="37122"/>
    <cellStyle name="Warning Text 10 3 3 3" xfId="37121"/>
    <cellStyle name="Warning Text 10 3 4" xfId="19508"/>
    <cellStyle name="Warning Text 10 3 4 2" xfId="37123"/>
    <cellStyle name="Warning Text 10 3 5" xfId="37118"/>
    <cellStyle name="Warning Text 10 4" xfId="19509"/>
    <cellStyle name="Warning Text 10 4 2" xfId="19510"/>
    <cellStyle name="Warning Text 10 4 2 2" xfId="19511"/>
    <cellStyle name="Warning Text 10 4 2 2 2" xfId="37126"/>
    <cellStyle name="Warning Text 10 4 2 3" xfId="37125"/>
    <cellStyle name="Warning Text 10 4 3" xfId="19512"/>
    <cellStyle name="Warning Text 10 4 3 2" xfId="19513"/>
    <cellStyle name="Warning Text 10 4 3 2 2" xfId="37128"/>
    <cellStyle name="Warning Text 10 4 3 3" xfId="37127"/>
    <cellStyle name="Warning Text 10 4 4" xfId="19514"/>
    <cellStyle name="Warning Text 10 4 4 2" xfId="37129"/>
    <cellStyle name="Warning Text 10 4 5" xfId="37124"/>
    <cellStyle name="Warning Text 10 5" xfId="19515"/>
    <cellStyle name="Warning Text 10 5 2" xfId="19516"/>
    <cellStyle name="Warning Text 10 5 2 2" xfId="19517"/>
    <cellStyle name="Warning Text 10 5 2 2 2" xfId="37132"/>
    <cellStyle name="Warning Text 10 5 2 3" xfId="37131"/>
    <cellStyle name="Warning Text 10 5 3" xfId="19518"/>
    <cellStyle name="Warning Text 10 5 3 2" xfId="19519"/>
    <cellStyle name="Warning Text 10 5 3 2 2" xfId="37134"/>
    <cellStyle name="Warning Text 10 5 3 3" xfId="37133"/>
    <cellStyle name="Warning Text 10 5 4" xfId="19520"/>
    <cellStyle name="Warning Text 10 5 4 2" xfId="19521"/>
    <cellStyle name="Warning Text 10 5 4 2 2" xfId="37136"/>
    <cellStyle name="Warning Text 10 5 4 3" xfId="37135"/>
    <cellStyle name="Warning Text 10 5 5" xfId="19522"/>
    <cellStyle name="Warning Text 10 5 5 2" xfId="37137"/>
    <cellStyle name="Warning Text 10 5 6" xfId="37130"/>
    <cellStyle name="Warning Text 10 6" xfId="19523"/>
    <cellStyle name="Warning Text 10 6 2" xfId="19524"/>
    <cellStyle name="Warning Text 10 6 2 2" xfId="19525"/>
    <cellStyle name="Warning Text 10 6 2 2 2" xfId="37140"/>
    <cellStyle name="Warning Text 10 6 2 3" xfId="37139"/>
    <cellStyle name="Warning Text 10 6 3" xfId="19526"/>
    <cellStyle name="Warning Text 10 6 3 2" xfId="19527"/>
    <cellStyle name="Warning Text 10 6 3 2 2" xfId="37142"/>
    <cellStyle name="Warning Text 10 6 3 3" xfId="37141"/>
    <cellStyle name="Warning Text 10 6 4" xfId="19528"/>
    <cellStyle name="Warning Text 10 6 4 2" xfId="37143"/>
    <cellStyle name="Warning Text 10 6 5" xfId="37138"/>
    <cellStyle name="Warning Text 10 7" xfId="19529"/>
    <cellStyle name="Warning Text 10 7 2" xfId="19530"/>
    <cellStyle name="Warning Text 10 7 2 2" xfId="37145"/>
    <cellStyle name="Warning Text 10 7 3" xfId="37144"/>
    <cellStyle name="Warning Text 10 8" xfId="19531"/>
    <cellStyle name="Warning Text 10 8 2" xfId="19532"/>
    <cellStyle name="Warning Text 10 8 2 2" xfId="37147"/>
    <cellStyle name="Warning Text 10 8 3" xfId="37146"/>
    <cellStyle name="Warning Text 10 9" xfId="19533"/>
    <cellStyle name="Warning Text 10 9 2" xfId="19534"/>
    <cellStyle name="Warning Text 10 9 2 2" xfId="37149"/>
    <cellStyle name="Warning Text 10 9 3" xfId="37148"/>
    <cellStyle name="Warning Text 11" xfId="19535"/>
    <cellStyle name="Warning Text 11 10" xfId="19536"/>
    <cellStyle name="Warning Text 11 10 2" xfId="19537"/>
    <cellStyle name="Warning Text 11 10 2 2" xfId="37152"/>
    <cellStyle name="Warning Text 11 10 3" xfId="37151"/>
    <cellStyle name="Warning Text 11 11" xfId="19538"/>
    <cellStyle name="Warning Text 11 11 2" xfId="37153"/>
    <cellStyle name="Warning Text 11 12" xfId="37150"/>
    <cellStyle name="Warning Text 11 2" xfId="19539"/>
    <cellStyle name="Warning Text 11 2 2" xfId="19540"/>
    <cellStyle name="Warning Text 11 2 2 2" xfId="19541"/>
    <cellStyle name="Warning Text 11 2 2 2 2" xfId="37156"/>
    <cellStyle name="Warning Text 11 2 2 3" xfId="37155"/>
    <cellStyle name="Warning Text 11 2 3" xfId="19542"/>
    <cellStyle name="Warning Text 11 2 3 2" xfId="19543"/>
    <cellStyle name="Warning Text 11 2 3 2 2" xfId="37158"/>
    <cellStyle name="Warning Text 11 2 3 3" xfId="37157"/>
    <cellStyle name="Warning Text 11 2 4" xfId="19544"/>
    <cellStyle name="Warning Text 11 2 4 2" xfId="37159"/>
    <cellStyle name="Warning Text 11 2 5" xfId="37154"/>
    <cellStyle name="Warning Text 11 3" xfId="19545"/>
    <cellStyle name="Warning Text 11 3 2" xfId="19546"/>
    <cellStyle name="Warning Text 11 3 2 2" xfId="19547"/>
    <cellStyle name="Warning Text 11 3 2 2 2" xfId="37162"/>
    <cellStyle name="Warning Text 11 3 2 3" xfId="37161"/>
    <cellStyle name="Warning Text 11 3 3" xfId="19548"/>
    <cellStyle name="Warning Text 11 3 3 2" xfId="19549"/>
    <cellStyle name="Warning Text 11 3 3 2 2" xfId="37164"/>
    <cellStyle name="Warning Text 11 3 3 3" xfId="37163"/>
    <cellStyle name="Warning Text 11 3 4" xfId="19550"/>
    <cellStyle name="Warning Text 11 3 4 2" xfId="37165"/>
    <cellStyle name="Warning Text 11 3 5" xfId="37160"/>
    <cellStyle name="Warning Text 11 4" xfId="19551"/>
    <cellStyle name="Warning Text 11 4 2" xfId="19552"/>
    <cellStyle name="Warning Text 11 4 2 2" xfId="19553"/>
    <cellStyle name="Warning Text 11 4 2 2 2" xfId="37168"/>
    <cellStyle name="Warning Text 11 4 2 3" xfId="37167"/>
    <cellStyle name="Warning Text 11 4 3" xfId="19554"/>
    <cellStyle name="Warning Text 11 4 3 2" xfId="19555"/>
    <cellStyle name="Warning Text 11 4 3 2 2" xfId="37170"/>
    <cellStyle name="Warning Text 11 4 3 3" xfId="37169"/>
    <cellStyle name="Warning Text 11 4 4" xfId="19556"/>
    <cellStyle name="Warning Text 11 4 4 2" xfId="37171"/>
    <cellStyle name="Warning Text 11 4 5" xfId="37166"/>
    <cellStyle name="Warning Text 11 5" xfId="19557"/>
    <cellStyle name="Warning Text 11 5 2" xfId="19558"/>
    <cellStyle name="Warning Text 11 5 2 2" xfId="19559"/>
    <cellStyle name="Warning Text 11 5 2 2 2" xfId="37174"/>
    <cellStyle name="Warning Text 11 5 2 3" xfId="37173"/>
    <cellStyle name="Warning Text 11 5 3" xfId="19560"/>
    <cellStyle name="Warning Text 11 5 3 2" xfId="19561"/>
    <cellStyle name="Warning Text 11 5 3 2 2" xfId="37176"/>
    <cellStyle name="Warning Text 11 5 3 3" xfId="37175"/>
    <cellStyle name="Warning Text 11 5 4" xfId="19562"/>
    <cellStyle name="Warning Text 11 5 4 2" xfId="19563"/>
    <cellStyle name="Warning Text 11 5 4 2 2" xfId="37178"/>
    <cellStyle name="Warning Text 11 5 4 3" xfId="37177"/>
    <cellStyle name="Warning Text 11 5 5" xfId="19564"/>
    <cellStyle name="Warning Text 11 5 5 2" xfId="37179"/>
    <cellStyle name="Warning Text 11 5 6" xfId="37172"/>
    <cellStyle name="Warning Text 11 6" xfId="19565"/>
    <cellStyle name="Warning Text 11 6 2" xfId="19566"/>
    <cellStyle name="Warning Text 11 6 2 2" xfId="19567"/>
    <cellStyle name="Warning Text 11 6 2 2 2" xfId="37182"/>
    <cellStyle name="Warning Text 11 6 2 3" xfId="37181"/>
    <cellStyle name="Warning Text 11 6 3" xfId="19568"/>
    <cellStyle name="Warning Text 11 6 3 2" xfId="19569"/>
    <cellStyle name="Warning Text 11 6 3 2 2" xfId="37184"/>
    <cellStyle name="Warning Text 11 6 3 3" xfId="37183"/>
    <cellStyle name="Warning Text 11 6 4" xfId="19570"/>
    <cellStyle name="Warning Text 11 6 4 2" xfId="37185"/>
    <cellStyle name="Warning Text 11 6 5" xfId="37180"/>
    <cellStyle name="Warning Text 11 7" xfId="19571"/>
    <cellStyle name="Warning Text 11 7 2" xfId="19572"/>
    <cellStyle name="Warning Text 11 7 2 2" xfId="37187"/>
    <cellStyle name="Warning Text 11 7 3" xfId="37186"/>
    <cellStyle name="Warning Text 11 8" xfId="19573"/>
    <cellStyle name="Warning Text 11 8 2" xfId="19574"/>
    <cellStyle name="Warning Text 11 8 2 2" xfId="37189"/>
    <cellStyle name="Warning Text 11 8 3" xfId="37188"/>
    <cellStyle name="Warning Text 11 9" xfId="19575"/>
    <cellStyle name="Warning Text 11 9 2" xfId="19576"/>
    <cellStyle name="Warning Text 11 9 2 2" xfId="37191"/>
    <cellStyle name="Warning Text 11 9 3" xfId="37190"/>
    <cellStyle name="Warning Text 12" xfId="19577"/>
    <cellStyle name="Warning Text 12 10" xfId="19578"/>
    <cellStyle name="Warning Text 12 10 2" xfId="19579"/>
    <cellStyle name="Warning Text 12 10 2 2" xfId="37194"/>
    <cellStyle name="Warning Text 12 10 3" xfId="37193"/>
    <cellStyle name="Warning Text 12 11" xfId="19580"/>
    <cellStyle name="Warning Text 12 11 2" xfId="37195"/>
    <cellStyle name="Warning Text 12 12" xfId="37192"/>
    <cellStyle name="Warning Text 12 2" xfId="19581"/>
    <cellStyle name="Warning Text 12 2 2" xfId="19582"/>
    <cellStyle name="Warning Text 12 2 2 2" xfId="19583"/>
    <cellStyle name="Warning Text 12 2 2 2 2" xfId="37198"/>
    <cellStyle name="Warning Text 12 2 2 3" xfId="37197"/>
    <cellStyle name="Warning Text 12 2 3" xfId="19584"/>
    <cellStyle name="Warning Text 12 2 3 2" xfId="19585"/>
    <cellStyle name="Warning Text 12 2 3 2 2" xfId="37200"/>
    <cellStyle name="Warning Text 12 2 3 3" xfId="37199"/>
    <cellStyle name="Warning Text 12 2 4" xfId="19586"/>
    <cellStyle name="Warning Text 12 2 4 2" xfId="37201"/>
    <cellStyle name="Warning Text 12 2 5" xfId="37196"/>
    <cellStyle name="Warning Text 12 3" xfId="19587"/>
    <cellStyle name="Warning Text 12 3 2" xfId="19588"/>
    <cellStyle name="Warning Text 12 3 2 2" xfId="19589"/>
    <cellStyle name="Warning Text 12 3 2 2 2" xfId="37204"/>
    <cellStyle name="Warning Text 12 3 2 3" xfId="37203"/>
    <cellStyle name="Warning Text 12 3 3" xfId="19590"/>
    <cellStyle name="Warning Text 12 3 3 2" xfId="19591"/>
    <cellStyle name="Warning Text 12 3 3 2 2" xfId="37206"/>
    <cellStyle name="Warning Text 12 3 3 3" xfId="37205"/>
    <cellStyle name="Warning Text 12 3 4" xfId="19592"/>
    <cellStyle name="Warning Text 12 3 4 2" xfId="37207"/>
    <cellStyle name="Warning Text 12 3 5" xfId="37202"/>
    <cellStyle name="Warning Text 12 4" xfId="19593"/>
    <cellStyle name="Warning Text 12 4 2" xfId="19594"/>
    <cellStyle name="Warning Text 12 4 2 2" xfId="19595"/>
    <cellStyle name="Warning Text 12 4 2 2 2" xfId="37210"/>
    <cellStyle name="Warning Text 12 4 2 3" xfId="37209"/>
    <cellStyle name="Warning Text 12 4 3" xfId="19596"/>
    <cellStyle name="Warning Text 12 4 3 2" xfId="19597"/>
    <cellStyle name="Warning Text 12 4 3 2 2" xfId="37212"/>
    <cellStyle name="Warning Text 12 4 3 3" xfId="37211"/>
    <cellStyle name="Warning Text 12 4 4" xfId="19598"/>
    <cellStyle name="Warning Text 12 4 4 2" xfId="37213"/>
    <cellStyle name="Warning Text 12 4 5" xfId="37208"/>
    <cellStyle name="Warning Text 12 5" xfId="19599"/>
    <cellStyle name="Warning Text 12 5 2" xfId="19600"/>
    <cellStyle name="Warning Text 12 5 2 2" xfId="19601"/>
    <cellStyle name="Warning Text 12 5 2 2 2" xfId="37216"/>
    <cellStyle name="Warning Text 12 5 2 3" xfId="37215"/>
    <cellStyle name="Warning Text 12 5 3" xfId="19602"/>
    <cellStyle name="Warning Text 12 5 3 2" xfId="19603"/>
    <cellStyle name="Warning Text 12 5 3 2 2" xfId="37218"/>
    <cellStyle name="Warning Text 12 5 3 3" xfId="37217"/>
    <cellStyle name="Warning Text 12 5 4" xfId="19604"/>
    <cellStyle name="Warning Text 12 5 4 2" xfId="19605"/>
    <cellStyle name="Warning Text 12 5 4 2 2" xfId="37220"/>
    <cellStyle name="Warning Text 12 5 4 3" xfId="37219"/>
    <cellStyle name="Warning Text 12 5 5" xfId="19606"/>
    <cellStyle name="Warning Text 12 5 5 2" xfId="37221"/>
    <cellStyle name="Warning Text 12 5 6" xfId="37214"/>
    <cellStyle name="Warning Text 12 6" xfId="19607"/>
    <cellStyle name="Warning Text 12 6 2" xfId="19608"/>
    <cellStyle name="Warning Text 12 6 2 2" xfId="19609"/>
    <cellStyle name="Warning Text 12 6 2 2 2" xfId="37224"/>
    <cellStyle name="Warning Text 12 6 2 3" xfId="37223"/>
    <cellStyle name="Warning Text 12 6 3" xfId="19610"/>
    <cellStyle name="Warning Text 12 6 3 2" xfId="19611"/>
    <cellStyle name="Warning Text 12 6 3 2 2" xfId="37226"/>
    <cellStyle name="Warning Text 12 6 3 3" xfId="37225"/>
    <cellStyle name="Warning Text 12 6 4" xfId="19612"/>
    <cellStyle name="Warning Text 12 6 4 2" xfId="37227"/>
    <cellStyle name="Warning Text 12 6 5" xfId="37222"/>
    <cellStyle name="Warning Text 12 7" xfId="19613"/>
    <cellStyle name="Warning Text 12 7 2" xfId="19614"/>
    <cellStyle name="Warning Text 12 7 2 2" xfId="37229"/>
    <cellStyle name="Warning Text 12 7 3" xfId="37228"/>
    <cellStyle name="Warning Text 12 8" xfId="19615"/>
    <cellStyle name="Warning Text 12 8 2" xfId="19616"/>
    <cellStyle name="Warning Text 12 8 2 2" xfId="37231"/>
    <cellStyle name="Warning Text 12 8 3" xfId="37230"/>
    <cellStyle name="Warning Text 12 9" xfId="19617"/>
    <cellStyle name="Warning Text 12 9 2" xfId="19618"/>
    <cellStyle name="Warning Text 12 9 2 2" xfId="37233"/>
    <cellStyle name="Warning Text 12 9 3" xfId="37232"/>
    <cellStyle name="Warning Text 13" xfId="19619"/>
    <cellStyle name="Warning Text 13 10" xfId="19620"/>
    <cellStyle name="Warning Text 13 10 2" xfId="19621"/>
    <cellStyle name="Warning Text 13 10 2 2" xfId="37236"/>
    <cellStyle name="Warning Text 13 10 3" xfId="37235"/>
    <cellStyle name="Warning Text 13 11" xfId="19622"/>
    <cellStyle name="Warning Text 13 11 2" xfId="37237"/>
    <cellStyle name="Warning Text 13 12" xfId="37234"/>
    <cellStyle name="Warning Text 13 2" xfId="19623"/>
    <cellStyle name="Warning Text 13 2 2" xfId="19624"/>
    <cellStyle name="Warning Text 13 2 2 2" xfId="19625"/>
    <cellStyle name="Warning Text 13 2 2 2 2" xfId="37240"/>
    <cellStyle name="Warning Text 13 2 2 3" xfId="37239"/>
    <cellStyle name="Warning Text 13 2 3" xfId="19626"/>
    <cellStyle name="Warning Text 13 2 3 2" xfId="19627"/>
    <cellStyle name="Warning Text 13 2 3 2 2" xfId="37242"/>
    <cellStyle name="Warning Text 13 2 3 3" xfId="37241"/>
    <cellStyle name="Warning Text 13 2 4" xfId="19628"/>
    <cellStyle name="Warning Text 13 2 4 2" xfId="37243"/>
    <cellStyle name="Warning Text 13 2 5" xfId="37238"/>
    <cellStyle name="Warning Text 13 3" xfId="19629"/>
    <cellStyle name="Warning Text 13 3 2" xfId="19630"/>
    <cellStyle name="Warning Text 13 3 2 2" xfId="19631"/>
    <cellStyle name="Warning Text 13 3 2 2 2" xfId="37246"/>
    <cellStyle name="Warning Text 13 3 2 3" xfId="37245"/>
    <cellStyle name="Warning Text 13 3 3" xfId="19632"/>
    <cellStyle name="Warning Text 13 3 3 2" xfId="19633"/>
    <cellStyle name="Warning Text 13 3 3 2 2" xfId="37248"/>
    <cellStyle name="Warning Text 13 3 3 3" xfId="37247"/>
    <cellStyle name="Warning Text 13 3 4" xfId="19634"/>
    <cellStyle name="Warning Text 13 3 4 2" xfId="37249"/>
    <cellStyle name="Warning Text 13 3 5" xfId="37244"/>
    <cellStyle name="Warning Text 13 4" xfId="19635"/>
    <cellStyle name="Warning Text 13 4 2" xfId="19636"/>
    <cellStyle name="Warning Text 13 4 2 2" xfId="19637"/>
    <cellStyle name="Warning Text 13 4 2 2 2" xfId="37252"/>
    <cellStyle name="Warning Text 13 4 2 3" xfId="37251"/>
    <cellStyle name="Warning Text 13 4 3" xfId="19638"/>
    <cellStyle name="Warning Text 13 4 3 2" xfId="19639"/>
    <cellStyle name="Warning Text 13 4 3 2 2" xfId="37254"/>
    <cellStyle name="Warning Text 13 4 3 3" xfId="37253"/>
    <cellStyle name="Warning Text 13 4 4" xfId="19640"/>
    <cellStyle name="Warning Text 13 4 4 2" xfId="37255"/>
    <cellStyle name="Warning Text 13 4 5" xfId="37250"/>
    <cellStyle name="Warning Text 13 5" xfId="19641"/>
    <cellStyle name="Warning Text 13 5 2" xfId="19642"/>
    <cellStyle name="Warning Text 13 5 2 2" xfId="19643"/>
    <cellStyle name="Warning Text 13 5 2 2 2" xfId="37258"/>
    <cellStyle name="Warning Text 13 5 2 3" xfId="37257"/>
    <cellStyle name="Warning Text 13 5 3" xfId="19644"/>
    <cellStyle name="Warning Text 13 5 3 2" xfId="19645"/>
    <cellStyle name="Warning Text 13 5 3 2 2" xfId="37260"/>
    <cellStyle name="Warning Text 13 5 3 3" xfId="37259"/>
    <cellStyle name="Warning Text 13 5 4" xfId="19646"/>
    <cellStyle name="Warning Text 13 5 4 2" xfId="19647"/>
    <cellStyle name="Warning Text 13 5 4 2 2" xfId="37262"/>
    <cellStyle name="Warning Text 13 5 4 3" xfId="37261"/>
    <cellStyle name="Warning Text 13 5 5" xfId="19648"/>
    <cellStyle name="Warning Text 13 5 5 2" xfId="37263"/>
    <cellStyle name="Warning Text 13 5 6" xfId="37256"/>
    <cellStyle name="Warning Text 13 6" xfId="19649"/>
    <cellStyle name="Warning Text 13 6 2" xfId="19650"/>
    <cellStyle name="Warning Text 13 6 2 2" xfId="19651"/>
    <cellStyle name="Warning Text 13 6 2 2 2" xfId="37266"/>
    <cellStyle name="Warning Text 13 6 2 3" xfId="37265"/>
    <cellStyle name="Warning Text 13 6 3" xfId="19652"/>
    <cellStyle name="Warning Text 13 6 3 2" xfId="19653"/>
    <cellStyle name="Warning Text 13 6 3 2 2" xfId="37268"/>
    <cellStyle name="Warning Text 13 6 3 3" xfId="37267"/>
    <cellStyle name="Warning Text 13 6 4" xfId="19654"/>
    <cellStyle name="Warning Text 13 6 4 2" xfId="37269"/>
    <cellStyle name="Warning Text 13 6 5" xfId="37264"/>
    <cellStyle name="Warning Text 13 7" xfId="19655"/>
    <cellStyle name="Warning Text 13 7 2" xfId="19656"/>
    <cellStyle name="Warning Text 13 7 2 2" xfId="37271"/>
    <cellStyle name="Warning Text 13 7 3" xfId="37270"/>
    <cellStyle name="Warning Text 13 8" xfId="19657"/>
    <cellStyle name="Warning Text 13 8 2" xfId="19658"/>
    <cellStyle name="Warning Text 13 8 2 2" xfId="37273"/>
    <cellStyle name="Warning Text 13 8 3" xfId="37272"/>
    <cellStyle name="Warning Text 13 9" xfId="19659"/>
    <cellStyle name="Warning Text 13 9 2" xfId="19660"/>
    <cellStyle name="Warning Text 13 9 2 2" xfId="37275"/>
    <cellStyle name="Warning Text 13 9 3" xfId="37274"/>
    <cellStyle name="Warning Text 14" xfId="19661"/>
    <cellStyle name="Warning Text 14 10" xfId="19662"/>
    <cellStyle name="Warning Text 14 10 2" xfId="19663"/>
    <cellStyle name="Warning Text 14 10 2 2" xfId="37278"/>
    <cellStyle name="Warning Text 14 10 3" xfId="37277"/>
    <cellStyle name="Warning Text 14 11" xfId="19664"/>
    <cellStyle name="Warning Text 14 11 2" xfId="37279"/>
    <cellStyle name="Warning Text 14 12" xfId="37276"/>
    <cellStyle name="Warning Text 14 2" xfId="19665"/>
    <cellStyle name="Warning Text 14 2 2" xfId="19666"/>
    <cellStyle name="Warning Text 14 2 2 2" xfId="19667"/>
    <cellStyle name="Warning Text 14 2 2 2 2" xfId="37282"/>
    <cellStyle name="Warning Text 14 2 2 3" xfId="37281"/>
    <cellStyle name="Warning Text 14 2 3" xfId="19668"/>
    <cellStyle name="Warning Text 14 2 3 2" xfId="19669"/>
    <cellStyle name="Warning Text 14 2 3 2 2" xfId="37284"/>
    <cellStyle name="Warning Text 14 2 3 3" xfId="37283"/>
    <cellStyle name="Warning Text 14 2 4" xfId="19670"/>
    <cellStyle name="Warning Text 14 2 4 2" xfId="37285"/>
    <cellStyle name="Warning Text 14 2 5" xfId="37280"/>
    <cellStyle name="Warning Text 14 3" xfId="19671"/>
    <cellStyle name="Warning Text 14 3 2" xfId="19672"/>
    <cellStyle name="Warning Text 14 3 2 2" xfId="19673"/>
    <cellStyle name="Warning Text 14 3 2 2 2" xfId="37288"/>
    <cellStyle name="Warning Text 14 3 2 3" xfId="37287"/>
    <cellStyle name="Warning Text 14 3 3" xfId="19674"/>
    <cellStyle name="Warning Text 14 3 3 2" xfId="19675"/>
    <cellStyle name="Warning Text 14 3 3 2 2" xfId="37290"/>
    <cellStyle name="Warning Text 14 3 3 3" xfId="37289"/>
    <cellStyle name="Warning Text 14 3 4" xfId="19676"/>
    <cellStyle name="Warning Text 14 3 4 2" xfId="37291"/>
    <cellStyle name="Warning Text 14 3 5" xfId="37286"/>
    <cellStyle name="Warning Text 14 4" xfId="19677"/>
    <cellStyle name="Warning Text 14 4 2" xfId="19678"/>
    <cellStyle name="Warning Text 14 4 2 2" xfId="19679"/>
    <cellStyle name="Warning Text 14 4 2 2 2" xfId="37294"/>
    <cellStyle name="Warning Text 14 4 2 3" xfId="37293"/>
    <cellStyle name="Warning Text 14 4 3" xfId="19680"/>
    <cellStyle name="Warning Text 14 4 3 2" xfId="19681"/>
    <cellStyle name="Warning Text 14 4 3 2 2" xfId="37296"/>
    <cellStyle name="Warning Text 14 4 3 3" xfId="37295"/>
    <cellStyle name="Warning Text 14 4 4" xfId="19682"/>
    <cellStyle name="Warning Text 14 4 4 2" xfId="37297"/>
    <cellStyle name="Warning Text 14 4 5" xfId="37292"/>
    <cellStyle name="Warning Text 14 5" xfId="19683"/>
    <cellStyle name="Warning Text 14 5 2" xfId="19684"/>
    <cellStyle name="Warning Text 14 5 2 2" xfId="19685"/>
    <cellStyle name="Warning Text 14 5 2 2 2" xfId="37300"/>
    <cellStyle name="Warning Text 14 5 2 3" xfId="37299"/>
    <cellStyle name="Warning Text 14 5 3" xfId="19686"/>
    <cellStyle name="Warning Text 14 5 3 2" xfId="19687"/>
    <cellStyle name="Warning Text 14 5 3 2 2" xfId="37302"/>
    <cellStyle name="Warning Text 14 5 3 3" xfId="37301"/>
    <cellStyle name="Warning Text 14 5 4" xfId="19688"/>
    <cellStyle name="Warning Text 14 5 4 2" xfId="19689"/>
    <cellStyle name="Warning Text 14 5 4 2 2" xfId="37304"/>
    <cellStyle name="Warning Text 14 5 4 3" xfId="37303"/>
    <cellStyle name="Warning Text 14 5 5" xfId="19690"/>
    <cellStyle name="Warning Text 14 5 5 2" xfId="37305"/>
    <cellStyle name="Warning Text 14 5 6" xfId="37298"/>
    <cellStyle name="Warning Text 14 6" xfId="19691"/>
    <cellStyle name="Warning Text 14 6 2" xfId="19692"/>
    <cellStyle name="Warning Text 14 6 2 2" xfId="19693"/>
    <cellStyle name="Warning Text 14 6 2 2 2" xfId="37308"/>
    <cellStyle name="Warning Text 14 6 2 3" xfId="37307"/>
    <cellStyle name="Warning Text 14 6 3" xfId="19694"/>
    <cellStyle name="Warning Text 14 6 3 2" xfId="19695"/>
    <cellStyle name="Warning Text 14 6 3 2 2" xfId="37310"/>
    <cellStyle name="Warning Text 14 6 3 3" xfId="37309"/>
    <cellStyle name="Warning Text 14 6 4" xfId="19696"/>
    <cellStyle name="Warning Text 14 6 4 2" xfId="37311"/>
    <cellStyle name="Warning Text 14 6 5" xfId="37306"/>
    <cellStyle name="Warning Text 14 7" xfId="19697"/>
    <cellStyle name="Warning Text 14 7 2" xfId="19698"/>
    <cellStyle name="Warning Text 14 7 2 2" xfId="37313"/>
    <cellStyle name="Warning Text 14 7 3" xfId="37312"/>
    <cellStyle name="Warning Text 14 8" xfId="19699"/>
    <cellStyle name="Warning Text 14 8 2" xfId="19700"/>
    <cellStyle name="Warning Text 14 8 2 2" xfId="37315"/>
    <cellStyle name="Warning Text 14 8 3" xfId="37314"/>
    <cellStyle name="Warning Text 14 9" xfId="19701"/>
    <cellStyle name="Warning Text 14 9 2" xfId="19702"/>
    <cellStyle name="Warning Text 14 9 2 2" xfId="37317"/>
    <cellStyle name="Warning Text 14 9 3" xfId="37316"/>
    <cellStyle name="Warning Text 15" xfId="19703"/>
    <cellStyle name="Warning Text 15 10" xfId="19704"/>
    <cellStyle name="Warning Text 15 10 2" xfId="19705"/>
    <cellStyle name="Warning Text 15 10 2 2" xfId="37320"/>
    <cellStyle name="Warning Text 15 10 3" xfId="37319"/>
    <cellStyle name="Warning Text 15 11" xfId="19706"/>
    <cellStyle name="Warning Text 15 11 2" xfId="37321"/>
    <cellStyle name="Warning Text 15 12" xfId="37318"/>
    <cellStyle name="Warning Text 15 2" xfId="19707"/>
    <cellStyle name="Warning Text 15 2 2" xfId="19708"/>
    <cellStyle name="Warning Text 15 2 2 2" xfId="19709"/>
    <cellStyle name="Warning Text 15 2 2 2 2" xfId="37324"/>
    <cellStyle name="Warning Text 15 2 2 3" xfId="37323"/>
    <cellStyle name="Warning Text 15 2 3" xfId="19710"/>
    <cellStyle name="Warning Text 15 2 3 2" xfId="19711"/>
    <cellStyle name="Warning Text 15 2 3 2 2" xfId="37326"/>
    <cellStyle name="Warning Text 15 2 3 3" xfId="37325"/>
    <cellStyle name="Warning Text 15 2 4" xfId="19712"/>
    <cellStyle name="Warning Text 15 2 4 2" xfId="37327"/>
    <cellStyle name="Warning Text 15 2 5" xfId="37322"/>
    <cellStyle name="Warning Text 15 3" xfId="19713"/>
    <cellStyle name="Warning Text 15 3 2" xfId="19714"/>
    <cellStyle name="Warning Text 15 3 2 2" xfId="19715"/>
    <cellStyle name="Warning Text 15 3 2 2 2" xfId="37330"/>
    <cellStyle name="Warning Text 15 3 2 3" xfId="37329"/>
    <cellStyle name="Warning Text 15 3 3" xfId="19716"/>
    <cellStyle name="Warning Text 15 3 3 2" xfId="19717"/>
    <cellStyle name="Warning Text 15 3 3 2 2" xfId="37332"/>
    <cellStyle name="Warning Text 15 3 3 3" xfId="37331"/>
    <cellStyle name="Warning Text 15 3 4" xfId="19718"/>
    <cellStyle name="Warning Text 15 3 4 2" xfId="37333"/>
    <cellStyle name="Warning Text 15 3 5" xfId="37328"/>
    <cellStyle name="Warning Text 15 4" xfId="19719"/>
    <cellStyle name="Warning Text 15 4 2" xfId="19720"/>
    <cellStyle name="Warning Text 15 4 2 2" xfId="19721"/>
    <cellStyle name="Warning Text 15 4 2 2 2" xfId="37336"/>
    <cellStyle name="Warning Text 15 4 2 3" xfId="37335"/>
    <cellStyle name="Warning Text 15 4 3" xfId="19722"/>
    <cellStyle name="Warning Text 15 4 3 2" xfId="19723"/>
    <cellStyle name="Warning Text 15 4 3 2 2" xfId="37338"/>
    <cellStyle name="Warning Text 15 4 3 3" xfId="37337"/>
    <cellStyle name="Warning Text 15 4 4" xfId="19724"/>
    <cellStyle name="Warning Text 15 4 4 2" xfId="37339"/>
    <cellStyle name="Warning Text 15 4 5" xfId="37334"/>
    <cellStyle name="Warning Text 15 5" xfId="19725"/>
    <cellStyle name="Warning Text 15 5 2" xfId="19726"/>
    <cellStyle name="Warning Text 15 5 2 2" xfId="19727"/>
    <cellStyle name="Warning Text 15 5 2 2 2" xfId="37342"/>
    <cellStyle name="Warning Text 15 5 2 3" xfId="37341"/>
    <cellStyle name="Warning Text 15 5 3" xfId="19728"/>
    <cellStyle name="Warning Text 15 5 3 2" xfId="19729"/>
    <cellStyle name="Warning Text 15 5 3 2 2" xfId="37344"/>
    <cellStyle name="Warning Text 15 5 3 3" xfId="37343"/>
    <cellStyle name="Warning Text 15 5 4" xfId="19730"/>
    <cellStyle name="Warning Text 15 5 4 2" xfId="19731"/>
    <cellStyle name="Warning Text 15 5 4 2 2" xfId="37346"/>
    <cellStyle name="Warning Text 15 5 4 3" xfId="37345"/>
    <cellStyle name="Warning Text 15 5 5" xfId="19732"/>
    <cellStyle name="Warning Text 15 5 5 2" xfId="37347"/>
    <cellStyle name="Warning Text 15 5 6" xfId="37340"/>
    <cellStyle name="Warning Text 15 6" xfId="19733"/>
    <cellStyle name="Warning Text 15 6 2" xfId="19734"/>
    <cellStyle name="Warning Text 15 6 2 2" xfId="19735"/>
    <cellStyle name="Warning Text 15 6 2 2 2" xfId="37350"/>
    <cellStyle name="Warning Text 15 6 2 3" xfId="37349"/>
    <cellStyle name="Warning Text 15 6 3" xfId="19736"/>
    <cellStyle name="Warning Text 15 6 3 2" xfId="19737"/>
    <cellStyle name="Warning Text 15 6 3 2 2" xfId="37352"/>
    <cellStyle name="Warning Text 15 6 3 3" xfId="37351"/>
    <cellStyle name="Warning Text 15 6 4" xfId="19738"/>
    <cellStyle name="Warning Text 15 6 4 2" xfId="37353"/>
    <cellStyle name="Warning Text 15 6 5" xfId="37348"/>
    <cellStyle name="Warning Text 15 7" xfId="19739"/>
    <cellStyle name="Warning Text 15 7 2" xfId="19740"/>
    <cellStyle name="Warning Text 15 7 2 2" xfId="37355"/>
    <cellStyle name="Warning Text 15 7 3" xfId="37354"/>
    <cellStyle name="Warning Text 15 8" xfId="19741"/>
    <cellStyle name="Warning Text 15 8 2" xfId="19742"/>
    <cellStyle name="Warning Text 15 8 2 2" xfId="37357"/>
    <cellStyle name="Warning Text 15 8 3" xfId="37356"/>
    <cellStyle name="Warning Text 15 9" xfId="19743"/>
    <cellStyle name="Warning Text 15 9 2" xfId="19744"/>
    <cellStyle name="Warning Text 15 9 2 2" xfId="37359"/>
    <cellStyle name="Warning Text 15 9 3" xfId="37358"/>
    <cellStyle name="Warning Text 16" xfId="19745"/>
    <cellStyle name="Warning Text 16 10" xfId="19746"/>
    <cellStyle name="Warning Text 16 10 2" xfId="19747"/>
    <cellStyle name="Warning Text 16 10 2 2" xfId="37362"/>
    <cellStyle name="Warning Text 16 10 3" xfId="37361"/>
    <cellStyle name="Warning Text 16 11" xfId="19748"/>
    <cellStyle name="Warning Text 16 11 2" xfId="37363"/>
    <cellStyle name="Warning Text 16 12" xfId="37360"/>
    <cellStyle name="Warning Text 16 2" xfId="19749"/>
    <cellStyle name="Warning Text 16 2 2" xfId="19750"/>
    <cellStyle name="Warning Text 16 2 2 2" xfId="19751"/>
    <cellStyle name="Warning Text 16 2 2 2 2" xfId="37366"/>
    <cellStyle name="Warning Text 16 2 2 3" xfId="37365"/>
    <cellStyle name="Warning Text 16 2 3" xfId="19752"/>
    <cellStyle name="Warning Text 16 2 3 2" xfId="19753"/>
    <cellStyle name="Warning Text 16 2 3 2 2" xfId="37368"/>
    <cellStyle name="Warning Text 16 2 3 3" xfId="37367"/>
    <cellStyle name="Warning Text 16 2 4" xfId="19754"/>
    <cellStyle name="Warning Text 16 2 4 2" xfId="37369"/>
    <cellStyle name="Warning Text 16 2 5" xfId="37364"/>
    <cellStyle name="Warning Text 16 3" xfId="19755"/>
    <cellStyle name="Warning Text 16 3 2" xfId="19756"/>
    <cellStyle name="Warning Text 16 3 2 2" xfId="19757"/>
    <cellStyle name="Warning Text 16 3 2 2 2" xfId="37372"/>
    <cellStyle name="Warning Text 16 3 2 3" xfId="37371"/>
    <cellStyle name="Warning Text 16 3 3" xfId="19758"/>
    <cellStyle name="Warning Text 16 3 3 2" xfId="19759"/>
    <cellStyle name="Warning Text 16 3 3 2 2" xfId="37374"/>
    <cellStyle name="Warning Text 16 3 3 3" xfId="37373"/>
    <cellStyle name="Warning Text 16 3 4" xfId="19760"/>
    <cellStyle name="Warning Text 16 3 4 2" xfId="37375"/>
    <cellStyle name="Warning Text 16 3 5" xfId="37370"/>
    <cellStyle name="Warning Text 16 4" xfId="19761"/>
    <cellStyle name="Warning Text 16 4 2" xfId="19762"/>
    <cellStyle name="Warning Text 16 4 2 2" xfId="19763"/>
    <cellStyle name="Warning Text 16 4 2 2 2" xfId="37378"/>
    <cellStyle name="Warning Text 16 4 2 3" xfId="37377"/>
    <cellStyle name="Warning Text 16 4 3" xfId="19764"/>
    <cellStyle name="Warning Text 16 4 3 2" xfId="19765"/>
    <cellStyle name="Warning Text 16 4 3 2 2" xfId="37380"/>
    <cellStyle name="Warning Text 16 4 3 3" xfId="37379"/>
    <cellStyle name="Warning Text 16 4 4" xfId="19766"/>
    <cellStyle name="Warning Text 16 4 4 2" xfId="37381"/>
    <cellStyle name="Warning Text 16 4 5" xfId="37376"/>
    <cellStyle name="Warning Text 16 5" xfId="19767"/>
    <cellStyle name="Warning Text 16 5 2" xfId="19768"/>
    <cellStyle name="Warning Text 16 5 2 2" xfId="19769"/>
    <cellStyle name="Warning Text 16 5 2 2 2" xfId="37384"/>
    <cellStyle name="Warning Text 16 5 2 3" xfId="37383"/>
    <cellStyle name="Warning Text 16 5 3" xfId="19770"/>
    <cellStyle name="Warning Text 16 5 3 2" xfId="19771"/>
    <cellStyle name="Warning Text 16 5 3 2 2" xfId="37386"/>
    <cellStyle name="Warning Text 16 5 3 3" xfId="37385"/>
    <cellStyle name="Warning Text 16 5 4" xfId="19772"/>
    <cellStyle name="Warning Text 16 5 4 2" xfId="19773"/>
    <cellStyle name="Warning Text 16 5 4 2 2" xfId="37388"/>
    <cellStyle name="Warning Text 16 5 4 3" xfId="37387"/>
    <cellStyle name="Warning Text 16 5 5" xfId="19774"/>
    <cellStyle name="Warning Text 16 5 5 2" xfId="37389"/>
    <cellStyle name="Warning Text 16 5 6" xfId="37382"/>
    <cellStyle name="Warning Text 16 6" xfId="19775"/>
    <cellStyle name="Warning Text 16 6 2" xfId="19776"/>
    <cellStyle name="Warning Text 16 6 2 2" xfId="19777"/>
    <cellStyle name="Warning Text 16 6 2 2 2" xfId="37392"/>
    <cellStyle name="Warning Text 16 6 2 3" xfId="37391"/>
    <cellStyle name="Warning Text 16 6 3" xfId="19778"/>
    <cellStyle name="Warning Text 16 6 3 2" xfId="19779"/>
    <cellStyle name="Warning Text 16 6 3 2 2" xfId="37394"/>
    <cellStyle name="Warning Text 16 6 3 3" xfId="37393"/>
    <cellStyle name="Warning Text 16 6 4" xfId="19780"/>
    <cellStyle name="Warning Text 16 6 4 2" xfId="37395"/>
    <cellStyle name="Warning Text 16 6 5" xfId="37390"/>
    <cellStyle name="Warning Text 16 7" xfId="19781"/>
    <cellStyle name="Warning Text 16 7 2" xfId="19782"/>
    <cellStyle name="Warning Text 16 7 2 2" xfId="37397"/>
    <cellStyle name="Warning Text 16 7 3" xfId="37396"/>
    <cellStyle name="Warning Text 16 8" xfId="19783"/>
    <cellStyle name="Warning Text 16 8 2" xfId="19784"/>
    <cellStyle name="Warning Text 16 8 2 2" xfId="37399"/>
    <cellStyle name="Warning Text 16 8 3" xfId="37398"/>
    <cellStyle name="Warning Text 16 9" xfId="19785"/>
    <cellStyle name="Warning Text 16 9 2" xfId="19786"/>
    <cellStyle name="Warning Text 16 9 2 2" xfId="37401"/>
    <cellStyle name="Warning Text 16 9 3" xfId="37400"/>
    <cellStyle name="Warning Text 17" xfId="19787"/>
    <cellStyle name="Warning Text 17 10" xfId="19788"/>
    <cellStyle name="Warning Text 17 10 2" xfId="19789"/>
    <cellStyle name="Warning Text 17 10 2 2" xfId="37404"/>
    <cellStyle name="Warning Text 17 10 3" xfId="37403"/>
    <cellStyle name="Warning Text 17 11" xfId="19790"/>
    <cellStyle name="Warning Text 17 11 2" xfId="37405"/>
    <cellStyle name="Warning Text 17 12" xfId="37402"/>
    <cellStyle name="Warning Text 17 2" xfId="19791"/>
    <cellStyle name="Warning Text 17 2 2" xfId="19792"/>
    <cellStyle name="Warning Text 17 2 2 2" xfId="19793"/>
    <cellStyle name="Warning Text 17 2 2 2 2" xfId="37408"/>
    <cellStyle name="Warning Text 17 2 2 3" xfId="37407"/>
    <cellStyle name="Warning Text 17 2 3" xfId="19794"/>
    <cellStyle name="Warning Text 17 2 3 2" xfId="19795"/>
    <cellStyle name="Warning Text 17 2 3 2 2" xfId="37410"/>
    <cellStyle name="Warning Text 17 2 3 3" xfId="37409"/>
    <cellStyle name="Warning Text 17 2 4" xfId="19796"/>
    <cellStyle name="Warning Text 17 2 4 2" xfId="37411"/>
    <cellStyle name="Warning Text 17 2 5" xfId="37406"/>
    <cellStyle name="Warning Text 17 3" xfId="19797"/>
    <cellStyle name="Warning Text 17 3 2" xfId="19798"/>
    <cellStyle name="Warning Text 17 3 2 2" xfId="19799"/>
    <cellStyle name="Warning Text 17 3 2 2 2" xfId="37414"/>
    <cellStyle name="Warning Text 17 3 2 3" xfId="37413"/>
    <cellStyle name="Warning Text 17 3 3" xfId="19800"/>
    <cellStyle name="Warning Text 17 3 3 2" xfId="19801"/>
    <cellStyle name="Warning Text 17 3 3 2 2" xfId="37416"/>
    <cellStyle name="Warning Text 17 3 3 3" xfId="37415"/>
    <cellStyle name="Warning Text 17 3 4" xfId="19802"/>
    <cellStyle name="Warning Text 17 3 4 2" xfId="37417"/>
    <cellStyle name="Warning Text 17 3 5" xfId="37412"/>
    <cellStyle name="Warning Text 17 4" xfId="19803"/>
    <cellStyle name="Warning Text 17 4 2" xfId="19804"/>
    <cellStyle name="Warning Text 17 4 2 2" xfId="19805"/>
    <cellStyle name="Warning Text 17 4 2 2 2" xfId="37420"/>
    <cellStyle name="Warning Text 17 4 2 3" xfId="37419"/>
    <cellStyle name="Warning Text 17 4 3" xfId="19806"/>
    <cellStyle name="Warning Text 17 4 3 2" xfId="19807"/>
    <cellStyle name="Warning Text 17 4 3 2 2" xfId="37422"/>
    <cellStyle name="Warning Text 17 4 3 3" xfId="37421"/>
    <cellStyle name="Warning Text 17 4 4" xfId="19808"/>
    <cellStyle name="Warning Text 17 4 4 2" xfId="37423"/>
    <cellStyle name="Warning Text 17 4 5" xfId="37418"/>
    <cellStyle name="Warning Text 17 5" xfId="19809"/>
    <cellStyle name="Warning Text 17 5 2" xfId="19810"/>
    <cellStyle name="Warning Text 17 5 2 2" xfId="19811"/>
    <cellStyle name="Warning Text 17 5 2 2 2" xfId="37426"/>
    <cellStyle name="Warning Text 17 5 2 3" xfId="37425"/>
    <cellStyle name="Warning Text 17 5 3" xfId="19812"/>
    <cellStyle name="Warning Text 17 5 3 2" xfId="19813"/>
    <cellStyle name="Warning Text 17 5 3 2 2" xfId="37428"/>
    <cellStyle name="Warning Text 17 5 3 3" xfId="37427"/>
    <cellStyle name="Warning Text 17 5 4" xfId="19814"/>
    <cellStyle name="Warning Text 17 5 4 2" xfId="19815"/>
    <cellStyle name="Warning Text 17 5 4 2 2" xfId="37430"/>
    <cellStyle name="Warning Text 17 5 4 3" xfId="37429"/>
    <cellStyle name="Warning Text 17 5 5" xfId="19816"/>
    <cellStyle name="Warning Text 17 5 5 2" xfId="37431"/>
    <cellStyle name="Warning Text 17 5 6" xfId="37424"/>
    <cellStyle name="Warning Text 17 6" xfId="19817"/>
    <cellStyle name="Warning Text 17 6 2" xfId="19818"/>
    <cellStyle name="Warning Text 17 6 2 2" xfId="19819"/>
    <cellStyle name="Warning Text 17 6 2 2 2" xfId="37434"/>
    <cellStyle name="Warning Text 17 6 2 3" xfId="37433"/>
    <cellStyle name="Warning Text 17 6 3" xfId="19820"/>
    <cellStyle name="Warning Text 17 6 3 2" xfId="19821"/>
    <cellStyle name="Warning Text 17 6 3 2 2" xfId="37436"/>
    <cellStyle name="Warning Text 17 6 3 3" xfId="37435"/>
    <cellStyle name="Warning Text 17 6 4" xfId="19822"/>
    <cellStyle name="Warning Text 17 6 4 2" xfId="37437"/>
    <cellStyle name="Warning Text 17 6 5" xfId="37432"/>
    <cellStyle name="Warning Text 17 7" xfId="19823"/>
    <cellStyle name="Warning Text 17 7 2" xfId="19824"/>
    <cellStyle name="Warning Text 17 7 2 2" xfId="37439"/>
    <cellStyle name="Warning Text 17 7 3" xfId="37438"/>
    <cellStyle name="Warning Text 17 8" xfId="19825"/>
    <cellStyle name="Warning Text 17 8 2" xfId="19826"/>
    <cellStyle name="Warning Text 17 8 2 2" xfId="37441"/>
    <cellStyle name="Warning Text 17 8 3" xfId="37440"/>
    <cellStyle name="Warning Text 17 9" xfId="19827"/>
    <cellStyle name="Warning Text 17 9 2" xfId="19828"/>
    <cellStyle name="Warning Text 17 9 2 2" xfId="37443"/>
    <cellStyle name="Warning Text 17 9 3" xfId="37442"/>
    <cellStyle name="Warning Text 18" xfId="19829"/>
    <cellStyle name="Warning Text 18 10" xfId="19830"/>
    <cellStyle name="Warning Text 18 10 2" xfId="19831"/>
    <cellStyle name="Warning Text 18 10 2 2" xfId="37446"/>
    <cellStyle name="Warning Text 18 10 3" xfId="37445"/>
    <cellStyle name="Warning Text 18 11" xfId="19832"/>
    <cellStyle name="Warning Text 18 11 2" xfId="37447"/>
    <cellStyle name="Warning Text 18 12" xfId="37444"/>
    <cellStyle name="Warning Text 18 2" xfId="19833"/>
    <cellStyle name="Warning Text 18 2 2" xfId="19834"/>
    <cellStyle name="Warning Text 18 2 2 2" xfId="19835"/>
    <cellStyle name="Warning Text 18 2 2 2 2" xfId="37450"/>
    <cellStyle name="Warning Text 18 2 2 3" xfId="37449"/>
    <cellStyle name="Warning Text 18 2 3" xfId="19836"/>
    <cellStyle name="Warning Text 18 2 3 2" xfId="19837"/>
    <cellStyle name="Warning Text 18 2 3 2 2" xfId="37452"/>
    <cellStyle name="Warning Text 18 2 3 3" xfId="37451"/>
    <cellStyle name="Warning Text 18 2 4" xfId="19838"/>
    <cellStyle name="Warning Text 18 2 4 2" xfId="37453"/>
    <cellStyle name="Warning Text 18 2 5" xfId="37448"/>
    <cellStyle name="Warning Text 18 3" xfId="19839"/>
    <cellStyle name="Warning Text 18 3 2" xfId="19840"/>
    <cellStyle name="Warning Text 18 3 2 2" xfId="19841"/>
    <cellStyle name="Warning Text 18 3 2 2 2" xfId="37456"/>
    <cellStyle name="Warning Text 18 3 2 3" xfId="37455"/>
    <cellStyle name="Warning Text 18 3 3" xfId="19842"/>
    <cellStyle name="Warning Text 18 3 3 2" xfId="19843"/>
    <cellStyle name="Warning Text 18 3 3 2 2" xfId="37458"/>
    <cellStyle name="Warning Text 18 3 3 3" xfId="37457"/>
    <cellStyle name="Warning Text 18 3 4" xfId="19844"/>
    <cellStyle name="Warning Text 18 3 4 2" xfId="37459"/>
    <cellStyle name="Warning Text 18 3 5" xfId="37454"/>
    <cellStyle name="Warning Text 18 4" xfId="19845"/>
    <cellStyle name="Warning Text 18 4 2" xfId="19846"/>
    <cellStyle name="Warning Text 18 4 2 2" xfId="19847"/>
    <cellStyle name="Warning Text 18 4 2 2 2" xfId="37462"/>
    <cellStyle name="Warning Text 18 4 2 3" xfId="37461"/>
    <cellStyle name="Warning Text 18 4 3" xfId="19848"/>
    <cellStyle name="Warning Text 18 4 3 2" xfId="19849"/>
    <cellStyle name="Warning Text 18 4 3 2 2" xfId="37464"/>
    <cellStyle name="Warning Text 18 4 3 3" xfId="37463"/>
    <cellStyle name="Warning Text 18 4 4" xfId="19850"/>
    <cellStyle name="Warning Text 18 4 4 2" xfId="37465"/>
    <cellStyle name="Warning Text 18 4 5" xfId="37460"/>
    <cellStyle name="Warning Text 18 5" xfId="19851"/>
    <cellStyle name="Warning Text 18 5 2" xfId="19852"/>
    <cellStyle name="Warning Text 18 5 2 2" xfId="19853"/>
    <cellStyle name="Warning Text 18 5 2 2 2" xfId="37468"/>
    <cellStyle name="Warning Text 18 5 2 3" xfId="37467"/>
    <cellStyle name="Warning Text 18 5 3" xfId="19854"/>
    <cellStyle name="Warning Text 18 5 3 2" xfId="19855"/>
    <cellStyle name="Warning Text 18 5 3 2 2" xfId="37470"/>
    <cellStyle name="Warning Text 18 5 3 3" xfId="37469"/>
    <cellStyle name="Warning Text 18 5 4" xfId="19856"/>
    <cellStyle name="Warning Text 18 5 4 2" xfId="19857"/>
    <cellStyle name="Warning Text 18 5 4 2 2" xfId="37472"/>
    <cellStyle name="Warning Text 18 5 4 3" xfId="37471"/>
    <cellStyle name="Warning Text 18 5 5" xfId="19858"/>
    <cellStyle name="Warning Text 18 5 5 2" xfId="37473"/>
    <cellStyle name="Warning Text 18 5 6" xfId="37466"/>
    <cellStyle name="Warning Text 18 6" xfId="19859"/>
    <cellStyle name="Warning Text 18 6 2" xfId="19860"/>
    <cellStyle name="Warning Text 18 6 2 2" xfId="19861"/>
    <cellStyle name="Warning Text 18 6 2 2 2" xfId="37476"/>
    <cellStyle name="Warning Text 18 6 2 3" xfId="37475"/>
    <cellStyle name="Warning Text 18 6 3" xfId="19862"/>
    <cellStyle name="Warning Text 18 6 3 2" xfId="19863"/>
    <cellStyle name="Warning Text 18 6 3 2 2" xfId="37478"/>
    <cellStyle name="Warning Text 18 6 3 3" xfId="37477"/>
    <cellStyle name="Warning Text 18 6 4" xfId="19864"/>
    <cellStyle name="Warning Text 18 6 4 2" xfId="37479"/>
    <cellStyle name="Warning Text 18 6 5" xfId="37474"/>
    <cellStyle name="Warning Text 18 7" xfId="19865"/>
    <cellStyle name="Warning Text 18 7 2" xfId="19866"/>
    <cellStyle name="Warning Text 18 7 2 2" xfId="37481"/>
    <cellStyle name="Warning Text 18 7 3" xfId="37480"/>
    <cellStyle name="Warning Text 18 8" xfId="19867"/>
    <cellStyle name="Warning Text 18 8 2" xfId="19868"/>
    <cellStyle name="Warning Text 18 8 2 2" xfId="37483"/>
    <cellStyle name="Warning Text 18 8 3" xfId="37482"/>
    <cellStyle name="Warning Text 18 9" xfId="19869"/>
    <cellStyle name="Warning Text 18 9 2" xfId="19870"/>
    <cellStyle name="Warning Text 18 9 2 2" xfId="37485"/>
    <cellStyle name="Warning Text 18 9 3" xfId="37484"/>
    <cellStyle name="Warning Text 19" xfId="19871"/>
    <cellStyle name="Warning Text 19 10" xfId="19872"/>
    <cellStyle name="Warning Text 19 10 2" xfId="19873"/>
    <cellStyle name="Warning Text 19 10 2 2" xfId="37488"/>
    <cellStyle name="Warning Text 19 10 3" xfId="37487"/>
    <cellStyle name="Warning Text 19 11" xfId="19874"/>
    <cellStyle name="Warning Text 19 11 2" xfId="37489"/>
    <cellStyle name="Warning Text 19 12" xfId="37486"/>
    <cellStyle name="Warning Text 19 2" xfId="19875"/>
    <cellStyle name="Warning Text 19 2 2" xfId="19876"/>
    <cellStyle name="Warning Text 19 2 2 2" xfId="19877"/>
    <cellStyle name="Warning Text 19 2 2 2 2" xfId="37492"/>
    <cellStyle name="Warning Text 19 2 2 3" xfId="37491"/>
    <cellStyle name="Warning Text 19 2 3" xfId="19878"/>
    <cellStyle name="Warning Text 19 2 3 2" xfId="19879"/>
    <cellStyle name="Warning Text 19 2 3 2 2" xfId="37494"/>
    <cellStyle name="Warning Text 19 2 3 3" xfId="37493"/>
    <cellStyle name="Warning Text 19 2 4" xfId="19880"/>
    <cellStyle name="Warning Text 19 2 4 2" xfId="37495"/>
    <cellStyle name="Warning Text 19 2 5" xfId="37490"/>
    <cellStyle name="Warning Text 19 3" xfId="19881"/>
    <cellStyle name="Warning Text 19 3 2" xfId="19882"/>
    <cellStyle name="Warning Text 19 3 2 2" xfId="19883"/>
    <cellStyle name="Warning Text 19 3 2 2 2" xfId="37498"/>
    <cellStyle name="Warning Text 19 3 2 3" xfId="37497"/>
    <cellStyle name="Warning Text 19 3 3" xfId="19884"/>
    <cellStyle name="Warning Text 19 3 3 2" xfId="19885"/>
    <cellStyle name="Warning Text 19 3 3 2 2" xfId="37500"/>
    <cellStyle name="Warning Text 19 3 3 3" xfId="37499"/>
    <cellStyle name="Warning Text 19 3 4" xfId="19886"/>
    <cellStyle name="Warning Text 19 3 4 2" xfId="37501"/>
    <cellStyle name="Warning Text 19 3 5" xfId="37496"/>
    <cellStyle name="Warning Text 19 4" xfId="19887"/>
    <cellStyle name="Warning Text 19 4 2" xfId="19888"/>
    <cellStyle name="Warning Text 19 4 2 2" xfId="19889"/>
    <cellStyle name="Warning Text 19 4 2 2 2" xfId="37504"/>
    <cellStyle name="Warning Text 19 4 2 3" xfId="37503"/>
    <cellStyle name="Warning Text 19 4 3" xfId="19890"/>
    <cellStyle name="Warning Text 19 4 3 2" xfId="19891"/>
    <cellStyle name="Warning Text 19 4 3 2 2" xfId="37506"/>
    <cellStyle name="Warning Text 19 4 3 3" xfId="37505"/>
    <cellStyle name="Warning Text 19 4 4" xfId="19892"/>
    <cellStyle name="Warning Text 19 4 4 2" xfId="37507"/>
    <cellStyle name="Warning Text 19 4 5" xfId="37502"/>
    <cellStyle name="Warning Text 19 5" xfId="19893"/>
    <cellStyle name="Warning Text 19 5 2" xfId="19894"/>
    <cellStyle name="Warning Text 19 5 2 2" xfId="19895"/>
    <cellStyle name="Warning Text 19 5 2 2 2" xfId="37510"/>
    <cellStyle name="Warning Text 19 5 2 3" xfId="37509"/>
    <cellStyle name="Warning Text 19 5 3" xfId="19896"/>
    <cellStyle name="Warning Text 19 5 3 2" xfId="19897"/>
    <cellStyle name="Warning Text 19 5 3 2 2" xfId="37512"/>
    <cellStyle name="Warning Text 19 5 3 3" xfId="37511"/>
    <cellStyle name="Warning Text 19 5 4" xfId="19898"/>
    <cellStyle name="Warning Text 19 5 4 2" xfId="19899"/>
    <cellStyle name="Warning Text 19 5 4 2 2" xfId="37514"/>
    <cellStyle name="Warning Text 19 5 4 3" xfId="37513"/>
    <cellStyle name="Warning Text 19 5 5" xfId="19900"/>
    <cellStyle name="Warning Text 19 5 5 2" xfId="37515"/>
    <cellStyle name="Warning Text 19 5 6" xfId="37508"/>
    <cellStyle name="Warning Text 19 6" xfId="19901"/>
    <cellStyle name="Warning Text 19 6 2" xfId="19902"/>
    <cellStyle name="Warning Text 19 6 2 2" xfId="19903"/>
    <cellStyle name="Warning Text 19 6 2 2 2" xfId="37518"/>
    <cellStyle name="Warning Text 19 6 2 3" xfId="37517"/>
    <cellStyle name="Warning Text 19 6 3" xfId="19904"/>
    <cellStyle name="Warning Text 19 6 3 2" xfId="19905"/>
    <cellStyle name="Warning Text 19 6 3 2 2" xfId="37520"/>
    <cellStyle name="Warning Text 19 6 3 3" xfId="37519"/>
    <cellStyle name="Warning Text 19 6 4" xfId="19906"/>
    <cellStyle name="Warning Text 19 6 4 2" xfId="37521"/>
    <cellStyle name="Warning Text 19 6 5" xfId="37516"/>
    <cellStyle name="Warning Text 19 7" xfId="19907"/>
    <cellStyle name="Warning Text 19 7 2" xfId="19908"/>
    <cellStyle name="Warning Text 19 7 2 2" xfId="37523"/>
    <cellStyle name="Warning Text 19 7 3" xfId="37522"/>
    <cellStyle name="Warning Text 19 8" xfId="19909"/>
    <cellStyle name="Warning Text 19 8 2" xfId="19910"/>
    <cellStyle name="Warning Text 19 8 2 2" xfId="37525"/>
    <cellStyle name="Warning Text 19 8 3" xfId="37524"/>
    <cellStyle name="Warning Text 19 9" xfId="19911"/>
    <cellStyle name="Warning Text 19 9 2" xfId="19912"/>
    <cellStyle name="Warning Text 19 9 2 2" xfId="37527"/>
    <cellStyle name="Warning Text 19 9 3" xfId="37526"/>
    <cellStyle name="Warning Text 2" xfId="158"/>
    <cellStyle name="Warning Text 2 10" xfId="19914"/>
    <cellStyle name="Warning Text 2 10 10" xfId="37529"/>
    <cellStyle name="Warning Text 2 10 2" xfId="19915"/>
    <cellStyle name="Warning Text 2 10 2 2" xfId="19916"/>
    <cellStyle name="Warning Text 2 10 2 2 2" xfId="19917"/>
    <cellStyle name="Warning Text 2 10 2 2 2 2" xfId="37532"/>
    <cellStyle name="Warning Text 2 10 2 2 3" xfId="37531"/>
    <cellStyle name="Warning Text 2 10 2 3" xfId="19918"/>
    <cellStyle name="Warning Text 2 10 2 3 2" xfId="19919"/>
    <cellStyle name="Warning Text 2 10 2 3 2 2" xfId="37534"/>
    <cellStyle name="Warning Text 2 10 2 3 3" xfId="37533"/>
    <cellStyle name="Warning Text 2 10 2 4" xfId="19920"/>
    <cellStyle name="Warning Text 2 10 2 4 2" xfId="37535"/>
    <cellStyle name="Warning Text 2 10 2 5" xfId="37530"/>
    <cellStyle name="Warning Text 2 10 3" xfId="19921"/>
    <cellStyle name="Warning Text 2 10 3 2" xfId="19922"/>
    <cellStyle name="Warning Text 2 10 3 2 2" xfId="19923"/>
    <cellStyle name="Warning Text 2 10 3 2 2 2" xfId="37538"/>
    <cellStyle name="Warning Text 2 10 3 2 3" xfId="37537"/>
    <cellStyle name="Warning Text 2 10 3 3" xfId="19924"/>
    <cellStyle name="Warning Text 2 10 3 3 2" xfId="19925"/>
    <cellStyle name="Warning Text 2 10 3 3 2 2" xfId="37540"/>
    <cellStyle name="Warning Text 2 10 3 3 3" xfId="37539"/>
    <cellStyle name="Warning Text 2 10 3 4" xfId="19926"/>
    <cellStyle name="Warning Text 2 10 3 4 2" xfId="37541"/>
    <cellStyle name="Warning Text 2 10 3 5" xfId="37536"/>
    <cellStyle name="Warning Text 2 10 4" xfId="19927"/>
    <cellStyle name="Warning Text 2 10 4 2" xfId="19928"/>
    <cellStyle name="Warning Text 2 10 4 2 2" xfId="19929"/>
    <cellStyle name="Warning Text 2 10 4 2 2 2" xfId="37544"/>
    <cellStyle name="Warning Text 2 10 4 2 3" xfId="37543"/>
    <cellStyle name="Warning Text 2 10 4 3" xfId="19930"/>
    <cellStyle name="Warning Text 2 10 4 3 2" xfId="19931"/>
    <cellStyle name="Warning Text 2 10 4 3 2 2" xfId="37546"/>
    <cellStyle name="Warning Text 2 10 4 3 3" xfId="37545"/>
    <cellStyle name="Warning Text 2 10 4 4" xfId="19932"/>
    <cellStyle name="Warning Text 2 10 4 4 2" xfId="19933"/>
    <cellStyle name="Warning Text 2 10 4 4 2 2" xfId="37548"/>
    <cellStyle name="Warning Text 2 10 4 4 3" xfId="37547"/>
    <cellStyle name="Warning Text 2 10 4 5" xfId="19934"/>
    <cellStyle name="Warning Text 2 10 4 5 2" xfId="37549"/>
    <cellStyle name="Warning Text 2 10 4 6" xfId="37542"/>
    <cellStyle name="Warning Text 2 10 5" xfId="19935"/>
    <cellStyle name="Warning Text 2 10 5 2" xfId="19936"/>
    <cellStyle name="Warning Text 2 10 5 2 2" xfId="19937"/>
    <cellStyle name="Warning Text 2 10 5 2 2 2" xfId="37552"/>
    <cellStyle name="Warning Text 2 10 5 2 3" xfId="37551"/>
    <cellStyle name="Warning Text 2 10 5 3" xfId="19938"/>
    <cellStyle name="Warning Text 2 10 5 3 2" xfId="19939"/>
    <cellStyle name="Warning Text 2 10 5 3 2 2" xfId="37554"/>
    <cellStyle name="Warning Text 2 10 5 3 3" xfId="37553"/>
    <cellStyle name="Warning Text 2 10 5 4" xfId="19940"/>
    <cellStyle name="Warning Text 2 10 5 4 2" xfId="37555"/>
    <cellStyle name="Warning Text 2 10 5 5" xfId="37550"/>
    <cellStyle name="Warning Text 2 10 6" xfId="19941"/>
    <cellStyle name="Warning Text 2 10 6 2" xfId="19942"/>
    <cellStyle name="Warning Text 2 10 6 2 2" xfId="37557"/>
    <cellStyle name="Warning Text 2 10 6 3" xfId="37556"/>
    <cellStyle name="Warning Text 2 10 7" xfId="19943"/>
    <cellStyle name="Warning Text 2 10 7 2" xfId="19944"/>
    <cellStyle name="Warning Text 2 10 7 2 2" xfId="37559"/>
    <cellStyle name="Warning Text 2 10 7 3" xfId="37558"/>
    <cellStyle name="Warning Text 2 10 8" xfId="19945"/>
    <cellStyle name="Warning Text 2 10 8 2" xfId="19946"/>
    <cellStyle name="Warning Text 2 10 8 2 2" xfId="37561"/>
    <cellStyle name="Warning Text 2 10 8 3" xfId="37560"/>
    <cellStyle name="Warning Text 2 10 9" xfId="19947"/>
    <cellStyle name="Warning Text 2 10 9 2" xfId="37562"/>
    <cellStyle name="Warning Text 2 11" xfId="19948"/>
    <cellStyle name="Warning Text 2 11 2" xfId="19949"/>
    <cellStyle name="Warning Text 2 11 2 2" xfId="19950"/>
    <cellStyle name="Warning Text 2 11 2 2 2" xfId="37565"/>
    <cellStyle name="Warning Text 2 11 2 3" xfId="37564"/>
    <cellStyle name="Warning Text 2 11 3" xfId="19951"/>
    <cellStyle name="Warning Text 2 11 3 2" xfId="19952"/>
    <cellStyle name="Warning Text 2 11 3 2 2" xfId="37567"/>
    <cellStyle name="Warning Text 2 11 3 3" xfId="37566"/>
    <cellStyle name="Warning Text 2 11 4" xfId="19953"/>
    <cellStyle name="Warning Text 2 11 4 2" xfId="37568"/>
    <cellStyle name="Warning Text 2 11 5" xfId="37563"/>
    <cellStyle name="Warning Text 2 12" xfId="19954"/>
    <cellStyle name="Warning Text 2 12 2" xfId="19955"/>
    <cellStyle name="Warning Text 2 12 2 2" xfId="19956"/>
    <cellStyle name="Warning Text 2 12 2 2 2" xfId="37571"/>
    <cellStyle name="Warning Text 2 12 2 3" xfId="37570"/>
    <cellStyle name="Warning Text 2 12 3" xfId="19957"/>
    <cellStyle name="Warning Text 2 12 3 2" xfId="19958"/>
    <cellStyle name="Warning Text 2 12 3 2 2" xfId="37573"/>
    <cellStyle name="Warning Text 2 12 3 3" xfId="37572"/>
    <cellStyle name="Warning Text 2 12 4" xfId="19959"/>
    <cellStyle name="Warning Text 2 12 4 2" xfId="37574"/>
    <cellStyle name="Warning Text 2 12 5" xfId="37569"/>
    <cellStyle name="Warning Text 2 13" xfId="19960"/>
    <cellStyle name="Warning Text 2 13 2" xfId="19961"/>
    <cellStyle name="Warning Text 2 13 2 2" xfId="19962"/>
    <cellStyle name="Warning Text 2 13 2 2 2" xfId="37577"/>
    <cellStyle name="Warning Text 2 13 2 3" xfId="37576"/>
    <cellStyle name="Warning Text 2 13 3" xfId="19963"/>
    <cellStyle name="Warning Text 2 13 3 2" xfId="19964"/>
    <cellStyle name="Warning Text 2 13 3 2 2" xfId="37579"/>
    <cellStyle name="Warning Text 2 13 3 3" xfId="37578"/>
    <cellStyle name="Warning Text 2 13 4" xfId="19965"/>
    <cellStyle name="Warning Text 2 13 4 2" xfId="37580"/>
    <cellStyle name="Warning Text 2 13 5" xfId="37575"/>
    <cellStyle name="Warning Text 2 14" xfId="19966"/>
    <cellStyle name="Warning Text 2 14 2" xfId="19967"/>
    <cellStyle name="Warning Text 2 14 2 2" xfId="19968"/>
    <cellStyle name="Warning Text 2 14 2 2 2" xfId="37583"/>
    <cellStyle name="Warning Text 2 14 2 3" xfId="37582"/>
    <cellStyle name="Warning Text 2 14 3" xfId="19969"/>
    <cellStyle name="Warning Text 2 14 3 2" xfId="19970"/>
    <cellStyle name="Warning Text 2 14 3 2 2" xfId="37585"/>
    <cellStyle name="Warning Text 2 14 3 3" xfId="37584"/>
    <cellStyle name="Warning Text 2 14 4" xfId="19971"/>
    <cellStyle name="Warning Text 2 14 4 2" xfId="19972"/>
    <cellStyle name="Warning Text 2 14 4 2 2" xfId="37587"/>
    <cellStyle name="Warning Text 2 14 4 3" xfId="37586"/>
    <cellStyle name="Warning Text 2 14 5" xfId="19973"/>
    <cellStyle name="Warning Text 2 14 5 2" xfId="37588"/>
    <cellStyle name="Warning Text 2 14 6" xfId="37581"/>
    <cellStyle name="Warning Text 2 15" xfId="19974"/>
    <cellStyle name="Warning Text 2 15 2" xfId="19975"/>
    <cellStyle name="Warning Text 2 15 2 2" xfId="19976"/>
    <cellStyle name="Warning Text 2 15 2 2 2" xfId="37591"/>
    <cellStyle name="Warning Text 2 15 2 3" xfId="37590"/>
    <cellStyle name="Warning Text 2 15 3" xfId="19977"/>
    <cellStyle name="Warning Text 2 15 3 2" xfId="19978"/>
    <cellStyle name="Warning Text 2 15 3 2 2" xfId="37593"/>
    <cellStyle name="Warning Text 2 15 3 3" xfId="37592"/>
    <cellStyle name="Warning Text 2 15 4" xfId="19979"/>
    <cellStyle name="Warning Text 2 15 4 2" xfId="37594"/>
    <cellStyle name="Warning Text 2 15 5" xfId="37589"/>
    <cellStyle name="Warning Text 2 16" xfId="19980"/>
    <cellStyle name="Warning Text 2 16 2" xfId="19981"/>
    <cellStyle name="Warning Text 2 16 2 2" xfId="37596"/>
    <cellStyle name="Warning Text 2 16 3" xfId="37595"/>
    <cellStyle name="Warning Text 2 17" xfId="19982"/>
    <cellStyle name="Warning Text 2 17 2" xfId="19983"/>
    <cellStyle name="Warning Text 2 17 2 2" xfId="37598"/>
    <cellStyle name="Warning Text 2 17 3" xfId="37597"/>
    <cellStyle name="Warning Text 2 18" xfId="19984"/>
    <cellStyle name="Warning Text 2 18 2" xfId="19985"/>
    <cellStyle name="Warning Text 2 18 2 2" xfId="37600"/>
    <cellStyle name="Warning Text 2 18 3" xfId="37599"/>
    <cellStyle name="Warning Text 2 19" xfId="19986"/>
    <cellStyle name="Warning Text 2 19 2" xfId="19987"/>
    <cellStyle name="Warning Text 2 19 2 2" xfId="37602"/>
    <cellStyle name="Warning Text 2 19 3" xfId="37601"/>
    <cellStyle name="Warning Text 2 2" xfId="19988"/>
    <cellStyle name="Warning Text 2 2 10" xfId="37603"/>
    <cellStyle name="Warning Text 2 2 2" xfId="19989"/>
    <cellStyle name="Warning Text 2 2 2 2" xfId="19990"/>
    <cellStyle name="Warning Text 2 2 2 2 2" xfId="19991"/>
    <cellStyle name="Warning Text 2 2 2 2 2 2" xfId="37606"/>
    <cellStyle name="Warning Text 2 2 2 2 3" xfId="37605"/>
    <cellStyle name="Warning Text 2 2 2 3" xfId="19992"/>
    <cellStyle name="Warning Text 2 2 2 3 2" xfId="19993"/>
    <cellStyle name="Warning Text 2 2 2 3 2 2" xfId="37608"/>
    <cellStyle name="Warning Text 2 2 2 3 3" xfId="37607"/>
    <cellStyle name="Warning Text 2 2 2 4" xfId="19994"/>
    <cellStyle name="Warning Text 2 2 2 4 2" xfId="37609"/>
    <cellStyle name="Warning Text 2 2 2 5" xfId="37604"/>
    <cellStyle name="Warning Text 2 2 3" xfId="19995"/>
    <cellStyle name="Warning Text 2 2 3 2" xfId="19996"/>
    <cellStyle name="Warning Text 2 2 3 2 2" xfId="19997"/>
    <cellStyle name="Warning Text 2 2 3 2 2 2" xfId="37612"/>
    <cellStyle name="Warning Text 2 2 3 2 3" xfId="37611"/>
    <cellStyle name="Warning Text 2 2 3 3" xfId="19998"/>
    <cellStyle name="Warning Text 2 2 3 3 2" xfId="19999"/>
    <cellStyle name="Warning Text 2 2 3 3 2 2" xfId="37614"/>
    <cellStyle name="Warning Text 2 2 3 3 3" xfId="37613"/>
    <cellStyle name="Warning Text 2 2 3 4" xfId="20000"/>
    <cellStyle name="Warning Text 2 2 3 4 2" xfId="37615"/>
    <cellStyle name="Warning Text 2 2 3 5" xfId="37610"/>
    <cellStyle name="Warning Text 2 2 4" xfId="20001"/>
    <cellStyle name="Warning Text 2 2 4 2" xfId="20002"/>
    <cellStyle name="Warning Text 2 2 4 2 2" xfId="20003"/>
    <cellStyle name="Warning Text 2 2 4 2 2 2" xfId="37618"/>
    <cellStyle name="Warning Text 2 2 4 2 3" xfId="37617"/>
    <cellStyle name="Warning Text 2 2 4 3" xfId="20004"/>
    <cellStyle name="Warning Text 2 2 4 3 2" xfId="20005"/>
    <cellStyle name="Warning Text 2 2 4 3 2 2" xfId="37620"/>
    <cellStyle name="Warning Text 2 2 4 3 3" xfId="37619"/>
    <cellStyle name="Warning Text 2 2 4 4" xfId="20006"/>
    <cellStyle name="Warning Text 2 2 4 4 2" xfId="20007"/>
    <cellStyle name="Warning Text 2 2 4 4 2 2" xfId="37622"/>
    <cellStyle name="Warning Text 2 2 4 4 3" xfId="37621"/>
    <cellStyle name="Warning Text 2 2 4 5" xfId="20008"/>
    <cellStyle name="Warning Text 2 2 4 5 2" xfId="37623"/>
    <cellStyle name="Warning Text 2 2 4 6" xfId="37616"/>
    <cellStyle name="Warning Text 2 2 5" xfId="20009"/>
    <cellStyle name="Warning Text 2 2 5 2" xfId="20010"/>
    <cellStyle name="Warning Text 2 2 5 2 2" xfId="20011"/>
    <cellStyle name="Warning Text 2 2 5 2 2 2" xfId="37626"/>
    <cellStyle name="Warning Text 2 2 5 2 3" xfId="37625"/>
    <cellStyle name="Warning Text 2 2 5 3" xfId="20012"/>
    <cellStyle name="Warning Text 2 2 5 3 2" xfId="20013"/>
    <cellStyle name="Warning Text 2 2 5 3 2 2" xfId="37628"/>
    <cellStyle name="Warning Text 2 2 5 3 3" xfId="37627"/>
    <cellStyle name="Warning Text 2 2 5 4" xfId="20014"/>
    <cellStyle name="Warning Text 2 2 5 4 2" xfId="37629"/>
    <cellStyle name="Warning Text 2 2 5 5" xfId="37624"/>
    <cellStyle name="Warning Text 2 2 6" xfId="20015"/>
    <cellStyle name="Warning Text 2 2 6 2" xfId="20016"/>
    <cellStyle name="Warning Text 2 2 6 2 2" xfId="37631"/>
    <cellStyle name="Warning Text 2 2 6 3" xfId="37630"/>
    <cellStyle name="Warning Text 2 2 7" xfId="20017"/>
    <cellStyle name="Warning Text 2 2 7 2" xfId="20018"/>
    <cellStyle name="Warning Text 2 2 7 2 2" xfId="37633"/>
    <cellStyle name="Warning Text 2 2 7 3" xfId="37632"/>
    <cellStyle name="Warning Text 2 2 8" xfId="20019"/>
    <cellStyle name="Warning Text 2 2 8 2" xfId="20020"/>
    <cellStyle name="Warning Text 2 2 8 2 2" xfId="37635"/>
    <cellStyle name="Warning Text 2 2 8 3" xfId="37634"/>
    <cellStyle name="Warning Text 2 2 9" xfId="20021"/>
    <cellStyle name="Warning Text 2 2 9 2" xfId="37636"/>
    <cellStyle name="Warning Text 2 20" xfId="20022"/>
    <cellStyle name="Warning Text 2 20 2" xfId="37637"/>
    <cellStyle name="Warning Text 2 21" xfId="20023"/>
    <cellStyle name="Warning Text 2 21 2" xfId="37638"/>
    <cellStyle name="Warning Text 2 22" xfId="19913"/>
    <cellStyle name="Warning Text 2 23" xfId="37528"/>
    <cellStyle name="Warning Text 2 3" xfId="20024"/>
    <cellStyle name="Warning Text 2 3 10" xfId="37639"/>
    <cellStyle name="Warning Text 2 3 2" xfId="20025"/>
    <cellStyle name="Warning Text 2 3 2 2" xfId="20026"/>
    <cellStyle name="Warning Text 2 3 2 2 2" xfId="20027"/>
    <cellStyle name="Warning Text 2 3 2 2 2 2" xfId="37642"/>
    <cellStyle name="Warning Text 2 3 2 2 3" xfId="37641"/>
    <cellStyle name="Warning Text 2 3 2 3" xfId="20028"/>
    <cellStyle name="Warning Text 2 3 2 3 2" xfId="20029"/>
    <cellStyle name="Warning Text 2 3 2 3 2 2" xfId="37644"/>
    <cellStyle name="Warning Text 2 3 2 3 3" xfId="37643"/>
    <cellStyle name="Warning Text 2 3 2 4" xfId="20030"/>
    <cellStyle name="Warning Text 2 3 2 4 2" xfId="37645"/>
    <cellStyle name="Warning Text 2 3 2 5" xfId="37640"/>
    <cellStyle name="Warning Text 2 3 3" xfId="20031"/>
    <cellStyle name="Warning Text 2 3 3 2" xfId="20032"/>
    <cellStyle name="Warning Text 2 3 3 2 2" xfId="20033"/>
    <cellStyle name="Warning Text 2 3 3 2 2 2" xfId="37648"/>
    <cellStyle name="Warning Text 2 3 3 2 3" xfId="37647"/>
    <cellStyle name="Warning Text 2 3 3 3" xfId="20034"/>
    <cellStyle name="Warning Text 2 3 3 3 2" xfId="20035"/>
    <cellStyle name="Warning Text 2 3 3 3 2 2" xfId="37650"/>
    <cellStyle name="Warning Text 2 3 3 3 3" xfId="37649"/>
    <cellStyle name="Warning Text 2 3 3 4" xfId="20036"/>
    <cellStyle name="Warning Text 2 3 3 4 2" xfId="37651"/>
    <cellStyle name="Warning Text 2 3 3 5" xfId="37646"/>
    <cellStyle name="Warning Text 2 3 4" xfId="20037"/>
    <cellStyle name="Warning Text 2 3 4 2" xfId="20038"/>
    <cellStyle name="Warning Text 2 3 4 2 2" xfId="20039"/>
    <cellStyle name="Warning Text 2 3 4 2 2 2" xfId="37654"/>
    <cellStyle name="Warning Text 2 3 4 2 3" xfId="37653"/>
    <cellStyle name="Warning Text 2 3 4 3" xfId="20040"/>
    <cellStyle name="Warning Text 2 3 4 3 2" xfId="20041"/>
    <cellStyle name="Warning Text 2 3 4 3 2 2" xfId="37656"/>
    <cellStyle name="Warning Text 2 3 4 3 3" xfId="37655"/>
    <cellStyle name="Warning Text 2 3 4 4" xfId="20042"/>
    <cellStyle name="Warning Text 2 3 4 4 2" xfId="20043"/>
    <cellStyle name="Warning Text 2 3 4 4 2 2" xfId="37658"/>
    <cellStyle name="Warning Text 2 3 4 4 3" xfId="37657"/>
    <cellStyle name="Warning Text 2 3 4 5" xfId="20044"/>
    <cellStyle name="Warning Text 2 3 4 5 2" xfId="37659"/>
    <cellStyle name="Warning Text 2 3 4 6" xfId="37652"/>
    <cellStyle name="Warning Text 2 3 5" xfId="20045"/>
    <cellStyle name="Warning Text 2 3 5 2" xfId="20046"/>
    <cellStyle name="Warning Text 2 3 5 2 2" xfId="20047"/>
    <cellStyle name="Warning Text 2 3 5 2 2 2" xfId="37662"/>
    <cellStyle name="Warning Text 2 3 5 2 3" xfId="37661"/>
    <cellStyle name="Warning Text 2 3 5 3" xfId="20048"/>
    <cellStyle name="Warning Text 2 3 5 3 2" xfId="20049"/>
    <cellStyle name="Warning Text 2 3 5 3 2 2" xfId="37664"/>
    <cellStyle name="Warning Text 2 3 5 3 3" xfId="37663"/>
    <cellStyle name="Warning Text 2 3 5 4" xfId="20050"/>
    <cellStyle name="Warning Text 2 3 5 4 2" xfId="37665"/>
    <cellStyle name="Warning Text 2 3 5 5" xfId="37660"/>
    <cellStyle name="Warning Text 2 3 6" xfId="20051"/>
    <cellStyle name="Warning Text 2 3 6 2" xfId="20052"/>
    <cellStyle name="Warning Text 2 3 6 2 2" xfId="37667"/>
    <cellStyle name="Warning Text 2 3 6 3" xfId="37666"/>
    <cellStyle name="Warning Text 2 3 7" xfId="20053"/>
    <cellStyle name="Warning Text 2 3 7 2" xfId="20054"/>
    <cellStyle name="Warning Text 2 3 7 2 2" xfId="37669"/>
    <cellStyle name="Warning Text 2 3 7 3" xfId="37668"/>
    <cellStyle name="Warning Text 2 3 8" xfId="20055"/>
    <cellStyle name="Warning Text 2 3 8 2" xfId="20056"/>
    <cellStyle name="Warning Text 2 3 8 2 2" xfId="37671"/>
    <cellStyle name="Warning Text 2 3 8 3" xfId="37670"/>
    <cellStyle name="Warning Text 2 3 9" xfId="20057"/>
    <cellStyle name="Warning Text 2 3 9 2" xfId="37672"/>
    <cellStyle name="Warning Text 2 4" xfId="20058"/>
    <cellStyle name="Warning Text 2 4 10" xfId="37673"/>
    <cellStyle name="Warning Text 2 4 2" xfId="20059"/>
    <cellStyle name="Warning Text 2 4 2 2" xfId="20060"/>
    <cellStyle name="Warning Text 2 4 2 2 2" xfId="20061"/>
    <cellStyle name="Warning Text 2 4 2 2 2 2" xfId="37676"/>
    <cellStyle name="Warning Text 2 4 2 2 3" xfId="37675"/>
    <cellStyle name="Warning Text 2 4 2 3" xfId="20062"/>
    <cellStyle name="Warning Text 2 4 2 3 2" xfId="20063"/>
    <cellStyle name="Warning Text 2 4 2 3 2 2" xfId="37678"/>
    <cellStyle name="Warning Text 2 4 2 3 3" xfId="37677"/>
    <cellStyle name="Warning Text 2 4 2 4" xfId="20064"/>
    <cellStyle name="Warning Text 2 4 2 4 2" xfId="37679"/>
    <cellStyle name="Warning Text 2 4 2 5" xfId="37674"/>
    <cellStyle name="Warning Text 2 4 3" xfId="20065"/>
    <cellStyle name="Warning Text 2 4 3 2" xfId="20066"/>
    <cellStyle name="Warning Text 2 4 3 2 2" xfId="20067"/>
    <cellStyle name="Warning Text 2 4 3 2 2 2" xfId="37682"/>
    <cellStyle name="Warning Text 2 4 3 2 3" xfId="37681"/>
    <cellStyle name="Warning Text 2 4 3 3" xfId="20068"/>
    <cellStyle name="Warning Text 2 4 3 3 2" xfId="20069"/>
    <cellStyle name="Warning Text 2 4 3 3 2 2" xfId="37684"/>
    <cellStyle name="Warning Text 2 4 3 3 3" xfId="37683"/>
    <cellStyle name="Warning Text 2 4 3 4" xfId="20070"/>
    <cellStyle name="Warning Text 2 4 3 4 2" xfId="37685"/>
    <cellStyle name="Warning Text 2 4 3 5" xfId="37680"/>
    <cellStyle name="Warning Text 2 4 4" xfId="20071"/>
    <cellStyle name="Warning Text 2 4 4 2" xfId="20072"/>
    <cellStyle name="Warning Text 2 4 4 2 2" xfId="20073"/>
    <cellStyle name="Warning Text 2 4 4 2 2 2" xfId="37688"/>
    <cellStyle name="Warning Text 2 4 4 2 3" xfId="37687"/>
    <cellStyle name="Warning Text 2 4 4 3" xfId="20074"/>
    <cellStyle name="Warning Text 2 4 4 3 2" xfId="20075"/>
    <cellStyle name="Warning Text 2 4 4 3 2 2" xfId="37690"/>
    <cellStyle name="Warning Text 2 4 4 3 3" xfId="37689"/>
    <cellStyle name="Warning Text 2 4 4 4" xfId="20076"/>
    <cellStyle name="Warning Text 2 4 4 4 2" xfId="20077"/>
    <cellStyle name="Warning Text 2 4 4 4 2 2" xfId="37692"/>
    <cellStyle name="Warning Text 2 4 4 4 3" xfId="37691"/>
    <cellStyle name="Warning Text 2 4 4 5" xfId="20078"/>
    <cellStyle name="Warning Text 2 4 4 5 2" xfId="37693"/>
    <cellStyle name="Warning Text 2 4 4 6" xfId="37686"/>
    <cellStyle name="Warning Text 2 4 5" xfId="20079"/>
    <cellStyle name="Warning Text 2 4 5 2" xfId="20080"/>
    <cellStyle name="Warning Text 2 4 5 2 2" xfId="20081"/>
    <cellStyle name="Warning Text 2 4 5 2 2 2" xfId="37696"/>
    <cellStyle name="Warning Text 2 4 5 2 3" xfId="37695"/>
    <cellStyle name="Warning Text 2 4 5 3" xfId="20082"/>
    <cellStyle name="Warning Text 2 4 5 3 2" xfId="20083"/>
    <cellStyle name="Warning Text 2 4 5 3 2 2" xfId="37698"/>
    <cellStyle name="Warning Text 2 4 5 3 3" xfId="37697"/>
    <cellStyle name="Warning Text 2 4 5 4" xfId="20084"/>
    <cellStyle name="Warning Text 2 4 5 4 2" xfId="37699"/>
    <cellStyle name="Warning Text 2 4 5 5" xfId="37694"/>
    <cellStyle name="Warning Text 2 4 6" xfId="20085"/>
    <cellStyle name="Warning Text 2 4 6 2" xfId="20086"/>
    <cellStyle name="Warning Text 2 4 6 2 2" xfId="37701"/>
    <cellStyle name="Warning Text 2 4 6 3" xfId="37700"/>
    <cellStyle name="Warning Text 2 4 7" xfId="20087"/>
    <cellStyle name="Warning Text 2 4 7 2" xfId="20088"/>
    <cellStyle name="Warning Text 2 4 7 2 2" xfId="37703"/>
    <cellStyle name="Warning Text 2 4 7 3" xfId="37702"/>
    <cellStyle name="Warning Text 2 4 8" xfId="20089"/>
    <cellStyle name="Warning Text 2 4 8 2" xfId="20090"/>
    <cellStyle name="Warning Text 2 4 8 2 2" xfId="37705"/>
    <cellStyle name="Warning Text 2 4 8 3" xfId="37704"/>
    <cellStyle name="Warning Text 2 4 9" xfId="20091"/>
    <cellStyle name="Warning Text 2 4 9 2" xfId="37706"/>
    <cellStyle name="Warning Text 2 5" xfId="20092"/>
    <cellStyle name="Warning Text 2 5 10" xfId="37707"/>
    <cellStyle name="Warning Text 2 5 2" xfId="20093"/>
    <cellStyle name="Warning Text 2 5 2 2" xfId="20094"/>
    <cellStyle name="Warning Text 2 5 2 2 2" xfId="20095"/>
    <cellStyle name="Warning Text 2 5 2 2 2 2" xfId="37710"/>
    <cellStyle name="Warning Text 2 5 2 2 3" xfId="37709"/>
    <cellStyle name="Warning Text 2 5 2 3" xfId="20096"/>
    <cellStyle name="Warning Text 2 5 2 3 2" xfId="20097"/>
    <cellStyle name="Warning Text 2 5 2 3 2 2" xfId="37712"/>
    <cellStyle name="Warning Text 2 5 2 3 3" xfId="37711"/>
    <cellStyle name="Warning Text 2 5 2 4" xfId="20098"/>
    <cellStyle name="Warning Text 2 5 2 4 2" xfId="37713"/>
    <cellStyle name="Warning Text 2 5 2 5" xfId="37708"/>
    <cellStyle name="Warning Text 2 5 3" xfId="20099"/>
    <cellStyle name="Warning Text 2 5 3 2" xfId="20100"/>
    <cellStyle name="Warning Text 2 5 3 2 2" xfId="20101"/>
    <cellStyle name="Warning Text 2 5 3 2 2 2" xfId="37716"/>
    <cellStyle name="Warning Text 2 5 3 2 3" xfId="37715"/>
    <cellStyle name="Warning Text 2 5 3 3" xfId="20102"/>
    <cellStyle name="Warning Text 2 5 3 3 2" xfId="20103"/>
    <cellStyle name="Warning Text 2 5 3 3 2 2" xfId="37718"/>
    <cellStyle name="Warning Text 2 5 3 3 3" xfId="37717"/>
    <cellStyle name="Warning Text 2 5 3 4" xfId="20104"/>
    <cellStyle name="Warning Text 2 5 3 4 2" xfId="37719"/>
    <cellStyle name="Warning Text 2 5 3 5" xfId="37714"/>
    <cellStyle name="Warning Text 2 5 4" xfId="20105"/>
    <cellStyle name="Warning Text 2 5 4 2" xfId="20106"/>
    <cellStyle name="Warning Text 2 5 4 2 2" xfId="20107"/>
    <cellStyle name="Warning Text 2 5 4 2 2 2" xfId="37722"/>
    <cellStyle name="Warning Text 2 5 4 2 3" xfId="37721"/>
    <cellStyle name="Warning Text 2 5 4 3" xfId="20108"/>
    <cellStyle name="Warning Text 2 5 4 3 2" xfId="20109"/>
    <cellStyle name="Warning Text 2 5 4 3 2 2" xfId="37724"/>
    <cellStyle name="Warning Text 2 5 4 3 3" xfId="37723"/>
    <cellStyle name="Warning Text 2 5 4 4" xfId="20110"/>
    <cellStyle name="Warning Text 2 5 4 4 2" xfId="20111"/>
    <cellStyle name="Warning Text 2 5 4 4 2 2" xfId="37726"/>
    <cellStyle name="Warning Text 2 5 4 4 3" xfId="37725"/>
    <cellStyle name="Warning Text 2 5 4 5" xfId="20112"/>
    <cellStyle name="Warning Text 2 5 4 5 2" xfId="37727"/>
    <cellStyle name="Warning Text 2 5 4 6" xfId="37720"/>
    <cellStyle name="Warning Text 2 5 5" xfId="20113"/>
    <cellStyle name="Warning Text 2 5 5 2" xfId="20114"/>
    <cellStyle name="Warning Text 2 5 5 2 2" xfId="20115"/>
    <cellStyle name="Warning Text 2 5 5 2 2 2" xfId="37730"/>
    <cellStyle name="Warning Text 2 5 5 2 3" xfId="37729"/>
    <cellStyle name="Warning Text 2 5 5 3" xfId="20116"/>
    <cellStyle name="Warning Text 2 5 5 3 2" xfId="20117"/>
    <cellStyle name="Warning Text 2 5 5 3 2 2" xfId="37732"/>
    <cellStyle name="Warning Text 2 5 5 3 3" xfId="37731"/>
    <cellStyle name="Warning Text 2 5 5 4" xfId="20118"/>
    <cellStyle name="Warning Text 2 5 5 4 2" xfId="37733"/>
    <cellStyle name="Warning Text 2 5 5 5" xfId="37728"/>
    <cellStyle name="Warning Text 2 5 6" xfId="20119"/>
    <cellStyle name="Warning Text 2 5 6 2" xfId="20120"/>
    <cellStyle name="Warning Text 2 5 6 2 2" xfId="37735"/>
    <cellStyle name="Warning Text 2 5 6 3" xfId="37734"/>
    <cellStyle name="Warning Text 2 5 7" xfId="20121"/>
    <cellStyle name="Warning Text 2 5 7 2" xfId="20122"/>
    <cellStyle name="Warning Text 2 5 7 2 2" xfId="37737"/>
    <cellStyle name="Warning Text 2 5 7 3" xfId="37736"/>
    <cellStyle name="Warning Text 2 5 8" xfId="20123"/>
    <cellStyle name="Warning Text 2 5 8 2" xfId="20124"/>
    <cellStyle name="Warning Text 2 5 8 2 2" xfId="37739"/>
    <cellStyle name="Warning Text 2 5 8 3" xfId="37738"/>
    <cellStyle name="Warning Text 2 5 9" xfId="20125"/>
    <cellStyle name="Warning Text 2 5 9 2" xfId="37740"/>
    <cellStyle name="Warning Text 2 6" xfId="20126"/>
    <cellStyle name="Warning Text 2 6 10" xfId="37741"/>
    <cellStyle name="Warning Text 2 6 2" xfId="20127"/>
    <cellStyle name="Warning Text 2 6 2 2" xfId="20128"/>
    <cellStyle name="Warning Text 2 6 2 2 2" xfId="20129"/>
    <cellStyle name="Warning Text 2 6 2 2 2 2" xfId="37744"/>
    <cellStyle name="Warning Text 2 6 2 2 3" xfId="37743"/>
    <cellStyle name="Warning Text 2 6 2 3" xfId="20130"/>
    <cellStyle name="Warning Text 2 6 2 3 2" xfId="20131"/>
    <cellStyle name="Warning Text 2 6 2 3 2 2" xfId="37746"/>
    <cellStyle name="Warning Text 2 6 2 3 3" xfId="37745"/>
    <cellStyle name="Warning Text 2 6 2 4" xfId="20132"/>
    <cellStyle name="Warning Text 2 6 2 4 2" xfId="37747"/>
    <cellStyle name="Warning Text 2 6 2 5" xfId="37742"/>
    <cellStyle name="Warning Text 2 6 3" xfId="20133"/>
    <cellStyle name="Warning Text 2 6 3 2" xfId="20134"/>
    <cellStyle name="Warning Text 2 6 3 2 2" xfId="20135"/>
    <cellStyle name="Warning Text 2 6 3 2 2 2" xfId="37750"/>
    <cellStyle name="Warning Text 2 6 3 2 3" xfId="37749"/>
    <cellStyle name="Warning Text 2 6 3 3" xfId="20136"/>
    <cellStyle name="Warning Text 2 6 3 3 2" xfId="20137"/>
    <cellStyle name="Warning Text 2 6 3 3 2 2" xfId="37752"/>
    <cellStyle name="Warning Text 2 6 3 3 3" xfId="37751"/>
    <cellStyle name="Warning Text 2 6 3 4" xfId="20138"/>
    <cellStyle name="Warning Text 2 6 3 4 2" xfId="37753"/>
    <cellStyle name="Warning Text 2 6 3 5" xfId="37748"/>
    <cellStyle name="Warning Text 2 6 4" xfId="20139"/>
    <cellStyle name="Warning Text 2 6 4 2" xfId="20140"/>
    <cellStyle name="Warning Text 2 6 4 2 2" xfId="20141"/>
    <cellStyle name="Warning Text 2 6 4 2 2 2" xfId="37756"/>
    <cellStyle name="Warning Text 2 6 4 2 3" xfId="37755"/>
    <cellStyle name="Warning Text 2 6 4 3" xfId="20142"/>
    <cellStyle name="Warning Text 2 6 4 3 2" xfId="20143"/>
    <cellStyle name="Warning Text 2 6 4 3 2 2" xfId="37758"/>
    <cellStyle name="Warning Text 2 6 4 3 3" xfId="37757"/>
    <cellStyle name="Warning Text 2 6 4 4" xfId="20144"/>
    <cellStyle name="Warning Text 2 6 4 4 2" xfId="20145"/>
    <cellStyle name="Warning Text 2 6 4 4 2 2" xfId="37760"/>
    <cellStyle name="Warning Text 2 6 4 4 3" xfId="37759"/>
    <cellStyle name="Warning Text 2 6 4 5" xfId="20146"/>
    <cellStyle name="Warning Text 2 6 4 5 2" xfId="37761"/>
    <cellStyle name="Warning Text 2 6 4 6" xfId="37754"/>
    <cellStyle name="Warning Text 2 6 5" xfId="20147"/>
    <cellStyle name="Warning Text 2 6 5 2" xfId="20148"/>
    <cellStyle name="Warning Text 2 6 5 2 2" xfId="20149"/>
    <cellStyle name="Warning Text 2 6 5 2 2 2" xfId="37764"/>
    <cellStyle name="Warning Text 2 6 5 2 3" xfId="37763"/>
    <cellStyle name="Warning Text 2 6 5 3" xfId="20150"/>
    <cellStyle name="Warning Text 2 6 5 3 2" xfId="20151"/>
    <cellStyle name="Warning Text 2 6 5 3 2 2" xfId="37766"/>
    <cellStyle name="Warning Text 2 6 5 3 3" xfId="37765"/>
    <cellStyle name="Warning Text 2 6 5 4" xfId="20152"/>
    <cellStyle name="Warning Text 2 6 5 4 2" xfId="37767"/>
    <cellStyle name="Warning Text 2 6 5 5" xfId="37762"/>
    <cellStyle name="Warning Text 2 6 6" xfId="20153"/>
    <cellStyle name="Warning Text 2 6 6 2" xfId="20154"/>
    <cellStyle name="Warning Text 2 6 6 2 2" xfId="37769"/>
    <cellStyle name="Warning Text 2 6 6 3" xfId="37768"/>
    <cellStyle name="Warning Text 2 6 7" xfId="20155"/>
    <cellStyle name="Warning Text 2 6 7 2" xfId="20156"/>
    <cellStyle name="Warning Text 2 6 7 2 2" xfId="37771"/>
    <cellStyle name="Warning Text 2 6 7 3" xfId="37770"/>
    <cellStyle name="Warning Text 2 6 8" xfId="20157"/>
    <cellStyle name="Warning Text 2 6 8 2" xfId="20158"/>
    <cellStyle name="Warning Text 2 6 8 2 2" xfId="37773"/>
    <cellStyle name="Warning Text 2 6 8 3" xfId="37772"/>
    <cellStyle name="Warning Text 2 6 9" xfId="20159"/>
    <cellStyle name="Warning Text 2 6 9 2" xfId="37774"/>
    <cellStyle name="Warning Text 2 7" xfId="20160"/>
    <cellStyle name="Warning Text 2 7 10" xfId="37775"/>
    <cellStyle name="Warning Text 2 7 2" xfId="20161"/>
    <cellStyle name="Warning Text 2 7 2 2" xfId="20162"/>
    <cellStyle name="Warning Text 2 7 2 2 2" xfId="20163"/>
    <cellStyle name="Warning Text 2 7 2 2 2 2" xfId="37778"/>
    <cellStyle name="Warning Text 2 7 2 2 3" xfId="37777"/>
    <cellStyle name="Warning Text 2 7 2 3" xfId="20164"/>
    <cellStyle name="Warning Text 2 7 2 3 2" xfId="20165"/>
    <cellStyle name="Warning Text 2 7 2 3 2 2" xfId="37780"/>
    <cellStyle name="Warning Text 2 7 2 3 3" xfId="37779"/>
    <cellStyle name="Warning Text 2 7 2 4" xfId="20166"/>
    <cellStyle name="Warning Text 2 7 2 4 2" xfId="37781"/>
    <cellStyle name="Warning Text 2 7 2 5" xfId="37776"/>
    <cellStyle name="Warning Text 2 7 3" xfId="20167"/>
    <cellStyle name="Warning Text 2 7 3 2" xfId="20168"/>
    <cellStyle name="Warning Text 2 7 3 2 2" xfId="20169"/>
    <cellStyle name="Warning Text 2 7 3 2 2 2" xfId="37784"/>
    <cellStyle name="Warning Text 2 7 3 2 3" xfId="37783"/>
    <cellStyle name="Warning Text 2 7 3 3" xfId="20170"/>
    <cellStyle name="Warning Text 2 7 3 3 2" xfId="20171"/>
    <cellStyle name="Warning Text 2 7 3 3 2 2" xfId="37786"/>
    <cellStyle name="Warning Text 2 7 3 3 3" xfId="37785"/>
    <cellStyle name="Warning Text 2 7 3 4" xfId="20172"/>
    <cellStyle name="Warning Text 2 7 3 4 2" xfId="37787"/>
    <cellStyle name="Warning Text 2 7 3 5" xfId="37782"/>
    <cellStyle name="Warning Text 2 7 4" xfId="20173"/>
    <cellStyle name="Warning Text 2 7 4 2" xfId="20174"/>
    <cellStyle name="Warning Text 2 7 4 2 2" xfId="20175"/>
    <cellStyle name="Warning Text 2 7 4 2 2 2" xfId="37790"/>
    <cellStyle name="Warning Text 2 7 4 2 3" xfId="37789"/>
    <cellStyle name="Warning Text 2 7 4 3" xfId="20176"/>
    <cellStyle name="Warning Text 2 7 4 3 2" xfId="20177"/>
    <cellStyle name="Warning Text 2 7 4 3 2 2" xfId="37792"/>
    <cellStyle name="Warning Text 2 7 4 3 3" xfId="37791"/>
    <cellStyle name="Warning Text 2 7 4 4" xfId="20178"/>
    <cellStyle name="Warning Text 2 7 4 4 2" xfId="20179"/>
    <cellStyle name="Warning Text 2 7 4 4 2 2" xfId="37794"/>
    <cellStyle name="Warning Text 2 7 4 4 3" xfId="37793"/>
    <cellStyle name="Warning Text 2 7 4 5" xfId="20180"/>
    <cellStyle name="Warning Text 2 7 4 5 2" xfId="37795"/>
    <cellStyle name="Warning Text 2 7 4 6" xfId="37788"/>
    <cellStyle name="Warning Text 2 7 5" xfId="20181"/>
    <cellStyle name="Warning Text 2 7 5 2" xfId="20182"/>
    <cellStyle name="Warning Text 2 7 5 2 2" xfId="20183"/>
    <cellStyle name="Warning Text 2 7 5 2 2 2" xfId="37798"/>
    <cellStyle name="Warning Text 2 7 5 2 3" xfId="37797"/>
    <cellStyle name="Warning Text 2 7 5 3" xfId="20184"/>
    <cellStyle name="Warning Text 2 7 5 3 2" xfId="20185"/>
    <cellStyle name="Warning Text 2 7 5 3 2 2" xfId="37800"/>
    <cellStyle name="Warning Text 2 7 5 3 3" xfId="37799"/>
    <cellStyle name="Warning Text 2 7 5 4" xfId="20186"/>
    <cellStyle name="Warning Text 2 7 5 4 2" xfId="37801"/>
    <cellStyle name="Warning Text 2 7 5 5" xfId="37796"/>
    <cellStyle name="Warning Text 2 7 6" xfId="20187"/>
    <cellStyle name="Warning Text 2 7 6 2" xfId="20188"/>
    <cellStyle name="Warning Text 2 7 6 2 2" xfId="37803"/>
    <cellStyle name="Warning Text 2 7 6 3" xfId="37802"/>
    <cellStyle name="Warning Text 2 7 7" xfId="20189"/>
    <cellStyle name="Warning Text 2 7 7 2" xfId="20190"/>
    <cellStyle name="Warning Text 2 7 7 2 2" xfId="37805"/>
    <cellStyle name="Warning Text 2 7 7 3" xfId="37804"/>
    <cellStyle name="Warning Text 2 7 8" xfId="20191"/>
    <cellStyle name="Warning Text 2 7 8 2" xfId="20192"/>
    <cellStyle name="Warning Text 2 7 8 2 2" xfId="37807"/>
    <cellStyle name="Warning Text 2 7 8 3" xfId="37806"/>
    <cellStyle name="Warning Text 2 7 9" xfId="20193"/>
    <cellStyle name="Warning Text 2 7 9 2" xfId="37808"/>
    <cellStyle name="Warning Text 2 8" xfId="20194"/>
    <cellStyle name="Warning Text 2 8 10" xfId="37809"/>
    <cellStyle name="Warning Text 2 8 2" xfId="20195"/>
    <cellStyle name="Warning Text 2 8 2 2" xfId="20196"/>
    <cellStyle name="Warning Text 2 8 2 2 2" xfId="20197"/>
    <cellStyle name="Warning Text 2 8 2 2 2 2" xfId="37812"/>
    <cellStyle name="Warning Text 2 8 2 2 3" xfId="37811"/>
    <cellStyle name="Warning Text 2 8 2 3" xfId="20198"/>
    <cellStyle name="Warning Text 2 8 2 3 2" xfId="20199"/>
    <cellStyle name="Warning Text 2 8 2 3 2 2" xfId="37814"/>
    <cellStyle name="Warning Text 2 8 2 3 3" xfId="37813"/>
    <cellStyle name="Warning Text 2 8 2 4" xfId="20200"/>
    <cellStyle name="Warning Text 2 8 2 4 2" xfId="37815"/>
    <cellStyle name="Warning Text 2 8 2 5" xfId="37810"/>
    <cellStyle name="Warning Text 2 8 3" xfId="20201"/>
    <cellStyle name="Warning Text 2 8 3 2" xfId="20202"/>
    <cellStyle name="Warning Text 2 8 3 2 2" xfId="20203"/>
    <cellStyle name="Warning Text 2 8 3 2 2 2" xfId="37818"/>
    <cellStyle name="Warning Text 2 8 3 2 3" xfId="37817"/>
    <cellStyle name="Warning Text 2 8 3 3" xfId="20204"/>
    <cellStyle name="Warning Text 2 8 3 3 2" xfId="20205"/>
    <cellStyle name="Warning Text 2 8 3 3 2 2" xfId="37820"/>
    <cellStyle name="Warning Text 2 8 3 3 3" xfId="37819"/>
    <cellStyle name="Warning Text 2 8 3 4" xfId="20206"/>
    <cellStyle name="Warning Text 2 8 3 4 2" xfId="37821"/>
    <cellStyle name="Warning Text 2 8 3 5" xfId="37816"/>
    <cellStyle name="Warning Text 2 8 4" xfId="20207"/>
    <cellStyle name="Warning Text 2 8 4 2" xfId="20208"/>
    <cellStyle name="Warning Text 2 8 4 2 2" xfId="20209"/>
    <cellStyle name="Warning Text 2 8 4 2 2 2" xfId="37824"/>
    <cellStyle name="Warning Text 2 8 4 2 3" xfId="37823"/>
    <cellStyle name="Warning Text 2 8 4 3" xfId="20210"/>
    <cellStyle name="Warning Text 2 8 4 3 2" xfId="20211"/>
    <cellStyle name="Warning Text 2 8 4 3 2 2" xfId="37826"/>
    <cellStyle name="Warning Text 2 8 4 3 3" xfId="37825"/>
    <cellStyle name="Warning Text 2 8 4 4" xfId="20212"/>
    <cellStyle name="Warning Text 2 8 4 4 2" xfId="20213"/>
    <cellStyle name="Warning Text 2 8 4 4 2 2" xfId="37828"/>
    <cellStyle name="Warning Text 2 8 4 4 3" xfId="37827"/>
    <cellStyle name="Warning Text 2 8 4 5" xfId="20214"/>
    <cellStyle name="Warning Text 2 8 4 5 2" xfId="37829"/>
    <cellStyle name="Warning Text 2 8 4 6" xfId="37822"/>
    <cellStyle name="Warning Text 2 8 5" xfId="20215"/>
    <cellStyle name="Warning Text 2 8 5 2" xfId="20216"/>
    <cellStyle name="Warning Text 2 8 5 2 2" xfId="20217"/>
    <cellStyle name="Warning Text 2 8 5 2 2 2" xfId="37832"/>
    <cellStyle name="Warning Text 2 8 5 2 3" xfId="37831"/>
    <cellStyle name="Warning Text 2 8 5 3" xfId="20218"/>
    <cellStyle name="Warning Text 2 8 5 3 2" xfId="20219"/>
    <cellStyle name="Warning Text 2 8 5 3 2 2" xfId="37834"/>
    <cellStyle name="Warning Text 2 8 5 3 3" xfId="37833"/>
    <cellStyle name="Warning Text 2 8 5 4" xfId="20220"/>
    <cellStyle name="Warning Text 2 8 5 4 2" xfId="37835"/>
    <cellStyle name="Warning Text 2 8 5 5" xfId="37830"/>
    <cellStyle name="Warning Text 2 8 6" xfId="20221"/>
    <cellStyle name="Warning Text 2 8 6 2" xfId="20222"/>
    <cellStyle name="Warning Text 2 8 6 2 2" xfId="37837"/>
    <cellStyle name="Warning Text 2 8 6 3" xfId="37836"/>
    <cellStyle name="Warning Text 2 8 7" xfId="20223"/>
    <cellStyle name="Warning Text 2 8 7 2" xfId="20224"/>
    <cellStyle name="Warning Text 2 8 7 2 2" xfId="37839"/>
    <cellStyle name="Warning Text 2 8 7 3" xfId="37838"/>
    <cellStyle name="Warning Text 2 8 8" xfId="20225"/>
    <cellStyle name="Warning Text 2 8 8 2" xfId="20226"/>
    <cellStyle name="Warning Text 2 8 8 2 2" xfId="37841"/>
    <cellStyle name="Warning Text 2 8 8 3" xfId="37840"/>
    <cellStyle name="Warning Text 2 8 9" xfId="20227"/>
    <cellStyle name="Warning Text 2 8 9 2" xfId="37842"/>
    <cellStyle name="Warning Text 2 9" xfId="20228"/>
    <cellStyle name="Warning Text 2 9 10" xfId="37843"/>
    <cellStyle name="Warning Text 2 9 2" xfId="20229"/>
    <cellStyle name="Warning Text 2 9 2 2" xfId="20230"/>
    <cellStyle name="Warning Text 2 9 2 2 2" xfId="20231"/>
    <cellStyle name="Warning Text 2 9 2 2 2 2" xfId="37846"/>
    <cellStyle name="Warning Text 2 9 2 2 3" xfId="37845"/>
    <cellStyle name="Warning Text 2 9 2 3" xfId="20232"/>
    <cellStyle name="Warning Text 2 9 2 3 2" xfId="20233"/>
    <cellStyle name="Warning Text 2 9 2 3 2 2" xfId="37848"/>
    <cellStyle name="Warning Text 2 9 2 3 3" xfId="37847"/>
    <cellStyle name="Warning Text 2 9 2 4" xfId="20234"/>
    <cellStyle name="Warning Text 2 9 2 4 2" xfId="37849"/>
    <cellStyle name="Warning Text 2 9 2 5" xfId="37844"/>
    <cellStyle name="Warning Text 2 9 3" xfId="20235"/>
    <cellStyle name="Warning Text 2 9 3 2" xfId="20236"/>
    <cellStyle name="Warning Text 2 9 3 2 2" xfId="20237"/>
    <cellStyle name="Warning Text 2 9 3 2 2 2" xfId="37852"/>
    <cellStyle name="Warning Text 2 9 3 2 3" xfId="37851"/>
    <cellStyle name="Warning Text 2 9 3 3" xfId="20238"/>
    <cellStyle name="Warning Text 2 9 3 3 2" xfId="20239"/>
    <cellStyle name="Warning Text 2 9 3 3 2 2" xfId="37854"/>
    <cellStyle name="Warning Text 2 9 3 3 3" xfId="37853"/>
    <cellStyle name="Warning Text 2 9 3 4" xfId="20240"/>
    <cellStyle name="Warning Text 2 9 3 4 2" xfId="37855"/>
    <cellStyle name="Warning Text 2 9 3 5" xfId="37850"/>
    <cellStyle name="Warning Text 2 9 4" xfId="20241"/>
    <cellStyle name="Warning Text 2 9 4 2" xfId="20242"/>
    <cellStyle name="Warning Text 2 9 4 2 2" xfId="20243"/>
    <cellStyle name="Warning Text 2 9 4 2 2 2" xfId="37858"/>
    <cellStyle name="Warning Text 2 9 4 2 3" xfId="37857"/>
    <cellStyle name="Warning Text 2 9 4 3" xfId="20244"/>
    <cellStyle name="Warning Text 2 9 4 3 2" xfId="20245"/>
    <cellStyle name="Warning Text 2 9 4 3 2 2" xfId="37860"/>
    <cellStyle name="Warning Text 2 9 4 3 3" xfId="37859"/>
    <cellStyle name="Warning Text 2 9 4 4" xfId="20246"/>
    <cellStyle name="Warning Text 2 9 4 4 2" xfId="20247"/>
    <cellStyle name="Warning Text 2 9 4 4 2 2" xfId="37862"/>
    <cellStyle name="Warning Text 2 9 4 4 3" xfId="37861"/>
    <cellStyle name="Warning Text 2 9 4 5" xfId="20248"/>
    <cellStyle name="Warning Text 2 9 4 5 2" xfId="37863"/>
    <cellStyle name="Warning Text 2 9 4 6" xfId="37856"/>
    <cellStyle name="Warning Text 2 9 5" xfId="20249"/>
    <cellStyle name="Warning Text 2 9 5 2" xfId="20250"/>
    <cellStyle name="Warning Text 2 9 5 2 2" xfId="20251"/>
    <cellStyle name="Warning Text 2 9 5 2 2 2" xfId="37866"/>
    <cellStyle name="Warning Text 2 9 5 2 3" xfId="37865"/>
    <cellStyle name="Warning Text 2 9 5 3" xfId="20252"/>
    <cellStyle name="Warning Text 2 9 5 3 2" xfId="20253"/>
    <cellStyle name="Warning Text 2 9 5 3 2 2" xfId="37868"/>
    <cellStyle name="Warning Text 2 9 5 3 3" xfId="37867"/>
    <cellStyle name="Warning Text 2 9 5 4" xfId="20254"/>
    <cellStyle name="Warning Text 2 9 5 4 2" xfId="37869"/>
    <cellStyle name="Warning Text 2 9 5 5" xfId="37864"/>
    <cellStyle name="Warning Text 2 9 6" xfId="20255"/>
    <cellStyle name="Warning Text 2 9 6 2" xfId="20256"/>
    <cellStyle name="Warning Text 2 9 6 2 2" xfId="37871"/>
    <cellStyle name="Warning Text 2 9 6 3" xfId="37870"/>
    <cellStyle name="Warning Text 2 9 7" xfId="20257"/>
    <cellStyle name="Warning Text 2 9 7 2" xfId="20258"/>
    <cellStyle name="Warning Text 2 9 7 2 2" xfId="37873"/>
    <cellStyle name="Warning Text 2 9 7 3" xfId="37872"/>
    <cellStyle name="Warning Text 2 9 8" xfId="20259"/>
    <cellStyle name="Warning Text 2 9 8 2" xfId="20260"/>
    <cellStyle name="Warning Text 2 9 8 2 2" xfId="37875"/>
    <cellStyle name="Warning Text 2 9 8 3" xfId="37874"/>
    <cellStyle name="Warning Text 2 9 9" xfId="20261"/>
    <cellStyle name="Warning Text 2 9 9 2" xfId="37876"/>
    <cellStyle name="Warning Text 20" xfId="20262"/>
    <cellStyle name="Warning Text 20 10" xfId="20263"/>
    <cellStyle name="Warning Text 20 10 2" xfId="20264"/>
    <cellStyle name="Warning Text 20 10 2 2" xfId="37879"/>
    <cellStyle name="Warning Text 20 10 3" xfId="37878"/>
    <cellStyle name="Warning Text 20 11" xfId="20265"/>
    <cellStyle name="Warning Text 20 11 2" xfId="37880"/>
    <cellStyle name="Warning Text 20 12" xfId="37877"/>
    <cellStyle name="Warning Text 20 2" xfId="20266"/>
    <cellStyle name="Warning Text 20 2 2" xfId="20267"/>
    <cellStyle name="Warning Text 20 2 2 2" xfId="20268"/>
    <cellStyle name="Warning Text 20 2 2 2 2" xfId="37883"/>
    <cellStyle name="Warning Text 20 2 2 3" xfId="37882"/>
    <cellStyle name="Warning Text 20 2 3" xfId="20269"/>
    <cellStyle name="Warning Text 20 2 3 2" xfId="20270"/>
    <cellStyle name="Warning Text 20 2 3 2 2" xfId="37885"/>
    <cellStyle name="Warning Text 20 2 3 3" xfId="37884"/>
    <cellStyle name="Warning Text 20 2 4" xfId="20271"/>
    <cellStyle name="Warning Text 20 2 4 2" xfId="37886"/>
    <cellStyle name="Warning Text 20 2 5" xfId="37881"/>
    <cellStyle name="Warning Text 20 3" xfId="20272"/>
    <cellStyle name="Warning Text 20 3 2" xfId="20273"/>
    <cellStyle name="Warning Text 20 3 2 2" xfId="20274"/>
    <cellStyle name="Warning Text 20 3 2 2 2" xfId="37889"/>
    <cellStyle name="Warning Text 20 3 2 3" xfId="37888"/>
    <cellStyle name="Warning Text 20 3 3" xfId="20275"/>
    <cellStyle name="Warning Text 20 3 3 2" xfId="20276"/>
    <cellStyle name="Warning Text 20 3 3 2 2" xfId="37891"/>
    <cellStyle name="Warning Text 20 3 3 3" xfId="37890"/>
    <cellStyle name="Warning Text 20 3 4" xfId="20277"/>
    <cellStyle name="Warning Text 20 3 4 2" xfId="37892"/>
    <cellStyle name="Warning Text 20 3 5" xfId="37887"/>
    <cellStyle name="Warning Text 20 4" xfId="20278"/>
    <cellStyle name="Warning Text 20 4 2" xfId="20279"/>
    <cellStyle name="Warning Text 20 4 2 2" xfId="20280"/>
    <cellStyle name="Warning Text 20 4 2 2 2" xfId="37895"/>
    <cellStyle name="Warning Text 20 4 2 3" xfId="37894"/>
    <cellStyle name="Warning Text 20 4 3" xfId="20281"/>
    <cellStyle name="Warning Text 20 4 3 2" xfId="20282"/>
    <cellStyle name="Warning Text 20 4 3 2 2" xfId="37897"/>
    <cellStyle name="Warning Text 20 4 3 3" xfId="37896"/>
    <cellStyle name="Warning Text 20 4 4" xfId="20283"/>
    <cellStyle name="Warning Text 20 4 4 2" xfId="37898"/>
    <cellStyle name="Warning Text 20 4 5" xfId="37893"/>
    <cellStyle name="Warning Text 20 5" xfId="20284"/>
    <cellStyle name="Warning Text 20 5 2" xfId="20285"/>
    <cellStyle name="Warning Text 20 5 2 2" xfId="20286"/>
    <cellStyle name="Warning Text 20 5 2 2 2" xfId="37901"/>
    <cellStyle name="Warning Text 20 5 2 3" xfId="37900"/>
    <cellStyle name="Warning Text 20 5 3" xfId="20287"/>
    <cellStyle name="Warning Text 20 5 3 2" xfId="20288"/>
    <cellStyle name="Warning Text 20 5 3 2 2" xfId="37903"/>
    <cellStyle name="Warning Text 20 5 3 3" xfId="37902"/>
    <cellStyle name="Warning Text 20 5 4" xfId="20289"/>
    <cellStyle name="Warning Text 20 5 4 2" xfId="20290"/>
    <cellStyle name="Warning Text 20 5 4 2 2" xfId="37905"/>
    <cellStyle name="Warning Text 20 5 4 3" xfId="37904"/>
    <cellStyle name="Warning Text 20 5 5" xfId="20291"/>
    <cellStyle name="Warning Text 20 5 5 2" xfId="37906"/>
    <cellStyle name="Warning Text 20 5 6" xfId="37899"/>
    <cellStyle name="Warning Text 20 6" xfId="20292"/>
    <cellStyle name="Warning Text 20 6 2" xfId="20293"/>
    <cellStyle name="Warning Text 20 6 2 2" xfId="20294"/>
    <cellStyle name="Warning Text 20 6 2 2 2" xfId="37909"/>
    <cellStyle name="Warning Text 20 6 2 3" xfId="37908"/>
    <cellStyle name="Warning Text 20 6 3" xfId="20295"/>
    <cellStyle name="Warning Text 20 6 3 2" xfId="20296"/>
    <cellStyle name="Warning Text 20 6 3 2 2" xfId="37911"/>
    <cellStyle name="Warning Text 20 6 3 3" xfId="37910"/>
    <cellStyle name="Warning Text 20 6 4" xfId="20297"/>
    <cellStyle name="Warning Text 20 6 4 2" xfId="37912"/>
    <cellStyle name="Warning Text 20 6 5" xfId="37907"/>
    <cellStyle name="Warning Text 20 7" xfId="20298"/>
    <cellStyle name="Warning Text 20 7 2" xfId="20299"/>
    <cellStyle name="Warning Text 20 7 2 2" xfId="37914"/>
    <cellStyle name="Warning Text 20 7 3" xfId="37913"/>
    <cellStyle name="Warning Text 20 8" xfId="20300"/>
    <cellStyle name="Warning Text 20 8 2" xfId="20301"/>
    <cellStyle name="Warning Text 20 8 2 2" xfId="37916"/>
    <cellStyle name="Warning Text 20 8 3" xfId="37915"/>
    <cellStyle name="Warning Text 20 9" xfId="20302"/>
    <cellStyle name="Warning Text 20 9 2" xfId="20303"/>
    <cellStyle name="Warning Text 20 9 2 2" xfId="37918"/>
    <cellStyle name="Warning Text 20 9 3" xfId="37917"/>
    <cellStyle name="Warning Text 21" xfId="20304"/>
    <cellStyle name="Warning Text 21 10" xfId="20305"/>
    <cellStyle name="Warning Text 21 10 2" xfId="20306"/>
    <cellStyle name="Warning Text 21 10 2 2" xfId="37921"/>
    <cellStyle name="Warning Text 21 10 3" xfId="37920"/>
    <cellStyle name="Warning Text 21 11" xfId="20307"/>
    <cellStyle name="Warning Text 21 11 2" xfId="37922"/>
    <cellStyle name="Warning Text 21 12" xfId="37919"/>
    <cellStyle name="Warning Text 21 2" xfId="20308"/>
    <cellStyle name="Warning Text 21 2 2" xfId="20309"/>
    <cellStyle name="Warning Text 21 2 2 2" xfId="20310"/>
    <cellStyle name="Warning Text 21 2 2 2 2" xfId="37925"/>
    <cellStyle name="Warning Text 21 2 2 3" xfId="37924"/>
    <cellStyle name="Warning Text 21 2 3" xfId="20311"/>
    <cellStyle name="Warning Text 21 2 3 2" xfId="20312"/>
    <cellStyle name="Warning Text 21 2 3 2 2" xfId="37927"/>
    <cellStyle name="Warning Text 21 2 3 3" xfId="37926"/>
    <cellStyle name="Warning Text 21 2 4" xfId="20313"/>
    <cellStyle name="Warning Text 21 2 4 2" xfId="37928"/>
    <cellStyle name="Warning Text 21 2 5" xfId="37923"/>
    <cellStyle name="Warning Text 21 3" xfId="20314"/>
    <cellStyle name="Warning Text 21 3 2" xfId="20315"/>
    <cellStyle name="Warning Text 21 3 2 2" xfId="20316"/>
    <cellStyle name="Warning Text 21 3 2 2 2" xfId="37931"/>
    <cellStyle name="Warning Text 21 3 2 3" xfId="37930"/>
    <cellStyle name="Warning Text 21 3 3" xfId="20317"/>
    <cellStyle name="Warning Text 21 3 3 2" xfId="20318"/>
    <cellStyle name="Warning Text 21 3 3 2 2" xfId="37933"/>
    <cellStyle name="Warning Text 21 3 3 3" xfId="37932"/>
    <cellStyle name="Warning Text 21 3 4" xfId="20319"/>
    <cellStyle name="Warning Text 21 3 4 2" xfId="37934"/>
    <cellStyle name="Warning Text 21 3 5" xfId="37929"/>
    <cellStyle name="Warning Text 21 4" xfId="20320"/>
    <cellStyle name="Warning Text 21 4 2" xfId="20321"/>
    <cellStyle name="Warning Text 21 4 2 2" xfId="20322"/>
    <cellStyle name="Warning Text 21 4 2 2 2" xfId="37937"/>
    <cellStyle name="Warning Text 21 4 2 3" xfId="37936"/>
    <cellStyle name="Warning Text 21 4 3" xfId="20323"/>
    <cellStyle name="Warning Text 21 4 3 2" xfId="20324"/>
    <cellStyle name="Warning Text 21 4 3 2 2" xfId="37939"/>
    <cellStyle name="Warning Text 21 4 3 3" xfId="37938"/>
    <cellStyle name="Warning Text 21 4 4" xfId="20325"/>
    <cellStyle name="Warning Text 21 4 4 2" xfId="37940"/>
    <cellStyle name="Warning Text 21 4 5" xfId="37935"/>
    <cellStyle name="Warning Text 21 5" xfId="20326"/>
    <cellStyle name="Warning Text 21 5 2" xfId="20327"/>
    <cellStyle name="Warning Text 21 5 2 2" xfId="20328"/>
    <cellStyle name="Warning Text 21 5 2 2 2" xfId="37943"/>
    <cellStyle name="Warning Text 21 5 2 3" xfId="37942"/>
    <cellStyle name="Warning Text 21 5 3" xfId="20329"/>
    <cellStyle name="Warning Text 21 5 3 2" xfId="20330"/>
    <cellStyle name="Warning Text 21 5 3 2 2" xfId="37945"/>
    <cellStyle name="Warning Text 21 5 3 3" xfId="37944"/>
    <cellStyle name="Warning Text 21 5 4" xfId="20331"/>
    <cellStyle name="Warning Text 21 5 4 2" xfId="20332"/>
    <cellStyle name="Warning Text 21 5 4 2 2" xfId="37947"/>
    <cellStyle name="Warning Text 21 5 4 3" xfId="37946"/>
    <cellStyle name="Warning Text 21 5 5" xfId="20333"/>
    <cellStyle name="Warning Text 21 5 5 2" xfId="37948"/>
    <cellStyle name="Warning Text 21 5 6" xfId="37941"/>
    <cellStyle name="Warning Text 21 6" xfId="20334"/>
    <cellStyle name="Warning Text 21 6 2" xfId="20335"/>
    <cellStyle name="Warning Text 21 6 2 2" xfId="20336"/>
    <cellStyle name="Warning Text 21 6 2 2 2" xfId="37951"/>
    <cellStyle name="Warning Text 21 6 2 3" xfId="37950"/>
    <cellStyle name="Warning Text 21 6 3" xfId="20337"/>
    <cellStyle name="Warning Text 21 6 3 2" xfId="20338"/>
    <cellStyle name="Warning Text 21 6 3 2 2" xfId="37953"/>
    <cellStyle name="Warning Text 21 6 3 3" xfId="37952"/>
    <cellStyle name="Warning Text 21 6 4" xfId="20339"/>
    <cellStyle name="Warning Text 21 6 4 2" xfId="37954"/>
    <cellStyle name="Warning Text 21 6 5" xfId="37949"/>
    <cellStyle name="Warning Text 21 7" xfId="20340"/>
    <cellStyle name="Warning Text 21 7 2" xfId="20341"/>
    <cellStyle name="Warning Text 21 7 2 2" xfId="37956"/>
    <cellStyle name="Warning Text 21 7 3" xfId="37955"/>
    <cellStyle name="Warning Text 21 8" xfId="20342"/>
    <cellStyle name="Warning Text 21 8 2" xfId="20343"/>
    <cellStyle name="Warning Text 21 8 2 2" xfId="37958"/>
    <cellStyle name="Warning Text 21 8 3" xfId="37957"/>
    <cellStyle name="Warning Text 21 9" xfId="20344"/>
    <cellStyle name="Warning Text 21 9 2" xfId="20345"/>
    <cellStyle name="Warning Text 21 9 2 2" xfId="37960"/>
    <cellStyle name="Warning Text 21 9 3" xfId="37959"/>
    <cellStyle name="Warning Text 22" xfId="20346"/>
    <cellStyle name="Warning Text 22 10" xfId="20347"/>
    <cellStyle name="Warning Text 22 10 2" xfId="20348"/>
    <cellStyle name="Warning Text 22 10 2 2" xfId="37963"/>
    <cellStyle name="Warning Text 22 10 3" xfId="37962"/>
    <cellStyle name="Warning Text 22 11" xfId="20349"/>
    <cellStyle name="Warning Text 22 11 2" xfId="37964"/>
    <cellStyle name="Warning Text 22 12" xfId="37961"/>
    <cellStyle name="Warning Text 22 2" xfId="20350"/>
    <cellStyle name="Warning Text 22 2 2" xfId="20351"/>
    <cellStyle name="Warning Text 22 2 2 2" xfId="20352"/>
    <cellStyle name="Warning Text 22 2 2 2 2" xfId="37967"/>
    <cellStyle name="Warning Text 22 2 2 3" xfId="37966"/>
    <cellStyle name="Warning Text 22 2 3" xfId="20353"/>
    <cellStyle name="Warning Text 22 2 3 2" xfId="20354"/>
    <cellStyle name="Warning Text 22 2 3 2 2" xfId="37969"/>
    <cellStyle name="Warning Text 22 2 3 3" xfId="37968"/>
    <cellStyle name="Warning Text 22 2 4" xfId="20355"/>
    <cellStyle name="Warning Text 22 2 4 2" xfId="37970"/>
    <cellStyle name="Warning Text 22 2 5" xfId="37965"/>
    <cellStyle name="Warning Text 22 3" xfId="20356"/>
    <cellStyle name="Warning Text 22 3 2" xfId="20357"/>
    <cellStyle name="Warning Text 22 3 2 2" xfId="20358"/>
    <cellStyle name="Warning Text 22 3 2 2 2" xfId="37973"/>
    <cellStyle name="Warning Text 22 3 2 3" xfId="37972"/>
    <cellStyle name="Warning Text 22 3 3" xfId="20359"/>
    <cellStyle name="Warning Text 22 3 3 2" xfId="20360"/>
    <cellStyle name="Warning Text 22 3 3 2 2" xfId="37975"/>
    <cellStyle name="Warning Text 22 3 3 3" xfId="37974"/>
    <cellStyle name="Warning Text 22 3 4" xfId="20361"/>
    <cellStyle name="Warning Text 22 3 4 2" xfId="37976"/>
    <cellStyle name="Warning Text 22 3 5" xfId="37971"/>
    <cellStyle name="Warning Text 22 4" xfId="20362"/>
    <cellStyle name="Warning Text 22 4 2" xfId="20363"/>
    <cellStyle name="Warning Text 22 4 2 2" xfId="20364"/>
    <cellStyle name="Warning Text 22 4 2 2 2" xfId="37979"/>
    <cellStyle name="Warning Text 22 4 2 3" xfId="37978"/>
    <cellStyle name="Warning Text 22 4 3" xfId="20365"/>
    <cellStyle name="Warning Text 22 4 3 2" xfId="20366"/>
    <cellStyle name="Warning Text 22 4 3 2 2" xfId="37981"/>
    <cellStyle name="Warning Text 22 4 3 3" xfId="37980"/>
    <cellStyle name="Warning Text 22 4 4" xfId="20367"/>
    <cellStyle name="Warning Text 22 4 4 2" xfId="37982"/>
    <cellStyle name="Warning Text 22 4 5" xfId="37977"/>
    <cellStyle name="Warning Text 22 5" xfId="20368"/>
    <cellStyle name="Warning Text 22 5 2" xfId="20369"/>
    <cellStyle name="Warning Text 22 5 2 2" xfId="20370"/>
    <cellStyle name="Warning Text 22 5 2 2 2" xfId="37985"/>
    <cellStyle name="Warning Text 22 5 2 3" xfId="37984"/>
    <cellStyle name="Warning Text 22 5 3" xfId="20371"/>
    <cellStyle name="Warning Text 22 5 3 2" xfId="20372"/>
    <cellStyle name="Warning Text 22 5 3 2 2" xfId="37987"/>
    <cellStyle name="Warning Text 22 5 3 3" xfId="37986"/>
    <cellStyle name="Warning Text 22 5 4" xfId="20373"/>
    <cellStyle name="Warning Text 22 5 4 2" xfId="20374"/>
    <cellStyle name="Warning Text 22 5 4 2 2" xfId="37989"/>
    <cellStyle name="Warning Text 22 5 4 3" xfId="37988"/>
    <cellStyle name="Warning Text 22 5 5" xfId="20375"/>
    <cellStyle name="Warning Text 22 5 5 2" xfId="37990"/>
    <cellStyle name="Warning Text 22 5 6" xfId="37983"/>
    <cellStyle name="Warning Text 22 6" xfId="20376"/>
    <cellStyle name="Warning Text 22 6 2" xfId="20377"/>
    <cellStyle name="Warning Text 22 6 2 2" xfId="20378"/>
    <cellStyle name="Warning Text 22 6 2 2 2" xfId="37993"/>
    <cellStyle name="Warning Text 22 6 2 3" xfId="37992"/>
    <cellStyle name="Warning Text 22 6 3" xfId="20379"/>
    <cellStyle name="Warning Text 22 6 3 2" xfId="20380"/>
    <cellStyle name="Warning Text 22 6 3 2 2" xfId="37995"/>
    <cellStyle name="Warning Text 22 6 3 3" xfId="37994"/>
    <cellStyle name="Warning Text 22 6 4" xfId="20381"/>
    <cellStyle name="Warning Text 22 6 4 2" xfId="37996"/>
    <cellStyle name="Warning Text 22 6 5" xfId="37991"/>
    <cellStyle name="Warning Text 22 7" xfId="20382"/>
    <cellStyle name="Warning Text 22 7 2" xfId="20383"/>
    <cellStyle name="Warning Text 22 7 2 2" xfId="37998"/>
    <cellStyle name="Warning Text 22 7 3" xfId="37997"/>
    <cellStyle name="Warning Text 22 8" xfId="20384"/>
    <cellStyle name="Warning Text 22 8 2" xfId="20385"/>
    <cellStyle name="Warning Text 22 8 2 2" xfId="38000"/>
    <cellStyle name="Warning Text 22 8 3" xfId="37999"/>
    <cellStyle name="Warning Text 22 9" xfId="20386"/>
    <cellStyle name="Warning Text 22 9 2" xfId="20387"/>
    <cellStyle name="Warning Text 22 9 2 2" xfId="38002"/>
    <cellStyle name="Warning Text 22 9 3" xfId="38001"/>
    <cellStyle name="Warning Text 23" xfId="20388"/>
    <cellStyle name="Warning Text 23 10" xfId="20389"/>
    <cellStyle name="Warning Text 23 10 2" xfId="20390"/>
    <cellStyle name="Warning Text 23 10 2 2" xfId="38005"/>
    <cellStyle name="Warning Text 23 10 3" xfId="38004"/>
    <cellStyle name="Warning Text 23 11" xfId="20391"/>
    <cellStyle name="Warning Text 23 11 2" xfId="38006"/>
    <cellStyle name="Warning Text 23 12" xfId="38003"/>
    <cellStyle name="Warning Text 23 2" xfId="20392"/>
    <cellStyle name="Warning Text 23 2 2" xfId="20393"/>
    <cellStyle name="Warning Text 23 2 2 2" xfId="20394"/>
    <cellStyle name="Warning Text 23 2 2 2 2" xfId="38009"/>
    <cellStyle name="Warning Text 23 2 2 3" xfId="38008"/>
    <cellStyle name="Warning Text 23 2 3" xfId="20395"/>
    <cellStyle name="Warning Text 23 2 3 2" xfId="20396"/>
    <cellStyle name="Warning Text 23 2 3 2 2" xfId="38011"/>
    <cellStyle name="Warning Text 23 2 3 3" xfId="38010"/>
    <cellStyle name="Warning Text 23 2 4" xfId="20397"/>
    <cellStyle name="Warning Text 23 2 4 2" xfId="38012"/>
    <cellStyle name="Warning Text 23 2 5" xfId="38007"/>
    <cellStyle name="Warning Text 23 3" xfId="20398"/>
    <cellStyle name="Warning Text 23 3 2" xfId="20399"/>
    <cellStyle name="Warning Text 23 3 2 2" xfId="20400"/>
    <cellStyle name="Warning Text 23 3 2 2 2" xfId="38015"/>
    <cellStyle name="Warning Text 23 3 2 3" xfId="38014"/>
    <cellStyle name="Warning Text 23 3 3" xfId="20401"/>
    <cellStyle name="Warning Text 23 3 3 2" xfId="20402"/>
    <cellStyle name="Warning Text 23 3 3 2 2" xfId="38017"/>
    <cellStyle name="Warning Text 23 3 3 3" xfId="38016"/>
    <cellStyle name="Warning Text 23 3 4" xfId="20403"/>
    <cellStyle name="Warning Text 23 3 4 2" xfId="38018"/>
    <cellStyle name="Warning Text 23 3 5" xfId="38013"/>
    <cellStyle name="Warning Text 23 4" xfId="20404"/>
    <cellStyle name="Warning Text 23 4 2" xfId="20405"/>
    <cellStyle name="Warning Text 23 4 2 2" xfId="20406"/>
    <cellStyle name="Warning Text 23 4 2 2 2" xfId="38021"/>
    <cellStyle name="Warning Text 23 4 2 3" xfId="38020"/>
    <cellStyle name="Warning Text 23 4 3" xfId="20407"/>
    <cellStyle name="Warning Text 23 4 3 2" xfId="20408"/>
    <cellStyle name="Warning Text 23 4 3 2 2" xfId="38023"/>
    <cellStyle name="Warning Text 23 4 3 3" xfId="38022"/>
    <cellStyle name="Warning Text 23 4 4" xfId="20409"/>
    <cellStyle name="Warning Text 23 4 4 2" xfId="38024"/>
    <cellStyle name="Warning Text 23 4 5" xfId="38019"/>
    <cellStyle name="Warning Text 23 5" xfId="20410"/>
    <cellStyle name="Warning Text 23 5 2" xfId="20411"/>
    <cellStyle name="Warning Text 23 5 2 2" xfId="20412"/>
    <cellStyle name="Warning Text 23 5 2 2 2" xfId="38027"/>
    <cellStyle name="Warning Text 23 5 2 3" xfId="38026"/>
    <cellStyle name="Warning Text 23 5 3" xfId="20413"/>
    <cellStyle name="Warning Text 23 5 3 2" xfId="20414"/>
    <cellStyle name="Warning Text 23 5 3 2 2" xfId="38029"/>
    <cellStyle name="Warning Text 23 5 3 3" xfId="38028"/>
    <cellStyle name="Warning Text 23 5 4" xfId="20415"/>
    <cellStyle name="Warning Text 23 5 4 2" xfId="20416"/>
    <cellStyle name="Warning Text 23 5 4 2 2" xfId="38031"/>
    <cellStyle name="Warning Text 23 5 4 3" xfId="38030"/>
    <cellStyle name="Warning Text 23 5 5" xfId="20417"/>
    <cellStyle name="Warning Text 23 5 5 2" xfId="38032"/>
    <cellStyle name="Warning Text 23 5 6" xfId="38025"/>
    <cellStyle name="Warning Text 23 6" xfId="20418"/>
    <cellStyle name="Warning Text 23 6 2" xfId="20419"/>
    <cellStyle name="Warning Text 23 6 2 2" xfId="20420"/>
    <cellStyle name="Warning Text 23 6 2 2 2" xfId="38035"/>
    <cellStyle name="Warning Text 23 6 2 3" xfId="38034"/>
    <cellStyle name="Warning Text 23 6 3" xfId="20421"/>
    <cellStyle name="Warning Text 23 6 3 2" xfId="20422"/>
    <cellStyle name="Warning Text 23 6 3 2 2" xfId="38037"/>
    <cellStyle name="Warning Text 23 6 3 3" xfId="38036"/>
    <cellStyle name="Warning Text 23 6 4" xfId="20423"/>
    <cellStyle name="Warning Text 23 6 4 2" xfId="38038"/>
    <cellStyle name="Warning Text 23 6 5" xfId="38033"/>
    <cellStyle name="Warning Text 23 7" xfId="20424"/>
    <cellStyle name="Warning Text 23 7 2" xfId="20425"/>
    <cellStyle name="Warning Text 23 7 2 2" xfId="38040"/>
    <cellStyle name="Warning Text 23 7 3" xfId="38039"/>
    <cellStyle name="Warning Text 23 8" xfId="20426"/>
    <cellStyle name="Warning Text 23 8 2" xfId="20427"/>
    <cellStyle name="Warning Text 23 8 2 2" xfId="38042"/>
    <cellStyle name="Warning Text 23 8 3" xfId="38041"/>
    <cellStyle name="Warning Text 23 9" xfId="20428"/>
    <cellStyle name="Warning Text 23 9 2" xfId="20429"/>
    <cellStyle name="Warning Text 23 9 2 2" xfId="38044"/>
    <cellStyle name="Warning Text 23 9 3" xfId="38043"/>
    <cellStyle name="Warning Text 24" xfId="20430"/>
    <cellStyle name="Warning Text 24 10" xfId="20431"/>
    <cellStyle name="Warning Text 24 10 2" xfId="20432"/>
    <cellStyle name="Warning Text 24 10 2 2" xfId="38047"/>
    <cellStyle name="Warning Text 24 10 3" xfId="38046"/>
    <cellStyle name="Warning Text 24 11" xfId="20433"/>
    <cellStyle name="Warning Text 24 11 2" xfId="38048"/>
    <cellStyle name="Warning Text 24 12" xfId="38045"/>
    <cellStyle name="Warning Text 24 2" xfId="20434"/>
    <cellStyle name="Warning Text 24 2 2" xfId="20435"/>
    <cellStyle name="Warning Text 24 2 2 2" xfId="20436"/>
    <cellStyle name="Warning Text 24 2 2 2 2" xfId="38051"/>
    <cellStyle name="Warning Text 24 2 2 3" xfId="38050"/>
    <cellStyle name="Warning Text 24 2 3" xfId="20437"/>
    <cellStyle name="Warning Text 24 2 3 2" xfId="20438"/>
    <cellStyle name="Warning Text 24 2 3 2 2" xfId="38053"/>
    <cellStyle name="Warning Text 24 2 3 3" xfId="38052"/>
    <cellStyle name="Warning Text 24 2 4" xfId="20439"/>
    <cellStyle name="Warning Text 24 2 4 2" xfId="38054"/>
    <cellStyle name="Warning Text 24 2 5" xfId="38049"/>
    <cellStyle name="Warning Text 24 3" xfId="20440"/>
    <cellStyle name="Warning Text 24 3 2" xfId="20441"/>
    <cellStyle name="Warning Text 24 3 2 2" xfId="20442"/>
    <cellStyle name="Warning Text 24 3 2 2 2" xfId="38057"/>
    <cellStyle name="Warning Text 24 3 2 3" xfId="38056"/>
    <cellStyle name="Warning Text 24 3 3" xfId="20443"/>
    <cellStyle name="Warning Text 24 3 3 2" xfId="20444"/>
    <cellStyle name="Warning Text 24 3 3 2 2" xfId="38059"/>
    <cellStyle name="Warning Text 24 3 3 3" xfId="38058"/>
    <cellStyle name="Warning Text 24 3 4" xfId="20445"/>
    <cellStyle name="Warning Text 24 3 4 2" xfId="38060"/>
    <cellStyle name="Warning Text 24 3 5" xfId="38055"/>
    <cellStyle name="Warning Text 24 4" xfId="20446"/>
    <cellStyle name="Warning Text 24 4 2" xfId="20447"/>
    <cellStyle name="Warning Text 24 4 2 2" xfId="20448"/>
    <cellStyle name="Warning Text 24 4 2 2 2" xfId="38063"/>
    <cellStyle name="Warning Text 24 4 2 3" xfId="38062"/>
    <cellStyle name="Warning Text 24 4 3" xfId="20449"/>
    <cellStyle name="Warning Text 24 4 3 2" xfId="20450"/>
    <cellStyle name="Warning Text 24 4 3 2 2" xfId="38065"/>
    <cellStyle name="Warning Text 24 4 3 3" xfId="38064"/>
    <cellStyle name="Warning Text 24 4 4" xfId="20451"/>
    <cellStyle name="Warning Text 24 4 4 2" xfId="38066"/>
    <cellStyle name="Warning Text 24 4 5" xfId="38061"/>
    <cellStyle name="Warning Text 24 5" xfId="20452"/>
    <cellStyle name="Warning Text 24 5 2" xfId="20453"/>
    <cellStyle name="Warning Text 24 5 2 2" xfId="20454"/>
    <cellStyle name="Warning Text 24 5 2 2 2" xfId="38069"/>
    <cellStyle name="Warning Text 24 5 2 3" xfId="38068"/>
    <cellStyle name="Warning Text 24 5 3" xfId="20455"/>
    <cellStyle name="Warning Text 24 5 3 2" xfId="20456"/>
    <cellStyle name="Warning Text 24 5 3 2 2" xfId="38071"/>
    <cellStyle name="Warning Text 24 5 3 3" xfId="38070"/>
    <cellStyle name="Warning Text 24 5 4" xfId="20457"/>
    <cellStyle name="Warning Text 24 5 4 2" xfId="20458"/>
    <cellStyle name="Warning Text 24 5 4 2 2" xfId="38073"/>
    <cellStyle name="Warning Text 24 5 4 3" xfId="38072"/>
    <cellStyle name="Warning Text 24 5 5" xfId="20459"/>
    <cellStyle name="Warning Text 24 5 5 2" xfId="38074"/>
    <cellStyle name="Warning Text 24 5 6" xfId="38067"/>
    <cellStyle name="Warning Text 24 6" xfId="20460"/>
    <cellStyle name="Warning Text 24 6 2" xfId="20461"/>
    <cellStyle name="Warning Text 24 6 2 2" xfId="20462"/>
    <cellStyle name="Warning Text 24 6 2 2 2" xfId="38077"/>
    <cellStyle name="Warning Text 24 6 2 3" xfId="38076"/>
    <cellStyle name="Warning Text 24 6 3" xfId="20463"/>
    <cellStyle name="Warning Text 24 6 3 2" xfId="20464"/>
    <cellStyle name="Warning Text 24 6 3 2 2" xfId="38079"/>
    <cellStyle name="Warning Text 24 6 3 3" xfId="38078"/>
    <cellStyle name="Warning Text 24 6 4" xfId="20465"/>
    <cellStyle name="Warning Text 24 6 4 2" xfId="38080"/>
    <cellStyle name="Warning Text 24 6 5" xfId="38075"/>
    <cellStyle name="Warning Text 24 7" xfId="20466"/>
    <cellStyle name="Warning Text 24 7 2" xfId="20467"/>
    <cellStyle name="Warning Text 24 7 2 2" xfId="38082"/>
    <cellStyle name="Warning Text 24 7 3" xfId="38081"/>
    <cellStyle name="Warning Text 24 8" xfId="20468"/>
    <cellStyle name="Warning Text 24 8 2" xfId="20469"/>
    <cellStyle name="Warning Text 24 8 2 2" xfId="38084"/>
    <cellStyle name="Warning Text 24 8 3" xfId="38083"/>
    <cellStyle name="Warning Text 24 9" xfId="20470"/>
    <cellStyle name="Warning Text 24 9 2" xfId="20471"/>
    <cellStyle name="Warning Text 24 9 2 2" xfId="38086"/>
    <cellStyle name="Warning Text 24 9 3" xfId="38085"/>
    <cellStyle name="Warning Text 25" xfId="20472"/>
    <cellStyle name="Warning Text 25 10" xfId="20473"/>
    <cellStyle name="Warning Text 25 10 2" xfId="20474"/>
    <cellStyle name="Warning Text 25 10 2 2" xfId="38089"/>
    <cellStyle name="Warning Text 25 10 3" xfId="38088"/>
    <cellStyle name="Warning Text 25 11" xfId="20475"/>
    <cellStyle name="Warning Text 25 11 2" xfId="38090"/>
    <cellStyle name="Warning Text 25 12" xfId="38087"/>
    <cellStyle name="Warning Text 25 2" xfId="20476"/>
    <cellStyle name="Warning Text 25 2 2" xfId="20477"/>
    <cellStyle name="Warning Text 25 2 2 2" xfId="20478"/>
    <cellStyle name="Warning Text 25 2 2 2 2" xfId="38093"/>
    <cellStyle name="Warning Text 25 2 2 3" xfId="38092"/>
    <cellStyle name="Warning Text 25 2 3" xfId="20479"/>
    <cellStyle name="Warning Text 25 2 3 2" xfId="20480"/>
    <cellStyle name="Warning Text 25 2 3 2 2" xfId="38095"/>
    <cellStyle name="Warning Text 25 2 3 3" xfId="38094"/>
    <cellStyle name="Warning Text 25 2 4" xfId="20481"/>
    <cellStyle name="Warning Text 25 2 4 2" xfId="38096"/>
    <cellStyle name="Warning Text 25 2 5" xfId="38091"/>
    <cellStyle name="Warning Text 25 3" xfId="20482"/>
    <cellStyle name="Warning Text 25 3 2" xfId="20483"/>
    <cellStyle name="Warning Text 25 3 2 2" xfId="20484"/>
    <cellStyle name="Warning Text 25 3 2 2 2" xfId="38099"/>
    <cellStyle name="Warning Text 25 3 2 3" xfId="38098"/>
    <cellStyle name="Warning Text 25 3 3" xfId="20485"/>
    <cellStyle name="Warning Text 25 3 3 2" xfId="20486"/>
    <cellStyle name="Warning Text 25 3 3 2 2" xfId="38101"/>
    <cellStyle name="Warning Text 25 3 3 3" xfId="38100"/>
    <cellStyle name="Warning Text 25 3 4" xfId="20487"/>
    <cellStyle name="Warning Text 25 3 4 2" xfId="38102"/>
    <cellStyle name="Warning Text 25 3 5" xfId="38097"/>
    <cellStyle name="Warning Text 25 4" xfId="20488"/>
    <cellStyle name="Warning Text 25 4 2" xfId="20489"/>
    <cellStyle name="Warning Text 25 4 2 2" xfId="20490"/>
    <cellStyle name="Warning Text 25 4 2 2 2" xfId="38105"/>
    <cellStyle name="Warning Text 25 4 2 3" xfId="38104"/>
    <cellStyle name="Warning Text 25 4 3" xfId="20491"/>
    <cellStyle name="Warning Text 25 4 3 2" xfId="20492"/>
    <cellStyle name="Warning Text 25 4 3 2 2" xfId="38107"/>
    <cellStyle name="Warning Text 25 4 3 3" xfId="38106"/>
    <cellStyle name="Warning Text 25 4 4" xfId="20493"/>
    <cellStyle name="Warning Text 25 4 4 2" xfId="38108"/>
    <cellStyle name="Warning Text 25 4 5" xfId="38103"/>
    <cellStyle name="Warning Text 25 5" xfId="20494"/>
    <cellStyle name="Warning Text 25 5 2" xfId="20495"/>
    <cellStyle name="Warning Text 25 5 2 2" xfId="20496"/>
    <cellStyle name="Warning Text 25 5 2 2 2" xfId="38111"/>
    <cellStyle name="Warning Text 25 5 2 3" xfId="38110"/>
    <cellStyle name="Warning Text 25 5 3" xfId="20497"/>
    <cellStyle name="Warning Text 25 5 3 2" xfId="20498"/>
    <cellStyle name="Warning Text 25 5 3 2 2" xfId="38113"/>
    <cellStyle name="Warning Text 25 5 3 3" xfId="38112"/>
    <cellStyle name="Warning Text 25 5 4" xfId="20499"/>
    <cellStyle name="Warning Text 25 5 4 2" xfId="20500"/>
    <cellStyle name="Warning Text 25 5 4 2 2" xfId="38115"/>
    <cellStyle name="Warning Text 25 5 4 3" xfId="38114"/>
    <cellStyle name="Warning Text 25 5 5" xfId="20501"/>
    <cellStyle name="Warning Text 25 5 5 2" xfId="38116"/>
    <cellStyle name="Warning Text 25 5 6" xfId="38109"/>
    <cellStyle name="Warning Text 25 6" xfId="20502"/>
    <cellStyle name="Warning Text 25 6 2" xfId="20503"/>
    <cellStyle name="Warning Text 25 6 2 2" xfId="20504"/>
    <cellStyle name="Warning Text 25 6 2 2 2" xfId="38119"/>
    <cellStyle name="Warning Text 25 6 2 3" xfId="38118"/>
    <cellStyle name="Warning Text 25 6 3" xfId="20505"/>
    <cellStyle name="Warning Text 25 6 3 2" xfId="20506"/>
    <cellStyle name="Warning Text 25 6 3 2 2" xfId="38121"/>
    <cellStyle name="Warning Text 25 6 3 3" xfId="38120"/>
    <cellStyle name="Warning Text 25 6 4" xfId="20507"/>
    <cellStyle name="Warning Text 25 6 4 2" xfId="38122"/>
    <cellStyle name="Warning Text 25 6 5" xfId="38117"/>
    <cellStyle name="Warning Text 25 7" xfId="20508"/>
    <cellStyle name="Warning Text 25 7 2" xfId="20509"/>
    <cellStyle name="Warning Text 25 7 2 2" xfId="38124"/>
    <cellStyle name="Warning Text 25 7 3" xfId="38123"/>
    <cellStyle name="Warning Text 25 8" xfId="20510"/>
    <cellStyle name="Warning Text 25 8 2" xfId="20511"/>
    <cellStyle name="Warning Text 25 8 2 2" xfId="38126"/>
    <cellStyle name="Warning Text 25 8 3" xfId="38125"/>
    <cellStyle name="Warning Text 25 9" xfId="20512"/>
    <cellStyle name="Warning Text 25 9 2" xfId="20513"/>
    <cellStyle name="Warning Text 25 9 2 2" xfId="38128"/>
    <cellStyle name="Warning Text 25 9 3" xfId="38127"/>
    <cellStyle name="Warning Text 26" xfId="20514"/>
    <cellStyle name="Warning Text 26 10" xfId="20515"/>
    <cellStyle name="Warning Text 26 10 2" xfId="20516"/>
    <cellStyle name="Warning Text 26 10 2 2" xfId="38131"/>
    <cellStyle name="Warning Text 26 10 3" xfId="38130"/>
    <cellStyle name="Warning Text 26 11" xfId="20517"/>
    <cellStyle name="Warning Text 26 11 2" xfId="38132"/>
    <cellStyle name="Warning Text 26 12" xfId="38129"/>
    <cellStyle name="Warning Text 26 2" xfId="20518"/>
    <cellStyle name="Warning Text 26 2 2" xfId="20519"/>
    <cellStyle name="Warning Text 26 2 2 2" xfId="20520"/>
    <cellStyle name="Warning Text 26 2 2 2 2" xfId="38135"/>
    <cellStyle name="Warning Text 26 2 2 3" xfId="38134"/>
    <cellStyle name="Warning Text 26 2 3" xfId="20521"/>
    <cellStyle name="Warning Text 26 2 3 2" xfId="20522"/>
    <cellStyle name="Warning Text 26 2 3 2 2" xfId="38137"/>
    <cellStyle name="Warning Text 26 2 3 3" xfId="38136"/>
    <cellStyle name="Warning Text 26 2 4" xfId="20523"/>
    <cellStyle name="Warning Text 26 2 4 2" xfId="38138"/>
    <cellStyle name="Warning Text 26 2 5" xfId="38133"/>
    <cellStyle name="Warning Text 26 3" xfId="20524"/>
    <cellStyle name="Warning Text 26 3 2" xfId="20525"/>
    <cellStyle name="Warning Text 26 3 2 2" xfId="20526"/>
    <cellStyle name="Warning Text 26 3 2 2 2" xfId="38141"/>
    <cellStyle name="Warning Text 26 3 2 3" xfId="38140"/>
    <cellStyle name="Warning Text 26 3 3" xfId="20527"/>
    <cellStyle name="Warning Text 26 3 3 2" xfId="20528"/>
    <cellStyle name="Warning Text 26 3 3 2 2" xfId="38143"/>
    <cellStyle name="Warning Text 26 3 3 3" xfId="38142"/>
    <cellStyle name="Warning Text 26 3 4" xfId="20529"/>
    <cellStyle name="Warning Text 26 3 4 2" xfId="38144"/>
    <cellStyle name="Warning Text 26 3 5" xfId="38139"/>
    <cellStyle name="Warning Text 26 4" xfId="20530"/>
    <cellStyle name="Warning Text 26 4 2" xfId="20531"/>
    <cellStyle name="Warning Text 26 4 2 2" xfId="20532"/>
    <cellStyle name="Warning Text 26 4 2 2 2" xfId="38147"/>
    <cellStyle name="Warning Text 26 4 2 3" xfId="38146"/>
    <cellStyle name="Warning Text 26 4 3" xfId="20533"/>
    <cellStyle name="Warning Text 26 4 3 2" xfId="20534"/>
    <cellStyle name="Warning Text 26 4 3 2 2" xfId="38149"/>
    <cellStyle name="Warning Text 26 4 3 3" xfId="38148"/>
    <cellStyle name="Warning Text 26 4 4" xfId="20535"/>
    <cellStyle name="Warning Text 26 4 4 2" xfId="38150"/>
    <cellStyle name="Warning Text 26 4 5" xfId="38145"/>
    <cellStyle name="Warning Text 26 5" xfId="20536"/>
    <cellStyle name="Warning Text 26 5 2" xfId="20537"/>
    <cellStyle name="Warning Text 26 5 2 2" xfId="20538"/>
    <cellStyle name="Warning Text 26 5 2 2 2" xfId="38153"/>
    <cellStyle name="Warning Text 26 5 2 3" xfId="38152"/>
    <cellStyle name="Warning Text 26 5 3" xfId="20539"/>
    <cellStyle name="Warning Text 26 5 3 2" xfId="20540"/>
    <cellStyle name="Warning Text 26 5 3 2 2" xfId="38155"/>
    <cellStyle name="Warning Text 26 5 3 3" xfId="38154"/>
    <cellStyle name="Warning Text 26 5 4" xfId="20541"/>
    <cellStyle name="Warning Text 26 5 4 2" xfId="20542"/>
    <cellStyle name="Warning Text 26 5 4 2 2" xfId="38157"/>
    <cellStyle name="Warning Text 26 5 4 3" xfId="38156"/>
    <cellStyle name="Warning Text 26 5 5" xfId="20543"/>
    <cellStyle name="Warning Text 26 5 5 2" xfId="38158"/>
    <cellStyle name="Warning Text 26 5 6" xfId="38151"/>
    <cellStyle name="Warning Text 26 6" xfId="20544"/>
    <cellStyle name="Warning Text 26 6 2" xfId="20545"/>
    <cellStyle name="Warning Text 26 6 2 2" xfId="20546"/>
    <cellStyle name="Warning Text 26 6 2 2 2" xfId="38161"/>
    <cellStyle name="Warning Text 26 6 2 3" xfId="38160"/>
    <cellStyle name="Warning Text 26 6 3" xfId="20547"/>
    <cellStyle name="Warning Text 26 6 3 2" xfId="20548"/>
    <cellStyle name="Warning Text 26 6 3 2 2" xfId="38163"/>
    <cellStyle name="Warning Text 26 6 3 3" xfId="38162"/>
    <cellStyle name="Warning Text 26 6 4" xfId="20549"/>
    <cellStyle name="Warning Text 26 6 4 2" xfId="38164"/>
    <cellStyle name="Warning Text 26 6 5" xfId="38159"/>
    <cellStyle name="Warning Text 26 7" xfId="20550"/>
    <cellStyle name="Warning Text 26 7 2" xfId="20551"/>
    <cellStyle name="Warning Text 26 7 2 2" xfId="38166"/>
    <cellStyle name="Warning Text 26 7 3" xfId="38165"/>
    <cellStyle name="Warning Text 26 8" xfId="20552"/>
    <cellStyle name="Warning Text 26 8 2" xfId="20553"/>
    <cellStyle name="Warning Text 26 8 2 2" xfId="38168"/>
    <cellStyle name="Warning Text 26 8 3" xfId="38167"/>
    <cellStyle name="Warning Text 26 9" xfId="20554"/>
    <cellStyle name="Warning Text 26 9 2" xfId="20555"/>
    <cellStyle name="Warning Text 26 9 2 2" xfId="38170"/>
    <cellStyle name="Warning Text 26 9 3" xfId="38169"/>
    <cellStyle name="Warning Text 27" xfId="20556"/>
    <cellStyle name="Warning Text 27 10" xfId="20557"/>
    <cellStyle name="Warning Text 27 10 2" xfId="20558"/>
    <cellStyle name="Warning Text 27 10 2 2" xfId="38173"/>
    <cellStyle name="Warning Text 27 10 3" xfId="38172"/>
    <cellStyle name="Warning Text 27 11" xfId="20559"/>
    <cellStyle name="Warning Text 27 11 2" xfId="38174"/>
    <cellStyle name="Warning Text 27 12" xfId="38171"/>
    <cellStyle name="Warning Text 27 2" xfId="20560"/>
    <cellStyle name="Warning Text 27 2 2" xfId="20561"/>
    <cellStyle name="Warning Text 27 2 2 2" xfId="20562"/>
    <cellStyle name="Warning Text 27 2 2 2 2" xfId="38177"/>
    <cellStyle name="Warning Text 27 2 2 3" xfId="38176"/>
    <cellStyle name="Warning Text 27 2 3" xfId="20563"/>
    <cellStyle name="Warning Text 27 2 3 2" xfId="20564"/>
    <cellStyle name="Warning Text 27 2 3 2 2" xfId="38179"/>
    <cellStyle name="Warning Text 27 2 3 3" xfId="38178"/>
    <cellStyle name="Warning Text 27 2 4" xfId="20565"/>
    <cellStyle name="Warning Text 27 2 4 2" xfId="38180"/>
    <cellStyle name="Warning Text 27 2 5" xfId="38175"/>
    <cellStyle name="Warning Text 27 3" xfId="20566"/>
    <cellStyle name="Warning Text 27 3 2" xfId="20567"/>
    <cellStyle name="Warning Text 27 3 2 2" xfId="20568"/>
    <cellStyle name="Warning Text 27 3 2 2 2" xfId="38183"/>
    <cellStyle name="Warning Text 27 3 2 3" xfId="38182"/>
    <cellStyle name="Warning Text 27 3 3" xfId="20569"/>
    <cellStyle name="Warning Text 27 3 3 2" xfId="20570"/>
    <cellStyle name="Warning Text 27 3 3 2 2" xfId="38185"/>
    <cellStyle name="Warning Text 27 3 3 3" xfId="38184"/>
    <cellStyle name="Warning Text 27 3 4" xfId="20571"/>
    <cellStyle name="Warning Text 27 3 4 2" xfId="38186"/>
    <cellStyle name="Warning Text 27 3 5" xfId="38181"/>
    <cellStyle name="Warning Text 27 4" xfId="20572"/>
    <cellStyle name="Warning Text 27 4 2" xfId="20573"/>
    <cellStyle name="Warning Text 27 4 2 2" xfId="20574"/>
    <cellStyle name="Warning Text 27 4 2 2 2" xfId="38189"/>
    <cellStyle name="Warning Text 27 4 2 3" xfId="38188"/>
    <cellStyle name="Warning Text 27 4 3" xfId="20575"/>
    <cellStyle name="Warning Text 27 4 3 2" xfId="20576"/>
    <cellStyle name="Warning Text 27 4 3 2 2" xfId="38191"/>
    <cellStyle name="Warning Text 27 4 3 3" xfId="38190"/>
    <cellStyle name="Warning Text 27 4 4" xfId="20577"/>
    <cellStyle name="Warning Text 27 4 4 2" xfId="38192"/>
    <cellStyle name="Warning Text 27 4 5" xfId="38187"/>
    <cellStyle name="Warning Text 27 5" xfId="20578"/>
    <cellStyle name="Warning Text 27 5 2" xfId="20579"/>
    <cellStyle name="Warning Text 27 5 2 2" xfId="20580"/>
    <cellStyle name="Warning Text 27 5 2 2 2" xfId="38195"/>
    <cellStyle name="Warning Text 27 5 2 3" xfId="38194"/>
    <cellStyle name="Warning Text 27 5 3" xfId="20581"/>
    <cellStyle name="Warning Text 27 5 3 2" xfId="20582"/>
    <cellStyle name="Warning Text 27 5 3 2 2" xfId="38197"/>
    <cellStyle name="Warning Text 27 5 3 3" xfId="38196"/>
    <cellStyle name="Warning Text 27 5 4" xfId="20583"/>
    <cellStyle name="Warning Text 27 5 4 2" xfId="20584"/>
    <cellStyle name="Warning Text 27 5 4 2 2" xfId="38199"/>
    <cellStyle name="Warning Text 27 5 4 3" xfId="38198"/>
    <cellStyle name="Warning Text 27 5 5" xfId="20585"/>
    <cellStyle name="Warning Text 27 5 5 2" xfId="38200"/>
    <cellStyle name="Warning Text 27 5 6" xfId="38193"/>
    <cellStyle name="Warning Text 27 6" xfId="20586"/>
    <cellStyle name="Warning Text 27 6 2" xfId="20587"/>
    <cellStyle name="Warning Text 27 6 2 2" xfId="20588"/>
    <cellStyle name="Warning Text 27 6 2 2 2" xfId="38203"/>
    <cellStyle name="Warning Text 27 6 2 3" xfId="38202"/>
    <cellStyle name="Warning Text 27 6 3" xfId="20589"/>
    <cellStyle name="Warning Text 27 6 3 2" xfId="20590"/>
    <cellStyle name="Warning Text 27 6 3 2 2" xfId="38205"/>
    <cellStyle name="Warning Text 27 6 3 3" xfId="38204"/>
    <cellStyle name="Warning Text 27 6 4" xfId="20591"/>
    <cellStyle name="Warning Text 27 6 4 2" xfId="38206"/>
    <cellStyle name="Warning Text 27 6 5" xfId="38201"/>
    <cellStyle name="Warning Text 27 7" xfId="20592"/>
    <cellStyle name="Warning Text 27 7 2" xfId="20593"/>
    <cellStyle name="Warning Text 27 7 2 2" xfId="38208"/>
    <cellStyle name="Warning Text 27 7 3" xfId="38207"/>
    <cellStyle name="Warning Text 27 8" xfId="20594"/>
    <cellStyle name="Warning Text 27 8 2" xfId="20595"/>
    <cellStyle name="Warning Text 27 8 2 2" xfId="38210"/>
    <cellStyle name="Warning Text 27 8 3" xfId="38209"/>
    <cellStyle name="Warning Text 27 9" xfId="20596"/>
    <cellStyle name="Warning Text 27 9 2" xfId="20597"/>
    <cellStyle name="Warning Text 27 9 2 2" xfId="38212"/>
    <cellStyle name="Warning Text 27 9 3" xfId="38211"/>
    <cellStyle name="Warning Text 28" xfId="20598"/>
    <cellStyle name="Warning Text 28 10" xfId="20599"/>
    <cellStyle name="Warning Text 28 10 2" xfId="20600"/>
    <cellStyle name="Warning Text 28 10 2 2" xfId="38215"/>
    <cellStyle name="Warning Text 28 10 3" xfId="38214"/>
    <cellStyle name="Warning Text 28 11" xfId="20601"/>
    <cellStyle name="Warning Text 28 11 2" xfId="38216"/>
    <cellStyle name="Warning Text 28 12" xfId="38213"/>
    <cellStyle name="Warning Text 28 2" xfId="20602"/>
    <cellStyle name="Warning Text 28 2 2" xfId="20603"/>
    <cellStyle name="Warning Text 28 2 2 2" xfId="20604"/>
    <cellStyle name="Warning Text 28 2 2 2 2" xfId="38219"/>
    <cellStyle name="Warning Text 28 2 2 3" xfId="38218"/>
    <cellStyle name="Warning Text 28 2 3" xfId="20605"/>
    <cellStyle name="Warning Text 28 2 3 2" xfId="20606"/>
    <cellStyle name="Warning Text 28 2 3 2 2" xfId="38221"/>
    <cellStyle name="Warning Text 28 2 3 3" xfId="38220"/>
    <cellStyle name="Warning Text 28 2 4" xfId="20607"/>
    <cellStyle name="Warning Text 28 2 4 2" xfId="38222"/>
    <cellStyle name="Warning Text 28 2 5" xfId="38217"/>
    <cellStyle name="Warning Text 28 3" xfId="20608"/>
    <cellStyle name="Warning Text 28 3 2" xfId="20609"/>
    <cellStyle name="Warning Text 28 3 2 2" xfId="20610"/>
    <cellStyle name="Warning Text 28 3 2 2 2" xfId="38225"/>
    <cellStyle name="Warning Text 28 3 2 3" xfId="38224"/>
    <cellStyle name="Warning Text 28 3 3" xfId="20611"/>
    <cellStyle name="Warning Text 28 3 3 2" xfId="20612"/>
    <cellStyle name="Warning Text 28 3 3 2 2" xfId="38227"/>
    <cellStyle name="Warning Text 28 3 3 3" xfId="38226"/>
    <cellStyle name="Warning Text 28 3 4" xfId="20613"/>
    <cellStyle name="Warning Text 28 3 4 2" xfId="38228"/>
    <cellStyle name="Warning Text 28 3 5" xfId="38223"/>
    <cellStyle name="Warning Text 28 4" xfId="20614"/>
    <cellStyle name="Warning Text 28 4 2" xfId="20615"/>
    <cellStyle name="Warning Text 28 4 2 2" xfId="20616"/>
    <cellStyle name="Warning Text 28 4 2 2 2" xfId="38231"/>
    <cellStyle name="Warning Text 28 4 2 3" xfId="38230"/>
    <cellStyle name="Warning Text 28 4 3" xfId="20617"/>
    <cellStyle name="Warning Text 28 4 3 2" xfId="20618"/>
    <cellStyle name="Warning Text 28 4 3 2 2" xfId="38233"/>
    <cellStyle name="Warning Text 28 4 3 3" xfId="38232"/>
    <cellStyle name="Warning Text 28 4 4" xfId="20619"/>
    <cellStyle name="Warning Text 28 4 4 2" xfId="38234"/>
    <cellStyle name="Warning Text 28 4 5" xfId="38229"/>
    <cellStyle name="Warning Text 28 5" xfId="20620"/>
    <cellStyle name="Warning Text 28 5 2" xfId="20621"/>
    <cellStyle name="Warning Text 28 5 2 2" xfId="20622"/>
    <cellStyle name="Warning Text 28 5 2 2 2" xfId="38237"/>
    <cellStyle name="Warning Text 28 5 2 3" xfId="38236"/>
    <cellStyle name="Warning Text 28 5 3" xfId="20623"/>
    <cellStyle name="Warning Text 28 5 3 2" xfId="20624"/>
    <cellStyle name="Warning Text 28 5 3 2 2" xfId="38239"/>
    <cellStyle name="Warning Text 28 5 3 3" xfId="38238"/>
    <cellStyle name="Warning Text 28 5 4" xfId="20625"/>
    <cellStyle name="Warning Text 28 5 4 2" xfId="20626"/>
    <cellStyle name="Warning Text 28 5 4 2 2" xfId="38241"/>
    <cellStyle name="Warning Text 28 5 4 3" xfId="38240"/>
    <cellStyle name="Warning Text 28 5 5" xfId="20627"/>
    <cellStyle name="Warning Text 28 5 5 2" xfId="38242"/>
    <cellStyle name="Warning Text 28 5 6" xfId="38235"/>
    <cellStyle name="Warning Text 28 6" xfId="20628"/>
    <cellStyle name="Warning Text 28 6 2" xfId="20629"/>
    <cellStyle name="Warning Text 28 6 2 2" xfId="20630"/>
    <cellStyle name="Warning Text 28 6 2 2 2" xfId="38245"/>
    <cellStyle name="Warning Text 28 6 2 3" xfId="38244"/>
    <cellStyle name="Warning Text 28 6 3" xfId="20631"/>
    <cellStyle name="Warning Text 28 6 3 2" xfId="20632"/>
    <cellStyle name="Warning Text 28 6 3 2 2" xfId="38247"/>
    <cellStyle name="Warning Text 28 6 3 3" xfId="38246"/>
    <cellStyle name="Warning Text 28 6 4" xfId="20633"/>
    <cellStyle name="Warning Text 28 6 4 2" xfId="38248"/>
    <cellStyle name="Warning Text 28 6 5" xfId="38243"/>
    <cellStyle name="Warning Text 28 7" xfId="20634"/>
    <cellStyle name="Warning Text 28 7 2" xfId="20635"/>
    <cellStyle name="Warning Text 28 7 2 2" xfId="38250"/>
    <cellStyle name="Warning Text 28 7 3" xfId="38249"/>
    <cellStyle name="Warning Text 28 8" xfId="20636"/>
    <cellStyle name="Warning Text 28 8 2" xfId="20637"/>
    <cellStyle name="Warning Text 28 8 2 2" xfId="38252"/>
    <cellStyle name="Warning Text 28 8 3" xfId="38251"/>
    <cellStyle name="Warning Text 28 9" xfId="20638"/>
    <cellStyle name="Warning Text 28 9 2" xfId="20639"/>
    <cellStyle name="Warning Text 28 9 2 2" xfId="38254"/>
    <cellStyle name="Warning Text 28 9 3" xfId="38253"/>
    <cellStyle name="Warning Text 29" xfId="20640"/>
    <cellStyle name="Warning Text 29 10" xfId="20641"/>
    <cellStyle name="Warning Text 29 10 2" xfId="20642"/>
    <cellStyle name="Warning Text 29 10 2 2" xfId="38257"/>
    <cellStyle name="Warning Text 29 10 3" xfId="38256"/>
    <cellStyle name="Warning Text 29 11" xfId="20643"/>
    <cellStyle name="Warning Text 29 11 2" xfId="38258"/>
    <cellStyle name="Warning Text 29 12" xfId="38255"/>
    <cellStyle name="Warning Text 29 2" xfId="20644"/>
    <cellStyle name="Warning Text 29 2 2" xfId="20645"/>
    <cellStyle name="Warning Text 29 2 2 2" xfId="20646"/>
    <cellStyle name="Warning Text 29 2 2 2 2" xfId="38261"/>
    <cellStyle name="Warning Text 29 2 2 3" xfId="38260"/>
    <cellStyle name="Warning Text 29 2 3" xfId="20647"/>
    <cellStyle name="Warning Text 29 2 3 2" xfId="20648"/>
    <cellStyle name="Warning Text 29 2 3 2 2" xfId="38263"/>
    <cellStyle name="Warning Text 29 2 3 3" xfId="38262"/>
    <cellStyle name="Warning Text 29 2 4" xfId="20649"/>
    <cellStyle name="Warning Text 29 2 4 2" xfId="38264"/>
    <cellStyle name="Warning Text 29 2 5" xfId="38259"/>
    <cellStyle name="Warning Text 29 3" xfId="20650"/>
    <cellStyle name="Warning Text 29 3 2" xfId="20651"/>
    <cellStyle name="Warning Text 29 3 2 2" xfId="20652"/>
    <cellStyle name="Warning Text 29 3 2 2 2" xfId="38267"/>
    <cellStyle name="Warning Text 29 3 2 3" xfId="38266"/>
    <cellStyle name="Warning Text 29 3 3" xfId="20653"/>
    <cellStyle name="Warning Text 29 3 3 2" xfId="20654"/>
    <cellStyle name="Warning Text 29 3 3 2 2" xfId="38269"/>
    <cellStyle name="Warning Text 29 3 3 3" xfId="38268"/>
    <cellStyle name="Warning Text 29 3 4" xfId="20655"/>
    <cellStyle name="Warning Text 29 3 4 2" xfId="38270"/>
    <cellStyle name="Warning Text 29 3 5" xfId="38265"/>
    <cellStyle name="Warning Text 29 4" xfId="20656"/>
    <cellStyle name="Warning Text 29 4 2" xfId="20657"/>
    <cellStyle name="Warning Text 29 4 2 2" xfId="20658"/>
    <cellStyle name="Warning Text 29 4 2 2 2" xfId="38273"/>
    <cellStyle name="Warning Text 29 4 2 3" xfId="38272"/>
    <cellStyle name="Warning Text 29 4 3" xfId="20659"/>
    <cellStyle name="Warning Text 29 4 3 2" xfId="20660"/>
    <cellStyle name="Warning Text 29 4 3 2 2" xfId="38275"/>
    <cellStyle name="Warning Text 29 4 3 3" xfId="38274"/>
    <cellStyle name="Warning Text 29 4 4" xfId="20661"/>
    <cellStyle name="Warning Text 29 4 4 2" xfId="38276"/>
    <cellStyle name="Warning Text 29 4 5" xfId="38271"/>
    <cellStyle name="Warning Text 29 5" xfId="20662"/>
    <cellStyle name="Warning Text 29 5 2" xfId="20663"/>
    <cellStyle name="Warning Text 29 5 2 2" xfId="20664"/>
    <cellStyle name="Warning Text 29 5 2 2 2" xfId="38279"/>
    <cellStyle name="Warning Text 29 5 2 3" xfId="38278"/>
    <cellStyle name="Warning Text 29 5 3" xfId="20665"/>
    <cellStyle name="Warning Text 29 5 3 2" xfId="20666"/>
    <cellStyle name="Warning Text 29 5 3 2 2" xfId="38281"/>
    <cellStyle name="Warning Text 29 5 3 3" xfId="38280"/>
    <cellStyle name="Warning Text 29 5 4" xfId="20667"/>
    <cellStyle name="Warning Text 29 5 4 2" xfId="20668"/>
    <cellStyle name="Warning Text 29 5 4 2 2" xfId="38283"/>
    <cellStyle name="Warning Text 29 5 4 3" xfId="38282"/>
    <cellStyle name="Warning Text 29 5 5" xfId="20669"/>
    <cellStyle name="Warning Text 29 5 5 2" xfId="38284"/>
    <cellStyle name="Warning Text 29 5 6" xfId="38277"/>
    <cellStyle name="Warning Text 29 6" xfId="20670"/>
    <cellStyle name="Warning Text 29 6 2" xfId="20671"/>
    <cellStyle name="Warning Text 29 6 2 2" xfId="20672"/>
    <cellStyle name="Warning Text 29 6 2 2 2" xfId="38287"/>
    <cellStyle name="Warning Text 29 6 2 3" xfId="38286"/>
    <cellStyle name="Warning Text 29 6 3" xfId="20673"/>
    <cellStyle name="Warning Text 29 6 3 2" xfId="20674"/>
    <cellStyle name="Warning Text 29 6 3 2 2" xfId="38289"/>
    <cellStyle name="Warning Text 29 6 3 3" xfId="38288"/>
    <cellStyle name="Warning Text 29 6 4" xfId="20675"/>
    <cellStyle name="Warning Text 29 6 4 2" xfId="38290"/>
    <cellStyle name="Warning Text 29 6 5" xfId="38285"/>
    <cellStyle name="Warning Text 29 7" xfId="20676"/>
    <cellStyle name="Warning Text 29 7 2" xfId="20677"/>
    <cellStyle name="Warning Text 29 7 2 2" xfId="38292"/>
    <cellStyle name="Warning Text 29 7 3" xfId="38291"/>
    <cellStyle name="Warning Text 29 8" xfId="20678"/>
    <cellStyle name="Warning Text 29 8 2" xfId="20679"/>
    <cellStyle name="Warning Text 29 8 2 2" xfId="38294"/>
    <cellStyle name="Warning Text 29 8 3" xfId="38293"/>
    <cellStyle name="Warning Text 29 9" xfId="20680"/>
    <cellStyle name="Warning Text 29 9 2" xfId="20681"/>
    <cellStyle name="Warning Text 29 9 2 2" xfId="38296"/>
    <cellStyle name="Warning Text 29 9 3" xfId="38295"/>
    <cellStyle name="Warning Text 3" xfId="20682"/>
    <cellStyle name="Warning Text 3 10" xfId="20683"/>
    <cellStyle name="Warning Text 3 10 2" xfId="20684"/>
    <cellStyle name="Warning Text 3 10 2 2" xfId="38299"/>
    <cellStyle name="Warning Text 3 10 3" xfId="38298"/>
    <cellStyle name="Warning Text 3 11" xfId="20685"/>
    <cellStyle name="Warning Text 3 11 2" xfId="38300"/>
    <cellStyle name="Warning Text 3 12" xfId="38297"/>
    <cellStyle name="Warning Text 3 2" xfId="20686"/>
    <cellStyle name="Warning Text 3 2 2" xfId="20687"/>
    <cellStyle name="Warning Text 3 2 2 2" xfId="20688"/>
    <cellStyle name="Warning Text 3 2 2 2 2" xfId="38303"/>
    <cellStyle name="Warning Text 3 2 2 3" xfId="38302"/>
    <cellStyle name="Warning Text 3 2 3" xfId="20689"/>
    <cellStyle name="Warning Text 3 2 3 2" xfId="20690"/>
    <cellStyle name="Warning Text 3 2 3 2 2" xfId="38305"/>
    <cellStyle name="Warning Text 3 2 3 3" xfId="38304"/>
    <cellStyle name="Warning Text 3 2 4" xfId="20691"/>
    <cellStyle name="Warning Text 3 2 4 2" xfId="38306"/>
    <cellStyle name="Warning Text 3 2 5" xfId="38301"/>
    <cellStyle name="Warning Text 3 3" xfId="20692"/>
    <cellStyle name="Warning Text 3 3 2" xfId="20693"/>
    <cellStyle name="Warning Text 3 3 2 2" xfId="20694"/>
    <cellStyle name="Warning Text 3 3 2 2 2" xfId="38309"/>
    <cellStyle name="Warning Text 3 3 2 3" xfId="38308"/>
    <cellStyle name="Warning Text 3 3 3" xfId="20695"/>
    <cellStyle name="Warning Text 3 3 3 2" xfId="20696"/>
    <cellStyle name="Warning Text 3 3 3 2 2" xfId="38311"/>
    <cellStyle name="Warning Text 3 3 3 3" xfId="38310"/>
    <cellStyle name="Warning Text 3 3 4" xfId="20697"/>
    <cellStyle name="Warning Text 3 3 4 2" xfId="38312"/>
    <cellStyle name="Warning Text 3 3 5" xfId="38307"/>
    <cellStyle name="Warning Text 3 4" xfId="20698"/>
    <cellStyle name="Warning Text 3 4 2" xfId="20699"/>
    <cellStyle name="Warning Text 3 4 2 2" xfId="20700"/>
    <cellStyle name="Warning Text 3 4 2 2 2" xfId="38315"/>
    <cellStyle name="Warning Text 3 4 2 3" xfId="38314"/>
    <cellStyle name="Warning Text 3 4 3" xfId="20701"/>
    <cellStyle name="Warning Text 3 4 3 2" xfId="20702"/>
    <cellStyle name="Warning Text 3 4 3 2 2" xfId="38317"/>
    <cellStyle name="Warning Text 3 4 3 3" xfId="38316"/>
    <cellStyle name="Warning Text 3 4 4" xfId="20703"/>
    <cellStyle name="Warning Text 3 4 4 2" xfId="38318"/>
    <cellStyle name="Warning Text 3 4 5" xfId="38313"/>
    <cellStyle name="Warning Text 3 5" xfId="20704"/>
    <cellStyle name="Warning Text 3 5 2" xfId="20705"/>
    <cellStyle name="Warning Text 3 5 2 2" xfId="20706"/>
    <cellStyle name="Warning Text 3 5 2 2 2" xfId="38321"/>
    <cellStyle name="Warning Text 3 5 2 3" xfId="38320"/>
    <cellStyle name="Warning Text 3 5 3" xfId="20707"/>
    <cellStyle name="Warning Text 3 5 3 2" xfId="20708"/>
    <cellStyle name="Warning Text 3 5 3 2 2" xfId="38323"/>
    <cellStyle name="Warning Text 3 5 3 3" xfId="38322"/>
    <cellStyle name="Warning Text 3 5 4" xfId="20709"/>
    <cellStyle name="Warning Text 3 5 4 2" xfId="20710"/>
    <cellStyle name="Warning Text 3 5 4 2 2" xfId="38325"/>
    <cellStyle name="Warning Text 3 5 4 3" xfId="38324"/>
    <cellStyle name="Warning Text 3 5 5" xfId="20711"/>
    <cellStyle name="Warning Text 3 5 5 2" xfId="38326"/>
    <cellStyle name="Warning Text 3 5 6" xfId="38319"/>
    <cellStyle name="Warning Text 3 6" xfId="20712"/>
    <cellStyle name="Warning Text 3 6 2" xfId="20713"/>
    <cellStyle name="Warning Text 3 6 2 2" xfId="20714"/>
    <cellStyle name="Warning Text 3 6 2 2 2" xfId="38329"/>
    <cellStyle name="Warning Text 3 6 2 3" xfId="38328"/>
    <cellStyle name="Warning Text 3 6 3" xfId="20715"/>
    <cellStyle name="Warning Text 3 6 3 2" xfId="20716"/>
    <cellStyle name="Warning Text 3 6 3 2 2" xfId="38331"/>
    <cellStyle name="Warning Text 3 6 3 3" xfId="38330"/>
    <cellStyle name="Warning Text 3 6 4" xfId="20717"/>
    <cellStyle name="Warning Text 3 6 4 2" xfId="38332"/>
    <cellStyle name="Warning Text 3 6 5" xfId="38327"/>
    <cellStyle name="Warning Text 3 7" xfId="20718"/>
    <cellStyle name="Warning Text 3 7 2" xfId="20719"/>
    <cellStyle name="Warning Text 3 7 2 2" xfId="38334"/>
    <cellStyle name="Warning Text 3 7 3" xfId="38333"/>
    <cellStyle name="Warning Text 3 8" xfId="20720"/>
    <cellStyle name="Warning Text 3 8 2" xfId="20721"/>
    <cellStyle name="Warning Text 3 8 2 2" xfId="38336"/>
    <cellStyle name="Warning Text 3 8 3" xfId="38335"/>
    <cellStyle name="Warning Text 3 9" xfId="20722"/>
    <cellStyle name="Warning Text 3 9 2" xfId="20723"/>
    <cellStyle name="Warning Text 3 9 2 2" xfId="38338"/>
    <cellStyle name="Warning Text 3 9 3" xfId="38337"/>
    <cellStyle name="Warning Text 30" xfId="20724"/>
    <cellStyle name="Warning Text 30 10" xfId="20725"/>
    <cellStyle name="Warning Text 30 10 2" xfId="20726"/>
    <cellStyle name="Warning Text 30 10 2 2" xfId="38341"/>
    <cellStyle name="Warning Text 30 10 3" xfId="38340"/>
    <cellStyle name="Warning Text 30 11" xfId="20727"/>
    <cellStyle name="Warning Text 30 11 2" xfId="38342"/>
    <cellStyle name="Warning Text 30 12" xfId="38339"/>
    <cellStyle name="Warning Text 30 2" xfId="20728"/>
    <cellStyle name="Warning Text 30 2 2" xfId="20729"/>
    <cellStyle name="Warning Text 30 2 2 2" xfId="20730"/>
    <cellStyle name="Warning Text 30 2 2 2 2" xfId="38345"/>
    <cellStyle name="Warning Text 30 2 2 3" xfId="38344"/>
    <cellStyle name="Warning Text 30 2 3" xfId="20731"/>
    <cellStyle name="Warning Text 30 2 3 2" xfId="20732"/>
    <cellStyle name="Warning Text 30 2 3 2 2" xfId="38347"/>
    <cellStyle name="Warning Text 30 2 3 3" xfId="38346"/>
    <cellStyle name="Warning Text 30 2 4" xfId="20733"/>
    <cellStyle name="Warning Text 30 2 4 2" xfId="38348"/>
    <cellStyle name="Warning Text 30 2 5" xfId="38343"/>
    <cellStyle name="Warning Text 30 3" xfId="20734"/>
    <cellStyle name="Warning Text 30 3 2" xfId="20735"/>
    <cellStyle name="Warning Text 30 3 2 2" xfId="20736"/>
    <cellStyle name="Warning Text 30 3 2 2 2" xfId="38351"/>
    <cellStyle name="Warning Text 30 3 2 3" xfId="38350"/>
    <cellStyle name="Warning Text 30 3 3" xfId="20737"/>
    <cellStyle name="Warning Text 30 3 3 2" xfId="20738"/>
    <cellStyle name="Warning Text 30 3 3 2 2" xfId="38353"/>
    <cellStyle name="Warning Text 30 3 3 3" xfId="38352"/>
    <cellStyle name="Warning Text 30 3 4" xfId="20739"/>
    <cellStyle name="Warning Text 30 3 4 2" xfId="38354"/>
    <cellStyle name="Warning Text 30 3 5" xfId="38349"/>
    <cellStyle name="Warning Text 30 4" xfId="20740"/>
    <cellStyle name="Warning Text 30 4 2" xfId="20741"/>
    <cellStyle name="Warning Text 30 4 2 2" xfId="20742"/>
    <cellStyle name="Warning Text 30 4 2 2 2" xfId="38357"/>
    <cellStyle name="Warning Text 30 4 2 3" xfId="38356"/>
    <cellStyle name="Warning Text 30 4 3" xfId="20743"/>
    <cellStyle name="Warning Text 30 4 3 2" xfId="20744"/>
    <cellStyle name="Warning Text 30 4 3 2 2" xfId="38359"/>
    <cellStyle name="Warning Text 30 4 3 3" xfId="38358"/>
    <cellStyle name="Warning Text 30 4 4" xfId="20745"/>
    <cellStyle name="Warning Text 30 4 4 2" xfId="38360"/>
    <cellStyle name="Warning Text 30 4 5" xfId="38355"/>
    <cellStyle name="Warning Text 30 5" xfId="20746"/>
    <cellStyle name="Warning Text 30 5 2" xfId="20747"/>
    <cellStyle name="Warning Text 30 5 2 2" xfId="20748"/>
    <cellStyle name="Warning Text 30 5 2 2 2" xfId="38363"/>
    <cellStyle name="Warning Text 30 5 2 3" xfId="38362"/>
    <cellStyle name="Warning Text 30 5 3" xfId="20749"/>
    <cellStyle name="Warning Text 30 5 3 2" xfId="20750"/>
    <cellStyle name="Warning Text 30 5 3 2 2" xfId="38365"/>
    <cellStyle name="Warning Text 30 5 3 3" xfId="38364"/>
    <cellStyle name="Warning Text 30 5 4" xfId="20751"/>
    <cellStyle name="Warning Text 30 5 4 2" xfId="20752"/>
    <cellStyle name="Warning Text 30 5 4 2 2" xfId="38367"/>
    <cellStyle name="Warning Text 30 5 4 3" xfId="38366"/>
    <cellStyle name="Warning Text 30 5 5" xfId="20753"/>
    <cellStyle name="Warning Text 30 5 5 2" xfId="38368"/>
    <cellStyle name="Warning Text 30 5 6" xfId="38361"/>
    <cellStyle name="Warning Text 30 6" xfId="20754"/>
    <cellStyle name="Warning Text 30 6 2" xfId="20755"/>
    <cellStyle name="Warning Text 30 6 2 2" xfId="20756"/>
    <cellStyle name="Warning Text 30 6 2 2 2" xfId="38371"/>
    <cellStyle name="Warning Text 30 6 2 3" xfId="38370"/>
    <cellStyle name="Warning Text 30 6 3" xfId="20757"/>
    <cellStyle name="Warning Text 30 6 3 2" xfId="20758"/>
    <cellStyle name="Warning Text 30 6 3 2 2" xfId="38373"/>
    <cellStyle name="Warning Text 30 6 3 3" xfId="38372"/>
    <cellStyle name="Warning Text 30 6 4" xfId="20759"/>
    <cellStyle name="Warning Text 30 6 4 2" xfId="38374"/>
    <cellStyle name="Warning Text 30 6 5" xfId="38369"/>
    <cellStyle name="Warning Text 30 7" xfId="20760"/>
    <cellStyle name="Warning Text 30 7 2" xfId="20761"/>
    <cellStyle name="Warning Text 30 7 2 2" xfId="38376"/>
    <cellStyle name="Warning Text 30 7 3" xfId="38375"/>
    <cellStyle name="Warning Text 30 8" xfId="20762"/>
    <cellStyle name="Warning Text 30 8 2" xfId="20763"/>
    <cellStyle name="Warning Text 30 8 2 2" xfId="38378"/>
    <cellStyle name="Warning Text 30 8 3" xfId="38377"/>
    <cellStyle name="Warning Text 30 9" xfId="20764"/>
    <cellStyle name="Warning Text 30 9 2" xfId="20765"/>
    <cellStyle name="Warning Text 30 9 2 2" xfId="38380"/>
    <cellStyle name="Warning Text 30 9 3" xfId="38379"/>
    <cellStyle name="Warning Text 31" xfId="20766"/>
    <cellStyle name="Warning Text 31 10" xfId="20767"/>
    <cellStyle name="Warning Text 31 10 2" xfId="20768"/>
    <cellStyle name="Warning Text 31 10 2 2" xfId="38383"/>
    <cellStyle name="Warning Text 31 10 3" xfId="38382"/>
    <cellStyle name="Warning Text 31 11" xfId="20769"/>
    <cellStyle name="Warning Text 31 11 2" xfId="38384"/>
    <cellStyle name="Warning Text 31 12" xfId="38381"/>
    <cellStyle name="Warning Text 31 2" xfId="20770"/>
    <cellStyle name="Warning Text 31 2 2" xfId="20771"/>
    <cellStyle name="Warning Text 31 2 2 2" xfId="20772"/>
    <cellStyle name="Warning Text 31 2 2 2 2" xfId="38387"/>
    <cellStyle name="Warning Text 31 2 2 3" xfId="38386"/>
    <cellStyle name="Warning Text 31 2 3" xfId="20773"/>
    <cellStyle name="Warning Text 31 2 3 2" xfId="20774"/>
    <cellStyle name="Warning Text 31 2 3 2 2" xfId="38389"/>
    <cellStyle name="Warning Text 31 2 3 3" xfId="38388"/>
    <cellStyle name="Warning Text 31 2 4" xfId="20775"/>
    <cellStyle name="Warning Text 31 2 4 2" xfId="38390"/>
    <cellStyle name="Warning Text 31 2 5" xfId="38385"/>
    <cellStyle name="Warning Text 31 3" xfId="20776"/>
    <cellStyle name="Warning Text 31 3 2" xfId="20777"/>
    <cellStyle name="Warning Text 31 3 2 2" xfId="20778"/>
    <cellStyle name="Warning Text 31 3 2 2 2" xfId="38393"/>
    <cellStyle name="Warning Text 31 3 2 3" xfId="38392"/>
    <cellStyle name="Warning Text 31 3 3" xfId="20779"/>
    <cellStyle name="Warning Text 31 3 3 2" xfId="20780"/>
    <cellStyle name="Warning Text 31 3 3 2 2" xfId="38395"/>
    <cellStyle name="Warning Text 31 3 3 3" xfId="38394"/>
    <cellStyle name="Warning Text 31 3 4" xfId="20781"/>
    <cellStyle name="Warning Text 31 3 4 2" xfId="38396"/>
    <cellStyle name="Warning Text 31 3 5" xfId="38391"/>
    <cellStyle name="Warning Text 31 4" xfId="20782"/>
    <cellStyle name="Warning Text 31 4 2" xfId="20783"/>
    <cellStyle name="Warning Text 31 4 2 2" xfId="20784"/>
    <cellStyle name="Warning Text 31 4 2 2 2" xfId="38399"/>
    <cellStyle name="Warning Text 31 4 2 3" xfId="38398"/>
    <cellStyle name="Warning Text 31 4 3" xfId="20785"/>
    <cellStyle name="Warning Text 31 4 3 2" xfId="20786"/>
    <cellStyle name="Warning Text 31 4 3 2 2" xfId="38401"/>
    <cellStyle name="Warning Text 31 4 3 3" xfId="38400"/>
    <cellStyle name="Warning Text 31 4 4" xfId="20787"/>
    <cellStyle name="Warning Text 31 4 4 2" xfId="38402"/>
    <cellStyle name="Warning Text 31 4 5" xfId="38397"/>
    <cellStyle name="Warning Text 31 5" xfId="20788"/>
    <cellStyle name="Warning Text 31 5 2" xfId="20789"/>
    <cellStyle name="Warning Text 31 5 2 2" xfId="20790"/>
    <cellStyle name="Warning Text 31 5 2 2 2" xfId="38405"/>
    <cellStyle name="Warning Text 31 5 2 3" xfId="38404"/>
    <cellStyle name="Warning Text 31 5 3" xfId="20791"/>
    <cellStyle name="Warning Text 31 5 3 2" xfId="20792"/>
    <cellStyle name="Warning Text 31 5 3 2 2" xfId="38407"/>
    <cellStyle name="Warning Text 31 5 3 3" xfId="38406"/>
    <cellStyle name="Warning Text 31 5 4" xfId="20793"/>
    <cellStyle name="Warning Text 31 5 4 2" xfId="20794"/>
    <cellStyle name="Warning Text 31 5 4 2 2" xfId="38409"/>
    <cellStyle name="Warning Text 31 5 4 3" xfId="38408"/>
    <cellStyle name="Warning Text 31 5 5" xfId="20795"/>
    <cellStyle name="Warning Text 31 5 5 2" xfId="38410"/>
    <cellStyle name="Warning Text 31 5 6" xfId="38403"/>
    <cellStyle name="Warning Text 31 6" xfId="20796"/>
    <cellStyle name="Warning Text 31 6 2" xfId="20797"/>
    <cellStyle name="Warning Text 31 6 2 2" xfId="20798"/>
    <cellStyle name="Warning Text 31 6 2 2 2" xfId="38413"/>
    <cellStyle name="Warning Text 31 6 2 3" xfId="38412"/>
    <cellStyle name="Warning Text 31 6 3" xfId="20799"/>
    <cellStyle name="Warning Text 31 6 3 2" xfId="20800"/>
    <cellStyle name="Warning Text 31 6 3 2 2" xfId="38415"/>
    <cellStyle name="Warning Text 31 6 3 3" xfId="38414"/>
    <cellStyle name="Warning Text 31 6 4" xfId="20801"/>
    <cellStyle name="Warning Text 31 6 4 2" xfId="38416"/>
    <cellStyle name="Warning Text 31 6 5" xfId="38411"/>
    <cellStyle name="Warning Text 31 7" xfId="20802"/>
    <cellStyle name="Warning Text 31 7 2" xfId="20803"/>
    <cellStyle name="Warning Text 31 7 2 2" xfId="38418"/>
    <cellStyle name="Warning Text 31 7 3" xfId="38417"/>
    <cellStyle name="Warning Text 31 8" xfId="20804"/>
    <cellStyle name="Warning Text 31 8 2" xfId="20805"/>
    <cellStyle name="Warning Text 31 8 2 2" xfId="38420"/>
    <cellStyle name="Warning Text 31 8 3" xfId="38419"/>
    <cellStyle name="Warning Text 31 9" xfId="20806"/>
    <cellStyle name="Warning Text 31 9 2" xfId="20807"/>
    <cellStyle name="Warning Text 31 9 2 2" xfId="38422"/>
    <cellStyle name="Warning Text 31 9 3" xfId="38421"/>
    <cellStyle name="Warning Text 32" xfId="20808"/>
    <cellStyle name="Warning Text 32 10" xfId="20809"/>
    <cellStyle name="Warning Text 32 10 2" xfId="20810"/>
    <cellStyle name="Warning Text 32 10 2 2" xfId="38425"/>
    <cellStyle name="Warning Text 32 10 3" xfId="38424"/>
    <cellStyle name="Warning Text 32 11" xfId="20811"/>
    <cellStyle name="Warning Text 32 11 2" xfId="38426"/>
    <cellStyle name="Warning Text 32 12" xfId="38423"/>
    <cellStyle name="Warning Text 32 2" xfId="20812"/>
    <cellStyle name="Warning Text 32 2 2" xfId="20813"/>
    <cellStyle name="Warning Text 32 2 2 2" xfId="20814"/>
    <cellStyle name="Warning Text 32 2 2 2 2" xfId="38429"/>
    <cellStyle name="Warning Text 32 2 2 3" xfId="38428"/>
    <cellStyle name="Warning Text 32 2 3" xfId="20815"/>
    <cellStyle name="Warning Text 32 2 3 2" xfId="20816"/>
    <cellStyle name="Warning Text 32 2 3 2 2" xfId="38431"/>
    <cellStyle name="Warning Text 32 2 3 3" xfId="38430"/>
    <cellStyle name="Warning Text 32 2 4" xfId="20817"/>
    <cellStyle name="Warning Text 32 2 4 2" xfId="38432"/>
    <cellStyle name="Warning Text 32 2 5" xfId="38427"/>
    <cellStyle name="Warning Text 32 3" xfId="20818"/>
    <cellStyle name="Warning Text 32 3 2" xfId="20819"/>
    <cellStyle name="Warning Text 32 3 2 2" xfId="20820"/>
    <cellStyle name="Warning Text 32 3 2 2 2" xfId="38435"/>
    <cellStyle name="Warning Text 32 3 2 3" xfId="38434"/>
    <cellStyle name="Warning Text 32 3 3" xfId="20821"/>
    <cellStyle name="Warning Text 32 3 3 2" xfId="20822"/>
    <cellStyle name="Warning Text 32 3 3 2 2" xfId="38437"/>
    <cellStyle name="Warning Text 32 3 3 3" xfId="38436"/>
    <cellStyle name="Warning Text 32 3 4" xfId="20823"/>
    <cellStyle name="Warning Text 32 3 4 2" xfId="38438"/>
    <cellStyle name="Warning Text 32 3 5" xfId="38433"/>
    <cellStyle name="Warning Text 32 4" xfId="20824"/>
    <cellStyle name="Warning Text 32 4 2" xfId="20825"/>
    <cellStyle name="Warning Text 32 4 2 2" xfId="20826"/>
    <cellStyle name="Warning Text 32 4 2 2 2" xfId="38441"/>
    <cellStyle name="Warning Text 32 4 2 3" xfId="38440"/>
    <cellStyle name="Warning Text 32 4 3" xfId="20827"/>
    <cellStyle name="Warning Text 32 4 3 2" xfId="20828"/>
    <cellStyle name="Warning Text 32 4 3 2 2" xfId="38443"/>
    <cellStyle name="Warning Text 32 4 3 3" xfId="38442"/>
    <cellStyle name="Warning Text 32 4 4" xfId="20829"/>
    <cellStyle name="Warning Text 32 4 4 2" xfId="38444"/>
    <cellStyle name="Warning Text 32 4 5" xfId="38439"/>
    <cellStyle name="Warning Text 32 5" xfId="20830"/>
    <cellStyle name="Warning Text 32 5 2" xfId="20831"/>
    <cellStyle name="Warning Text 32 5 2 2" xfId="20832"/>
    <cellStyle name="Warning Text 32 5 2 2 2" xfId="38447"/>
    <cellStyle name="Warning Text 32 5 2 3" xfId="38446"/>
    <cellStyle name="Warning Text 32 5 3" xfId="20833"/>
    <cellStyle name="Warning Text 32 5 3 2" xfId="20834"/>
    <cellStyle name="Warning Text 32 5 3 2 2" xfId="38449"/>
    <cellStyle name="Warning Text 32 5 3 3" xfId="38448"/>
    <cellStyle name="Warning Text 32 5 4" xfId="20835"/>
    <cellStyle name="Warning Text 32 5 4 2" xfId="20836"/>
    <cellStyle name="Warning Text 32 5 4 2 2" xfId="38451"/>
    <cellStyle name="Warning Text 32 5 4 3" xfId="38450"/>
    <cellStyle name="Warning Text 32 5 5" xfId="20837"/>
    <cellStyle name="Warning Text 32 5 5 2" xfId="38452"/>
    <cellStyle name="Warning Text 32 5 6" xfId="38445"/>
    <cellStyle name="Warning Text 32 6" xfId="20838"/>
    <cellStyle name="Warning Text 32 6 2" xfId="20839"/>
    <cellStyle name="Warning Text 32 6 2 2" xfId="20840"/>
    <cellStyle name="Warning Text 32 6 2 2 2" xfId="38455"/>
    <cellStyle name="Warning Text 32 6 2 3" xfId="38454"/>
    <cellStyle name="Warning Text 32 6 3" xfId="20841"/>
    <cellStyle name="Warning Text 32 6 3 2" xfId="20842"/>
    <cellStyle name="Warning Text 32 6 3 2 2" xfId="38457"/>
    <cellStyle name="Warning Text 32 6 3 3" xfId="38456"/>
    <cellStyle name="Warning Text 32 6 4" xfId="20843"/>
    <cellStyle name="Warning Text 32 6 4 2" xfId="38458"/>
    <cellStyle name="Warning Text 32 6 5" xfId="38453"/>
    <cellStyle name="Warning Text 32 7" xfId="20844"/>
    <cellStyle name="Warning Text 32 7 2" xfId="20845"/>
    <cellStyle name="Warning Text 32 7 2 2" xfId="38460"/>
    <cellStyle name="Warning Text 32 7 3" xfId="38459"/>
    <cellStyle name="Warning Text 32 8" xfId="20846"/>
    <cellStyle name="Warning Text 32 8 2" xfId="20847"/>
    <cellStyle name="Warning Text 32 8 2 2" xfId="38462"/>
    <cellStyle name="Warning Text 32 8 3" xfId="38461"/>
    <cellStyle name="Warning Text 32 9" xfId="20848"/>
    <cellStyle name="Warning Text 32 9 2" xfId="20849"/>
    <cellStyle name="Warning Text 32 9 2 2" xfId="38464"/>
    <cellStyle name="Warning Text 32 9 3" xfId="38463"/>
    <cellStyle name="Warning Text 33" xfId="20850"/>
    <cellStyle name="Warning Text 33 10" xfId="20851"/>
    <cellStyle name="Warning Text 33 10 2" xfId="20852"/>
    <cellStyle name="Warning Text 33 10 2 2" xfId="38467"/>
    <cellStyle name="Warning Text 33 10 3" xfId="38466"/>
    <cellStyle name="Warning Text 33 11" xfId="20853"/>
    <cellStyle name="Warning Text 33 11 2" xfId="38468"/>
    <cellStyle name="Warning Text 33 12" xfId="38465"/>
    <cellStyle name="Warning Text 33 2" xfId="20854"/>
    <cellStyle name="Warning Text 33 2 2" xfId="20855"/>
    <cellStyle name="Warning Text 33 2 2 2" xfId="20856"/>
    <cellStyle name="Warning Text 33 2 2 2 2" xfId="38471"/>
    <cellStyle name="Warning Text 33 2 2 3" xfId="38470"/>
    <cellStyle name="Warning Text 33 2 3" xfId="20857"/>
    <cellStyle name="Warning Text 33 2 3 2" xfId="20858"/>
    <cellStyle name="Warning Text 33 2 3 2 2" xfId="38473"/>
    <cellStyle name="Warning Text 33 2 3 3" xfId="38472"/>
    <cellStyle name="Warning Text 33 2 4" xfId="20859"/>
    <cellStyle name="Warning Text 33 2 4 2" xfId="38474"/>
    <cellStyle name="Warning Text 33 2 5" xfId="38469"/>
    <cellStyle name="Warning Text 33 3" xfId="20860"/>
    <cellStyle name="Warning Text 33 3 2" xfId="20861"/>
    <cellStyle name="Warning Text 33 3 2 2" xfId="20862"/>
    <cellStyle name="Warning Text 33 3 2 2 2" xfId="38477"/>
    <cellStyle name="Warning Text 33 3 2 3" xfId="38476"/>
    <cellStyle name="Warning Text 33 3 3" xfId="20863"/>
    <cellStyle name="Warning Text 33 3 3 2" xfId="20864"/>
    <cellStyle name="Warning Text 33 3 3 2 2" xfId="38479"/>
    <cellStyle name="Warning Text 33 3 3 3" xfId="38478"/>
    <cellStyle name="Warning Text 33 3 4" xfId="20865"/>
    <cellStyle name="Warning Text 33 3 4 2" xfId="38480"/>
    <cellStyle name="Warning Text 33 3 5" xfId="38475"/>
    <cellStyle name="Warning Text 33 4" xfId="20866"/>
    <cellStyle name="Warning Text 33 4 2" xfId="20867"/>
    <cellStyle name="Warning Text 33 4 2 2" xfId="20868"/>
    <cellStyle name="Warning Text 33 4 2 2 2" xfId="38483"/>
    <cellStyle name="Warning Text 33 4 2 3" xfId="38482"/>
    <cellStyle name="Warning Text 33 4 3" xfId="20869"/>
    <cellStyle name="Warning Text 33 4 3 2" xfId="20870"/>
    <cellStyle name="Warning Text 33 4 3 2 2" xfId="38485"/>
    <cellStyle name="Warning Text 33 4 3 3" xfId="38484"/>
    <cellStyle name="Warning Text 33 4 4" xfId="20871"/>
    <cellStyle name="Warning Text 33 4 4 2" xfId="38486"/>
    <cellStyle name="Warning Text 33 4 5" xfId="38481"/>
    <cellStyle name="Warning Text 33 5" xfId="20872"/>
    <cellStyle name="Warning Text 33 5 2" xfId="20873"/>
    <cellStyle name="Warning Text 33 5 2 2" xfId="20874"/>
    <cellStyle name="Warning Text 33 5 2 2 2" xfId="38489"/>
    <cellStyle name="Warning Text 33 5 2 3" xfId="38488"/>
    <cellStyle name="Warning Text 33 5 3" xfId="20875"/>
    <cellStyle name="Warning Text 33 5 3 2" xfId="20876"/>
    <cellStyle name="Warning Text 33 5 3 2 2" xfId="38491"/>
    <cellStyle name="Warning Text 33 5 3 3" xfId="38490"/>
    <cellStyle name="Warning Text 33 5 4" xfId="20877"/>
    <cellStyle name="Warning Text 33 5 4 2" xfId="20878"/>
    <cellStyle name="Warning Text 33 5 4 2 2" xfId="38493"/>
    <cellStyle name="Warning Text 33 5 4 3" xfId="38492"/>
    <cellStyle name="Warning Text 33 5 5" xfId="20879"/>
    <cellStyle name="Warning Text 33 5 5 2" xfId="38494"/>
    <cellStyle name="Warning Text 33 5 6" xfId="38487"/>
    <cellStyle name="Warning Text 33 6" xfId="20880"/>
    <cellStyle name="Warning Text 33 6 2" xfId="20881"/>
    <cellStyle name="Warning Text 33 6 2 2" xfId="20882"/>
    <cellStyle name="Warning Text 33 6 2 2 2" xfId="38497"/>
    <cellStyle name="Warning Text 33 6 2 3" xfId="38496"/>
    <cellStyle name="Warning Text 33 6 3" xfId="20883"/>
    <cellStyle name="Warning Text 33 6 3 2" xfId="20884"/>
    <cellStyle name="Warning Text 33 6 3 2 2" xfId="38499"/>
    <cellStyle name="Warning Text 33 6 3 3" xfId="38498"/>
    <cellStyle name="Warning Text 33 6 4" xfId="20885"/>
    <cellStyle name="Warning Text 33 6 4 2" xfId="38500"/>
    <cellStyle name="Warning Text 33 6 5" xfId="38495"/>
    <cellStyle name="Warning Text 33 7" xfId="20886"/>
    <cellStyle name="Warning Text 33 7 2" xfId="20887"/>
    <cellStyle name="Warning Text 33 7 2 2" xfId="38502"/>
    <cellStyle name="Warning Text 33 7 3" xfId="38501"/>
    <cellStyle name="Warning Text 33 8" xfId="20888"/>
    <cellStyle name="Warning Text 33 8 2" xfId="20889"/>
    <cellStyle name="Warning Text 33 8 2 2" xfId="38504"/>
    <cellStyle name="Warning Text 33 8 3" xfId="38503"/>
    <cellStyle name="Warning Text 33 9" xfId="20890"/>
    <cellStyle name="Warning Text 33 9 2" xfId="20891"/>
    <cellStyle name="Warning Text 33 9 2 2" xfId="38506"/>
    <cellStyle name="Warning Text 33 9 3" xfId="38505"/>
    <cellStyle name="Warning Text 34" xfId="20892"/>
    <cellStyle name="Warning Text 34 10" xfId="20893"/>
    <cellStyle name="Warning Text 34 10 2" xfId="20894"/>
    <cellStyle name="Warning Text 34 10 2 2" xfId="38509"/>
    <cellStyle name="Warning Text 34 10 3" xfId="38508"/>
    <cellStyle name="Warning Text 34 11" xfId="20895"/>
    <cellStyle name="Warning Text 34 11 2" xfId="38510"/>
    <cellStyle name="Warning Text 34 12" xfId="38507"/>
    <cellStyle name="Warning Text 34 2" xfId="20896"/>
    <cellStyle name="Warning Text 34 2 2" xfId="20897"/>
    <cellStyle name="Warning Text 34 2 2 2" xfId="20898"/>
    <cellStyle name="Warning Text 34 2 2 2 2" xfId="38513"/>
    <cellStyle name="Warning Text 34 2 2 3" xfId="38512"/>
    <cellStyle name="Warning Text 34 2 3" xfId="20899"/>
    <cellStyle name="Warning Text 34 2 3 2" xfId="20900"/>
    <cellStyle name="Warning Text 34 2 3 2 2" xfId="38515"/>
    <cellStyle name="Warning Text 34 2 3 3" xfId="38514"/>
    <cellStyle name="Warning Text 34 2 4" xfId="20901"/>
    <cellStyle name="Warning Text 34 2 4 2" xfId="38516"/>
    <cellStyle name="Warning Text 34 2 5" xfId="38511"/>
    <cellStyle name="Warning Text 34 3" xfId="20902"/>
    <cellStyle name="Warning Text 34 3 2" xfId="20903"/>
    <cellStyle name="Warning Text 34 3 2 2" xfId="20904"/>
    <cellStyle name="Warning Text 34 3 2 2 2" xfId="38519"/>
    <cellStyle name="Warning Text 34 3 2 3" xfId="38518"/>
    <cellStyle name="Warning Text 34 3 3" xfId="20905"/>
    <cellStyle name="Warning Text 34 3 3 2" xfId="20906"/>
    <cellStyle name="Warning Text 34 3 3 2 2" xfId="38521"/>
    <cellStyle name="Warning Text 34 3 3 3" xfId="38520"/>
    <cellStyle name="Warning Text 34 3 4" xfId="20907"/>
    <cellStyle name="Warning Text 34 3 4 2" xfId="38522"/>
    <cellStyle name="Warning Text 34 3 5" xfId="38517"/>
    <cellStyle name="Warning Text 34 4" xfId="20908"/>
    <cellStyle name="Warning Text 34 4 2" xfId="20909"/>
    <cellStyle name="Warning Text 34 4 2 2" xfId="20910"/>
    <cellStyle name="Warning Text 34 4 2 2 2" xfId="38525"/>
    <cellStyle name="Warning Text 34 4 2 3" xfId="38524"/>
    <cellStyle name="Warning Text 34 4 3" xfId="20911"/>
    <cellStyle name="Warning Text 34 4 3 2" xfId="20912"/>
    <cellStyle name="Warning Text 34 4 3 2 2" xfId="38527"/>
    <cellStyle name="Warning Text 34 4 3 3" xfId="38526"/>
    <cellStyle name="Warning Text 34 4 4" xfId="20913"/>
    <cellStyle name="Warning Text 34 4 4 2" xfId="38528"/>
    <cellStyle name="Warning Text 34 4 5" xfId="38523"/>
    <cellStyle name="Warning Text 34 5" xfId="20914"/>
    <cellStyle name="Warning Text 34 5 2" xfId="20915"/>
    <cellStyle name="Warning Text 34 5 2 2" xfId="20916"/>
    <cellStyle name="Warning Text 34 5 2 2 2" xfId="38531"/>
    <cellStyle name="Warning Text 34 5 2 3" xfId="38530"/>
    <cellStyle name="Warning Text 34 5 3" xfId="20917"/>
    <cellStyle name="Warning Text 34 5 3 2" xfId="20918"/>
    <cellStyle name="Warning Text 34 5 3 2 2" xfId="38533"/>
    <cellStyle name="Warning Text 34 5 3 3" xfId="38532"/>
    <cellStyle name="Warning Text 34 5 4" xfId="20919"/>
    <cellStyle name="Warning Text 34 5 4 2" xfId="20920"/>
    <cellStyle name="Warning Text 34 5 4 2 2" xfId="38535"/>
    <cellStyle name="Warning Text 34 5 4 3" xfId="38534"/>
    <cellStyle name="Warning Text 34 5 5" xfId="20921"/>
    <cellStyle name="Warning Text 34 5 5 2" xfId="38536"/>
    <cellStyle name="Warning Text 34 5 6" xfId="38529"/>
    <cellStyle name="Warning Text 34 6" xfId="20922"/>
    <cellStyle name="Warning Text 34 6 2" xfId="20923"/>
    <cellStyle name="Warning Text 34 6 2 2" xfId="20924"/>
    <cellStyle name="Warning Text 34 6 2 2 2" xfId="38539"/>
    <cellStyle name="Warning Text 34 6 2 3" xfId="38538"/>
    <cellStyle name="Warning Text 34 6 3" xfId="20925"/>
    <cellStyle name="Warning Text 34 6 3 2" xfId="20926"/>
    <cellStyle name="Warning Text 34 6 3 2 2" xfId="38541"/>
    <cellStyle name="Warning Text 34 6 3 3" xfId="38540"/>
    <cellStyle name="Warning Text 34 6 4" xfId="20927"/>
    <cellStyle name="Warning Text 34 6 4 2" xfId="38542"/>
    <cellStyle name="Warning Text 34 6 5" xfId="38537"/>
    <cellStyle name="Warning Text 34 7" xfId="20928"/>
    <cellStyle name="Warning Text 34 7 2" xfId="20929"/>
    <cellStyle name="Warning Text 34 7 2 2" xfId="38544"/>
    <cellStyle name="Warning Text 34 7 3" xfId="38543"/>
    <cellStyle name="Warning Text 34 8" xfId="20930"/>
    <cellStyle name="Warning Text 34 8 2" xfId="20931"/>
    <cellStyle name="Warning Text 34 8 2 2" xfId="38546"/>
    <cellStyle name="Warning Text 34 8 3" xfId="38545"/>
    <cellStyle name="Warning Text 34 9" xfId="20932"/>
    <cellStyle name="Warning Text 34 9 2" xfId="20933"/>
    <cellStyle name="Warning Text 34 9 2 2" xfId="38548"/>
    <cellStyle name="Warning Text 34 9 3" xfId="38547"/>
    <cellStyle name="Warning Text 35" xfId="20934"/>
    <cellStyle name="Warning Text 35 10" xfId="20935"/>
    <cellStyle name="Warning Text 35 10 2" xfId="20936"/>
    <cellStyle name="Warning Text 35 10 2 2" xfId="38551"/>
    <cellStyle name="Warning Text 35 10 3" xfId="38550"/>
    <cellStyle name="Warning Text 35 11" xfId="20937"/>
    <cellStyle name="Warning Text 35 11 2" xfId="38552"/>
    <cellStyle name="Warning Text 35 12" xfId="38549"/>
    <cellStyle name="Warning Text 35 2" xfId="20938"/>
    <cellStyle name="Warning Text 35 2 2" xfId="20939"/>
    <cellStyle name="Warning Text 35 2 2 2" xfId="20940"/>
    <cellStyle name="Warning Text 35 2 2 2 2" xfId="38555"/>
    <cellStyle name="Warning Text 35 2 2 3" xfId="38554"/>
    <cellStyle name="Warning Text 35 2 3" xfId="20941"/>
    <cellStyle name="Warning Text 35 2 3 2" xfId="20942"/>
    <cellStyle name="Warning Text 35 2 3 2 2" xfId="38557"/>
    <cellStyle name="Warning Text 35 2 3 3" xfId="38556"/>
    <cellStyle name="Warning Text 35 2 4" xfId="20943"/>
    <cellStyle name="Warning Text 35 2 4 2" xfId="38558"/>
    <cellStyle name="Warning Text 35 2 5" xfId="38553"/>
    <cellStyle name="Warning Text 35 3" xfId="20944"/>
    <cellStyle name="Warning Text 35 3 2" xfId="20945"/>
    <cellStyle name="Warning Text 35 3 2 2" xfId="20946"/>
    <cellStyle name="Warning Text 35 3 2 2 2" xfId="38561"/>
    <cellStyle name="Warning Text 35 3 2 3" xfId="38560"/>
    <cellStyle name="Warning Text 35 3 3" xfId="20947"/>
    <cellStyle name="Warning Text 35 3 3 2" xfId="20948"/>
    <cellStyle name="Warning Text 35 3 3 2 2" xfId="38563"/>
    <cellStyle name="Warning Text 35 3 3 3" xfId="38562"/>
    <cellStyle name="Warning Text 35 3 4" xfId="20949"/>
    <cellStyle name="Warning Text 35 3 4 2" xfId="38564"/>
    <cellStyle name="Warning Text 35 3 5" xfId="38559"/>
    <cellStyle name="Warning Text 35 4" xfId="20950"/>
    <cellStyle name="Warning Text 35 4 2" xfId="20951"/>
    <cellStyle name="Warning Text 35 4 2 2" xfId="20952"/>
    <cellStyle name="Warning Text 35 4 2 2 2" xfId="38567"/>
    <cellStyle name="Warning Text 35 4 2 3" xfId="38566"/>
    <cellStyle name="Warning Text 35 4 3" xfId="20953"/>
    <cellStyle name="Warning Text 35 4 3 2" xfId="20954"/>
    <cellStyle name="Warning Text 35 4 3 2 2" xfId="38569"/>
    <cellStyle name="Warning Text 35 4 3 3" xfId="38568"/>
    <cellStyle name="Warning Text 35 4 4" xfId="20955"/>
    <cellStyle name="Warning Text 35 4 4 2" xfId="38570"/>
    <cellStyle name="Warning Text 35 4 5" xfId="38565"/>
    <cellStyle name="Warning Text 35 5" xfId="20956"/>
    <cellStyle name="Warning Text 35 5 2" xfId="20957"/>
    <cellStyle name="Warning Text 35 5 2 2" xfId="20958"/>
    <cellStyle name="Warning Text 35 5 2 2 2" xfId="38573"/>
    <cellStyle name="Warning Text 35 5 2 3" xfId="38572"/>
    <cellStyle name="Warning Text 35 5 3" xfId="20959"/>
    <cellStyle name="Warning Text 35 5 3 2" xfId="20960"/>
    <cellStyle name="Warning Text 35 5 3 2 2" xfId="38575"/>
    <cellStyle name="Warning Text 35 5 3 3" xfId="38574"/>
    <cellStyle name="Warning Text 35 5 4" xfId="20961"/>
    <cellStyle name="Warning Text 35 5 4 2" xfId="20962"/>
    <cellStyle name="Warning Text 35 5 4 2 2" xfId="38577"/>
    <cellStyle name="Warning Text 35 5 4 3" xfId="38576"/>
    <cellStyle name="Warning Text 35 5 5" xfId="20963"/>
    <cellStyle name="Warning Text 35 5 5 2" xfId="38578"/>
    <cellStyle name="Warning Text 35 5 6" xfId="38571"/>
    <cellStyle name="Warning Text 35 6" xfId="20964"/>
    <cellStyle name="Warning Text 35 6 2" xfId="20965"/>
    <cellStyle name="Warning Text 35 6 2 2" xfId="20966"/>
    <cellStyle name="Warning Text 35 6 2 2 2" xfId="38581"/>
    <cellStyle name="Warning Text 35 6 2 3" xfId="38580"/>
    <cellStyle name="Warning Text 35 6 3" xfId="20967"/>
    <cellStyle name="Warning Text 35 6 3 2" xfId="20968"/>
    <cellStyle name="Warning Text 35 6 3 2 2" xfId="38583"/>
    <cellStyle name="Warning Text 35 6 3 3" xfId="38582"/>
    <cellStyle name="Warning Text 35 6 4" xfId="20969"/>
    <cellStyle name="Warning Text 35 6 4 2" xfId="38584"/>
    <cellStyle name="Warning Text 35 6 5" xfId="38579"/>
    <cellStyle name="Warning Text 35 7" xfId="20970"/>
    <cellStyle name="Warning Text 35 7 2" xfId="20971"/>
    <cellStyle name="Warning Text 35 7 2 2" xfId="38586"/>
    <cellStyle name="Warning Text 35 7 3" xfId="38585"/>
    <cellStyle name="Warning Text 35 8" xfId="20972"/>
    <cellStyle name="Warning Text 35 8 2" xfId="20973"/>
    <cellStyle name="Warning Text 35 8 2 2" xfId="38588"/>
    <cellStyle name="Warning Text 35 8 3" xfId="38587"/>
    <cellStyle name="Warning Text 35 9" xfId="20974"/>
    <cellStyle name="Warning Text 35 9 2" xfId="20975"/>
    <cellStyle name="Warning Text 35 9 2 2" xfId="38590"/>
    <cellStyle name="Warning Text 35 9 3" xfId="38589"/>
    <cellStyle name="Warning Text 36" xfId="20976"/>
    <cellStyle name="Warning Text 36 10" xfId="20977"/>
    <cellStyle name="Warning Text 36 10 2" xfId="20978"/>
    <cellStyle name="Warning Text 36 10 2 2" xfId="38593"/>
    <cellStyle name="Warning Text 36 10 3" xfId="38592"/>
    <cellStyle name="Warning Text 36 11" xfId="20979"/>
    <cellStyle name="Warning Text 36 11 2" xfId="38594"/>
    <cellStyle name="Warning Text 36 12" xfId="38591"/>
    <cellStyle name="Warning Text 36 2" xfId="20980"/>
    <cellStyle name="Warning Text 36 2 2" xfId="20981"/>
    <cellStyle name="Warning Text 36 2 2 2" xfId="20982"/>
    <cellStyle name="Warning Text 36 2 2 2 2" xfId="38597"/>
    <cellStyle name="Warning Text 36 2 2 3" xfId="38596"/>
    <cellStyle name="Warning Text 36 2 3" xfId="20983"/>
    <cellStyle name="Warning Text 36 2 3 2" xfId="20984"/>
    <cellStyle name="Warning Text 36 2 3 2 2" xfId="38599"/>
    <cellStyle name="Warning Text 36 2 3 3" xfId="38598"/>
    <cellStyle name="Warning Text 36 2 4" xfId="20985"/>
    <cellStyle name="Warning Text 36 2 4 2" xfId="38600"/>
    <cellStyle name="Warning Text 36 2 5" xfId="38595"/>
    <cellStyle name="Warning Text 36 3" xfId="20986"/>
    <cellStyle name="Warning Text 36 3 2" xfId="20987"/>
    <cellStyle name="Warning Text 36 3 2 2" xfId="20988"/>
    <cellStyle name="Warning Text 36 3 2 2 2" xfId="38603"/>
    <cellStyle name="Warning Text 36 3 2 3" xfId="38602"/>
    <cellStyle name="Warning Text 36 3 3" xfId="20989"/>
    <cellStyle name="Warning Text 36 3 3 2" xfId="20990"/>
    <cellStyle name="Warning Text 36 3 3 2 2" xfId="38605"/>
    <cellStyle name="Warning Text 36 3 3 3" xfId="38604"/>
    <cellStyle name="Warning Text 36 3 4" xfId="20991"/>
    <cellStyle name="Warning Text 36 3 4 2" xfId="38606"/>
    <cellStyle name="Warning Text 36 3 5" xfId="38601"/>
    <cellStyle name="Warning Text 36 4" xfId="20992"/>
    <cellStyle name="Warning Text 36 4 2" xfId="20993"/>
    <cellStyle name="Warning Text 36 4 2 2" xfId="20994"/>
    <cellStyle name="Warning Text 36 4 2 2 2" xfId="38609"/>
    <cellStyle name="Warning Text 36 4 2 3" xfId="38608"/>
    <cellStyle name="Warning Text 36 4 3" xfId="20995"/>
    <cellStyle name="Warning Text 36 4 3 2" xfId="20996"/>
    <cellStyle name="Warning Text 36 4 3 2 2" xfId="38611"/>
    <cellStyle name="Warning Text 36 4 3 3" xfId="38610"/>
    <cellStyle name="Warning Text 36 4 4" xfId="20997"/>
    <cellStyle name="Warning Text 36 4 4 2" xfId="38612"/>
    <cellStyle name="Warning Text 36 4 5" xfId="38607"/>
    <cellStyle name="Warning Text 36 5" xfId="20998"/>
    <cellStyle name="Warning Text 36 5 2" xfId="20999"/>
    <cellStyle name="Warning Text 36 5 2 2" xfId="21000"/>
    <cellStyle name="Warning Text 36 5 2 2 2" xfId="38615"/>
    <cellStyle name="Warning Text 36 5 2 3" xfId="38614"/>
    <cellStyle name="Warning Text 36 5 3" xfId="21001"/>
    <cellStyle name="Warning Text 36 5 3 2" xfId="21002"/>
    <cellStyle name="Warning Text 36 5 3 2 2" xfId="38617"/>
    <cellStyle name="Warning Text 36 5 3 3" xfId="38616"/>
    <cellStyle name="Warning Text 36 5 4" xfId="21003"/>
    <cellStyle name="Warning Text 36 5 4 2" xfId="21004"/>
    <cellStyle name="Warning Text 36 5 4 2 2" xfId="38619"/>
    <cellStyle name="Warning Text 36 5 4 3" xfId="38618"/>
    <cellStyle name="Warning Text 36 5 5" xfId="21005"/>
    <cellStyle name="Warning Text 36 5 5 2" xfId="38620"/>
    <cellStyle name="Warning Text 36 5 6" xfId="38613"/>
    <cellStyle name="Warning Text 36 6" xfId="21006"/>
    <cellStyle name="Warning Text 36 6 2" xfId="21007"/>
    <cellStyle name="Warning Text 36 6 2 2" xfId="21008"/>
    <cellStyle name="Warning Text 36 6 2 2 2" xfId="38623"/>
    <cellStyle name="Warning Text 36 6 2 3" xfId="38622"/>
    <cellStyle name="Warning Text 36 6 3" xfId="21009"/>
    <cellStyle name="Warning Text 36 6 3 2" xfId="21010"/>
    <cellStyle name="Warning Text 36 6 3 2 2" xfId="38625"/>
    <cellStyle name="Warning Text 36 6 3 3" xfId="38624"/>
    <cellStyle name="Warning Text 36 6 4" xfId="21011"/>
    <cellStyle name="Warning Text 36 6 4 2" xfId="38626"/>
    <cellStyle name="Warning Text 36 6 5" xfId="38621"/>
    <cellStyle name="Warning Text 36 7" xfId="21012"/>
    <cellStyle name="Warning Text 36 7 2" xfId="21013"/>
    <cellStyle name="Warning Text 36 7 2 2" xfId="38628"/>
    <cellStyle name="Warning Text 36 7 3" xfId="38627"/>
    <cellStyle name="Warning Text 36 8" xfId="21014"/>
    <cellStyle name="Warning Text 36 8 2" xfId="21015"/>
    <cellStyle name="Warning Text 36 8 2 2" xfId="38630"/>
    <cellStyle name="Warning Text 36 8 3" xfId="38629"/>
    <cellStyle name="Warning Text 36 9" xfId="21016"/>
    <cellStyle name="Warning Text 36 9 2" xfId="21017"/>
    <cellStyle name="Warning Text 36 9 2 2" xfId="38632"/>
    <cellStyle name="Warning Text 36 9 3" xfId="38631"/>
    <cellStyle name="Warning Text 37" xfId="21018"/>
    <cellStyle name="Warning Text 37 10" xfId="21019"/>
    <cellStyle name="Warning Text 37 10 2" xfId="21020"/>
    <cellStyle name="Warning Text 37 10 2 2" xfId="38635"/>
    <cellStyle name="Warning Text 37 10 3" xfId="38634"/>
    <cellStyle name="Warning Text 37 11" xfId="21021"/>
    <cellStyle name="Warning Text 37 11 2" xfId="38636"/>
    <cellStyle name="Warning Text 37 12" xfId="38633"/>
    <cellStyle name="Warning Text 37 2" xfId="21022"/>
    <cellStyle name="Warning Text 37 2 2" xfId="21023"/>
    <cellStyle name="Warning Text 37 2 2 2" xfId="21024"/>
    <cellStyle name="Warning Text 37 2 2 2 2" xfId="38639"/>
    <cellStyle name="Warning Text 37 2 2 3" xfId="38638"/>
    <cellStyle name="Warning Text 37 2 3" xfId="21025"/>
    <cellStyle name="Warning Text 37 2 3 2" xfId="21026"/>
    <cellStyle name="Warning Text 37 2 3 2 2" xfId="38641"/>
    <cellStyle name="Warning Text 37 2 3 3" xfId="38640"/>
    <cellStyle name="Warning Text 37 2 4" xfId="21027"/>
    <cellStyle name="Warning Text 37 2 4 2" xfId="38642"/>
    <cellStyle name="Warning Text 37 2 5" xfId="38637"/>
    <cellStyle name="Warning Text 37 3" xfId="21028"/>
    <cellStyle name="Warning Text 37 3 2" xfId="21029"/>
    <cellStyle name="Warning Text 37 3 2 2" xfId="21030"/>
    <cellStyle name="Warning Text 37 3 2 2 2" xfId="38645"/>
    <cellStyle name="Warning Text 37 3 2 3" xfId="38644"/>
    <cellStyle name="Warning Text 37 3 3" xfId="21031"/>
    <cellStyle name="Warning Text 37 3 3 2" xfId="21032"/>
    <cellStyle name="Warning Text 37 3 3 2 2" xfId="38647"/>
    <cellStyle name="Warning Text 37 3 3 3" xfId="38646"/>
    <cellStyle name="Warning Text 37 3 4" xfId="21033"/>
    <cellStyle name="Warning Text 37 3 4 2" xfId="38648"/>
    <cellStyle name="Warning Text 37 3 5" xfId="38643"/>
    <cellStyle name="Warning Text 37 4" xfId="21034"/>
    <cellStyle name="Warning Text 37 4 2" xfId="21035"/>
    <cellStyle name="Warning Text 37 4 2 2" xfId="21036"/>
    <cellStyle name="Warning Text 37 4 2 2 2" xfId="38651"/>
    <cellStyle name="Warning Text 37 4 2 3" xfId="38650"/>
    <cellStyle name="Warning Text 37 4 3" xfId="21037"/>
    <cellStyle name="Warning Text 37 4 3 2" xfId="21038"/>
    <cellStyle name="Warning Text 37 4 3 2 2" xfId="38653"/>
    <cellStyle name="Warning Text 37 4 3 3" xfId="38652"/>
    <cellStyle name="Warning Text 37 4 4" xfId="21039"/>
    <cellStyle name="Warning Text 37 4 4 2" xfId="38654"/>
    <cellStyle name="Warning Text 37 4 5" xfId="38649"/>
    <cellStyle name="Warning Text 37 5" xfId="21040"/>
    <cellStyle name="Warning Text 37 5 2" xfId="21041"/>
    <cellStyle name="Warning Text 37 5 2 2" xfId="21042"/>
    <cellStyle name="Warning Text 37 5 2 2 2" xfId="38657"/>
    <cellStyle name="Warning Text 37 5 2 3" xfId="38656"/>
    <cellStyle name="Warning Text 37 5 3" xfId="21043"/>
    <cellStyle name="Warning Text 37 5 3 2" xfId="21044"/>
    <cellStyle name="Warning Text 37 5 3 2 2" xfId="38659"/>
    <cellStyle name="Warning Text 37 5 3 3" xfId="38658"/>
    <cellStyle name="Warning Text 37 5 4" xfId="21045"/>
    <cellStyle name="Warning Text 37 5 4 2" xfId="21046"/>
    <cellStyle name="Warning Text 37 5 4 2 2" xfId="38661"/>
    <cellStyle name="Warning Text 37 5 4 3" xfId="38660"/>
    <cellStyle name="Warning Text 37 5 5" xfId="21047"/>
    <cellStyle name="Warning Text 37 5 5 2" xfId="38662"/>
    <cellStyle name="Warning Text 37 5 6" xfId="38655"/>
    <cellStyle name="Warning Text 37 6" xfId="21048"/>
    <cellStyle name="Warning Text 37 6 2" xfId="21049"/>
    <cellStyle name="Warning Text 37 6 2 2" xfId="21050"/>
    <cellStyle name="Warning Text 37 6 2 2 2" xfId="38665"/>
    <cellStyle name="Warning Text 37 6 2 3" xfId="38664"/>
    <cellStyle name="Warning Text 37 6 3" xfId="21051"/>
    <cellStyle name="Warning Text 37 6 3 2" xfId="21052"/>
    <cellStyle name="Warning Text 37 6 3 2 2" xfId="38667"/>
    <cellStyle name="Warning Text 37 6 3 3" xfId="38666"/>
    <cellStyle name="Warning Text 37 6 4" xfId="21053"/>
    <cellStyle name="Warning Text 37 6 4 2" xfId="38668"/>
    <cellStyle name="Warning Text 37 6 5" xfId="38663"/>
    <cellStyle name="Warning Text 37 7" xfId="21054"/>
    <cellStyle name="Warning Text 37 7 2" xfId="21055"/>
    <cellStyle name="Warning Text 37 7 2 2" xfId="38670"/>
    <cellStyle name="Warning Text 37 7 3" xfId="38669"/>
    <cellStyle name="Warning Text 37 8" xfId="21056"/>
    <cellStyle name="Warning Text 37 8 2" xfId="21057"/>
    <cellStyle name="Warning Text 37 8 2 2" xfId="38672"/>
    <cellStyle name="Warning Text 37 8 3" xfId="38671"/>
    <cellStyle name="Warning Text 37 9" xfId="21058"/>
    <cellStyle name="Warning Text 37 9 2" xfId="21059"/>
    <cellStyle name="Warning Text 37 9 2 2" xfId="38674"/>
    <cellStyle name="Warning Text 37 9 3" xfId="38673"/>
    <cellStyle name="Warning Text 38" xfId="21060"/>
    <cellStyle name="Warning Text 38 10" xfId="21061"/>
    <cellStyle name="Warning Text 38 10 2" xfId="21062"/>
    <cellStyle name="Warning Text 38 10 2 2" xfId="38677"/>
    <cellStyle name="Warning Text 38 10 3" xfId="38676"/>
    <cellStyle name="Warning Text 38 11" xfId="21063"/>
    <cellStyle name="Warning Text 38 11 2" xfId="38678"/>
    <cellStyle name="Warning Text 38 12" xfId="38675"/>
    <cellStyle name="Warning Text 38 2" xfId="21064"/>
    <cellStyle name="Warning Text 38 2 2" xfId="21065"/>
    <cellStyle name="Warning Text 38 2 2 2" xfId="21066"/>
    <cellStyle name="Warning Text 38 2 2 2 2" xfId="38681"/>
    <cellStyle name="Warning Text 38 2 2 3" xfId="38680"/>
    <cellStyle name="Warning Text 38 2 3" xfId="21067"/>
    <cellStyle name="Warning Text 38 2 3 2" xfId="21068"/>
    <cellStyle name="Warning Text 38 2 3 2 2" xfId="38683"/>
    <cellStyle name="Warning Text 38 2 3 3" xfId="38682"/>
    <cellStyle name="Warning Text 38 2 4" xfId="21069"/>
    <cellStyle name="Warning Text 38 2 4 2" xfId="38684"/>
    <cellStyle name="Warning Text 38 2 5" xfId="38679"/>
    <cellStyle name="Warning Text 38 3" xfId="21070"/>
    <cellStyle name="Warning Text 38 3 2" xfId="21071"/>
    <cellStyle name="Warning Text 38 3 2 2" xfId="21072"/>
    <cellStyle name="Warning Text 38 3 2 2 2" xfId="38687"/>
    <cellStyle name="Warning Text 38 3 2 3" xfId="38686"/>
    <cellStyle name="Warning Text 38 3 3" xfId="21073"/>
    <cellStyle name="Warning Text 38 3 3 2" xfId="21074"/>
    <cellStyle name="Warning Text 38 3 3 2 2" xfId="38689"/>
    <cellStyle name="Warning Text 38 3 3 3" xfId="38688"/>
    <cellStyle name="Warning Text 38 3 4" xfId="21075"/>
    <cellStyle name="Warning Text 38 3 4 2" xfId="38690"/>
    <cellStyle name="Warning Text 38 3 5" xfId="38685"/>
    <cellStyle name="Warning Text 38 4" xfId="21076"/>
    <cellStyle name="Warning Text 38 4 2" xfId="21077"/>
    <cellStyle name="Warning Text 38 4 2 2" xfId="21078"/>
    <cellStyle name="Warning Text 38 4 2 2 2" xfId="38693"/>
    <cellStyle name="Warning Text 38 4 2 3" xfId="38692"/>
    <cellStyle name="Warning Text 38 4 3" xfId="21079"/>
    <cellStyle name="Warning Text 38 4 3 2" xfId="21080"/>
    <cellStyle name="Warning Text 38 4 3 2 2" xfId="38695"/>
    <cellStyle name="Warning Text 38 4 3 3" xfId="38694"/>
    <cellStyle name="Warning Text 38 4 4" xfId="21081"/>
    <cellStyle name="Warning Text 38 4 4 2" xfId="38696"/>
    <cellStyle name="Warning Text 38 4 5" xfId="38691"/>
    <cellStyle name="Warning Text 38 5" xfId="21082"/>
    <cellStyle name="Warning Text 38 5 2" xfId="21083"/>
    <cellStyle name="Warning Text 38 5 2 2" xfId="21084"/>
    <cellStyle name="Warning Text 38 5 2 2 2" xfId="38699"/>
    <cellStyle name="Warning Text 38 5 2 3" xfId="38698"/>
    <cellStyle name="Warning Text 38 5 3" xfId="21085"/>
    <cellStyle name="Warning Text 38 5 3 2" xfId="21086"/>
    <cellStyle name="Warning Text 38 5 3 2 2" xfId="38701"/>
    <cellStyle name="Warning Text 38 5 3 3" xfId="38700"/>
    <cellStyle name="Warning Text 38 5 4" xfId="21087"/>
    <cellStyle name="Warning Text 38 5 4 2" xfId="21088"/>
    <cellStyle name="Warning Text 38 5 4 2 2" xfId="38703"/>
    <cellStyle name="Warning Text 38 5 4 3" xfId="38702"/>
    <cellStyle name="Warning Text 38 5 5" xfId="21089"/>
    <cellStyle name="Warning Text 38 5 5 2" xfId="38704"/>
    <cellStyle name="Warning Text 38 5 6" xfId="38697"/>
    <cellStyle name="Warning Text 38 6" xfId="21090"/>
    <cellStyle name="Warning Text 38 6 2" xfId="21091"/>
    <cellStyle name="Warning Text 38 6 2 2" xfId="21092"/>
    <cellStyle name="Warning Text 38 6 2 2 2" xfId="38707"/>
    <cellStyle name="Warning Text 38 6 2 3" xfId="38706"/>
    <cellStyle name="Warning Text 38 6 3" xfId="21093"/>
    <cellStyle name="Warning Text 38 6 3 2" xfId="21094"/>
    <cellStyle name="Warning Text 38 6 3 2 2" xfId="38709"/>
    <cellStyle name="Warning Text 38 6 3 3" xfId="38708"/>
    <cellStyle name="Warning Text 38 6 4" xfId="21095"/>
    <cellStyle name="Warning Text 38 6 4 2" xfId="38710"/>
    <cellStyle name="Warning Text 38 6 5" xfId="38705"/>
    <cellStyle name="Warning Text 38 7" xfId="21096"/>
    <cellStyle name="Warning Text 38 7 2" xfId="21097"/>
    <cellStyle name="Warning Text 38 7 2 2" xfId="38712"/>
    <cellStyle name="Warning Text 38 7 3" xfId="38711"/>
    <cellStyle name="Warning Text 38 8" xfId="21098"/>
    <cellStyle name="Warning Text 38 8 2" xfId="21099"/>
    <cellStyle name="Warning Text 38 8 2 2" xfId="38714"/>
    <cellStyle name="Warning Text 38 8 3" xfId="38713"/>
    <cellStyle name="Warning Text 38 9" xfId="21100"/>
    <cellStyle name="Warning Text 38 9 2" xfId="21101"/>
    <cellStyle name="Warning Text 38 9 2 2" xfId="38716"/>
    <cellStyle name="Warning Text 38 9 3" xfId="38715"/>
    <cellStyle name="Warning Text 39" xfId="21102"/>
    <cellStyle name="Warning Text 39 10" xfId="21103"/>
    <cellStyle name="Warning Text 39 10 2" xfId="21104"/>
    <cellStyle name="Warning Text 39 10 2 2" xfId="38719"/>
    <cellStyle name="Warning Text 39 10 3" xfId="38718"/>
    <cellStyle name="Warning Text 39 11" xfId="21105"/>
    <cellStyle name="Warning Text 39 11 2" xfId="38720"/>
    <cellStyle name="Warning Text 39 12" xfId="38717"/>
    <cellStyle name="Warning Text 39 2" xfId="21106"/>
    <cellStyle name="Warning Text 39 2 2" xfId="21107"/>
    <cellStyle name="Warning Text 39 2 2 2" xfId="21108"/>
    <cellStyle name="Warning Text 39 2 2 2 2" xfId="38723"/>
    <cellStyle name="Warning Text 39 2 2 3" xfId="38722"/>
    <cellStyle name="Warning Text 39 2 3" xfId="21109"/>
    <cellStyle name="Warning Text 39 2 3 2" xfId="21110"/>
    <cellStyle name="Warning Text 39 2 3 2 2" xfId="38725"/>
    <cellStyle name="Warning Text 39 2 3 3" xfId="38724"/>
    <cellStyle name="Warning Text 39 2 4" xfId="21111"/>
    <cellStyle name="Warning Text 39 2 4 2" xfId="38726"/>
    <cellStyle name="Warning Text 39 2 5" xfId="38721"/>
    <cellStyle name="Warning Text 39 3" xfId="21112"/>
    <cellStyle name="Warning Text 39 3 2" xfId="21113"/>
    <cellStyle name="Warning Text 39 3 2 2" xfId="21114"/>
    <cellStyle name="Warning Text 39 3 2 2 2" xfId="38729"/>
    <cellStyle name="Warning Text 39 3 2 3" xfId="38728"/>
    <cellStyle name="Warning Text 39 3 3" xfId="21115"/>
    <cellStyle name="Warning Text 39 3 3 2" xfId="21116"/>
    <cellStyle name="Warning Text 39 3 3 2 2" xfId="38731"/>
    <cellStyle name="Warning Text 39 3 3 3" xfId="38730"/>
    <cellStyle name="Warning Text 39 3 4" xfId="21117"/>
    <cellStyle name="Warning Text 39 3 4 2" xfId="38732"/>
    <cellStyle name="Warning Text 39 3 5" xfId="38727"/>
    <cellStyle name="Warning Text 39 4" xfId="21118"/>
    <cellStyle name="Warning Text 39 4 2" xfId="21119"/>
    <cellStyle name="Warning Text 39 4 2 2" xfId="21120"/>
    <cellStyle name="Warning Text 39 4 2 2 2" xfId="38735"/>
    <cellStyle name="Warning Text 39 4 2 3" xfId="38734"/>
    <cellStyle name="Warning Text 39 4 3" xfId="21121"/>
    <cellStyle name="Warning Text 39 4 3 2" xfId="21122"/>
    <cellStyle name="Warning Text 39 4 3 2 2" xfId="38737"/>
    <cellStyle name="Warning Text 39 4 3 3" xfId="38736"/>
    <cellStyle name="Warning Text 39 4 4" xfId="21123"/>
    <cellStyle name="Warning Text 39 4 4 2" xfId="38738"/>
    <cellStyle name="Warning Text 39 4 5" xfId="38733"/>
    <cellStyle name="Warning Text 39 5" xfId="21124"/>
    <cellStyle name="Warning Text 39 5 2" xfId="21125"/>
    <cellStyle name="Warning Text 39 5 2 2" xfId="21126"/>
    <cellStyle name="Warning Text 39 5 2 2 2" xfId="38741"/>
    <cellStyle name="Warning Text 39 5 2 3" xfId="38740"/>
    <cellStyle name="Warning Text 39 5 3" xfId="21127"/>
    <cellStyle name="Warning Text 39 5 3 2" xfId="21128"/>
    <cellStyle name="Warning Text 39 5 3 2 2" xfId="38743"/>
    <cellStyle name="Warning Text 39 5 3 3" xfId="38742"/>
    <cellStyle name="Warning Text 39 5 4" xfId="21129"/>
    <cellStyle name="Warning Text 39 5 4 2" xfId="21130"/>
    <cellStyle name="Warning Text 39 5 4 2 2" xfId="38745"/>
    <cellStyle name="Warning Text 39 5 4 3" xfId="38744"/>
    <cellStyle name="Warning Text 39 5 5" xfId="21131"/>
    <cellStyle name="Warning Text 39 5 5 2" xfId="38746"/>
    <cellStyle name="Warning Text 39 5 6" xfId="38739"/>
    <cellStyle name="Warning Text 39 6" xfId="21132"/>
    <cellStyle name="Warning Text 39 6 2" xfId="21133"/>
    <cellStyle name="Warning Text 39 6 2 2" xfId="21134"/>
    <cellStyle name="Warning Text 39 6 2 2 2" xfId="38749"/>
    <cellStyle name="Warning Text 39 6 2 3" xfId="38748"/>
    <cellStyle name="Warning Text 39 6 3" xfId="21135"/>
    <cellStyle name="Warning Text 39 6 3 2" xfId="21136"/>
    <cellStyle name="Warning Text 39 6 3 2 2" xfId="38751"/>
    <cellStyle name="Warning Text 39 6 3 3" xfId="38750"/>
    <cellStyle name="Warning Text 39 6 4" xfId="21137"/>
    <cellStyle name="Warning Text 39 6 4 2" xfId="38752"/>
    <cellStyle name="Warning Text 39 6 5" xfId="38747"/>
    <cellStyle name="Warning Text 39 7" xfId="21138"/>
    <cellStyle name="Warning Text 39 7 2" xfId="21139"/>
    <cellStyle name="Warning Text 39 7 2 2" xfId="38754"/>
    <cellStyle name="Warning Text 39 7 3" xfId="38753"/>
    <cellStyle name="Warning Text 39 8" xfId="21140"/>
    <cellStyle name="Warning Text 39 8 2" xfId="21141"/>
    <cellStyle name="Warning Text 39 8 2 2" xfId="38756"/>
    <cellStyle name="Warning Text 39 8 3" xfId="38755"/>
    <cellStyle name="Warning Text 39 9" xfId="21142"/>
    <cellStyle name="Warning Text 39 9 2" xfId="21143"/>
    <cellStyle name="Warning Text 39 9 2 2" xfId="38758"/>
    <cellStyle name="Warning Text 39 9 3" xfId="38757"/>
    <cellStyle name="Warning Text 4" xfId="21144"/>
    <cellStyle name="Warning Text 4 10" xfId="21145"/>
    <cellStyle name="Warning Text 4 10 2" xfId="21146"/>
    <cellStyle name="Warning Text 4 10 2 2" xfId="38761"/>
    <cellStyle name="Warning Text 4 10 3" xfId="38760"/>
    <cellStyle name="Warning Text 4 11" xfId="21147"/>
    <cellStyle name="Warning Text 4 11 2" xfId="21148"/>
    <cellStyle name="Warning Text 4 11 2 2" xfId="38763"/>
    <cellStyle name="Warning Text 4 11 3" xfId="38762"/>
    <cellStyle name="Warning Text 4 12" xfId="21149"/>
    <cellStyle name="Warning Text 4 12 2" xfId="38764"/>
    <cellStyle name="Warning Text 4 13" xfId="38759"/>
    <cellStyle name="Warning Text 4 2" xfId="21150"/>
    <cellStyle name="Warning Text 4 2 10" xfId="38765"/>
    <cellStyle name="Warning Text 4 2 2" xfId="21151"/>
    <cellStyle name="Warning Text 4 2 2 2" xfId="21152"/>
    <cellStyle name="Warning Text 4 2 2 2 2" xfId="21153"/>
    <cellStyle name="Warning Text 4 2 2 2 2 2" xfId="38768"/>
    <cellStyle name="Warning Text 4 2 2 2 3" xfId="38767"/>
    <cellStyle name="Warning Text 4 2 2 3" xfId="21154"/>
    <cellStyle name="Warning Text 4 2 2 3 2" xfId="21155"/>
    <cellStyle name="Warning Text 4 2 2 3 2 2" xfId="38770"/>
    <cellStyle name="Warning Text 4 2 2 3 3" xfId="38769"/>
    <cellStyle name="Warning Text 4 2 2 4" xfId="21156"/>
    <cellStyle name="Warning Text 4 2 2 4 2" xfId="38771"/>
    <cellStyle name="Warning Text 4 2 2 5" xfId="38766"/>
    <cellStyle name="Warning Text 4 2 3" xfId="21157"/>
    <cellStyle name="Warning Text 4 2 3 2" xfId="21158"/>
    <cellStyle name="Warning Text 4 2 3 2 2" xfId="21159"/>
    <cellStyle name="Warning Text 4 2 3 2 2 2" xfId="38774"/>
    <cellStyle name="Warning Text 4 2 3 2 3" xfId="38773"/>
    <cellStyle name="Warning Text 4 2 3 3" xfId="21160"/>
    <cellStyle name="Warning Text 4 2 3 3 2" xfId="21161"/>
    <cellStyle name="Warning Text 4 2 3 3 2 2" xfId="38776"/>
    <cellStyle name="Warning Text 4 2 3 3 3" xfId="38775"/>
    <cellStyle name="Warning Text 4 2 3 4" xfId="21162"/>
    <cellStyle name="Warning Text 4 2 3 4 2" xfId="38777"/>
    <cellStyle name="Warning Text 4 2 3 5" xfId="38772"/>
    <cellStyle name="Warning Text 4 2 4" xfId="21163"/>
    <cellStyle name="Warning Text 4 2 4 2" xfId="21164"/>
    <cellStyle name="Warning Text 4 2 4 2 2" xfId="21165"/>
    <cellStyle name="Warning Text 4 2 4 2 2 2" xfId="38780"/>
    <cellStyle name="Warning Text 4 2 4 2 3" xfId="38779"/>
    <cellStyle name="Warning Text 4 2 4 3" xfId="21166"/>
    <cellStyle name="Warning Text 4 2 4 3 2" xfId="21167"/>
    <cellStyle name="Warning Text 4 2 4 3 2 2" xfId="38782"/>
    <cellStyle name="Warning Text 4 2 4 3 3" xfId="38781"/>
    <cellStyle name="Warning Text 4 2 4 4" xfId="21168"/>
    <cellStyle name="Warning Text 4 2 4 4 2" xfId="21169"/>
    <cellStyle name="Warning Text 4 2 4 4 2 2" xfId="38784"/>
    <cellStyle name="Warning Text 4 2 4 4 3" xfId="38783"/>
    <cellStyle name="Warning Text 4 2 4 5" xfId="21170"/>
    <cellStyle name="Warning Text 4 2 4 5 2" xfId="38785"/>
    <cellStyle name="Warning Text 4 2 4 6" xfId="38778"/>
    <cellStyle name="Warning Text 4 2 5" xfId="21171"/>
    <cellStyle name="Warning Text 4 2 5 2" xfId="21172"/>
    <cellStyle name="Warning Text 4 2 5 2 2" xfId="21173"/>
    <cellStyle name="Warning Text 4 2 5 2 2 2" xfId="38788"/>
    <cellStyle name="Warning Text 4 2 5 2 3" xfId="38787"/>
    <cellStyle name="Warning Text 4 2 5 3" xfId="21174"/>
    <cellStyle name="Warning Text 4 2 5 3 2" xfId="21175"/>
    <cellStyle name="Warning Text 4 2 5 3 2 2" xfId="38790"/>
    <cellStyle name="Warning Text 4 2 5 3 3" xfId="38789"/>
    <cellStyle name="Warning Text 4 2 5 4" xfId="21176"/>
    <cellStyle name="Warning Text 4 2 5 4 2" xfId="38791"/>
    <cellStyle name="Warning Text 4 2 5 5" xfId="38786"/>
    <cellStyle name="Warning Text 4 2 6" xfId="21177"/>
    <cellStyle name="Warning Text 4 2 6 2" xfId="21178"/>
    <cellStyle name="Warning Text 4 2 6 2 2" xfId="38793"/>
    <cellStyle name="Warning Text 4 2 6 3" xfId="38792"/>
    <cellStyle name="Warning Text 4 2 7" xfId="21179"/>
    <cellStyle name="Warning Text 4 2 7 2" xfId="21180"/>
    <cellStyle name="Warning Text 4 2 7 2 2" xfId="38795"/>
    <cellStyle name="Warning Text 4 2 7 3" xfId="38794"/>
    <cellStyle name="Warning Text 4 2 8" xfId="21181"/>
    <cellStyle name="Warning Text 4 2 8 2" xfId="21182"/>
    <cellStyle name="Warning Text 4 2 8 2 2" xfId="38797"/>
    <cellStyle name="Warning Text 4 2 8 3" xfId="38796"/>
    <cellStyle name="Warning Text 4 2 9" xfId="21183"/>
    <cellStyle name="Warning Text 4 2 9 2" xfId="38798"/>
    <cellStyle name="Warning Text 4 3" xfId="21184"/>
    <cellStyle name="Warning Text 4 3 2" xfId="21185"/>
    <cellStyle name="Warning Text 4 3 2 2" xfId="21186"/>
    <cellStyle name="Warning Text 4 3 2 2 2" xfId="38801"/>
    <cellStyle name="Warning Text 4 3 2 3" xfId="38800"/>
    <cellStyle name="Warning Text 4 3 3" xfId="21187"/>
    <cellStyle name="Warning Text 4 3 3 2" xfId="21188"/>
    <cellStyle name="Warning Text 4 3 3 2 2" xfId="38803"/>
    <cellStyle name="Warning Text 4 3 3 3" xfId="38802"/>
    <cellStyle name="Warning Text 4 3 4" xfId="21189"/>
    <cellStyle name="Warning Text 4 3 4 2" xfId="38804"/>
    <cellStyle name="Warning Text 4 3 5" xfId="38799"/>
    <cellStyle name="Warning Text 4 4" xfId="21190"/>
    <cellStyle name="Warning Text 4 4 2" xfId="21191"/>
    <cellStyle name="Warning Text 4 4 2 2" xfId="21192"/>
    <cellStyle name="Warning Text 4 4 2 2 2" xfId="38807"/>
    <cellStyle name="Warning Text 4 4 2 3" xfId="38806"/>
    <cellStyle name="Warning Text 4 4 3" xfId="21193"/>
    <cellStyle name="Warning Text 4 4 3 2" xfId="21194"/>
    <cellStyle name="Warning Text 4 4 3 2 2" xfId="38809"/>
    <cellStyle name="Warning Text 4 4 3 3" xfId="38808"/>
    <cellStyle name="Warning Text 4 4 4" xfId="21195"/>
    <cellStyle name="Warning Text 4 4 4 2" xfId="38810"/>
    <cellStyle name="Warning Text 4 4 5" xfId="38805"/>
    <cellStyle name="Warning Text 4 5" xfId="21196"/>
    <cellStyle name="Warning Text 4 5 2" xfId="21197"/>
    <cellStyle name="Warning Text 4 5 2 2" xfId="21198"/>
    <cellStyle name="Warning Text 4 5 2 2 2" xfId="38813"/>
    <cellStyle name="Warning Text 4 5 2 3" xfId="38812"/>
    <cellStyle name="Warning Text 4 5 3" xfId="21199"/>
    <cellStyle name="Warning Text 4 5 3 2" xfId="21200"/>
    <cellStyle name="Warning Text 4 5 3 2 2" xfId="38815"/>
    <cellStyle name="Warning Text 4 5 3 3" xfId="38814"/>
    <cellStyle name="Warning Text 4 5 4" xfId="21201"/>
    <cellStyle name="Warning Text 4 5 4 2" xfId="38816"/>
    <cellStyle name="Warning Text 4 5 5" xfId="38811"/>
    <cellStyle name="Warning Text 4 6" xfId="21202"/>
    <cellStyle name="Warning Text 4 6 2" xfId="21203"/>
    <cellStyle name="Warning Text 4 6 2 2" xfId="21204"/>
    <cellStyle name="Warning Text 4 6 2 2 2" xfId="38819"/>
    <cellStyle name="Warning Text 4 6 2 3" xfId="38818"/>
    <cellStyle name="Warning Text 4 6 3" xfId="21205"/>
    <cellStyle name="Warning Text 4 6 3 2" xfId="21206"/>
    <cellStyle name="Warning Text 4 6 3 2 2" xfId="38821"/>
    <cellStyle name="Warning Text 4 6 3 3" xfId="38820"/>
    <cellStyle name="Warning Text 4 6 4" xfId="21207"/>
    <cellStyle name="Warning Text 4 6 4 2" xfId="21208"/>
    <cellStyle name="Warning Text 4 6 4 2 2" xfId="38823"/>
    <cellStyle name="Warning Text 4 6 4 3" xfId="38822"/>
    <cellStyle name="Warning Text 4 6 5" xfId="21209"/>
    <cellStyle name="Warning Text 4 6 5 2" xfId="38824"/>
    <cellStyle name="Warning Text 4 6 6" xfId="38817"/>
    <cellStyle name="Warning Text 4 7" xfId="21210"/>
    <cellStyle name="Warning Text 4 7 2" xfId="21211"/>
    <cellStyle name="Warning Text 4 7 2 2" xfId="21212"/>
    <cellStyle name="Warning Text 4 7 2 2 2" xfId="38827"/>
    <cellStyle name="Warning Text 4 7 2 3" xfId="38826"/>
    <cellStyle name="Warning Text 4 7 3" xfId="21213"/>
    <cellStyle name="Warning Text 4 7 3 2" xfId="21214"/>
    <cellStyle name="Warning Text 4 7 3 2 2" xfId="38829"/>
    <cellStyle name="Warning Text 4 7 3 3" xfId="38828"/>
    <cellStyle name="Warning Text 4 7 4" xfId="21215"/>
    <cellStyle name="Warning Text 4 7 4 2" xfId="38830"/>
    <cellStyle name="Warning Text 4 7 5" xfId="38825"/>
    <cellStyle name="Warning Text 4 8" xfId="21216"/>
    <cellStyle name="Warning Text 4 8 2" xfId="21217"/>
    <cellStyle name="Warning Text 4 8 2 2" xfId="38832"/>
    <cellStyle name="Warning Text 4 8 3" xfId="38831"/>
    <cellStyle name="Warning Text 4 9" xfId="21218"/>
    <cellStyle name="Warning Text 4 9 2" xfId="21219"/>
    <cellStyle name="Warning Text 4 9 2 2" xfId="38834"/>
    <cellStyle name="Warning Text 4 9 3" xfId="38833"/>
    <cellStyle name="Warning Text 40" xfId="21220"/>
    <cellStyle name="Warning Text 40 10" xfId="21221"/>
    <cellStyle name="Warning Text 40 10 2" xfId="21222"/>
    <cellStyle name="Warning Text 40 10 2 2" xfId="38837"/>
    <cellStyle name="Warning Text 40 10 3" xfId="38836"/>
    <cellStyle name="Warning Text 40 11" xfId="21223"/>
    <cellStyle name="Warning Text 40 11 2" xfId="38838"/>
    <cellStyle name="Warning Text 40 12" xfId="38835"/>
    <cellStyle name="Warning Text 40 2" xfId="21224"/>
    <cellStyle name="Warning Text 40 2 2" xfId="21225"/>
    <cellStyle name="Warning Text 40 2 2 2" xfId="21226"/>
    <cellStyle name="Warning Text 40 2 2 2 2" xfId="38841"/>
    <cellStyle name="Warning Text 40 2 2 3" xfId="38840"/>
    <cellStyle name="Warning Text 40 2 3" xfId="21227"/>
    <cellStyle name="Warning Text 40 2 3 2" xfId="21228"/>
    <cellStyle name="Warning Text 40 2 3 2 2" xfId="38843"/>
    <cellStyle name="Warning Text 40 2 3 3" xfId="38842"/>
    <cellStyle name="Warning Text 40 2 4" xfId="21229"/>
    <cellStyle name="Warning Text 40 2 4 2" xfId="38844"/>
    <cellStyle name="Warning Text 40 2 5" xfId="38839"/>
    <cellStyle name="Warning Text 40 3" xfId="21230"/>
    <cellStyle name="Warning Text 40 3 2" xfId="21231"/>
    <cellStyle name="Warning Text 40 3 2 2" xfId="21232"/>
    <cellStyle name="Warning Text 40 3 2 2 2" xfId="38847"/>
    <cellStyle name="Warning Text 40 3 2 3" xfId="38846"/>
    <cellStyle name="Warning Text 40 3 3" xfId="21233"/>
    <cellStyle name="Warning Text 40 3 3 2" xfId="21234"/>
    <cellStyle name="Warning Text 40 3 3 2 2" xfId="38849"/>
    <cellStyle name="Warning Text 40 3 3 3" xfId="38848"/>
    <cellStyle name="Warning Text 40 3 4" xfId="21235"/>
    <cellStyle name="Warning Text 40 3 4 2" xfId="38850"/>
    <cellStyle name="Warning Text 40 3 5" xfId="38845"/>
    <cellStyle name="Warning Text 40 4" xfId="21236"/>
    <cellStyle name="Warning Text 40 4 2" xfId="21237"/>
    <cellStyle name="Warning Text 40 4 2 2" xfId="21238"/>
    <cellStyle name="Warning Text 40 4 2 2 2" xfId="38853"/>
    <cellStyle name="Warning Text 40 4 2 3" xfId="38852"/>
    <cellStyle name="Warning Text 40 4 3" xfId="21239"/>
    <cellStyle name="Warning Text 40 4 3 2" xfId="21240"/>
    <cellStyle name="Warning Text 40 4 3 2 2" xfId="38855"/>
    <cellStyle name="Warning Text 40 4 3 3" xfId="38854"/>
    <cellStyle name="Warning Text 40 4 4" xfId="21241"/>
    <cellStyle name="Warning Text 40 4 4 2" xfId="38856"/>
    <cellStyle name="Warning Text 40 4 5" xfId="38851"/>
    <cellStyle name="Warning Text 40 5" xfId="21242"/>
    <cellStyle name="Warning Text 40 5 2" xfId="21243"/>
    <cellStyle name="Warning Text 40 5 2 2" xfId="21244"/>
    <cellStyle name="Warning Text 40 5 2 2 2" xfId="38859"/>
    <cellStyle name="Warning Text 40 5 2 3" xfId="38858"/>
    <cellStyle name="Warning Text 40 5 3" xfId="21245"/>
    <cellStyle name="Warning Text 40 5 3 2" xfId="21246"/>
    <cellStyle name="Warning Text 40 5 3 2 2" xfId="38861"/>
    <cellStyle name="Warning Text 40 5 3 3" xfId="38860"/>
    <cellStyle name="Warning Text 40 5 4" xfId="21247"/>
    <cellStyle name="Warning Text 40 5 4 2" xfId="21248"/>
    <cellStyle name="Warning Text 40 5 4 2 2" xfId="38863"/>
    <cellStyle name="Warning Text 40 5 4 3" xfId="38862"/>
    <cellStyle name="Warning Text 40 5 5" xfId="21249"/>
    <cellStyle name="Warning Text 40 5 5 2" xfId="38864"/>
    <cellStyle name="Warning Text 40 5 6" xfId="38857"/>
    <cellStyle name="Warning Text 40 6" xfId="21250"/>
    <cellStyle name="Warning Text 40 6 2" xfId="21251"/>
    <cellStyle name="Warning Text 40 6 2 2" xfId="21252"/>
    <cellStyle name="Warning Text 40 6 2 2 2" xfId="38867"/>
    <cellStyle name="Warning Text 40 6 2 3" xfId="38866"/>
    <cellStyle name="Warning Text 40 6 3" xfId="21253"/>
    <cellStyle name="Warning Text 40 6 3 2" xfId="21254"/>
    <cellStyle name="Warning Text 40 6 3 2 2" xfId="38869"/>
    <cellStyle name="Warning Text 40 6 3 3" xfId="38868"/>
    <cellStyle name="Warning Text 40 6 4" xfId="21255"/>
    <cellStyle name="Warning Text 40 6 4 2" xfId="38870"/>
    <cellStyle name="Warning Text 40 6 5" xfId="38865"/>
    <cellStyle name="Warning Text 40 7" xfId="21256"/>
    <cellStyle name="Warning Text 40 7 2" xfId="21257"/>
    <cellStyle name="Warning Text 40 7 2 2" xfId="38872"/>
    <cellStyle name="Warning Text 40 7 3" xfId="38871"/>
    <cellStyle name="Warning Text 40 8" xfId="21258"/>
    <cellStyle name="Warning Text 40 8 2" xfId="21259"/>
    <cellStyle name="Warning Text 40 8 2 2" xfId="38874"/>
    <cellStyle name="Warning Text 40 8 3" xfId="38873"/>
    <cellStyle name="Warning Text 40 9" xfId="21260"/>
    <cellStyle name="Warning Text 40 9 2" xfId="21261"/>
    <cellStyle name="Warning Text 40 9 2 2" xfId="38876"/>
    <cellStyle name="Warning Text 40 9 3" xfId="38875"/>
    <cellStyle name="Warning Text 41" xfId="21262"/>
    <cellStyle name="Warning Text 41 10" xfId="21263"/>
    <cellStyle name="Warning Text 41 10 2" xfId="21264"/>
    <cellStyle name="Warning Text 41 10 2 2" xfId="38879"/>
    <cellStyle name="Warning Text 41 10 3" xfId="38878"/>
    <cellStyle name="Warning Text 41 11" xfId="21265"/>
    <cellStyle name="Warning Text 41 11 2" xfId="38880"/>
    <cellStyle name="Warning Text 41 12" xfId="38877"/>
    <cellStyle name="Warning Text 41 2" xfId="21266"/>
    <cellStyle name="Warning Text 41 2 2" xfId="21267"/>
    <cellStyle name="Warning Text 41 2 2 2" xfId="21268"/>
    <cellStyle name="Warning Text 41 2 2 2 2" xfId="38883"/>
    <cellStyle name="Warning Text 41 2 2 3" xfId="38882"/>
    <cellStyle name="Warning Text 41 2 3" xfId="21269"/>
    <cellStyle name="Warning Text 41 2 3 2" xfId="21270"/>
    <cellStyle name="Warning Text 41 2 3 2 2" xfId="38885"/>
    <cellStyle name="Warning Text 41 2 3 3" xfId="38884"/>
    <cellStyle name="Warning Text 41 2 4" xfId="21271"/>
    <cellStyle name="Warning Text 41 2 4 2" xfId="38886"/>
    <cellStyle name="Warning Text 41 2 5" xfId="38881"/>
    <cellStyle name="Warning Text 41 3" xfId="21272"/>
    <cellStyle name="Warning Text 41 3 2" xfId="21273"/>
    <cellStyle name="Warning Text 41 3 2 2" xfId="21274"/>
    <cellStyle name="Warning Text 41 3 2 2 2" xfId="38889"/>
    <cellStyle name="Warning Text 41 3 2 3" xfId="38888"/>
    <cellStyle name="Warning Text 41 3 3" xfId="21275"/>
    <cellStyle name="Warning Text 41 3 3 2" xfId="21276"/>
    <cellStyle name="Warning Text 41 3 3 2 2" xfId="38891"/>
    <cellStyle name="Warning Text 41 3 3 3" xfId="38890"/>
    <cellStyle name="Warning Text 41 3 4" xfId="21277"/>
    <cellStyle name="Warning Text 41 3 4 2" xfId="38892"/>
    <cellStyle name="Warning Text 41 3 5" xfId="38887"/>
    <cellStyle name="Warning Text 41 4" xfId="21278"/>
    <cellStyle name="Warning Text 41 4 2" xfId="21279"/>
    <cellStyle name="Warning Text 41 4 2 2" xfId="21280"/>
    <cellStyle name="Warning Text 41 4 2 2 2" xfId="38895"/>
    <cellStyle name="Warning Text 41 4 2 3" xfId="38894"/>
    <cellStyle name="Warning Text 41 4 3" xfId="21281"/>
    <cellStyle name="Warning Text 41 4 3 2" xfId="21282"/>
    <cellStyle name="Warning Text 41 4 3 2 2" xfId="38897"/>
    <cellStyle name="Warning Text 41 4 3 3" xfId="38896"/>
    <cellStyle name="Warning Text 41 4 4" xfId="21283"/>
    <cellStyle name="Warning Text 41 4 4 2" xfId="38898"/>
    <cellStyle name="Warning Text 41 4 5" xfId="38893"/>
    <cellStyle name="Warning Text 41 5" xfId="21284"/>
    <cellStyle name="Warning Text 41 5 2" xfId="21285"/>
    <cellStyle name="Warning Text 41 5 2 2" xfId="21286"/>
    <cellStyle name="Warning Text 41 5 2 2 2" xfId="38901"/>
    <cellStyle name="Warning Text 41 5 2 3" xfId="38900"/>
    <cellStyle name="Warning Text 41 5 3" xfId="21287"/>
    <cellStyle name="Warning Text 41 5 3 2" xfId="21288"/>
    <cellStyle name="Warning Text 41 5 3 2 2" xfId="38903"/>
    <cellStyle name="Warning Text 41 5 3 3" xfId="38902"/>
    <cellStyle name="Warning Text 41 5 4" xfId="21289"/>
    <cellStyle name="Warning Text 41 5 4 2" xfId="21290"/>
    <cellStyle name="Warning Text 41 5 4 2 2" xfId="38905"/>
    <cellStyle name="Warning Text 41 5 4 3" xfId="38904"/>
    <cellStyle name="Warning Text 41 5 5" xfId="21291"/>
    <cellStyle name="Warning Text 41 5 5 2" xfId="38906"/>
    <cellStyle name="Warning Text 41 5 6" xfId="38899"/>
    <cellStyle name="Warning Text 41 6" xfId="21292"/>
    <cellStyle name="Warning Text 41 6 2" xfId="21293"/>
    <cellStyle name="Warning Text 41 6 2 2" xfId="21294"/>
    <cellStyle name="Warning Text 41 6 2 2 2" xfId="38909"/>
    <cellStyle name="Warning Text 41 6 2 3" xfId="38908"/>
    <cellStyle name="Warning Text 41 6 3" xfId="21295"/>
    <cellStyle name="Warning Text 41 6 3 2" xfId="21296"/>
    <cellStyle name="Warning Text 41 6 3 2 2" xfId="38911"/>
    <cellStyle name="Warning Text 41 6 3 3" xfId="38910"/>
    <cellStyle name="Warning Text 41 6 4" xfId="21297"/>
    <cellStyle name="Warning Text 41 6 4 2" xfId="38912"/>
    <cellStyle name="Warning Text 41 6 5" xfId="38907"/>
    <cellStyle name="Warning Text 41 7" xfId="21298"/>
    <cellStyle name="Warning Text 41 7 2" xfId="21299"/>
    <cellStyle name="Warning Text 41 7 2 2" xfId="38914"/>
    <cellStyle name="Warning Text 41 7 3" xfId="38913"/>
    <cellStyle name="Warning Text 41 8" xfId="21300"/>
    <cellStyle name="Warning Text 41 8 2" xfId="21301"/>
    <cellStyle name="Warning Text 41 8 2 2" xfId="38916"/>
    <cellStyle name="Warning Text 41 8 3" xfId="38915"/>
    <cellStyle name="Warning Text 41 9" xfId="21302"/>
    <cellStyle name="Warning Text 41 9 2" xfId="21303"/>
    <cellStyle name="Warning Text 41 9 2 2" xfId="38918"/>
    <cellStyle name="Warning Text 41 9 3" xfId="38917"/>
    <cellStyle name="Warning Text 42" xfId="21304"/>
    <cellStyle name="Warning Text 42 2" xfId="21305"/>
    <cellStyle name="Warning Text 42 2 2" xfId="38920"/>
    <cellStyle name="Warning Text 42 3" xfId="38919"/>
    <cellStyle name="Warning Text 5" xfId="21306"/>
    <cellStyle name="Warning Text 5 10" xfId="21307"/>
    <cellStyle name="Warning Text 5 10 2" xfId="21308"/>
    <cellStyle name="Warning Text 5 10 2 2" xfId="38923"/>
    <cellStyle name="Warning Text 5 10 3" xfId="38922"/>
    <cellStyle name="Warning Text 5 11" xfId="21309"/>
    <cellStyle name="Warning Text 5 11 2" xfId="21310"/>
    <cellStyle name="Warning Text 5 11 2 2" xfId="38925"/>
    <cellStyle name="Warning Text 5 11 3" xfId="38924"/>
    <cellStyle name="Warning Text 5 12" xfId="21311"/>
    <cellStyle name="Warning Text 5 12 2" xfId="38926"/>
    <cellStyle name="Warning Text 5 13" xfId="38921"/>
    <cellStyle name="Warning Text 5 2" xfId="21312"/>
    <cellStyle name="Warning Text 5 2 10" xfId="38927"/>
    <cellStyle name="Warning Text 5 2 2" xfId="21313"/>
    <cellStyle name="Warning Text 5 2 2 2" xfId="21314"/>
    <cellStyle name="Warning Text 5 2 2 2 2" xfId="21315"/>
    <cellStyle name="Warning Text 5 2 2 2 2 2" xfId="38930"/>
    <cellStyle name="Warning Text 5 2 2 2 3" xfId="38929"/>
    <cellStyle name="Warning Text 5 2 2 3" xfId="21316"/>
    <cellStyle name="Warning Text 5 2 2 3 2" xfId="21317"/>
    <cellStyle name="Warning Text 5 2 2 3 2 2" xfId="38932"/>
    <cellStyle name="Warning Text 5 2 2 3 3" xfId="38931"/>
    <cellStyle name="Warning Text 5 2 2 4" xfId="21318"/>
    <cellStyle name="Warning Text 5 2 2 4 2" xfId="38933"/>
    <cellStyle name="Warning Text 5 2 2 5" xfId="38928"/>
    <cellStyle name="Warning Text 5 2 3" xfId="21319"/>
    <cellStyle name="Warning Text 5 2 3 2" xfId="21320"/>
    <cellStyle name="Warning Text 5 2 3 2 2" xfId="21321"/>
    <cellStyle name="Warning Text 5 2 3 2 2 2" xfId="38936"/>
    <cellStyle name="Warning Text 5 2 3 2 3" xfId="38935"/>
    <cellStyle name="Warning Text 5 2 3 3" xfId="21322"/>
    <cellStyle name="Warning Text 5 2 3 3 2" xfId="21323"/>
    <cellStyle name="Warning Text 5 2 3 3 2 2" xfId="38938"/>
    <cellStyle name="Warning Text 5 2 3 3 3" xfId="38937"/>
    <cellStyle name="Warning Text 5 2 3 4" xfId="21324"/>
    <cellStyle name="Warning Text 5 2 3 4 2" xfId="38939"/>
    <cellStyle name="Warning Text 5 2 3 5" xfId="38934"/>
    <cellStyle name="Warning Text 5 2 4" xfId="21325"/>
    <cellStyle name="Warning Text 5 2 4 2" xfId="21326"/>
    <cellStyle name="Warning Text 5 2 4 2 2" xfId="21327"/>
    <cellStyle name="Warning Text 5 2 4 2 2 2" xfId="38942"/>
    <cellStyle name="Warning Text 5 2 4 2 3" xfId="38941"/>
    <cellStyle name="Warning Text 5 2 4 3" xfId="21328"/>
    <cellStyle name="Warning Text 5 2 4 3 2" xfId="21329"/>
    <cellStyle name="Warning Text 5 2 4 3 2 2" xfId="38944"/>
    <cellStyle name="Warning Text 5 2 4 3 3" xfId="38943"/>
    <cellStyle name="Warning Text 5 2 4 4" xfId="21330"/>
    <cellStyle name="Warning Text 5 2 4 4 2" xfId="21331"/>
    <cellStyle name="Warning Text 5 2 4 4 2 2" xfId="38946"/>
    <cellStyle name="Warning Text 5 2 4 4 3" xfId="38945"/>
    <cellStyle name="Warning Text 5 2 4 5" xfId="21332"/>
    <cellStyle name="Warning Text 5 2 4 5 2" xfId="38947"/>
    <cellStyle name="Warning Text 5 2 4 6" xfId="38940"/>
    <cellStyle name="Warning Text 5 2 5" xfId="21333"/>
    <cellStyle name="Warning Text 5 2 5 2" xfId="21334"/>
    <cellStyle name="Warning Text 5 2 5 2 2" xfId="21335"/>
    <cellStyle name="Warning Text 5 2 5 2 2 2" xfId="38950"/>
    <cellStyle name="Warning Text 5 2 5 2 3" xfId="38949"/>
    <cellStyle name="Warning Text 5 2 5 3" xfId="21336"/>
    <cellStyle name="Warning Text 5 2 5 3 2" xfId="21337"/>
    <cellStyle name="Warning Text 5 2 5 3 2 2" xfId="38952"/>
    <cellStyle name="Warning Text 5 2 5 3 3" xfId="38951"/>
    <cellStyle name="Warning Text 5 2 5 4" xfId="21338"/>
    <cellStyle name="Warning Text 5 2 5 4 2" xfId="38953"/>
    <cellStyle name="Warning Text 5 2 5 5" xfId="38948"/>
    <cellStyle name="Warning Text 5 2 6" xfId="21339"/>
    <cellStyle name="Warning Text 5 2 6 2" xfId="21340"/>
    <cellStyle name="Warning Text 5 2 6 2 2" xfId="38955"/>
    <cellStyle name="Warning Text 5 2 6 3" xfId="38954"/>
    <cellStyle name="Warning Text 5 2 7" xfId="21341"/>
    <cellStyle name="Warning Text 5 2 7 2" xfId="21342"/>
    <cellStyle name="Warning Text 5 2 7 2 2" xfId="38957"/>
    <cellStyle name="Warning Text 5 2 7 3" xfId="38956"/>
    <cellStyle name="Warning Text 5 2 8" xfId="21343"/>
    <cellStyle name="Warning Text 5 2 8 2" xfId="21344"/>
    <cellStyle name="Warning Text 5 2 8 2 2" xfId="38959"/>
    <cellStyle name="Warning Text 5 2 8 3" xfId="38958"/>
    <cellStyle name="Warning Text 5 2 9" xfId="21345"/>
    <cellStyle name="Warning Text 5 2 9 2" xfId="38960"/>
    <cellStyle name="Warning Text 5 3" xfId="21346"/>
    <cellStyle name="Warning Text 5 3 2" xfId="21347"/>
    <cellStyle name="Warning Text 5 3 2 2" xfId="21348"/>
    <cellStyle name="Warning Text 5 3 2 2 2" xfId="38963"/>
    <cellStyle name="Warning Text 5 3 2 3" xfId="38962"/>
    <cellStyle name="Warning Text 5 3 3" xfId="21349"/>
    <cellStyle name="Warning Text 5 3 3 2" xfId="21350"/>
    <cellStyle name="Warning Text 5 3 3 2 2" xfId="38965"/>
    <cellStyle name="Warning Text 5 3 3 3" xfId="38964"/>
    <cellStyle name="Warning Text 5 3 4" xfId="21351"/>
    <cellStyle name="Warning Text 5 3 4 2" xfId="38966"/>
    <cellStyle name="Warning Text 5 3 5" xfId="38961"/>
    <cellStyle name="Warning Text 5 4" xfId="21352"/>
    <cellStyle name="Warning Text 5 4 2" xfId="21353"/>
    <cellStyle name="Warning Text 5 4 2 2" xfId="21354"/>
    <cellStyle name="Warning Text 5 4 2 2 2" xfId="38969"/>
    <cellStyle name="Warning Text 5 4 2 3" xfId="38968"/>
    <cellStyle name="Warning Text 5 4 3" xfId="21355"/>
    <cellStyle name="Warning Text 5 4 3 2" xfId="21356"/>
    <cellStyle name="Warning Text 5 4 3 2 2" xfId="38971"/>
    <cellStyle name="Warning Text 5 4 3 3" xfId="38970"/>
    <cellStyle name="Warning Text 5 4 4" xfId="21357"/>
    <cellStyle name="Warning Text 5 4 4 2" xfId="38972"/>
    <cellStyle name="Warning Text 5 4 5" xfId="38967"/>
    <cellStyle name="Warning Text 5 5" xfId="21358"/>
    <cellStyle name="Warning Text 5 5 2" xfId="21359"/>
    <cellStyle name="Warning Text 5 5 2 2" xfId="21360"/>
    <cellStyle name="Warning Text 5 5 2 2 2" xfId="38975"/>
    <cellStyle name="Warning Text 5 5 2 3" xfId="38974"/>
    <cellStyle name="Warning Text 5 5 3" xfId="21361"/>
    <cellStyle name="Warning Text 5 5 3 2" xfId="21362"/>
    <cellStyle name="Warning Text 5 5 3 2 2" xfId="38977"/>
    <cellStyle name="Warning Text 5 5 3 3" xfId="38976"/>
    <cellStyle name="Warning Text 5 5 4" xfId="21363"/>
    <cellStyle name="Warning Text 5 5 4 2" xfId="38978"/>
    <cellStyle name="Warning Text 5 5 5" xfId="38973"/>
    <cellStyle name="Warning Text 5 6" xfId="21364"/>
    <cellStyle name="Warning Text 5 6 2" xfId="21365"/>
    <cellStyle name="Warning Text 5 6 2 2" xfId="21366"/>
    <cellStyle name="Warning Text 5 6 2 2 2" xfId="38981"/>
    <cellStyle name="Warning Text 5 6 2 3" xfId="38980"/>
    <cellStyle name="Warning Text 5 6 3" xfId="21367"/>
    <cellStyle name="Warning Text 5 6 3 2" xfId="21368"/>
    <cellStyle name="Warning Text 5 6 3 2 2" xfId="38983"/>
    <cellStyle name="Warning Text 5 6 3 3" xfId="38982"/>
    <cellStyle name="Warning Text 5 6 4" xfId="21369"/>
    <cellStyle name="Warning Text 5 6 4 2" xfId="21370"/>
    <cellStyle name="Warning Text 5 6 4 2 2" xfId="38985"/>
    <cellStyle name="Warning Text 5 6 4 3" xfId="38984"/>
    <cellStyle name="Warning Text 5 6 5" xfId="21371"/>
    <cellStyle name="Warning Text 5 6 5 2" xfId="38986"/>
    <cellStyle name="Warning Text 5 6 6" xfId="38979"/>
    <cellStyle name="Warning Text 5 7" xfId="21372"/>
    <cellStyle name="Warning Text 5 7 2" xfId="21373"/>
    <cellStyle name="Warning Text 5 7 2 2" xfId="21374"/>
    <cellStyle name="Warning Text 5 7 2 2 2" xfId="38989"/>
    <cellStyle name="Warning Text 5 7 2 3" xfId="38988"/>
    <cellStyle name="Warning Text 5 7 3" xfId="21375"/>
    <cellStyle name="Warning Text 5 7 3 2" xfId="21376"/>
    <cellStyle name="Warning Text 5 7 3 2 2" xfId="38991"/>
    <cellStyle name="Warning Text 5 7 3 3" xfId="38990"/>
    <cellStyle name="Warning Text 5 7 4" xfId="21377"/>
    <cellStyle name="Warning Text 5 7 4 2" xfId="38992"/>
    <cellStyle name="Warning Text 5 7 5" xfId="38987"/>
    <cellStyle name="Warning Text 5 8" xfId="21378"/>
    <cellStyle name="Warning Text 5 8 2" xfId="21379"/>
    <cellStyle name="Warning Text 5 8 2 2" xfId="38994"/>
    <cellStyle name="Warning Text 5 8 3" xfId="38993"/>
    <cellStyle name="Warning Text 5 9" xfId="21380"/>
    <cellStyle name="Warning Text 5 9 2" xfId="21381"/>
    <cellStyle name="Warning Text 5 9 2 2" xfId="38996"/>
    <cellStyle name="Warning Text 5 9 3" xfId="38995"/>
    <cellStyle name="Warning Text 6" xfId="21382"/>
    <cellStyle name="Warning Text 6 10" xfId="21383"/>
    <cellStyle name="Warning Text 6 10 2" xfId="21384"/>
    <cellStyle name="Warning Text 6 10 2 2" xfId="38999"/>
    <cellStyle name="Warning Text 6 10 3" xfId="38998"/>
    <cellStyle name="Warning Text 6 11" xfId="21385"/>
    <cellStyle name="Warning Text 6 11 2" xfId="21386"/>
    <cellStyle name="Warning Text 6 11 2 2" xfId="39001"/>
    <cellStyle name="Warning Text 6 11 3" xfId="39000"/>
    <cellStyle name="Warning Text 6 12" xfId="21387"/>
    <cellStyle name="Warning Text 6 12 2" xfId="39002"/>
    <cellStyle name="Warning Text 6 13" xfId="38997"/>
    <cellStyle name="Warning Text 6 2" xfId="21388"/>
    <cellStyle name="Warning Text 6 2 10" xfId="39003"/>
    <cellStyle name="Warning Text 6 2 2" xfId="21389"/>
    <cellStyle name="Warning Text 6 2 2 2" xfId="21390"/>
    <cellStyle name="Warning Text 6 2 2 2 2" xfId="21391"/>
    <cellStyle name="Warning Text 6 2 2 2 2 2" xfId="39006"/>
    <cellStyle name="Warning Text 6 2 2 2 3" xfId="39005"/>
    <cellStyle name="Warning Text 6 2 2 3" xfId="21392"/>
    <cellStyle name="Warning Text 6 2 2 3 2" xfId="21393"/>
    <cellStyle name="Warning Text 6 2 2 3 2 2" xfId="39008"/>
    <cellStyle name="Warning Text 6 2 2 3 3" xfId="39007"/>
    <cellStyle name="Warning Text 6 2 2 4" xfId="21394"/>
    <cellStyle name="Warning Text 6 2 2 4 2" xfId="39009"/>
    <cellStyle name="Warning Text 6 2 2 5" xfId="39004"/>
    <cellStyle name="Warning Text 6 2 3" xfId="21395"/>
    <cellStyle name="Warning Text 6 2 3 2" xfId="21396"/>
    <cellStyle name="Warning Text 6 2 3 2 2" xfId="21397"/>
    <cellStyle name="Warning Text 6 2 3 2 2 2" xfId="39012"/>
    <cellStyle name="Warning Text 6 2 3 2 3" xfId="39011"/>
    <cellStyle name="Warning Text 6 2 3 3" xfId="21398"/>
    <cellStyle name="Warning Text 6 2 3 3 2" xfId="21399"/>
    <cellStyle name="Warning Text 6 2 3 3 2 2" xfId="39014"/>
    <cellStyle name="Warning Text 6 2 3 3 3" xfId="39013"/>
    <cellStyle name="Warning Text 6 2 3 4" xfId="21400"/>
    <cellStyle name="Warning Text 6 2 3 4 2" xfId="39015"/>
    <cellStyle name="Warning Text 6 2 3 5" xfId="39010"/>
    <cellStyle name="Warning Text 6 2 4" xfId="21401"/>
    <cellStyle name="Warning Text 6 2 4 2" xfId="21402"/>
    <cellStyle name="Warning Text 6 2 4 2 2" xfId="21403"/>
    <cellStyle name="Warning Text 6 2 4 2 2 2" xfId="39018"/>
    <cellStyle name="Warning Text 6 2 4 2 3" xfId="39017"/>
    <cellStyle name="Warning Text 6 2 4 3" xfId="21404"/>
    <cellStyle name="Warning Text 6 2 4 3 2" xfId="21405"/>
    <cellStyle name="Warning Text 6 2 4 3 2 2" xfId="39020"/>
    <cellStyle name="Warning Text 6 2 4 3 3" xfId="39019"/>
    <cellStyle name="Warning Text 6 2 4 4" xfId="21406"/>
    <cellStyle name="Warning Text 6 2 4 4 2" xfId="21407"/>
    <cellStyle name="Warning Text 6 2 4 4 2 2" xfId="39022"/>
    <cellStyle name="Warning Text 6 2 4 4 3" xfId="39021"/>
    <cellStyle name="Warning Text 6 2 4 5" xfId="21408"/>
    <cellStyle name="Warning Text 6 2 4 5 2" xfId="39023"/>
    <cellStyle name="Warning Text 6 2 4 6" xfId="39016"/>
    <cellStyle name="Warning Text 6 2 5" xfId="21409"/>
    <cellStyle name="Warning Text 6 2 5 2" xfId="21410"/>
    <cellStyle name="Warning Text 6 2 5 2 2" xfId="21411"/>
    <cellStyle name="Warning Text 6 2 5 2 2 2" xfId="39026"/>
    <cellStyle name="Warning Text 6 2 5 2 3" xfId="39025"/>
    <cellStyle name="Warning Text 6 2 5 3" xfId="21412"/>
    <cellStyle name="Warning Text 6 2 5 3 2" xfId="21413"/>
    <cellStyle name="Warning Text 6 2 5 3 2 2" xfId="39028"/>
    <cellStyle name="Warning Text 6 2 5 3 3" xfId="39027"/>
    <cellStyle name="Warning Text 6 2 5 4" xfId="21414"/>
    <cellStyle name="Warning Text 6 2 5 4 2" xfId="39029"/>
    <cellStyle name="Warning Text 6 2 5 5" xfId="39024"/>
    <cellStyle name="Warning Text 6 2 6" xfId="21415"/>
    <cellStyle name="Warning Text 6 2 6 2" xfId="21416"/>
    <cellStyle name="Warning Text 6 2 6 2 2" xfId="39031"/>
    <cellStyle name="Warning Text 6 2 6 3" xfId="39030"/>
    <cellStyle name="Warning Text 6 2 7" xfId="21417"/>
    <cellStyle name="Warning Text 6 2 7 2" xfId="21418"/>
    <cellStyle name="Warning Text 6 2 7 2 2" xfId="39033"/>
    <cellStyle name="Warning Text 6 2 7 3" xfId="39032"/>
    <cellStyle name="Warning Text 6 2 8" xfId="21419"/>
    <cellStyle name="Warning Text 6 2 8 2" xfId="21420"/>
    <cellStyle name="Warning Text 6 2 8 2 2" xfId="39035"/>
    <cellStyle name="Warning Text 6 2 8 3" xfId="39034"/>
    <cellStyle name="Warning Text 6 2 9" xfId="21421"/>
    <cellStyle name="Warning Text 6 2 9 2" xfId="39036"/>
    <cellStyle name="Warning Text 6 3" xfId="21422"/>
    <cellStyle name="Warning Text 6 3 2" xfId="21423"/>
    <cellStyle name="Warning Text 6 3 2 2" xfId="21424"/>
    <cellStyle name="Warning Text 6 3 2 2 2" xfId="39039"/>
    <cellStyle name="Warning Text 6 3 2 3" xfId="39038"/>
    <cellStyle name="Warning Text 6 3 3" xfId="21425"/>
    <cellStyle name="Warning Text 6 3 3 2" xfId="21426"/>
    <cellStyle name="Warning Text 6 3 3 2 2" xfId="39041"/>
    <cellStyle name="Warning Text 6 3 3 3" xfId="39040"/>
    <cellStyle name="Warning Text 6 3 4" xfId="21427"/>
    <cellStyle name="Warning Text 6 3 4 2" xfId="39042"/>
    <cellStyle name="Warning Text 6 3 5" xfId="39037"/>
    <cellStyle name="Warning Text 6 4" xfId="21428"/>
    <cellStyle name="Warning Text 6 4 2" xfId="21429"/>
    <cellStyle name="Warning Text 6 4 2 2" xfId="21430"/>
    <cellStyle name="Warning Text 6 4 2 2 2" xfId="39045"/>
    <cellStyle name="Warning Text 6 4 2 3" xfId="39044"/>
    <cellStyle name="Warning Text 6 4 3" xfId="21431"/>
    <cellStyle name="Warning Text 6 4 3 2" xfId="21432"/>
    <cellStyle name="Warning Text 6 4 3 2 2" xfId="39047"/>
    <cellStyle name="Warning Text 6 4 3 3" xfId="39046"/>
    <cellStyle name="Warning Text 6 4 4" xfId="21433"/>
    <cellStyle name="Warning Text 6 4 4 2" xfId="39048"/>
    <cellStyle name="Warning Text 6 4 5" xfId="39043"/>
    <cellStyle name="Warning Text 6 5" xfId="21434"/>
    <cellStyle name="Warning Text 6 5 2" xfId="21435"/>
    <cellStyle name="Warning Text 6 5 2 2" xfId="21436"/>
    <cellStyle name="Warning Text 6 5 2 2 2" xfId="39051"/>
    <cellStyle name="Warning Text 6 5 2 3" xfId="39050"/>
    <cellStyle name="Warning Text 6 5 3" xfId="21437"/>
    <cellStyle name="Warning Text 6 5 3 2" xfId="21438"/>
    <cellStyle name="Warning Text 6 5 3 2 2" xfId="39053"/>
    <cellStyle name="Warning Text 6 5 3 3" xfId="39052"/>
    <cellStyle name="Warning Text 6 5 4" xfId="21439"/>
    <cellStyle name="Warning Text 6 5 4 2" xfId="39054"/>
    <cellStyle name="Warning Text 6 5 5" xfId="39049"/>
    <cellStyle name="Warning Text 6 6" xfId="21440"/>
    <cellStyle name="Warning Text 6 6 2" xfId="21441"/>
    <cellStyle name="Warning Text 6 6 2 2" xfId="21442"/>
    <cellStyle name="Warning Text 6 6 2 2 2" xfId="39057"/>
    <cellStyle name="Warning Text 6 6 2 3" xfId="39056"/>
    <cellStyle name="Warning Text 6 6 3" xfId="21443"/>
    <cellStyle name="Warning Text 6 6 3 2" xfId="21444"/>
    <cellStyle name="Warning Text 6 6 3 2 2" xfId="39059"/>
    <cellStyle name="Warning Text 6 6 3 3" xfId="39058"/>
    <cellStyle name="Warning Text 6 6 4" xfId="21445"/>
    <cellStyle name="Warning Text 6 6 4 2" xfId="21446"/>
    <cellStyle name="Warning Text 6 6 4 2 2" xfId="39061"/>
    <cellStyle name="Warning Text 6 6 4 3" xfId="39060"/>
    <cellStyle name="Warning Text 6 6 5" xfId="21447"/>
    <cellStyle name="Warning Text 6 6 5 2" xfId="39062"/>
    <cellStyle name="Warning Text 6 6 6" xfId="39055"/>
    <cellStyle name="Warning Text 6 7" xfId="21448"/>
    <cellStyle name="Warning Text 6 7 2" xfId="21449"/>
    <cellStyle name="Warning Text 6 7 2 2" xfId="21450"/>
    <cellStyle name="Warning Text 6 7 2 2 2" xfId="39065"/>
    <cellStyle name="Warning Text 6 7 2 3" xfId="39064"/>
    <cellStyle name="Warning Text 6 7 3" xfId="21451"/>
    <cellStyle name="Warning Text 6 7 3 2" xfId="21452"/>
    <cellStyle name="Warning Text 6 7 3 2 2" xfId="39067"/>
    <cellStyle name="Warning Text 6 7 3 3" xfId="39066"/>
    <cellStyle name="Warning Text 6 7 4" xfId="21453"/>
    <cellStyle name="Warning Text 6 7 4 2" xfId="39068"/>
    <cellStyle name="Warning Text 6 7 5" xfId="39063"/>
    <cellStyle name="Warning Text 6 8" xfId="21454"/>
    <cellStyle name="Warning Text 6 8 2" xfId="21455"/>
    <cellStyle name="Warning Text 6 8 2 2" xfId="39070"/>
    <cellStyle name="Warning Text 6 8 3" xfId="39069"/>
    <cellStyle name="Warning Text 6 9" xfId="21456"/>
    <cellStyle name="Warning Text 6 9 2" xfId="21457"/>
    <cellStyle name="Warning Text 6 9 2 2" xfId="39072"/>
    <cellStyle name="Warning Text 6 9 3" xfId="39071"/>
    <cellStyle name="Warning Text 7" xfId="21458"/>
    <cellStyle name="Warning Text 7 10" xfId="21459"/>
    <cellStyle name="Warning Text 7 10 2" xfId="21460"/>
    <cellStyle name="Warning Text 7 10 2 2" xfId="39075"/>
    <cellStyle name="Warning Text 7 10 3" xfId="39074"/>
    <cellStyle name="Warning Text 7 11" xfId="21461"/>
    <cellStyle name="Warning Text 7 11 2" xfId="39076"/>
    <cellStyle name="Warning Text 7 12" xfId="39073"/>
    <cellStyle name="Warning Text 7 2" xfId="21462"/>
    <cellStyle name="Warning Text 7 2 2" xfId="21463"/>
    <cellStyle name="Warning Text 7 2 2 2" xfId="21464"/>
    <cellStyle name="Warning Text 7 2 2 2 2" xfId="39079"/>
    <cellStyle name="Warning Text 7 2 2 3" xfId="39078"/>
    <cellStyle name="Warning Text 7 2 3" xfId="21465"/>
    <cellStyle name="Warning Text 7 2 3 2" xfId="21466"/>
    <cellStyle name="Warning Text 7 2 3 2 2" xfId="39081"/>
    <cellStyle name="Warning Text 7 2 3 3" xfId="39080"/>
    <cellStyle name="Warning Text 7 2 4" xfId="21467"/>
    <cellStyle name="Warning Text 7 2 4 2" xfId="39082"/>
    <cellStyle name="Warning Text 7 2 5" xfId="39077"/>
    <cellStyle name="Warning Text 7 3" xfId="21468"/>
    <cellStyle name="Warning Text 7 3 2" xfId="21469"/>
    <cellStyle name="Warning Text 7 3 2 2" xfId="21470"/>
    <cellStyle name="Warning Text 7 3 2 2 2" xfId="39085"/>
    <cellStyle name="Warning Text 7 3 2 3" xfId="39084"/>
    <cellStyle name="Warning Text 7 3 3" xfId="21471"/>
    <cellStyle name="Warning Text 7 3 3 2" xfId="21472"/>
    <cellStyle name="Warning Text 7 3 3 2 2" xfId="39087"/>
    <cellStyle name="Warning Text 7 3 3 3" xfId="39086"/>
    <cellStyle name="Warning Text 7 3 4" xfId="21473"/>
    <cellStyle name="Warning Text 7 3 4 2" xfId="39088"/>
    <cellStyle name="Warning Text 7 3 5" xfId="39083"/>
    <cellStyle name="Warning Text 7 4" xfId="21474"/>
    <cellStyle name="Warning Text 7 4 2" xfId="21475"/>
    <cellStyle name="Warning Text 7 4 2 2" xfId="21476"/>
    <cellStyle name="Warning Text 7 4 2 2 2" xfId="39091"/>
    <cellStyle name="Warning Text 7 4 2 3" xfId="39090"/>
    <cellStyle name="Warning Text 7 4 3" xfId="21477"/>
    <cellStyle name="Warning Text 7 4 3 2" xfId="21478"/>
    <cellStyle name="Warning Text 7 4 3 2 2" xfId="39093"/>
    <cellStyle name="Warning Text 7 4 3 3" xfId="39092"/>
    <cellStyle name="Warning Text 7 4 4" xfId="21479"/>
    <cellStyle name="Warning Text 7 4 4 2" xfId="39094"/>
    <cellStyle name="Warning Text 7 4 5" xfId="39089"/>
    <cellStyle name="Warning Text 7 5" xfId="21480"/>
    <cellStyle name="Warning Text 7 5 2" xfId="21481"/>
    <cellStyle name="Warning Text 7 5 2 2" xfId="21482"/>
    <cellStyle name="Warning Text 7 5 2 2 2" xfId="39097"/>
    <cellStyle name="Warning Text 7 5 2 3" xfId="39096"/>
    <cellStyle name="Warning Text 7 5 3" xfId="21483"/>
    <cellStyle name="Warning Text 7 5 3 2" xfId="21484"/>
    <cellStyle name="Warning Text 7 5 3 2 2" xfId="39099"/>
    <cellStyle name="Warning Text 7 5 3 3" xfId="39098"/>
    <cellStyle name="Warning Text 7 5 4" xfId="21485"/>
    <cellStyle name="Warning Text 7 5 4 2" xfId="21486"/>
    <cellStyle name="Warning Text 7 5 4 2 2" xfId="39101"/>
    <cellStyle name="Warning Text 7 5 4 3" xfId="39100"/>
    <cellStyle name="Warning Text 7 5 5" xfId="21487"/>
    <cellStyle name="Warning Text 7 5 5 2" xfId="39102"/>
    <cellStyle name="Warning Text 7 5 6" xfId="39095"/>
    <cellStyle name="Warning Text 7 6" xfId="21488"/>
    <cellStyle name="Warning Text 7 6 2" xfId="21489"/>
    <cellStyle name="Warning Text 7 6 2 2" xfId="21490"/>
    <cellStyle name="Warning Text 7 6 2 2 2" xfId="39105"/>
    <cellStyle name="Warning Text 7 6 2 3" xfId="39104"/>
    <cellStyle name="Warning Text 7 6 3" xfId="21491"/>
    <cellStyle name="Warning Text 7 6 3 2" xfId="21492"/>
    <cellStyle name="Warning Text 7 6 3 2 2" xfId="39107"/>
    <cellStyle name="Warning Text 7 6 3 3" xfId="39106"/>
    <cellStyle name="Warning Text 7 6 4" xfId="21493"/>
    <cellStyle name="Warning Text 7 6 4 2" xfId="39108"/>
    <cellStyle name="Warning Text 7 6 5" xfId="39103"/>
    <cellStyle name="Warning Text 7 7" xfId="21494"/>
    <cellStyle name="Warning Text 7 7 2" xfId="21495"/>
    <cellStyle name="Warning Text 7 7 2 2" xfId="39110"/>
    <cellStyle name="Warning Text 7 7 3" xfId="39109"/>
    <cellStyle name="Warning Text 7 8" xfId="21496"/>
    <cellStyle name="Warning Text 7 8 2" xfId="21497"/>
    <cellStyle name="Warning Text 7 8 2 2" xfId="39112"/>
    <cellStyle name="Warning Text 7 8 3" xfId="39111"/>
    <cellStyle name="Warning Text 7 9" xfId="21498"/>
    <cellStyle name="Warning Text 7 9 2" xfId="21499"/>
    <cellStyle name="Warning Text 7 9 2 2" xfId="39114"/>
    <cellStyle name="Warning Text 7 9 3" xfId="39113"/>
    <cellStyle name="Warning Text 8" xfId="21500"/>
    <cellStyle name="Warning Text 8 10" xfId="21501"/>
    <cellStyle name="Warning Text 8 10 2" xfId="21502"/>
    <cellStyle name="Warning Text 8 10 2 2" xfId="39117"/>
    <cellStyle name="Warning Text 8 10 3" xfId="39116"/>
    <cellStyle name="Warning Text 8 11" xfId="21503"/>
    <cellStyle name="Warning Text 8 11 2" xfId="39118"/>
    <cellStyle name="Warning Text 8 12" xfId="39115"/>
    <cellStyle name="Warning Text 8 2" xfId="21504"/>
    <cellStyle name="Warning Text 8 2 2" xfId="21505"/>
    <cellStyle name="Warning Text 8 2 2 2" xfId="21506"/>
    <cellStyle name="Warning Text 8 2 2 2 2" xfId="39121"/>
    <cellStyle name="Warning Text 8 2 2 3" xfId="39120"/>
    <cellStyle name="Warning Text 8 2 3" xfId="21507"/>
    <cellStyle name="Warning Text 8 2 3 2" xfId="21508"/>
    <cellStyle name="Warning Text 8 2 3 2 2" xfId="39123"/>
    <cellStyle name="Warning Text 8 2 3 3" xfId="39122"/>
    <cellStyle name="Warning Text 8 2 4" xfId="21509"/>
    <cellStyle name="Warning Text 8 2 4 2" xfId="39124"/>
    <cellStyle name="Warning Text 8 2 5" xfId="39119"/>
    <cellStyle name="Warning Text 8 3" xfId="21510"/>
    <cellStyle name="Warning Text 8 3 2" xfId="21511"/>
    <cellStyle name="Warning Text 8 3 2 2" xfId="21512"/>
    <cellStyle name="Warning Text 8 3 2 2 2" xfId="39127"/>
    <cellStyle name="Warning Text 8 3 2 3" xfId="39126"/>
    <cellStyle name="Warning Text 8 3 3" xfId="21513"/>
    <cellStyle name="Warning Text 8 3 3 2" xfId="21514"/>
    <cellStyle name="Warning Text 8 3 3 2 2" xfId="39129"/>
    <cellStyle name="Warning Text 8 3 3 3" xfId="39128"/>
    <cellStyle name="Warning Text 8 3 4" xfId="21515"/>
    <cellStyle name="Warning Text 8 3 4 2" xfId="39130"/>
    <cellStyle name="Warning Text 8 3 5" xfId="39125"/>
    <cellStyle name="Warning Text 8 4" xfId="21516"/>
    <cellStyle name="Warning Text 8 4 2" xfId="21517"/>
    <cellStyle name="Warning Text 8 4 2 2" xfId="21518"/>
    <cellStyle name="Warning Text 8 4 2 2 2" xfId="39133"/>
    <cellStyle name="Warning Text 8 4 2 3" xfId="39132"/>
    <cellStyle name="Warning Text 8 4 3" xfId="21519"/>
    <cellStyle name="Warning Text 8 4 3 2" xfId="21520"/>
    <cellStyle name="Warning Text 8 4 3 2 2" xfId="39135"/>
    <cellStyle name="Warning Text 8 4 3 3" xfId="39134"/>
    <cellStyle name="Warning Text 8 4 4" xfId="21521"/>
    <cellStyle name="Warning Text 8 4 4 2" xfId="39136"/>
    <cellStyle name="Warning Text 8 4 5" xfId="39131"/>
    <cellStyle name="Warning Text 8 5" xfId="21522"/>
    <cellStyle name="Warning Text 8 5 2" xfId="21523"/>
    <cellStyle name="Warning Text 8 5 2 2" xfId="21524"/>
    <cellStyle name="Warning Text 8 5 2 2 2" xfId="39139"/>
    <cellStyle name="Warning Text 8 5 2 3" xfId="39138"/>
    <cellStyle name="Warning Text 8 5 3" xfId="21525"/>
    <cellStyle name="Warning Text 8 5 3 2" xfId="21526"/>
    <cellStyle name="Warning Text 8 5 3 2 2" xfId="39141"/>
    <cellStyle name="Warning Text 8 5 3 3" xfId="39140"/>
    <cellStyle name="Warning Text 8 5 4" xfId="21527"/>
    <cellStyle name="Warning Text 8 5 4 2" xfId="21528"/>
    <cellStyle name="Warning Text 8 5 4 2 2" xfId="39143"/>
    <cellStyle name="Warning Text 8 5 4 3" xfId="39142"/>
    <cellStyle name="Warning Text 8 5 5" xfId="21529"/>
    <cellStyle name="Warning Text 8 5 5 2" xfId="39144"/>
    <cellStyle name="Warning Text 8 5 6" xfId="39137"/>
    <cellStyle name="Warning Text 8 6" xfId="21530"/>
    <cellStyle name="Warning Text 8 6 2" xfId="21531"/>
    <cellStyle name="Warning Text 8 6 2 2" xfId="21532"/>
    <cellStyle name="Warning Text 8 6 2 2 2" xfId="39147"/>
    <cellStyle name="Warning Text 8 6 2 3" xfId="39146"/>
    <cellStyle name="Warning Text 8 6 3" xfId="21533"/>
    <cellStyle name="Warning Text 8 6 3 2" xfId="21534"/>
    <cellStyle name="Warning Text 8 6 3 2 2" xfId="39149"/>
    <cellStyle name="Warning Text 8 6 3 3" xfId="39148"/>
    <cellStyle name="Warning Text 8 6 4" xfId="21535"/>
    <cellStyle name="Warning Text 8 6 4 2" xfId="39150"/>
    <cellStyle name="Warning Text 8 6 5" xfId="39145"/>
    <cellStyle name="Warning Text 8 7" xfId="21536"/>
    <cellStyle name="Warning Text 8 7 2" xfId="21537"/>
    <cellStyle name="Warning Text 8 7 2 2" xfId="39152"/>
    <cellStyle name="Warning Text 8 7 3" xfId="39151"/>
    <cellStyle name="Warning Text 8 8" xfId="21538"/>
    <cellStyle name="Warning Text 8 8 2" xfId="21539"/>
    <cellStyle name="Warning Text 8 8 2 2" xfId="39154"/>
    <cellStyle name="Warning Text 8 8 3" xfId="39153"/>
    <cellStyle name="Warning Text 8 9" xfId="21540"/>
    <cellStyle name="Warning Text 8 9 2" xfId="21541"/>
    <cellStyle name="Warning Text 8 9 2 2" xfId="39156"/>
    <cellStyle name="Warning Text 8 9 3" xfId="39155"/>
    <cellStyle name="Warning Text 9" xfId="21542"/>
    <cellStyle name="Warning Text 9 10" xfId="21543"/>
    <cellStyle name="Warning Text 9 10 2" xfId="21544"/>
    <cellStyle name="Warning Text 9 10 2 2" xfId="39159"/>
    <cellStyle name="Warning Text 9 10 3" xfId="39158"/>
    <cellStyle name="Warning Text 9 11" xfId="21545"/>
    <cellStyle name="Warning Text 9 11 2" xfId="39160"/>
    <cellStyle name="Warning Text 9 12" xfId="39157"/>
    <cellStyle name="Warning Text 9 2" xfId="21546"/>
    <cellStyle name="Warning Text 9 2 2" xfId="21547"/>
    <cellStyle name="Warning Text 9 2 2 2" xfId="21548"/>
    <cellStyle name="Warning Text 9 2 2 2 2" xfId="39163"/>
    <cellStyle name="Warning Text 9 2 2 3" xfId="39162"/>
    <cellStyle name="Warning Text 9 2 3" xfId="21549"/>
    <cellStyle name="Warning Text 9 2 3 2" xfId="21550"/>
    <cellStyle name="Warning Text 9 2 3 2 2" xfId="39165"/>
    <cellStyle name="Warning Text 9 2 3 3" xfId="39164"/>
    <cellStyle name="Warning Text 9 2 4" xfId="21551"/>
    <cellStyle name="Warning Text 9 2 4 2" xfId="39166"/>
    <cellStyle name="Warning Text 9 2 5" xfId="39161"/>
    <cellStyle name="Warning Text 9 3" xfId="21552"/>
    <cellStyle name="Warning Text 9 3 2" xfId="21553"/>
    <cellStyle name="Warning Text 9 3 2 2" xfId="21554"/>
    <cellStyle name="Warning Text 9 3 2 2 2" xfId="39169"/>
    <cellStyle name="Warning Text 9 3 2 3" xfId="39168"/>
    <cellStyle name="Warning Text 9 3 3" xfId="21555"/>
    <cellStyle name="Warning Text 9 3 3 2" xfId="21556"/>
    <cellStyle name="Warning Text 9 3 3 2 2" xfId="39171"/>
    <cellStyle name="Warning Text 9 3 3 3" xfId="39170"/>
    <cellStyle name="Warning Text 9 3 4" xfId="21557"/>
    <cellStyle name="Warning Text 9 3 4 2" xfId="39172"/>
    <cellStyle name="Warning Text 9 3 5" xfId="39167"/>
    <cellStyle name="Warning Text 9 4" xfId="21558"/>
    <cellStyle name="Warning Text 9 4 2" xfId="21559"/>
    <cellStyle name="Warning Text 9 4 2 2" xfId="21560"/>
    <cellStyle name="Warning Text 9 4 2 2 2" xfId="39175"/>
    <cellStyle name="Warning Text 9 4 2 3" xfId="39174"/>
    <cellStyle name="Warning Text 9 4 3" xfId="21561"/>
    <cellStyle name="Warning Text 9 4 3 2" xfId="21562"/>
    <cellStyle name="Warning Text 9 4 3 2 2" xfId="39177"/>
    <cellStyle name="Warning Text 9 4 3 3" xfId="39176"/>
    <cellStyle name="Warning Text 9 4 4" xfId="21563"/>
    <cellStyle name="Warning Text 9 4 4 2" xfId="39178"/>
    <cellStyle name="Warning Text 9 4 5" xfId="39173"/>
    <cellStyle name="Warning Text 9 5" xfId="21564"/>
    <cellStyle name="Warning Text 9 5 2" xfId="21565"/>
    <cellStyle name="Warning Text 9 5 2 2" xfId="21566"/>
    <cellStyle name="Warning Text 9 5 2 2 2" xfId="39181"/>
    <cellStyle name="Warning Text 9 5 2 3" xfId="39180"/>
    <cellStyle name="Warning Text 9 5 3" xfId="21567"/>
    <cellStyle name="Warning Text 9 5 3 2" xfId="21568"/>
    <cellStyle name="Warning Text 9 5 3 2 2" xfId="39183"/>
    <cellStyle name="Warning Text 9 5 3 3" xfId="39182"/>
    <cellStyle name="Warning Text 9 5 4" xfId="21569"/>
    <cellStyle name="Warning Text 9 5 4 2" xfId="21570"/>
    <cellStyle name="Warning Text 9 5 4 2 2" xfId="39185"/>
    <cellStyle name="Warning Text 9 5 4 3" xfId="39184"/>
    <cellStyle name="Warning Text 9 5 5" xfId="21571"/>
    <cellStyle name="Warning Text 9 5 5 2" xfId="39186"/>
    <cellStyle name="Warning Text 9 5 6" xfId="39179"/>
    <cellStyle name="Warning Text 9 6" xfId="21572"/>
    <cellStyle name="Warning Text 9 6 2" xfId="21573"/>
    <cellStyle name="Warning Text 9 6 2 2" xfId="21574"/>
    <cellStyle name="Warning Text 9 6 2 2 2" xfId="39189"/>
    <cellStyle name="Warning Text 9 6 2 3" xfId="39188"/>
    <cellStyle name="Warning Text 9 6 3" xfId="21575"/>
    <cellStyle name="Warning Text 9 6 3 2" xfId="21576"/>
    <cellStyle name="Warning Text 9 6 3 2 2" xfId="39191"/>
    <cellStyle name="Warning Text 9 6 3 3" xfId="39190"/>
    <cellStyle name="Warning Text 9 6 4" xfId="21577"/>
    <cellStyle name="Warning Text 9 6 4 2" xfId="39192"/>
    <cellStyle name="Warning Text 9 6 5" xfId="39187"/>
    <cellStyle name="Warning Text 9 7" xfId="21578"/>
    <cellStyle name="Warning Text 9 7 2" xfId="21579"/>
    <cellStyle name="Warning Text 9 7 2 2" xfId="39194"/>
    <cellStyle name="Warning Text 9 7 3" xfId="39193"/>
    <cellStyle name="Warning Text 9 8" xfId="21580"/>
    <cellStyle name="Warning Text 9 8 2" xfId="21581"/>
    <cellStyle name="Warning Text 9 8 2 2" xfId="39196"/>
    <cellStyle name="Warning Text 9 8 3" xfId="39195"/>
    <cellStyle name="Warning Text 9 9" xfId="21582"/>
    <cellStyle name="Warning Text 9 9 2" xfId="21583"/>
    <cellStyle name="Warning Text 9 9 2 2" xfId="39198"/>
    <cellStyle name="Warning Text 9 9 3" xfId="39197"/>
    <cellStyle name="Zelle überprüfen" xfId="21584"/>
    <cellStyle name="Zelle überprüfen 10" xfId="21585"/>
    <cellStyle name="Zelle überprüfen 10 2" xfId="21586"/>
    <cellStyle name="Zelle überprüfen 10 2 2" xfId="39201"/>
    <cellStyle name="Zelle überprüfen 10 3" xfId="39200"/>
    <cellStyle name="Zelle überprüfen 11" xfId="21587"/>
    <cellStyle name="Zelle überprüfen 11 2" xfId="39202"/>
    <cellStyle name="Zelle überprüfen 12" xfId="39199"/>
    <cellStyle name="Zelle überprüfen 2" xfId="21588"/>
    <cellStyle name="Zelle überprüfen 2 2" xfId="21589"/>
    <cellStyle name="Zelle überprüfen 2 2 2" xfId="21590"/>
    <cellStyle name="Zelle überprüfen 2 2 2 2" xfId="39205"/>
    <cellStyle name="Zelle überprüfen 2 2 3" xfId="39204"/>
    <cellStyle name="Zelle überprüfen 2 3" xfId="21591"/>
    <cellStyle name="Zelle überprüfen 2 3 2" xfId="21592"/>
    <cellStyle name="Zelle überprüfen 2 3 2 2" xfId="39207"/>
    <cellStyle name="Zelle überprüfen 2 3 3" xfId="39206"/>
    <cellStyle name="Zelle überprüfen 2 4" xfId="21593"/>
    <cellStyle name="Zelle überprüfen 2 4 2" xfId="39208"/>
    <cellStyle name="Zelle überprüfen 2 5" xfId="39203"/>
    <cellStyle name="Zelle überprüfen 3" xfId="21594"/>
    <cellStyle name="Zelle überprüfen 3 2" xfId="21595"/>
    <cellStyle name="Zelle überprüfen 3 2 2" xfId="21596"/>
    <cellStyle name="Zelle überprüfen 3 2 2 2" xfId="39211"/>
    <cellStyle name="Zelle überprüfen 3 2 3" xfId="39210"/>
    <cellStyle name="Zelle überprüfen 3 3" xfId="21597"/>
    <cellStyle name="Zelle überprüfen 3 3 2" xfId="21598"/>
    <cellStyle name="Zelle überprüfen 3 3 2 2" xfId="39213"/>
    <cellStyle name="Zelle überprüfen 3 3 3" xfId="39212"/>
    <cellStyle name="Zelle überprüfen 3 4" xfId="21599"/>
    <cellStyle name="Zelle überprüfen 3 4 2" xfId="39214"/>
    <cellStyle name="Zelle überprüfen 3 5" xfId="39209"/>
    <cellStyle name="Zelle überprüfen 4" xfId="21600"/>
    <cellStyle name="Zelle überprüfen 4 2" xfId="21601"/>
    <cellStyle name="Zelle überprüfen 4 2 2" xfId="21602"/>
    <cellStyle name="Zelle überprüfen 4 2 2 2" xfId="39217"/>
    <cellStyle name="Zelle überprüfen 4 2 3" xfId="39216"/>
    <cellStyle name="Zelle überprüfen 4 3" xfId="21603"/>
    <cellStyle name="Zelle überprüfen 4 3 2" xfId="21604"/>
    <cellStyle name="Zelle überprüfen 4 3 2 2" xfId="39219"/>
    <cellStyle name="Zelle überprüfen 4 3 3" xfId="39218"/>
    <cellStyle name="Zelle überprüfen 4 4" xfId="21605"/>
    <cellStyle name="Zelle überprüfen 4 4 2" xfId="39220"/>
    <cellStyle name="Zelle überprüfen 4 5" xfId="39215"/>
    <cellStyle name="Zelle überprüfen 5" xfId="21606"/>
    <cellStyle name="Zelle überprüfen 5 2" xfId="21607"/>
    <cellStyle name="Zelle überprüfen 5 2 2" xfId="21608"/>
    <cellStyle name="Zelle überprüfen 5 2 2 2" xfId="39223"/>
    <cellStyle name="Zelle überprüfen 5 2 3" xfId="39222"/>
    <cellStyle name="Zelle überprüfen 5 3" xfId="21609"/>
    <cellStyle name="Zelle überprüfen 5 3 2" xfId="21610"/>
    <cellStyle name="Zelle überprüfen 5 3 2 2" xfId="39225"/>
    <cellStyle name="Zelle überprüfen 5 3 3" xfId="39224"/>
    <cellStyle name="Zelle überprüfen 5 4" xfId="21611"/>
    <cellStyle name="Zelle überprüfen 5 4 2" xfId="21612"/>
    <cellStyle name="Zelle überprüfen 5 4 2 2" xfId="39227"/>
    <cellStyle name="Zelle überprüfen 5 4 3" xfId="39226"/>
    <cellStyle name="Zelle überprüfen 5 5" xfId="21613"/>
    <cellStyle name="Zelle überprüfen 5 5 2" xfId="39228"/>
    <cellStyle name="Zelle überprüfen 5 6" xfId="39221"/>
    <cellStyle name="Zelle überprüfen 6" xfId="21614"/>
    <cellStyle name="Zelle überprüfen 6 2" xfId="21615"/>
    <cellStyle name="Zelle überprüfen 6 2 2" xfId="21616"/>
    <cellStyle name="Zelle überprüfen 6 2 2 2" xfId="39231"/>
    <cellStyle name="Zelle überprüfen 6 2 3" xfId="39230"/>
    <cellStyle name="Zelle überprüfen 6 3" xfId="21617"/>
    <cellStyle name="Zelle überprüfen 6 3 2" xfId="21618"/>
    <cellStyle name="Zelle überprüfen 6 3 2 2" xfId="39233"/>
    <cellStyle name="Zelle überprüfen 6 3 3" xfId="39232"/>
    <cellStyle name="Zelle überprüfen 6 4" xfId="21619"/>
    <cellStyle name="Zelle überprüfen 6 4 2" xfId="39234"/>
    <cellStyle name="Zelle überprüfen 6 5" xfId="39229"/>
    <cellStyle name="Zelle überprüfen 7" xfId="21620"/>
    <cellStyle name="Zelle überprüfen 7 2" xfId="21621"/>
    <cellStyle name="Zelle überprüfen 7 2 2" xfId="39236"/>
    <cellStyle name="Zelle überprüfen 7 3" xfId="39235"/>
    <cellStyle name="Zelle überprüfen 8" xfId="21622"/>
    <cellStyle name="Zelle überprüfen 8 2" xfId="21623"/>
    <cellStyle name="Zelle überprüfen 8 2 2" xfId="39238"/>
    <cellStyle name="Zelle überprüfen 8 3" xfId="39237"/>
    <cellStyle name="Zelle überprüfen 9" xfId="21624"/>
    <cellStyle name="Zelle überprüfen 9 2" xfId="21625"/>
    <cellStyle name="Zelle überprüfen 9 2 2" xfId="39240"/>
    <cellStyle name="Zelle überprüfen 9 3" xfId="39239"/>
    <cellStyle name="Гиперссылка" xfId="21626"/>
    <cellStyle name="Гиперссылка 10" xfId="21627"/>
    <cellStyle name="Гиперссылка 10 2" xfId="21628"/>
    <cellStyle name="Гиперссылка 10 2 2" xfId="39243"/>
    <cellStyle name="Гиперссылка 10 3" xfId="39242"/>
    <cellStyle name="Гиперссылка 11" xfId="21629"/>
    <cellStyle name="Гиперссылка 11 2" xfId="39244"/>
    <cellStyle name="Гиперссылка 12" xfId="39241"/>
    <cellStyle name="Гиперссылка 2" xfId="21630"/>
    <cellStyle name="Гиперссылка 2 2" xfId="21631"/>
    <cellStyle name="Гиперссылка 2 2 2" xfId="21632"/>
    <cellStyle name="Гиперссылка 2 2 2 2" xfId="39247"/>
    <cellStyle name="Гиперссылка 2 2 3" xfId="39246"/>
    <cellStyle name="Гиперссылка 2 3" xfId="21633"/>
    <cellStyle name="Гиперссылка 2 3 2" xfId="21634"/>
    <cellStyle name="Гиперссылка 2 3 2 2" xfId="39249"/>
    <cellStyle name="Гиперссылка 2 3 3" xfId="39248"/>
    <cellStyle name="Гиперссылка 2 4" xfId="21635"/>
    <cellStyle name="Гиперссылка 2 4 2" xfId="39250"/>
    <cellStyle name="Гиперссылка 2 5" xfId="39245"/>
    <cellStyle name="Гиперссылка 3" xfId="21636"/>
    <cellStyle name="Гиперссылка 3 2" xfId="21637"/>
    <cellStyle name="Гиперссылка 3 2 2" xfId="21638"/>
    <cellStyle name="Гиперссылка 3 2 2 2" xfId="39253"/>
    <cellStyle name="Гиперссылка 3 2 3" xfId="39252"/>
    <cellStyle name="Гиперссылка 3 3" xfId="21639"/>
    <cellStyle name="Гиперссылка 3 3 2" xfId="21640"/>
    <cellStyle name="Гиперссылка 3 3 2 2" xfId="39255"/>
    <cellStyle name="Гиперссылка 3 3 3" xfId="39254"/>
    <cellStyle name="Гиперссылка 3 4" xfId="21641"/>
    <cellStyle name="Гиперссылка 3 4 2" xfId="39256"/>
    <cellStyle name="Гиперссылка 3 5" xfId="39251"/>
    <cellStyle name="Гиперссылка 4" xfId="21642"/>
    <cellStyle name="Гиперссылка 4 2" xfId="21643"/>
    <cellStyle name="Гиперссылка 4 2 2" xfId="21644"/>
    <cellStyle name="Гиперссылка 4 2 2 2" xfId="39259"/>
    <cellStyle name="Гиперссылка 4 2 3" xfId="39258"/>
    <cellStyle name="Гиперссылка 4 3" xfId="21645"/>
    <cellStyle name="Гиперссылка 4 3 2" xfId="21646"/>
    <cellStyle name="Гиперссылка 4 3 2 2" xfId="39261"/>
    <cellStyle name="Гиперссылка 4 3 3" xfId="39260"/>
    <cellStyle name="Гиперссылка 4 4" xfId="21647"/>
    <cellStyle name="Гиперссылка 4 4 2" xfId="39262"/>
    <cellStyle name="Гиперссылка 4 5" xfId="39257"/>
    <cellStyle name="Гиперссылка 5" xfId="21648"/>
    <cellStyle name="Гиперссылка 5 2" xfId="21649"/>
    <cellStyle name="Гиперссылка 5 2 2" xfId="21650"/>
    <cellStyle name="Гиперссылка 5 2 2 2" xfId="39265"/>
    <cellStyle name="Гиперссылка 5 2 3" xfId="39264"/>
    <cellStyle name="Гиперссылка 5 3" xfId="21651"/>
    <cellStyle name="Гиперссылка 5 3 2" xfId="21652"/>
    <cellStyle name="Гиперссылка 5 3 2 2" xfId="39267"/>
    <cellStyle name="Гиперссылка 5 3 3" xfId="39266"/>
    <cellStyle name="Гиперссылка 5 4" xfId="21653"/>
    <cellStyle name="Гиперссылка 5 4 2" xfId="21654"/>
    <cellStyle name="Гиперссылка 5 4 2 2" xfId="39269"/>
    <cellStyle name="Гиперссылка 5 4 3" xfId="39268"/>
    <cellStyle name="Гиперссылка 5 5" xfId="21655"/>
    <cellStyle name="Гиперссылка 5 5 2" xfId="39270"/>
    <cellStyle name="Гиперссылка 5 6" xfId="39263"/>
    <cellStyle name="Гиперссылка 6" xfId="21656"/>
    <cellStyle name="Гиперссылка 6 2" xfId="21657"/>
    <cellStyle name="Гиперссылка 6 2 2" xfId="21658"/>
    <cellStyle name="Гиперссылка 6 2 2 2" xfId="39273"/>
    <cellStyle name="Гиперссылка 6 2 3" xfId="39272"/>
    <cellStyle name="Гиперссылка 6 3" xfId="21659"/>
    <cellStyle name="Гиперссылка 6 3 2" xfId="21660"/>
    <cellStyle name="Гиперссылка 6 3 2 2" xfId="39275"/>
    <cellStyle name="Гиперссылка 6 3 3" xfId="39274"/>
    <cellStyle name="Гиперссылка 6 4" xfId="21661"/>
    <cellStyle name="Гиперссылка 6 4 2" xfId="39276"/>
    <cellStyle name="Гиперссылка 6 5" xfId="39271"/>
    <cellStyle name="Гиперссылка 7" xfId="21662"/>
    <cellStyle name="Гиперссылка 7 2" xfId="21663"/>
    <cellStyle name="Гиперссылка 7 2 2" xfId="39278"/>
    <cellStyle name="Гиперссылка 7 3" xfId="39277"/>
    <cellStyle name="Гиперссылка 8" xfId="21664"/>
    <cellStyle name="Гиперссылка 8 2" xfId="21665"/>
    <cellStyle name="Гиперссылка 8 2 2" xfId="39280"/>
    <cellStyle name="Гиперссылка 8 3" xfId="39279"/>
    <cellStyle name="Гиперссылка 9" xfId="21666"/>
    <cellStyle name="Гиперссылка 9 2" xfId="21667"/>
    <cellStyle name="Гиперссылка 9 2 2" xfId="39282"/>
    <cellStyle name="Гиперссылка 9 3" xfId="39281"/>
    <cellStyle name="Обычный_2++" xfId="21668"/>
    <cellStyle name="已访问的超链接" xfId="21669"/>
    <cellStyle name="已访问的超链接 10" xfId="21670"/>
    <cellStyle name="已访问的超链接 10 2" xfId="21671"/>
    <cellStyle name="已访问的超链接 10 2 2" xfId="39285"/>
    <cellStyle name="已访问的超链接 10 3" xfId="39284"/>
    <cellStyle name="已访问的超链接 11" xfId="21672"/>
    <cellStyle name="已访问的超链接 11 2" xfId="39286"/>
    <cellStyle name="已访问的超链接 12" xfId="39283"/>
    <cellStyle name="已访问的超链接 2" xfId="21673"/>
    <cellStyle name="已访问的超链接 2 2" xfId="21674"/>
    <cellStyle name="已访问的超链接 2 2 2" xfId="21675"/>
    <cellStyle name="已访问的超链接 2 2 2 2" xfId="39289"/>
    <cellStyle name="已访问的超链接 2 2 3" xfId="39288"/>
    <cellStyle name="已访问的超链接 2 3" xfId="21676"/>
    <cellStyle name="已访问的超链接 2 3 2" xfId="21677"/>
    <cellStyle name="已访问的超链接 2 3 2 2" xfId="39291"/>
    <cellStyle name="已访问的超链接 2 3 3" xfId="39290"/>
    <cellStyle name="已访问的超链接 2 4" xfId="21678"/>
    <cellStyle name="已访问的超链接 2 4 2" xfId="39292"/>
    <cellStyle name="已访问的超链接 2 5" xfId="39287"/>
    <cellStyle name="已访问的超链接 3" xfId="21679"/>
    <cellStyle name="已访问的超链接 3 2" xfId="21680"/>
    <cellStyle name="已访问的超链接 3 2 2" xfId="21681"/>
    <cellStyle name="已访问的超链接 3 2 2 2" xfId="39295"/>
    <cellStyle name="已访问的超链接 3 2 3" xfId="39294"/>
    <cellStyle name="已访问的超链接 3 3" xfId="21682"/>
    <cellStyle name="已访问的超链接 3 3 2" xfId="21683"/>
    <cellStyle name="已访问的超链接 3 3 2 2" xfId="39297"/>
    <cellStyle name="已访问的超链接 3 3 3" xfId="39296"/>
    <cellStyle name="已访问的超链接 3 4" xfId="21684"/>
    <cellStyle name="已访问的超链接 3 4 2" xfId="39298"/>
    <cellStyle name="已访问的超链接 3 5" xfId="39293"/>
    <cellStyle name="已访问的超链接 4" xfId="21685"/>
    <cellStyle name="已访问的超链接 4 2" xfId="21686"/>
    <cellStyle name="已访问的超链接 4 2 2" xfId="21687"/>
    <cellStyle name="已访问的超链接 4 2 2 2" xfId="39301"/>
    <cellStyle name="已访问的超链接 4 2 3" xfId="39300"/>
    <cellStyle name="已访问的超链接 4 3" xfId="21688"/>
    <cellStyle name="已访问的超链接 4 3 2" xfId="21689"/>
    <cellStyle name="已访问的超链接 4 3 2 2" xfId="39303"/>
    <cellStyle name="已访问的超链接 4 3 3" xfId="39302"/>
    <cellStyle name="已访问的超链接 4 4" xfId="21690"/>
    <cellStyle name="已访问的超链接 4 4 2" xfId="39304"/>
    <cellStyle name="已访问的超链接 4 5" xfId="39299"/>
    <cellStyle name="已访问的超链接 5" xfId="21691"/>
    <cellStyle name="已访问的超链接 5 2" xfId="21692"/>
    <cellStyle name="已访问的超链接 5 2 2" xfId="21693"/>
    <cellStyle name="已访问的超链接 5 2 2 2" xfId="39307"/>
    <cellStyle name="已访问的超链接 5 2 3" xfId="39306"/>
    <cellStyle name="已访问的超链接 5 3" xfId="21694"/>
    <cellStyle name="已访问的超链接 5 3 2" xfId="21695"/>
    <cellStyle name="已访问的超链接 5 3 2 2" xfId="39309"/>
    <cellStyle name="已访问的超链接 5 3 3" xfId="39308"/>
    <cellStyle name="已访问的超链接 5 4" xfId="21696"/>
    <cellStyle name="已访问的超链接 5 4 2" xfId="21697"/>
    <cellStyle name="已访问的超链接 5 4 2 2" xfId="39311"/>
    <cellStyle name="已访问的超链接 5 4 3" xfId="39310"/>
    <cellStyle name="已访问的超链接 5 5" xfId="21698"/>
    <cellStyle name="已访问的超链接 5 5 2" xfId="39312"/>
    <cellStyle name="已访问的超链接 5 6" xfId="39305"/>
    <cellStyle name="已访问的超链接 6" xfId="21699"/>
    <cellStyle name="已访问的超链接 6 2" xfId="21700"/>
    <cellStyle name="已访问的超链接 6 2 2" xfId="21701"/>
    <cellStyle name="已访问的超链接 6 2 2 2" xfId="39315"/>
    <cellStyle name="已访问的超链接 6 2 3" xfId="39314"/>
    <cellStyle name="已访问的超链接 6 3" xfId="21702"/>
    <cellStyle name="已访问的超链接 6 3 2" xfId="21703"/>
    <cellStyle name="已访问的超链接 6 3 2 2" xfId="39317"/>
    <cellStyle name="已访问的超链接 6 3 3" xfId="39316"/>
    <cellStyle name="已访问的超链接 6 4" xfId="21704"/>
    <cellStyle name="已访问的超链接 6 4 2" xfId="39318"/>
    <cellStyle name="已访问的超链接 6 5" xfId="39313"/>
    <cellStyle name="已访问的超链接 7" xfId="21705"/>
    <cellStyle name="已访问的超链接 7 2" xfId="21706"/>
    <cellStyle name="已访问的超链接 7 2 2" xfId="39320"/>
    <cellStyle name="已访问的超链接 7 3" xfId="39319"/>
    <cellStyle name="已访问的超链接 8" xfId="21707"/>
    <cellStyle name="已访问的超链接 8 2" xfId="21708"/>
    <cellStyle name="已访问的超链接 8 2 2" xfId="39322"/>
    <cellStyle name="已访问的超链接 8 3" xfId="39321"/>
    <cellStyle name="已访问的超链接 9" xfId="21709"/>
    <cellStyle name="已访问的超链接 9 2" xfId="21710"/>
    <cellStyle name="已访问的超链接 9 2 2" xfId="39324"/>
    <cellStyle name="已访问的超链接 9 3" xfId="39323"/>
  </cellStyles>
  <dxfs count="18">
    <dxf>
      <font>
        <b/>
        <i val="0"/>
        <condense val="0"/>
        <extend val="0"/>
      </font>
      <fill>
        <patternFill>
          <bgColor indexed="44"/>
        </patternFill>
      </fill>
    </dxf>
    <dxf>
      <font>
        <b/>
        <i val="0"/>
        <condense val="0"/>
        <extend val="0"/>
      </font>
      <fill>
        <patternFill>
          <bgColor indexed="44"/>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 formatCode="0"/>
    </dxf>
    <dxf>
      <numFmt numFmtId="170" formatCode="0.0"/>
    </dxf>
    <dxf>
      <numFmt numFmtId="1" formatCode="0"/>
    </dxf>
    <dxf>
      <numFmt numFmtId="1" formatCode="0"/>
    </dxf>
    <dxf>
      <numFmt numFmtId="1" formatCode="0"/>
    </dxf>
    <dxf>
      <numFmt numFmtId="170" formatCode="0.0"/>
    </dxf>
    <dxf>
      <numFmt numFmtId="1" formatCode="0"/>
    </dxf>
    <dxf>
      <numFmt numFmtId="1" formatCode="0"/>
    </dxf>
  </dxfs>
  <tableStyles count="0" defaultTableStyle="TableStyleMedium2" defaultPivotStyle="PivotStyleLight16"/>
  <colors>
    <mruColors>
      <color rgb="FF00DFDA"/>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[ENSPRESO_WIND_ONSHORE_OFFSHORE.XLSX]Wind Potential Pivot EU!PivotTable5</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pivotFmt>
      <c:pivotFmt>
        <c:idx val="11"/>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4"/>
        <c:marker>
          <c:symbol val="none"/>
        </c:marker>
        <c:dLbl>
          <c:idx val="0"/>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5"/>
        <c:marker>
          <c:symbol val="none"/>
        </c:marker>
        <c:dLbl>
          <c:idx val="0"/>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stacked"/>
        <c:varyColors val="0"/>
        <c:ser>
          <c:idx val="0"/>
          <c:order val="0"/>
          <c:tx>
            <c:strRef>
              <c:f>'Wind Potential Pivot EU'!$B$5:$B$6</c:f>
              <c:strCache>
                <c:ptCount val="1"/>
                <c:pt idx="0">
                  <c:v>15%&lt; CF&lt;20%</c:v>
                </c:pt>
              </c:strCache>
            </c:strRef>
          </c:tx>
          <c:invertIfNegative val="0"/>
          <c:dLbls>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'Wind Potential Pivot EU'!$A$7:$A$32</c:f>
              <c:multiLvlStrCache>
                <c:ptCount val="16"/>
                <c:lvl>
                  <c:pt idx="0">
                    <c:v>Water depth 30-60m</c:v>
                  </c:pt>
                  <c:pt idx="1">
                    <c:v>Water depth 0-30m</c:v>
                  </c:pt>
                  <c:pt idx="2">
                    <c:v>Water depth 60-100m Floating</c:v>
                  </c:pt>
                  <c:pt idx="3">
                    <c:v>(blank)</c:v>
                  </c:pt>
                  <c:pt idx="4">
                    <c:v>Water depth 30-60m</c:v>
                  </c:pt>
                  <c:pt idx="5">
                    <c:v>Water depth 0-30m</c:v>
                  </c:pt>
                  <c:pt idx="6">
                    <c:v>Water depth 60-100m Floating</c:v>
                  </c:pt>
                  <c:pt idx="7">
                    <c:v>(blank)</c:v>
                  </c:pt>
                  <c:pt idx="8">
                    <c:v>Water depth 30-60m</c:v>
                  </c:pt>
                  <c:pt idx="9">
                    <c:v>Water depth 0-30m</c:v>
                  </c:pt>
                  <c:pt idx="10">
                    <c:v>Water depth 60-100m Floating</c:v>
                  </c:pt>
                  <c:pt idx="11">
                    <c:v>Water depth 100-1000m Floating</c:v>
                  </c:pt>
                  <c:pt idx="12">
                    <c:v>12nm zone, water depth 0-30m</c:v>
                  </c:pt>
                  <c:pt idx="13">
                    <c:v>12nm zone, water depth 30-60m</c:v>
                  </c:pt>
                  <c:pt idx="14">
                    <c:v>12nm zone, water depth 60-100m Floating</c:v>
                  </c:pt>
                  <c:pt idx="15">
                    <c:v>(blank)</c:v>
                  </c:pt>
                </c:lvl>
                <c:lvl>
                  <c:pt idx="0">
                    <c:v>Offshore</c:v>
                  </c:pt>
                  <c:pt idx="3">
                    <c:v>Onshore</c:v>
                  </c:pt>
                  <c:pt idx="4">
                    <c:v>Offshore</c:v>
                  </c:pt>
                  <c:pt idx="7">
                    <c:v>Onshore</c:v>
                  </c:pt>
                  <c:pt idx="8">
                    <c:v>Offshore</c:v>
                  </c:pt>
                  <c:pt idx="15">
                    <c:v>Onshore</c:v>
                  </c:pt>
                </c:lvl>
                <c:lvl>
                  <c:pt idx="0">
                    <c:v>EU-Wide high restrictions</c:v>
                  </c:pt>
                  <c:pt idx="4">
                    <c:v>Reference - Large turbines</c:v>
                  </c:pt>
                  <c:pt idx="8">
                    <c:v>EU-Wide low restrictions</c:v>
                  </c:pt>
                </c:lvl>
              </c:multiLvlStrCache>
            </c:multiLvlStrRef>
          </c:cat>
          <c:val>
            <c:numRef>
              <c:f>'Wind Potential Pivot EU'!$B$7:$B$32</c:f>
              <c:numCache>
                <c:formatCode>0</c:formatCode>
                <c:ptCount val="16"/>
                <c:pt idx="0">
                  <c:v>0.11</c:v>
                </c:pt>
                <c:pt idx="1">
                  <c:v>8.0000000000000002E-3</c:v>
                </c:pt>
                <c:pt idx="2">
                  <c:v>0</c:v>
                </c:pt>
                <c:pt idx="3">
                  <c:v>854.94655955215944</c:v>
                </c:pt>
                <c:pt idx="4">
                  <c:v>0.64100000000000001</c:v>
                </c:pt>
                <c:pt idx="5">
                  <c:v>8.8999999999999996E-2</c:v>
                </c:pt>
                <c:pt idx="6">
                  <c:v>0</c:v>
                </c:pt>
                <c:pt idx="7">
                  <c:v>1289.7271473463111</c:v>
                </c:pt>
                <c:pt idx="8">
                  <c:v>2.5298823475199996</c:v>
                </c:pt>
                <c:pt idx="9">
                  <c:v>0.38271657671999998</c:v>
                </c:pt>
                <c:pt idx="10">
                  <c:v>2.97908020752</c:v>
                </c:pt>
                <c:pt idx="11">
                  <c:v>55.526572325489994</c:v>
                </c:pt>
                <c:pt idx="12">
                  <c:v>10.954705580823999</c:v>
                </c:pt>
                <c:pt idx="13">
                  <c:v>7.5323189804199995</c:v>
                </c:pt>
                <c:pt idx="14">
                  <c:v>9.3186350892079979</c:v>
                </c:pt>
                <c:pt idx="15">
                  <c:v>1589.0288653923276</c:v>
                </c:pt>
              </c:numCache>
            </c:numRef>
          </c:val>
          <c:extLst>
            <c:ext xmlns:c16="http://schemas.microsoft.com/office/drawing/2014/chart" uri="{C3380CC4-5D6E-409C-BE32-E72D297353CC}">
              <c16:uniqueId val="{00000000-41AB-40E6-A391-7606F25C5FCB}"/>
            </c:ext>
          </c:extLst>
        </c:ser>
        <c:ser>
          <c:idx val="1"/>
          <c:order val="1"/>
          <c:tx>
            <c:strRef>
              <c:f>'Wind Potential Pivot EU'!$C$5:$C$6</c:f>
              <c:strCache>
                <c:ptCount val="1"/>
                <c:pt idx="0">
                  <c:v>20%  &lt; CF &lt; 25%</c:v>
                </c:pt>
              </c:strCache>
            </c:strRef>
          </c:tx>
          <c:invertIfNegative val="0"/>
          <c:dLbls>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'Wind Potential Pivot EU'!$A$7:$A$32</c:f>
              <c:multiLvlStrCache>
                <c:ptCount val="16"/>
                <c:lvl>
                  <c:pt idx="0">
                    <c:v>Water depth 30-60m</c:v>
                  </c:pt>
                  <c:pt idx="1">
                    <c:v>Water depth 0-30m</c:v>
                  </c:pt>
                  <c:pt idx="2">
                    <c:v>Water depth 60-100m Floating</c:v>
                  </c:pt>
                  <c:pt idx="3">
                    <c:v>(blank)</c:v>
                  </c:pt>
                  <c:pt idx="4">
                    <c:v>Water depth 30-60m</c:v>
                  </c:pt>
                  <c:pt idx="5">
                    <c:v>Water depth 0-30m</c:v>
                  </c:pt>
                  <c:pt idx="6">
                    <c:v>Water depth 60-100m Floating</c:v>
                  </c:pt>
                  <c:pt idx="7">
                    <c:v>(blank)</c:v>
                  </c:pt>
                  <c:pt idx="8">
                    <c:v>Water depth 30-60m</c:v>
                  </c:pt>
                  <c:pt idx="9">
                    <c:v>Water depth 0-30m</c:v>
                  </c:pt>
                  <c:pt idx="10">
                    <c:v>Water depth 60-100m Floating</c:v>
                  </c:pt>
                  <c:pt idx="11">
                    <c:v>Water depth 100-1000m Floating</c:v>
                  </c:pt>
                  <c:pt idx="12">
                    <c:v>12nm zone, water depth 0-30m</c:v>
                  </c:pt>
                  <c:pt idx="13">
                    <c:v>12nm zone, water depth 30-60m</c:v>
                  </c:pt>
                  <c:pt idx="14">
                    <c:v>12nm zone, water depth 60-100m Floating</c:v>
                  </c:pt>
                  <c:pt idx="15">
                    <c:v>(blank)</c:v>
                  </c:pt>
                </c:lvl>
                <c:lvl>
                  <c:pt idx="0">
                    <c:v>Offshore</c:v>
                  </c:pt>
                  <c:pt idx="3">
                    <c:v>Onshore</c:v>
                  </c:pt>
                  <c:pt idx="4">
                    <c:v>Offshore</c:v>
                  </c:pt>
                  <c:pt idx="7">
                    <c:v>Onshore</c:v>
                  </c:pt>
                  <c:pt idx="8">
                    <c:v>Offshore</c:v>
                  </c:pt>
                  <c:pt idx="15">
                    <c:v>Onshore</c:v>
                  </c:pt>
                </c:lvl>
                <c:lvl>
                  <c:pt idx="0">
                    <c:v>EU-Wide high restrictions</c:v>
                  </c:pt>
                  <c:pt idx="4">
                    <c:v>Reference - Large turbines</c:v>
                  </c:pt>
                  <c:pt idx="8">
                    <c:v>EU-Wide low restrictions</c:v>
                  </c:pt>
                </c:lvl>
              </c:multiLvlStrCache>
            </c:multiLvlStrRef>
          </c:cat>
          <c:val>
            <c:numRef>
              <c:f>'Wind Potential Pivot EU'!$C$7:$C$32</c:f>
              <c:numCache>
                <c:formatCode>0</c:formatCode>
                <c:ptCount val="16"/>
                <c:pt idx="0">
                  <c:v>0.70499999999999996</c:v>
                </c:pt>
                <c:pt idx="1">
                  <c:v>2.8999999999999998E-2</c:v>
                </c:pt>
                <c:pt idx="2">
                  <c:v>0</c:v>
                </c:pt>
                <c:pt idx="3">
                  <c:v>850.89688764984032</c:v>
                </c:pt>
                <c:pt idx="4">
                  <c:v>5.2060000000000004</c:v>
                </c:pt>
                <c:pt idx="5">
                  <c:v>0.26700000000000002</c:v>
                </c:pt>
                <c:pt idx="6">
                  <c:v>0</c:v>
                </c:pt>
                <c:pt idx="7">
                  <c:v>1353.2747862596893</c:v>
                </c:pt>
                <c:pt idx="8">
                  <c:v>20.95979437502</c:v>
                </c:pt>
                <c:pt idx="9">
                  <c:v>1.3498361586550001</c:v>
                </c:pt>
                <c:pt idx="10">
                  <c:v>24.114394196355001</c:v>
                </c:pt>
                <c:pt idx="11">
                  <c:v>242.87447209408001</c:v>
                </c:pt>
                <c:pt idx="12">
                  <c:v>50.370437998581998</c:v>
                </c:pt>
                <c:pt idx="13">
                  <c:v>58.648843593202997</c:v>
                </c:pt>
                <c:pt idx="14">
                  <c:v>75.761591715145997</c:v>
                </c:pt>
                <c:pt idx="15">
                  <c:v>1790.8567476066719</c:v>
                </c:pt>
              </c:numCache>
            </c:numRef>
          </c:val>
          <c:extLst>
            <c:ext xmlns:c16="http://schemas.microsoft.com/office/drawing/2014/chart" uri="{C3380CC4-5D6E-409C-BE32-E72D297353CC}">
              <c16:uniqueId val="{00000001-41AB-40E6-A391-7606F25C5FCB}"/>
            </c:ext>
          </c:extLst>
        </c:ser>
        <c:ser>
          <c:idx val="2"/>
          <c:order val="2"/>
          <c:tx>
            <c:strRef>
              <c:f>'Wind Potential Pivot EU'!$D$5:$D$6</c:f>
              <c:strCache>
                <c:ptCount val="1"/>
                <c:pt idx="0">
                  <c:v>CF &gt; 25%</c:v>
                </c:pt>
              </c:strCache>
            </c:strRef>
          </c:tx>
          <c:invertIfNegative val="0"/>
          <c:dLbls>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'Wind Potential Pivot EU'!$A$7:$A$32</c:f>
              <c:multiLvlStrCache>
                <c:ptCount val="16"/>
                <c:lvl>
                  <c:pt idx="0">
                    <c:v>Water depth 30-60m</c:v>
                  </c:pt>
                  <c:pt idx="1">
                    <c:v>Water depth 0-30m</c:v>
                  </c:pt>
                  <c:pt idx="2">
                    <c:v>Water depth 60-100m Floating</c:v>
                  </c:pt>
                  <c:pt idx="3">
                    <c:v>(blank)</c:v>
                  </c:pt>
                  <c:pt idx="4">
                    <c:v>Water depth 30-60m</c:v>
                  </c:pt>
                  <c:pt idx="5">
                    <c:v>Water depth 0-30m</c:v>
                  </c:pt>
                  <c:pt idx="6">
                    <c:v>Water depth 60-100m Floating</c:v>
                  </c:pt>
                  <c:pt idx="7">
                    <c:v>(blank)</c:v>
                  </c:pt>
                  <c:pt idx="8">
                    <c:v>Water depth 30-60m</c:v>
                  </c:pt>
                  <c:pt idx="9">
                    <c:v>Water depth 0-30m</c:v>
                  </c:pt>
                  <c:pt idx="10">
                    <c:v>Water depth 60-100m Floating</c:v>
                  </c:pt>
                  <c:pt idx="11">
                    <c:v>Water depth 100-1000m Floating</c:v>
                  </c:pt>
                  <c:pt idx="12">
                    <c:v>12nm zone, water depth 0-30m</c:v>
                  </c:pt>
                  <c:pt idx="13">
                    <c:v>12nm zone, water depth 30-60m</c:v>
                  </c:pt>
                  <c:pt idx="14">
                    <c:v>12nm zone, water depth 60-100m Floating</c:v>
                  </c:pt>
                  <c:pt idx="15">
                    <c:v>(blank)</c:v>
                  </c:pt>
                </c:lvl>
                <c:lvl>
                  <c:pt idx="0">
                    <c:v>Offshore</c:v>
                  </c:pt>
                  <c:pt idx="3">
                    <c:v>Onshore</c:v>
                  </c:pt>
                  <c:pt idx="4">
                    <c:v>Offshore</c:v>
                  </c:pt>
                  <c:pt idx="7">
                    <c:v>Onshore</c:v>
                  </c:pt>
                  <c:pt idx="8">
                    <c:v>Offshore</c:v>
                  </c:pt>
                  <c:pt idx="15">
                    <c:v>Onshore</c:v>
                  </c:pt>
                </c:lvl>
                <c:lvl>
                  <c:pt idx="0">
                    <c:v>EU-Wide high restrictions</c:v>
                  </c:pt>
                  <c:pt idx="4">
                    <c:v>Reference - Large turbines</c:v>
                  </c:pt>
                  <c:pt idx="8">
                    <c:v>EU-Wide low restrictions</c:v>
                  </c:pt>
                </c:lvl>
              </c:multiLvlStrCache>
            </c:multiLvlStrRef>
          </c:cat>
          <c:val>
            <c:numRef>
              <c:f>'Wind Potential Pivot EU'!$D$7:$D$32</c:f>
              <c:numCache>
                <c:formatCode>0</c:formatCode>
                <c:ptCount val="16"/>
                <c:pt idx="0">
                  <c:v>55.381</c:v>
                </c:pt>
                <c:pt idx="1">
                  <c:v>24.661999999999999</c:v>
                </c:pt>
                <c:pt idx="2">
                  <c:v>0</c:v>
                </c:pt>
                <c:pt idx="3">
                  <c:v>1185.1938659490008</c:v>
                </c:pt>
                <c:pt idx="4">
                  <c:v>227.56700000000001</c:v>
                </c:pt>
                <c:pt idx="5">
                  <c:v>96.603999999999999</c:v>
                </c:pt>
                <c:pt idx="6">
                  <c:v>0</c:v>
                </c:pt>
                <c:pt idx="7">
                  <c:v>2067.1147129969995</c:v>
                </c:pt>
                <c:pt idx="8">
                  <c:v>611.74532327745999</c:v>
                </c:pt>
                <c:pt idx="9">
                  <c:v>175.75244726462498</c:v>
                </c:pt>
                <c:pt idx="10">
                  <c:v>1009.661525596125</c:v>
                </c:pt>
                <c:pt idx="11">
                  <c:v>3024.2539555804296</c:v>
                </c:pt>
                <c:pt idx="12">
                  <c:v>721.37985642059425</c:v>
                </c:pt>
                <c:pt idx="13">
                  <c:v>546.79483742637694</c:v>
                </c:pt>
                <c:pt idx="14">
                  <c:v>508.18377319564593</c:v>
                </c:pt>
                <c:pt idx="15">
                  <c:v>2967.8256213850004</c:v>
                </c:pt>
              </c:numCache>
            </c:numRef>
          </c:val>
          <c:extLst>
            <c:ext xmlns:c16="http://schemas.microsoft.com/office/drawing/2014/chart" uri="{C3380CC4-5D6E-409C-BE32-E72D297353CC}">
              <c16:uniqueId val="{00000002-41AB-40E6-A391-7606F25C5FCB}"/>
            </c:ext>
          </c:extLst>
        </c:ser>
        <c:dLbls>
          <c:dLblPos val="ctr"/>
          <c:showLegendKey val="0"/>
          <c:showVal val="1"/>
          <c:showCatName val="0"/>
          <c:showSerName val="0"/>
          <c:showPercent val="0"/>
          <c:showBubbleSize val="0"/>
        </c:dLbls>
        <c:gapWidth val="150"/>
        <c:overlap val="100"/>
        <c:axId val="91036672"/>
        <c:axId val="98542720"/>
      </c:barChart>
      <c:catAx>
        <c:axId val="91036672"/>
        <c:scaling>
          <c:orientation val="minMax"/>
        </c:scaling>
        <c:delete val="0"/>
        <c:axPos val="b"/>
        <c:numFmt formatCode="General" sourceLinked="0"/>
        <c:majorTickMark val="out"/>
        <c:minorTickMark val="none"/>
        <c:tickLblPos val="nextTo"/>
        <c:crossAx val="98542720"/>
        <c:crosses val="autoZero"/>
        <c:auto val="1"/>
        <c:lblAlgn val="ctr"/>
        <c:lblOffset val="100"/>
        <c:noMultiLvlLbl val="0"/>
      </c:catAx>
      <c:valAx>
        <c:axId val="98542720"/>
        <c:scaling>
          <c:orientation val="minMax"/>
        </c:scaling>
        <c:delete val="0"/>
        <c:axPos val="l"/>
        <c:majorGridlines/>
        <c:numFmt formatCode="0" sourceLinked="1"/>
        <c:majorTickMark val="out"/>
        <c:minorTickMark val="none"/>
        <c:tickLblPos val="nextTo"/>
        <c:crossAx val="91036672"/>
        <c:crosses val="autoZero"/>
        <c:crossBetween val="between"/>
      </c:valAx>
    </c:plotArea>
    <c:legend>
      <c:legendPos val="r"/>
      <c:layout/>
      <c:overlay val="0"/>
    </c:legend>
    <c:plotVisOnly val="1"/>
    <c:dispBlanksAs val="gap"/>
    <c:showDLblsOverMax val="0"/>
  </c:chart>
  <c:txPr>
    <a:bodyPr/>
    <a:lstStyle/>
    <a:p>
      <a:pPr>
        <a:defRPr sz="14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497375328084"/>
          <c:y val="5.1400554097404488E-2"/>
          <c:w val="0.68194181977252843"/>
          <c:h val="0.73444808982210552"/>
        </c:manualLayout>
      </c:layout>
      <c:scatterChart>
        <c:scatterStyle val="lineMarker"/>
        <c:varyColors val="0"/>
        <c:ser>
          <c:idx val="0"/>
          <c:order val="0"/>
          <c:tx>
            <c:strRef>
              <c:f>'power curves'!$B$2</c:f>
              <c:strCache>
                <c:ptCount val="1"/>
                <c:pt idx="0">
                  <c:v>V90</c:v>
                </c:pt>
              </c:strCache>
            </c:strRef>
          </c:tx>
          <c:xVal>
            <c:numRef>
              <c:f>'power curves'!$A$5:$A$27</c:f>
              <c:numCache>
                <c:formatCode>General</c:formatCode>
                <c:ptCount val="23"/>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numCache>
            </c:numRef>
          </c:xVal>
          <c:yVal>
            <c:numRef>
              <c:f>'power curves'!$B$5:$B$27</c:f>
              <c:numCache>
                <c:formatCode>General</c:formatCode>
                <c:ptCount val="23"/>
                <c:pt idx="0">
                  <c:v>0</c:v>
                </c:pt>
                <c:pt idx="1">
                  <c:v>2.5666666666666699E-2</c:v>
                </c:pt>
                <c:pt idx="2">
                  <c:v>6.3333333333333297E-2</c:v>
                </c:pt>
                <c:pt idx="3">
                  <c:v>0.117666666666667</c:v>
                </c:pt>
                <c:pt idx="4">
                  <c:v>0.19366666666666699</c:v>
                </c:pt>
                <c:pt idx="5">
                  <c:v>0.295333333333333</c:v>
                </c:pt>
                <c:pt idx="6">
                  <c:v>0.42433333333333301</c:v>
                </c:pt>
                <c:pt idx="7">
                  <c:v>0.56999999999999995</c:v>
                </c:pt>
                <c:pt idx="8">
                  <c:v>0.71499999999999997</c:v>
                </c:pt>
                <c:pt idx="9">
                  <c:v>0.84799999999999998</c:v>
                </c:pt>
                <c:pt idx="10">
                  <c:v>0.94566666666666699</c:v>
                </c:pt>
                <c:pt idx="11">
                  <c:v>0.98833333333333295</c:v>
                </c:pt>
                <c:pt idx="12">
                  <c:v>0.99833333333333296</c:v>
                </c:pt>
                <c:pt idx="13">
                  <c:v>1</c:v>
                </c:pt>
                <c:pt idx="14">
                  <c:v>1</c:v>
                </c:pt>
                <c:pt idx="15">
                  <c:v>1</c:v>
                </c:pt>
                <c:pt idx="16">
                  <c:v>1</c:v>
                </c:pt>
                <c:pt idx="17">
                  <c:v>1</c:v>
                </c:pt>
                <c:pt idx="18">
                  <c:v>1</c:v>
                </c:pt>
                <c:pt idx="19">
                  <c:v>1</c:v>
                </c:pt>
                <c:pt idx="20">
                  <c:v>1</c:v>
                </c:pt>
                <c:pt idx="21">
                  <c:v>1</c:v>
                </c:pt>
                <c:pt idx="22">
                  <c:v>1</c:v>
                </c:pt>
              </c:numCache>
            </c:numRef>
          </c:yVal>
          <c:smooth val="0"/>
          <c:extLst>
            <c:ext xmlns:c16="http://schemas.microsoft.com/office/drawing/2014/chart" uri="{C3380CC4-5D6E-409C-BE32-E72D297353CC}">
              <c16:uniqueId val="{00000000-DECD-4F39-B749-E346F349CF86}"/>
            </c:ext>
          </c:extLst>
        </c:ser>
        <c:ser>
          <c:idx val="1"/>
          <c:order val="1"/>
          <c:tx>
            <c:strRef>
              <c:f>'power curves'!$C$2</c:f>
              <c:strCache>
                <c:ptCount val="1"/>
                <c:pt idx="0">
                  <c:v>V112</c:v>
                </c:pt>
              </c:strCache>
            </c:strRef>
          </c:tx>
          <c:xVal>
            <c:numRef>
              <c:f>'power curves'!$A$5:$A$27</c:f>
              <c:numCache>
                <c:formatCode>General</c:formatCode>
                <c:ptCount val="23"/>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numCache>
            </c:numRef>
          </c:xVal>
          <c:yVal>
            <c:numRef>
              <c:f>'power curves'!$C$5:$C$27</c:f>
              <c:numCache>
                <c:formatCode>General</c:formatCode>
                <c:ptCount val="23"/>
                <c:pt idx="0">
                  <c:v>8.4552845528455302E-3</c:v>
                </c:pt>
                <c:pt idx="1">
                  <c:v>4.3252032520325202E-2</c:v>
                </c:pt>
                <c:pt idx="2">
                  <c:v>9.8211382113821105E-2</c:v>
                </c:pt>
                <c:pt idx="3">
                  <c:v>0.18016260162601599</c:v>
                </c:pt>
                <c:pt idx="4">
                  <c:v>0.29495934959349601</c:v>
                </c:pt>
                <c:pt idx="5">
                  <c:v>0.44715447154471499</c:v>
                </c:pt>
                <c:pt idx="6">
                  <c:v>0.63674796747967499</c:v>
                </c:pt>
                <c:pt idx="7">
                  <c:v>0.84065040650406497</c:v>
                </c:pt>
                <c:pt idx="8">
                  <c:v>0.97463414634146295</c:v>
                </c:pt>
                <c:pt idx="9">
                  <c:v>0.99739837398373998</c:v>
                </c:pt>
                <c:pt idx="10">
                  <c:v>1</c:v>
                </c:pt>
                <c:pt idx="11">
                  <c:v>1</c:v>
                </c:pt>
                <c:pt idx="12">
                  <c:v>1</c:v>
                </c:pt>
                <c:pt idx="13">
                  <c:v>1</c:v>
                </c:pt>
                <c:pt idx="14">
                  <c:v>1</c:v>
                </c:pt>
                <c:pt idx="15">
                  <c:v>1</c:v>
                </c:pt>
                <c:pt idx="16">
                  <c:v>1</c:v>
                </c:pt>
                <c:pt idx="17">
                  <c:v>1</c:v>
                </c:pt>
                <c:pt idx="18">
                  <c:v>1</c:v>
                </c:pt>
                <c:pt idx="19">
                  <c:v>1</c:v>
                </c:pt>
                <c:pt idx="20">
                  <c:v>1</c:v>
                </c:pt>
                <c:pt idx="21">
                  <c:v>1</c:v>
                </c:pt>
                <c:pt idx="22">
                  <c:v>1</c:v>
                </c:pt>
              </c:numCache>
            </c:numRef>
          </c:yVal>
          <c:smooth val="0"/>
          <c:extLst>
            <c:ext xmlns:c16="http://schemas.microsoft.com/office/drawing/2014/chart" uri="{C3380CC4-5D6E-409C-BE32-E72D297353CC}">
              <c16:uniqueId val="{00000001-DECD-4F39-B749-E346F349CF86}"/>
            </c:ext>
          </c:extLst>
        </c:ser>
        <c:ser>
          <c:idx val="2"/>
          <c:order val="2"/>
          <c:tx>
            <c:strRef>
              <c:f>'power curves'!$D$2</c:f>
              <c:strCache>
                <c:ptCount val="1"/>
                <c:pt idx="0">
                  <c:v>V136</c:v>
                </c:pt>
              </c:strCache>
            </c:strRef>
          </c:tx>
          <c:xVal>
            <c:numRef>
              <c:f>'power curves'!$A$5:$A$27</c:f>
              <c:numCache>
                <c:formatCode>General</c:formatCode>
                <c:ptCount val="23"/>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pt idx="21">
                  <c:v>24</c:v>
                </c:pt>
                <c:pt idx="22">
                  <c:v>25</c:v>
                </c:pt>
              </c:numCache>
            </c:numRef>
          </c:xVal>
          <c:yVal>
            <c:numRef>
              <c:f>'power curves'!$D$5:$D$27</c:f>
              <c:numCache>
                <c:formatCode>General</c:formatCode>
                <c:ptCount val="23"/>
                <c:pt idx="0">
                  <c:v>1.42028985507246E-2</c:v>
                </c:pt>
                <c:pt idx="1">
                  <c:v>6.4927536231884103E-2</c:v>
                </c:pt>
                <c:pt idx="2">
                  <c:v>0.139130434782609</c:v>
                </c:pt>
                <c:pt idx="3">
                  <c:v>0.248405797101449</c:v>
                </c:pt>
                <c:pt idx="4">
                  <c:v>0.40057971014492799</c:v>
                </c:pt>
                <c:pt idx="5">
                  <c:v>0.59913043478260897</c:v>
                </c:pt>
                <c:pt idx="6">
                  <c:v>0.82579710144927498</c:v>
                </c:pt>
                <c:pt idx="7">
                  <c:v>0.97652173913043505</c:v>
                </c:pt>
                <c:pt idx="8">
                  <c:v>0.99971014492753596</c:v>
                </c:pt>
                <c:pt idx="9">
                  <c:v>1</c:v>
                </c:pt>
                <c:pt idx="10">
                  <c:v>1</c:v>
                </c:pt>
                <c:pt idx="11">
                  <c:v>1</c:v>
                </c:pt>
                <c:pt idx="12">
                  <c:v>1</c:v>
                </c:pt>
                <c:pt idx="13">
                  <c:v>1</c:v>
                </c:pt>
                <c:pt idx="14">
                  <c:v>1</c:v>
                </c:pt>
                <c:pt idx="15">
                  <c:v>1</c:v>
                </c:pt>
                <c:pt idx="16">
                  <c:v>1</c:v>
                </c:pt>
                <c:pt idx="17">
                  <c:v>1</c:v>
                </c:pt>
                <c:pt idx="18">
                  <c:v>1</c:v>
                </c:pt>
                <c:pt idx="19">
                  <c:v>1</c:v>
                </c:pt>
              </c:numCache>
            </c:numRef>
          </c:yVal>
          <c:smooth val="0"/>
          <c:extLst>
            <c:ext xmlns:c16="http://schemas.microsoft.com/office/drawing/2014/chart" uri="{C3380CC4-5D6E-409C-BE32-E72D297353CC}">
              <c16:uniqueId val="{00000002-DECD-4F39-B749-E346F349CF86}"/>
            </c:ext>
          </c:extLst>
        </c:ser>
        <c:dLbls>
          <c:showLegendKey val="0"/>
          <c:showVal val="0"/>
          <c:showCatName val="0"/>
          <c:showSerName val="0"/>
          <c:showPercent val="0"/>
          <c:showBubbleSize val="0"/>
        </c:dLbls>
        <c:axId val="175231360"/>
        <c:axId val="175233664"/>
      </c:scatterChart>
      <c:valAx>
        <c:axId val="175231360"/>
        <c:scaling>
          <c:orientation val="minMax"/>
        </c:scaling>
        <c:delete val="0"/>
        <c:axPos val="b"/>
        <c:title>
          <c:tx>
            <c:strRef>
              <c:f>'power curves'!$A$4</c:f>
              <c:strCache>
                <c:ptCount val="1"/>
                <c:pt idx="0">
                  <c:v>Wind speed [m/s]</c:v>
                </c:pt>
              </c:strCache>
            </c:strRef>
          </c:tx>
          <c:layout/>
          <c:overlay val="0"/>
          <c:txPr>
            <a:bodyPr/>
            <a:lstStyle/>
            <a:p>
              <a:pPr>
                <a:defRPr b="0"/>
              </a:pPr>
              <a:endParaRPr lang="en-US"/>
            </a:p>
          </c:txPr>
        </c:title>
        <c:numFmt formatCode="General" sourceLinked="1"/>
        <c:majorTickMark val="in"/>
        <c:minorTickMark val="none"/>
        <c:tickLblPos val="nextTo"/>
        <c:crossAx val="175233664"/>
        <c:crosses val="autoZero"/>
        <c:crossBetween val="midCat"/>
      </c:valAx>
      <c:valAx>
        <c:axId val="175233664"/>
        <c:scaling>
          <c:orientation val="minMax"/>
          <c:max val="1.02"/>
          <c:min val="0"/>
        </c:scaling>
        <c:delete val="0"/>
        <c:axPos val="l"/>
        <c:majorGridlines>
          <c:spPr>
            <a:ln>
              <a:prstDash val="dash"/>
            </a:ln>
          </c:spPr>
        </c:majorGridlines>
        <c:title>
          <c:tx>
            <c:strRef>
              <c:f>'power curves'!$B$4</c:f>
              <c:strCache>
                <c:ptCount val="1"/>
                <c:pt idx="0">
                  <c:v>Normalized power output [-]</c:v>
                </c:pt>
              </c:strCache>
            </c:strRef>
          </c:tx>
          <c:layout>
            <c:manualLayout>
              <c:xMode val="edge"/>
              <c:yMode val="edge"/>
              <c:x val="1.3888888888888888E-2"/>
              <c:y val="0.13479330708661416"/>
            </c:manualLayout>
          </c:layout>
          <c:overlay val="0"/>
          <c:txPr>
            <a:bodyPr rot="-5400000" vert="horz"/>
            <a:lstStyle/>
            <a:p>
              <a:pPr>
                <a:defRPr b="0"/>
              </a:pPr>
              <a:endParaRPr lang="en-US"/>
            </a:p>
          </c:txPr>
        </c:title>
        <c:numFmt formatCode="#,##0.0" sourceLinked="0"/>
        <c:majorTickMark val="out"/>
        <c:minorTickMark val="none"/>
        <c:tickLblPos val="nextTo"/>
        <c:spPr>
          <a:ln>
            <a:noFill/>
          </a:ln>
        </c:spPr>
        <c:crossAx val="175231360"/>
        <c:crosses val="autoZero"/>
        <c:crossBetween val="midCat"/>
      </c:valAx>
    </c:plotArea>
    <c:legend>
      <c:legendPos val="r"/>
      <c:layout/>
      <c:overlay val="1"/>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hyperlink" Target="https://www.eea.europa.eu/data-and-maps/figures/regional-ses-surrounding-europe-1" TargetMode="External"/><Relationship Id="rId2" Type="http://schemas.openxmlformats.org/officeDocument/2006/relationships/hyperlink" Target="https://www.eea.europa.eu/data-and-maps/data/europe-seas" TargetMode="External"/><Relationship Id="rId1" Type="http://schemas.openxmlformats.org/officeDocument/2006/relationships/image" Target="../media/image6.jpeg"/><Relationship Id="rId4"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36856</xdr:colOff>
      <xdr:row>2</xdr:row>
      <xdr:rowOff>29544</xdr:rowOff>
    </xdr:from>
    <xdr:to>
      <xdr:col>4</xdr:col>
      <xdr:colOff>58136</xdr:colOff>
      <xdr:row>9</xdr:row>
      <xdr:rowOff>136044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769" y="1520414"/>
          <a:ext cx="2067084" cy="1440000"/>
        </a:xfrm>
        <a:prstGeom prst="rect">
          <a:avLst/>
        </a:prstGeom>
      </xdr:spPr>
    </xdr:pic>
    <xdr:clientData/>
  </xdr:twoCellAnchor>
  <xdr:twoCellAnchor>
    <xdr:from>
      <xdr:col>4</xdr:col>
      <xdr:colOff>390939</xdr:colOff>
      <xdr:row>2</xdr:row>
      <xdr:rowOff>41400</xdr:rowOff>
    </xdr:from>
    <xdr:to>
      <xdr:col>10</xdr:col>
      <xdr:colOff>240195</xdr:colOff>
      <xdr:row>9</xdr:row>
      <xdr:rowOff>147900</xdr:rowOff>
    </xdr:to>
    <xdr:sp macro="" textlink="">
      <xdr:nvSpPr>
        <xdr:cNvPr id="3" name="Text Box 2"/>
        <xdr:cNvSpPr txBox="1">
          <a:spLocks noChangeArrowheads="1"/>
        </xdr:cNvSpPr>
      </xdr:nvSpPr>
      <xdr:spPr bwMode="auto">
        <a:xfrm>
          <a:off x="3049656" y="1532270"/>
          <a:ext cx="3526735" cy="144000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spcAft>
              <a:spcPts val="0"/>
            </a:spcAft>
          </a:pPr>
          <a:r>
            <a:rPr lang="en-GB" sz="1100">
              <a:effectLst/>
              <a:latin typeface="EC Square Sans Pro"/>
              <a:ea typeface="Calibri"/>
              <a:cs typeface="Times New Roman"/>
            </a:rPr>
            <a:t>EUROPEAN COMMISSION</a:t>
          </a:r>
        </a:p>
        <a:p>
          <a:pPr>
            <a:spcAft>
              <a:spcPts val="0"/>
            </a:spcAft>
          </a:pPr>
          <a:r>
            <a:rPr lang="en-GB" sz="1100">
              <a:effectLst/>
              <a:latin typeface="EC Square Sans Pro"/>
              <a:ea typeface="Calibri"/>
              <a:cs typeface="Times New Roman"/>
            </a:rPr>
            <a:t>JOINT RESEARCH CENTRE</a:t>
          </a:r>
        </a:p>
        <a:p>
          <a:pPr>
            <a:spcAft>
              <a:spcPts val="0"/>
            </a:spcAft>
          </a:pPr>
          <a:r>
            <a:rPr lang="en-GB" sz="1100">
              <a:effectLst/>
              <a:latin typeface="EC Square Sans Pro"/>
              <a:ea typeface="Calibri"/>
              <a:cs typeface="Times New Roman"/>
            </a:rPr>
            <a:t>Westerduinweg 3, NL-1755LE, Petten, The Netherlands</a:t>
          </a:r>
        </a:p>
        <a:p>
          <a:pPr>
            <a:spcAft>
              <a:spcPts val="0"/>
            </a:spcAft>
          </a:pPr>
          <a:endParaRPr lang="en-GB" sz="1100">
            <a:effectLst/>
            <a:latin typeface="EC Square Sans Pro"/>
            <a:ea typeface="Calibri"/>
            <a:cs typeface="Times New Roman"/>
          </a:endParaRPr>
        </a:p>
        <a:p>
          <a:pPr>
            <a:spcAft>
              <a:spcPts val="0"/>
            </a:spcAft>
          </a:pPr>
          <a:r>
            <a:rPr lang="en-GB" sz="1100">
              <a:effectLst/>
              <a:latin typeface="EC Square Sans Pro"/>
              <a:ea typeface="Calibri"/>
              <a:cs typeface="Times New Roman"/>
            </a:rPr>
            <a:t>Directorate C – Energy, Transport and Climate</a:t>
          </a:r>
        </a:p>
        <a:p>
          <a:pPr>
            <a:spcAft>
              <a:spcPts val="0"/>
            </a:spcAft>
          </a:pPr>
          <a:r>
            <a:rPr lang="en-GB" sz="1100">
              <a:effectLst/>
              <a:latin typeface="EC Square Sans Pro"/>
              <a:ea typeface="Calibri"/>
              <a:cs typeface="Times New Roman"/>
            </a:rPr>
            <a:t>Knowledge for the Energy Union</a:t>
          </a:r>
        </a:p>
        <a:p>
          <a:pPr>
            <a:spcAft>
              <a:spcPts val="0"/>
            </a:spcAft>
          </a:pPr>
          <a:r>
            <a:rPr lang="en-GB" sz="1100">
              <a:effectLst/>
              <a:latin typeface="EC Square Sans Pro"/>
              <a:ea typeface="Calibri"/>
              <a:cs typeface="Times New Roman"/>
            </a:rPr>
            <a:t>Contact:</a:t>
          </a:r>
          <a:r>
            <a:rPr lang="en-GB" sz="1100" baseline="0">
              <a:effectLst/>
              <a:latin typeface="EC Square Sans Pro"/>
              <a:ea typeface="Calibri"/>
              <a:cs typeface="Times New Roman"/>
            </a:rPr>
            <a:t> Pablo.RUIZ-CASTELLO@ec.europa.eu</a:t>
          </a:r>
        </a:p>
        <a:p>
          <a:pPr>
            <a:spcAft>
              <a:spcPts val="0"/>
            </a:spcAft>
          </a:pPr>
          <a:r>
            <a:rPr lang="en-GB" sz="1100" baseline="0">
              <a:effectLst/>
              <a:latin typeface="EC Square Sans Pro"/>
              <a:ea typeface="Calibri"/>
              <a:cs typeface="Times New Roman"/>
            </a:rPr>
            <a:t>Wouter.NIJS@ec.europa.eu</a:t>
          </a:r>
          <a:endParaRPr lang="en-GB" sz="1100">
            <a:effectLst/>
            <a:latin typeface="EC Square Sans Pro"/>
            <a:ea typeface="Calibri"/>
            <a:cs typeface="Times New Roman"/>
          </a:endParaRPr>
        </a:p>
      </xdr:txBody>
    </xdr:sp>
    <xdr:clientData/>
  </xdr:twoCellAnchor>
  <xdr:twoCellAnchor editAs="oneCell">
    <xdr:from>
      <xdr:col>14</xdr:col>
      <xdr:colOff>157368</xdr:colOff>
      <xdr:row>2</xdr:row>
      <xdr:rowOff>66251</xdr:rowOff>
    </xdr:from>
    <xdr:to>
      <xdr:col>24</xdr:col>
      <xdr:colOff>74543</xdr:colOff>
      <xdr:row>30</xdr:row>
      <xdr:rowOff>149077</xdr:rowOff>
    </xdr:to>
    <xdr:pic>
      <xdr:nvPicPr>
        <xdr:cNvPr id="4" name="Picture 3" descr="C:\Users\nijswou\AppData\Local\Temp\1\ScreenClip.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45216" y="1557121"/>
          <a:ext cx="6046305" cy="559076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276226</xdr:colOff>
      <xdr:row>0</xdr:row>
      <xdr:rowOff>142875</xdr:rowOff>
    </xdr:from>
    <xdr:to>
      <xdr:col>19</xdr:col>
      <xdr:colOff>219075</xdr:colOff>
      <xdr:row>38</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18</xdr:col>
      <xdr:colOff>103403</xdr:colOff>
      <xdr:row>72</xdr:row>
      <xdr:rowOff>176224</xdr:rowOff>
    </xdr:to>
    <xdr:pic>
      <xdr:nvPicPr>
        <xdr:cNvPr id="3" name="Picture 2"/>
        <xdr:cNvPicPr>
          <a:picLocks noChangeAspect="1"/>
        </xdr:cNvPicPr>
      </xdr:nvPicPr>
      <xdr:blipFill>
        <a:blip xmlns:r="http://schemas.openxmlformats.org/officeDocument/2006/relationships" r:embed="rId1"/>
        <a:stretch>
          <a:fillRect/>
        </a:stretch>
      </xdr:blipFill>
      <xdr:spPr>
        <a:xfrm>
          <a:off x="95250" y="57150"/>
          <a:ext cx="10980953" cy="15600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212912</xdr:colOff>
      <xdr:row>0</xdr:row>
      <xdr:rowOff>112059</xdr:rowOff>
    </xdr:from>
    <xdr:ext cx="10900270" cy="15600001"/>
    <xdr:pic>
      <xdr:nvPicPr>
        <xdr:cNvPr id="3" name="Picture 2"/>
        <xdr:cNvPicPr>
          <a:picLocks noChangeAspect="1"/>
        </xdr:cNvPicPr>
      </xdr:nvPicPr>
      <xdr:blipFill>
        <a:blip xmlns:r="http://schemas.openxmlformats.org/officeDocument/2006/relationships" r:embed="rId1"/>
        <a:stretch>
          <a:fillRect/>
        </a:stretch>
      </xdr:blipFill>
      <xdr:spPr>
        <a:xfrm>
          <a:off x="212912" y="112059"/>
          <a:ext cx="10900270" cy="1560000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78441</xdr:colOff>
      <xdr:row>0</xdr:row>
      <xdr:rowOff>156881</xdr:rowOff>
    </xdr:from>
    <xdr:to>
      <xdr:col>18</xdr:col>
      <xdr:colOff>403412</xdr:colOff>
      <xdr:row>31</xdr:row>
      <xdr:rowOff>101824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41" y="156881"/>
          <a:ext cx="11217089" cy="95035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34638</xdr:rowOff>
    </xdr:from>
    <xdr:to>
      <xdr:col>17</xdr:col>
      <xdr:colOff>402026</xdr:colOff>
      <xdr:row>33</xdr:row>
      <xdr:rowOff>51956</xdr:rowOff>
    </xdr:to>
    <xdr:pic>
      <xdr:nvPicPr>
        <xdr:cNvPr id="3" name="Picture 2" descr="D:\GIS Wind\Offshore_EU27_withlegend.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138"/>
          <a:ext cx="10706344" cy="9005454"/>
        </a:xfrm>
        <a:prstGeom prst="rect">
          <a:avLst/>
        </a:prstGeom>
        <a:noFill/>
        <a:ln>
          <a:noFill/>
        </a:ln>
      </xdr:spPr>
    </xdr:pic>
    <xdr:clientData/>
  </xdr:twoCellAnchor>
  <xdr:twoCellAnchor>
    <xdr:from>
      <xdr:col>17</xdr:col>
      <xdr:colOff>413905</xdr:colOff>
      <xdr:row>66</xdr:row>
      <xdr:rowOff>42430</xdr:rowOff>
    </xdr:from>
    <xdr:to>
      <xdr:col>26</xdr:col>
      <xdr:colOff>292678</xdr:colOff>
      <xdr:row>70</xdr:row>
      <xdr:rowOff>128155</xdr:rowOff>
    </xdr:to>
    <xdr:sp macro="" textlink="">
      <xdr:nvSpPr>
        <xdr:cNvPr id="4" name="TextBox 3"/>
        <xdr:cNvSpPr txBox="1"/>
      </xdr:nvSpPr>
      <xdr:spPr>
        <a:xfrm>
          <a:off x="10718223" y="15507566"/>
          <a:ext cx="5801591"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sng" strike="noStrike" baseline="0" smtClean="0">
              <a:solidFill>
                <a:schemeClr val="dk1"/>
              </a:solidFill>
              <a:latin typeface="+mn-lt"/>
              <a:ea typeface="+mn-ea"/>
              <a:cs typeface="+mn-cs"/>
              <a:hlinkClick xmlns:r="http://schemas.openxmlformats.org/officeDocument/2006/relationships" r:id="rId2"/>
            </a:rPr>
            <a:t>https://www.eea.europa.eu/data-and-maps/data/europe-seas</a:t>
          </a:r>
          <a:r>
            <a:rPr lang="en-GB" sz="1100" b="0" i="0" u="none" strike="noStrike" baseline="0" smtClean="0">
              <a:solidFill>
                <a:schemeClr val="dk1"/>
              </a:solidFill>
              <a:latin typeface="+mn-lt"/>
              <a:ea typeface="+mn-ea"/>
              <a:cs typeface="+mn-cs"/>
              <a:hlinkClick xmlns:r="http://schemas.openxmlformats.org/officeDocument/2006/relationships" r:id="rId2"/>
            </a:rPr>
            <a:t> </a:t>
          </a:r>
        </a:p>
        <a:p>
          <a:pPr rtl="0"/>
          <a:r>
            <a:rPr lang="en-GB" sz="1100" b="0" i="0" u="none" strike="noStrike" baseline="0" smtClean="0">
              <a:solidFill>
                <a:schemeClr val="dk1"/>
              </a:solidFill>
              <a:latin typeface="+mn-lt"/>
              <a:ea typeface="+mn-ea"/>
              <a:cs typeface="+mn-cs"/>
            </a:rPr>
            <a:t>Mind there is more seas than you think ; ) see </a:t>
          </a:r>
          <a:r>
            <a:rPr lang="en-GB" sz="1100" b="0" i="0" u="sng" strike="noStrike" baseline="0" smtClean="0">
              <a:solidFill>
                <a:schemeClr val="dk1"/>
              </a:solidFill>
              <a:latin typeface="+mn-lt"/>
              <a:ea typeface="+mn-ea"/>
              <a:cs typeface="+mn-cs"/>
              <a:hlinkClick xmlns:r="http://schemas.openxmlformats.org/officeDocument/2006/relationships" r:id="rId3"/>
            </a:rPr>
            <a:t>https://www.eea.europa.eu/data-and-maps/figures/regional-ses-surrounding-europe-1</a:t>
          </a:r>
          <a:r>
            <a:rPr lang="en-GB" sz="1100" b="0" i="0" u="none" strike="noStrike" baseline="0" smtClean="0">
              <a:solidFill>
                <a:schemeClr val="dk1"/>
              </a:solidFill>
              <a:latin typeface="+mn-lt"/>
              <a:ea typeface="+mn-ea"/>
              <a:cs typeface="+mn-cs"/>
              <a:hlinkClick xmlns:r="http://schemas.openxmlformats.org/officeDocument/2006/relationships" r:id="rId3"/>
            </a:rPr>
            <a:t> </a:t>
          </a:r>
          <a:br>
            <a:rPr lang="en-GB" sz="1100" b="0" i="0" u="none" strike="noStrike" baseline="0" smtClean="0">
              <a:solidFill>
                <a:schemeClr val="dk1"/>
              </a:solidFill>
              <a:latin typeface="+mn-lt"/>
              <a:ea typeface="+mn-ea"/>
              <a:cs typeface="+mn-cs"/>
              <a:hlinkClick xmlns:r="http://schemas.openxmlformats.org/officeDocument/2006/relationships" r:id="rId3"/>
            </a:rPr>
          </a:br>
          <a:endParaRPr lang="en-GB" sz="1100" b="0" i="0" u="none" strike="noStrike" baseline="0" smtClean="0">
            <a:solidFill>
              <a:schemeClr val="dk1"/>
            </a:solidFill>
            <a:latin typeface="+mn-lt"/>
            <a:ea typeface="+mn-ea"/>
            <a:cs typeface="+mn-cs"/>
            <a:hlinkClick xmlns:r="http://schemas.openxmlformats.org/officeDocument/2006/relationships" r:id="rId3"/>
          </a:endParaRPr>
        </a:p>
        <a:p>
          <a:endParaRPr lang="en-US" sz="1100"/>
        </a:p>
      </xdr:txBody>
    </xdr:sp>
    <xdr:clientData/>
  </xdr:twoCellAnchor>
  <xdr:twoCellAnchor editAs="oneCell">
    <xdr:from>
      <xdr:col>20</xdr:col>
      <xdr:colOff>0</xdr:colOff>
      <xdr:row>63</xdr:row>
      <xdr:rowOff>0</xdr:rowOff>
    </xdr:from>
    <xdr:to>
      <xdr:col>30</xdr:col>
      <xdr:colOff>326448</xdr:colOff>
      <xdr:row>90</xdr:row>
      <xdr:rowOff>28575</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6667500"/>
          <a:ext cx="7153275" cy="517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276225</xdr:colOff>
      <xdr:row>3</xdr:row>
      <xdr:rowOff>23812</xdr:rowOff>
    </xdr:from>
    <xdr:to>
      <xdr:col>12</xdr:col>
      <xdr:colOff>581025</xdr:colOff>
      <xdr:row>17</xdr:row>
      <xdr:rowOff>100012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665.655751620368" createdVersion="4" refreshedVersion="4" minRefreshableVersion="3" recordCount="6540">
  <cacheSource type="worksheet">
    <worksheetSource ref="A1:J6541" sheet="Wind Potential EU28 Full"/>
  </cacheSource>
  <cacheFields count="10">
    <cacheField name="Country" numFmtId="0">
      <sharedItems count="28">
        <s v="Belgium"/>
        <s v="Bulgaria"/>
        <s v="Croatia"/>
        <s v="Cyprus"/>
        <s v="Denmark"/>
        <s v="Estonia"/>
        <s v="Finland"/>
        <s v="France"/>
        <s v="Germany"/>
        <s v="Greece"/>
        <s v="Ireland"/>
        <s v="Italy"/>
        <s v="Latvia"/>
        <s v="Lithuania"/>
        <s v="Malta"/>
        <s v="Netherlands"/>
        <s v="Poland"/>
        <s v="Portugal"/>
        <s v="Romania"/>
        <s v="Spain"/>
        <s v="Sweden"/>
        <s v="United Kingdom"/>
        <s v="Austria"/>
        <s v="Czech Republic"/>
        <s v="Hungary"/>
        <s v="Luxembourg"/>
        <s v="Slovakia"/>
        <s v="Slovenia"/>
      </sharedItems>
    </cacheField>
    <cacheField name="NUTS2 Region" numFmtId="0">
      <sharedItems/>
    </cacheField>
    <cacheField name="Onshore Offshore" numFmtId="0">
      <sharedItems count="2">
        <s v="Offshore"/>
        <s v="Onshore"/>
      </sharedItems>
    </cacheField>
    <cacheField name="Offshore categories" numFmtId="0">
      <sharedItems containsBlank="1" count="8">
        <s v="Water depth 0-30m"/>
        <s v="Water depth 30-60m"/>
        <s v="Water depth 60-100m Floating"/>
        <m/>
        <s v="12nm zone, water depth 0-30m"/>
        <s v="12nm zone, water depth 30-60m"/>
        <s v="12nm zone, water depth 60-100m Floating"/>
        <s v="Water depth 100-1000m Floating"/>
      </sharedItems>
    </cacheField>
    <cacheField name="Hub height (m)" numFmtId="0">
      <sharedItems containsSemiMixedTypes="0" containsString="0" containsNumber="1" containsInteger="1" minValue="100" maxValue="100"/>
    </cacheField>
    <cacheField name="Scenario" numFmtId="0">
      <sharedItems count="3">
        <s v="EU-Wide high restrictions"/>
        <s v="Reference - Large turbines"/>
        <s v="EU-Wide low restrictions"/>
      </sharedItems>
    </cacheField>
    <cacheField name="Wind condition" numFmtId="0">
      <sharedItems count="3">
        <s v="15%&lt; CF&lt;20%"/>
        <s v="20%  &lt; CF &lt; 25%"/>
        <s v="CF &gt; 25%"/>
      </sharedItems>
    </cacheField>
    <cacheField name="Measure" numFmtId="0">
      <sharedItems count="2">
        <s v="Potential capacity"/>
        <s v="Potential production"/>
      </sharedItems>
    </cacheField>
    <cacheField name="Unit" numFmtId="0">
      <sharedItems/>
    </cacheField>
    <cacheField name="Value" numFmtId="0">
      <sharedItems containsSemiMixedTypes="0" containsString="0" containsNumber="1" minValue="-8.2092150000298639E-3" maxValue="4122.96270440624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540">
  <r>
    <x v="0"/>
    <s v="EZBE"/>
    <x v="0"/>
    <x v="0"/>
    <n v="100"/>
    <x v="0"/>
    <x v="0"/>
    <x v="0"/>
    <s v="GWe"/>
    <n v="0"/>
  </r>
  <r>
    <x v="1"/>
    <s v="EZBG"/>
    <x v="0"/>
    <x v="0"/>
    <n v="100"/>
    <x v="0"/>
    <x v="0"/>
    <x v="0"/>
    <s v="GWe"/>
    <n v="0"/>
  </r>
  <r>
    <x v="2"/>
    <s v="EZHR"/>
    <x v="0"/>
    <x v="0"/>
    <n v="100"/>
    <x v="0"/>
    <x v="0"/>
    <x v="0"/>
    <s v="GWe"/>
    <n v="0"/>
  </r>
  <r>
    <x v="3"/>
    <s v="EZCY"/>
    <x v="0"/>
    <x v="0"/>
    <n v="100"/>
    <x v="0"/>
    <x v="0"/>
    <x v="0"/>
    <s v="GWe"/>
    <n v="0"/>
  </r>
  <r>
    <x v="4"/>
    <s v="EZDK"/>
    <x v="0"/>
    <x v="0"/>
    <n v="100"/>
    <x v="0"/>
    <x v="0"/>
    <x v="0"/>
    <s v="GWe"/>
    <n v="0"/>
  </r>
  <r>
    <x v="5"/>
    <s v="EZEE"/>
    <x v="0"/>
    <x v="0"/>
    <n v="100"/>
    <x v="0"/>
    <x v="0"/>
    <x v="0"/>
    <s v="GWe"/>
    <n v="0"/>
  </r>
  <r>
    <x v="6"/>
    <s v="EZFI"/>
    <x v="0"/>
    <x v="0"/>
    <n v="100"/>
    <x v="0"/>
    <x v="0"/>
    <x v="0"/>
    <s v="GWe"/>
    <n v="0"/>
  </r>
  <r>
    <x v="7"/>
    <s v="EZFR"/>
    <x v="0"/>
    <x v="0"/>
    <n v="100"/>
    <x v="0"/>
    <x v="0"/>
    <x v="0"/>
    <s v="GWe"/>
    <n v="0"/>
  </r>
  <r>
    <x v="8"/>
    <s v="EZDE"/>
    <x v="0"/>
    <x v="0"/>
    <n v="100"/>
    <x v="0"/>
    <x v="0"/>
    <x v="0"/>
    <s v="GWe"/>
    <n v="0"/>
  </r>
  <r>
    <x v="9"/>
    <s v="EZGR"/>
    <x v="0"/>
    <x v="0"/>
    <n v="100"/>
    <x v="0"/>
    <x v="0"/>
    <x v="0"/>
    <s v="GWe"/>
    <n v="0"/>
  </r>
  <r>
    <x v="10"/>
    <s v="EZIR"/>
    <x v="0"/>
    <x v="0"/>
    <n v="100"/>
    <x v="0"/>
    <x v="0"/>
    <x v="0"/>
    <s v="GWe"/>
    <n v="0"/>
  </r>
  <r>
    <x v="11"/>
    <s v="EZIT"/>
    <x v="0"/>
    <x v="0"/>
    <n v="100"/>
    <x v="0"/>
    <x v="0"/>
    <x v="0"/>
    <s v="GWe"/>
    <n v="8.0000000000000002E-3"/>
  </r>
  <r>
    <x v="12"/>
    <s v="EZLV"/>
    <x v="0"/>
    <x v="0"/>
    <n v="100"/>
    <x v="0"/>
    <x v="0"/>
    <x v="0"/>
    <s v="GWe"/>
    <n v="0"/>
  </r>
  <r>
    <x v="13"/>
    <s v="EZLT"/>
    <x v="0"/>
    <x v="0"/>
    <n v="100"/>
    <x v="0"/>
    <x v="0"/>
    <x v="0"/>
    <s v="GWe"/>
    <n v="0"/>
  </r>
  <r>
    <x v="14"/>
    <s v="EZMT"/>
    <x v="0"/>
    <x v="0"/>
    <n v="100"/>
    <x v="0"/>
    <x v="0"/>
    <x v="0"/>
    <s v="GWe"/>
    <n v="0"/>
  </r>
  <r>
    <x v="15"/>
    <s v="EZNL"/>
    <x v="0"/>
    <x v="0"/>
    <n v="100"/>
    <x v="0"/>
    <x v="0"/>
    <x v="0"/>
    <s v="GWe"/>
    <n v="0"/>
  </r>
  <r>
    <x v="16"/>
    <s v="EZPL"/>
    <x v="0"/>
    <x v="0"/>
    <n v="100"/>
    <x v="0"/>
    <x v="0"/>
    <x v="0"/>
    <s v="GWe"/>
    <n v="0"/>
  </r>
  <r>
    <x v="17"/>
    <s v="EZPT"/>
    <x v="0"/>
    <x v="0"/>
    <n v="100"/>
    <x v="0"/>
    <x v="0"/>
    <x v="0"/>
    <s v="GWe"/>
    <n v="0"/>
  </r>
  <r>
    <x v="18"/>
    <s v="EZRO"/>
    <x v="0"/>
    <x v="0"/>
    <n v="100"/>
    <x v="0"/>
    <x v="0"/>
    <x v="0"/>
    <s v="GWe"/>
    <n v="0"/>
  </r>
  <r>
    <x v="19"/>
    <s v="EZES"/>
    <x v="0"/>
    <x v="0"/>
    <n v="100"/>
    <x v="0"/>
    <x v="0"/>
    <x v="0"/>
    <s v="GWe"/>
    <n v="0"/>
  </r>
  <r>
    <x v="20"/>
    <s v="EZSE"/>
    <x v="0"/>
    <x v="0"/>
    <n v="100"/>
    <x v="0"/>
    <x v="0"/>
    <x v="0"/>
    <s v="GWe"/>
    <n v="0"/>
  </r>
  <r>
    <x v="21"/>
    <s v="EZUK"/>
    <x v="0"/>
    <x v="0"/>
    <n v="100"/>
    <x v="0"/>
    <x v="0"/>
    <x v="0"/>
    <s v="GWe"/>
    <n v="0"/>
  </r>
  <r>
    <x v="0"/>
    <s v="EZBE"/>
    <x v="0"/>
    <x v="0"/>
    <n v="100"/>
    <x v="0"/>
    <x v="1"/>
    <x v="0"/>
    <s v="GWe"/>
    <n v="0"/>
  </r>
  <r>
    <x v="1"/>
    <s v="EZBG"/>
    <x v="0"/>
    <x v="0"/>
    <n v="100"/>
    <x v="0"/>
    <x v="1"/>
    <x v="0"/>
    <s v="GWe"/>
    <n v="0"/>
  </r>
  <r>
    <x v="2"/>
    <s v="EZHR"/>
    <x v="0"/>
    <x v="0"/>
    <n v="100"/>
    <x v="0"/>
    <x v="1"/>
    <x v="0"/>
    <s v="GWe"/>
    <n v="6.0000000000000001E-3"/>
  </r>
  <r>
    <x v="3"/>
    <s v="EZCY"/>
    <x v="0"/>
    <x v="0"/>
    <n v="100"/>
    <x v="0"/>
    <x v="1"/>
    <x v="0"/>
    <s v="GWe"/>
    <n v="0"/>
  </r>
  <r>
    <x v="4"/>
    <s v="EZDK"/>
    <x v="0"/>
    <x v="0"/>
    <n v="100"/>
    <x v="0"/>
    <x v="1"/>
    <x v="0"/>
    <s v="GWe"/>
    <n v="0"/>
  </r>
  <r>
    <x v="5"/>
    <s v="EZEE"/>
    <x v="0"/>
    <x v="0"/>
    <n v="100"/>
    <x v="0"/>
    <x v="1"/>
    <x v="0"/>
    <s v="GWe"/>
    <n v="0"/>
  </r>
  <r>
    <x v="6"/>
    <s v="EZFI"/>
    <x v="0"/>
    <x v="0"/>
    <n v="100"/>
    <x v="0"/>
    <x v="1"/>
    <x v="0"/>
    <s v="GWe"/>
    <n v="0"/>
  </r>
  <r>
    <x v="7"/>
    <s v="EZFR"/>
    <x v="0"/>
    <x v="0"/>
    <n v="100"/>
    <x v="0"/>
    <x v="1"/>
    <x v="0"/>
    <s v="GWe"/>
    <n v="0"/>
  </r>
  <r>
    <x v="8"/>
    <s v="EZDE"/>
    <x v="0"/>
    <x v="0"/>
    <n v="100"/>
    <x v="0"/>
    <x v="1"/>
    <x v="0"/>
    <s v="GWe"/>
    <n v="0"/>
  </r>
  <r>
    <x v="9"/>
    <s v="EZGR"/>
    <x v="0"/>
    <x v="0"/>
    <n v="100"/>
    <x v="0"/>
    <x v="1"/>
    <x v="0"/>
    <s v="GWe"/>
    <n v="1E-3"/>
  </r>
  <r>
    <x v="10"/>
    <s v="EZIR"/>
    <x v="0"/>
    <x v="0"/>
    <n v="100"/>
    <x v="0"/>
    <x v="1"/>
    <x v="0"/>
    <s v="GWe"/>
    <n v="0"/>
  </r>
  <r>
    <x v="11"/>
    <s v="EZIT"/>
    <x v="0"/>
    <x v="0"/>
    <n v="100"/>
    <x v="0"/>
    <x v="1"/>
    <x v="0"/>
    <s v="GWe"/>
    <n v="2.1999999999999999E-2"/>
  </r>
  <r>
    <x v="12"/>
    <s v="EZLV"/>
    <x v="0"/>
    <x v="0"/>
    <n v="100"/>
    <x v="0"/>
    <x v="1"/>
    <x v="0"/>
    <s v="GWe"/>
    <n v="0"/>
  </r>
  <r>
    <x v="13"/>
    <s v="EZLT"/>
    <x v="0"/>
    <x v="0"/>
    <n v="100"/>
    <x v="0"/>
    <x v="1"/>
    <x v="0"/>
    <s v="GWe"/>
    <n v="0"/>
  </r>
  <r>
    <x v="14"/>
    <s v="EZMT"/>
    <x v="0"/>
    <x v="0"/>
    <n v="100"/>
    <x v="0"/>
    <x v="1"/>
    <x v="0"/>
    <s v="GWe"/>
    <n v="0"/>
  </r>
  <r>
    <x v="15"/>
    <s v="EZNL"/>
    <x v="0"/>
    <x v="0"/>
    <n v="100"/>
    <x v="0"/>
    <x v="1"/>
    <x v="0"/>
    <s v="GWe"/>
    <n v="0"/>
  </r>
  <r>
    <x v="16"/>
    <s v="EZPL"/>
    <x v="0"/>
    <x v="0"/>
    <n v="100"/>
    <x v="0"/>
    <x v="1"/>
    <x v="0"/>
    <s v="GWe"/>
    <n v="0"/>
  </r>
  <r>
    <x v="17"/>
    <s v="EZPT"/>
    <x v="0"/>
    <x v="0"/>
    <n v="100"/>
    <x v="0"/>
    <x v="1"/>
    <x v="0"/>
    <s v="GWe"/>
    <n v="0"/>
  </r>
  <r>
    <x v="18"/>
    <s v="EZRO"/>
    <x v="0"/>
    <x v="0"/>
    <n v="100"/>
    <x v="0"/>
    <x v="1"/>
    <x v="0"/>
    <s v="GWe"/>
    <n v="0"/>
  </r>
  <r>
    <x v="19"/>
    <s v="EZES"/>
    <x v="0"/>
    <x v="0"/>
    <n v="100"/>
    <x v="0"/>
    <x v="1"/>
    <x v="0"/>
    <s v="GWe"/>
    <n v="0"/>
  </r>
  <r>
    <x v="20"/>
    <s v="EZSE"/>
    <x v="0"/>
    <x v="0"/>
    <n v="100"/>
    <x v="0"/>
    <x v="1"/>
    <x v="0"/>
    <s v="GWe"/>
    <n v="0"/>
  </r>
  <r>
    <x v="21"/>
    <s v="EZUK"/>
    <x v="0"/>
    <x v="0"/>
    <n v="100"/>
    <x v="0"/>
    <x v="1"/>
    <x v="0"/>
    <s v="GWe"/>
    <n v="0"/>
  </r>
  <r>
    <x v="0"/>
    <s v="EZBE"/>
    <x v="0"/>
    <x v="0"/>
    <n v="100"/>
    <x v="0"/>
    <x v="2"/>
    <x v="0"/>
    <s v="GWe"/>
    <n v="0"/>
  </r>
  <r>
    <x v="1"/>
    <s v="EZBG"/>
    <x v="0"/>
    <x v="0"/>
    <n v="100"/>
    <x v="0"/>
    <x v="2"/>
    <x v="0"/>
    <s v="GWe"/>
    <n v="0"/>
  </r>
  <r>
    <x v="2"/>
    <s v="EZHR"/>
    <x v="0"/>
    <x v="0"/>
    <n v="100"/>
    <x v="0"/>
    <x v="2"/>
    <x v="0"/>
    <s v="GWe"/>
    <n v="4.0000000000000001E-3"/>
  </r>
  <r>
    <x v="3"/>
    <s v="EZCY"/>
    <x v="0"/>
    <x v="0"/>
    <n v="100"/>
    <x v="0"/>
    <x v="2"/>
    <x v="0"/>
    <s v="GWe"/>
    <n v="0"/>
  </r>
  <r>
    <x v="4"/>
    <s v="EZDK"/>
    <x v="0"/>
    <x v="0"/>
    <n v="100"/>
    <x v="0"/>
    <x v="2"/>
    <x v="0"/>
    <s v="GWe"/>
    <n v="0"/>
  </r>
  <r>
    <x v="5"/>
    <s v="EZEE"/>
    <x v="0"/>
    <x v="0"/>
    <n v="100"/>
    <x v="0"/>
    <x v="2"/>
    <x v="0"/>
    <s v="GWe"/>
    <n v="2.5000000000000001E-2"/>
  </r>
  <r>
    <x v="6"/>
    <s v="EZFI"/>
    <x v="0"/>
    <x v="0"/>
    <n v="100"/>
    <x v="0"/>
    <x v="2"/>
    <x v="0"/>
    <s v="GWe"/>
    <n v="5.79"/>
  </r>
  <r>
    <x v="7"/>
    <s v="EZFR"/>
    <x v="0"/>
    <x v="0"/>
    <n v="100"/>
    <x v="0"/>
    <x v="2"/>
    <x v="0"/>
    <s v="GWe"/>
    <n v="0.55500000000000005"/>
  </r>
  <r>
    <x v="8"/>
    <s v="EZDE"/>
    <x v="0"/>
    <x v="0"/>
    <n v="100"/>
    <x v="0"/>
    <x v="2"/>
    <x v="0"/>
    <s v="GWe"/>
    <n v="1.08"/>
  </r>
  <r>
    <x v="9"/>
    <s v="EZGR"/>
    <x v="0"/>
    <x v="0"/>
    <n v="100"/>
    <x v="0"/>
    <x v="2"/>
    <x v="0"/>
    <s v="GWe"/>
    <n v="4.0000000000000001E-3"/>
  </r>
  <r>
    <x v="10"/>
    <s v="EZIR"/>
    <x v="0"/>
    <x v="0"/>
    <n v="100"/>
    <x v="0"/>
    <x v="2"/>
    <x v="0"/>
    <s v="GWe"/>
    <n v="0"/>
  </r>
  <r>
    <x v="11"/>
    <s v="EZIT"/>
    <x v="0"/>
    <x v="0"/>
    <n v="100"/>
    <x v="0"/>
    <x v="2"/>
    <x v="0"/>
    <s v="GWe"/>
    <n v="3.9E-2"/>
  </r>
  <r>
    <x v="12"/>
    <s v="EZLV"/>
    <x v="0"/>
    <x v="0"/>
    <n v="100"/>
    <x v="0"/>
    <x v="2"/>
    <x v="0"/>
    <s v="GWe"/>
    <n v="0.18"/>
  </r>
  <r>
    <x v="13"/>
    <s v="EZLT"/>
    <x v="0"/>
    <x v="0"/>
    <n v="100"/>
    <x v="0"/>
    <x v="2"/>
    <x v="0"/>
    <s v="GWe"/>
    <n v="0"/>
  </r>
  <r>
    <x v="14"/>
    <s v="EZMT"/>
    <x v="0"/>
    <x v="0"/>
    <n v="100"/>
    <x v="0"/>
    <x v="2"/>
    <x v="0"/>
    <s v="GWe"/>
    <n v="0"/>
  </r>
  <r>
    <x v="15"/>
    <s v="EZNL"/>
    <x v="0"/>
    <x v="0"/>
    <n v="100"/>
    <x v="0"/>
    <x v="2"/>
    <x v="0"/>
    <s v="GWe"/>
    <n v="0"/>
  </r>
  <r>
    <x v="16"/>
    <s v="EZPL"/>
    <x v="0"/>
    <x v="0"/>
    <n v="100"/>
    <x v="0"/>
    <x v="2"/>
    <x v="0"/>
    <s v="GWe"/>
    <n v="0"/>
  </r>
  <r>
    <x v="17"/>
    <s v="EZPT"/>
    <x v="0"/>
    <x v="0"/>
    <n v="100"/>
    <x v="0"/>
    <x v="2"/>
    <x v="0"/>
    <s v="GWe"/>
    <n v="0"/>
  </r>
  <r>
    <x v="18"/>
    <s v="EZRO"/>
    <x v="0"/>
    <x v="0"/>
    <n v="100"/>
    <x v="0"/>
    <x v="2"/>
    <x v="0"/>
    <s v="GWe"/>
    <n v="0"/>
  </r>
  <r>
    <x v="19"/>
    <s v="EZES"/>
    <x v="0"/>
    <x v="0"/>
    <n v="100"/>
    <x v="0"/>
    <x v="2"/>
    <x v="0"/>
    <s v="GWe"/>
    <n v="0"/>
  </r>
  <r>
    <x v="20"/>
    <s v="EZSE"/>
    <x v="0"/>
    <x v="0"/>
    <n v="100"/>
    <x v="0"/>
    <x v="2"/>
    <x v="0"/>
    <s v="GWe"/>
    <n v="3.43"/>
  </r>
  <r>
    <x v="21"/>
    <s v="EZUK"/>
    <x v="0"/>
    <x v="0"/>
    <n v="100"/>
    <x v="0"/>
    <x v="2"/>
    <x v="0"/>
    <s v="GWe"/>
    <n v="13.555"/>
  </r>
  <r>
    <x v="0"/>
    <s v="EZBE"/>
    <x v="0"/>
    <x v="0"/>
    <n v="100"/>
    <x v="0"/>
    <x v="0"/>
    <x v="1"/>
    <s v="TWh"/>
    <n v="0"/>
  </r>
  <r>
    <x v="1"/>
    <s v="EZBG"/>
    <x v="0"/>
    <x v="0"/>
    <n v="100"/>
    <x v="0"/>
    <x v="0"/>
    <x v="1"/>
    <s v="TWh"/>
    <n v="0"/>
  </r>
  <r>
    <x v="2"/>
    <s v="EZHR"/>
    <x v="0"/>
    <x v="0"/>
    <n v="100"/>
    <x v="0"/>
    <x v="0"/>
    <x v="1"/>
    <s v="TWh"/>
    <n v="0"/>
  </r>
  <r>
    <x v="3"/>
    <s v="EZCY"/>
    <x v="0"/>
    <x v="0"/>
    <n v="100"/>
    <x v="0"/>
    <x v="0"/>
    <x v="1"/>
    <s v="TWh"/>
    <n v="0"/>
  </r>
  <r>
    <x v="4"/>
    <s v="EZDK"/>
    <x v="0"/>
    <x v="0"/>
    <n v="100"/>
    <x v="0"/>
    <x v="0"/>
    <x v="1"/>
    <s v="TWh"/>
    <n v="0"/>
  </r>
  <r>
    <x v="5"/>
    <s v="EZEE"/>
    <x v="0"/>
    <x v="0"/>
    <n v="100"/>
    <x v="0"/>
    <x v="0"/>
    <x v="1"/>
    <s v="TWh"/>
    <n v="0"/>
  </r>
  <r>
    <x v="6"/>
    <s v="EZFI"/>
    <x v="0"/>
    <x v="0"/>
    <n v="100"/>
    <x v="0"/>
    <x v="0"/>
    <x v="1"/>
    <s v="TWh"/>
    <n v="0"/>
  </r>
  <r>
    <x v="7"/>
    <s v="EZFR"/>
    <x v="0"/>
    <x v="0"/>
    <n v="100"/>
    <x v="0"/>
    <x v="0"/>
    <x v="1"/>
    <s v="TWh"/>
    <n v="0"/>
  </r>
  <r>
    <x v="8"/>
    <s v="EZDE"/>
    <x v="0"/>
    <x v="0"/>
    <n v="100"/>
    <x v="0"/>
    <x v="0"/>
    <x v="1"/>
    <s v="TWh"/>
    <n v="0"/>
  </r>
  <r>
    <x v="9"/>
    <s v="EZGR"/>
    <x v="0"/>
    <x v="0"/>
    <n v="100"/>
    <x v="0"/>
    <x v="0"/>
    <x v="1"/>
    <s v="TWh"/>
    <n v="0"/>
  </r>
  <r>
    <x v="10"/>
    <s v="EZIR"/>
    <x v="0"/>
    <x v="0"/>
    <n v="100"/>
    <x v="0"/>
    <x v="0"/>
    <x v="1"/>
    <s v="TWh"/>
    <n v="0"/>
  </r>
  <r>
    <x v="11"/>
    <s v="EZIT"/>
    <x v="0"/>
    <x v="0"/>
    <n v="100"/>
    <x v="0"/>
    <x v="0"/>
    <x v="1"/>
    <s v="TWh"/>
    <n v="1.2999999999999999E-2"/>
  </r>
  <r>
    <x v="12"/>
    <s v="EZLV"/>
    <x v="0"/>
    <x v="0"/>
    <n v="100"/>
    <x v="0"/>
    <x v="0"/>
    <x v="1"/>
    <s v="TWh"/>
    <n v="0"/>
  </r>
  <r>
    <x v="13"/>
    <s v="EZLT"/>
    <x v="0"/>
    <x v="0"/>
    <n v="100"/>
    <x v="0"/>
    <x v="0"/>
    <x v="1"/>
    <s v="TWh"/>
    <n v="0"/>
  </r>
  <r>
    <x v="14"/>
    <s v="EZMT"/>
    <x v="0"/>
    <x v="0"/>
    <n v="100"/>
    <x v="0"/>
    <x v="0"/>
    <x v="1"/>
    <s v="TWh"/>
    <n v="0"/>
  </r>
  <r>
    <x v="15"/>
    <s v="EZNL"/>
    <x v="0"/>
    <x v="0"/>
    <n v="100"/>
    <x v="0"/>
    <x v="0"/>
    <x v="1"/>
    <s v="TWh"/>
    <n v="0"/>
  </r>
  <r>
    <x v="16"/>
    <s v="EZPL"/>
    <x v="0"/>
    <x v="0"/>
    <n v="100"/>
    <x v="0"/>
    <x v="0"/>
    <x v="1"/>
    <s v="TWh"/>
    <n v="0"/>
  </r>
  <r>
    <x v="17"/>
    <s v="EZPT"/>
    <x v="0"/>
    <x v="0"/>
    <n v="100"/>
    <x v="0"/>
    <x v="0"/>
    <x v="1"/>
    <s v="TWh"/>
    <n v="0"/>
  </r>
  <r>
    <x v="18"/>
    <s v="EZRO"/>
    <x v="0"/>
    <x v="0"/>
    <n v="100"/>
    <x v="0"/>
    <x v="0"/>
    <x v="1"/>
    <s v="TWh"/>
    <n v="0"/>
  </r>
  <r>
    <x v="19"/>
    <s v="EZES"/>
    <x v="0"/>
    <x v="0"/>
    <n v="100"/>
    <x v="0"/>
    <x v="0"/>
    <x v="1"/>
    <s v="TWh"/>
    <n v="0"/>
  </r>
  <r>
    <x v="20"/>
    <s v="EZSE"/>
    <x v="0"/>
    <x v="0"/>
    <n v="100"/>
    <x v="0"/>
    <x v="0"/>
    <x v="1"/>
    <s v="TWh"/>
    <n v="0"/>
  </r>
  <r>
    <x v="21"/>
    <s v="EZUK"/>
    <x v="0"/>
    <x v="0"/>
    <n v="100"/>
    <x v="0"/>
    <x v="0"/>
    <x v="1"/>
    <s v="TWh"/>
    <n v="0"/>
  </r>
  <r>
    <x v="0"/>
    <s v="EZBE"/>
    <x v="0"/>
    <x v="0"/>
    <n v="100"/>
    <x v="0"/>
    <x v="1"/>
    <x v="1"/>
    <s v="TWh"/>
    <n v="0"/>
  </r>
  <r>
    <x v="1"/>
    <s v="EZBG"/>
    <x v="0"/>
    <x v="0"/>
    <n v="100"/>
    <x v="0"/>
    <x v="1"/>
    <x v="1"/>
    <s v="TWh"/>
    <n v="0"/>
  </r>
  <r>
    <x v="2"/>
    <s v="EZHR"/>
    <x v="0"/>
    <x v="0"/>
    <n v="100"/>
    <x v="0"/>
    <x v="1"/>
    <x v="1"/>
    <s v="TWh"/>
    <n v="1.2E-2"/>
  </r>
  <r>
    <x v="3"/>
    <s v="EZCY"/>
    <x v="0"/>
    <x v="0"/>
    <n v="100"/>
    <x v="0"/>
    <x v="1"/>
    <x v="1"/>
    <s v="TWh"/>
    <n v="0"/>
  </r>
  <r>
    <x v="4"/>
    <s v="EZDK"/>
    <x v="0"/>
    <x v="0"/>
    <n v="100"/>
    <x v="0"/>
    <x v="1"/>
    <x v="1"/>
    <s v="TWh"/>
    <n v="0"/>
  </r>
  <r>
    <x v="5"/>
    <s v="EZEE"/>
    <x v="0"/>
    <x v="0"/>
    <n v="100"/>
    <x v="0"/>
    <x v="1"/>
    <x v="1"/>
    <s v="TWh"/>
    <n v="0"/>
  </r>
  <r>
    <x v="6"/>
    <s v="EZFI"/>
    <x v="0"/>
    <x v="0"/>
    <n v="100"/>
    <x v="0"/>
    <x v="1"/>
    <x v="1"/>
    <s v="TWh"/>
    <n v="0"/>
  </r>
  <r>
    <x v="7"/>
    <s v="EZFR"/>
    <x v="0"/>
    <x v="0"/>
    <n v="100"/>
    <x v="0"/>
    <x v="1"/>
    <x v="1"/>
    <s v="TWh"/>
    <n v="0"/>
  </r>
  <r>
    <x v="8"/>
    <s v="EZDE"/>
    <x v="0"/>
    <x v="0"/>
    <n v="100"/>
    <x v="0"/>
    <x v="1"/>
    <x v="1"/>
    <s v="TWh"/>
    <n v="0"/>
  </r>
  <r>
    <x v="9"/>
    <s v="EZGR"/>
    <x v="0"/>
    <x v="0"/>
    <n v="100"/>
    <x v="0"/>
    <x v="1"/>
    <x v="1"/>
    <s v="TWh"/>
    <n v="3.0000000000000001E-3"/>
  </r>
  <r>
    <x v="10"/>
    <s v="EZIR"/>
    <x v="0"/>
    <x v="0"/>
    <n v="100"/>
    <x v="0"/>
    <x v="1"/>
    <x v="1"/>
    <s v="TWh"/>
    <n v="0"/>
  </r>
  <r>
    <x v="11"/>
    <s v="EZIT"/>
    <x v="0"/>
    <x v="0"/>
    <n v="100"/>
    <x v="0"/>
    <x v="1"/>
    <x v="1"/>
    <s v="TWh"/>
    <n v="4.3999999999999997E-2"/>
  </r>
  <r>
    <x v="12"/>
    <s v="EZLV"/>
    <x v="0"/>
    <x v="0"/>
    <n v="100"/>
    <x v="0"/>
    <x v="1"/>
    <x v="1"/>
    <s v="TWh"/>
    <n v="0"/>
  </r>
  <r>
    <x v="13"/>
    <s v="EZLT"/>
    <x v="0"/>
    <x v="0"/>
    <n v="100"/>
    <x v="0"/>
    <x v="1"/>
    <x v="1"/>
    <s v="TWh"/>
    <n v="0"/>
  </r>
  <r>
    <x v="14"/>
    <s v="EZMT"/>
    <x v="0"/>
    <x v="0"/>
    <n v="100"/>
    <x v="0"/>
    <x v="1"/>
    <x v="1"/>
    <s v="TWh"/>
    <n v="0"/>
  </r>
  <r>
    <x v="15"/>
    <s v="EZNL"/>
    <x v="0"/>
    <x v="0"/>
    <n v="100"/>
    <x v="0"/>
    <x v="1"/>
    <x v="1"/>
    <s v="TWh"/>
    <n v="0"/>
  </r>
  <r>
    <x v="16"/>
    <s v="EZPL"/>
    <x v="0"/>
    <x v="0"/>
    <n v="100"/>
    <x v="0"/>
    <x v="1"/>
    <x v="1"/>
    <s v="TWh"/>
    <n v="0"/>
  </r>
  <r>
    <x v="17"/>
    <s v="EZPT"/>
    <x v="0"/>
    <x v="0"/>
    <n v="100"/>
    <x v="0"/>
    <x v="1"/>
    <x v="1"/>
    <s v="TWh"/>
    <n v="0"/>
  </r>
  <r>
    <x v="18"/>
    <s v="EZRO"/>
    <x v="0"/>
    <x v="0"/>
    <n v="100"/>
    <x v="0"/>
    <x v="1"/>
    <x v="1"/>
    <s v="TWh"/>
    <n v="0"/>
  </r>
  <r>
    <x v="19"/>
    <s v="EZES"/>
    <x v="0"/>
    <x v="0"/>
    <n v="100"/>
    <x v="0"/>
    <x v="1"/>
    <x v="1"/>
    <s v="TWh"/>
    <n v="0"/>
  </r>
  <r>
    <x v="20"/>
    <s v="EZSE"/>
    <x v="0"/>
    <x v="0"/>
    <n v="100"/>
    <x v="0"/>
    <x v="1"/>
    <x v="1"/>
    <s v="TWh"/>
    <n v="0"/>
  </r>
  <r>
    <x v="21"/>
    <s v="EZUK"/>
    <x v="0"/>
    <x v="0"/>
    <n v="100"/>
    <x v="0"/>
    <x v="1"/>
    <x v="1"/>
    <s v="TWh"/>
    <n v="0"/>
  </r>
  <r>
    <x v="0"/>
    <s v="EZBE"/>
    <x v="0"/>
    <x v="0"/>
    <n v="100"/>
    <x v="0"/>
    <x v="2"/>
    <x v="1"/>
    <s v="TWh"/>
    <n v="0"/>
  </r>
  <r>
    <x v="1"/>
    <s v="EZBG"/>
    <x v="0"/>
    <x v="0"/>
    <n v="100"/>
    <x v="0"/>
    <x v="2"/>
    <x v="1"/>
    <s v="TWh"/>
    <n v="0"/>
  </r>
  <r>
    <x v="2"/>
    <s v="EZHR"/>
    <x v="0"/>
    <x v="0"/>
    <n v="100"/>
    <x v="0"/>
    <x v="2"/>
    <x v="1"/>
    <s v="TWh"/>
    <n v="8.9999999999999993E-3"/>
  </r>
  <r>
    <x v="3"/>
    <s v="EZCY"/>
    <x v="0"/>
    <x v="0"/>
    <n v="100"/>
    <x v="0"/>
    <x v="2"/>
    <x v="1"/>
    <s v="TWh"/>
    <n v="0"/>
  </r>
  <r>
    <x v="4"/>
    <s v="EZDK"/>
    <x v="0"/>
    <x v="0"/>
    <n v="100"/>
    <x v="0"/>
    <x v="2"/>
    <x v="1"/>
    <s v="TWh"/>
    <n v="0"/>
  </r>
  <r>
    <x v="5"/>
    <s v="EZEE"/>
    <x v="0"/>
    <x v="0"/>
    <n v="100"/>
    <x v="0"/>
    <x v="2"/>
    <x v="1"/>
    <s v="TWh"/>
    <n v="0.1"/>
  </r>
  <r>
    <x v="6"/>
    <s v="EZFI"/>
    <x v="0"/>
    <x v="0"/>
    <n v="100"/>
    <x v="0"/>
    <x v="2"/>
    <x v="1"/>
    <s v="TWh"/>
    <n v="23.044"/>
  </r>
  <r>
    <x v="7"/>
    <s v="EZFR"/>
    <x v="0"/>
    <x v="0"/>
    <n v="100"/>
    <x v="0"/>
    <x v="2"/>
    <x v="1"/>
    <s v="TWh"/>
    <n v="2.0299999999999998"/>
  </r>
  <r>
    <x v="8"/>
    <s v="EZDE"/>
    <x v="0"/>
    <x v="0"/>
    <n v="100"/>
    <x v="0"/>
    <x v="2"/>
    <x v="1"/>
    <s v="TWh"/>
    <n v="4.1319999999999997"/>
  </r>
  <r>
    <x v="9"/>
    <s v="EZGR"/>
    <x v="0"/>
    <x v="0"/>
    <n v="100"/>
    <x v="0"/>
    <x v="2"/>
    <x v="1"/>
    <s v="TWh"/>
    <n v="0.01"/>
  </r>
  <r>
    <x v="10"/>
    <s v="EZIR"/>
    <x v="0"/>
    <x v="0"/>
    <n v="100"/>
    <x v="0"/>
    <x v="2"/>
    <x v="1"/>
    <s v="TWh"/>
    <n v="0"/>
  </r>
  <r>
    <x v="11"/>
    <s v="EZIT"/>
    <x v="0"/>
    <x v="0"/>
    <n v="100"/>
    <x v="0"/>
    <x v="2"/>
    <x v="1"/>
    <s v="TWh"/>
    <n v="0.1"/>
  </r>
  <r>
    <x v="12"/>
    <s v="EZLV"/>
    <x v="0"/>
    <x v="0"/>
    <n v="100"/>
    <x v="0"/>
    <x v="2"/>
    <x v="1"/>
    <s v="TWh"/>
    <n v="0.73199999999999998"/>
  </r>
  <r>
    <x v="13"/>
    <s v="EZLT"/>
    <x v="0"/>
    <x v="0"/>
    <n v="100"/>
    <x v="0"/>
    <x v="2"/>
    <x v="1"/>
    <s v="TWh"/>
    <n v="0"/>
  </r>
  <r>
    <x v="14"/>
    <s v="EZMT"/>
    <x v="0"/>
    <x v="0"/>
    <n v="100"/>
    <x v="0"/>
    <x v="2"/>
    <x v="1"/>
    <s v="TWh"/>
    <n v="0"/>
  </r>
  <r>
    <x v="15"/>
    <s v="EZNL"/>
    <x v="0"/>
    <x v="0"/>
    <n v="100"/>
    <x v="0"/>
    <x v="2"/>
    <x v="1"/>
    <s v="TWh"/>
    <n v="0"/>
  </r>
  <r>
    <x v="16"/>
    <s v="EZPL"/>
    <x v="0"/>
    <x v="0"/>
    <n v="100"/>
    <x v="0"/>
    <x v="2"/>
    <x v="1"/>
    <s v="TWh"/>
    <n v="0"/>
  </r>
  <r>
    <x v="17"/>
    <s v="EZPT"/>
    <x v="0"/>
    <x v="0"/>
    <n v="100"/>
    <x v="0"/>
    <x v="2"/>
    <x v="1"/>
    <s v="TWh"/>
    <n v="0"/>
  </r>
  <r>
    <x v="18"/>
    <s v="EZRO"/>
    <x v="0"/>
    <x v="0"/>
    <n v="100"/>
    <x v="0"/>
    <x v="2"/>
    <x v="1"/>
    <s v="TWh"/>
    <n v="0"/>
  </r>
  <r>
    <x v="19"/>
    <s v="EZES"/>
    <x v="0"/>
    <x v="0"/>
    <n v="100"/>
    <x v="0"/>
    <x v="2"/>
    <x v="1"/>
    <s v="TWh"/>
    <n v="0"/>
  </r>
  <r>
    <x v="20"/>
    <s v="EZSE"/>
    <x v="0"/>
    <x v="0"/>
    <n v="100"/>
    <x v="0"/>
    <x v="2"/>
    <x v="1"/>
    <s v="TWh"/>
    <n v="13.23"/>
  </r>
  <r>
    <x v="21"/>
    <s v="EZUK"/>
    <x v="0"/>
    <x v="0"/>
    <n v="100"/>
    <x v="0"/>
    <x v="2"/>
    <x v="1"/>
    <s v="TWh"/>
    <n v="57.72"/>
  </r>
  <r>
    <x v="0"/>
    <s v="EZBE"/>
    <x v="0"/>
    <x v="1"/>
    <n v="100"/>
    <x v="0"/>
    <x v="0"/>
    <x v="0"/>
    <s v="GWe"/>
    <n v="0"/>
  </r>
  <r>
    <x v="1"/>
    <s v="EZBG"/>
    <x v="0"/>
    <x v="1"/>
    <n v="100"/>
    <x v="0"/>
    <x v="0"/>
    <x v="0"/>
    <s v="GWe"/>
    <n v="0"/>
  </r>
  <r>
    <x v="2"/>
    <s v="EZHR"/>
    <x v="0"/>
    <x v="1"/>
    <n v="100"/>
    <x v="0"/>
    <x v="0"/>
    <x v="0"/>
    <s v="GWe"/>
    <n v="0"/>
  </r>
  <r>
    <x v="3"/>
    <s v="EZCY"/>
    <x v="0"/>
    <x v="1"/>
    <n v="100"/>
    <x v="0"/>
    <x v="0"/>
    <x v="0"/>
    <s v="GWe"/>
    <n v="0"/>
  </r>
  <r>
    <x v="4"/>
    <s v="EZDK"/>
    <x v="0"/>
    <x v="1"/>
    <n v="100"/>
    <x v="0"/>
    <x v="0"/>
    <x v="0"/>
    <s v="GWe"/>
    <n v="0"/>
  </r>
  <r>
    <x v="5"/>
    <s v="EZEE"/>
    <x v="0"/>
    <x v="1"/>
    <n v="100"/>
    <x v="0"/>
    <x v="0"/>
    <x v="0"/>
    <s v="GWe"/>
    <n v="0"/>
  </r>
  <r>
    <x v="6"/>
    <s v="EZFI"/>
    <x v="0"/>
    <x v="1"/>
    <n v="100"/>
    <x v="0"/>
    <x v="0"/>
    <x v="0"/>
    <s v="GWe"/>
    <n v="0"/>
  </r>
  <r>
    <x v="7"/>
    <s v="EZFR"/>
    <x v="0"/>
    <x v="1"/>
    <n v="100"/>
    <x v="0"/>
    <x v="0"/>
    <x v="0"/>
    <s v="GWe"/>
    <n v="0"/>
  </r>
  <r>
    <x v="8"/>
    <s v="EZDE"/>
    <x v="0"/>
    <x v="1"/>
    <n v="100"/>
    <x v="0"/>
    <x v="0"/>
    <x v="0"/>
    <s v="GWe"/>
    <n v="0"/>
  </r>
  <r>
    <x v="9"/>
    <s v="EZGR"/>
    <x v="0"/>
    <x v="1"/>
    <n v="100"/>
    <x v="0"/>
    <x v="0"/>
    <x v="0"/>
    <s v="GWe"/>
    <n v="0"/>
  </r>
  <r>
    <x v="10"/>
    <s v="EZIR"/>
    <x v="0"/>
    <x v="1"/>
    <n v="100"/>
    <x v="0"/>
    <x v="0"/>
    <x v="0"/>
    <s v="GWe"/>
    <n v="0"/>
  </r>
  <r>
    <x v="11"/>
    <s v="EZIT"/>
    <x v="0"/>
    <x v="1"/>
    <n v="100"/>
    <x v="0"/>
    <x v="0"/>
    <x v="0"/>
    <s v="GWe"/>
    <n v="0.11"/>
  </r>
  <r>
    <x v="12"/>
    <s v="EZLV"/>
    <x v="0"/>
    <x v="1"/>
    <n v="100"/>
    <x v="0"/>
    <x v="0"/>
    <x v="0"/>
    <s v="GWe"/>
    <n v="0"/>
  </r>
  <r>
    <x v="13"/>
    <s v="EZLT"/>
    <x v="0"/>
    <x v="1"/>
    <n v="100"/>
    <x v="0"/>
    <x v="0"/>
    <x v="0"/>
    <s v="GWe"/>
    <n v="0"/>
  </r>
  <r>
    <x v="14"/>
    <s v="EZMT"/>
    <x v="0"/>
    <x v="1"/>
    <n v="100"/>
    <x v="0"/>
    <x v="0"/>
    <x v="0"/>
    <s v="GWe"/>
    <n v="0"/>
  </r>
  <r>
    <x v="15"/>
    <s v="EZNL"/>
    <x v="0"/>
    <x v="1"/>
    <n v="100"/>
    <x v="0"/>
    <x v="0"/>
    <x v="0"/>
    <s v="GWe"/>
    <n v="0"/>
  </r>
  <r>
    <x v="16"/>
    <s v="EZPL"/>
    <x v="0"/>
    <x v="1"/>
    <n v="100"/>
    <x v="0"/>
    <x v="0"/>
    <x v="0"/>
    <s v="GWe"/>
    <n v="0"/>
  </r>
  <r>
    <x v="17"/>
    <s v="EZPT"/>
    <x v="0"/>
    <x v="1"/>
    <n v="100"/>
    <x v="0"/>
    <x v="0"/>
    <x v="0"/>
    <s v="GWe"/>
    <n v="0"/>
  </r>
  <r>
    <x v="18"/>
    <s v="EZRO"/>
    <x v="0"/>
    <x v="1"/>
    <n v="100"/>
    <x v="0"/>
    <x v="0"/>
    <x v="0"/>
    <s v="GWe"/>
    <n v="0"/>
  </r>
  <r>
    <x v="19"/>
    <s v="EZES"/>
    <x v="0"/>
    <x v="1"/>
    <n v="100"/>
    <x v="0"/>
    <x v="0"/>
    <x v="0"/>
    <s v="GWe"/>
    <n v="0"/>
  </r>
  <r>
    <x v="20"/>
    <s v="EZSE"/>
    <x v="0"/>
    <x v="1"/>
    <n v="100"/>
    <x v="0"/>
    <x v="0"/>
    <x v="0"/>
    <s v="GWe"/>
    <n v="0"/>
  </r>
  <r>
    <x v="21"/>
    <s v="EZUK"/>
    <x v="0"/>
    <x v="1"/>
    <n v="100"/>
    <x v="0"/>
    <x v="0"/>
    <x v="0"/>
    <s v="GWe"/>
    <n v="0"/>
  </r>
  <r>
    <x v="0"/>
    <s v="EZBE"/>
    <x v="0"/>
    <x v="1"/>
    <n v="100"/>
    <x v="0"/>
    <x v="1"/>
    <x v="0"/>
    <s v="GWe"/>
    <n v="0"/>
  </r>
  <r>
    <x v="1"/>
    <s v="EZBG"/>
    <x v="0"/>
    <x v="1"/>
    <n v="100"/>
    <x v="0"/>
    <x v="1"/>
    <x v="0"/>
    <s v="GWe"/>
    <n v="0"/>
  </r>
  <r>
    <x v="2"/>
    <s v="EZHR"/>
    <x v="0"/>
    <x v="1"/>
    <n v="100"/>
    <x v="0"/>
    <x v="1"/>
    <x v="0"/>
    <s v="GWe"/>
    <n v="0.41099999999999998"/>
  </r>
  <r>
    <x v="3"/>
    <s v="EZCY"/>
    <x v="0"/>
    <x v="1"/>
    <n v="100"/>
    <x v="0"/>
    <x v="1"/>
    <x v="0"/>
    <s v="GWe"/>
    <n v="0"/>
  </r>
  <r>
    <x v="4"/>
    <s v="EZDK"/>
    <x v="0"/>
    <x v="1"/>
    <n v="100"/>
    <x v="0"/>
    <x v="1"/>
    <x v="0"/>
    <s v="GWe"/>
    <n v="0"/>
  </r>
  <r>
    <x v="5"/>
    <s v="EZEE"/>
    <x v="0"/>
    <x v="1"/>
    <n v="100"/>
    <x v="0"/>
    <x v="1"/>
    <x v="0"/>
    <s v="GWe"/>
    <n v="0"/>
  </r>
  <r>
    <x v="6"/>
    <s v="EZFI"/>
    <x v="0"/>
    <x v="1"/>
    <n v="100"/>
    <x v="0"/>
    <x v="1"/>
    <x v="0"/>
    <s v="GWe"/>
    <n v="0"/>
  </r>
  <r>
    <x v="7"/>
    <s v="EZFR"/>
    <x v="0"/>
    <x v="1"/>
    <n v="100"/>
    <x v="0"/>
    <x v="1"/>
    <x v="0"/>
    <s v="GWe"/>
    <n v="0"/>
  </r>
  <r>
    <x v="8"/>
    <s v="EZDE"/>
    <x v="0"/>
    <x v="1"/>
    <n v="100"/>
    <x v="0"/>
    <x v="1"/>
    <x v="0"/>
    <s v="GWe"/>
    <n v="0"/>
  </r>
  <r>
    <x v="9"/>
    <s v="EZGR"/>
    <x v="0"/>
    <x v="1"/>
    <n v="100"/>
    <x v="0"/>
    <x v="1"/>
    <x v="0"/>
    <s v="GWe"/>
    <n v="0"/>
  </r>
  <r>
    <x v="10"/>
    <s v="EZIR"/>
    <x v="0"/>
    <x v="1"/>
    <n v="100"/>
    <x v="0"/>
    <x v="1"/>
    <x v="0"/>
    <s v="GWe"/>
    <n v="0"/>
  </r>
  <r>
    <x v="11"/>
    <s v="EZIT"/>
    <x v="0"/>
    <x v="1"/>
    <n v="100"/>
    <x v="0"/>
    <x v="1"/>
    <x v="0"/>
    <s v="GWe"/>
    <n v="0.29399999999999998"/>
  </r>
  <r>
    <x v="12"/>
    <s v="EZLV"/>
    <x v="0"/>
    <x v="1"/>
    <n v="100"/>
    <x v="0"/>
    <x v="1"/>
    <x v="0"/>
    <s v="GWe"/>
    <n v="0"/>
  </r>
  <r>
    <x v="13"/>
    <s v="EZLT"/>
    <x v="0"/>
    <x v="1"/>
    <n v="100"/>
    <x v="0"/>
    <x v="1"/>
    <x v="0"/>
    <s v="GWe"/>
    <n v="0"/>
  </r>
  <r>
    <x v="14"/>
    <s v="EZMT"/>
    <x v="0"/>
    <x v="1"/>
    <n v="100"/>
    <x v="0"/>
    <x v="1"/>
    <x v="0"/>
    <s v="GWe"/>
    <n v="0"/>
  </r>
  <r>
    <x v="15"/>
    <s v="EZNL"/>
    <x v="0"/>
    <x v="1"/>
    <n v="100"/>
    <x v="0"/>
    <x v="1"/>
    <x v="0"/>
    <s v="GWe"/>
    <n v="0"/>
  </r>
  <r>
    <x v="16"/>
    <s v="EZPL"/>
    <x v="0"/>
    <x v="1"/>
    <n v="100"/>
    <x v="0"/>
    <x v="1"/>
    <x v="0"/>
    <s v="GWe"/>
    <n v="0"/>
  </r>
  <r>
    <x v="17"/>
    <s v="EZPT"/>
    <x v="0"/>
    <x v="1"/>
    <n v="100"/>
    <x v="0"/>
    <x v="1"/>
    <x v="0"/>
    <s v="GWe"/>
    <n v="0"/>
  </r>
  <r>
    <x v="18"/>
    <s v="EZRO"/>
    <x v="0"/>
    <x v="1"/>
    <n v="100"/>
    <x v="0"/>
    <x v="1"/>
    <x v="0"/>
    <s v="GWe"/>
    <n v="0"/>
  </r>
  <r>
    <x v="19"/>
    <s v="EZES"/>
    <x v="0"/>
    <x v="1"/>
    <n v="100"/>
    <x v="0"/>
    <x v="1"/>
    <x v="0"/>
    <s v="GWe"/>
    <n v="0"/>
  </r>
  <r>
    <x v="20"/>
    <s v="EZSE"/>
    <x v="0"/>
    <x v="1"/>
    <n v="100"/>
    <x v="0"/>
    <x v="1"/>
    <x v="0"/>
    <s v="GWe"/>
    <n v="0"/>
  </r>
  <r>
    <x v="21"/>
    <s v="EZUK"/>
    <x v="0"/>
    <x v="1"/>
    <n v="100"/>
    <x v="0"/>
    <x v="1"/>
    <x v="0"/>
    <s v="GWe"/>
    <n v="0"/>
  </r>
  <r>
    <x v="0"/>
    <s v="EZBE"/>
    <x v="0"/>
    <x v="1"/>
    <n v="100"/>
    <x v="0"/>
    <x v="2"/>
    <x v="0"/>
    <s v="GWe"/>
    <n v="0"/>
  </r>
  <r>
    <x v="1"/>
    <s v="EZBG"/>
    <x v="0"/>
    <x v="1"/>
    <n v="100"/>
    <x v="0"/>
    <x v="2"/>
    <x v="0"/>
    <s v="GWe"/>
    <n v="0"/>
  </r>
  <r>
    <x v="2"/>
    <s v="EZHR"/>
    <x v="0"/>
    <x v="1"/>
    <n v="100"/>
    <x v="0"/>
    <x v="2"/>
    <x v="0"/>
    <s v="GWe"/>
    <n v="0.254"/>
  </r>
  <r>
    <x v="3"/>
    <s v="EZCY"/>
    <x v="0"/>
    <x v="1"/>
    <n v="100"/>
    <x v="0"/>
    <x v="2"/>
    <x v="0"/>
    <s v="GWe"/>
    <n v="0"/>
  </r>
  <r>
    <x v="4"/>
    <s v="EZDK"/>
    <x v="0"/>
    <x v="1"/>
    <n v="100"/>
    <x v="0"/>
    <x v="2"/>
    <x v="0"/>
    <s v="GWe"/>
    <n v="0"/>
  </r>
  <r>
    <x v="5"/>
    <s v="EZEE"/>
    <x v="0"/>
    <x v="1"/>
    <n v="100"/>
    <x v="0"/>
    <x v="2"/>
    <x v="0"/>
    <s v="GWe"/>
    <n v="0.155"/>
  </r>
  <r>
    <x v="6"/>
    <s v="EZFI"/>
    <x v="0"/>
    <x v="1"/>
    <n v="100"/>
    <x v="0"/>
    <x v="2"/>
    <x v="0"/>
    <s v="GWe"/>
    <n v="7.83"/>
  </r>
  <r>
    <x v="7"/>
    <s v="EZFR"/>
    <x v="0"/>
    <x v="1"/>
    <n v="100"/>
    <x v="0"/>
    <x v="2"/>
    <x v="0"/>
    <s v="GWe"/>
    <n v="2.75"/>
  </r>
  <r>
    <x v="8"/>
    <s v="EZDE"/>
    <x v="0"/>
    <x v="1"/>
    <n v="100"/>
    <x v="0"/>
    <x v="2"/>
    <x v="0"/>
    <s v="GWe"/>
    <n v="0"/>
  </r>
  <r>
    <x v="9"/>
    <s v="EZGR"/>
    <x v="0"/>
    <x v="1"/>
    <n v="100"/>
    <x v="0"/>
    <x v="2"/>
    <x v="0"/>
    <s v="GWe"/>
    <n v="0"/>
  </r>
  <r>
    <x v="10"/>
    <s v="EZIR"/>
    <x v="0"/>
    <x v="1"/>
    <n v="100"/>
    <x v="0"/>
    <x v="2"/>
    <x v="0"/>
    <s v="GWe"/>
    <n v="0.75"/>
  </r>
  <r>
    <x v="11"/>
    <s v="EZIT"/>
    <x v="0"/>
    <x v="1"/>
    <n v="100"/>
    <x v="0"/>
    <x v="2"/>
    <x v="0"/>
    <s v="GWe"/>
    <n v="0.51200000000000001"/>
  </r>
  <r>
    <x v="12"/>
    <s v="EZLV"/>
    <x v="0"/>
    <x v="1"/>
    <n v="100"/>
    <x v="0"/>
    <x v="2"/>
    <x v="0"/>
    <s v="GWe"/>
    <n v="4.5449999999999999"/>
  </r>
  <r>
    <x v="13"/>
    <s v="EZLT"/>
    <x v="0"/>
    <x v="1"/>
    <n v="100"/>
    <x v="0"/>
    <x v="2"/>
    <x v="0"/>
    <s v="GWe"/>
    <n v="0.33"/>
  </r>
  <r>
    <x v="14"/>
    <s v="EZMT"/>
    <x v="0"/>
    <x v="1"/>
    <n v="100"/>
    <x v="0"/>
    <x v="2"/>
    <x v="0"/>
    <s v="GWe"/>
    <n v="0"/>
  </r>
  <r>
    <x v="15"/>
    <s v="EZNL"/>
    <x v="0"/>
    <x v="1"/>
    <n v="100"/>
    <x v="0"/>
    <x v="2"/>
    <x v="0"/>
    <s v="GWe"/>
    <n v="0"/>
  </r>
  <r>
    <x v="16"/>
    <s v="EZPL"/>
    <x v="0"/>
    <x v="1"/>
    <n v="100"/>
    <x v="0"/>
    <x v="2"/>
    <x v="0"/>
    <s v="GWe"/>
    <n v="0.21"/>
  </r>
  <r>
    <x v="17"/>
    <s v="EZPT"/>
    <x v="0"/>
    <x v="1"/>
    <n v="100"/>
    <x v="0"/>
    <x v="2"/>
    <x v="0"/>
    <s v="GWe"/>
    <n v="0"/>
  </r>
  <r>
    <x v="18"/>
    <s v="EZRO"/>
    <x v="0"/>
    <x v="1"/>
    <n v="100"/>
    <x v="0"/>
    <x v="2"/>
    <x v="0"/>
    <s v="GWe"/>
    <n v="0.185"/>
  </r>
  <r>
    <x v="19"/>
    <s v="EZES"/>
    <x v="0"/>
    <x v="1"/>
    <n v="100"/>
    <x v="0"/>
    <x v="2"/>
    <x v="0"/>
    <s v="GWe"/>
    <n v="0"/>
  </r>
  <r>
    <x v="20"/>
    <s v="EZSE"/>
    <x v="0"/>
    <x v="1"/>
    <n v="100"/>
    <x v="0"/>
    <x v="2"/>
    <x v="0"/>
    <s v="GWe"/>
    <n v="7.51"/>
  </r>
  <r>
    <x v="21"/>
    <s v="EZUK"/>
    <x v="0"/>
    <x v="1"/>
    <n v="100"/>
    <x v="0"/>
    <x v="2"/>
    <x v="0"/>
    <s v="GWe"/>
    <n v="30.35"/>
  </r>
  <r>
    <x v="0"/>
    <s v="EZBE"/>
    <x v="0"/>
    <x v="1"/>
    <n v="100"/>
    <x v="0"/>
    <x v="0"/>
    <x v="1"/>
    <s v="TWh"/>
    <n v="0"/>
  </r>
  <r>
    <x v="1"/>
    <s v="EZBG"/>
    <x v="0"/>
    <x v="1"/>
    <n v="100"/>
    <x v="0"/>
    <x v="0"/>
    <x v="1"/>
    <s v="TWh"/>
    <n v="0"/>
  </r>
  <r>
    <x v="2"/>
    <s v="EZHR"/>
    <x v="0"/>
    <x v="1"/>
    <n v="100"/>
    <x v="0"/>
    <x v="0"/>
    <x v="1"/>
    <s v="TWh"/>
    <n v="0"/>
  </r>
  <r>
    <x v="3"/>
    <s v="EZCY"/>
    <x v="0"/>
    <x v="1"/>
    <n v="100"/>
    <x v="0"/>
    <x v="0"/>
    <x v="1"/>
    <s v="TWh"/>
    <n v="0"/>
  </r>
  <r>
    <x v="4"/>
    <s v="EZDK"/>
    <x v="0"/>
    <x v="1"/>
    <n v="100"/>
    <x v="0"/>
    <x v="0"/>
    <x v="1"/>
    <s v="TWh"/>
    <n v="0"/>
  </r>
  <r>
    <x v="5"/>
    <s v="EZEE"/>
    <x v="0"/>
    <x v="1"/>
    <n v="100"/>
    <x v="0"/>
    <x v="0"/>
    <x v="1"/>
    <s v="TWh"/>
    <n v="0"/>
  </r>
  <r>
    <x v="6"/>
    <s v="EZFI"/>
    <x v="0"/>
    <x v="1"/>
    <n v="100"/>
    <x v="0"/>
    <x v="0"/>
    <x v="1"/>
    <s v="TWh"/>
    <n v="0"/>
  </r>
  <r>
    <x v="7"/>
    <s v="EZFR"/>
    <x v="0"/>
    <x v="1"/>
    <n v="100"/>
    <x v="0"/>
    <x v="0"/>
    <x v="1"/>
    <s v="TWh"/>
    <n v="0"/>
  </r>
  <r>
    <x v="8"/>
    <s v="EZDE"/>
    <x v="0"/>
    <x v="1"/>
    <n v="100"/>
    <x v="0"/>
    <x v="0"/>
    <x v="1"/>
    <s v="TWh"/>
    <n v="0"/>
  </r>
  <r>
    <x v="9"/>
    <s v="EZGR"/>
    <x v="0"/>
    <x v="1"/>
    <n v="100"/>
    <x v="0"/>
    <x v="0"/>
    <x v="1"/>
    <s v="TWh"/>
    <n v="0"/>
  </r>
  <r>
    <x v="10"/>
    <s v="EZIR"/>
    <x v="0"/>
    <x v="1"/>
    <n v="100"/>
    <x v="0"/>
    <x v="0"/>
    <x v="1"/>
    <s v="TWh"/>
    <n v="0"/>
  </r>
  <r>
    <x v="11"/>
    <s v="EZIT"/>
    <x v="0"/>
    <x v="1"/>
    <n v="100"/>
    <x v="0"/>
    <x v="0"/>
    <x v="1"/>
    <s v="TWh"/>
    <n v="0.16800000000000001"/>
  </r>
  <r>
    <x v="12"/>
    <s v="EZLV"/>
    <x v="0"/>
    <x v="1"/>
    <n v="100"/>
    <x v="0"/>
    <x v="0"/>
    <x v="1"/>
    <s v="TWh"/>
    <n v="0"/>
  </r>
  <r>
    <x v="13"/>
    <s v="EZLT"/>
    <x v="0"/>
    <x v="1"/>
    <n v="100"/>
    <x v="0"/>
    <x v="0"/>
    <x v="1"/>
    <s v="TWh"/>
    <n v="0"/>
  </r>
  <r>
    <x v="14"/>
    <s v="EZMT"/>
    <x v="0"/>
    <x v="1"/>
    <n v="100"/>
    <x v="0"/>
    <x v="0"/>
    <x v="1"/>
    <s v="TWh"/>
    <n v="0"/>
  </r>
  <r>
    <x v="15"/>
    <s v="EZNL"/>
    <x v="0"/>
    <x v="1"/>
    <n v="100"/>
    <x v="0"/>
    <x v="0"/>
    <x v="1"/>
    <s v="TWh"/>
    <n v="0"/>
  </r>
  <r>
    <x v="16"/>
    <s v="EZPL"/>
    <x v="0"/>
    <x v="1"/>
    <n v="100"/>
    <x v="0"/>
    <x v="0"/>
    <x v="1"/>
    <s v="TWh"/>
    <n v="0"/>
  </r>
  <r>
    <x v="17"/>
    <s v="EZPT"/>
    <x v="0"/>
    <x v="1"/>
    <n v="100"/>
    <x v="0"/>
    <x v="0"/>
    <x v="1"/>
    <s v="TWh"/>
    <n v="0"/>
  </r>
  <r>
    <x v="18"/>
    <s v="EZRO"/>
    <x v="0"/>
    <x v="1"/>
    <n v="100"/>
    <x v="0"/>
    <x v="0"/>
    <x v="1"/>
    <s v="TWh"/>
    <n v="0"/>
  </r>
  <r>
    <x v="19"/>
    <s v="EZES"/>
    <x v="0"/>
    <x v="1"/>
    <n v="100"/>
    <x v="0"/>
    <x v="0"/>
    <x v="1"/>
    <s v="TWh"/>
    <n v="0"/>
  </r>
  <r>
    <x v="20"/>
    <s v="EZSE"/>
    <x v="0"/>
    <x v="1"/>
    <n v="100"/>
    <x v="0"/>
    <x v="0"/>
    <x v="1"/>
    <s v="TWh"/>
    <n v="0"/>
  </r>
  <r>
    <x v="21"/>
    <s v="EZUK"/>
    <x v="0"/>
    <x v="1"/>
    <n v="100"/>
    <x v="0"/>
    <x v="0"/>
    <x v="1"/>
    <s v="TWh"/>
    <n v="0"/>
  </r>
  <r>
    <x v="0"/>
    <s v="EZBE"/>
    <x v="0"/>
    <x v="1"/>
    <n v="100"/>
    <x v="0"/>
    <x v="1"/>
    <x v="1"/>
    <s v="TWh"/>
    <n v="0"/>
  </r>
  <r>
    <x v="1"/>
    <s v="EZBG"/>
    <x v="0"/>
    <x v="1"/>
    <n v="100"/>
    <x v="0"/>
    <x v="1"/>
    <x v="1"/>
    <s v="TWh"/>
    <n v="0"/>
  </r>
  <r>
    <x v="2"/>
    <s v="EZHR"/>
    <x v="0"/>
    <x v="1"/>
    <n v="100"/>
    <x v="0"/>
    <x v="1"/>
    <x v="1"/>
    <s v="TWh"/>
    <n v="0.81100000000000005"/>
  </r>
  <r>
    <x v="3"/>
    <s v="EZCY"/>
    <x v="0"/>
    <x v="1"/>
    <n v="100"/>
    <x v="0"/>
    <x v="1"/>
    <x v="1"/>
    <s v="TWh"/>
    <n v="0"/>
  </r>
  <r>
    <x v="4"/>
    <s v="EZDK"/>
    <x v="0"/>
    <x v="1"/>
    <n v="100"/>
    <x v="0"/>
    <x v="1"/>
    <x v="1"/>
    <s v="TWh"/>
    <n v="0"/>
  </r>
  <r>
    <x v="5"/>
    <s v="EZEE"/>
    <x v="0"/>
    <x v="1"/>
    <n v="100"/>
    <x v="0"/>
    <x v="1"/>
    <x v="1"/>
    <s v="TWh"/>
    <n v="0"/>
  </r>
  <r>
    <x v="6"/>
    <s v="EZFI"/>
    <x v="0"/>
    <x v="1"/>
    <n v="100"/>
    <x v="0"/>
    <x v="1"/>
    <x v="1"/>
    <s v="TWh"/>
    <n v="0"/>
  </r>
  <r>
    <x v="7"/>
    <s v="EZFR"/>
    <x v="0"/>
    <x v="1"/>
    <n v="100"/>
    <x v="0"/>
    <x v="1"/>
    <x v="1"/>
    <s v="TWh"/>
    <n v="0"/>
  </r>
  <r>
    <x v="8"/>
    <s v="EZDE"/>
    <x v="0"/>
    <x v="1"/>
    <n v="100"/>
    <x v="0"/>
    <x v="1"/>
    <x v="1"/>
    <s v="TWh"/>
    <n v="0"/>
  </r>
  <r>
    <x v="9"/>
    <s v="EZGR"/>
    <x v="0"/>
    <x v="1"/>
    <n v="100"/>
    <x v="0"/>
    <x v="1"/>
    <x v="1"/>
    <s v="TWh"/>
    <n v="0"/>
  </r>
  <r>
    <x v="10"/>
    <s v="EZIR"/>
    <x v="0"/>
    <x v="1"/>
    <n v="100"/>
    <x v="0"/>
    <x v="1"/>
    <x v="1"/>
    <s v="TWh"/>
    <n v="0"/>
  </r>
  <r>
    <x v="11"/>
    <s v="EZIT"/>
    <x v="0"/>
    <x v="1"/>
    <n v="100"/>
    <x v="0"/>
    <x v="1"/>
    <x v="1"/>
    <s v="TWh"/>
    <n v="0.57899999999999996"/>
  </r>
  <r>
    <x v="12"/>
    <s v="EZLV"/>
    <x v="0"/>
    <x v="1"/>
    <n v="100"/>
    <x v="0"/>
    <x v="1"/>
    <x v="1"/>
    <s v="TWh"/>
    <n v="0"/>
  </r>
  <r>
    <x v="13"/>
    <s v="EZLT"/>
    <x v="0"/>
    <x v="1"/>
    <n v="100"/>
    <x v="0"/>
    <x v="1"/>
    <x v="1"/>
    <s v="TWh"/>
    <n v="0"/>
  </r>
  <r>
    <x v="14"/>
    <s v="EZMT"/>
    <x v="0"/>
    <x v="1"/>
    <n v="100"/>
    <x v="0"/>
    <x v="1"/>
    <x v="1"/>
    <s v="TWh"/>
    <n v="0"/>
  </r>
  <r>
    <x v="15"/>
    <s v="EZNL"/>
    <x v="0"/>
    <x v="1"/>
    <n v="100"/>
    <x v="0"/>
    <x v="1"/>
    <x v="1"/>
    <s v="TWh"/>
    <n v="0"/>
  </r>
  <r>
    <x v="16"/>
    <s v="EZPL"/>
    <x v="0"/>
    <x v="1"/>
    <n v="100"/>
    <x v="0"/>
    <x v="1"/>
    <x v="1"/>
    <s v="TWh"/>
    <n v="0"/>
  </r>
  <r>
    <x v="17"/>
    <s v="EZPT"/>
    <x v="0"/>
    <x v="1"/>
    <n v="100"/>
    <x v="0"/>
    <x v="1"/>
    <x v="1"/>
    <s v="TWh"/>
    <n v="0"/>
  </r>
  <r>
    <x v="18"/>
    <s v="EZRO"/>
    <x v="0"/>
    <x v="1"/>
    <n v="100"/>
    <x v="0"/>
    <x v="1"/>
    <x v="1"/>
    <s v="TWh"/>
    <n v="0"/>
  </r>
  <r>
    <x v="19"/>
    <s v="EZES"/>
    <x v="0"/>
    <x v="1"/>
    <n v="100"/>
    <x v="0"/>
    <x v="1"/>
    <x v="1"/>
    <s v="TWh"/>
    <n v="0"/>
  </r>
  <r>
    <x v="20"/>
    <s v="EZSE"/>
    <x v="0"/>
    <x v="1"/>
    <n v="100"/>
    <x v="0"/>
    <x v="1"/>
    <x v="1"/>
    <s v="TWh"/>
    <n v="0"/>
  </r>
  <r>
    <x v="21"/>
    <s v="EZUK"/>
    <x v="0"/>
    <x v="1"/>
    <n v="100"/>
    <x v="0"/>
    <x v="1"/>
    <x v="1"/>
    <s v="TWh"/>
    <n v="0"/>
  </r>
  <r>
    <x v="0"/>
    <s v="EZBE"/>
    <x v="0"/>
    <x v="1"/>
    <n v="100"/>
    <x v="0"/>
    <x v="2"/>
    <x v="1"/>
    <s v="TWh"/>
    <n v="0"/>
  </r>
  <r>
    <x v="1"/>
    <s v="EZBG"/>
    <x v="0"/>
    <x v="1"/>
    <n v="100"/>
    <x v="0"/>
    <x v="2"/>
    <x v="1"/>
    <s v="TWh"/>
    <n v="0"/>
  </r>
  <r>
    <x v="2"/>
    <s v="EZHR"/>
    <x v="0"/>
    <x v="1"/>
    <n v="100"/>
    <x v="0"/>
    <x v="2"/>
    <x v="1"/>
    <s v="TWh"/>
    <n v="0.61"/>
  </r>
  <r>
    <x v="3"/>
    <s v="EZCY"/>
    <x v="0"/>
    <x v="1"/>
    <n v="100"/>
    <x v="0"/>
    <x v="2"/>
    <x v="1"/>
    <s v="TWh"/>
    <n v="0"/>
  </r>
  <r>
    <x v="4"/>
    <s v="EZDK"/>
    <x v="0"/>
    <x v="1"/>
    <n v="100"/>
    <x v="0"/>
    <x v="2"/>
    <x v="1"/>
    <s v="TWh"/>
    <n v="0"/>
  </r>
  <r>
    <x v="5"/>
    <s v="EZEE"/>
    <x v="0"/>
    <x v="1"/>
    <n v="100"/>
    <x v="0"/>
    <x v="2"/>
    <x v="1"/>
    <s v="TWh"/>
    <n v="0.621"/>
  </r>
  <r>
    <x v="6"/>
    <s v="EZFI"/>
    <x v="0"/>
    <x v="1"/>
    <n v="100"/>
    <x v="0"/>
    <x v="2"/>
    <x v="1"/>
    <s v="TWh"/>
    <n v="31.163"/>
  </r>
  <r>
    <x v="7"/>
    <s v="EZFR"/>
    <x v="0"/>
    <x v="1"/>
    <n v="100"/>
    <x v="0"/>
    <x v="2"/>
    <x v="1"/>
    <s v="TWh"/>
    <n v="10.058999999999999"/>
  </r>
  <r>
    <x v="8"/>
    <s v="EZDE"/>
    <x v="0"/>
    <x v="1"/>
    <n v="100"/>
    <x v="0"/>
    <x v="2"/>
    <x v="1"/>
    <s v="TWh"/>
    <n v="0"/>
  </r>
  <r>
    <x v="9"/>
    <s v="EZGR"/>
    <x v="0"/>
    <x v="1"/>
    <n v="100"/>
    <x v="0"/>
    <x v="2"/>
    <x v="1"/>
    <s v="TWh"/>
    <n v="0"/>
  </r>
  <r>
    <x v="10"/>
    <s v="EZIR"/>
    <x v="0"/>
    <x v="1"/>
    <n v="100"/>
    <x v="0"/>
    <x v="2"/>
    <x v="1"/>
    <s v="TWh"/>
    <n v="3.4620000000000002"/>
  </r>
  <r>
    <x v="11"/>
    <s v="EZIT"/>
    <x v="0"/>
    <x v="1"/>
    <n v="100"/>
    <x v="0"/>
    <x v="2"/>
    <x v="1"/>
    <s v="TWh"/>
    <n v="1.3049999999999999"/>
  </r>
  <r>
    <x v="12"/>
    <s v="EZLV"/>
    <x v="0"/>
    <x v="1"/>
    <n v="100"/>
    <x v="0"/>
    <x v="2"/>
    <x v="1"/>
    <s v="TWh"/>
    <n v="18.486000000000001"/>
  </r>
  <r>
    <x v="13"/>
    <s v="EZLT"/>
    <x v="0"/>
    <x v="1"/>
    <n v="100"/>
    <x v="0"/>
    <x v="2"/>
    <x v="1"/>
    <s v="TWh"/>
    <n v="1.321"/>
  </r>
  <r>
    <x v="14"/>
    <s v="EZMT"/>
    <x v="0"/>
    <x v="1"/>
    <n v="100"/>
    <x v="0"/>
    <x v="2"/>
    <x v="1"/>
    <s v="TWh"/>
    <n v="0"/>
  </r>
  <r>
    <x v="15"/>
    <s v="EZNL"/>
    <x v="0"/>
    <x v="1"/>
    <n v="100"/>
    <x v="0"/>
    <x v="2"/>
    <x v="1"/>
    <s v="TWh"/>
    <n v="0"/>
  </r>
  <r>
    <x v="16"/>
    <s v="EZPL"/>
    <x v="0"/>
    <x v="1"/>
    <n v="100"/>
    <x v="0"/>
    <x v="2"/>
    <x v="1"/>
    <s v="TWh"/>
    <n v="0.83099999999999996"/>
  </r>
  <r>
    <x v="17"/>
    <s v="EZPT"/>
    <x v="0"/>
    <x v="1"/>
    <n v="100"/>
    <x v="0"/>
    <x v="2"/>
    <x v="1"/>
    <s v="TWh"/>
    <n v="0"/>
  </r>
  <r>
    <x v="18"/>
    <s v="EZRO"/>
    <x v="0"/>
    <x v="1"/>
    <n v="100"/>
    <x v="0"/>
    <x v="2"/>
    <x v="1"/>
    <s v="TWh"/>
    <n v="0.57899999999999996"/>
  </r>
  <r>
    <x v="19"/>
    <s v="EZES"/>
    <x v="0"/>
    <x v="1"/>
    <n v="100"/>
    <x v="0"/>
    <x v="2"/>
    <x v="1"/>
    <s v="TWh"/>
    <n v="0"/>
  </r>
  <r>
    <x v="20"/>
    <s v="EZSE"/>
    <x v="0"/>
    <x v="1"/>
    <n v="100"/>
    <x v="0"/>
    <x v="2"/>
    <x v="1"/>
    <s v="TWh"/>
    <n v="28.966000000000001"/>
  </r>
  <r>
    <x v="21"/>
    <s v="EZUK"/>
    <x v="0"/>
    <x v="1"/>
    <n v="100"/>
    <x v="0"/>
    <x v="2"/>
    <x v="1"/>
    <s v="TWh"/>
    <n v="129.23599999999999"/>
  </r>
  <r>
    <x v="0"/>
    <s v="EZBE"/>
    <x v="0"/>
    <x v="2"/>
    <n v="100"/>
    <x v="0"/>
    <x v="0"/>
    <x v="0"/>
    <s v="GWe"/>
    <n v="0"/>
  </r>
  <r>
    <x v="1"/>
    <s v="EZBG"/>
    <x v="0"/>
    <x v="2"/>
    <n v="100"/>
    <x v="0"/>
    <x v="0"/>
    <x v="0"/>
    <s v="GWe"/>
    <n v="0"/>
  </r>
  <r>
    <x v="2"/>
    <s v="EZHR"/>
    <x v="0"/>
    <x v="2"/>
    <n v="100"/>
    <x v="0"/>
    <x v="0"/>
    <x v="0"/>
    <s v="GWe"/>
    <n v="0"/>
  </r>
  <r>
    <x v="3"/>
    <s v="EZCY"/>
    <x v="0"/>
    <x v="2"/>
    <n v="100"/>
    <x v="0"/>
    <x v="0"/>
    <x v="0"/>
    <s v="GWe"/>
    <n v="0"/>
  </r>
  <r>
    <x v="4"/>
    <s v="EZDK"/>
    <x v="0"/>
    <x v="2"/>
    <n v="100"/>
    <x v="0"/>
    <x v="0"/>
    <x v="0"/>
    <s v="GWe"/>
    <n v="0"/>
  </r>
  <r>
    <x v="5"/>
    <s v="EZEE"/>
    <x v="0"/>
    <x v="2"/>
    <n v="100"/>
    <x v="0"/>
    <x v="0"/>
    <x v="0"/>
    <s v="GWe"/>
    <n v="0"/>
  </r>
  <r>
    <x v="6"/>
    <s v="EZFI"/>
    <x v="0"/>
    <x v="2"/>
    <n v="100"/>
    <x v="0"/>
    <x v="0"/>
    <x v="0"/>
    <s v="GWe"/>
    <n v="0"/>
  </r>
  <r>
    <x v="7"/>
    <s v="EZFR"/>
    <x v="0"/>
    <x v="2"/>
    <n v="100"/>
    <x v="0"/>
    <x v="0"/>
    <x v="0"/>
    <s v="GWe"/>
    <n v="0"/>
  </r>
  <r>
    <x v="8"/>
    <s v="EZDE"/>
    <x v="0"/>
    <x v="2"/>
    <n v="100"/>
    <x v="0"/>
    <x v="0"/>
    <x v="0"/>
    <s v="GWe"/>
    <n v="0"/>
  </r>
  <r>
    <x v="9"/>
    <s v="EZGR"/>
    <x v="0"/>
    <x v="2"/>
    <n v="100"/>
    <x v="0"/>
    <x v="0"/>
    <x v="0"/>
    <s v="GWe"/>
    <n v="0"/>
  </r>
  <r>
    <x v="10"/>
    <s v="EZIR"/>
    <x v="0"/>
    <x v="2"/>
    <n v="100"/>
    <x v="0"/>
    <x v="0"/>
    <x v="0"/>
    <s v="GWe"/>
    <n v="0"/>
  </r>
  <r>
    <x v="11"/>
    <s v="EZIT"/>
    <x v="0"/>
    <x v="2"/>
    <n v="100"/>
    <x v="0"/>
    <x v="0"/>
    <x v="0"/>
    <s v="GWe"/>
    <n v="0"/>
  </r>
  <r>
    <x v="12"/>
    <s v="EZLV"/>
    <x v="0"/>
    <x v="2"/>
    <n v="100"/>
    <x v="0"/>
    <x v="0"/>
    <x v="0"/>
    <s v="GWe"/>
    <n v="0"/>
  </r>
  <r>
    <x v="13"/>
    <s v="EZLT"/>
    <x v="0"/>
    <x v="2"/>
    <n v="100"/>
    <x v="0"/>
    <x v="0"/>
    <x v="0"/>
    <s v="GWe"/>
    <n v="0"/>
  </r>
  <r>
    <x v="14"/>
    <s v="EZMT"/>
    <x v="0"/>
    <x v="2"/>
    <n v="100"/>
    <x v="0"/>
    <x v="0"/>
    <x v="0"/>
    <s v="GWe"/>
    <n v="0"/>
  </r>
  <r>
    <x v="15"/>
    <s v="EZNL"/>
    <x v="0"/>
    <x v="2"/>
    <n v="100"/>
    <x v="0"/>
    <x v="0"/>
    <x v="0"/>
    <s v="GWe"/>
    <n v="0"/>
  </r>
  <r>
    <x v="16"/>
    <s v="EZPL"/>
    <x v="0"/>
    <x v="2"/>
    <n v="100"/>
    <x v="0"/>
    <x v="0"/>
    <x v="0"/>
    <s v="GWe"/>
    <n v="0"/>
  </r>
  <r>
    <x v="17"/>
    <s v="EZPT"/>
    <x v="0"/>
    <x v="2"/>
    <n v="100"/>
    <x v="0"/>
    <x v="0"/>
    <x v="0"/>
    <s v="GWe"/>
    <n v="0"/>
  </r>
  <r>
    <x v="18"/>
    <s v="EZRO"/>
    <x v="0"/>
    <x v="2"/>
    <n v="100"/>
    <x v="0"/>
    <x v="0"/>
    <x v="0"/>
    <s v="GWe"/>
    <n v="0"/>
  </r>
  <r>
    <x v="19"/>
    <s v="EZES"/>
    <x v="0"/>
    <x v="2"/>
    <n v="100"/>
    <x v="0"/>
    <x v="0"/>
    <x v="0"/>
    <s v="GWe"/>
    <n v="0"/>
  </r>
  <r>
    <x v="20"/>
    <s v="EZSE"/>
    <x v="0"/>
    <x v="2"/>
    <n v="100"/>
    <x v="0"/>
    <x v="0"/>
    <x v="0"/>
    <s v="GWe"/>
    <n v="0"/>
  </r>
  <r>
    <x v="21"/>
    <s v="EZUK"/>
    <x v="0"/>
    <x v="2"/>
    <n v="100"/>
    <x v="0"/>
    <x v="0"/>
    <x v="0"/>
    <s v="GWe"/>
    <n v="0"/>
  </r>
  <r>
    <x v="0"/>
    <s v="EZBE"/>
    <x v="0"/>
    <x v="2"/>
    <n v="100"/>
    <x v="0"/>
    <x v="1"/>
    <x v="0"/>
    <s v="GWe"/>
    <n v="0"/>
  </r>
  <r>
    <x v="1"/>
    <s v="EZBG"/>
    <x v="0"/>
    <x v="2"/>
    <n v="100"/>
    <x v="0"/>
    <x v="1"/>
    <x v="0"/>
    <s v="GWe"/>
    <n v="0"/>
  </r>
  <r>
    <x v="2"/>
    <s v="EZHR"/>
    <x v="0"/>
    <x v="2"/>
    <n v="100"/>
    <x v="0"/>
    <x v="1"/>
    <x v="0"/>
    <s v="GWe"/>
    <n v="0"/>
  </r>
  <r>
    <x v="3"/>
    <s v="EZCY"/>
    <x v="0"/>
    <x v="2"/>
    <n v="100"/>
    <x v="0"/>
    <x v="1"/>
    <x v="0"/>
    <s v="GWe"/>
    <n v="0"/>
  </r>
  <r>
    <x v="4"/>
    <s v="EZDK"/>
    <x v="0"/>
    <x v="2"/>
    <n v="100"/>
    <x v="0"/>
    <x v="1"/>
    <x v="0"/>
    <s v="GWe"/>
    <n v="0"/>
  </r>
  <r>
    <x v="5"/>
    <s v="EZEE"/>
    <x v="0"/>
    <x v="2"/>
    <n v="100"/>
    <x v="0"/>
    <x v="1"/>
    <x v="0"/>
    <s v="GWe"/>
    <n v="0"/>
  </r>
  <r>
    <x v="6"/>
    <s v="EZFI"/>
    <x v="0"/>
    <x v="2"/>
    <n v="100"/>
    <x v="0"/>
    <x v="1"/>
    <x v="0"/>
    <s v="GWe"/>
    <n v="0"/>
  </r>
  <r>
    <x v="7"/>
    <s v="EZFR"/>
    <x v="0"/>
    <x v="2"/>
    <n v="100"/>
    <x v="0"/>
    <x v="1"/>
    <x v="0"/>
    <s v="GWe"/>
    <n v="0"/>
  </r>
  <r>
    <x v="8"/>
    <s v="EZDE"/>
    <x v="0"/>
    <x v="2"/>
    <n v="100"/>
    <x v="0"/>
    <x v="1"/>
    <x v="0"/>
    <s v="GWe"/>
    <n v="0"/>
  </r>
  <r>
    <x v="9"/>
    <s v="EZGR"/>
    <x v="0"/>
    <x v="2"/>
    <n v="100"/>
    <x v="0"/>
    <x v="1"/>
    <x v="0"/>
    <s v="GWe"/>
    <n v="0"/>
  </r>
  <r>
    <x v="10"/>
    <s v="EZIR"/>
    <x v="0"/>
    <x v="2"/>
    <n v="100"/>
    <x v="0"/>
    <x v="1"/>
    <x v="0"/>
    <s v="GWe"/>
    <n v="0"/>
  </r>
  <r>
    <x v="11"/>
    <s v="EZIT"/>
    <x v="0"/>
    <x v="2"/>
    <n v="100"/>
    <x v="0"/>
    <x v="1"/>
    <x v="0"/>
    <s v="GWe"/>
    <n v="0"/>
  </r>
  <r>
    <x v="12"/>
    <s v="EZLV"/>
    <x v="0"/>
    <x v="2"/>
    <n v="100"/>
    <x v="0"/>
    <x v="1"/>
    <x v="0"/>
    <s v="GWe"/>
    <n v="0"/>
  </r>
  <r>
    <x v="13"/>
    <s v="EZLT"/>
    <x v="0"/>
    <x v="2"/>
    <n v="100"/>
    <x v="0"/>
    <x v="1"/>
    <x v="0"/>
    <s v="GWe"/>
    <n v="0"/>
  </r>
  <r>
    <x v="14"/>
    <s v="EZMT"/>
    <x v="0"/>
    <x v="2"/>
    <n v="100"/>
    <x v="0"/>
    <x v="1"/>
    <x v="0"/>
    <s v="GWe"/>
    <n v="0"/>
  </r>
  <r>
    <x v="15"/>
    <s v="EZNL"/>
    <x v="0"/>
    <x v="2"/>
    <n v="100"/>
    <x v="0"/>
    <x v="1"/>
    <x v="0"/>
    <s v="GWe"/>
    <n v="0"/>
  </r>
  <r>
    <x v="16"/>
    <s v="EZPL"/>
    <x v="0"/>
    <x v="2"/>
    <n v="100"/>
    <x v="0"/>
    <x v="1"/>
    <x v="0"/>
    <s v="GWe"/>
    <n v="0"/>
  </r>
  <r>
    <x v="17"/>
    <s v="EZPT"/>
    <x v="0"/>
    <x v="2"/>
    <n v="100"/>
    <x v="0"/>
    <x v="1"/>
    <x v="0"/>
    <s v="GWe"/>
    <n v="0"/>
  </r>
  <r>
    <x v="18"/>
    <s v="EZRO"/>
    <x v="0"/>
    <x v="2"/>
    <n v="100"/>
    <x v="0"/>
    <x v="1"/>
    <x v="0"/>
    <s v="GWe"/>
    <n v="0"/>
  </r>
  <r>
    <x v="19"/>
    <s v="EZES"/>
    <x v="0"/>
    <x v="2"/>
    <n v="100"/>
    <x v="0"/>
    <x v="1"/>
    <x v="0"/>
    <s v="GWe"/>
    <n v="0"/>
  </r>
  <r>
    <x v="20"/>
    <s v="EZSE"/>
    <x v="0"/>
    <x v="2"/>
    <n v="100"/>
    <x v="0"/>
    <x v="1"/>
    <x v="0"/>
    <s v="GWe"/>
    <n v="0"/>
  </r>
  <r>
    <x v="21"/>
    <s v="EZUK"/>
    <x v="0"/>
    <x v="2"/>
    <n v="100"/>
    <x v="0"/>
    <x v="1"/>
    <x v="0"/>
    <s v="GWe"/>
    <n v="0"/>
  </r>
  <r>
    <x v="0"/>
    <s v="EZBE"/>
    <x v="0"/>
    <x v="2"/>
    <n v="100"/>
    <x v="0"/>
    <x v="2"/>
    <x v="0"/>
    <s v="GWe"/>
    <n v="0"/>
  </r>
  <r>
    <x v="1"/>
    <s v="EZBG"/>
    <x v="0"/>
    <x v="2"/>
    <n v="100"/>
    <x v="0"/>
    <x v="2"/>
    <x v="0"/>
    <s v="GWe"/>
    <n v="0"/>
  </r>
  <r>
    <x v="2"/>
    <s v="EZHR"/>
    <x v="0"/>
    <x v="2"/>
    <n v="100"/>
    <x v="0"/>
    <x v="2"/>
    <x v="0"/>
    <s v="GWe"/>
    <n v="0"/>
  </r>
  <r>
    <x v="3"/>
    <s v="EZCY"/>
    <x v="0"/>
    <x v="2"/>
    <n v="100"/>
    <x v="0"/>
    <x v="2"/>
    <x v="0"/>
    <s v="GWe"/>
    <n v="0"/>
  </r>
  <r>
    <x v="4"/>
    <s v="EZDK"/>
    <x v="0"/>
    <x v="2"/>
    <n v="100"/>
    <x v="0"/>
    <x v="2"/>
    <x v="0"/>
    <s v="GWe"/>
    <n v="0"/>
  </r>
  <r>
    <x v="5"/>
    <s v="EZEE"/>
    <x v="0"/>
    <x v="2"/>
    <n v="100"/>
    <x v="0"/>
    <x v="2"/>
    <x v="0"/>
    <s v="GWe"/>
    <n v="0"/>
  </r>
  <r>
    <x v="6"/>
    <s v="EZFI"/>
    <x v="0"/>
    <x v="2"/>
    <n v="100"/>
    <x v="0"/>
    <x v="2"/>
    <x v="0"/>
    <s v="GWe"/>
    <n v="0"/>
  </r>
  <r>
    <x v="7"/>
    <s v="EZFR"/>
    <x v="0"/>
    <x v="2"/>
    <n v="100"/>
    <x v="0"/>
    <x v="2"/>
    <x v="0"/>
    <s v="GWe"/>
    <n v="0"/>
  </r>
  <r>
    <x v="8"/>
    <s v="EZDE"/>
    <x v="0"/>
    <x v="2"/>
    <n v="100"/>
    <x v="0"/>
    <x v="2"/>
    <x v="0"/>
    <s v="GWe"/>
    <n v="0"/>
  </r>
  <r>
    <x v="9"/>
    <s v="EZGR"/>
    <x v="0"/>
    <x v="2"/>
    <n v="100"/>
    <x v="0"/>
    <x v="2"/>
    <x v="0"/>
    <s v="GWe"/>
    <n v="0"/>
  </r>
  <r>
    <x v="10"/>
    <s v="EZIR"/>
    <x v="0"/>
    <x v="2"/>
    <n v="100"/>
    <x v="0"/>
    <x v="2"/>
    <x v="0"/>
    <s v="GWe"/>
    <n v="0"/>
  </r>
  <r>
    <x v="11"/>
    <s v="EZIT"/>
    <x v="0"/>
    <x v="2"/>
    <n v="100"/>
    <x v="0"/>
    <x v="2"/>
    <x v="0"/>
    <s v="GWe"/>
    <n v="0"/>
  </r>
  <r>
    <x v="12"/>
    <s v="EZLV"/>
    <x v="0"/>
    <x v="2"/>
    <n v="100"/>
    <x v="0"/>
    <x v="2"/>
    <x v="0"/>
    <s v="GWe"/>
    <n v="0"/>
  </r>
  <r>
    <x v="13"/>
    <s v="EZLT"/>
    <x v="0"/>
    <x v="2"/>
    <n v="100"/>
    <x v="0"/>
    <x v="2"/>
    <x v="0"/>
    <s v="GWe"/>
    <n v="0"/>
  </r>
  <r>
    <x v="14"/>
    <s v="EZMT"/>
    <x v="0"/>
    <x v="2"/>
    <n v="100"/>
    <x v="0"/>
    <x v="2"/>
    <x v="0"/>
    <s v="GWe"/>
    <n v="0"/>
  </r>
  <r>
    <x v="15"/>
    <s v="EZNL"/>
    <x v="0"/>
    <x v="2"/>
    <n v="100"/>
    <x v="0"/>
    <x v="2"/>
    <x v="0"/>
    <s v="GWe"/>
    <n v="0"/>
  </r>
  <r>
    <x v="16"/>
    <s v="EZPL"/>
    <x v="0"/>
    <x v="2"/>
    <n v="100"/>
    <x v="0"/>
    <x v="2"/>
    <x v="0"/>
    <s v="GWe"/>
    <n v="0"/>
  </r>
  <r>
    <x v="17"/>
    <s v="EZPT"/>
    <x v="0"/>
    <x v="2"/>
    <n v="100"/>
    <x v="0"/>
    <x v="2"/>
    <x v="0"/>
    <s v="GWe"/>
    <n v="0"/>
  </r>
  <r>
    <x v="18"/>
    <s v="EZRO"/>
    <x v="0"/>
    <x v="2"/>
    <n v="100"/>
    <x v="0"/>
    <x v="2"/>
    <x v="0"/>
    <s v="GWe"/>
    <n v="0"/>
  </r>
  <r>
    <x v="19"/>
    <s v="EZES"/>
    <x v="0"/>
    <x v="2"/>
    <n v="100"/>
    <x v="0"/>
    <x v="2"/>
    <x v="0"/>
    <s v="GWe"/>
    <n v="0"/>
  </r>
  <r>
    <x v="20"/>
    <s v="EZSE"/>
    <x v="0"/>
    <x v="2"/>
    <n v="100"/>
    <x v="0"/>
    <x v="2"/>
    <x v="0"/>
    <s v="GWe"/>
    <n v="0"/>
  </r>
  <r>
    <x v="21"/>
    <s v="EZUK"/>
    <x v="0"/>
    <x v="2"/>
    <n v="100"/>
    <x v="0"/>
    <x v="2"/>
    <x v="0"/>
    <s v="GWe"/>
    <n v="0"/>
  </r>
  <r>
    <x v="0"/>
    <s v="EZBE"/>
    <x v="0"/>
    <x v="2"/>
    <n v="100"/>
    <x v="0"/>
    <x v="0"/>
    <x v="1"/>
    <s v="TWh"/>
    <n v="0"/>
  </r>
  <r>
    <x v="1"/>
    <s v="EZBG"/>
    <x v="0"/>
    <x v="2"/>
    <n v="100"/>
    <x v="0"/>
    <x v="0"/>
    <x v="1"/>
    <s v="TWh"/>
    <n v="0"/>
  </r>
  <r>
    <x v="2"/>
    <s v="EZHR"/>
    <x v="0"/>
    <x v="2"/>
    <n v="100"/>
    <x v="0"/>
    <x v="0"/>
    <x v="1"/>
    <s v="TWh"/>
    <n v="0"/>
  </r>
  <r>
    <x v="3"/>
    <s v="EZCY"/>
    <x v="0"/>
    <x v="2"/>
    <n v="100"/>
    <x v="0"/>
    <x v="0"/>
    <x v="1"/>
    <s v="TWh"/>
    <n v="0"/>
  </r>
  <r>
    <x v="4"/>
    <s v="EZDK"/>
    <x v="0"/>
    <x v="2"/>
    <n v="100"/>
    <x v="0"/>
    <x v="0"/>
    <x v="1"/>
    <s v="TWh"/>
    <n v="0"/>
  </r>
  <r>
    <x v="5"/>
    <s v="EZEE"/>
    <x v="0"/>
    <x v="2"/>
    <n v="100"/>
    <x v="0"/>
    <x v="0"/>
    <x v="1"/>
    <s v="TWh"/>
    <n v="0"/>
  </r>
  <r>
    <x v="6"/>
    <s v="EZFI"/>
    <x v="0"/>
    <x v="2"/>
    <n v="100"/>
    <x v="0"/>
    <x v="0"/>
    <x v="1"/>
    <s v="TWh"/>
    <n v="0"/>
  </r>
  <r>
    <x v="7"/>
    <s v="EZFR"/>
    <x v="0"/>
    <x v="2"/>
    <n v="100"/>
    <x v="0"/>
    <x v="0"/>
    <x v="1"/>
    <s v="TWh"/>
    <n v="0"/>
  </r>
  <r>
    <x v="8"/>
    <s v="EZDE"/>
    <x v="0"/>
    <x v="2"/>
    <n v="100"/>
    <x v="0"/>
    <x v="0"/>
    <x v="1"/>
    <s v="TWh"/>
    <n v="0"/>
  </r>
  <r>
    <x v="9"/>
    <s v="EZGR"/>
    <x v="0"/>
    <x v="2"/>
    <n v="100"/>
    <x v="0"/>
    <x v="0"/>
    <x v="1"/>
    <s v="TWh"/>
    <n v="0"/>
  </r>
  <r>
    <x v="10"/>
    <s v="EZIR"/>
    <x v="0"/>
    <x v="2"/>
    <n v="100"/>
    <x v="0"/>
    <x v="0"/>
    <x v="1"/>
    <s v="TWh"/>
    <n v="0"/>
  </r>
  <r>
    <x v="11"/>
    <s v="EZIT"/>
    <x v="0"/>
    <x v="2"/>
    <n v="100"/>
    <x v="0"/>
    <x v="0"/>
    <x v="1"/>
    <s v="TWh"/>
    <n v="0"/>
  </r>
  <r>
    <x v="12"/>
    <s v="EZLV"/>
    <x v="0"/>
    <x v="2"/>
    <n v="100"/>
    <x v="0"/>
    <x v="0"/>
    <x v="1"/>
    <s v="TWh"/>
    <n v="0"/>
  </r>
  <r>
    <x v="13"/>
    <s v="EZLT"/>
    <x v="0"/>
    <x v="2"/>
    <n v="100"/>
    <x v="0"/>
    <x v="0"/>
    <x v="1"/>
    <s v="TWh"/>
    <n v="0"/>
  </r>
  <r>
    <x v="14"/>
    <s v="EZMT"/>
    <x v="0"/>
    <x v="2"/>
    <n v="100"/>
    <x v="0"/>
    <x v="0"/>
    <x v="1"/>
    <s v="TWh"/>
    <n v="0"/>
  </r>
  <r>
    <x v="15"/>
    <s v="EZNL"/>
    <x v="0"/>
    <x v="2"/>
    <n v="100"/>
    <x v="0"/>
    <x v="0"/>
    <x v="1"/>
    <s v="TWh"/>
    <n v="0"/>
  </r>
  <r>
    <x v="16"/>
    <s v="EZPL"/>
    <x v="0"/>
    <x v="2"/>
    <n v="100"/>
    <x v="0"/>
    <x v="0"/>
    <x v="1"/>
    <s v="TWh"/>
    <n v="0"/>
  </r>
  <r>
    <x v="17"/>
    <s v="EZPT"/>
    <x v="0"/>
    <x v="2"/>
    <n v="100"/>
    <x v="0"/>
    <x v="0"/>
    <x v="1"/>
    <s v="TWh"/>
    <n v="0"/>
  </r>
  <r>
    <x v="18"/>
    <s v="EZRO"/>
    <x v="0"/>
    <x v="2"/>
    <n v="100"/>
    <x v="0"/>
    <x v="0"/>
    <x v="1"/>
    <s v="TWh"/>
    <n v="0"/>
  </r>
  <r>
    <x v="19"/>
    <s v="EZES"/>
    <x v="0"/>
    <x v="2"/>
    <n v="100"/>
    <x v="0"/>
    <x v="0"/>
    <x v="1"/>
    <s v="TWh"/>
    <n v="0"/>
  </r>
  <r>
    <x v="20"/>
    <s v="EZSE"/>
    <x v="0"/>
    <x v="2"/>
    <n v="100"/>
    <x v="0"/>
    <x v="0"/>
    <x v="1"/>
    <s v="TWh"/>
    <n v="0"/>
  </r>
  <r>
    <x v="21"/>
    <s v="EZUK"/>
    <x v="0"/>
    <x v="2"/>
    <n v="100"/>
    <x v="0"/>
    <x v="0"/>
    <x v="1"/>
    <s v="TWh"/>
    <n v="0"/>
  </r>
  <r>
    <x v="0"/>
    <s v="EZBE"/>
    <x v="0"/>
    <x v="2"/>
    <n v="100"/>
    <x v="0"/>
    <x v="1"/>
    <x v="1"/>
    <s v="TWh"/>
    <n v="0"/>
  </r>
  <r>
    <x v="1"/>
    <s v="EZBG"/>
    <x v="0"/>
    <x v="2"/>
    <n v="100"/>
    <x v="0"/>
    <x v="1"/>
    <x v="1"/>
    <s v="TWh"/>
    <n v="0"/>
  </r>
  <r>
    <x v="2"/>
    <s v="EZHR"/>
    <x v="0"/>
    <x v="2"/>
    <n v="100"/>
    <x v="0"/>
    <x v="1"/>
    <x v="1"/>
    <s v="TWh"/>
    <n v="0"/>
  </r>
  <r>
    <x v="3"/>
    <s v="EZCY"/>
    <x v="0"/>
    <x v="2"/>
    <n v="100"/>
    <x v="0"/>
    <x v="1"/>
    <x v="1"/>
    <s v="TWh"/>
    <n v="0"/>
  </r>
  <r>
    <x v="4"/>
    <s v="EZDK"/>
    <x v="0"/>
    <x v="2"/>
    <n v="100"/>
    <x v="0"/>
    <x v="1"/>
    <x v="1"/>
    <s v="TWh"/>
    <n v="0"/>
  </r>
  <r>
    <x v="5"/>
    <s v="EZEE"/>
    <x v="0"/>
    <x v="2"/>
    <n v="100"/>
    <x v="0"/>
    <x v="1"/>
    <x v="1"/>
    <s v="TWh"/>
    <n v="0"/>
  </r>
  <r>
    <x v="6"/>
    <s v="EZFI"/>
    <x v="0"/>
    <x v="2"/>
    <n v="100"/>
    <x v="0"/>
    <x v="1"/>
    <x v="1"/>
    <s v="TWh"/>
    <n v="0"/>
  </r>
  <r>
    <x v="7"/>
    <s v="EZFR"/>
    <x v="0"/>
    <x v="2"/>
    <n v="100"/>
    <x v="0"/>
    <x v="1"/>
    <x v="1"/>
    <s v="TWh"/>
    <n v="0"/>
  </r>
  <r>
    <x v="8"/>
    <s v="EZDE"/>
    <x v="0"/>
    <x v="2"/>
    <n v="100"/>
    <x v="0"/>
    <x v="1"/>
    <x v="1"/>
    <s v="TWh"/>
    <n v="0"/>
  </r>
  <r>
    <x v="9"/>
    <s v="EZGR"/>
    <x v="0"/>
    <x v="2"/>
    <n v="100"/>
    <x v="0"/>
    <x v="1"/>
    <x v="1"/>
    <s v="TWh"/>
    <n v="0"/>
  </r>
  <r>
    <x v="10"/>
    <s v="EZIR"/>
    <x v="0"/>
    <x v="2"/>
    <n v="100"/>
    <x v="0"/>
    <x v="1"/>
    <x v="1"/>
    <s v="TWh"/>
    <n v="0"/>
  </r>
  <r>
    <x v="11"/>
    <s v="EZIT"/>
    <x v="0"/>
    <x v="2"/>
    <n v="100"/>
    <x v="0"/>
    <x v="1"/>
    <x v="1"/>
    <s v="TWh"/>
    <n v="0"/>
  </r>
  <r>
    <x v="12"/>
    <s v="EZLV"/>
    <x v="0"/>
    <x v="2"/>
    <n v="100"/>
    <x v="0"/>
    <x v="1"/>
    <x v="1"/>
    <s v="TWh"/>
    <n v="0"/>
  </r>
  <r>
    <x v="13"/>
    <s v="EZLT"/>
    <x v="0"/>
    <x v="2"/>
    <n v="100"/>
    <x v="0"/>
    <x v="1"/>
    <x v="1"/>
    <s v="TWh"/>
    <n v="0"/>
  </r>
  <r>
    <x v="14"/>
    <s v="EZMT"/>
    <x v="0"/>
    <x v="2"/>
    <n v="100"/>
    <x v="0"/>
    <x v="1"/>
    <x v="1"/>
    <s v="TWh"/>
    <n v="0"/>
  </r>
  <r>
    <x v="15"/>
    <s v="EZNL"/>
    <x v="0"/>
    <x v="2"/>
    <n v="100"/>
    <x v="0"/>
    <x v="1"/>
    <x v="1"/>
    <s v="TWh"/>
    <n v="0"/>
  </r>
  <r>
    <x v="16"/>
    <s v="EZPL"/>
    <x v="0"/>
    <x v="2"/>
    <n v="100"/>
    <x v="0"/>
    <x v="1"/>
    <x v="1"/>
    <s v="TWh"/>
    <n v="0"/>
  </r>
  <r>
    <x v="17"/>
    <s v="EZPT"/>
    <x v="0"/>
    <x v="2"/>
    <n v="100"/>
    <x v="0"/>
    <x v="1"/>
    <x v="1"/>
    <s v="TWh"/>
    <n v="0"/>
  </r>
  <r>
    <x v="18"/>
    <s v="EZRO"/>
    <x v="0"/>
    <x v="2"/>
    <n v="100"/>
    <x v="0"/>
    <x v="1"/>
    <x v="1"/>
    <s v="TWh"/>
    <n v="0"/>
  </r>
  <r>
    <x v="19"/>
    <s v="EZES"/>
    <x v="0"/>
    <x v="2"/>
    <n v="100"/>
    <x v="0"/>
    <x v="1"/>
    <x v="1"/>
    <s v="TWh"/>
    <n v="0"/>
  </r>
  <r>
    <x v="20"/>
    <s v="EZSE"/>
    <x v="0"/>
    <x v="2"/>
    <n v="100"/>
    <x v="0"/>
    <x v="1"/>
    <x v="1"/>
    <s v="TWh"/>
    <n v="0"/>
  </r>
  <r>
    <x v="21"/>
    <s v="EZUK"/>
    <x v="0"/>
    <x v="2"/>
    <n v="100"/>
    <x v="0"/>
    <x v="1"/>
    <x v="1"/>
    <s v="TWh"/>
    <n v="0"/>
  </r>
  <r>
    <x v="0"/>
    <s v="EZBE"/>
    <x v="0"/>
    <x v="2"/>
    <n v="100"/>
    <x v="0"/>
    <x v="2"/>
    <x v="1"/>
    <s v="TWh"/>
    <n v="0"/>
  </r>
  <r>
    <x v="1"/>
    <s v="EZBG"/>
    <x v="0"/>
    <x v="2"/>
    <n v="100"/>
    <x v="0"/>
    <x v="2"/>
    <x v="1"/>
    <s v="TWh"/>
    <n v="0"/>
  </r>
  <r>
    <x v="2"/>
    <s v="EZHR"/>
    <x v="0"/>
    <x v="2"/>
    <n v="100"/>
    <x v="0"/>
    <x v="2"/>
    <x v="1"/>
    <s v="TWh"/>
    <n v="0"/>
  </r>
  <r>
    <x v="3"/>
    <s v="EZCY"/>
    <x v="0"/>
    <x v="2"/>
    <n v="100"/>
    <x v="0"/>
    <x v="2"/>
    <x v="1"/>
    <s v="TWh"/>
    <n v="0"/>
  </r>
  <r>
    <x v="4"/>
    <s v="EZDK"/>
    <x v="0"/>
    <x v="2"/>
    <n v="100"/>
    <x v="0"/>
    <x v="2"/>
    <x v="1"/>
    <s v="TWh"/>
    <n v="0"/>
  </r>
  <r>
    <x v="5"/>
    <s v="EZEE"/>
    <x v="0"/>
    <x v="2"/>
    <n v="100"/>
    <x v="0"/>
    <x v="2"/>
    <x v="1"/>
    <s v="TWh"/>
    <n v="0"/>
  </r>
  <r>
    <x v="6"/>
    <s v="EZFI"/>
    <x v="0"/>
    <x v="2"/>
    <n v="100"/>
    <x v="0"/>
    <x v="2"/>
    <x v="1"/>
    <s v="TWh"/>
    <n v="0"/>
  </r>
  <r>
    <x v="7"/>
    <s v="EZFR"/>
    <x v="0"/>
    <x v="2"/>
    <n v="100"/>
    <x v="0"/>
    <x v="2"/>
    <x v="1"/>
    <s v="TWh"/>
    <n v="0"/>
  </r>
  <r>
    <x v="8"/>
    <s v="EZDE"/>
    <x v="0"/>
    <x v="2"/>
    <n v="100"/>
    <x v="0"/>
    <x v="2"/>
    <x v="1"/>
    <s v="TWh"/>
    <n v="0"/>
  </r>
  <r>
    <x v="9"/>
    <s v="EZGR"/>
    <x v="0"/>
    <x v="2"/>
    <n v="100"/>
    <x v="0"/>
    <x v="2"/>
    <x v="1"/>
    <s v="TWh"/>
    <n v="0"/>
  </r>
  <r>
    <x v="10"/>
    <s v="EZIR"/>
    <x v="0"/>
    <x v="2"/>
    <n v="100"/>
    <x v="0"/>
    <x v="2"/>
    <x v="1"/>
    <s v="TWh"/>
    <n v="0"/>
  </r>
  <r>
    <x v="11"/>
    <s v="EZIT"/>
    <x v="0"/>
    <x v="2"/>
    <n v="100"/>
    <x v="0"/>
    <x v="2"/>
    <x v="1"/>
    <s v="TWh"/>
    <n v="0"/>
  </r>
  <r>
    <x v="12"/>
    <s v="EZLV"/>
    <x v="0"/>
    <x v="2"/>
    <n v="100"/>
    <x v="0"/>
    <x v="2"/>
    <x v="1"/>
    <s v="TWh"/>
    <n v="0"/>
  </r>
  <r>
    <x v="13"/>
    <s v="EZLT"/>
    <x v="0"/>
    <x v="2"/>
    <n v="100"/>
    <x v="0"/>
    <x v="2"/>
    <x v="1"/>
    <s v="TWh"/>
    <n v="0"/>
  </r>
  <r>
    <x v="14"/>
    <s v="EZMT"/>
    <x v="0"/>
    <x v="2"/>
    <n v="100"/>
    <x v="0"/>
    <x v="2"/>
    <x v="1"/>
    <s v="TWh"/>
    <n v="0"/>
  </r>
  <r>
    <x v="15"/>
    <s v="EZNL"/>
    <x v="0"/>
    <x v="2"/>
    <n v="100"/>
    <x v="0"/>
    <x v="2"/>
    <x v="1"/>
    <s v="TWh"/>
    <n v="0"/>
  </r>
  <r>
    <x v="16"/>
    <s v="EZPL"/>
    <x v="0"/>
    <x v="2"/>
    <n v="100"/>
    <x v="0"/>
    <x v="2"/>
    <x v="1"/>
    <s v="TWh"/>
    <n v="0"/>
  </r>
  <r>
    <x v="17"/>
    <s v="EZPT"/>
    <x v="0"/>
    <x v="2"/>
    <n v="100"/>
    <x v="0"/>
    <x v="2"/>
    <x v="1"/>
    <s v="TWh"/>
    <n v="0"/>
  </r>
  <r>
    <x v="18"/>
    <s v="EZRO"/>
    <x v="0"/>
    <x v="2"/>
    <n v="100"/>
    <x v="0"/>
    <x v="2"/>
    <x v="1"/>
    <s v="TWh"/>
    <n v="0"/>
  </r>
  <r>
    <x v="19"/>
    <s v="EZES"/>
    <x v="0"/>
    <x v="2"/>
    <n v="100"/>
    <x v="0"/>
    <x v="2"/>
    <x v="1"/>
    <s v="TWh"/>
    <n v="0"/>
  </r>
  <r>
    <x v="20"/>
    <s v="EZSE"/>
    <x v="0"/>
    <x v="2"/>
    <n v="100"/>
    <x v="0"/>
    <x v="2"/>
    <x v="1"/>
    <s v="TWh"/>
    <n v="0"/>
  </r>
  <r>
    <x v="21"/>
    <s v="EZUK"/>
    <x v="0"/>
    <x v="2"/>
    <n v="100"/>
    <x v="0"/>
    <x v="2"/>
    <x v="1"/>
    <s v="TWh"/>
    <n v="0"/>
  </r>
  <r>
    <x v="0"/>
    <s v="EZBE"/>
    <x v="0"/>
    <x v="0"/>
    <n v="100"/>
    <x v="1"/>
    <x v="0"/>
    <x v="0"/>
    <s v="GWe"/>
    <n v="0"/>
  </r>
  <r>
    <x v="1"/>
    <s v="EZBG"/>
    <x v="0"/>
    <x v="0"/>
    <n v="100"/>
    <x v="1"/>
    <x v="0"/>
    <x v="0"/>
    <s v="GWe"/>
    <n v="0"/>
  </r>
  <r>
    <x v="2"/>
    <s v="EZHR"/>
    <x v="0"/>
    <x v="0"/>
    <n v="100"/>
    <x v="1"/>
    <x v="0"/>
    <x v="0"/>
    <s v="GWe"/>
    <n v="0"/>
  </r>
  <r>
    <x v="3"/>
    <s v="EZCY"/>
    <x v="0"/>
    <x v="0"/>
    <n v="100"/>
    <x v="1"/>
    <x v="0"/>
    <x v="0"/>
    <s v="GWe"/>
    <n v="0"/>
  </r>
  <r>
    <x v="4"/>
    <s v="EZDK"/>
    <x v="0"/>
    <x v="0"/>
    <n v="100"/>
    <x v="1"/>
    <x v="0"/>
    <x v="0"/>
    <s v="GWe"/>
    <n v="0"/>
  </r>
  <r>
    <x v="5"/>
    <s v="EZEE"/>
    <x v="0"/>
    <x v="0"/>
    <n v="100"/>
    <x v="1"/>
    <x v="0"/>
    <x v="0"/>
    <s v="GWe"/>
    <n v="0"/>
  </r>
  <r>
    <x v="6"/>
    <s v="EZFI"/>
    <x v="0"/>
    <x v="0"/>
    <n v="100"/>
    <x v="1"/>
    <x v="0"/>
    <x v="0"/>
    <s v="GWe"/>
    <n v="0"/>
  </r>
  <r>
    <x v="7"/>
    <s v="EZFR"/>
    <x v="0"/>
    <x v="0"/>
    <n v="100"/>
    <x v="1"/>
    <x v="0"/>
    <x v="0"/>
    <s v="GWe"/>
    <n v="0"/>
  </r>
  <r>
    <x v="8"/>
    <s v="EZDE"/>
    <x v="0"/>
    <x v="0"/>
    <n v="100"/>
    <x v="1"/>
    <x v="0"/>
    <x v="0"/>
    <s v="GWe"/>
    <n v="0"/>
  </r>
  <r>
    <x v="9"/>
    <s v="EZGR"/>
    <x v="0"/>
    <x v="0"/>
    <n v="100"/>
    <x v="1"/>
    <x v="0"/>
    <x v="0"/>
    <s v="GWe"/>
    <n v="0"/>
  </r>
  <r>
    <x v="10"/>
    <s v="EZIR"/>
    <x v="0"/>
    <x v="0"/>
    <n v="100"/>
    <x v="1"/>
    <x v="0"/>
    <x v="0"/>
    <s v="GWe"/>
    <n v="0"/>
  </r>
  <r>
    <x v="11"/>
    <s v="EZIT"/>
    <x v="0"/>
    <x v="0"/>
    <n v="100"/>
    <x v="1"/>
    <x v="0"/>
    <x v="0"/>
    <s v="GWe"/>
    <n v="8.8999999999999996E-2"/>
  </r>
  <r>
    <x v="12"/>
    <s v="EZLV"/>
    <x v="0"/>
    <x v="0"/>
    <n v="100"/>
    <x v="1"/>
    <x v="0"/>
    <x v="0"/>
    <s v="GWe"/>
    <n v="0"/>
  </r>
  <r>
    <x v="13"/>
    <s v="EZLT"/>
    <x v="0"/>
    <x v="0"/>
    <n v="100"/>
    <x v="1"/>
    <x v="0"/>
    <x v="0"/>
    <s v="GWe"/>
    <n v="0"/>
  </r>
  <r>
    <x v="14"/>
    <s v="EZMT"/>
    <x v="0"/>
    <x v="0"/>
    <n v="100"/>
    <x v="1"/>
    <x v="0"/>
    <x v="0"/>
    <s v="GWe"/>
    <n v="0"/>
  </r>
  <r>
    <x v="15"/>
    <s v="EZNL"/>
    <x v="0"/>
    <x v="0"/>
    <n v="100"/>
    <x v="1"/>
    <x v="0"/>
    <x v="0"/>
    <s v="GWe"/>
    <n v="0"/>
  </r>
  <r>
    <x v="16"/>
    <s v="EZPL"/>
    <x v="0"/>
    <x v="0"/>
    <n v="100"/>
    <x v="1"/>
    <x v="0"/>
    <x v="0"/>
    <s v="GWe"/>
    <n v="0"/>
  </r>
  <r>
    <x v="17"/>
    <s v="EZPT"/>
    <x v="0"/>
    <x v="0"/>
    <n v="100"/>
    <x v="1"/>
    <x v="0"/>
    <x v="0"/>
    <s v="GWe"/>
    <n v="0"/>
  </r>
  <r>
    <x v="18"/>
    <s v="EZRO"/>
    <x v="0"/>
    <x v="0"/>
    <n v="100"/>
    <x v="1"/>
    <x v="0"/>
    <x v="0"/>
    <s v="GWe"/>
    <n v="0"/>
  </r>
  <r>
    <x v="19"/>
    <s v="EZES"/>
    <x v="0"/>
    <x v="0"/>
    <n v="100"/>
    <x v="1"/>
    <x v="0"/>
    <x v="0"/>
    <s v="GWe"/>
    <n v="0"/>
  </r>
  <r>
    <x v="20"/>
    <s v="EZSE"/>
    <x v="0"/>
    <x v="0"/>
    <n v="100"/>
    <x v="1"/>
    <x v="0"/>
    <x v="0"/>
    <s v="GWe"/>
    <n v="0"/>
  </r>
  <r>
    <x v="21"/>
    <s v="EZUK"/>
    <x v="0"/>
    <x v="0"/>
    <n v="100"/>
    <x v="1"/>
    <x v="0"/>
    <x v="0"/>
    <s v="GWe"/>
    <n v="0"/>
  </r>
  <r>
    <x v="0"/>
    <s v="EZBE"/>
    <x v="0"/>
    <x v="0"/>
    <n v="100"/>
    <x v="1"/>
    <x v="1"/>
    <x v="0"/>
    <s v="GWe"/>
    <n v="0"/>
  </r>
  <r>
    <x v="1"/>
    <s v="EZBG"/>
    <x v="0"/>
    <x v="0"/>
    <n v="100"/>
    <x v="1"/>
    <x v="1"/>
    <x v="0"/>
    <s v="GWe"/>
    <n v="0"/>
  </r>
  <r>
    <x v="2"/>
    <s v="EZHR"/>
    <x v="0"/>
    <x v="0"/>
    <n v="100"/>
    <x v="1"/>
    <x v="1"/>
    <x v="0"/>
    <s v="GWe"/>
    <n v="6.0000000000000001E-3"/>
  </r>
  <r>
    <x v="3"/>
    <s v="EZCY"/>
    <x v="0"/>
    <x v="0"/>
    <n v="100"/>
    <x v="1"/>
    <x v="1"/>
    <x v="0"/>
    <s v="GWe"/>
    <n v="0"/>
  </r>
  <r>
    <x v="4"/>
    <s v="EZDK"/>
    <x v="0"/>
    <x v="0"/>
    <n v="100"/>
    <x v="1"/>
    <x v="1"/>
    <x v="0"/>
    <s v="GWe"/>
    <n v="0"/>
  </r>
  <r>
    <x v="5"/>
    <s v="EZEE"/>
    <x v="0"/>
    <x v="0"/>
    <n v="100"/>
    <x v="1"/>
    <x v="1"/>
    <x v="0"/>
    <s v="GWe"/>
    <n v="0"/>
  </r>
  <r>
    <x v="6"/>
    <s v="EZFI"/>
    <x v="0"/>
    <x v="0"/>
    <n v="100"/>
    <x v="1"/>
    <x v="1"/>
    <x v="0"/>
    <s v="GWe"/>
    <n v="0"/>
  </r>
  <r>
    <x v="7"/>
    <s v="EZFR"/>
    <x v="0"/>
    <x v="0"/>
    <n v="100"/>
    <x v="1"/>
    <x v="1"/>
    <x v="0"/>
    <s v="GWe"/>
    <n v="0"/>
  </r>
  <r>
    <x v="8"/>
    <s v="EZDE"/>
    <x v="0"/>
    <x v="0"/>
    <n v="100"/>
    <x v="1"/>
    <x v="1"/>
    <x v="0"/>
    <s v="GWe"/>
    <n v="0"/>
  </r>
  <r>
    <x v="9"/>
    <s v="EZGR"/>
    <x v="0"/>
    <x v="0"/>
    <n v="100"/>
    <x v="1"/>
    <x v="1"/>
    <x v="0"/>
    <s v="GWe"/>
    <n v="4.0000000000000001E-3"/>
  </r>
  <r>
    <x v="10"/>
    <s v="EZIR"/>
    <x v="0"/>
    <x v="0"/>
    <n v="100"/>
    <x v="1"/>
    <x v="1"/>
    <x v="0"/>
    <s v="GWe"/>
    <n v="0"/>
  </r>
  <r>
    <x v="11"/>
    <s v="EZIT"/>
    <x v="0"/>
    <x v="0"/>
    <n v="100"/>
    <x v="1"/>
    <x v="1"/>
    <x v="0"/>
    <s v="GWe"/>
    <n v="0.23699999999999999"/>
  </r>
  <r>
    <x v="12"/>
    <s v="EZLV"/>
    <x v="0"/>
    <x v="0"/>
    <n v="100"/>
    <x v="1"/>
    <x v="1"/>
    <x v="0"/>
    <s v="GWe"/>
    <n v="0"/>
  </r>
  <r>
    <x v="13"/>
    <s v="EZLT"/>
    <x v="0"/>
    <x v="0"/>
    <n v="100"/>
    <x v="1"/>
    <x v="1"/>
    <x v="0"/>
    <s v="GWe"/>
    <n v="0"/>
  </r>
  <r>
    <x v="14"/>
    <s v="EZMT"/>
    <x v="0"/>
    <x v="0"/>
    <n v="100"/>
    <x v="1"/>
    <x v="1"/>
    <x v="0"/>
    <s v="GWe"/>
    <n v="0"/>
  </r>
  <r>
    <x v="15"/>
    <s v="EZNL"/>
    <x v="0"/>
    <x v="0"/>
    <n v="100"/>
    <x v="1"/>
    <x v="1"/>
    <x v="0"/>
    <s v="GWe"/>
    <n v="0"/>
  </r>
  <r>
    <x v="16"/>
    <s v="EZPL"/>
    <x v="0"/>
    <x v="0"/>
    <n v="100"/>
    <x v="1"/>
    <x v="1"/>
    <x v="0"/>
    <s v="GWe"/>
    <n v="0"/>
  </r>
  <r>
    <x v="17"/>
    <s v="EZPT"/>
    <x v="0"/>
    <x v="0"/>
    <n v="100"/>
    <x v="1"/>
    <x v="1"/>
    <x v="0"/>
    <s v="GWe"/>
    <n v="0"/>
  </r>
  <r>
    <x v="18"/>
    <s v="EZRO"/>
    <x v="0"/>
    <x v="0"/>
    <n v="100"/>
    <x v="1"/>
    <x v="1"/>
    <x v="0"/>
    <s v="GWe"/>
    <n v="0"/>
  </r>
  <r>
    <x v="19"/>
    <s v="EZES"/>
    <x v="0"/>
    <x v="0"/>
    <n v="100"/>
    <x v="1"/>
    <x v="1"/>
    <x v="0"/>
    <s v="GWe"/>
    <n v="0.02"/>
  </r>
  <r>
    <x v="20"/>
    <s v="EZSE"/>
    <x v="0"/>
    <x v="0"/>
    <n v="100"/>
    <x v="1"/>
    <x v="1"/>
    <x v="0"/>
    <s v="GWe"/>
    <n v="0"/>
  </r>
  <r>
    <x v="21"/>
    <s v="EZUK"/>
    <x v="0"/>
    <x v="0"/>
    <n v="100"/>
    <x v="1"/>
    <x v="1"/>
    <x v="0"/>
    <s v="GWe"/>
    <n v="0"/>
  </r>
  <r>
    <x v="0"/>
    <s v="EZBE"/>
    <x v="0"/>
    <x v="0"/>
    <n v="100"/>
    <x v="1"/>
    <x v="2"/>
    <x v="0"/>
    <s v="GWe"/>
    <n v="1.7050000000000001"/>
  </r>
  <r>
    <x v="1"/>
    <s v="EZBG"/>
    <x v="0"/>
    <x v="0"/>
    <n v="100"/>
    <x v="1"/>
    <x v="2"/>
    <x v="0"/>
    <s v="GWe"/>
    <n v="0.01"/>
  </r>
  <r>
    <x v="2"/>
    <s v="EZHR"/>
    <x v="0"/>
    <x v="0"/>
    <n v="100"/>
    <x v="1"/>
    <x v="2"/>
    <x v="0"/>
    <s v="GWe"/>
    <n v="4.0000000000000001E-3"/>
  </r>
  <r>
    <x v="3"/>
    <s v="EZCY"/>
    <x v="0"/>
    <x v="0"/>
    <n v="100"/>
    <x v="1"/>
    <x v="2"/>
    <x v="0"/>
    <s v="GWe"/>
    <n v="0"/>
  </r>
  <r>
    <x v="4"/>
    <s v="EZDK"/>
    <x v="0"/>
    <x v="0"/>
    <n v="100"/>
    <x v="1"/>
    <x v="2"/>
    <x v="0"/>
    <s v="GWe"/>
    <n v="4.9800000000000004"/>
  </r>
  <r>
    <x v="5"/>
    <s v="EZEE"/>
    <x v="0"/>
    <x v="0"/>
    <n v="100"/>
    <x v="1"/>
    <x v="2"/>
    <x v="0"/>
    <s v="GWe"/>
    <n v="0.08"/>
  </r>
  <r>
    <x v="6"/>
    <s v="EZFI"/>
    <x v="0"/>
    <x v="0"/>
    <n v="100"/>
    <x v="1"/>
    <x v="2"/>
    <x v="0"/>
    <s v="GWe"/>
    <n v="6.2"/>
  </r>
  <r>
    <x v="7"/>
    <s v="EZFR"/>
    <x v="0"/>
    <x v="0"/>
    <n v="100"/>
    <x v="1"/>
    <x v="2"/>
    <x v="0"/>
    <s v="GWe"/>
    <n v="1.7450000000000001"/>
  </r>
  <r>
    <x v="8"/>
    <s v="EZDE"/>
    <x v="0"/>
    <x v="0"/>
    <n v="100"/>
    <x v="1"/>
    <x v="2"/>
    <x v="0"/>
    <s v="GWe"/>
    <n v="10.29"/>
  </r>
  <r>
    <x v="9"/>
    <s v="EZGR"/>
    <x v="0"/>
    <x v="0"/>
    <n v="100"/>
    <x v="1"/>
    <x v="2"/>
    <x v="0"/>
    <s v="GWe"/>
    <n v="1.0999999999999999E-2"/>
  </r>
  <r>
    <x v="10"/>
    <s v="EZIR"/>
    <x v="0"/>
    <x v="0"/>
    <n v="100"/>
    <x v="1"/>
    <x v="2"/>
    <x v="0"/>
    <s v="GWe"/>
    <n v="0"/>
  </r>
  <r>
    <x v="11"/>
    <s v="EZIT"/>
    <x v="0"/>
    <x v="0"/>
    <n v="100"/>
    <x v="1"/>
    <x v="2"/>
    <x v="0"/>
    <s v="GWe"/>
    <n v="0.41399999999999998"/>
  </r>
  <r>
    <x v="12"/>
    <s v="EZLV"/>
    <x v="0"/>
    <x v="0"/>
    <n v="100"/>
    <x v="1"/>
    <x v="2"/>
    <x v="0"/>
    <s v="GWe"/>
    <n v="2.2000000000000002"/>
  </r>
  <r>
    <x v="13"/>
    <s v="EZLT"/>
    <x v="0"/>
    <x v="0"/>
    <n v="100"/>
    <x v="1"/>
    <x v="2"/>
    <x v="0"/>
    <s v="GWe"/>
    <n v="0.38500000000000001"/>
  </r>
  <r>
    <x v="14"/>
    <s v="EZMT"/>
    <x v="0"/>
    <x v="0"/>
    <n v="100"/>
    <x v="1"/>
    <x v="2"/>
    <x v="0"/>
    <s v="GWe"/>
    <n v="0"/>
  </r>
  <r>
    <x v="15"/>
    <s v="EZNL"/>
    <x v="0"/>
    <x v="0"/>
    <n v="100"/>
    <x v="1"/>
    <x v="2"/>
    <x v="0"/>
    <s v="GWe"/>
    <n v="6.07"/>
  </r>
  <r>
    <x v="16"/>
    <s v="EZPL"/>
    <x v="0"/>
    <x v="0"/>
    <n v="100"/>
    <x v="1"/>
    <x v="2"/>
    <x v="0"/>
    <s v="GWe"/>
    <n v="5.74"/>
  </r>
  <r>
    <x v="17"/>
    <s v="EZPT"/>
    <x v="0"/>
    <x v="0"/>
    <n v="100"/>
    <x v="1"/>
    <x v="2"/>
    <x v="0"/>
    <s v="GWe"/>
    <n v="5.0000000000000001E-3"/>
  </r>
  <r>
    <x v="18"/>
    <s v="EZRO"/>
    <x v="0"/>
    <x v="0"/>
    <n v="100"/>
    <x v="1"/>
    <x v="2"/>
    <x v="0"/>
    <s v="GWe"/>
    <n v="1.4999999999999999E-2"/>
  </r>
  <r>
    <x v="19"/>
    <s v="EZES"/>
    <x v="0"/>
    <x v="0"/>
    <n v="100"/>
    <x v="1"/>
    <x v="2"/>
    <x v="0"/>
    <s v="GWe"/>
    <n v="0.105"/>
  </r>
  <r>
    <x v="20"/>
    <s v="EZSE"/>
    <x v="0"/>
    <x v="0"/>
    <n v="100"/>
    <x v="1"/>
    <x v="2"/>
    <x v="0"/>
    <s v="GWe"/>
    <n v="9.9849999999999994"/>
  </r>
  <r>
    <x v="21"/>
    <s v="EZUK"/>
    <x v="0"/>
    <x v="0"/>
    <n v="100"/>
    <x v="1"/>
    <x v="2"/>
    <x v="0"/>
    <s v="GWe"/>
    <n v="46.66"/>
  </r>
  <r>
    <x v="0"/>
    <s v="EZBE"/>
    <x v="0"/>
    <x v="0"/>
    <n v="100"/>
    <x v="1"/>
    <x v="0"/>
    <x v="1"/>
    <s v="TWh"/>
    <n v="0"/>
  </r>
  <r>
    <x v="1"/>
    <s v="EZBG"/>
    <x v="0"/>
    <x v="0"/>
    <n v="100"/>
    <x v="1"/>
    <x v="0"/>
    <x v="1"/>
    <s v="TWh"/>
    <n v="0"/>
  </r>
  <r>
    <x v="2"/>
    <s v="EZHR"/>
    <x v="0"/>
    <x v="0"/>
    <n v="100"/>
    <x v="1"/>
    <x v="0"/>
    <x v="1"/>
    <s v="TWh"/>
    <n v="0"/>
  </r>
  <r>
    <x v="3"/>
    <s v="EZCY"/>
    <x v="0"/>
    <x v="0"/>
    <n v="100"/>
    <x v="1"/>
    <x v="0"/>
    <x v="1"/>
    <s v="TWh"/>
    <n v="0"/>
  </r>
  <r>
    <x v="4"/>
    <s v="EZDK"/>
    <x v="0"/>
    <x v="0"/>
    <n v="100"/>
    <x v="1"/>
    <x v="0"/>
    <x v="1"/>
    <s v="TWh"/>
    <n v="0"/>
  </r>
  <r>
    <x v="5"/>
    <s v="EZEE"/>
    <x v="0"/>
    <x v="0"/>
    <n v="100"/>
    <x v="1"/>
    <x v="0"/>
    <x v="1"/>
    <s v="TWh"/>
    <n v="0"/>
  </r>
  <r>
    <x v="6"/>
    <s v="EZFI"/>
    <x v="0"/>
    <x v="0"/>
    <n v="100"/>
    <x v="1"/>
    <x v="0"/>
    <x v="1"/>
    <s v="TWh"/>
    <n v="0"/>
  </r>
  <r>
    <x v="7"/>
    <s v="EZFR"/>
    <x v="0"/>
    <x v="0"/>
    <n v="100"/>
    <x v="1"/>
    <x v="0"/>
    <x v="1"/>
    <s v="TWh"/>
    <n v="0"/>
  </r>
  <r>
    <x v="8"/>
    <s v="EZDE"/>
    <x v="0"/>
    <x v="0"/>
    <n v="100"/>
    <x v="1"/>
    <x v="0"/>
    <x v="1"/>
    <s v="TWh"/>
    <n v="0"/>
  </r>
  <r>
    <x v="9"/>
    <s v="EZGR"/>
    <x v="0"/>
    <x v="0"/>
    <n v="100"/>
    <x v="1"/>
    <x v="0"/>
    <x v="1"/>
    <s v="TWh"/>
    <n v="0"/>
  </r>
  <r>
    <x v="10"/>
    <s v="EZIR"/>
    <x v="0"/>
    <x v="0"/>
    <n v="100"/>
    <x v="1"/>
    <x v="0"/>
    <x v="1"/>
    <s v="TWh"/>
    <n v="0"/>
  </r>
  <r>
    <x v="11"/>
    <s v="EZIT"/>
    <x v="0"/>
    <x v="0"/>
    <n v="100"/>
    <x v="1"/>
    <x v="0"/>
    <x v="1"/>
    <s v="TWh"/>
    <n v="0.13600000000000001"/>
  </r>
  <r>
    <x v="12"/>
    <s v="EZLV"/>
    <x v="0"/>
    <x v="0"/>
    <n v="100"/>
    <x v="1"/>
    <x v="0"/>
    <x v="1"/>
    <s v="TWh"/>
    <n v="0"/>
  </r>
  <r>
    <x v="13"/>
    <s v="EZLT"/>
    <x v="0"/>
    <x v="0"/>
    <n v="100"/>
    <x v="1"/>
    <x v="0"/>
    <x v="1"/>
    <s v="TWh"/>
    <n v="0"/>
  </r>
  <r>
    <x v="14"/>
    <s v="EZMT"/>
    <x v="0"/>
    <x v="0"/>
    <n v="100"/>
    <x v="1"/>
    <x v="0"/>
    <x v="1"/>
    <s v="TWh"/>
    <n v="0"/>
  </r>
  <r>
    <x v="15"/>
    <s v="EZNL"/>
    <x v="0"/>
    <x v="0"/>
    <n v="100"/>
    <x v="1"/>
    <x v="0"/>
    <x v="1"/>
    <s v="TWh"/>
    <n v="0"/>
  </r>
  <r>
    <x v="16"/>
    <s v="EZPL"/>
    <x v="0"/>
    <x v="0"/>
    <n v="100"/>
    <x v="1"/>
    <x v="0"/>
    <x v="1"/>
    <s v="TWh"/>
    <n v="0"/>
  </r>
  <r>
    <x v="17"/>
    <s v="EZPT"/>
    <x v="0"/>
    <x v="0"/>
    <n v="100"/>
    <x v="1"/>
    <x v="0"/>
    <x v="1"/>
    <s v="TWh"/>
    <n v="0"/>
  </r>
  <r>
    <x v="18"/>
    <s v="EZRO"/>
    <x v="0"/>
    <x v="0"/>
    <n v="100"/>
    <x v="1"/>
    <x v="0"/>
    <x v="1"/>
    <s v="TWh"/>
    <n v="0"/>
  </r>
  <r>
    <x v="19"/>
    <s v="EZES"/>
    <x v="0"/>
    <x v="0"/>
    <n v="100"/>
    <x v="1"/>
    <x v="0"/>
    <x v="1"/>
    <s v="TWh"/>
    <n v="0"/>
  </r>
  <r>
    <x v="20"/>
    <s v="EZSE"/>
    <x v="0"/>
    <x v="0"/>
    <n v="100"/>
    <x v="1"/>
    <x v="0"/>
    <x v="1"/>
    <s v="TWh"/>
    <n v="0"/>
  </r>
  <r>
    <x v="21"/>
    <s v="EZUK"/>
    <x v="0"/>
    <x v="0"/>
    <n v="100"/>
    <x v="1"/>
    <x v="0"/>
    <x v="1"/>
    <s v="TWh"/>
    <n v="0"/>
  </r>
  <r>
    <x v="0"/>
    <s v="EZBE"/>
    <x v="0"/>
    <x v="0"/>
    <n v="100"/>
    <x v="1"/>
    <x v="1"/>
    <x v="1"/>
    <s v="TWh"/>
    <n v="0"/>
  </r>
  <r>
    <x v="1"/>
    <s v="EZBG"/>
    <x v="0"/>
    <x v="0"/>
    <n v="100"/>
    <x v="1"/>
    <x v="1"/>
    <x v="1"/>
    <s v="TWh"/>
    <n v="0"/>
  </r>
  <r>
    <x v="2"/>
    <s v="EZHR"/>
    <x v="0"/>
    <x v="0"/>
    <n v="100"/>
    <x v="1"/>
    <x v="1"/>
    <x v="1"/>
    <s v="TWh"/>
    <n v="1.2E-2"/>
  </r>
  <r>
    <x v="3"/>
    <s v="EZCY"/>
    <x v="0"/>
    <x v="0"/>
    <n v="100"/>
    <x v="1"/>
    <x v="1"/>
    <x v="1"/>
    <s v="TWh"/>
    <n v="0"/>
  </r>
  <r>
    <x v="4"/>
    <s v="EZDK"/>
    <x v="0"/>
    <x v="0"/>
    <n v="100"/>
    <x v="1"/>
    <x v="1"/>
    <x v="1"/>
    <s v="TWh"/>
    <n v="0"/>
  </r>
  <r>
    <x v="5"/>
    <s v="EZEE"/>
    <x v="0"/>
    <x v="0"/>
    <n v="100"/>
    <x v="1"/>
    <x v="1"/>
    <x v="1"/>
    <s v="TWh"/>
    <n v="0"/>
  </r>
  <r>
    <x v="6"/>
    <s v="EZFI"/>
    <x v="0"/>
    <x v="0"/>
    <n v="100"/>
    <x v="1"/>
    <x v="1"/>
    <x v="1"/>
    <s v="TWh"/>
    <n v="0"/>
  </r>
  <r>
    <x v="7"/>
    <s v="EZFR"/>
    <x v="0"/>
    <x v="0"/>
    <n v="100"/>
    <x v="1"/>
    <x v="1"/>
    <x v="1"/>
    <s v="TWh"/>
    <n v="0"/>
  </r>
  <r>
    <x v="8"/>
    <s v="EZDE"/>
    <x v="0"/>
    <x v="0"/>
    <n v="100"/>
    <x v="1"/>
    <x v="1"/>
    <x v="1"/>
    <s v="TWh"/>
    <n v="0"/>
  </r>
  <r>
    <x v="9"/>
    <s v="EZGR"/>
    <x v="0"/>
    <x v="0"/>
    <n v="100"/>
    <x v="1"/>
    <x v="1"/>
    <x v="1"/>
    <s v="TWh"/>
    <n v="8.0000000000000002E-3"/>
  </r>
  <r>
    <x v="10"/>
    <s v="EZIR"/>
    <x v="0"/>
    <x v="0"/>
    <n v="100"/>
    <x v="1"/>
    <x v="1"/>
    <x v="1"/>
    <s v="TWh"/>
    <n v="0"/>
  </r>
  <r>
    <x v="11"/>
    <s v="EZIT"/>
    <x v="0"/>
    <x v="0"/>
    <n v="100"/>
    <x v="1"/>
    <x v="1"/>
    <x v="1"/>
    <s v="TWh"/>
    <n v="0.46800000000000003"/>
  </r>
  <r>
    <x v="12"/>
    <s v="EZLV"/>
    <x v="0"/>
    <x v="0"/>
    <n v="100"/>
    <x v="1"/>
    <x v="1"/>
    <x v="1"/>
    <s v="TWh"/>
    <n v="0"/>
  </r>
  <r>
    <x v="13"/>
    <s v="EZLT"/>
    <x v="0"/>
    <x v="0"/>
    <n v="100"/>
    <x v="1"/>
    <x v="1"/>
    <x v="1"/>
    <s v="TWh"/>
    <n v="0"/>
  </r>
  <r>
    <x v="14"/>
    <s v="EZMT"/>
    <x v="0"/>
    <x v="0"/>
    <n v="100"/>
    <x v="1"/>
    <x v="1"/>
    <x v="1"/>
    <s v="TWh"/>
    <n v="0"/>
  </r>
  <r>
    <x v="15"/>
    <s v="EZNL"/>
    <x v="0"/>
    <x v="0"/>
    <n v="100"/>
    <x v="1"/>
    <x v="1"/>
    <x v="1"/>
    <s v="TWh"/>
    <n v="0"/>
  </r>
  <r>
    <x v="16"/>
    <s v="EZPL"/>
    <x v="0"/>
    <x v="0"/>
    <n v="100"/>
    <x v="1"/>
    <x v="1"/>
    <x v="1"/>
    <s v="TWh"/>
    <n v="0"/>
  </r>
  <r>
    <x v="17"/>
    <s v="EZPT"/>
    <x v="0"/>
    <x v="0"/>
    <n v="100"/>
    <x v="1"/>
    <x v="1"/>
    <x v="1"/>
    <s v="TWh"/>
    <n v="0"/>
  </r>
  <r>
    <x v="18"/>
    <s v="EZRO"/>
    <x v="0"/>
    <x v="0"/>
    <n v="100"/>
    <x v="1"/>
    <x v="1"/>
    <x v="1"/>
    <s v="TWh"/>
    <n v="0"/>
  </r>
  <r>
    <x v="19"/>
    <s v="EZES"/>
    <x v="0"/>
    <x v="0"/>
    <n v="100"/>
    <x v="1"/>
    <x v="1"/>
    <x v="1"/>
    <s v="TWh"/>
    <n v="0.04"/>
  </r>
  <r>
    <x v="20"/>
    <s v="EZSE"/>
    <x v="0"/>
    <x v="0"/>
    <n v="100"/>
    <x v="1"/>
    <x v="1"/>
    <x v="1"/>
    <s v="TWh"/>
    <n v="0"/>
  </r>
  <r>
    <x v="21"/>
    <s v="EZUK"/>
    <x v="0"/>
    <x v="0"/>
    <n v="100"/>
    <x v="1"/>
    <x v="1"/>
    <x v="1"/>
    <s v="TWh"/>
    <n v="0"/>
  </r>
  <r>
    <x v="0"/>
    <s v="EZBE"/>
    <x v="0"/>
    <x v="0"/>
    <n v="100"/>
    <x v="1"/>
    <x v="2"/>
    <x v="1"/>
    <s v="TWh"/>
    <n v="6.9980000000000002"/>
  </r>
  <r>
    <x v="1"/>
    <s v="EZBG"/>
    <x v="0"/>
    <x v="0"/>
    <n v="100"/>
    <x v="1"/>
    <x v="2"/>
    <x v="1"/>
    <s v="TWh"/>
    <n v="0.03"/>
  </r>
  <r>
    <x v="2"/>
    <s v="EZHR"/>
    <x v="0"/>
    <x v="0"/>
    <n v="100"/>
    <x v="1"/>
    <x v="2"/>
    <x v="1"/>
    <s v="TWh"/>
    <n v="8.9999999999999993E-3"/>
  </r>
  <r>
    <x v="3"/>
    <s v="EZCY"/>
    <x v="0"/>
    <x v="0"/>
    <n v="100"/>
    <x v="1"/>
    <x v="2"/>
    <x v="1"/>
    <s v="TWh"/>
    <n v="0"/>
  </r>
  <r>
    <x v="4"/>
    <s v="EZDK"/>
    <x v="0"/>
    <x v="0"/>
    <n v="100"/>
    <x v="1"/>
    <x v="2"/>
    <x v="1"/>
    <s v="TWh"/>
    <n v="20.533999999999999"/>
  </r>
  <r>
    <x v="5"/>
    <s v="EZEE"/>
    <x v="0"/>
    <x v="0"/>
    <n v="100"/>
    <x v="1"/>
    <x v="2"/>
    <x v="1"/>
    <s v="TWh"/>
    <n v="0.32100000000000001"/>
  </r>
  <r>
    <x v="6"/>
    <s v="EZFI"/>
    <x v="0"/>
    <x v="0"/>
    <n v="100"/>
    <x v="1"/>
    <x v="2"/>
    <x v="1"/>
    <s v="TWh"/>
    <n v="24.675000000000001"/>
  </r>
  <r>
    <x v="7"/>
    <s v="EZFR"/>
    <x v="0"/>
    <x v="0"/>
    <n v="100"/>
    <x v="1"/>
    <x v="2"/>
    <x v="1"/>
    <s v="TWh"/>
    <n v="6.383"/>
  </r>
  <r>
    <x v="8"/>
    <s v="EZDE"/>
    <x v="0"/>
    <x v="0"/>
    <n v="100"/>
    <x v="1"/>
    <x v="2"/>
    <x v="1"/>
    <s v="TWh"/>
    <n v="39.372999999999998"/>
  </r>
  <r>
    <x v="9"/>
    <s v="EZGR"/>
    <x v="0"/>
    <x v="0"/>
    <n v="100"/>
    <x v="1"/>
    <x v="2"/>
    <x v="1"/>
    <s v="TWh"/>
    <n v="3.1E-2"/>
  </r>
  <r>
    <x v="10"/>
    <s v="EZIR"/>
    <x v="0"/>
    <x v="0"/>
    <n v="100"/>
    <x v="1"/>
    <x v="2"/>
    <x v="1"/>
    <s v="TWh"/>
    <n v="0"/>
  </r>
  <r>
    <x v="11"/>
    <s v="EZIT"/>
    <x v="0"/>
    <x v="0"/>
    <n v="100"/>
    <x v="1"/>
    <x v="2"/>
    <x v="1"/>
    <s v="TWh"/>
    <n v="1.056"/>
  </r>
  <r>
    <x v="12"/>
    <s v="EZLV"/>
    <x v="0"/>
    <x v="0"/>
    <n v="100"/>
    <x v="1"/>
    <x v="2"/>
    <x v="1"/>
    <s v="TWh"/>
    <n v="8.9480000000000004"/>
  </r>
  <r>
    <x v="13"/>
    <s v="EZLT"/>
    <x v="0"/>
    <x v="0"/>
    <n v="100"/>
    <x v="1"/>
    <x v="2"/>
    <x v="1"/>
    <s v="TWh"/>
    <n v="1.5409999999999999"/>
  </r>
  <r>
    <x v="14"/>
    <s v="EZMT"/>
    <x v="0"/>
    <x v="0"/>
    <n v="100"/>
    <x v="1"/>
    <x v="2"/>
    <x v="1"/>
    <s v="TWh"/>
    <n v="0"/>
  </r>
  <r>
    <x v="15"/>
    <s v="EZNL"/>
    <x v="0"/>
    <x v="0"/>
    <n v="100"/>
    <x v="1"/>
    <x v="2"/>
    <x v="1"/>
    <s v="TWh"/>
    <n v="24.914999999999999"/>
  </r>
  <r>
    <x v="16"/>
    <s v="EZPL"/>
    <x v="0"/>
    <x v="0"/>
    <n v="100"/>
    <x v="1"/>
    <x v="2"/>
    <x v="1"/>
    <s v="TWh"/>
    <n v="22.706"/>
  </r>
  <r>
    <x v="17"/>
    <s v="EZPT"/>
    <x v="0"/>
    <x v="0"/>
    <n v="100"/>
    <x v="1"/>
    <x v="2"/>
    <x v="1"/>
    <s v="TWh"/>
    <n v="1.4999999999999999E-2"/>
  </r>
  <r>
    <x v="18"/>
    <s v="EZRO"/>
    <x v="0"/>
    <x v="0"/>
    <n v="100"/>
    <x v="1"/>
    <x v="2"/>
    <x v="1"/>
    <s v="TWh"/>
    <n v="4.7E-2"/>
  </r>
  <r>
    <x v="19"/>
    <s v="EZES"/>
    <x v="0"/>
    <x v="0"/>
    <n v="100"/>
    <x v="1"/>
    <x v="2"/>
    <x v="1"/>
    <s v="TWh"/>
    <n v="0.29799999999999999"/>
  </r>
  <r>
    <x v="20"/>
    <s v="EZSE"/>
    <x v="0"/>
    <x v="0"/>
    <n v="100"/>
    <x v="1"/>
    <x v="2"/>
    <x v="1"/>
    <s v="TWh"/>
    <n v="38.512"/>
  </r>
  <r>
    <x v="21"/>
    <s v="EZUK"/>
    <x v="0"/>
    <x v="0"/>
    <n v="100"/>
    <x v="1"/>
    <x v="2"/>
    <x v="1"/>
    <s v="TWh"/>
    <n v="198.68700000000001"/>
  </r>
  <r>
    <x v="0"/>
    <s v="EZBE"/>
    <x v="0"/>
    <x v="1"/>
    <n v="100"/>
    <x v="1"/>
    <x v="0"/>
    <x v="0"/>
    <s v="GWe"/>
    <n v="0"/>
  </r>
  <r>
    <x v="1"/>
    <s v="EZBG"/>
    <x v="0"/>
    <x v="1"/>
    <n v="100"/>
    <x v="1"/>
    <x v="0"/>
    <x v="0"/>
    <s v="GWe"/>
    <n v="0"/>
  </r>
  <r>
    <x v="2"/>
    <s v="EZHR"/>
    <x v="0"/>
    <x v="1"/>
    <n v="100"/>
    <x v="1"/>
    <x v="0"/>
    <x v="0"/>
    <s v="GWe"/>
    <n v="0"/>
  </r>
  <r>
    <x v="3"/>
    <s v="EZCY"/>
    <x v="0"/>
    <x v="1"/>
    <n v="100"/>
    <x v="1"/>
    <x v="0"/>
    <x v="0"/>
    <s v="GWe"/>
    <n v="0"/>
  </r>
  <r>
    <x v="4"/>
    <s v="EZDK"/>
    <x v="0"/>
    <x v="1"/>
    <n v="100"/>
    <x v="1"/>
    <x v="0"/>
    <x v="0"/>
    <s v="GWe"/>
    <n v="0"/>
  </r>
  <r>
    <x v="5"/>
    <s v="EZEE"/>
    <x v="0"/>
    <x v="1"/>
    <n v="100"/>
    <x v="1"/>
    <x v="0"/>
    <x v="0"/>
    <s v="GWe"/>
    <n v="0"/>
  </r>
  <r>
    <x v="6"/>
    <s v="EZFI"/>
    <x v="0"/>
    <x v="1"/>
    <n v="100"/>
    <x v="1"/>
    <x v="0"/>
    <x v="0"/>
    <s v="GWe"/>
    <n v="0"/>
  </r>
  <r>
    <x v="7"/>
    <s v="EZFR"/>
    <x v="0"/>
    <x v="1"/>
    <n v="100"/>
    <x v="1"/>
    <x v="0"/>
    <x v="0"/>
    <s v="GWe"/>
    <n v="0"/>
  </r>
  <r>
    <x v="8"/>
    <s v="EZDE"/>
    <x v="0"/>
    <x v="1"/>
    <n v="100"/>
    <x v="1"/>
    <x v="0"/>
    <x v="0"/>
    <s v="GWe"/>
    <n v="0"/>
  </r>
  <r>
    <x v="9"/>
    <s v="EZGR"/>
    <x v="0"/>
    <x v="1"/>
    <n v="100"/>
    <x v="1"/>
    <x v="0"/>
    <x v="0"/>
    <s v="GWe"/>
    <n v="0"/>
  </r>
  <r>
    <x v="10"/>
    <s v="EZIR"/>
    <x v="0"/>
    <x v="1"/>
    <n v="100"/>
    <x v="1"/>
    <x v="0"/>
    <x v="0"/>
    <s v="GWe"/>
    <n v="0"/>
  </r>
  <r>
    <x v="11"/>
    <s v="EZIT"/>
    <x v="0"/>
    <x v="1"/>
    <n v="100"/>
    <x v="1"/>
    <x v="0"/>
    <x v="0"/>
    <s v="GWe"/>
    <n v="0.64100000000000001"/>
  </r>
  <r>
    <x v="12"/>
    <s v="EZLV"/>
    <x v="0"/>
    <x v="1"/>
    <n v="100"/>
    <x v="1"/>
    <x v="0"/>
    <x v="0"/>
    <s v="GWe"/>
    <n v="0"/>
  </r>
  <r>
    <x v="13"/>
    <s v="EZLT"/>
    <x v="0"/>
    <x v="1"/>
    <n v="100"/>
    <x v="1"/>
    <x v="0"/>
    <x v="0"/>
    <s v="GWe"/>
    <n v="0"/>
  </r>
  <r>
    <x v="14"/>
    <s v="EZMT"/>
    <x v="0"/>
    <x v="1"/>
    <n v="100"/>
    <x v="1"/>
    <x v="0"/>
    <x v="0"/>
    <s v="GWe"/>
    <n v="0"/>
  </r>
  <r>
    <x v="15"/>
    <s v="EZNL"/>
    <x v="0"/>
    <x v="1"/>
    <n v="100"/>
    <x v="1"/>
    <x v="0"/>
    <x v="0"/>
    <s v="GWe"/>
    <n v="0"/>
  </r>
  <r>
    <x v="16"/>
    <s v="EZPL"/>
    <x v="0"/>
    <x v="1"/>
    <n v="100"/>
    <x v="1"/>
    <x v="0"/>
    <x v="0"/>
    <s v="GWe"/>
    <n v="0"/>
  </r>
  <r>
    <x v="17"/>
    <s v="EZPT"/>
    <x v="0"/>
    <x v="1"/>
    <n v="100"/>
    <x v="1"/>
    <x v="0"/>
    <x v="0"/>
    <s v="GWe"/>
    <n v="0"/>
  </r>
  <r>
    <x v="18"/>
    <s v="EZRO"/>
    <x v="0"/>
    <x v="1"/>
    <n v="100"/>
    <x v="1"/>
    <x v="0"/>
    <x v="0"/>
    <s v="GWe"/>
    <n v="0"/>
  </r>
  <r>
    <x v="19"/>
    <s v="EZES"/>
    <x v="0"/>
    <x v="1"/>
    <n v="100"/>
    <x v="1"/>
    <x v="0"/>
    <x v="0"/>
    <s v="GWe"/>
    <n v="0"/>
  </r>
  <r>
    <x v="20"/>
    <s v="EZSE"/>
    <x v="0"/>
    <x v="1"/>
    <n v="100"/>
    <x v="1"/>
    <x v="0"/>
    <x v="0"/>
    <s v="GWe"/>
    <n v="0"/>
  </r>
  <r>
    <x v="21"/>
    <s v="EZUK"/>
    <x v="0"/>
    <x v="1"/>
    <n v="100"/>
    <x v="1"/>
    <x v="0"/>
    <x v="0"/>
    <s v="GWe"/>
    <n v="0"/>
  </r>
  <r>
    <x v="0"/>
    <s v="EZBE"/>
    <x v="0"/>
    <x v="1"/>
    <n v="100"/>
    <x v="1"/>
    <x v="1"/>
    <x v="0"/>
    <s v="GWe"/>
    <n v="0"/>
  </r>
  <r>
    <x v="1"/>
    <s v="EZBG"/>
    <x v="0"/>
    <x v="1"/>
    <n v="100"/>
    <x v="1"/>
    <x v="1"/>
    <x v="0"/>
    <s v="GWe"/>
    <n v="0"/>
  </r>
  <r>
    <x v="2"/>
    <s v="EZHR"/>
    <x v="0"/>
    <x v="1"/>
    <n v="100"/>
    <x v="1"/>
    <x v="1"/>
    <x v="0"/>
    <s v="GWe"/>
    <n v="3.3780000000000001"/>
  </r>
  <r>
    <x v="3"/>
    <s v="EZCY"/>
    <x v="0"/>
    <x v="1"/>
    <n v="100"/>
    <x v="1"/>
    <x v="1"/>
    <x v="0"/>
    <s v="GWe"/>
    <n v="0"/>
  </r>
  <r>
    <x v="4"/>
    <s v="EZDK"/>
    <x v="0"/>
    <x v="1"/>
    <n v="100"/>
    <x v="1"/>
    <x v="1"/>
    <x v="0"/>
    <s v="GWe"/>
    <n v="0"/>
  </r>
  <r>
    <x v="5"/>
    <s v="EZEE"/>
    <x v="0"/>
    <x v="1"/>
    <n v="100"/>
    <x v="1"/>
    <x v="1"/>
    <x v="0"/>
    <s v="GWe"/>
    <n v="0"/>
  </r>
  <r>
    <x v="6"/>
    <s v="EZFI"/>
    <x v="0"/>
    <x v="1"/>
    <n v="100"/>
    <x v="1"/>
    <x v="1"/>
    <x v="0"/>
    <s v="GWe"/>
    <n v="0"/>
  </r>
  <r>
    <x v="7"/>
    <s v="EZFR"/>
    <x v="0"/>
    <x v="1"/>
    <n v="100"/>
    <x v="1"/>
    <x v="1"/>
    <x v="0"/>
    <s v="GWe"/>
    <n v="0"/>
  </r>
  <r>
    <x v="8"/>
    <s v="EZDE"/>
    <x v="0"/>
    <x v="1"/>
    <n v="100"/>
    <x v="1"/>
    <x v="1"/>
    <x v="0"/>
    <s v="GWe"/>
    <n v="0"/>
  </r>
  <r>
    <x v="9"/>
    <s v="EZGR"/>
    <x v="0"/>
    <x v="1"/>
    <n v="100"/>
    <x v="1"/>
    <x v="1"/>
    <x v="0"/>
    <s v="GWe"/>
    <n v="3.0000000000000001E-3"/>
  </r>
  <r>
    <x v="10"/>
    <s v="EZIR"/>
    <x v="0"/>
    <x v="1"/>
    <n v="100"/>
    <x v="1"/>
    <x v="1"/>
    <x v="0"/>
    <s v="GWe"/>
    <n v="0"/>
  </r>
  <r>
    <x v="11"/>
    <s v="EZIT"/>
    <x v="0"/>
    <x v="1"/>
    <n v="100"/>
    <x v="1"/>
    <x v="1"/>
    <x v="0"/>
    <s v="GWe"/>
    <n v="1.718"/>
  </r>
  <r>
    <x v="12"/>
    <s v="EZLV"/>
    <x v="0"/>
    <x v="1"/>
    <n v="100"/>
    <x v="1"/>
    <x v="1"/>
    <x v="0"/>
    <s v="GWe"/>
    <n v="0"/>
  </r>
  <r>
    <x v="13"/>
    <s v="EZLT"/>
    <x v="0"/>
    <x v="1"/>
    <n v="100"/>
    <x v="1"/>
    <x v="1"/>
    <x v="0"/>
    <s v="GWe"/>
    <n v="0"/>
  </r>
  <r>
    <x v="14"/>
    <s v="EZMT"/>
    <x v="0"/>
    <x v="1"/>
    <n v="100"/>
    <x v="1"/>
    <x v="1"/>
    <x v="0"/>
    <s v="GWe"/>
    <n v="0"/>
  </r>
  <r>
    <x v="15"/>
    <s v="EZNL"/>
    <x v="0"/>
    <x v="1"/>
    <n v="100"/>
    <x v="1"/>
    <x v="1"/>
    <x v="0"/>
    <s v="GWe"/>
    <n v="0"/>
  </r>
  <r>
    <x v="16"/>
    <s v="EZPL"/>
    <x v="0"/>
    <x v="1"/>
    <n v="100"/>
    <x v="1"/>
    <x v="1"/>
    <x v="0"/>
    <s v="GWe"/>
    <n v="0"/>
  </r>
  <r>
    <x v="17"/>
    <s v="EZPT"/>
    <x v="0"/>
    <x v="1"/>
    <n v="100"/>
    <x v="1"/>
    <x v="1"/>
    <x v="0"/>
    <s v="GWe"/>
    <n v="0"/>
  </r>
  <r>
    <x v="18"/>
    <s v="EZRO"/>
    <x v="0"/>
    <x v="1"/>
    <n v="100"/>
    <x v="1"/>
    <x v="1"/>
    <x v="0"/>
    <s v="GWe"/>
    <n v="0"/>
  </r>
  <r>
    <x v="19"/>
    <s v="EZES"/>
    <x v="0"/>
    <x v="1"/>
    <n v="100"/>
    <x v="1"/>
    <x v="1"/>
    <x v="0"/>
    <s v="GWe"/>
    <n v="0.107"/>
  </r>
  <r>
    <x v="20"/>
    <s v="EZSE"/>
    <x v="0"/>
    <x v="1"/>
    <n v="100"/>
    <x v="1"/>
    <x v="1"/>
    <x v="0"/>
    <s v="GWe"/>
    <n v="0"/>
  </r>
  <r>
    <x v="21"/>
    <s v="EZUK"/>
    <x v="0"/>
    <x v="1"/>
    <n v="100"/>
    <x v="1"/>
    <x v="1"/>
    <x v="0"/>
    <s v="GWe"/>
    <n v="0"/>
  </r>
  <r>
    <x v="0"/>
    <s v="EZBE"/>
    <x v="0"/>
    <x v="1"/>
    <n v="100"/>
    <x v="1"/>
    <x v="2"/>
    <x v="0"/>
    <s v="GWe"/>
    <n v="0.14499999999999999"/>
  </r>
  <r>
    <x v="1"/>
    <s v="EZBG"/>
    <x v="0"/>
    <x v="1"/>
    <n v="100"/>
    <x v="1"/>
    <x v="2"/>
    <x v="0"/>
    <s v="GWe"/>
    <n v="0.435"/>
  </r>
  <r>
    <x v="2"/>
    <s v="EZHR"/>
    <x v="0"/>
    <x v="1"/>
    <n v="100"/>
    <x v="1"/>
    <x v="2"/>
    <x v="0"/>
    <s v="GWe"/>
    <n v="2.0819999999999999"/>
  </r>
  <r>
    <x v="3"/>
    <s v="EZCY"/>
    <x v="0"/>
    <x v="1"/>
    <n v="100"/>
    <x v="1"/>
    <x v="2"/>
    <x v="0"/>
    <s v="GWe"/>
    <n v="0"/>
  </r>
  <r>
    <x v="4"/>
    <s v="EZDK"/>
    <x v="0"/>
    <x v="1"/>
    <n v="100"/>
    <x v="1"/>
    <x v="2"/>
    <x v="0"/>
    <s v="GWe"/>
    <n v="22.33"/>
  </r>
  <r>
    <x v="5"/>
    <s v="EZEE"/>
    <x v="0"/>
    <x v="1"/>
    <n v="100"/>
    <x v="1"/>
    <x v="2"/>
    <x v="0"/>
    <s v="GWe"/>
    <n v="1.2"/>
  </r>
  <r>
    <x v="6"/>
    <s v="EZFI"/>
    <x v="0"/>
    <x v="1"/>
    <n v="100"/>
    <x v="1"/>
    <x v="2"/>
    <x v="0"/>
    <s v="GWe"/>
    <n v="15.065"/>
  </r>
  <r>
    <x v="7"/>
    <s v="EZFR"/>
    <x v="0"/>
    <x v="1"/>
    <n v="100"/>
    <x v="1"/>
    <x v="2"/>
    <x v="0"/>
    <s v="GWe"/>
    <n v="13.9"/>
  </r>
  <r>
    <x v="8"/>
    <s v="EZDE"/>
    <x v="0"/>
    <x v="1"/>
    <n v="100"/>
    <x v="1"/>
    <x v="2"/>
    <x v="0"/>
    <s v="GWe"/>
    <n v="17.55"/>
  </r>
  <r>
    <x v="9"/>
    <s v="EZGR"/>
    <x v="0"/>
    <x v="1"/>
    <n v="100"/>
    <x v="1"/>
    <x v="2"/>
    <x v="0"/>
    <s v="GWe"/>
    <n v="7.0000000000000001E-3"/>
  </r>
  <r>
    <x v="10"/>
    <s v="EZIR"/>
    <x v="0"/>
    <x v="1"/>
    <n v="100"/>
    <x v="1"/>
    <x v="2"/>
    <x v="0"/>
    <s v="GWe"/>
    <n v="0.99"/>
  </r>
  <r>
    <x v="11"/>
    <s v="EZIT"/>
    <x v="0"/>
    <x v="1"/>
    <n v="100"/>
    <x v="1"/>
    <x v="2"/>
    <x v="0"/>
    <s v="GWe"/>
    <n v="2.9950000000000001"/>
  </r>
  <r>
    <x v="12"/>
    <s v="EZLV"/>
    <x v="0"/>
    <x v="1"/>
    <n v="100"/>
    <x v="1"/>
    <x v="2"/>
    <x v="0"/>
    <s v="GWe"/>
    <n v="12.77"/>
  </r>
  <r>
    <x v="13"/>
    <s v="EZLT"/>
    <x v="0"/>
    <x v="1"/>
    <n v="100"/>
    <x v="1"/>
    <x v="2"/>
    <x v="0"/>
    <s v="GWe"/>
    <n v="2.5550000000000002"/>
  </r>
  <r>
    <x v="14"/>
    <s v="EZMT"/>
    <x v="0"/>
    <x v="1"/>
    <n v="100"/>
    <x v="1"/>
    <x v="2"/>
    <x v="0"/>
    <s v="GWe"/>
    <n v="0"/>
  </r>
  <r>
    <x v="15"/>
    <s v="EZNL"/>
    <x v="0"/>
    <x v="1"/>
    <n v="100"/>
    <x v="1"/>
    <x v="2"/>
    <x v="0"/>
    <s v="GWe"/>
    <n v="41.674999999999997"/>
  </r>
  <r>
    <x v="16"/>
    <s v="EZPL"/>
    <x v="0"/>
    <x v="1"/>
    <n v="100"/>
    <x v="1"/>
    <x v="2"/>
    <x v="0"/>
    <s v="GWe"/>
    <n v="6.57"/>
  </r>
  <r>
    <x v="17"/>
    <s v="EZPT"/>
    <x v="0"/>
    <x v="1"/>
    <n v="100"/>
    <x v="1"/>
    <x v="2"/>
    <x v="0"/>
    <s v="GWe"/>
    <n v="0"/>
  </r>
  <r>
    <x v="18"/>
    <s v="EZRO"/>
    <x v="0"/>
    <x v="1"/>
    <n v="100"/>
    <x v="1"/>
    <x v="2"/>
    <x v="0"/>
    <s v="GWe"/>
    <n v="8.75"/>
  </r>
  <r>
    <x v="19"/>
    <s v="EZES"/>
    <x v="0"/>
    <x v="1"/>
    <n v="100"/>
    <x v="1"/>
    <x v="2"/>
    <x v="0"/>
    <s v="GWe"/>
    <n v="0.55300000000000005"/>
  </r>
  <r>
    <x v="20"/>
    <s v="EZSE"/>
    <x v="0"/>
    <x v="1"/>
    <n v="100"/>
    <x v="1"/>
    <x v="2"/>
    <x v="0"/>
    <s v="GWe"/>
    <n v="21.05"/>
  </r>
  <r>
    <x v="21"/>
    <s v="EZUK"/>
    <x v="0"/>
    <x v="1"/>
    <n v="100"/>
    <x v="1"/>
    <x v="2"/>
    <x v="0"/>
    <s v="GWe"/>
    <n v="56.945"/>
  </r>
  <r>
    <x v="0"/>
    <s v="EZBE"/>
    <x v="0"/>
    <x v="1"/>
    <n v="100"/>
    <x v="1"/>
    <x v="0"/>
    <x v="1"/>
    <s v="TWh"/>
    <n v="0"/>
  </r>
  <r>
    <x v="1"/>
    <s v="EZBG"/>
    <x v="0"/>
    <x v="1"/>
    <n v="100"/>
    <x v="1"/>
    <x v="0"/>
    <x v="1"/>
    <s v="TWh"/>
    <n v="0"/>
  </r>
  <r>
    <x v="2"/>
    <s v="EZHR"/>
    <x v="0"/>
    <x v="1"/>
    <n v="100"/>
    <x v="1"/>
    <x v="0"/>
    <x v="1"/>
    <s v="TWh"/>
    <n v="0"/>
  </r>
  <r>
    <x v="3"/>
    <s v="EZCY"/>
    <x v="0"/>
    <x v="1"/>
    <n v="100"/>
    <x v="1"/>
    <x v="0"/>
    <x v="1"/>
    <s v="TWh"/>
    <n v="0"/>
  </r>
  <r>
    <x v="4"/>
    <s v="EZDK"/>
    <x v="0"/>
    <x v="1"/>
    <n v="100"/>
    <x v="1"/>
    <x v="0"/>
    <x v="1"/>
    <s v="TWh"/>
    <n v="0"/>
  </r>
  <r>
    <x v="5"/>
    <s v="EZEE"/>
    <x v="0"/>
    <x v="1"/>
    <n v="100"/>
    <x v="1"/>
    <x v="0"/>
    <x v="1"/>
    <s v="TWh"/>
    <n v="0"/>
  </r>
  <r>
    <x v="6"/>
    <s v="EZFI"/>
    <x v="0"/>
    <x v="1"/>
    <n v="100"/>
    <x v="1"/>
    <x v="0"/>
    <x v="1"/>
    <s v="TWh"/>
    <n v="0"/>
  </r>
  <r>
    <x v="7"/>
    <s v="EZFR"/>
    <x v="0"/>
    <x v="1"/>
    <n v="100"/>
    <x v="1"/>
    <x v="0"/>
    <x v="1"/>
    <s v="TWh"/>
    <n v="0"/>
  </r>
  <r>
    <x v="8"/>
    <s v="EZDE"/>
    <x v="0"/>
    <x v="1"/>
    <n v="100"/>
    <x v="1"/>
    <x v="0"/>
    <x v="1"/>
    <s v="TWh"/>
    <n v="0"/>
  </r>
  <r>
    <x v="9"/>
    <s v="EZGR"/>
    <x v="0"/>
    <x v="1"/>
    <n v="100"/>
    <x v="1"/>
    <x v="0"/>
    <x v="1"/>
    <s v="TWh"/>
    <n v="0"/>
  </r>
  <r>
    <x v="10"/>
    <s v="EZIR"/>
    <x v="0"/>
    <x v="1"/>
    <n v="100"/>
    <x v="1"/>
    <x v="0"/>
    <x v="1"/>
    <s v="TWh"/>
    <n v="0"/>
  </r>
  <r>
    <x v="11"/>
    <s v="EZIT"/>
    <x v="0"/>
    <x v="1"/>
    <n v="100"/>
    <x v="1"/>
    <x v="0"/>
    <x v="1"/>
    <s v="TWh"/>
    <n v="0.98299999999999998"/>
  </r>
  <r>
    <x v="12"/>
    <s v="EZLV"/>
    <x v="0"/>
    <x v="1"/>
    <n v="100"/>
    <x v="1"/>
    <x v="0"/>
    <x v="1"/>
    <s v="TWh"/>
    <n v="0"/>
  </r>
  <r>
    <x v="13"/>
    <s v="EZLT"/>
    <x v="0"/>
    <x v="1"/>
    <n v="100"/>
    <x v="1"/>
    <x v="0"/>
    <x v="1"/>
    <s v="TWh"/>
    <n v="0"/>
  </r>
  <r>
    <x v="14"/>
    <s v="EZMT"/>
    <x v="0"/>
    <x v="1"/>
    <n v="100"/>
    <x v="1"/>
    <x v="0"/>
    <x v="1"/>
    <s v="TWh"/>
    <n v="0"/>
  </r>
  <r>
    <x v="15"/>
    <s v="EZNL"/>
    <x v="0"/>
    <x v="1"/>
    <n v="100"/>
    <x v="1"/>
    <x v="0"/>
    <x v="1"/>
    <s v="TWh"/>
    <n v="0"/>
  </r>
  <r>
    <x v="16"/>
    <s v="EZPL"/>
    <x v="0"/>
    <x v="1"/>
    <n v="100"/>
    <x v="1"/>
    <x v="0"/>
    <x v="1"/>
    <s v="TWh"/>
    <n v="0"/>
  </r>
  <r>
    <x v="17"/>
    <s v="EZPT"/>
    <x v="0"/>
    <x v="1"/>
    <n v="100"/>
    <x v="1"/>
    <x v="0"/>
    <x v="1"/>
    <s v="TWh"/>
    <n v="0"/>
  </r>
  <r>
    <x v="18"/>
    <s v="EZRO"/>
    <x v="0"/>
    <x v="1"/>
    <n v="100"/>
    <x v="1"/>
    <x v="0"/>
    <x v="1"/>
    <s v="TWh"/>
    <n v="0"/>
  </r>
  <r>
    <x v="19"/>
    <s v="EZES"/>
    <x v="0"/>
    <x v="1"/>
    <n v="100"/>
    <x v="1"/>
    <x v="0"/>
    <x v="1"/>
    <s v="TWh"/>
    <n v="0"/>
  </r>
  <r>
    <x v="20"/>
    <s v="EZSE"/>
    <x v="0"/>
    <x v="1"/>
    <n v="100"/>
    <x v="1"/>
    <x v="0"/>
    <x v="1"/>
    <s v="TWh"/>
    <n v="0"/>
  </r>
  <r>
    <x v="21"/>
    <s v="EZUK"/>
    <x v="0"/>
    <x v="1"/>
    <n v="100"/>
    <x v="1"/>
    <x v="0"/>
    <x v="1"/>
    <s v="TWh"/>
    <n v="0"/>
  </r>
  <r>
    <x v="0"/>
    <s v="EZBE"/>
    <x v="0"/>
    <x v="1"/>
    <n v="100"/>
    <x v="1"/>
    <x v="1"/>
    <x v="1"/>
    <s v="TWh"/>
    <n v="0"/>
  </r>
  <r>
    <x v="1"/>
    <s v="EZBG"/>
    <x v="0"/>
    <x v="1"/>
    <n v="100"/>
    <x v="1"/>
    <x v="1"/>
    <x v="1"/>
    <s v="TWh"/>
    <n v="0"/>
  </r>
  <r>
    <x v="2"/>
    <s v="EZHR"/>
    <x v="0"/>
    <x v="1"/>
    <n v="100"/>
    <x v="1"/>
    <x v="1"/>
    <x v="1"/>
    <s v="TWh"/>
    <n v="6.657"/>
  </r>
  <r>
    <x v="3"/>
    <s v="EZCY"/>
    <x v="0"/>
    <x v="1"/>
    <n v="100"/>
    <x v="1"/>
    <x v="1"/>
    <x v="1"/>
    <s v="TWh"/>
    <n v="0"/>
  </r>
  <r>
    <x v="4"/>
    <s v="EZDK"/>
    <x v="0"/>
    <x v="1"/>
    <n v="100"/>
    <x v="1"/>
    <x v="1"/>
    <x v="1"/>
    <s v="TWh"/>
    <n v="0"/>
  </r>
  <r>
    <x v="5"/>
    <s v="EZEE"/>
    <x v="0"/>
    <x v="1"/>
    <n v="100"/>
    <x v="1"/>
    <x v="1"/>
    <x v="1"/>
    <s v="TWh"/>
    <n v="0"/>
  </r>
  <r>
    <x v="6"/>
    <s v="EZFI"/>
    <x v="0"/>
    <x v="1"/>
    <n v="100"/>
    <x v="1"/>
    <x v="1"/>
    <x v="1"/>
    <s v="TWh"/>
    <n v="0"/>
  </r>
  <r>
    <x v="7"/>
    <s v="EZFR"/>
    <x v="0"/>
    <x v="1"/>
    <n v="100"/>
    <x v="1"/>
    <x v="1"/>
    <x v="1"/>
    <s v="TWh"/>
    <n v="0"/>
  </r>
  <r>
    <x v="8"/>
    <s v="EZDE"/>
    <x v="0"/>
    <x v="1"/>
    <n v="100"/>
    <x v="1"/>
    <x v="1"/>
    <x v="1"/>
    <s v="TWh"/>
    <n v="0"/>
  </r>
  <r>
    <x v="9"/>
    <s v="EZGR"/>
    <x v="0"/>
    <x v="1"/>
    <n v="100"/>
    <x v="1"/>
    <x v="1"/>
    <x v="1"/>
    <s v="TWh"/>
    <n v="5.0000000000000001E-3"/>
  </r>
  <r>
    <x v="10"/>
    <s v="EZIR"/>
    <x v="0"/>
    <x v="1"/>
    <n v="100"/>
    <x v="1"/>
    <x v="1"/>
    <x v="1"/>
    <s v="TWh"/>
    <n v="0"/>
  </r>
  <r>
    <x v="11"/>
    <s v="EZIT"/>
    <x v="0"/>
    <x v="1"/>
    <n v="100"/>
    <x v="1"/>
    <x v="1"/>
    <x v="1"/>
    <s v="TWh"/>
    <n v="3.387"/>
  </r>
  <r>
    <x v="12"/>
    <s v="EZLV"/>
    <x v="0"/>
    <x v="1"/>
    <n v="100"/>
    <x v="1"/>
    <x v="1"/>
    <x v="1"/>
    <s v="TWh"/>
    <n v="0"/>
  </r>
  <r>
    <x v="13"/>
    <s v="EZLT"/>
    <x v="0"/>
    <x v="1"/>
    <n v="100"/>
    <x v="1"/>
    <x v="1"/>
    <x v="1"/>
    <s v="TWh"/>
    <n v="0"/>
  </r>
  <r>
    <x v="14"/>
    <s v="EZMT"/>
    <x v="0"/>
    <x v="1"/>
    <n v="100"/>
    <x v="1"/>
    <x v="1"/>
    <x v="1"/>
    <s v="TWh"/>
    <n v="0"/>
  </r>
  <r>
    <x v="15"/>
    <s v="EZNL"/>
    <x v="0"/>
    <x v="1"/>
    <n v="100"/>
    <x v="1"/>
    <x v="1"/>
    <x v="1"/>
    <s v="TWh"/>
    <n v="0"/>
  </r>
  <r>
    <x v="16"/>
    <s v="EZPL"/>
    <x v="0"/>
    <x v="1"/>
    <n v="100"/>
    <x v="1"/>
    <x v="1"/>
    <x v="1"/>
    <s v="TWh"/>
    <n v="0"/>
  </r>
  <r>
    <x v="17"/>
    <s v="EZPT"/>
    <x v="0"/>
    <x v="1"/>
    <n v="100"/>
    <x v="1"/>
    <x v="1"/>
    <x v="1"/>
    <s v="TWh"/>
    <n v="0"/>
  </r>
  <r>
    <x v="18"/>
    <s v="EZRO"/>
    <x v="0"/>
    <x v="1"/>
    <n v="100"/>
    <x v="1"/>
    <x v="1"/>
    <x v="1"/>
    <s v="TWh"/>
    <n v="0"/>
  </r>
  <r>
    <x v="19"/>
    <s v="EZES"/>
    <x v="0"/>
    <x v="1"/>
    <n v="100"/>
    <x v="1"/>
    <x v="1"/>
    <x v="1"/>
    <s v="TWh"/>
    <n v="0.21099999999999999"/>
  </r>
  <r>
    <x v="20"/>
    <s v="EZSE"/>
    <x v="0"/>
    <x v="1"/>
    <n v="100"/>
    <x v="1"/>
    <x v="1"/>
    <x v="1"/>
    <s v="TWh"/>
    <n v="0"/>
  </r>
  <r>
    <x v="21"/>
    <s v="EZUK"/>
    <x v="0"/>
    <x v="1"/>
    <n v="100"/>
    <x v="1"/>
    <x v="1"/>
    <x v="1"/>
    <s v="TWh"/>
    <n v="0"/>
  </r>
  <r>
    <x v="0"/>
    <s v="EZBE"/>
    <x v="0"/>
    <x v="1"/>
    <n v="100"/>
    <x v="1"/>
    <x v="2"/>
    <x v="1"/>
    <s v="TWh"/>
    <n v="0.59499999999999997"/>
  </r>
  <r>
    <x v="1"/>
    <s v="EZBG"/>
    <x v="0"/>
    <x v="1"/>
    <n v="100"/>
    <x v="1"/>
    <x v="2"/>
    <x v="1"/>
    <s v="TWh"/>
    <n v="1.284"/>
  </r>
  <r>
    <x v="2"/>
    <s v="EZHR"/>
    <x v="0"/>
    <x v="1"/>
    <n v="100"/>
    <x v="1"/>
    <x v="2"/>
    <x v="1"/>
    <s v="TWh"/>
    <n v="5.01"/>
  </r>
  <r>
    <x v="3"/>
    <s v="EZCY"/>
    <x v="0"/>
    <x v="1"/>
    <n v="100"/>
    <x v="1"/>
    <x v="2"/>
    <x v="1"/>
    <s v="TWh"/>
    <n v="0"/>
  </r>
  <r>
    <x v="4"/>
    <s v="EZDK"/>
    <x v="0"/>
    <x v="1"/>
    <n v="100"/>
    <x v="1"/>
    <x v="2"/>
    <x v="1"/>
    <s v="TWh"/>
    <n v="92.072000000000003"/>
  </r>
  <r>
    <x v="5"/>
    <s v="EZEE"/>
    <x v="0"/>
    <x v="1"/>
    <n v="100"/>
    <x v="1"/>
    <x v="2"/>
    <x v="1"/>
    <s v="TWh"/>
    <n v="4.8099999999999996"/>
  </r>
  <r>
    <x v="6"/>
    <s v="EZFI"/>
    <x v="0"/>
    <x v="1"/>
    <n v="100"/>
    <x v="1"/>
    <x v="2"/>
    <x v="1"/>
    <s v="TWh"/>
    <n v="59.957000000000001"/>
  </r>
  <r>
    <x v="7"/>
    <s v="EZFR"/>
    <x v="0"/>
    <x v="1"/>
    <n v="100"/>
    <x v="1"/>
    <x v="2"/>
    <x v="1"/>
    <s v="TWh"/>
    <n v="50.844000000000001"/>
  </r>
  <r>
    <x v="8"/>
    <s v="EZDE"/>
    <x v="0"/>
    <x v="1"/>
    <n v="100"/>
    <x v="1"/>
    <x v="2"/>
    <x v="1"/>
    <s v="TWh"/>
    <n v="67.152000000000001"/>
  </r>
  <r>
    <x v="9"/>
    <s v="EZGR"/>
    <x v="0"/>
    <x v="1"/>
    <n v="100"/>
    <x v="1"/>
    <x v="2"/>
    <x v="1"/>
    <s v="TWh"/>
    <n v="2.1000000000000001E-2"/>
  </r>
  <r>
    <x v="10"/>
    <s v="EZIR"/>
    <x v="0"/>
    <x v="1"/>
    <n v="100"/>
    <x v="1"/>
    <x v="2"/>
    <x v="1"/>
    <s v="TWh"/>
    <n v="4.57"/>
  </r>
  <r>
    <x v="11"/>
    <s v="EZIT"/>
    <x v="0"/>
    <x v="1"/>
    <n v="100"/>
    <x v="1"/>
    <x v="2"/>
    <x v="1"/>
    <s v="TWh"/>
    <n v="7.6390000000000002"/>
  </r>
  <r>
    <x v="12"/>
    <s v="EZLV"/>
    <x v="0"/>
    <x v="1"/>
    <n v="100"/>
    <x v="1"/>
    <x v="2"/>
    <x v="1"/>
    <s v="TWh"/>
    <n v="51.94"/>
  </r>
  <r>
    <x v="13"/>
    <s v="EZLT"/>
    <x v="0"/>
    <x v="1"/>
    <n v="100"/>
    <x v="1"/>
    <x v="2"/>
    <x v="1"/>
    <s v="TWh"/>
    <n v="10.227"/>
  </r>
  <r>
    <x v="14"/>
    <s v="EZMT"/>
    <x v="0"/>
    <x v="1"/>
    <n v="100"/>
    <x v="1"/>
    <x v="2"/>
    <x v="1"/>
    <s v="TWh"/>
    <n v="0"/>
  </r>
  <r>
    <x v="15"/>
    <s v="EZNL"/>
    <x v="0"/>
    <x v="1"/>
    <n v="100"/>
    <x v="1"/>
    <x v="2"/>
    <x v="1"/>
    <s v="TWh"/>
    <n v="171.06"/>
  </r>
  <r>
    <x v="16"/>
    <s v="EZPL"/>
    <x v="0"/>
    <x v="1"/>
    <n v="100"/>
    <x v="1"/>
    <x v="2"/>
    <x v="1"/>
    <s v="TWh"/>
    <n v="25.989000000000001"/>
  </r>
  <r>
    <x v="17"/>
    <s v="EZPT"/>
    <x v="0"/>
    <x v="1"/>
    <n v="100"/>
    <x v="1"/>
    <x v="2"/>
    <x v="1"/>
    <s v="TWh"/>
    <n v="0"/>
  </r>
  <r>
    <x v="18"/>
    <s v="EZRO"/>
    <x v="0"/>
    <x v="1"/>
    <n v="100"/>
    <x v="1"/>
    <x v="2"/>
    <x v="1"/>
    <s v="TWh"/>
    <n v="27.364000000000001"/>
  </r>
  <r>
    <x v="19"/>
    <s v="EZES"/>
    <x v="0"/>
    <x v="1"/>
    <n v="100"/>
    <x v="1"/>
    <x v="2"/>
    <x v="1"/>
    <s v="TWh"/>
    <n v="1.5720000000000001"/>
  </r>
  <r>
    <x v="20"/>
    <s v="EZSE"/>
    <x v="0"/>
    <x v="1"/>
    <n v="100"/>
    <x v="1"/>
    <x v="2"/>
    <x v="1"/>
    <s v="TWh"/>
    <n v="81.19"/>
  </r>
  <r>
    <x v="21"/>
    <s v="EZUK"/>
    <x v="0"/>
    <x v="1"/>
    <n v="100"/>
    <x v="1"/>
    <x v="2"/>
    <x v="1"/>
    <s v="TWh"/>
    <n v="242.482"/>
  </r>
  <r>
    <x v="0"/>
    <s v="EZBE"/>
    <x v="0"/>
    <x v="2"/>
    <n v="100"/>
    <x v="1"/>
    <x v="0"/>
    <x v="0"/>
    <s v="GWe"/>
    <n v="0"/>
  </r>
  <r>
    <x v="1"/>
    <s v="EZBG"/>
    <x v="0"/>
    <x v="2"/>
    <n v="100"/>
    <x v="1"/>
    <x v="0"/>
    <x v="0"/>
    <s v="GWe"/>
    <n v="0"/>
  </r>
  <r>
    <x v="2"/>
    <s v="EZHR"/>
    <x v="0"/>
    <x v="2"/>
    <n v="100"/>
    <x v="1"/>
    <x v="0"/>
    <x v="0"/>
    <s v="GWe"/>
    <n v="0"/>
  </r>
  <r>
    <x v="3"/>
    <s v="EZCY"/>
    <x v="0"/>
    <x v="2"/>
    <n v="100"/>
    <x v="1"/>
    <x v="0"/>
    <x v="0"/>
    <s v="GWe"/>
    <n v="0"/>
  </r>
  <r>
    <x v="4"/>
    <s v="EZDK"/>
    <x v="0"/>
    <x v="2"/>
    <n v="100"/>
    <x v="1"/>
    <x v="0"/>
    <x v="0"/>
    <s v="GWe"/>
    <n v="0"/>
  </r>
  <r>
    <x v="5"/>
    <s v="EZEE"/>
    <x v="0"/>
    <x v="2"/>
    <n v="100"/>
    <x v="1"/>
    <x v="0"/>
    <x v="0"/>
    <s v="GWe"/>
    <n v="0"/>
  </r>
  <r>
    <x v="6"/>
    <s v="EZFI"/>
    <x v="0"/>
    <x v="2"/>
    <n v="100"/>
    <x v="1"/>
    <x v="0"/>
    <x v="0"/>
    <s v="GWe"/>
    <n v="0"/>
  </r>
  <r>
    <x v="7"/>
    <s v="EZFR"/>
    <x v="0"/>
    <x v="2"/>
    <n v="100"/>
    <x v="1"/>
    <x v="0"/>
    <x v="0"/>
    <s v="GWe"/>
    <n v="0"/>
  </r>
  <r>
    <x v="8"/>
    <s v="EZDE"/>
    <x v="0"/>
    <x v="2"/>
    <n v="100"/>
    <x v="1"/>
    <x v="0"/>
    <x v="0"/>
    <s v="GWe"/>
    <n v="0"/>
  </r>
  <r>
    <x v="9"/>
    <s v="EZGR"/>
    <x v="0"/>
    <x v="2"/>
    <n v="100"/>
    <x v="1"/>
    <x v="0"/>
    <x v="0"/>
    <s v="GWe"/>
    <n v="0"/>
  </r>
  <r>
    <x v="10"/>
    <s v="EZIR"/>
    <x v="0"/>
    <x v="2"/>
    <n v="100"/>
    <x v="1"/>
    <x v="0"/>
    <x v="0"/>
    <s v="GWe"/>
    <n v="0"/>
  </r>
  <r>
    <x v="11"/>
    <s v="EZIT"/>
    <x v="0"/>
    <x v="2"/>
    <n v="100"/>
    <x v="1"/>
    <x v="0"/>
    <x v="0"/>
    <s v="GWe"/>
    <n v="0"/>
  </r>
  <r>
    <x v="12"/>
    <s v="EZLV"/>
    <x v="0"/>
    <x v="2"/>
    <n v="100"/>
    <x v="1"/>
    <x v="0"/>
    <x v="0"/>
    <s v="GWe"/>
    <n v="0"/>
  </r>
  <r>
    <x v="13"/>
    <s v="EZLT"/>
    <x v="0"/>
    <x v="2"/>
    <n v="100"/>
    <x v="1"/>
    <x v="0"/>
    <x v="0"/>
    <s v="GWe"/>
    <n v="0"/>
  </r>
  <r>
    <x v="14"/>
    <s v="EZMT"/>
    <x v="0"/>
    <x v="2"/>
    <n v="100"/>
    <x v="1"/>
    <x v="0"/>
    <x v="0"/>
    <s v="GWe"/>
    <n v="0"/>
  </r>
  <r>
    <x v="15"/>
    <s v="EZNL"/>
    <x v="0"/>
    <x v="2"/>
    <n v="100"/>
    <x v="1"/>
    <x v="0"/>
    <x v="0"/>
    <s v="GWe"/>
    <n v="0"/>
  </r>
  <r>
    <x v="16"/>
    <s v="EZPL"/>
    <x v="0"/>
    <x v="2"/>
    <n v="100"/>
    <x v="1"/>
    <x v="0"/>
    <x v="0"/>
    <s v="GWe"/>
    <n v="0"/>
  </r>
  <r>
    <x v="17"/>
    <s v="EZPT"/>
    <x v="0"/>
    <x v="2"/>
    <n v="100"/>
    <x v="1"/>
    <x v="0"/>
    <x v="0"/>
    <s v="GWe"/>
    <n v="0"/>
  </r>
  <r>
    <x v="18"/>
    <s v="EZRO"/>
    <x v="0"/>
    <x v="2"/>
    <n v="100"/>
    <x v="1"/>
    <x v="0"/>
    <x v="0"/>
    <s v="GWe"/>
    <n v="0"/>
  </r>
  <r>
    <x v="19"/>
    <s v="EZES"/>
    <x v="0"/>
    <x v="2"/>
    <n v="100"/>
    <x v="1"/>
    <x v="0"/>
    <x v="0"/>
    <s v="GWe"/>
    <n v="0"/>
  </r>
  <r>
    <x v="20"/>
    <s v="EZSE"/>
    <x v="0"/>
    <x v="2"/>
    <n v="100"/>
    <x v="1"/>
    <x v="0"/>
    <x v="0"/>
    <s v="GWe"/>
    <n v="0"/>
  </r>
  <r>
    <x v="21"/>
    <s v="EZUK"/>
    <x v="0"/>
    <x v="2"/>
    <n v="100"/>
    <x v="1"/>
    <x v="0"/>
    <x v="0"/>
    <s v="GWe"/>
    <n v="0"/>
  </r>
  <r>
    <x v="0"/>
    <s v="EZBE"/>
    <x v="0"/>
    <x v="2"/>
    <n v="100"/>
    <x v="1"/>
    <x v="1"/>
    <x v="0"/>
    <s v="GWe"/>
    <n v="0"/>
  </r>
  <r>
    <x v="1"/>
    <s v="EZBG"/>
    <x v="0"/>
    <x v="2"/>
    <n v="100"/>
    <x v="1"/>
    <x v="1"/>
    <x v="0"/>
    <s v="GWe"/>
    <n v="0"/>
  </r>
  <r>
    <x v="2"/>
    <s v="EZHR"/>
    <x v="0"/>
    <x v="2"/>
    <n v="100"/>
    <x v="1"/>
    <x v="1"/>
    <x v="0"/>
    <s v="GWe"/>
    <n v="0"/>
  </r>
  <r>
    <x v="3"/>
    <s v="EZCY"/>
    <x v="0"/>
    <x v="2"/>
    <n v="100"/>
    <x v="1"/>
    <x v="1"/>
    <x v="0"/>
    <s v="GWe"/>
    <n v="0"/>
  </r>
  <r>
    <x v="4"/>
    <s v="EZDK"/>
    <x v="0"/>
    <x v="2"/>
    <n v="100"/>
    <x v="1"/>
    <x v="1"/>
    <x v="0"/>
    <s v="GWe"/>
    <n v="0"/>
  </r>
  <r>
    <x v="5"/>
    <s v="EZEE"/>
    <x v="0"/>
    <x v="2"/>
    <n v="100"/>
    <x v="1"/>
    <x v="1"/>
    <x v="0"/>
    <s v="GWe"/>
    <n v="0"/>
  </r>
  <r>
    <x v="6"/>
    <s v="EZFI"/>
    <x v="0"/>
    <x v="2"/>
    <n v="100"/>
    <x v="1"/>
    <x v="1"/>
    <x v="0"/>
    <s v="GWe"/>
    <n v="0"/>
  </r>
  <r>
    <x v="7"/>
    <s v="EZFR"/>
    <x v="0"/>
    <x v="2"/>
    <n v="100"/>
    <x v="1"/>
    <x v="1"/>
    <x v="0"/>
    <s v="GWe"/>
    <n v="0"/>
  </r>
  <r>
    <x v="8"/>
    <s v="EZDE"/>
    <x v="0"/>
    <x v="2"/>
    <n v="100"/>
    <x v="1"/>
    <x v="1"/>
    <x v="0"/>
    <s v="GWe"/>
    <n v="0"/>
  </r>
  <r>
    <x v="9"/>
    <s v="EZGR"/>
    <x v="0"/>
    <x v="2"/>
    <n v="100"/>
    <x v="1"/>
    <x v="1"/>
    <x v="0"/>
    <s v="GWe"/>
    <n v="0"/>
  </r>
  <r>
    <x v="10"/>
    <s v="EZIR"/>
    <x v="0"/>
    <x v="2"/>
    <n v="100"/>
    <x v="1"/>
    <x v="1"/>
    <x v="0"/>
    <s v="GWe"/>
    <n v="0"/>
  </r>
  <r>
    <x v="11"/>
    <s v="EZIT"/>
    <x v="0"/>
    <x v="2"/>
    <n v="100"/>
    <x v="1"/>
    <x v="1"/>
    <x v="0"/>
    <s v="GWe"/>
    <n v="0"/>
  </r>
  <r>
    <x v="12"/>
    <s v="EZLV"/>
    <x v="0"/>
    <x v="2"/>
    <n v="100"/>
    <x v="1"/>
    <x v="1"/>
    <x v="0"/>
    <s v="GWe"/>
    <n v="0"/>
  </r>
  <r>
    <x v="13"/>
    <s v="EZLT"/>
    <x v="0"/>
    <x v="2"/>
    <n v="100"/>
    <x v="1"/>
    <x v="1"/>
    <x v="0"/>
    <s v="GWe"/>
    <n v="0"/>
  </r>
  <r>
    <x v="14"/>
    <s v="EZMT"/>
    <x v="0"/>
    <x v="2"/>
    <n v="100"/>
    <x v="1"/>
    <x v="1"/>
    <x v="0"/>
    <s v="GWe"/>
    <n v="0"/>
  </r>
  <r>
    <x v="15"/>
    <s v="EZNL"/>
    <x v="0"/>
    <x v="2"/>
    <n v="100"/>
    <x v="1"/>
    <x v="1"/>
    <x v="0"/>
    <s v="GWe"/>
    <n v="0"/>
  </r>
  <r>
    <x v="16"/>
    <s v="EZPL"/>
    <x v="0"/>
    <x v="2"/>
    <n v="100"/>
    <x v="1"/>
    <x v="1"/>
    <x v="0"/>
    <s v="GWe"/>
    <n v="0"/>
  </r>
  <r>
    <x v="17"/>
    <s v="EZPT"/>
    <x v="0"/>
    <x v="2"/>
    <n v="100"/>
    <x v="1"/>
    <x v="1"/>
    <x v="0"/>
    <s v="GWe"/>
    <n v="0"/>
  </r>
  <r>
    <x v="18"/>
    <s v="EZRO"/>
    <x v="0"/>
    <x v="2"/>
    <n v="100"/>
    <x v="1"/>
    <x v="1"/>
    <x v="0"/>
    <s v="GWe"/>
    <n v="0"/>
  </r>
  <r>
    <x v="19"/>
    <s v="EZES"/>
    <x v="0"/>
    <x v="2"/>
    <n v="100"/>
    <x v="1"/>
    <x v="1"/>
    <x v="0"/>
    <s v="GWe"/>
    <n v="0"/>
  </r>
  <r>
    <x v="20"/>
    <s v="EZSE"/>
    <x v="0"/>
    <x v="2"/>
    <n v="100"/>
    <x v="1"/>
    <x v="1"/>
    <x v="0"/>
    <s v="GWe"/>
    <n v="0"/>
  </r>
  <r>
    <x v="21"/>
    <s v="EZUK"/>
    <x v="0"/>
    <x v="2"/>
    <n v="100"/>
    <x v="1"/>
    <x v="1"/>
    <x v="0"/>
    <s v="GWe"/>
    <n v="0"/>
  </r>
  <r>
    <x v="0"/>
    <s v="EZBE"/>
    <x v="0"/>
    <x v="2"/>
    <n v="100"/>
    <x v="1"/>
    <x v="2"/>
    <x v="0"/>
    <s v="GWe"/>
    <n v="0"/>
  </r>
  <r>
    <x v="1"/>
    <s v="EZBG"/>
    <x v="0"/>
    <x v="2"/>
    <n v="100"/>
    <x v="1"/>
    <x v="2"/>
    <x v="0"/>
    <s v="GWe"/>
    <n v="0"/>
  </r>
  <r>
    <x v="2"/>
    <s v="EZHR"/>
    <x v="0"/>
    <x v="2"/>
    <n v="100"/>
    <x v="1"/>
    <x v="2"/>
    <x v="0"/>
    <s v="GWe"/>
    <n v="0"/>
  </r>
  <r>
    <x v="3"/>
    <s v="EZCY"/>
    <x v="0"/>
    <x v="2"/>
    <n v="100"/>
    <x v="1"/>
    <x v="2"/>
    <x v="0"/>
    <s v="GWe"/>
    <n v="0"/>
  </r>
  <r>
    <x v="4"/>
    <s v="EZDK"/>
    <x v="0"/>
    <x v="2"/>
    <n v="100"/>
    <x v="1"/>
    <x v="2"/>
    <x v="0"/>
    <s v="GWe"/>
    <n v="0"/>
  </r>
  <r>
    <x v="5"/>
    <s v="EZEE"/>
    <x v="0"/>
    <x v="2"/>
    <n v="100"/>
    <x v="1"/>
    <x v="2"/>
    <x v="0"/>
    <s v="GWe"/>
    <n v="0"/>
  </r>
  <r>
    <x v="6"/>
    <s v="EZFI"/>
    <x v="0"/>
    <x v="2"/>
    <n v="100"/>
    <x v="1"/>
    <x v="2"/>
    <x v="0"/>
    <s v="GWe"/>
    <n v="0"/>
  </r>
  <r>
    <x v="7"/>
    <s v="EZFR"/>
    <x v="0"/>
    <x v="2"/>
    <n v="100"/>
    <x v="1"/>
    <x v="2"/>
    <x v="0"/>
    <s v="GWe"/>
    <n v="0"/>
  </r>
  <r>
    <x v="8"/>
    <s v="EZDE"/>
    <x v="0"/>
    <x v="2"/>
    <n v="100"/>
    <x v="1"/>
    <x v="2"/>
    <x v="0"/>
    <s v="GWe"/>
    <n v="0"/>
  </r>
  <r>
    <x v="9"/>
    <s v="EZGR"/>
    <x v="0"/>
    <x v="2"/>
    <n v="100"/>
    <x v="1"/>
    <x v="2"/>
    <x v="0"/>
    <s v="GWe"/>
    <n v="0"/>
  </r>
  <r>
    <x v="10"/>
    <s v="EZIR"/>
    <x v="0"/>
    <x v="2"/>
    <n v="100"/>
    <x v="1"/>
    <x v="2"/>
    <x v="0"/>
    <s v="GWe"/>
    <n v="0"/>
  </r>
  <r>
    <x v="11"/>
    <s v="EZIT"/>
    <x v="0"/>
    <x v="2"/>
    <n v="100"/>
    <x v="1"/>
    <x v="2"/>
    <x v="0"/>
    <s v="GWe"/>
    <n v="0"/>
  </r>
  <r>
    <x v="12"/>
    <s v="EZLV"/>
    <x v="0"/>
    <x v="2"/>
    <n v="100"/>
    <x v="1"/>
    <x v="2"/>
    <x v="0"/>
    <s v="GWe"/>
    <n v="0"/>
  </r>
  <r>
    <x v="13"/>
    <s v="EZLT"/>
    <x v="0"/>
    <x v="2"/>
    <n v="100"/>
    <x v="1"/>
    <x v="2"/>
    <x v="0"/>
    <s v="GWe"/>
    <n v="0"/>
  </r>
  <r>
    <x v="14"/>
    <s v="EZMT"/>
    <x v="0"/>
    <x v="2"/>
    <n v="100"/>
    <x v="1"/>
    <x v="2"/>
    <x v="0"/>
    <s v="GWe"/>
    <n v="0"/>
  </r>
  <r>
    <x v="15"/>
    <s v="EZNL"/>
    <x v="0"/>
    <x v="2"/>
    <n v="100"/>
    <x v="1"/>
    <x v="2"/>
    <x v="0"/>
    <s v="GWe"/>
    <n v="0"/>
  </r>
  <r>
    <x v="16"/>
    <s v="EZPL"/>
    <x v="0"/>
    <x v="2"/>
    <n v="100"/>
    <x v="1"/>
    <x v="2"/>
    <x v="0"/>
    <s v="GWe"/>
    <n v="0"/>
  </r>
  <r>
    <x v="17"/>
    <s v="EZPT"/>
    <x v="0"/>
    <x v="2"/>
    <n v="100"/>
    <x v="1"/>
    <x v="2"/>
    <x v="0"/>
    <s v="GWe"/>
    <n v="0"/>
  </r>
  <r>
    <x v="18"/>
    <s v="EZRO"/>
    <x v="0"/>
    <x v="2"/>
    <n v="100"/>
    <x v="1"/>
    <x v="2"/>
    <x v="0"/>
    <s v="GWe"/>
    <n v="0"/>
  </r>
  <r>
    <x v="19"/>
    <s v="EZES"/>
    <x v="0"/>
    <x v="2"/>
    <n v="100"/>
    <x v="1"/>
    <x v="2"/>
    <x v="0"/>
    <s v="GWe"/>
    <n v="0"/>
  </r>
  <r>
    <x v="20"/>
    <s v="EZSE"/>
    <x v="0"/>
    <x v="2"/>
    <n v="100"/>
    <x v="1"/>
    <x v="2"/>
    <x v="0"/>
    <s v="GWe"/>
    <n v="0"/>
  </r>
  <r>
    <x v="21"/>
    <s v="EZUK"/>
    <x v="0"/>
    <x v="2"/>
    <n v="100"/>
    <x v="1"/>
    <x v="2"/>
    <x v="0"/>
    <s v="GWe"/>
    <n v="0"/>
  </r>
  <r>
    <x v="0"/>
    <s v="EZBE"/>
    <x v="0"/>
    <x v="2"/>
    <n v="100"/>
    <x v="1"/>
    <x v="0"/>
    <x v="1"/>
    <s v="TWh"/>
    <n v="0"/>
  </r>
  <r>
    <x v="1"/>
    <s v="EZBG"/>
    <x v="0"/>
    <x v="2"/>
    <n v="100"/>
    <x v="1"/>
    <x v="0"/>
    <x v="1"/>
    <s v="TWh"/>
    <n v="0"/>
  </r>
  <r>
    <x v="2"/>
    <s v="EZHR"/>
    <x v="0"/>
    <x v="2"/>
    <n v="100"/>
    <x v="1"/>
    <x v="0"/>
    <x v="1"/>
    <s v="TWh"/>
    <n v="0"/>
  </r>
  <r>
    <x v="3"/>
    <s v="EZCY"/>
    <x v="0"/>
    <x v="2"/>
    <n v="100"/>
    <x v="1"/>
    <x v="0"/>
    <x v="1"/>
    <s v="TWh"/>
    <n v="0"/>
  </r>
  <r>
    <x v="4"/>
    <s v="EZDK"/>
    <x v="0"/>
    <x v="2"/>
    <n v="100"/>
    <x v="1"/>
    <x v="0"/>
    <x v="1"/>
    <s v="TWh"/>
    <n v="0"/>
  </r>
  <r>
    <x v="5"/>
    <s v="EZEE"/>
    <x v="0"/>
    <x v="2"/>
    <n v="100"/>
    <x v="1"/>
    <x v="0"/>
    <x v="1"/>
    <s v="TWh"/>
    <n v="0"/>
  </r>
  <r>
    <x v="6"/>
    <s v="EZFI"/>
    <x v="0"/>
    <x v="2"/>
    <n v="100"/>
    <x v="1"/>
    <x v="0"/>
    <x v="1"/>
    <s v="TWh"/>
    <n v="0"/>
  </r>
  <r>
    <x v="7"/>
    <s v="EZFR"/>
    <x v="0"/>
    <x v="2"/>
    <n v="100"/>
    <x v="1"/>
    <x v="0"/>
    <x v="1"/>
    <s v="TWh"/>
    <n v="0"/>
  </r>
  <r>
    <x v="8"/>
    <s v="EZDE"/>
    <x v="0"/>
    <x v="2"/>
    <n v="100"/>
    <x v="1"/>
    <x v="0"/>
    <x v="1"/>
    <s v="TWh"/>
    <n v="0"/>
  </r>
  <r>
    <x v="9"/>
    <s v="EZGR"/>
    <x v="0"/>
    <x v="2"/>
    <n v="100"/>
    <x v="1"/>
    <x v="0"/>
    <x v="1"/>
    <s v="TWh"/>
    <n v="0"/>
  </r>
  <r>
    <x v="10"/>
    <s v="EZIR"/>
    <x v="0"/>
    <x v="2"/>
    <n v="100"/>
    <x v="1"/>
    <x v="0"/>
    <x v="1"/>
    <s v="TWh"/>
    <n v="0"/>
  </r>
  <r>
    <x v="11"/>
    <s v="EZIT"/>
    <x v="0"/>
    <x v="2"/>
    <n v="100"/>
    <x v="1"/>
    <x v="0"/>
    <x v="1"/>
    <s v="TWh"/>
    <n v="0"/>
  </r>
  <r>
    <x v="12"/>
    <s v="EZLV"/>
    <x v="0"/>
    <x v="2"/>
    <n v="100"/>
    <x v="1"/>
    <x v="0"/>
    <x v="1"/>
    <s v="TWh"/>
    <n v="0"/>
  </r>
  <r>
    <x v="13"/>
    <s v="EZLT"/>
    <x v="0"/>
    <x v="2"/>
    <n v="100"/>
    <x v="1"/>
    <x v="0"/>
    <x v="1"/>
    <s v="TWh"/>
    <n v="0"/>
  </r>
  <r>
    <x v="14"/>
    <s v="EZMT"/>
    <x v="0"/>
    <x v="2"/>
    <n v="100"/>
    <x v="1"/>
    <x v="0"/>
    <x v="1"/>
    <s v="TWh"/>
    <n v="0"/>
  </r>
  <r>
    <x v="15"/>
    <s v="EZNL"/>
    <x v="0"/>
    <x v="2"/>
    <n v="100"/>
    <x v="1"/>
    <x v="0"/>
    <x v="1"/>
    <s v="TWh"/>
    <n v="0"/>
  </r>
  <r>
    <x v="16"/>
    <s v="EZPL"/>
    <x v="0"/>
    <x v="2"/>
    <n v="100"/>
    <x v="1"/>
    <x v="0"/>
    <x v="1"/>
    <s v="TWh"/>
    <n v="0"/>
  </r>
  <r>
    <x v="17"/>
    <s v="EZPT"/>
    <x v="0"/>
    <x v="2"/>
    <n v="100"/>
    <x v="1"/>
    <x v="0"/>
    <x v="1"/>
    <s v="TWh"/>
    <n v="0"/>
  </r>
  <r>
    <x v="18"/>
    <s v="EZRO"/>
    <x v="0"/>
    <x v="2"/>
    <n v="100"/>
    <x v="1"/>
    <x v="0"/>
    <x v="1"/>
    <s v="TWh"/>
    <n v="0"/>
  </r>
  <r>
    <x v="19"/>
    <s v="EZES"/>
    <x v="0"/>
    <x v="2"/>
    <n v="100"/>
    <x v="1"/>
    <x v="0"/>
    <x v="1"/>
    <s v="TWh"/>
    <n v="0"/>
  </r>
  <r>
    <x v="20"/>
    <s v="EZSE"/>
    <x v="0"/>
    <x v="2"/>
    <n v="100"/>
    <x v="1"/>
    <x v="0"/>
    <x v="1"/>
    <s v="TWh"/>
    <n v="0"/>
  </r>
  <r>
    <x v="21"/>
    <s v="EZUK"/>
    <x v="0"/>
    <x v="2"/>
    <n v="100"/>
    <x v="1"/>
    <x v="0"/>
    <x v="1"/>
    <s v="TWh"/>
    <n v="0"/>
  </r>
  <r>
    <x v="0"/>
    <s v="EZBE"/>
    <x v="0"/>
    <x v="2"/>
    <n v="100"/>
    <x v="1"/>
    <x v="1"/>
    <x v="1"/>
    <s v="TWh"/>
    <n v="0"/>
  </r>
  <r>
    <x v="1"/>
    <s v="EZBG"/>
    <x v="0"/>
    <x v="2"/>
    <n v="100"/>
    <x v="1"/>
    <x v="1"/>
    <x v="1"/>
    <s v="TWh"/>
    <n v="0"/>
  </r>
  <r>
    <x v="2"/>
    <s v="EZHR"/>
    <x v="0"/>
    <x v="2"/>
    <n v="100"/>
    <x v="1"/>
    <x v="1"/>
    <x v="1"/>
    <s v="TWh"/>
    <n v="0"/>
  </r>
  <r>
    <x v="3"/>
    <s v="EZCY"/>
    <x v="0"/>
    <x v="2"/>
    <n v="100"/>
    <x v="1"/>
    <x v="1"/>
    <x v="1"/>
    <s v="TWh"/>
    <n v="0"/>
  </r>
  <r>
    <x v="4"/>
    <s v="EZDK"/>
    <x v="0"/>
    <x v="2"/>
    <n v="100"/>
    <x v="1"/>
    <x v="1"/>
    <x v="1"/>
    <s v="TWh"/>
    <n v="0"/>
  </r>
  <r>
    <x v="5"/>
    <s v="EZEE"/>
    <x v="0"/>
    <x v="2"/>
    <n v="100"/>
    <x v="1"/>
    <x v="1"/>
    <x v="1"/>
    <s v="TWh"/>
    <n v="0"/>
  </r>
  <r>
    <x v="6"/>
    <s v="EZFI"/>
    <x v="0"/>
    <x v="2"/>
    <n v="100"/>
    <x v="1"/>
    <x v="1"/>
    <x v="1"/>
    <s v="TWh"/>
    <n v="0"/>
  </r>
  <r>
    <x v="7"/>
    <s v="EZFR"/>
    <x v="0"/>
    <x v="2"/>
    <n v="100"/>
    <x v="1"/>
    <x v="1"/>
    <x v="1"/>
    <s v="TWh"/>
    <n v="0"/>
  </r>
  <r>
    <x v="8"/>
    <s v="EZDE"/>
    <x v="0"/>
    <x v="2"/>
    <n v="100"/>
    <x v="1"/>
    <x v="1"/>
    <x v="1"/>
    <s v="TWh"/>
    <n v="0"/>
  </r>
  <r>
    <x v="9"/>
    <s v="EZGR"/>
    <x v="0"/>
    <x v="2"/>
    <n v="100"/>
    <x v="1"/>
    <x v="1"/>
    <x v="1"/>
    <s v="TWh"/>
    <n v="0"/>
  </r>
  <r>
    <x v="10"/>
    <s v="EZIR"/>
    <x v="0"/>
    <x v="2"/>
    <n v="100"/>
    <x v="1"/>
    <x v="1"/>
    <x v="1"/>
    <s v="TWh"/>
    <n v="0"/>
  </r>
  <r>
    <x v="11"/>
    <s v="EZIT"/>
    <x v="0"/>
    <x v="2"/>
    <n v="100"/>
    <x v="1"/>
    <x v="1"/>
    <x v="1"/>
    <s v="TWh"/>
    <n v="0"/>
  </r>
  <r>
    <x v="12"/>
    <s v="EZLV"/>
    <x v="0"/>
    <x v="2"/>
    <n v="100"/>
    <x v="1"/>
    <x v="1"/>
    <x v="1"/>
    <s v="TWh"/>
    <n v="0"/>
  </r>
  <r>
    <x v="13"/>
    <s v="EZLT"/>
    <x v="0"/>
    <x v="2"/>
    <n v="100"/>
    <x v="1"/>
    <x v="1"/>
    <x v="1"/>
    <s v="TWh"/>
    <n v="0"/>
  </r>
  <r>
    <x v="14"/>
    <s v="EZMT"/>
    <x v="0"/>
    <x v="2"/>
    <n v="100"/>
    <x v="1"/>
    <x v="1"/>
    <x v="1"/>
    <s v="TWh"/>
    <n v="0"/>
  </r>
  <r>
    <x v="15"/>
    <s v="EZNL"/>
    <x v="0"/>
    <x v="2"/>
    <n v="100"/>
    <x v="1"/>
    <x v="1"/>
    <x v="1"/>
    <s v="TWh"/>
    <n v="0"/>
  </r>
  <r>
    <x v="16"/>
    <s v="EZPL"/>
    <x v="0"/>
    <x v="2"/>
    <n v="100"/>
    <x v="1"/>
    <x v="1"/>
    <x v="1"/>
    <s v="TWh"/>
    <n v="0"/>
  </r>
  <r>
    <x v="17"/>
    <s v="EZPT"/>
    <x v="0"/>
    <x v="2"/>
    <n v="100"/>
    <x v="1"/>
    <x v="1"/>
    <x v="1"/>
    <s v="TWh"/>
    <n v="0"/>
  </r>
  <r>
    <x v="18"/>
    <s v="EZRO"/>
    <x v="0"/>
    <x v="2"/>
    <n v="100"/>
    <x v="1"/>
    <x v="1"/>
    <x v="1"/>
    <s v="TWh"/>
    <n v="0"/>
  </r>
  <r>
    <x v="19"/>
    <s v="EZES"/>
    <x v="0"/>
    <x v="2"/>
    <n v="100"/>
    <x v="1"/>
    <x v="1"/>
    <x v="1"/>
    <s v="TWh"/>
    <n v="0"/>
  </r>
  <r>
    <x v="20"/>
    <s v="EZSE"/>
    <x v="0"/>
    <x v="2"/>
    <n v="100"/>
    <x v="1"/>
    <x v="1"/>
    <x v="1"/>
    <s v="TWh"/>
    <n v="0"/>
  </r>
  <r>
    <x v="21"/>
    <s v="EZUK"/>
    <x v="0"/>
    <x v="2"/>
    <n v="100"/>
    <x v="1"/>
    <x v="1"/>
    <x v="1"/>
    <s v="TWh"/>
    <n v="0"/>
  </r>
  <r>
    <x v="0"/>
    <s v="EZBE"/>
    <x v="0"/>
    <x v="2"/>
    <n v="100"/>
    <x v="1"/>
    <x v="2"/>
    <x v="1"/>
    <s v="TWh"/>
    <n v="0"/>
  </r>
  <r>
    <x v="1"/>
    <s v="EZBG"/>
    <x v="0"/>
    <x v="2"/>
    <n v="100"/>
    <x v="1"/>
    <x v="2"/>
    <x v="1"/>
    <s v="TWh"/>
    <n v="0"/>
  </r>
  <r>
    <x v="2"/>
    <s v="EZHR"/>
    <x v="0"/>
    <x v="2"/>
    <n v="100"/>
    <x v="1"/>
    <x v="2"/>
    <x v="1"/>
    <s v="TWh"/>
    <n v="0"/>
  </r>
  <r>
    <x v="3"/>
    <s v="EZCY"/>
    <x v="0"/>
    <x v="2"/>
    <n v="100"/>
    <x v="1"/>
    <x v="2"/>
    <x v="1"/>
    <s v="TWh"/>
    <n v="0"/>
  </r>
  <r>
    <x v="4"/>
    <s v="EZDK"/>
    <x v="0"/>
    <x v="2"/>
    <n v="100"/>
    <x v="1"/>
    <x v="2"/>
    <x v="1"/>
    <s v="TWh"/>
    <n v="0"/>
  </r>
  <r>
    <x v="5"/>
    <s v="EZEE"/>
    <x v="0"/>
    <x v="2"/>
    <n v="100"/>
    <x v="1"/>
    <x v="2"/>
    <x v="1"/>
    <s v="TWh"/>
    <n v="0"/>
  </r>
  <r>
    <x v="6"/>
    <s v="EZFI"/>
    <x v="0"/>
    <x v="2"/>
    <n v="100"/>
    <x v="1"/>
    <x v="2"/>
    <x v="1"/>
    <s v="TWh"/>
    <n v="0"/>
  </r>
  <r>
    <x v="7"/>
    <s v="EZFR"/>
    <x v="0"/>
    <x v="2"/>
    <n v="100"/>
    <x v="1"/>
    <x v="2"/>
    <x v="1"/>
    <s v="TWh"/>
    <n v="0"/>
  </r>
  <r>
    <x v="8"/>
    <s v="EZDE"/>
    <x v="0"/>
    <x v="2"/>
    <n v="100"/>
    <x v="1"/>
    <x v="2"/>
    <x v="1"/>
    <s v="TWh"/>
    <n v="0"/>
  </r>
  <r>
    <x v="9"/>
    <s v="EZGR"/>
    <x v="0"/>
    <x v="2"/>
    <n v="100"/>
    <x v="1"/>
    <x v="2"/>
    <x v="1"/>
    <s v="TWh"/>
    <n v="0"/>
  </r>
  <r>
    <x v="10"/>
    <s v="EZIR"/>
    <x v="0"/>
    <x v="2"/>
    <n v="100"/>
    <x v="1"/>
    <x v="2"/>
    <x v="1"/>
    <s v="TWh"/>
    <n v="0"/>
  </r>
  <r>
    <x v="11"/>
    <s v="EZIT"/>
    <x v="0"/>
    <x v="2"/>
    <n v="100"/>
    <x v="1"/>
    <x v="2"/>
    <x v="1"/>
    <s v="TWh"/>
    <n v="0"/>
  </r>
  <r>
    <x v="12"/>
    <s v="EZLV"/>
    <x v="0"/>
    <x v="2"/>
    <n v="100"/>
    <x v="1"/>
    <x v="2"/>
    <x v="1"/>
    <s v="TWh"/>
    <n v="0"/>
  </r>
  <r>
    <x v="13"/>
    <s v="EZLT"/>
    <x v="0"/>
    <x v="2"/>
    <n v="100"/>
    <x v="1"/>
    <x v="2"/>
    <x v="1"/>
    <s v="TWh"/>
    <n v="0"/>
  </r>
  <r>
    <x v="14"/>
    <s v="EZMT"/>
    <x v="0"/>
    <x v="2"/>
    <n v="100"/>
    <x v="1"/>
    <x v="2"/>
    <x v="1"/>
    <s v="TWh"/>
    <n v="0"/>
  </r>
  <r>
    <x v="15"/>
    <s v="EZNL"/>
    <x v="0"/>
    <x v="2"/>
    <n v="100"/>
    <x v="1"/>
    <x v="2"/>
    <x v="1"/>
    <s v="TWh"/>
    <n v="0"/>
  </r>
  <r>
    <x v="16"/>
    <s v="EZPL"/>
    <x v="0"/>
    <x v="2"/>
    <n v="100"/>
    <x v="1"/>
    <x v="2"/>
    <x v="1"/>
    <s v="TWh"/>
    <n v="0"/>
  </r>
  <r>
    <x v="17"/>
    <s v="EZPT"/>
    <x v="0"/>
    <x v="2"/>
    <n v="100"/>
    <x v="1"/>
    <x v="2"/>
    <x v="1"/>
    <s v="TWh"/>
    <n v="0"/>
  </r>
  <r>
    <x v="18"/>
    <s v="EZRO"/>
    <x v="0"/>
    <x v="2"/>
    <n v="100"/>
    <x v="1"/>
    <x v="2"/>
    <x v="1"/>
    <s v="TWh"/>
    <n v="0"/>
  </r>
  <r>
    <x v="19"/>
    <s v="EZES"/>
    <x v="0"/>
    <x v="2"/>
    <n v="100"/>
    <x v="1"/>
    <x v="2"/>
    <x v="1"/>
    <s v="TWh"/>
    <n v="0"/>
  </r>
  <r>
    <x v="20"/>
    <s v="EZSE"/>
    <x v="0"/>
    <x v="2"/>
    <n v="100"/>
    <x v="1"/>
    <x v="2"/>
    <x v="1"/>
    <s v="TWh"/>
    <n v="0"/>
  </r>
  <r>
    <x v="21"/>
    <s v="EZUK"/>
    <x v="0"/>
    <x v="2"/>
    <n v="100"/>
    <x v="1"/>
    <x v="2"/>
    <x v="1"/>
    <s v="TWh"/>
    <n v="0"/>
  </r>
  <r>
    <x v="22"/>
    <s v="AT11"/>
    <x v="1"/>
    <x v="3"/>
    <n v="100"/>
    <x v="0"/>
    <x v="0"/>
    <x v="0"/>
    <s v="GWe"/>
    <n v="0.25171254199999998"/>
  </r>
  <r>
    <x v="22"/>
    <s v="AT12"/>
    <x v="1"/>
    <x v="3"/>
    <n v="100"/>
    <x v="0"/>
    <x v="0"/>
    <x v="0"/>
    <s v="GWe"/>
    <n v="0"/>
  </r>
  <r>
    <x v="22"/>
    <s v="AT13"/>
    <x v="1"/>
    <x v="3"/>
    <n v="100"/>
    <x v="0"/>
    <x v="0"/>
    <x v="0"/>
    <s v="GWe"/>
    <n v="0"/>
  </r>
  <r>
    <x v="22"/>
    <s v="AT21"/>
    <x v="1"/>
    <x v="3"/>
    <n v="100"/>
    <x v="0"/>
    <x v="0"/>
    <x v="0"/>
    <s v="GWe"/>
    <n v="0.57769406599999995"/>
  </r>
  <r>
    <x v="22"/>
    <s v="AT22"/>
    <x v="1"/>
    <x v="3"/>
    <n v="100"/>
    <x v="0"/>
    <x v="0"/>
    <x v="0"/>
    <s v="GWe"/>
    <n v="1.152961304"/>
  </r>
  <r>
    <x v="22"/>
    <s v="AT31"/>
    <x v="1"/>
    <x v="3"/>
    <n v="100"/>
    <x v="0"/>
    <x v="0"/>
    <x v="0"/>
    <s v="GWe"/>
    <n v="1.2568192039999999"/>
  </r>
  <r>
    <x v="22"/>
    <s v="AT32"/>
    <x v="1"/>
    <x v="3"/>
    <n v="100"/>
    <x v="0"/>
    <x v="0"/>
    <x v="0"/>
    <s v="GWe"/>
    <n v="0.51280276800000002"/>
  </r>
  <r>
    <x v="22"/>
    <s v="AT33"/>
    <x v="1"/>
    <x v="3"/>
    <n v="100"/>
    <x v="0"/>
    <x v="0"/>
    <x v="0"/>
    <s v="GWe"/>
    <n v="1.3101120449999999"/>
  </r>
  <r>
    <x v="22"/>
    <s v="AT34"/>
    <x v="1"/>
    <x v="3"/>
    <n v="100"/>
    <x v="0"/>
    <x v="0"/>
    <x v="0"/>
    <s v="GWe"/>
    <n v="0.31689612"/>
  </r>
  <r>
    <x v="0"/>
    <s v="BE10"/>
    <x v="1"/>
    <x v="3"/>
    <n v="100"/>
    <x v="0"/>
    <x v="0"/>
    <x v="0"/>
    <s v="GWe"/>
    <n v="0"/>
  </r>
  <r>
    <x v="0"/>
    <s v="BE21"/>
    <x v="1"/>
    <x v="3"/>
    <n v="100"/>
    <x v="0"/>
    <x v="0"/>
    <x v="0"/>
    <s v="GWe"/>
    <n v="0"/>
  </r>
  <r>
    <x v="0"/>
    <s v="BE22"/>
    <x v="1"/>
    <x v="3"/>
    <n v="100"/>
    <x v="0"/>
    <x v="0"/>
    <x v="0"/>
    <s v="GWe"/>
    <n v="0"/>
  </r>
  <r>
    <x v="0"/>
    <s v="BE23"/>
    <x v="1"/>
    <x v="3"/>
    <n v="100"/>
    <x v="0"/>
    <x v="0"/>
    <x v="0"/>
    <s v="GWe"/>
    <n v="0"/>
  </r>
  <r>
    <x v="0"/>
    <s v="BE24"/>
    <x v="1"/>
    <x v="3"/>
    <n v="100"/>
    <x v="0"/>
    <x v="0"/>
    <x v="0"/>
    <s v="GWe"/>
    <n v="3.5427060000000001E-3"/>
  </r>
  <r>
    <x v="0"/>
    <s v="BE25"/>
    <x v="1"/>
    <x v="3"/>
    <n v="100"/>
    <x v="0"/>
    <x v="0"/>
    <x v="0"/>
    <s v="GWe"/>
    <n v="0"/>
  </r>
  <r>
    <x v="0"/>
    <s v="BE31"/>
    <x v="1"/>
    <x v="3"/>
    <n v="100"/>
    <x v="0"/>
    <x v="0"/>
    <x v="0"/>
    <s v="GWe"/>
    <n v="7.0854129999999996E-3"/>
  </r>
  <r>
    <x v="0"/>
    <s v="BE32"/>
    <x v="1"/>
    <x v="3"/>
    <n v="100"/>
    <x v="0"/>
    <x v="0"/>
    <x v="0"/>
    <s v="GWe"/>
    <n v="7.1328272999999998E-2"/>
  </r>
  <r>
    <x v="0"/>
    <s v="BE33"/>
    <x v="1"/>
    <x v="3"/>
    <n v="100"/>
    <x v="0"/>
    <x v="0"/>
    <x v="0"/>
    <s v="GWe"/>
    <n v="0.106281194"/>
  </r>
  <r>
    <x v="0"/>
    <s v="BE34"/>
    <x v="1"/>
    <x v="3"/>
    <n v="100"/>
    <x v="0"/>
    <x v="0"/>
    <x v="0"/>
    <s v="GWe"/>
    <n v="0.251503268"/>
  </r>
  <r>
    <x v="0"/>
    <s v="BE35"/>
    <x v="1"/>
    <x v="3"/>
    <n v="100"/>
    <x v="0"/>
    <x v="0"/>
    <x v="0"/>
    <s v="GWe"/>
    <n v="0.156264706"/>
  </r>
  <r>
    <x v="1"/>
    <s v="BG31"/>
    <x v="1"/>
    <x v="3"/>
    <n v="100"/>
    <x v="0"/>
    <x v="0"/>
    <x v="0"/>
    <s v="GWe"/>
    <n v="21.716895657999999"/>
  </r>
  <r>
    <x v="1"/>
    <s v="BG32"/>
    <x v="1"/>
    <x v="3"/>
    <n v="100"/>
    <x v="0"/>
    <x v="0"/>
    <x v="0"/>
    <s v="GWe"/>
    <n v="11.915368449000001"/>
  </r>
  <r>
    <x v="1"/>
    <s v="BG33"/>
    <x v="1"/>
    <x v="3"/>
    <n v="100"/>
    <x v="0"/>
    <x v="0"/>
    <x v="0"/>
    <s v="GWe"/>
    <n v="6.6388155800000002"/>
  </r>
  <r>
    <x v="1"/>
    <s v="BG34"/>
    <x v="1"/>
    <x v="3"/>
    <n v="100"/>
    <x v="0"/>
    <x v="0"/>
    <x v="0"/>
    <s v="GWe"/>
    <n v="11.363305252"/>
  </r>
  <r>
    <x v="1"/>
    <s v="BG41"/>
    <x v="1"/>
    <x v="3"/>
    <n v="100"/>
    <x v="0"/>
    <x v="0"/>
    <x v="0"/>
    <s v="GWe"/>
    <n v="1.1075294120000001"/>
  </r>
  <r>
    <x v="1"/>
    <s v="BG42"/>
    <x v="1"/>
    <x v="3"/>
    <n v="100"/>
    <x v="0"/>
    <x v="0"/>
    <x v="0"/>
    <s v="GWe"/>
    <n v="6.0091716890000004"/>
  </r>
  <r>
    <x v="2"/>
    <s v="HR03"/>
    <x v="1"/>
    <x v="3"/>
    <n v="100"/>
    <x v="0"/>
    <x v="0"/>
    <x v="0"/>
    <s v="GWe"/>
    <n v="2.9016806719999999"/>
  </r>
  <r>
    <x v="2"/>
    <s v="HR04"/>
    <x v="1"/>
    <x v="3"/>
    <n v="100"/>
    <x v="0"/>
    <x v="0"/>
    <x v="0"/>
    <s v="GWe"/>
    <n v="8.6316998730000005"/>
  </r>
  <r>
    <x v="3"/>
    <s v="CY00"/>
    <x v="1"/>
    <x v="3"/>
    <n v="100"/>
    <x v="0"/>
    <x v="0"/>
    <x v="0"/>
    <s v="GWe"/>
    <n v="2.8766974310000002"/>
  </r>
  <r>
    <x v="23"/>
    <s v="CZ01"/>
    <x v="1"/>
    <x v="3"/>
    <n v="100"/>
    <x v="0"/>
    <x v="0"/>
    <x v="0"/>
    <s v="GWe"/>
    <n v="0"/>
  </r>
  <r>
    <x v="23"/>
    <s v="CZ02"/>
    <x v="1"/>
    <x v="3"/>
    <n v="100"/>
    <x v="0"/>
    <x v="0"/>
    <x v="0"/>
    <s v="GWe"/>
    <n v="0"/>
  </r>
  <r>
    <x v="23"/>
    <s v="CZ03"/>
    <x v="1"/>
    <x v="3"/>
    <n v="100"/>
    <x v="0"/>
    <x v="0"/>
    <x v="0"/>
    <s v="GWe"/>
    <n v="1.0573216910000001"/>
  </r>
  <r>
    <x v="23"/>
    <s v="CZ04"/>
    <x v="1"/>
    <x v="3"/>
    <n v="100"/>
    <x v="0"/>
    <x v="0"/>
    <x v="0"/>
    <s v="GWe"/>
    <n v="0.95539184099999996"/>
  </r>
  <r>
    <x v="23"/>
    <s v="CZ05"/>
    <x v="1"/>
    <x v="3"/>
    <n v="100"/>
    <x v="0"/>
    <x v="0"/>
    <x v="0"/>
    <s v="GWe"/>
    <n v="0.33485294100000002"/>
  </r>
  <r>
    <x v="23"/>
    <s v="CZ06"/>
    <x v="1"/>
    <x v="3"/>
    <n v="100"/>
    <x v="0"/>
    <x v="0"/>
    <x v="0"/>
    <s v="GWe"/>
    <n v="0"/>
  </r>
  <r>
    <x v="23"/>
    <s v="CZ07"/>
    <x v="1"/>
    <x v="3"/>
    <n v="100"/>
    <x v="0"/>
    <x v="0"/>
    <x v="0"/>
    <s v="GWe"/>
    <n v="0.23601810000000001"/>
  </r>
  <r>
    <x v="23"/>
    <s v="CZ08"/>
    <x v="1"/>
    <x v="3"/>
    <n v="100"/>
    <x v="0"/>
    <x v="0"/>
    <x v="0"/>
    <s v="GWe"/>
    <n v="8.3074865999999997E-2"/>
  </r>
  <r>
    <x v="4"/>
    <s v="DK01"/>
    <x v="1"/>
    <x v="3"/>
    <n v="100"/>
    <x v="0"/>
    <x v="0"/>
    <x v="0"/>
    <s v="GWe"/>
    <n v="0"/>
  </r>
  <r>
    <x v="4"/>
    <s v="DK02"/>
    <x v="1"/>
    <x v="3"/>
    <n v="100"/>
    <x v="0"/>
    <x v="0"/>
    <x v="0"/>
    <s v="GWe"/>
    <n v="0"/>
  </r>
  <r>
    <x v="4"/>
    <s v="DK03"/>
    <x v="1"/>
    <x v="3"/>
    <n v="100"/>
    <x v="0"/>
    <x v="0"/>
    <x v="0"/>
    <s v="GWe"/>
    <n v="0"/>
  </r>
  <r>
    <x v="4"/>
    <s v="DK04"/>
    <x v="1"/>
    <x v="3"/>
    <n v="100"/>
    <x v="0"/>
    <x v="0"/>
    <x v="0"/>
    <s v="GWe"/>
    <n v="0"/>
  </r>
  <r>
    <x v="4"/>
    <s v="DK05"/>
    <x v="1"/>
    <x v="3"/>
    <n v="100"/>
    <x v="0"/>
    <x v="0"/>
    <x v="0"/>
    <s v="GWe"/>
    <n v="0"/>
  </r>
  <r>
    <x v="5"/>
    <s v="EE00"/>
    <x v="1"/>
    <x v="3"/>
    <n v="100"/>
    <x v="0"/>
    <x v="0"/>
    <x v="0"/>
    <s v="GWe"/>
    <n v="0"/>
  </r>
  <r>
    <x v="6"/>
    <s v="FI19"/>
    <x v="1"/>
    <x v="3"/>
    <n v="100"/>
    <x v="0"/>
    <x v="0"/>
    <x v="0"/>
    <s v="GWe"/>
    <n v="0"/>
  </r>
  <r>
    <x v="6"/>
    <s v="FI1B"/>
    <x v="1"/>
    <x v="3"/>
    <n v="100"/>
    <x v="0"/>
    <x v="0"/>
    <x v="0"/>
    <s v="GWe"/>
    <n v="0"/>
  </r>
  <r>
    <x v="6"/>
    <s v="FI1C"/>
    <x v="1"/>
    <x v="3"/>
    <n v="100"/>
    <x v="0"/>
    <x v="0"/>
    <x v="0"/>
    <s v="GWe"/>
    <n v="0"/>
  </r>
  <r>
    <x v="6"/>
    <s v="FI1D"/>
    <x v="1"/>
    <x v="3"/>
    <n v="100"/>
    <x v="0"/>
    <x v="0"/>
    <x v="0"/>
    <s v="GWe"/>
    <n v="0.45103676500000001"/>
  </r>
  <r>
    <x v="6"/>
    <s v="FI20"/>
    <x v="1"/>
    <x v="3"/>
    <n v="100"/>
    <x v="0"/>
    <x v="0"/>
    <x v="0"/>
    <s v="GWe"/>
    <n v="0"/>
  </r>
  <r>
    <x v="7"/>
    <s v="FR10"/>
    <x v="1"/>
    <x v="3"/>
    <n v="100"/>
    <x v="0"/>
    <x v="0"/>
    <x v="0"/>
    <s v="GWe"/>
    <n v="0"/>
  </r>
  <r>
    <x v="7"/>
    <s v="FR21"/>
    <x v="1"/>
    <x v="3"/>
    <n v="100"/>
    <x v="0"/>
    <x v="0"/>
    <x v="0"/>
    <s v="GWe"/>
    <n v="0"/>
  </r>
  <r>
    <x v="7"/>
    <s v="FR22"/>
    <x v="1"/>
    <x v="3"/>
    <n v="100"/>
    <x v="0"/>
    <x v="0"/>
    <x v="0"/>
    <s v="GWe"/>
    <n v="0"/>
  </r>
  <r>
    <x v="7"/>
    <s v="FR23"/>
    <x v="1"/>
    <x v="3"/>
    <n v="100"/>
    <x v="0"/>
    <x v="0"/>
    <x v="0"/>
    <s v="GWe"/>
    <n v="0"/>
  </r>
  <r>
    <x v="7"/>
    <s v="FR24"/>
    <x v="1"/>
    <x v="3"/>
    <n v="100"/>
    <x v="0"/>
    <x v="0"/>
    <x v="0"/>
    <s v="GWe"/>
    <n v="0"/>
  </r>
  <r>
    <x v="7"/>
    <s v="FR25"/>
    <x v="1"/>
    <x v="3"/>
    <n v="100"/>
    <x v="0"/>
    <x v="0"/>
    <x v="0"/>
    <s v="GWe"/>
    <n v="0"/>
  </r>
  <r>
    <x v="7"/>
    <s v="FR26"/>
    <x v="1"/>
    <x v="3"/>
    <n v="100"/>
    <x v="0"/>
    <x v="0"/>
    <x v="0"/>
    <s v="GWe"/>
    <n v="0"/>
  </r>
  <r>
    <x v="7"/>
    <s v="FR30"/>
    <x v="1"/>
    <x v="3"/>
    <n v="100"/>
    <x v="0"/>
    <x v="0"/>
    <x v="0"/>
    <s v="GWe"/>
    <n v="0"/>
  </r>
  <r>
    <x v="7"/>
    <s v="FR41"/>
    <x v="1"/>
    <x v="3"/>
    <n v="100"/>
    <x v="0"/>
    <x v="0"/>
    <x v="0"/>
    <s v="GWe"/>
    <n v="4.3429791020000001"/>
  </r>
  <r>
    <x v="7"/>
    <s v="FR42"/>
    <x v="1"/>
    <x v="3"/>
    <n v="100"/>
    <x v="0"/>
    <x v="0"/>
    <x v="0"/>
    <s v="GWe"/>
    <n v="1.133764706"/>
  </r>
  <r>
    <x v="7"/>
    <s v="FR43"/>
    <x v="1"/>
    <x v="3"/>
    <n v="100"/>
    <x v="0"/>
    <x v="0"/>
    <x v="0"/>
    <s v="GWe"/>
    <n v="1.4850324539999999"/>
  </r>
  <r>
    <x v="7"/>
    <s v="FR51"/>
    <x v="1"/>
    <x v="3"/>
    <n v="100"/>
    <x v="0"/>
    <x v="0"/>
    <x v="0"/>
    <s v="GWe"/>
    <n v="0"/>
  </r>
  <r>
    <x v="7"/>
    <s v="FR52"/>
    <x v="1"/>
    <x v="3"/>
    <n v="100"/>
    <x v="0"/>
    <x v="0"/>
    <x v="0"/>
    <s v="GWe"/>
    <n v="0"/>
  </r>
  <r>
    <x v="7"/>
    <s v="FR53"/>
    <x v="1"/>
    <x v="3"/>
    <n v="100"/>
    <x v="0"/>
    <x v="0"/>
    <x v="0"/>
    <s v="GWe"/>
    <n v="0"/>
  </r>
  <r>
    <x v="7"/>
    <s v="FR61"/>
    <x v="1"/>
    <x v="3"/>
    <n v="100"/>
    <x v="0"/>
    <x v="0"/>
    <x v="0"/>
    <s v="GWe"/>
    <n v="12.536818627000001"/>
  </r>
  <r>
    <x v="7"/>
    <s v="FR62"/>
    <x v="1"/>
    <x v="3"/>
    <n v="100"/>
    <x v="0"/>
    <x v="0"/>
    <x v="0"/>
    <s v="GWe"/>
    <n v="8.2033884080000004"/>
  </r>
  <r>
    <x v="7"/>
    <s v="FR63"/>
    <x v="1"/>
    <x v="3"/>
    <n v="100"/>
    <x v="0"/>
    <x v="0"/>
    <x v="0"/>
    <s v="GWe"/>
    <n v="1.4298713240000001"/>
  </r>
  <r>
    <x v="7"/>
    <s v="FR71"/>
    <x v="1"/>
    <x v="3"/>
    <n v="100"/>
    <x v="0"/>
    <x v="0"/>
    <x v="0"/>
    <s v="GWe"/>
    <n v="1.9726027399999999"/>
  </r>
  <r>
    <x v="7"/>
    <s v="FR72"/>
    <x v="1"/>
    <x v="3"/>
    <n v="100"/>
    <x v="0"/>
    <x v="0"/>
    <x v="0"/>
    <s v="GWe"/>
    <n v="0"/>
  </r>
  <r>
    <x v="7"/>
    <s v="FR81"/>
    <x v="1"/>
    <x v="3"/>
    <n v="100"/>
    <x v="0"/>
    <x v="0"/>
    <x v="0"/>
    <s v="GWe"/>
    <n v="0"/>
  </r>
  <r>
    <x v="7"/>
    <s v="FR82"/>
    <x v="1"/>
    <x v="3"/>
    <n v="100"/>
    <x v="0"/>
    <x v="0"/>
    <x v="0"/>
    <s v="GWe"/>
    <n v="2.6983957219999999"/>
  </r>
  <r>
    <x v="7"/>
    <s v="FR83"/>
    <x v="1"/>
    <x v="3"/>
    <n v="100"/>
    <x v="0"/>
    <x v="0"/>
    <x v="0"/>
    <s v="GWe"/>
    <n v="1.0563232410000001"/>
  </r>
  <r>
    <x v="8"/>
    <s v="DEC0"/>
    <x v="1"/>
    <x v="3"/>
    <n v="100"/>
    <x v="0"/>
    <x v="0"/>
    <x v="0"/>
    <s v="GWe"/>
    <n v="0.14305668399999999"/>
  </r>
  <r>
    <x v="8"/>
    <s v="DE11"/>
    <x v="1"/>
    <x v="3"/>
    <n v="100"/>
    <x v="0"/>
    <x v="0"/>
    <x v="0"/>
    <s v="GWe"/>
    <n v="0.93666176499999998"/>
  </r>
  <r>
    <x v="8"/>
    <s v="DE12"/>
    <x v="1"/>
    <x v="3"/>
    <n v="100"/>
    <x v="0"/>
    <x v="0"/>
    <x v="0"/>
    <s v="GWe"/>
    <n v="0.32817956700000001"/>
  </r>
  <r>
    <x v="8"/>
    <s v="DE13"/>
    <x v="1"/>
    <x v="3"/>
    <n v="100"/>
    <x v="0"/>
    <x v="0"/>
    <x v="0"/>
    <s v="GWe"/>
    <n v="0.82185597600000004"/>
  </r>
  <r>
    <x v="8"/>
    <s v="DE14"/>
    <x v="1"/>
    <x v="3"/>
    <n v="100"/>
    <x v="0"/>
    <x v="0"/>
    <x v="0"/>
    <s v="GWe"/>
    <n v="1.2889700230000001"/>
  </r>
  <r>
    <x v="8"/>
    <s v="DE21"/>
    <x v="1"/>
    <x v="3"/>
    <n v="100"/>
    <x v="0"/>
    <x v="0"/>
    <x v="0"/>
    <s v="GWe"/>
    <n v="0.67025000000000001"/>
  </r>
  <r>
    <x v="8"/>
    <s v="DE22"/>
    <x v="1"/>
    <x v="3"/>
    <n v="100"/>
    <x v="0"/>
    <x v="0"/>
    <x v="0"/>
    <s v="GWe"/>
    <n v="0.32709558799999999"/>
  </r>
  <r>
    <x v="8"/>
    <s v="DE23"/>
    <x v="1"/>
    <x v="3"/>
    <n v="100"/>
    <x v="0"/>
    <x v="0"/>
    <x v="0"/>
    <s v="GWe"/>
    <n v="0.87767092400000002"/>
  </r>
  <r>
    <x v="8"/>
    <s v="DE24"/>
    <x v="1"/>
    <x v="3"/>
    <n v="100"/>
    <x v="0"/>
    <x v="0"/>
    <x v="0"/>
    <s v="GWe"/>
    <n v="0.256269301"/>
  </r>
  <r>
    <x v="8"/>
    <s v="DE25"/>
    <x v="1"/>
    <x v="3"/>
    <n v="100"/>
    <x v="0"/>
    <x v="0"/>
    <x v="0"/>
    <s v="GWe"/>
    <n v="0.46944585599999999"/>
  </r>
  <r>
    <x v="8"/>
    <s v="DE26"/>
    <x v="1"/>
    <x v="3"/>
    <n v="100"/>
    <x v="0"/>
    <x v="0"/>
    <x v="0"/>
    <s v="GWe"/>
    <n v="1.0929756859999999"/>
  </r>
  <r>
    <x v="8"/>
    <s v="DE27"/>
    <x v="1"/>
    <x v="3"/>
    <n v="100"/>
    <x v="0"/>
    <x v="0"/>
    <x v="0"/>
    <s v="GWe"/>
    <n v="1.450581933"/>
  </r>
  <r>
    <x v="8"/>
    <s v="DE30"/>
    <x v="1"/>
    <x v="3"/>
    <n v="100"/>
    <x v="0"/>
    <x v="0"/>
    <x v="0"/>
    <s v="GWe"/>
    <n v="0"/>
  </r>
  <r>
    <x v="8"/>
    <s v="DE40"/>
    <x v="1"/>
    <x v="3"/>
    <n v="100"/>
    <x v="0"/>
    <x v="0"/>
    <x v="0"/>
    <s v="GWe"/>
    <n v="2.6355033940000001"/>
  </r>
  <r>
    <x v="8"/>
    <s v="DE50"/>
    <x v="1"/>
    <x v="3"/>
    <n v="100"/>
    <x v="0"/>
    <x v="0"/>
    <x v="0"/>
    <s v="GWe"/>
    <n v="0"/>
  </r>
  <r>
    <x v="8"/>
    <s v="DE60"/>
    <x v="1"/>
    <x v="3"/>
    <n v="100"/>
    <x v="0"/>
    <x v="0"/>
    <x v="0"/>
    <s v="GWe"/>
    <n v="0"/>
  </r>
  <r>
    <x v="8"/>
    <s v="DE71"/>
    <x v="1"/>
    <x v="3"/>
    <n v="100"/>
    <x v="0"/>
    <x v="0"/>
    <x v="0"/>
    <s v="GWe"/>
    <n v="0.12568575900000001"/>
  </r>
  <r>
    <x v="8"/>
    <s v="DE72"/>
    <x v="1"/>
    <x v="3"/>
    <n v="100"/>
    <x v="0"/>
    <x v="0"/>
    <x v="0"/>
    <s v="GWe"/>
    <n v="0.38368823499999999"/>
  </r>
  <r>
    <x v="8"/>
    <s v="DE73"/>
    <x v="1"/>
    <x v="3"/>
    <n v="100"/>
    <x v="0"/>
    <x v="0"/>
    <x v="0"/>
    <s v="GWe"/>
    <n v="0.67628793899999995"/>
  </r>
  <r>
    <x v="8"/>
    <s v="DE80"/>
    <x v="1"/>
    <x v="3"/>
    <n v="100"/>
    <x v="0"/>
    <x v="0"/>
    <x v="0"/>
    <s v="GWe"/>
    <n v="0"/>
  </r>
  <r>
    <x v="8"/>
    <s v="DE91"/>
    <x v="1"/>
    <x v="3"/>
    <n v="100"/>
    <x v="0"/>
    <x v="0"/>
    <x v="0"/>
    <s v="GWe"/>
    <n v="0.80796588199999997"/>
  </r>
  <r>
    <x v="8"/>
    <s v="DE92"/>
    <x v="1"/>
    <x v="3"/>
    <n v="100"/>
    <x v="0"/>
    <x v="0"/>
    <x v="0"/>
    <s v="GWe"/>
    <n v="0.19830203599999999"/>
  </r>
  <r>
    <x v="8"/>
    <s v="DE93"/>
    <x v="1"/>
    <x v="3"/>
    <n v="100"/>
    <x v="0"/>
    <x v="0"/>
    <x v="0"/>
    <s v="GWe"/>
    <n v="0.69169730399999996"/>
  </r>
  <r>
    <x v="8"/>
    <s v="DE94"/>
    <x v="1"/>
    <x v="3"/>
    <n v="100"/>
    <x v="0"/>
    <x v="0"/>
    <x v="0"/>
    <s v="GWe"/>
    <n v="0"/>
  </r>
  <r>
    <x v="8"/>
    <s v="DEA1"/>
    <x v="1"/>
    <x v="3"/>
    <n v="100"/>
    <x v="0"/>
    <x v="0"/>
    <x v="0"/>
    <s v="GWe"/>
    <n v="0"/>
  </r>
  <r>
    <x v="8"/>
    <s v="DEA2"/>
    <x v="1"/>
    <x v="3"/>
    <n v="100"/>
    <x v="0"/>
    <x v="0"/>
    <x v="0"/>
    <s v="GWe"/>
    <n v="5.8102940999999998E-2"/>
  </r>
  <r>
    <x v="8"/>
    <s v="DEA3"/>
    <x v="1"/>
    <x v="3"/>
    <n v="100"/>
    <x v="0"/>
    <x v="0"/>
    <x v="0"/>
    <s v="GWe"/>
    <n v="0"/>
  </r>
  <r>
    <x v="8"/>
    <s v="DEA4"/>
    <x v="1"/>
    <x v="3"/>
    <n v="100"/>
    <x v="0"/>
    <x v="0"/>
    <x v="0"/>
    <s v="GWe"/>
    <n v="0.44580882399999999"/>
  </r>
  <r>
    <x v="8"/>
    <s v="DEA5"/>
    <x v="1"/>
    <x v="3"/>
    <n v="100"/>
    <x v="0"/>
    <x v="0"/>
    <x v="0"/>
    <s v="GWe"/>
    <n v="0.20416289600000001"/>
  </r>
  <r>
    <x v="8"/>
    <s v="DEB1"/>
    <x v="1"/>
    <x v="3"/>
    <n v="100"/>
    <x v="0"/>
    <x v="0"/>
    <x v="0"/>
    <s v="GWe"/>
    <n v="0.37149264700000001"/>
  </r>
  <r>
    <x v="8"/>
    <s v="DEB2"/>
    <x v="1"/>
    <x v="3"/>
    <n v="100"/>
    <x v="0"/>
    <x v="0"/>
    <x v="0"/>
    <s v="GWe"/>
    <n v="0.20316910799999999"/>
  </r>
  <r>
    <x v="8"/>
    <s v="DEB3"/>
    <x v="1"/>
    <x v="3"/>
    <n v="100"/>
    <x v="0"/>
    <x v="0"/>
    <x v="0"/>
    <s v="GWe"/>
    <n v="0.72985706800000005"/>
  </r>
  <r>
    <x v="8"/>
    <s v="DED2"/>
    <x v="1"/>
    <x v="3"/>
    <n v="100"/>
    <x v="0"/>
    <x v="0"/>
    <x v="0"/>
    <s v="GWe"/>
    <n v="0.71024331600000001"/>
  </r>
  <r>
    <x v="8"/>
    <s v="DED4"/>
    <x v="1"/>
    <x v="3"/>
    <n v="100"/>
    <x v="0"/>
    <x v="0"/>
    <x v="0"/>
    <s v="GWe"/>
    <n v="1.482762868"/>
  </r>
  <r>
    <x v="8"/>
    <s v="DED5"/>
    <x v="1"/>
    <x v="3"/>
    <n v="100"/>
    <x v="0"/>
    <x v="0"/>
    <x v="0"/>
    <s v="GWe"/>
    <n v="0.130653979"/>
  </r>
  <r>
    <x v="8"/>
    <s v="DEE0"/>
    <x v="1"/>
    <x v="3"/>
    <n v="100"/>
    <x v="0"/>
    <x v="0"/>
    <x v="0"/>
    <s v="GWe"/>
    <n v="3.0498941180000001"/>
  </r>
  <r>
    <x v="8"/>
    <s v="DEF0"/>
    <x v="1"/>
    <x v="3"/>
    <n v="100"/>
    <x v="0"/>
    <x v="0"/>
    <x v="0"/>
    <s v="GWe"/>
    <n v="0"/>
  </r>
  <r>
    <x v="8"/>
    <s v="DEG0"/>
    <x v="1"/>
    <x v="3"/>
    <n v="100"/>
    <x v="0"/>
    <x v="0"/>
    <x v="0"/>
    <s v="GWe"/>
    <n v="2.9241071430000001"/>
  </r>
  <r>
    <x v="9"/>
    <s v="EL30"/>
    <x v="1"/>
    <x v="3"/>
    <n v="100"/>
    <x v="0"/>
    <x v="0"/>
    <x v="0"/>
    <s v="GWe"/>
    <n v="1.252941176"/>
  </r>
  <r>
    <x v="9"/>
    <s v="EL41"/>
    <x v="1"/>
    <x v="3"/>
    <n v="100"/>
    <x v="0"/>
    <x v="0"/>
    <x v="0"/>
    <s v="GWe"/>
    <n v="0"/>
  </r>
  <r>
    <x v="9"/>
    <s v="EL42"/>
    <x v="1"/>
    <x v="3"/>
    <n v="100"/>
    <x v="0"/>
    <x v="0"/>
    <x v="0"/>
    <s v="GWe"/>
    <n v="0"/>
  </r>
  <r>
    <x v="9"/>
    <s v="EL43"/>
    <x v="1"/>
    <x v="3"/>
    <n v="100"/>
    <x v="0"/>
    <x v="0"/>
    <x v="0"/>
    <s v="GWe"/>
    <n v="5.908951407"/>
  </r>
  <r>
    <x v="9"/>
    <s v="EL51"/>
    <x v="1"/>
    <x v="3"/>
    <n v="100"/>
    <x v="0"/>
    <x v="0"/>
    <x v="0"/>
    <s v="GWe"/>
    <n v="5.8296918770000001"/>
  </r>
  <r>
    <x v="9"/>
    <s v="EL52"/>
    <x v="1"/>
    <x v="3"/>
    <n v="100"/>
    <x v="0"/>
    <x v="0"/>
    <x v="0"/>
    <s v="GWe"/>
    <n v="12.478392157"/>
  </r>
  <r>
    <x v="9"/>
    <s v="EL53"/>
    <x v="1"/>
    <x v="3"/>
    <n v="100"/>
    <x v="0"/>
    <x v="0"/>
    <x v="0"/>
    <s v="GWe"/>
    <n v="6.296723021"/>
  </r>
  <r>
    <x v="9"/>
    <s v="EL54"/>
    <x v="1"/>
    <x v="3"/>
    <n v="100"/>
    <x v="0"/>
    <x v="0"/>
    <x v="0"/>
    <s v="GWe"/>
    <n v="2.5694695379999999"/>
  </r>
  <r>
    <x v="9"/>
    <s v="EL61"/>
    <x v="1"/>
    <x v="3"/>
    <n v="100"/>
    <x v="0"/>
    <x v="0"/>
    <x v="0"/>
    <s v="GWe"/>
    <n v="13.917869359000001"/>
  </r>
  <r>
    <x v="9"/>
    <s v="EL62"/>
    <x v="1"/>
    <x v="3"/>
    <n v="100"/>
    <x v="0"/>
    <x v="0"/>
    <x v="0"/>
    <s v="GWe"/>
    <n v="1.3795847750000001"/>
  </r>
  <r>
    <x v="9"/>
    <s v="EL63"/>
    <x v="1"/>
    <x v="3"/>
    <n v="100"/>
    <x v="0"/>
    <x v="0"/>
    <x v="0"/>
    <s v="GWe"/>
    <n v="7.9643277230000002"/>
  </r>
  <r>
    <x v="9"/>
    <s v="EL64"/>
    <x v="1"/>
    <x v="3"/>
    <n v="100"/>
    <x v="0"/>
    <x v="0"/>
    <x v="0"/>
    <s v="GWe"/>
    <n v="10.247883463000001"/>
  </r>
  <r>
    <x v="9"/>
    <s v="EL65"/>
    <x v="1"/>
    <x v="3"/>
    <n v="100"/>
    <x v="0"/>
    <x v="0"/>
    <x v="0"/>
    <s v="GWe"/>
    <n v="11.815294118000001"/>
  </r>
  <r>
    <x v="24"/>
    <s v="HU10"/>
    <x v="1"/>
    <x v="3"/>
    <n v="100"/>
    <x v="0"/>
    <x v="0"/>
    <x v="0"/>
    <s v="GWe"/>
    <n v="3.966823529"/>
  </r>
  <r>
    <x v="24"/>
    <s v="HU21"/>
    <x v="1"/>
    <x v="3"/>
    <n v="100"/>
    <x v="0"/>
    <x v="0"/>
    <x v="0"/>
    <s v="GWe"/>
    <n v="0"/>
  </r>
  <r>
    <x v="24"/>
    <s v="HU22"/>
    <x v="1"/>
    <x v="3"/>
    <n v="100"/>
    <x v="0"/>
    <x v="0"/>
    <x v="0"/>
    <s v="GWe"/>
    <n v="0.12829844300000001"/>
  </r>
  <r>
    <x v="24"/>
    <s v="HU23"/>
    <x v="1"/>
    <x v="3"/>
    <n v="100"/>
    <x v="0"/>
    <x v="0"/>
    <x v="0"/>
    <s v="GWe"/>
    <n v="1.743776738"/>
  </r>
  <r>
    <x v="24"/>
    <s v="HU31"/>
    <x v="1"/>
    <x v="3"/>
    <n v="100"/>
    <x v="0"/>
    <x v="0"/>
    <x v="0"/>
    <s v="GWe"/>
    <n v="7.453267157"/>
  </r>
  <r>
    <x v="24"/>
    <s v="HU32"/>
    <x v="1"/>
    <x v="3"/>
    <n v="100"/>
    <x v="0"/>
    <x v="0"/>
    <x v="0"/>
    <s v="GWe"/>
    <n v="28.763764706"/>
  </r>
  <r>
    <x v="24"/>
    <s v="HU33"/>
    <x v="1"/>
    <x v="3"/>
    <n v="100"/>
    <x v="0"/>
    <x v="0"/>
    <x v="0"/>
    <s v="GWe"/>
    <n v="26.781918552"/>
  </r>
  <r>
    <x v="10"/>
    <s v="IE01"/>
    <x v="1"/>
    <x v="3"/>
    <n v="100"/>
    <x v="0"/>
    <x v="0"/>
    <x v="0"/>
    <s v="GWe"/>
    <n v="0"/>
  </r>
  <r>
    <x v="10"/>
    <s v="IE02"/>
    <x v="1"/>
    <x v="3"/>
    <n v="100"/>
    <x v="0"/>
    <x v="0"/>
    <x v="0"/>
    <s v="GWe"/>
    <n v="0"/>
  </r>
  <r>
    <x v="11"/>
    <s v="ITC1"/>
    <x v="1"/>
    <x v="3"/>
    <n v="100"/>
    <x v="0"/>
    <x v="0"/>
    <x v="0"/>
    <s v="GWe"/>
    <n v="1.418934844"/>
  </r>
  <r>
    <x v="11"/>
    <s v="ITC2"/>
    <x v="1"/>
    <x v="3"/>
    <n v="100"/>
    <x v="0"/>
    <x v="0"/>
    <x v="0"/>
    <s v="GWe"/>
    <n v="0.42340384599999997"/>
  </r>
  <r>
    <x v="11"/>
    <s v="ITC3"/>
    <x v="1"/>
    <x v="3"/>
    <n v="100"/>
    <x v="0"/>
    <x v="0"/>
    <x v="0"/>
    <s v="GWe"/>
    <n v="0.13205902"/>
  </r>
  <r>
    <x v="11"/>
    <s v="ITC4"/>
    <x v="1"/>
    <x v="3"/>
    <n v="100"/>
    <x v="0"/>
    <x v="0"/>
    <x v="0"/>
    <s v="GWe"/>
    <n v="0.52235294099999996"/>
  </r>
  <r>
    <x v="11"/>
    <s v="ITF1"/>
    <x v="1"/>
    <x v="3"/>
    <n v="100"/>
    <x v="0"/>
    <x v="0"/>
    <x v="0"/>
    <s v="GWe"/>
    <n v="1.57076109"/>
  </r>
  <r>
    <x v="11"/>
    <s v="ITF2"/>
    <x v="1"/>
    <x v="3"/>
    <n v="100"/>
    <x v="0"/>
    <x v="0"/>
    <x v="0"/>
    <s v="GWe"/>
    <n v="1.657207506"/>
  </r>
  <r>
    <x v="11"/>
    <s v="ITF3"/>
    <x v="1"/>
    <x v="3"/>
    <n v="100"/>
    <x v="0"/>
    <x v="0"/>
    <x v="0"/>
    <s v="GWe"/>
    <n v="2.4215085969999999"/>
  </r>
  <r>
    <x v="11"/>
    <s v="ITF4"/>
    <x v="1"/>
    <x v="3"/>
    <n v="100"/>
    <x v="0"/>
    <x v="0"/>
    <x v="0"/>
    <s v="GWe"/>
    <n v="4.0522279409999999"/>
  </r>
  <r>
    <x v="11"/>
    <s v="ITF5"/>
    <x v="1"/>
    <x v="3"/>
    <n v="100"/>
    <x v="0"/>
    <x v="0"/>
    <x v="0"/>
    <s v="GWe"/>
    <n v="5.905882353"/>
  </r>
  <r>
    <x v="11"/>
    <s v="ITF6"/>
    <x v="1"/>
    <x v="3"/>
    <n v="100"/>
    <x v="0"/>
    <x v="0"/>
    <x v="0"/>
    <s v="GWe"/>
    <n v="4.8328319329999996"/>
  </r>
  <r>
    <x v="11"/>
    <s v="ITG1"/>
    <x v="1"/>
    <x v="3"/>
    <n v="100"/>
    <x v="0"/>
    <x v="0"/>
    <x v="0"/>
    <s v="GWe"/>
    <n v="20.491021671999999"/>
  </r>
  <r>
    <x v="11"/>
    <s v="ITG2"/>
    <x v="1"/>
    <x v="3"/>
    <n v="100"/>
    <x v="0"/>
    <x v="0"/>
    <x v="0"/>
    <s v="GWe"/>
    <n v="14.329058824000001"/>
  </r>
  <r>
    <x v="11"/>
    <s v="ITH1"/>
    <x v="1"/>
    <x v="3"/>
    <n v="100"/>
    <x v="0"/>
    <x v="0"/>
    <x v="0"/>
    <s v="GWe"/>
    <n v="0.41394288600000001"/>
  </r>
  <r>
    <x v="11"/>
    <s v="ITH2"/>
    <x v="1"/>
    <x v="3"/>
    <n v="100"/>
    <x v="0"/>
    <x v="0"/>
    <x v="0"/>
    <s v="GWe"/>
    <n v="0.34445615600000001"/>
  </r>
  <r>
    <x v="11"/>
    <s v="ITH3"/>
    <x v="1"/>
    <x v="3"/>
    <n v="100"/>
    <x v="0"/>
    <x v="0"/>
    <x v="0"/>
    <s v="GWe"/>
    <n v="1.7254662839999999"/>
  </r>
  <r>
    <x v="11"/>
    <s v="ITH4"/>
    <x v="1"/>
    <x v="3"/>
    <n v="100"/>
    <x v="0"/>
    <x v="0"/>
    <x v="0"/>
    <s v="GWe"/>
    <n v="0.173843518"/>
  </r>
  <r>
    <x v="11"/>
    <s v="ITH5"/>
    <x v="1"/>
    <x v="3"/>
    <n v="100"/>
    <x v="0"/>
    <x v="0"/>
    <x v="0"/>
    <s v="GWe"/>
    <n v="2.5908623529999999"/>
  </r>
  <r>
    <x v="11"/>
    <s v="ITI1"/>
    <x v="1"/>
    <x v="3"/>
    <n v="100"/>
    <x v="0"/>
    <x v="0"/>
    <x v="0"/>
    <s v="GWe"/>
    <n v="7.4222114389999998"/>
  </r>
  <r>
    <x v="11"/>
    <s v="ITI2"/>
    <x v="1"/>
    <x v="3"/>
    <n v="100"/>
    <x v="0"/>
    <x v="0"/>
    <x v="0"/>
    <s v="GWe"/>
    <n v="2.9168558820000001"/>
  </r>
  <r>
    <x v="11"/>
    <s v="ITI3"/>
    <x v="1"/>
    <x v="3"/>
    <n v="100"/>
    <x v="0"/>
    <x v="0"/>
    <x v="0"/>
    <s v="GWe"/>
    <n v="3.0338430999999999"/>
  </r>
  <r>
    <x v="11"/>
    <s v="ITI4"/>
    <x v="1"/>
    <x v="3"/>
    <n v="100"/>
    <x v="0"/>
    <x v="0"/>
    <x v="0"/>
    <s v="GWe"/>
    <n v="3.683563854"/>
  </r>
  <r>
    <x v="11"/>
    <s v="SM00"/>
    <x v="1"/>
    <x v="3"/>
    <n v="100"/>
    <x v="0"/>
    <x v="0"/>
    <x v="0"/>
    <s v="GWe"/>
    <n v="4.3530882E-2"/>
  </r>
  <r>
    <x v="12"/>
    <s v="LV00"/>
    <x v="1"/>
    <x v="3"/>
    <n v="100"/>
    <x v="0"/>
    <x v="0"/>
    <x v="0"/>
    <s v="GWe"/>
    <n v="0"/>
  </r>
  <r>
    <x v="13"/>
    <s v="LT00"/>
    <x v="1"/>
    <x v="3"/>
    <n v="100"/>
    <x v="0"/>
    <x v="0"/>
    <x v="0"/>
    <s v="GWe"/>
    <n v="0"/>
  </r>
  <r>
    <x v="25"/>
    <s v="LU00"/>
    <x v="1"/>
    <x v="3"/>
    <n v="100"/>
    <x v="0"/>
    <x v="0"/>
    <x v="0"/>
    <s v="GWe"/>
    <n v="0.11374789915966392"/>
  </r>
  <r>
    <x v="14"/>
    <s v="MT00"/>
    <x v="1"/>
    <x v="3"/>
    <n v="100"/>
    <x v="0"/>
    <x v="0"/>
    <x v="0"/>
    <s v="GWe"/>
    <n v="0"/>
  </r>
  <r>
    <x v="15"/>
    <s v="NL11"/>
    <x v="1"/>
    <x v="3"/>
    <n v="100"/>
    <x v="0"/>
    <x v="0"/>
    <x v="0"/>
    <s v="GWe"/>
    <n v="0"/>
  </r>
  <r>
    <x v="15"/>
    <s v="NL12"/>
    <x v="1"/>
    <x v="3"/>
    <n v="100"/>
    <x v="0"/>
    <x v="0"/>
    <x v="0"/>
    <s v="GWe"/>
    <n v="0"/>
  </r>
  <r>
    <x v="15"/>
    <s v="NL13"/>
    <x v="1"/>
    <x v="3"/>
    <n v="100"/>
    <x v="0"/>
    <x v="0"/>
    <x v="0"/>
    <s v="GWe"/>
    <n v="0"/>
  </r>
  <r>
    <x v="15"/>
    <s v="NL21"/>
    <x v="1"/>
    <x v="3"/>
    <n v="100"/>
    <x v="0"/>
    <x v="0"/>
    <x v="0"/>
    <s v="GWe"/>
    <n v="0"/>
  </r>
  <r>
    <x v="15"/>
    <s v="NL22"/>
    <x v="1"/>
    <x v="3"/>
    <n v="100"/>
    <x v="0"/>
    <x v="0"/>
    <x v="0"/>
    <s v="GWe"/>
    <n v="0"/>
  </r>
  <r>
    <x v="15"/>
    <s v="NL23"/>
    <x v="1"/>
    <x v="3"/>
    <n v="100"/>
    <x v="0"/>
    <x v="0"/>
    <x v="0"/>
    <s v="GWe"/>
    <n v="0"/>
  </r>
  <r>
    <x v="15"/>
    <s v="NL31"/>
    <x v="1"/>
    <x v="3"/>
    <n v="100"/>
    <x v="0"/>
    <x v="0"/>
    <x v="0"/>
    <s v="GWe"/>
    <n v="0"/>
  </r>
  <r>
    <x v="15"/>
    <s v="NL32"/>
    <x v="1"/>
    <x v="3"/>
    <n v="100"/>
    <x v="0"/>
    <x v="0"/>
    <x v="0"/>
    <s v="GWe"/>
    <n v="0"/>
  </r>
  <r>
    <x v="15"/>
    <s v="NL33"/>
    <x v="1"/>
    <x v="3"/>
    <n v="100"/>
    <x v="0"/>
    <x v="0"/>
    <x v="0"/>
    <s v="GWe"/>
    <n v="0"/>
  </r>
  <r>
    <x v="15"/>
    <s v="NL34"/>
    <x v="1"/>
    <x v="3"/>
    <n v="100"/>
    <x v="0"/>
    <x v="0"/>
    <x v="0"/>
    <s v="GWe"/>
    <n v="0"/>
  </r>
  <r>
    <x v="15"/>
    <s v="NL41"/>
    <x v="1"/>
    <x v="3"/>
    <n v="100"/>
    <x v="0"/>
    <x v="0"/>
    <x v="0"/>
    <s v="GWe"/>
    <n v="0"/>
  </r>
  <r>
    <x v="15"/>
    <s v="NL42"/>
    <x v="1"/>
    <x v="3"/>
    <n v="100"/>
    <x v="0"/>
    <x v="0"/>
    <x v="0"/>
    <s v="GWe"/>
    <n v="0"/>
  </r>
  <r>
    <x v="16"/>
    <s v="PL11"/>
    <x v="1"/>
    <x v="3"/>
    <n v="100"/>
    <x v="0"/>
    <x v="0"/>
    <x v="0"/>
    <s v="GWe"/>
    <n v="0"/>
  </r>
  <r>
    <x v="16"/>
    <s v="PL12"/>
    <x v="1"/>
    <x v="3"/>
    <n v="100"/>
    <x v="0"/>
    <x v="0"/>
    <x v="0"/>
    <s v="GWe"/>
    <n v="0"/>
  </r>
  <r>
    <x v="16"/>
    <s v="PL21"/>
    <x v="1"/>
    <x v="3"/>
    <n v="100"/>
    <x v="0"/>
    <x v="0"/>
    <x v="0"/>
    <s v="GWe"/>
    <n v="0.820588235"/>
  </r>
  <r>
    <x v="16"/>
    <s v="PL22"/>
    <x v="1"/>
    <x v="3"/>
    <n v="100"/>
    <x v="0"/>
    <x v="0"/>
    <x v="0"/>
    <s v="GWe"/>
    <n v="0.109296218"/>
  </r>
  <r>
    <x v="16"/>
    <s v="PL31"/>
    <x v="1"/>
    <x v="3"/>
    <n v="100"/>
    <x v="0"/>
    <x v="0"/>
    <x v="0"/>
    <s v="GWe"/>
    <n v="0"/>
  </r>
  <r>
    <x v="16"/>
    <s v="PL32"/>
    <x v="1"/>
    <x v="3"/>
    <n v="100"/>
    <x v="0"/>
    <x v="0"/>
    <x v="0"/>
    <s v="GWe"/>
    <n v="1.50191629"/>
  </r>
  <r>
    <x v="16"/>
    <s v="PL33"/>
    <x v="1"/>
    <x v="3"/>
    <n v="100"/>
    <x v="0"/>
    <x v="0"/>
    <x v="0"/>
    <s v="GWe"/>
    <n v="0.20361764700000001"/>
  </r>
  <r>
    <x v="16"/>
    <s v="PL34"/>
    <x v="1"/>
    <x v="3"/>
    <n v="100"/>
    <x v="0"/>
    <x v="0"/>
    <x v="0"/>
    <s v="GWe"/>
    <n v="0"/>
  </r>
  <r>
    <x v="16"/>
    <s v="PL41"/>
    <x v="1"/>
    <x v="3"/>
    <n v="100"/>
    <x v="0"/>
    <x v="0"/>
    <x v="0"/>
    <s v="GWe"/>
    <n v="0"/>
  </r>
  <r>
    <x v="16"/>
    <s v="PL42"/>
    <x v="1"/>
    <x v="3"/>
    <n v="100"/>
    <x v="0"/>
    <x v="0"/>
    <x v="0"/>
    <s v="GWe"/>
    <n v="0"/>
  </r>
  <r>
    <x v="16"/>
    <s v="PL43"/>
    <x v="1"/>
    <x v="3"/>
    <n v="100"/>
    <x v="0"/>
    <x v="0"/>
    <x v="0"/>
    <s v="GWe"/>
    <n v="1.650235294"/>
  </r>
  <r>
    <x v="16"/>
    <s v="PL51"/>
    <x v="1"/>
    <x v="3"/>
    <n v="100"/>
    <x v="0"/>
    <x v="0"/>
    <x v="0"/>
    <s v="GWe"/>
    <n v="0"/>
  </r>
  <r>
    <x v="16"/>
    <s v="PL52"/>
    <x v="1"/>
    <x v="3"/>
    <n v="100"/>
    <x v="0"/>
    <x v="0"/>
    <x v="0"/>
    <s v="GWe"/>
    <n v="0"/>
  </r>
  <r>
    <x v="16"/>
    <s v="PL61"/>
    <x v="1"/>
    <x v="3"/>
    <n v="100"/>
    <x v="0"/>
    <x v="0"/>
    <x v="0"/>
    <s v="GWe"/>
    <n v="0"/>
  </r>
  <r>
    <x v="16"/>
    <s v="PL62"/>
    <x v="1"/>
    <x v="3"/>
    <n v="100"/>
    <x v="0"/>
    <x v="0"/>
    <x v="0"/>
    <s v="GWe"/>
    <n v="0"/>
  </r>
  <r>
    <x v="16"/>
    <s v="PL63"/>
    <x v="1"/>
    <x v="3"/>
    <n v="100"/>
    <x v="0"/>
    <x v="0"/>
    <x v="0"/>
    <s v="GWe"/>
    <n v="0"/>
  </r>
  <r>
    <x v="17"/>
    <s v="PT11"/>
    <x v="1"/>
    <x v="3"/>
    <n v="100"/>
    <x v="0"/>
    <x v="0"/>
    <x v="0"/>
    <s v="GWe"/>
    <n v="3.6310588240000001"/>
  </r>
  <r>
    <x v="17"/>
    <s v="PT15"/>
    <x v="1"/>
    <x v="3"/>
    <n v="100"/>
    <x v="0"/>
    <x v="0"/>
    <x v="0"/>
    <s v="GWe"/>
    <n v="0.50839839600000003"/>
  </r>
  <r>
    <x v="17"/>
    <s v="PT16"/>
    <x v="1"/>
    <x v="3"/>
    <n v="100"/>
    <x v="0"/>
    <x v="0"/>
    <x v="0"/>
    <s v="GWe"/>
    <n v="5.0980701359999996"/>
  </r>
  <r>
    <x v="17"/>
    <s v="PT17"/>
    <x v="1"/>
    <x v="3"/>
    <n v="100"/>
    <x v="0"/>
    <x v="0"/>
    <x v="0"/>
    <s v="GWe"/>
    <n v="4.9240949999999999E-2"/>
  </r>
  <r>
    <x v="17"/>
    <s v="PT18"/>
    <x v="1"/>
    <x v="3"/>
    <n v="100"/>
    <x v="0"/>
    <x v="0"/>
    <x v="0"/>
    <s v="GWe"/>
    <n v="31.150543417000002"/>
  </r>
  <r>
    <x v="18"/>
    <s v="RO11"/>
    <x v="1"/>
    <x v="3"/>
    <n v="100"/>
    <x v="0"/>
    <x v="0"/>
    <x v="0"/>
    <s v="GWe"/>
    <n v="11.474986242"/>
  </r>
  <r>
    <x v="18"/>
    <s v="RO12"/>
    <x v="1"/>
    <x v="3"/>
    <n v="100"/>
    <x v="0"/>
    <x v="0"/>
    <x v="0"/>
    <s v="GWe"/>
    <n v="8.6492911459999995"/>
  </r>
  <r>
    <x v="18"/>
    <s v="RO21"/>
    <x v="1"/>
    <x v="3"/>
    <n v="100"/>
    <x v="0"/>
    <x v="0"/>
    <x v="0"/>
    <s v="GWe"/>
    <n v="12.931546712999999"/>
  </r>
  <r>
    <x v="18"/>
    <s v="RO22"/>
    <x v="1"/>
    <x v="3"/>
    <n v="100"/>
    <x v="0"/>
    <x v="0"/>
    <x v="0"/>
    <s v="GWe"/>
    <n v="16.922787059000001"/>
  </r>
  <r>
    <x v="18"/>
    <s v="RO31"/>
    <x v="1"/>
    <x v="3"/>
    <n v="100"/>
    <x v="0"/>
    <x v="0"/>
    <x v="0"/>
    <s v="GWe"/>
    <n v="35.948687307"/>
  </r>
  <r>
    <x v="18"/>
    <s v="RO32"/>
    <x v="1"/>
    <x v="3"/>
    <n v="100"/>
    <x v="0"/>
    <x v="0"/>
    <x v="0"/>
    <s v="GWe"/>
    <n v="1.3121875000000001"/>
  </r>
  <r>
    <x v="18"/>
    <s v="RO41"/>
    <x v="1"/>
    <x v="3"/>
    <n v="100"/>
    <x v="0"/>
    <x v="0"/>
    <x v="0"/>
    <s v="GWe"/>
    <n v="21.543607378000001"/>
  </r>
  <r>
    <x v="18"/>
    <s v="RO42"/>
    <x v="1"/>
    <x v="3"/>
    <n v="100"/>
    <x v="0"/>
    <x v="0"/>
    <x v="0"/>
    <s v="GWe"/>
    <n v="19.260355881999999"/>
  </r>
  <r>
    <x v="26"/>
    <s v="SK01"/>
    <x v="1"/>
    <x v="3"/>
    <n v="100"/>
    <x v="0"/>
    <x v="0"/>
    <x v="0"/>
    <s v="GWe"/>
    <n v="0"/>
  </r>
  <r>
    <x v="26"/>
    <s v="SK02"/>
    <x v="1"/>
    <x v="3"/>
    <n v="100"/>
    <x v="0"/>
    <x v="0"/>
    <x v="0"/>
    <s v="GWe"/>
    <n v="1.165858289"/>
  </r>
  <r>
    <x v="26"/>
    <s v="SK03"/>
    <x v="1"/>
    <x v="3"/>
    <n v="100"/>
    <x v="0"/>
    <x v="0"/>
    <x v="0"/>
    <s v="GWe"/>
    <n v="1.360870588"/>
  </r>
  <r>
    <x v="26"/>
    <s v="SK04"/>
    <x v="1"/>
    <x v="3"/>
    <n v="100"/>
    <x v="0"/>
    <x v="0"/>
    <x v="0"/>
    <s v="GWe"/>
    <n v="1.8751764710000001"/>
  </r>
  <r>
    <x v="27"/>
    <s v="SI03"/>
    <x v="1"/>
    <x v="3"/>
    <n v="100"/>
    <x v="0"/>
    <x v="0"/>
    <x v="0"/>
    <s v="GWe"/>
    <n v="1.5932733269999999"/>
  </r>
  <r>
    <x v="27"/>
    <s v="SI04"/>
    <x v="1"/>
    <x v="3"/>
    <n v="100"/>
    <x v="0"/>
    <x v="0"/>
    <x v="0"/>
    <s v="GWe"/>
    <n v="8.9849354000000006E-2"/>
  </r>
  <r>
    <x v="19"/>
    <s v="AD00"/>
    <x v="1"/>
    <x v="3"/>
    <n v="100"/>
    <x v="0"/>
    <x v="0"/>
    <x v="0"/>
    <s v="GWe"/>
    <n v="0.10325717099999999"/>
  </r>
  <r>
    <x v="19"/>
    <s v="ES11"/>
    <x v="1"/>
    <x v="3"/>
    <n v="100"/>
    <x v="0"/>
    <x v="0"/>
    <x v="0"/>
    <s v="GWe"/>
    <n v="3.1411764710000001"/>
  </r>
  <r>
    <x v="19"/>
    <s v="ES12"/>
    <x v="1"/>
    <x v="3"/>
    <n v="100"/>
    <x v="0"/>
    <x v="0"/>
    <x v="0"/>
    <s v="GWe"/>
    <n v="1.3001897529999999"/>
  </r>
  <r>
    <x v="19"/>
    <s v="ES13"/>
    <x v="1"/>
    <x v="3"/>
    <n v="100"/>
    <x v="0"/>
    <x v="0"/>
    <x v="0"/>
    <s v="GWe"/>
    <n v="0.57698209700000003"/>
  </r>
  <r>
    <x v="19"/>
    <s v="ES21"/>
    <x v="1"/>
    <x v="3"/>
    <n v="100"/>
    <x v="0"/>
    <x v="0"/>
    <x v="0"/>
    <s v="GWe"/>
    <n v="0.60365111599999999"/>
  </r>
  <r>
    <x v="19"/>
    <s v="ES22"/>
    <x v="1"/>
    <x v="3"/>
    <n v="100"/>
    <x v="0"/>
    <x v="0"/>
    <x v="0"/>
    <s v="GWe"/>
    <n v="1.9835972850000001"/>
  </r>
  <r>
    <x v="19"/>
    <s v="ES23"/>
    <x v="1"/>
    <x v="3"/>
    <n v="100"/>
    <x v="0"/>
    <x v="0"/>
    <x v="0"/>
    <s v="GWe"/>
    <n v="1.0692631850000001"/>
  </r>
  <r>
    <x v="19"/>
    <s v="ES24"/>
    <x v="1"/>
    <x v="3"/>
    <n v="100"/>
    <x v="0"/>
    <x v="0"/>
    <x v="0"/>
    <s v="GWe"/>
    <n v="14.832256937"/>
  </r>
  <r>
    <x v="19"/>
    <s v="ES30"/>
    <x v="1"/>
    <x v="3"/>
    <n v="100"/>
    <x v="0"/>
    <x v="0"/>
    <x v="0"/>
    <s v="GWe"/>
    <n v="1.7304279789999999"/>
  </r>
  <r>
    <x v="19"/>
    <s v="ES41"/>
    <x v="1"/>
    <x v="3"/>
    <n v="100"/>
    <x v="0"/>
    <x v="0"/>
    <x v="0"/>
    <s v="GWe"/>
    <n v="35.145613865999998"/>
  </r>
  <r>
    <x v="19"/>
    <s v="ES42"/>
    <x v="1"/>
    <x v="3"/>
    <n v="100"/>
    <x v="0"/>
    <x v="0"/>
    <x v="0"/>
    <s v="GWe"/>
    <n v="66.831713554999993"/>
  </r>
  <r>
    <x v="19"/>
    <s v="ES43"/>
    <x v="1"/>
    <x v="3"/>
    <n v="100"/>
    <x v="0"/>
    <x v="0"/>
    <x v="0"/>
    <s v="GWe"/>
    <n v="62.300826125"/>
  </r>
  <r>
    <x v="19"/>
    <s v="ES51"/>
    <x v="1"/>
    <x v="3"/>
    <n v="100"/>
    <x v="0"/>
    <x v="0"/>
    <x v="0"/>
    <s v="GWe"/>
    <n v="13.435749414"/>
  </r>
  <r>
    <x v="19"/>
    <s v="ES52"/>
    <x v="1"/>
    <x v="3"/>
    <n v="100"/>
    <x v="0"/>
    <x v="0"/>
    <x v="0"/>
    <s v="GWe"/>
    <n v="12.368067226999999"/>
  </r>
  <r>
    <x v="19"/>
    <s v="ES53"/>
    <x v="1"/>
    <x v="3"/>
    <n v="100"/>
    <x v="0"/>
    <x v="0"/>
    <x v="0"/>
    <s v="GWe"/>
    <n v="1.899208145"/>
  </r>
  <r>
    <x v="19"/>
    <s v="ES61"/>
    <x v="1"/>
    <x v="3"/>
    <n v="100"/>
    <x v="0"/>
    <x v="0"/>
    <x v="0"/>
    <s v="GWe"/>
    <n v="72.016575000000003"/>
  </r>
  <r>
    <x v="19"/>
    <s v="ES62"/>
    <x v="1"/>
    <x v="3"/>
    <n v="100"/>
    <x v="0"/>
    <x v="0"/>
    <x v="0"/>
    <s v="GWe"/>
    <n v="13.081167421"/>
  </r>
  <r>
    <x v="20"/>
    <s v="SE11"/>
    <x v="1"/>
    <x v="3"/>
    <n v="100"/>
    <x v="0"/>
    <x v="0"/>
    <x v="0"/>
    <s v="GWe"/>
    <n v="0"/>
  </r>
  <r>
    <x v="20"/>
    <s v="SE12"/>
    <x v="1"/>
    <x v="3"/>
    <n v="100"/>
    <x v="0"/>
    <x v="0"/>
    <x v="0"/>
    <s v="GWe"/>
    <n v="0"/>
  </r>
  <r>
    <x v="20"/>
    <s v="SE21"/>
    <x v="1"/>
    <x v="3"/>
    <n v="100"/>
    <x v="0"/>
    <x v="0"/>
    <x v="0"/>
    <s v="GWe"/>
    <n v="0.88819678800000001"/>
  </r>
  <r>
    <x v="20"/>
    <s v="SE22"/>
    <x v="1"/>
    <x v="3"/>
    <n v="100"/>
    <x v="0"/>
    <x v="0"/>
    <x v="0"/>
    <s v="GWe"/>
    <n v="0"/>
  </r>
  <r>
    <x v="20"/>
    <s v="SE23"/>
    <x v="1"/>
    <x v="3"/>
    <n v="100"/>
    <x v="0"/>
    <x v="0"/>
    <x v="0"/>
    <s v="GWe"/>
    <n v="0"/>
  </r>
  <r>
    <x v="20"/>
    <s v="SE31"/>
    <x v="1"/>
    <x v="3"/>
    <n v="100"/>
    <x v="0"/>
    <x v="0"/>
    <x v="0"/>
    <s v="GWe"/>
    <n v="2.463205882"/>
  </r>
  <r>
    <x v="20"/>
    <s v="SE32"/>
    <x v="1"/>
    <x v="3"/>
    <n v="100"/>
    <x v="0"/>
    <x v="0"/>
    <x v="0"/>
    <s v="GWe"/>
    <n v="0"/>
  </r>
  <r>
    <x v="20"/>
    <s v="SE33"/>
    <x v="1"/>
    <x v="3"/>
    <n v="100"/>
    <x v="0"/>
    <x v="0"/>
    <x v="0"/>
    <s v="GWe"/>
    <n v="0"/>
  </r>
  <r>
    <x v="21"/>
    <s v="UKC1"/>
    <x v="1"/>
    <x v="3"/>
    <n v="100"/>
    <x v="0"/>
    <x v="0"/>
    <x v="0"/>
    <s v="GWe"/>
    <n v="0"/>
  </r>
  <r>
    <x v="21"/>
    <s v="UKC2"/>
    <x v="1"/>
    <x v="3"/>
    <n v="100"/>
    <x v="0"/>
    <x v="0"/>
    <x v="0"/>
    <s v="GWe"/>
    <n v="0"/>
  </r>
  <r>
    <x v="21"/>
    <s v="UKD1"/>
    <x v="1"/>
    <x v="3"/>
    <n v="100"/>
    <x v="0"/>
    <x v="0"/>
    <x v="0"/>
    <s v="GWe"/>
    <n v="0"/>
  </r>
  <r>
    <x v="21"/>
    <s v="UKD3"/>
    <x v="1"/>
    <x v="3"/>
    <n v="100"/>
    <x v="0"/>
    <x v="0"/>
    <x v="0"/>
    <s v="GWe"/>
    <n v="0"/>
  </r>
  <r>
    <x v="21"/>
    <s v="UKD4"/>
    <x v="1"/>
    <x v="3"/>
    <n v="100"/>
    <x v="0"/>
    <x v="0"/>
    <x v="0"/>
    <s v="GWe"/>
    <n v="0"/>
  </r>
  <r>
    <x v="21"/>
    <s v="UKD6"/>
    <x v="1"/>
    <x v="3"/>
    <n v="100"/>
    <x v="0"/>
    <x v="0"/>
    <x v="0"/>
    <s v="GWe"/>
    <n v="0"/>
  </r>
  <r>
    <x v="21"/>
    <s v="UKD7"/>
    <x v="1"/>
    <x v="3"/>
    <n v="100"/>
    <x v="0"/>
    <x v="0"/>
    <x v="0"/>
    <s v="GWe"/>
    <n v="0"/>
  </r>
  <r>
    <x v="21"/>
    <s v="UKE1"/>
    <x v="1"/>
    <x v="3"/>
    <n v="100"/>
    <x v="0"/>
    <x v="0"/>
    <x v="0"/>
    <s v="GWe"/>
    <n v="0"/>
  </r>
  <r>
    <x v="21"/>
    <s v="UKE2"/>
    <x v="1"/>
    <x v="3"/>
    <n v="100"/>
    <x v="0"/>
    <x v="0"/>
    <x v="0"/>
    <s v="GWe"/>
    <n v="0"/>
  </r>
  <r>
    <x v="21"/>
    <s v="UKE3"/>
    <x v="1"/>
    <x v="3"/>
    <n v="100"/>
    <x v="0"/>
    <x v="0"/>
    <x v="0"/>
    <s v="GWe"/>
    <n v="0"/>
  </r>
  <r>
    <x v="21"/>
    <s v="UKE4"/>
    <x v="1"/>
    <x v="3"/>
    <n v="100"/>
    <x v="0"/>
    <x v="0"/>
    <x v="0"/>
    <s v="GWe"/>
    <n v="0"/>
  </r>
  <r>
    <x v="21"/>
    <s v="UKF1"/>
    <x v="1"/>
    <x v="3"/>
    <n v="100"/>
    <x v="0"/>
    <x v="0"/>
    <x v="0"/>
    <s v="GWe"/>
    <n v="0"/>
  </r>
  <r>
    <x v="21"/>
    <s v="UKF2"/>
    <x v="1"/>
    <x v="3"/>
    <n v="100"/>
    <x v="0"/>
    <x v="0"/>
    <x v="0"/>
    <s v="GWe"/>
    <n v="0"/>
  </r>
  <r>
    <x v="21"/>
    <s v="UKF3"/>
    <x v="1"/>
    <x v="3"/>
    <n v="100"/>
    <x v="0"/>
    <x v="0"/>
    <x v="0"/>
    <s v="GWe"/>
    <n v="0"/>
  </r>
  <r>
    <x v="21"/>
    <s v="UKG1"/>
    <x v="1"/>
    <x v="3"/>
    <n v="100"/>
    <x v="0"/>
    <x v="0"/>
    <x v="0"/>
    <s v="GWe"/>
    <n v="0"/>
  </r>
  <r>
    <x v="21"/>
    <s v="UKG2"/>
    <x v="1"/>
    <x v="3"/>
    <n v="100"/>
    <x v="0"/>
    <x v="0"/>
    <x v="0"/>
    <s v="GWe"/>
    <n v="0"/>
  </r>
  <r>
    <x v="21"/>
    <s v="UKG3"/>
    <x v="1"/>
    <x v="3"/>
    <n v="100"/>
    <x v="0"/>
    <x v="0"/>
    <x v="0"/>
    <s v="GWe"/>
    <n v="0"/>
  </r>
  <r>
    <x v="21"/>
    <s v="UKH1"/>
    <x v="1"/>
    <x v="3"/>
    <n v="100"/>
    <x v="0"/>
    <x v="0"/>
    <x v="0"/>
    <s v="GWe"/>
    <n v="0"/>
  </r>
  <r>
    <x v="21"/>
    <s v="UKH2"/>
    <x v="1"/>
    <x v="3"/>
    <n v="100"/>
    <x v="0"/>
    <x v="0"/>
    <x v="0"/>
    <s v="GWe"/>
    <n v="0"/>
  </r>
  <r>
    <x v="21"/>
    <s v="UKH3"/>
    <x v="1"/>
    <x v="3"/>
    <n v="100"/>
    <x v="0"/>
    <x v="0"/>
    <x v="0"/>
    <s v="GWe"/>
    <n v="0"/>
  </r>
  <r>
    <x v="21"/>
    <s v="UKI3"/>
    <x v="1"/>
    <x v="3"/>
    <n v="100"/>
    <x v="0"/>
    <x v="0"/>
    <x v="0"/>
    <s v="GWe"/>
    <n v="0"/>
  </r>
  <r>
    <x v="21"/>
    <s v="UKI4"/>
    <x v="1"/>
    <x v="3"/>
    <n v="100"/>
    <x v="0"/>
    <x v="0"/>
    <x v="0"/>
    <s v="GWe"/>
    <n v="0"/>
  </r>
  <r>
    <x v="21"/>
    <s v="UKI5"/>
    <x v="1"/>
    <x v="3"/>
    <n v="100"/>
    <x v="0"/>
    <x v="0"/>
    <x v="0"/>
    <s v="GWe"/>
    <n v="0"/>
  </r>
  <r>
    <x v="21"/>
    <s v="UKI6"/>
    <x v="1"/>
    <x v="3"/>
    <n v="100"/>
    <x v="0"/>
    <x v="0"/>
    <x v="0"/>
    <s v="GWe"/>
    <n v="0"/>
  </r>
  <r>
    <x v="21"/>
    <s v="UKI7"/>
    <x v="1"/>
    <x v="3"/>
    <n v="100"/>
    <x v="0"/>
    <x v="0"/>
    <x v="0"/>
    <s v="GWe"/>
    <n v="0"/>
  </r>
  <r>
    <x v="21"/>
    <s v="UKJ1"/>
    <x v="1"/>
    <x v="3"/>
    <n v="100"/>
    <x v="0"/>
    <x v="0"/>
    <x v="0"/>
    <s v="GWe"/>
    <n v="0"/>
  </r>
  <r>
    <x v="21"/>
    <s v="UKJ2"/>
    <x v="1"/>
    <x v="3"/>
    <n v="100"/>
    <x v="0"/>
    <x v="0"/>
    <x v="0"/>
    <s v="GWe"/>
    <n v="0"/>
  </r>
  <r>
    <x v="21"/>
    <s v="UKJ3"/>
    <x v="1"/>
    <x v="3"/>
    <n v="100"/>
    <x v="0"/>
    <x v="0"/>
    <x v="0"/>
    <s v="GWe"/>
    <n v="0"/>
  </r>
  <r>
    <x v="21"/>
    <s v="UKJ4"/>
    <x v="1"/>
    <x v="3"/>
    <n v="100"/>
    <x v="0"/>
    <x v="0"/>
    <x v="0"/>
    <s v="GWe"/>
    <n v="0"/>
  </r>
  <r>
    <x v="21"/>
    <s v="UKK1"/>
    <x v="1"/>
    <x v="3"/>
    <n v="100"/>
    <x v="0"/>
    <x v="0"/>
    <x v="0"/>
    <s v="GWe"/>
    <n v="0"/>
  </r>
  <r>
    <x v="21"/>
    <s v="UKK2"/>
    <x v="1"/>
    <x v="3"/>
    <n v="100"/>
    <x v="0"/>
    <x v="0"/>
    <x v="0"/>
    <s v="GWe"/>
    <n v="0"/>
  </r>
  <r>
    <x v="21"/>
    <s v="UKK3"/>
    <x v="1"/>
    <x v="3"/>
    <n v="100"/>
    <x v="0"/>
    <x v="0"/>
    <x v="0"/>
    <s v="GWe"/>
    <n v="0"/>
  </r>
  <r>
    <x v="21"/>
    <s v="UKK4"/>
    <x v="1"/>
    <x v="3"/>
    <n v="100"/>
    <x v="0"/>
    <x v="0"/>
    <x v="0"/>
    <s v="GWe"/>
    <n v="0"/>
  </r>
  <r>
    <x v="21"/>
    <s v="UKL1"/>
    <x v="1"/>
    <x v="3"/>
    <n v="100"/>
    <x v="0"/>
    <x v="0"/>
    <x v="0"/>
    <s v="GWe"/>
    <n v="0"/>
  </r>
  <r>
    <x v="21"/>
    <s v="UKL2"/>
    <x v="1"/>
    <x v="3"/>
    <n v="100"/>
    <x v="0"/>
    <x v="0"/>
    <x v="0"/>
    <s v="GWe"/>
    <n v="0"/>
  </r>
  <r>
    <x v="21"/>
    <s v="UKM2"/>
    <x v="1"/>
    <x v="3"/>
    <n v="100"/>
    <x v="0"/>
    <x v="0"/>
    <x v="0"/>
    <s v="GWe"/>
    <n v="0"/>
  </r>
  <r>
    <x v="21"/>
    <s v="UKM3"/>
    <x v="1"/>
    <x v="3"/>
    <n v="100"/>
    <x v="0"/>
    <x v="0"/>
    <x v="0"/>
    <s v="GWe"/>
    <n v="0"/>
  </r>
  <r>
    <x v="21"/>
    <s v="UKM5"/>
    <x v="1"/>
    <x v="3"/>
    <n v="100"/>
    <x v="0"/>
    <x v="0"/>
    <x v="0"/>
    <s v="GWe"/>
    <n v="0"/>
  </r>
  <r>
    <x v="21"/>
    <s v="UKM6"/>
    <x v="1"/>
    <x v="3"/>
    <n v="100"/>
    <x v="0"/>
    <x v="0"/>
    <x v="0"/>
    <s v="GWe"/>
    <n v="0"/>
  </r>
  <r>
    <x v="21"/>
    <s v="UKN0"/>
    <x v="1"/>
    <x v="3"/>
    <n v="100"/>
    <x v="0"/>
    <x v="0"/>
    <x v="0"/>
    <s v="GWe"/>
    <n v="0"/>
  </r>
  <r>
    <x v="22"/>
    <s v="AT11"/>
    <x v="1"/>
    <x v="3"/>
    <n v="100"/>
    <x v="0"/>
    <x v="1"/>
    <x v="0"/>
    <s v="GWe"/>
    <n v="0.48213096599999999"/>
  </r>
  <r>
    <x v="22"/>
    <s v="AT12"/>
    <x v="1"/>
    <x v="3"/>
    <n v="100"/>
    <x v="0"/>
    <x v="1"/>
    <x v="0"/>
    <s v="GWe"/>
    <n v="1.2873970589999999"/>
  </r>
  <r>
    <x v="22"/>
    <s v="AT13"/>
    <x v="1"/>
    <x v="3"/>
    <n v="100"/>
    <x v="0"/>
    <x v="1"/>
    <x v="0"/>
    <s v="GWe"/>
    <n v="0"/>
  </r>
  <r>
    <x v="22"/>
    <s v="AT21"/>
    <x v="1"/>
    <x v="3"/>
    <n v="100"/>
    <x v="0"/>
    <x v="1"/>
    <x v="0"/>
    <s v="GWe"/>
    <n v="0.58370250000000001"/>
  </r>
  <r>
    <x v="22"/>
    <s v="AT22"/>
    <x v="1"/>
    <x v="3"/>
    <n v="100"/>
    <x v="0"/>
    <x v="1"/>
    <x v="0"/>
    <s v="GWe"/>
    <n v="0.50692889399999996"/>
  </r>
  <r>
    <x v="22"/>
    <s v="AT31"/>
    <x v="1"/>
    <x v="3"/>
    <n v="100"/>
    <x v="0"/>
    <x v="1"/>
    <x v="0"/>
    <s v="GWe"/>
    <n v="2.106474913"/>
  </r>
  <r>
    <x v="22"/>
    <s v="AT32"/>
    <x v="1"/>
    <x v="3"/>
    <n v="100"/>
    <x v="0"/>
    <x v="1"/>
    <x v="0"/>
    <s v="GWe"/>
    <n v="0.56940486400000001"/>
  </r>
  <r>
    <x v="22"/>
    <s v="AT33"/>
    <x v="1"/>
    <x v="3"/>
    <n v="100"/>
    <x v="0"/>
    <x v="1"/>
    <x v="0"/>
    <s v="GWe"/>
    <n v="1.327394958"/>
  </r>
  <r>
    <x v="22"/>
    <s v="AT34"/>
    <x v="1"/>
    <x v="3"/>
    <n v="100"/>
    <x v="0"/>
    <x v="1"/>
    <x v="0"/>
    <s v="GWe"/>
    <n v="0.37261702099999999"/>
  </r>
  <r>
    <x v="0"/>
    <s v="BE10"/>
    <x v="1"/>
    <x v="3"/>
    <n v="100"/>
    <x v="0"/>
    <x v="1"/>
    <x v="0"/>
    <s v="GWe"/>
    <n v="0"/>
  </r>
  <r>
    <x v="0"/>
    <s v="BE21"/>
    <x v="1"/>
    <x v="3"/>
    <n v="100"/>
    <x v="0"/>
    <x v="1"/>
    <x v="0"/>
    <s v="GWe"/>
    <n v="0.03"/>
  </r>
  <r>
    <x v="0"/>
    <s v="BE22"/>
    <x v="1"/>
    <x v="3"/>
    <n v="100"/>
    <x v="0"/>
    <x v="1"/>
    <x v="0"/>
    <s v="GWe"/>
    <n v="0.04"/>
  </r>
  <r>
    <x v="0"/>
    <s v="BE23"/>
    <x v="1"/>
    <x v="3"/>
    <n v="100"/>
    <x v="0"/>
    <x v="1"/>
    <x v="0"/>
    <s v="GWe"/>
    <n v="0"/>
  </r>
  <r>
    <x v="0"/>
    <s v="BE24"/>
    <x v="1"/>
    <x v="3"/>
    <n v="100"/>
    <x v="0"/>
    <x v="1"/>
    <x v="0"/>
    <s v="GWe"/>
    <n v="8.2026099999999997E-4"/>
  </r>
  <r>
    <x v="0"/>
    <s v="BE25"/>
    <x v="1"/>
    <x v="3"/>
    <n v="100"/>
    <x v="0"/>
    <x v="1"/>
    <x v="0"/>
    <s v="GWe"/>
    <n v="2.1312768999999999E-2"/>
  </r>
  <r>
    <x v="0"/>
    <s v="BE31"/>
    <x v="1"/>
    <x v="3"/>
    <n v="100"/>
    <x v="0"/>
    <x v="1"/>
    <x v="0"/>
    <s v="GWe"/>
    <n v="1.6405230000000001E-3"/>
  </r>
  <r>
    <x v="0"/>
    <s v="BE32"/>
    <x v="1"/>
    <x v="3"/>
    <n v="100"/>
    <x v="0"/>
    <x v="1"/>
    <x v="0"/>
    <s v="GWe"/>
    <n v="7.8671726999999997E-2"/>
  </r>
  <r>
    <x v="0"/>
    <s v="BE33"/>
    <x v="1"/>
    <x v="3"/>
    <n v="100"/>
    <x v="0"/>
    <x v="1"/>
    <x v="0"/>
    <s v="GWe"/>
    <n v="2.4607843000000001E-2"/>
  </r>
  <r>
    <x v="0"/>
    <s v="BE34"/>
    <x v="1"/>
    <x v="3"/>
    <n v="100"/>
    <x v="0"/>
    <x v="1"/>
    <x v="0"/>
    <s v="GWe"/>
    <n v="6.8496732000000005E-2"/>
  </r>
  <r>
    <x v="0"/>
    <s v="BE35"/>
    <x v="1"/>
    <x v="3"/>
    <n v="100"/>
    <x v="0"/>
    <x v="1"/>
    <x v="0"/>
    <s v="GWe"/>
    <n v="4.3970587999999998E-2"/>
  </r>
  <r>
    <x v="1"/>
    <s v="BG31"/>
    <x v="1"/>
    <x v="3"/>
    <n v="100"/>
    <x v="0"/>
    <x v="1"/>
    <x v="0"/>
    <s v="GWe"/>
    <n v="4.8835014010000002"/>
  </r>
  <r>
    <x v="1"/>
    <s v="BG32"/>
    <x v="1"/>
    <x v="3"/>
    <n v="100"/>
    <x v="0"/>
    <x v="1"/>
    <x v="0"/>
    <s v="GWe"/>
    <n v="4.0281529410000001"/>
  </r>
  <r>
    <x v="1"/>
    <s v="BG33"/>
    <x v="1"/>
    <x v="3"/>
    <n v="100"/>
    <x v="0"/>
    <x v="1"/>
    <x v="0"/>
    <s v="GWe"/>
    <n v="8.3051082170000008"/>
  </r>
  <r>
    <x v="1"/>
    <s v="BG34"/>
    <x v="1"/>
    <x v="3"/>
    <n v="100"/>
    <x v="0"/>
    <x v="1"/>
    <x v="0"/>
    <s v="GWe"/>
    <n v="3.909788866"/>
  </r>
  <r>
    <x v="1"/>
    <s v="BG41"/>
    <x v="1"/>
    <x v="3"/>
    <n v="100"/>
    <x v="0"/>
    <x v="1"/>
    <x v="0"/>
    <s v="GWe"/>
    <n v="1.615764706"/>
  </r>
  <r>
    <x v="1"/>
    <s v="BG42"/>
    <x v="1"/>
    <x v="3"/>
    <n v="100"/>
    <x v="0"/>
    <x v="1"/>
    <x v="0"/>
    <s v="GWe"/>
    <n v="3.0167778900000002"/>
  </r>
  <r>
    <x v="2"/>
    <s v="HR03"/>
    <x v="1"/>
    <x v="3"/>
    <n v="100"/>
    <x v="0"/>
    <x v="1"/>
    <x v="0"/>
    <s v="GWe"/>
    <n v="3.6452681610000002"/>
  </r>
  <r>
    <x v="2"/>
    <s v="HR04"/>
    <x v="1"/>
    <x v="3"/>
    <n v="100"/>
    <x v="0"/>
    <x v="1"/>
    <x v="0"/>
    <s v="GWe"/>
    <n v="3.6850245099999999"/>
  </r>
  <r>
    <x v="3"/>
    <s v="CY00"/>
    <x v="1"/>
    <x v="3"/>
    <n v="100"/>
    <x v="0"/>
    <x v="1"/>
    <x v="0"/>
    <s v="GWe"/>
    <n v="1.2379019609999999"/>
  </r>
  <r>
    <x v="23"/>
    <s v="CZ01"/>
    <x v="1"/>
    <x v="3"/>
    <n v="100"/>
    <x v="0"/>
    <x v="1"/>
    <x v="0"/>
    <s v="GWe"/>
    <n v="0"/>
  </r>
  <r>
    <x v="23"/>
    <s v="CZ02"/>
    <x v="1"/>
    <x v="3"/>
    <n v="100"/>
    <x v="0"/>
    <x v="1"/>
    <x v="0"/>
    <s v="GWe"/>
    <n v="0.55551724099999999"/>
  </r>
  <r>
    <x v="23"/>
    <s v="CZ03"/>
    <x v="1"/>
    <x v="3"/>
    <n v="100"/>
    <x v="0"/>
    <x v="1"/>
    <x v="0"/>
    <s v="GWe"/>
    <n v="1.37595562"/>
  </r>
  <r>
    <x v="23"/>
    <s v="CZ04"/>
    <x v="1"/>
    <x v="3"/>
    <n v="100"/>
    <x v="0"/>
    <x v="1"/>
    <x v="0"/>
    <s v="GWe"/>
    <n v="0.94960815899999995"/>
  </r>
  <r>
    <x v="23"/>
    <s v="CZ05"/>
    <x v="1"/>
    <x v="3"/>
    <n v="100"/>
    <x v="0"/>
    <x v="1"/>
    <x v="0"/>
    <s v="GWe"/>
    <n v="0.60882352900000003"/>
  </r>
  <r>
    <x v="23"/>
    <s v="CZ06"/>
    <x v="1"/>
    <x v="3"/>
    <n v="100"/>
    <x v="0"/>
    <x v="1"/>
    <x v="0"/>
    <s v="GWe"/>
    <n v="0.90374558800000004"/>
  </r>
  <r>
    <x v="23"/>
    <s v="CZ07"/>
    <x v="1"/>
    <x v="3"/>
    <n v="100"/>
    <x v="0"/>
    <x v="1"/>
    <x v="0"/>
    <s v="GWe"/>
    <n v="0.43438914000000001"/>
  </r>
  <r>
    <x v="23"/>
    <s v="CZ08"/>
    <x v="1"/>
    <x v="3"/>
    <n v="100"/>
    <x v="0"/>
    <x v="1"/>
    <x v="0"/>
    <s v="GWe"/>
    <n v="0.23834988500000001"/>
  </r>
  <r>
    <x v="4"/>
    <s v="DK01"/>
    <x v="1"/>
    <x v="3"/>
    <n v="100"/>
    <x v="0"/>
    <x v="1"/>
    <x v="0"/>
    <s v="GWe"/>
    <n v="0"/>
  </r>
  <r>
    <x v="4"/>
    <s v="DK02"/>
    <x v="1"/>
    <x v="3"/>
    <n v="100"/>
    <x v="0"/>
    <x v="1"/>
    <x v="0"/>
    <s v="GWe"/>
    <n v="0"/>
  </r>
  <r>
    <x v="4"/>
    <s v="DK03"/>
    <x v="1"/>
    <x v="3"/>
    <n v="100"/>
    <x v="0"/>
    <x v="1"/>
    <x v="0"/>
    <s v="GWe"/>
    <n v="0"/>
  </r>
  <r>
    <x v="4"/>
    <s v="DK04"/>
    <x v="1"/>
    <x v="3"/>
    <n v="100"/>
    <x v="0"/>
    <x v="1"/>
    <x v="0"/>
    <s v="GWe"/>
    <n v="0"/>
  </r>
  <r>
    <x v="4"/>
    <s v="DK05"/>
    <x v="1"/>
    <x v="3"/>
    <n v="100"/>
    <x v="0"/>
    <x v="1"/>
    <x v="0"/>
    <s v="GWe"/>
    <n v="0"/>
  </r>
  <r>
    <x v="5"/>
    <s v="EE00"/>
    <x v="1"/>
    <x v="3"/>
    <n v="100"/>
    <x v="0"/>
    <x v="1"/>
    <x v="0"/>
    <s v="GWe"/>
    <n v="5.7048169929999997"/>
  </r>
  <r>
    <x v="6"/>
    <s v="FI19"/>
    <x v="1"/>
    <x v="3"/>
    <n v="100"/>
    <x v="0"/>
    <x v="1"/>
    <x v="0"/>
    <s v="GWe"/>
    <n v="1.934705882"/>
  </r>
  <r>
    <x v="6"/>
    <s v="FI1B"/>
    <x v="1"/>
    <x v="3"/>
    <n v="100"/>
    <x v="0"/>
    <x v="1"/>
    <x v="0"/>
    <s v="GWe"/>
    <n v="0.66783999999999999"/>
  </r>
  <r>
    <x v="6"/>
    <s v="FI1C"/>
    <x v="1"/>
    <x v="3"/>
    <n v="100"/>
    <x v="0"/>
    <x v="1"/>
    <x v="0"/>
    <s v="GWe"/>
    <n v="2.3947205880000002"/>
  </r>
  <r>
    <x v="6"/>
    <s v="FI1D"/>
    <x v="1"/>
    <x v="3"/>
    <n v="100"/>
    <x v="0"/>
    <x v="1"/>
    <x v="0"/>
    <s v="GWe"/>
    <n v="4.5555913869999998"/>
  </r>
  <r>
    <x v="6"/>
    <s v="FI20"/>
    <x v="1"/>
    <x v="3"/>
    <n v="100"/>
    <x v="0"/>
    <x v="1"/>
    <x v="0"/>
    <s v="GWe"/>
    <n v="0"/>
  </r>
  <r>
    <x v="7"/>
    <s v="FR10"/>
    <x v="1"/>
    <x v="3"/>
    <n v="100"/>
    <x v="0"/>
    <x v="1"/>
    <x v="0"/>
    <s v="GWe"/>
    <n v="0.44617647100000002"/>
  </r>
  <r>
    <x v="7"/>
    <s v="FR21"/>
    <x v="1"/>
    <x v="3"/>
    <n v="100"/>
    <x v="0"/>
    <x v="1"/>
    <x v="0"/>
    <s v="GWe"/>
    <n v="13.266276738"/>
  </r>
  <r>
    <x v="7"/>
    <s v="FR22"/>
    <x v="1"/>
    <x v="3"/>
    <n v="100"/>
    <x v="0"/>
    <x v="1"/>
    <x v="0"/>
    <s v="GWe"/>
    <n v="2.1002901070000002"/>
  </r>
  <r>
    <x v="7"/>
    <s v="FR23"/>
    <x v="1"/>
    <x v="3"/>
    <n v="100"/>
    <x v="0"/>
    <x v="1"/>
    <x v="0"/>
    <s v="GWe"/>
    <n v="0"/>
  </r>
  <r>
    <x v="7"/>
    <s v="FR24"/>
    <x v="1"/>
    <x v="3"/>
    <n v="100"/>
    <x v="0"/>
    <x v="1"/>
    <x v="0"/>
    <s v="GWe"/>
    <n v="13.01207563"/>
  </r>
  <r>
    <x v="7"/>
    <s v="FR25"/>
    <x v="1"/>
    <x v="3"/>
    <n v="100"/>
    <x v="0"/>
    <x v="1"/>
    <x v="0"/>
    <s v="GWe"/>
    <n v="0"/>
  </r>
  <r>
    <x v="7"/>
    <s v="FR26"/>
    <x v="1"/>
    <x v="3"/>
    <n v="100"/>
    <x v="0"/>
    <x v="1"/>
    <x v="0"/>
    <s v="GWe"/>
    <n v="13.07950774"/>
  </r>
  <r>
    <x v="7"/>
    <s v="FR30"/>
    <x v="1"/>
    <x v="3"/>
    <n v="100"/>
    <x v="0"/>
    <x v="1"/>
    <x v="0"/>
    <s v="GWe"/>
    <n v="0.68200860799999996"/>
  </r>
  <r>
    <x v="7"/>
    <s v="FR41"/>
    <x v="1"/>
    <x v="3"/>
    <n v="100"/>
    <x v="0"/>
    <x v="1"/>
    <x v="0"/>
    <s v="GWe"/>
    <n v="5.0120208980000003"/>
  </r>
  <r>
    <x v="7"/>
    <s v="FR42"/>
    <x v="1"/>
    <x v="3"/>
    <n v="100"/>
    <x v="0"/>
    <x v="1"/>
    <x v="0"/>
    <s v="GWe"/>
    <n v="0.24623529399999999"/>
  </r>
  <r>
    <x v="7"/>
    <s v="FR43"/>
    <x v="1"/>
    <x v="3"/>
    <n v="100"/>
    <x v="0"/>
    <x v="1"/>
    <x v="0"/>
    <s v="GWe"/>
    <n v="2.0132704870000002"/>
  </r>
  <r>
    <x v="7"/>
    <s v="FR51"/>
    <x v="1"/>
    <x v="3"/>
    <n v="100"/>
    <x v="0"/>
    <x v="1"/>
    <x v="0"/>
    <s v="GWe"/>
    <n v="0"/>
  </r>
  <r>
    <x v="7"/>
    <s v="FR52"/>
    <x v="1"/>
    <x v="3"/>
    <n v="100"/>
    <x v="0"/>
    <x v="1"/>
    <x v="0"/>
    <s v="GWe"/>
    <n v="0"/>
  </r>
  <r>
    <x v="7"/>
    <s v="FR53"/>
    <x v="1"/>
    <x v="3"/>
    <n v="100"/>
    <x v="0"/>
    <x v="1"/>
    <x v="0"/>
    <s v="GWe"/>
    <n v="0"/>
  </r>
  <r>
    <x v="7"/>
    <s v="FR61"/>
    <x v="1"/>
    <x v="3"/>
    <n v="100"/>
    <x v="0"/>
    <x v="1"/>
    <x v="0"/>
    <s v="GWe"/>
    <n v="9.8946983999999993"/>
  </r>
  <r>
    <x v="7"/>
    <s v="FR62"/>
    <x v="1"/>
    <x v="3"/>
    <n v="100"/>
    <x v="0"/>
    <x v="1"/>
    <x v="0"/>
    <s v="GWe"/>
    <n v="18.095096886"/>
  </r>
  <r>
    <x v="7"/>
    <s v="FR63"/>
    <x v="1"/>
    <x v="3"/>
    <n v="100"/>
    <x v="0"/>
    <x v="1"/>
    <x v="0"/>
    <s v="GWe"/>
    <n v="5.6058985730000002"/>
  </r>
  <r>
    <x v="7"/>
    <s v="FR71"/>
    <x v="1"/>
    <x v="3"/>
    <n v="100"/>
    <x v="0"/>
    <x v="1"/>
    <x v="0"/>
    <s v="GWe"/>
    <n v="1.9726027399999999"/>
  </r>
  <r>
    <x v="7"/>
    <s v="FR72"/>
    <x v="1"/>
    <x v="3"/>
    <n v="100"/>
    <x v="0"/>
    <x v="1"/>
    <x v="0"/>
    <s v="GWe"/>
    <n v="5.9347438329999997"/>
  </r>
  <r>
    <x v="7"/>
    <s v="FR81"/>
    <x v="1"/>
    <x v="3"/>
    <n v="100"/>
    <x v="0"/>
    <x v="1"/>
    <x v="0"/>
    <s v="GWe"/>
    <n v="2.0463943009999999"/>
  </r>
  <r>
    <x v="7"/>
    <s v="FR82"/>
    <x v="1"/>
    <x v="3"/>
    <n v="100"/>
    <x v="0"/>
    <x v="1"/>
    <x v="0"/>
    <s v="GWe"/>
    <n v="2.6676550699999999"/>
  </r>
  <r>
    <x v="7"/>
    <s v="FR83"/>
    <x v="1"/>
    <x v="3"/>
    <n v="100"/>
    <x v="0"/>
    <x v="1"/>
    <x v="0"/>
    <s v="GWe"/>
    <n v="0.53107304399999999"/>
  </r>
  <r>
    <x v="8"/>
    <s v="DEC0"/>
    <x v="1"/>
    <x v="3"/>
    <n v="100"/>
    <x v="0"/>
    <x v="1"/>
    <x v="0"/>
    <s v="GWe"/>
    <n v="7.4964706000000006E-2"/>
  </r>
  <r>
    <x v="8"/>
    <s v="DE11"/>
    <x v="1"/>
    <x v="3"/>
    <n v="100"/>
    <x v="0"/>
    <x v="1"/>
    <x v="0"/>
    <s v="GWe"/>
    <n v="0.20051470599999999"/>
  </r>
  <r>
    <x v="8"/>
    <s v="DE12"/>
    <x v="1"/>
    <x v="3"/>
    <n v="100"/>
    <x v="0"/>
    <x v="1"/>
    <x v="0"/>
    <s v="GWe"/>
    <n v="0"/>
  </r>
  <r>
    <x v="8"/>
    <s v="DE13"/>
    <x v="1"/>
    <x v="3"/>
    <n v="100"/>
    <x v="0"/>
    <x v="1"/>
    <x v="0"/>
    <s v="GWe"/>
    <n v="0.23985620899999999"/>
  </r>
  <r>
    <x v="8"/>
    <s v="DE14"/>
    <x v="1"/>
    <x v="3"/>
    <n v="100"/>
    <x v="0"/>
    <x v="1"/>
    <x v="0"/>
    <s v="GWe"/>
    <n v="0.34861086000000002"/>
  </r>
  <r>
    <x v="8"/>
    <s v="DE21"/>
    <x v="1"/>
    <x v="3"/>
    <n v="100"/>
    <x v="0"/>
    <x v="1"/>
    <x v="0"/>
    <s v="GWe"/>
    <n v="0.457625"/>
  </r>
  <r>
    <x v="8"/>
    <s v="DE22"/>
    <x v="1"/>
    <x v="3"/>
    <n v="100"/>
    <x v="0"/>
    <x v="1"/>
    <x v="0"/>
    <s v="GWe"/>
    <n v="0.287904412"/>
  </r>
  <r>
    <x v="8"/>
    <s v="DE23"/>
    <x v="1"/>
    <x v="3"/>
    <n v="100"/>
    <x v="0"/>
    <x v="1"/>
    <x v="0"/>
    <s v="GWe"/>
    <n v="0.25879656899999998"/>
  </r>
  <r>
    <x v="8"/>
    <s v="DE24"/>
    <x v="1"/>
    <x v="3"/>
    <n v="100"/>
    <x v="0"/>
    <x v="1"/>
    <x v="0"/>
    <s v="GWe"/>
    <n v="5.8789521999999997E-2"/>
  </r>
  <r>
    <x v="8"/>
    <s v="DE25"/>
    <x v="1"/>
    <x v="3"/>
    <n v="100"/>
    <x v="0"/>
    <x v="1"/>
    <x v="0"/>
    <s v="GWe"/>
    <n v="0.102102941"/>
  </r>
  <r>
    <x v="8"/>
    <s v="DE26"/>
    <x v="1"/>
    <x v="3"/>
    <n v="100"/>
    <x v="0"/>
    <x v="1"/>
    <x v="0"/>
    <s v="GWe"/>
    <n v="0.238101961"/>
  </r>
  <r>
    <x v="8"/>
    <s v="DE27"/>
    <x v="1"/>
    <x v="3"/>
    <n v="100"/>
    <x v="0"/>
    <x v="1"/>
    <x v="0"/>
    <s v="GWe"/>
    <n v="0.71246218500000003"/>
  </r>
  <r>
    <x v="8"/>
    <s v="DE30"/>
    <x v="1"/>
    <x v="3"/>
    <n v="100"/>
    <x v="0"/>
    <x v="1"/>
    <x v="0"/>
    <s v="GWe"/>
    <n v="0"/>
  </r>
  <r>
    <x v="8"/>
    <s v="DE40"/>
    <x v="1"/>
    <x v="3"/>
    <n v="100"/>
    <x v="0"/>
    <x v="1"/>
    <x v="0"/>
    <s v="GWe"/>
    <n v="5.5446495479999998"/>
  </r>
  <r>
    <x v="8"/>
    <s v="DE50"/>
    <x v="1"/>
    <x v="3"/>
    <n v="100"/>
    <x v="0"/>
    <x v="1"/>
    <x v="0"/>
    <s v="GWe"/>
    <n v="1.954248E-3"/>
  </r>
  <r>
    <x v="8"/>
    <s v="DE60"/>
    <x v="1"/>
    <x v="3"/>
    <n v="100"/>
    <x v="0"/>
    <x v="1"/>
    <x v="0"/>
    <s v="GWe"/>
    <n v="1.1890756000000001E-2"/>
  </r>
  <r>
    <x v="8"/>
    <s v="DE71"/>
    <x v="1"/>
    <x v="3"/>
    <n v="100"/>
    <x v="0"/>
    <x v="1"/>
    <x v="0"/>
    <s v="GWe"/>
    <n v="0"/>
  </r>
  <r>
    <x v="8"/>
    <s v="DE72"/>
    <x v="1"/>
    <x v="3"/>
    <n v="100"/>
    <x v="0"/>
    <x v="1"/>
    <x v="0"/>
    <s v="GWe"/>
    <n v="0"/>
  </r>
  <r>
    <x v="8"/>
    <s v="DE73"/>
    <x v="1"/>
    <x v="3"/>
    <n v="100"/>
    <x v="0"/>
    <x v="1"/>
    <x v="0"/>
    <s v="GWe"/>
    <n v="0.25912802800000001"/>
  </r>
  <r>
    <x v="8"/>
    <s v="DE80"/>
    <x v="1"/>
    <x v="3"/>
    <n v="100"/>
    <x v="0"/>
    <x v="1"/>
    <x v="0"/>
    <s v="GWe"/>
    <n v="2.9918193280000001"/>
  </r>
  <r>
    <x v="8"/>
    <s v="DE91"/>
    <x v="1"/>
    <x v="3"/>
    <n v="100"/>
    <x v="0"/>
    <x v="1"/>
    <x v="0"/>
    <s v="GWe"/>
    <n v="1.4820341180000001"/>
  </r>
  <r>
    <x v="8"/>
    <s v="DE92"/>
    <x v="1"/>
    <x v="3"/>
    <n v="100"/>
    <x v="0"/>
    <x v="1"/>
    <x v="0"/>
    <s v="GWe"/>
    <n v="1.22747132"/>
  </r>
  <r>
    <x v="8"/>
    <s v="DE93"/>
    <x v="1"/>
    <x v="3"/>
    <n v="100"/>
    <x v="0"/>
    <x v="1"/>
    <x v="0"/>
    <s v="GWe"/>
    <n v="2.5469975489999999"/>
  </r>
  <r>
    <x v="8"/>
    <s v="DE94"/>
    <x v="1"/>
    <x v="3"/>
    <n v="100"/>
    <x v="0"/>
    <x v="1"/>
    <x v="0"/>
    <s v="GWe"/>
    <n v="1.207627005"/>
  </r>
  <r>
    <x v="8"/>
    <s v="DEA1"/>
    <x v="1"/>
    <x v="3"/>
    <n v="100"/>
    <x v="0"/>
    <x v="1"/>
    <x v="0"/>
    <s v="GWe"/>
    <n v="5.1272059000000002E-2"/>
  </r>
  <r>
    <x v="8"/>
    <s v="DEA2"/>
    <x v="1"/>
    <x v="3"/>
    <n v="100"/>
    <x v="0"/>
    <x v="1"/>
    <x v="0"/>
    <s v="GWe"/>
    <n v="0.108908824"/>
  </r>
  <r>
    <x v="8"/>
    <s v="DEA3"/>
    <x v="1"/>
    <x v="3"/>
    <n v="100"/>
    <x v="0"/>
    <x v="1"/>
    <x v="0"/>
    <s v="GWe"/>
    <n v="1.3843088240000001"/>
  </r>
  <r>
    <x v="8"/>
    <s v="DEA4"/>
    <x v="1"/>
    <x v="3"/>
    <n v="100"/>
    <x v="0"/>
    <x v="1"/>
    <x v="0"/>
    <s v="GWe"/>
    <n v="0.97377488700000003"/>
  </r>
  <r>
    <x v="8"/>
    <s v="DEA5"/>
    <x v="1"/>
    <x v="3"/>
    <n v="100"/>
    <x v="0"/>
    <x v="1"/>
    <x v="0"/>
    <s v="GWe"/>
    <n v="0.43671010599999999"/>
  </r>
  <r>
    <x v="8"/>
    <s v="DEB1"/>
    <x v="1"/>
    <x v="3"/>
    <n v="100"/>
    <x v="0"/>
    <x v="1"/>
    <x v="0"/>
    <s v="GWe"/>
    <n v="0.10312499999999999"/>
  </r>
  <r>
    <x v="8"/>
    <s v="DEB2"/>
    <x v="1"/>
    <x v="3"/>
    <n v="100"/>
    <x v="0"/>
    <x v="1"/>
    <x v="0"/>
    <s v="GWe"/>
    <n v="0.11193028300000001"/>
  </r>
  <r>
    <x v="8"/>
    <s v="DEB3"/>
    <x v="1"/>
    <x v="3"/>
    <n v="100"/>
    <x v="0"/>
    <x v="1"/>
    <x v="0"/>
    <s v="GWe"/>
    <n v="0.21047861000000001"/>
  </r>
  <r>
    <x v="8"/>
    <s v="DED2"/>
    <x v="1"/>
    <x v="3"/>
    <n v="100"/>
    <x v="0"/>
    <x v="1"/>
    <x v="0"/>
    <s v="GWe"/>
    <n v="1.6429930290000001"/>
  </r>
  <r>
    <x v="8"/>
    <s v="DED4"/>
    <x v="1"/>
    <x v="3"/>
    <n v="100"/>
    <x v="0"/>
    <x v="1"/>
    <x v="0"/>
    <s v="GWe"/>
    <n v="1.932237132"/>
  </r>
  <r>
    <x v="8"/>
    <s v="DED5"/>
    <x v="1"/>
    <x v="3"/>
    <n v="100"/>
    <x v="0"/>
    <x v="1"/>
    <x v="0"/>
    <s v="GWe"/>
    <n v="1.0893460210000001"/>
  </r>
  <r>
    <x v="8"/>
    <s v="DEE0"/>
    <x v="1"/>
    <x v="3"/>
    <n v="100"/>
    <x v="0"/>
    <x v="1"/>
    <x v="0"/>
    <s v="GWe"/>
    <n v="10.010105882"/>
  </r>
  <r>
    <x v="8"/>
    <s v="DEF0"/>
    <x v="1"/>
    <x v="3"/>
    <n v="100"/>
    <x v="0"/>
    <x v="1"/>
    <x v="0"/>
    <s v="GWe"/>
    <n v="0.14971008399999999"/>
  </r>
  <r>
    <x v="8"/>
    <s v="DEG0"/>
    <x v="1"/>
    <x v="3"/>
    <n v="100"/>
    <x v="0"/>
    <x v="1"/>
    <x v="0"/>
    <s v="GWe"/>
    <n v="2.7836134449999999"/>
  </r>
  <r>
    <x v="9"/>
    <s v="EL30"/>
    <x v="1"/>
    <x v="3"/>
    <n v="100"/>
    <x v="0"/>
    <x v="1"/>
    <x v="0"/>
    <s v="GWe"/>
    <n v="1.1360907929999999"/>
  </r>
  <r>
    <x v="9"/>
    <s v="EL41"/>
    <x v="1"/>
    <x v="3"/>
    <n v="100"/>
    <x v="0"/>
    <x v="1"/>
    <x v="0"/>
    <s v="GWe"/>
    <n v="1.1820358580000001"/>
  </r>
  <r>
    <x v="9"/>
    <s v="EL42"/>
    <x v="1"/>
    <x v="3"/>
    <n v="100"/>
    <x v="0"/>
    <x v="1"/>
    <x v="0"/>
    <s v="GWe"/>
    <n v="1.2312674290000001"/>
  </r>
  <r>
    <x v="9"/>
    <s v="EL43"/>
    <x v="1"/>
    <x v="3"/>
    <n v="100"/>
    <x v="0"/>
    <x v="1"/>
    <x v="0"/>
    <s v="GWe"/>
    <n v="5.908951407"/>
  </r>
  <r>
    <x v="9"/>
    <s v="EL51"/>
    <x v="1"/>
    <x v="3"/>
    <n v="100"/>
    <x v="0"/>
    <x v="1"/>
    <x v="0"/>
    <s v="GWe"/>
    <n v="8.1449123649999997"/>
  </r>
  <r>
    <x v="9"/>
    <s v="EL52"/>
    <x v="1"/>
    <x v="3"/>
    <n v="100"/>
    <x v="0"/>
    <x v="1"/>
    <x v="0"/>
    <s v="GWe"/>
    <n v="4.7827843139999997"/>
  </r>
  <r>
    <x v="9"/>
    <s v="EL53"/>
    <x v="1"/>
    <x v="3"/>
    <n v="100"/>
    <x v="0"/>
    <x v="1"/>
    <x v="0"/>
    <s v="GWe"/>
    <n v="1.891402123"/>
  </r>
  <r>
    <x v="9"/>
    <s v="EL54"/>
    <x v="1"/>
    <x v="3"/>
    <n v="100"/>
    <x v="0"/>
    <x v="1"/>
    <x v="0"/>
    <s v="GWe"/>
    <n v="2.2072721899999999"/>
  </r>
  <r>
    <x v="9"/>
    <s v="EL61"/>
    <x v="1"/>
    <x v="3"/>
    <n v="100"/>
    <x v="0"/>
    <x v="1"/>
    <x v="0"/>
    <s v="GWe"/>
    <n v="2.5383786260000001"/>
  </r>
  <r>
    <x v="9"/>
    <s v="EL62"/>
    <x v="1"/>
    <x v="3"/>
    <n v="100"/>
    <x v="0"/>
    <x v="1"/>
    <x v="0"/>
    <s v="GWe"/>
    <n v="1.3795847750000001"/>
  </r>
  <r>
    <x v="9"/>
    <s v="EL63"/>
    <x v="1"/>
    <x v="3"/>
    <n v="100"/>
    <x v="0"/>
    <x v="1"/>
    <x v="0"/>
    <s v="GWe"/>
    <n v="6.9340536330000004"/>
  </r>
  <r>
    <x v="9"/>
    <s v="EL64"/>
    <x v="1"/>
    <x v="3"/>
    <n v="100"/>
    <x v="0"/>
    <x v="1"/>
    <x v="0"/>
    <s v="GWe"/>
    <n v="6.3014117650000001"/>
  </r>
  <r>
    <x v="9"/>
    <s v="EL65"/>
    <x v="1"/>
    <x v="3"/>
    <n v="100"/>
    <x v="0"/>
    <x v="1"/>
    <x v="0"/>
    <s v="GWe"/>
    <n v="12.482589706000001"/>
  </r>
  <r>
    <x v="24"/>
    <s v="HU10"/>
    <x v="1"/>
    <x v="3"/>
    <n v="100"/>
    <x v="0"/>
    <x v="1"/>
    <x v="0"/>
    <s v="GWe"/>
    <n v="1.553176471"/>
  </r>
  <r>
    <x v="24"/>
    <s v="HU21"/>
    <x v="1"/>
    <x v="3"/>
    <n v="100"/>
    <x v="0"/>
    <x v="1"/>
    <x v="0"/>
    <s v="GWe"/>
    <n v="7.2801283420000003"/>
  </r>
  <r>
    <x v="24"/>
    <s v="HU22"/>
    <x v="1"/>
    <x v="3"/>
    <n v="100"/>
    <x v="0"/>
    <x v="1"/>
    <x v="0"/>
    <s v="GWe"/>
    <n v="3.1743944640000001"/>
  </r>
  <r>
    <x v="24"/>
    <s v="HU23"/>
    <x v="1"/>
    <x v="3"/>
    <n v="100"/>
    <x v="0"/>
    <x v="1"/>
    <x v="0"/>
    <s v="GWe"/>
    <n v="11.593751755"/>
  </r>
  <r>
    <x v="24"/>
    <s v="HU31"/>
    <x v="1"/>
    <x v="3"/>
    <n v="100"/>
    <x v="0"/>
    <x v="1"/>
    <x v="0"/>
    <s v="GWe"/>
    <n v="0"/>
  </r>
  <r>
    <x v="24"/>
    <s v="HU32"/>
    <x v="1"/>
    <x v="3"/>
    <n v="100"/>
    <x v="0"/>
    <x v="1"/>
    <x v="0"/>
    <s v="GWe"/>
    <n v="0"/>
  </r>
  <r>
    <x v="24"/>
    <s v="HU33"/>
    <x v="1"/>
    <x v="3"/>
    <n v="100"/>
    <x v="0"/>
    <x v="1"/>
    <x v="0"/>
    <s v="GWe"/>
    <n v="8.9380814480000002"/>
  </r>
  <r>
    <x v="10"/>
    <s v="IE01"/>
    <x v="1"/>
    <x v="3"/>
    <n v="100"/>
    <x v="0"/>
    <x v="1"/>
    <x v="0"/>
    <s v="GWe"/>
    <n v="0"/>
  </r>
  <r>
    <x v="10"/>
    <s v="IE02"/>
    <x v="1"/>
    <x v="3"/>
    <n v="100"/>
    <x v="0"/>
    <x v="1"/>
    <x v="0"/>
    <s v="GWe"/>
    <n v="0"/>
  </r>
  <r>
    <x v="11"/>
    <s v="ITC1"/>
    <x v="1"/>
    <x v="3"/>
    <n v="100"/>
    <x v="0"/>
    <x v="1"/>
    <x v="0"/>
    <s v="GWe"/>
    <n v="0.68479467299999996"/>
  </r>
  <r>
    <x v="11"/>
    <s v="ITC2"/>
    <x v="1"/>
    <x v="3"/>
    <n v="100"/>
    <x v="0"/>
    <x v="1"/>
    <x v="0"/>
    <s v="GWe"/>
    <n v="0.39643846199999999"/>
  </r>
  <r>
    <x v="11"/>
    <s v="ITC3"/>
    <x v="1"/>
    <x v="3"/>
    <n v="100"/>
    <x v="0"/>
    <x v="1"/>
    <x v="0"/>
    <s v="GWe"/>
    <n v="7.0535152000000004E-2"/>
  </r>
  <r>
    <x v="11"/>
    <s v="ITC4"/>
    <x v="1"/>
    <x v="3"/>
    <n v="100"/>
    <x v="0"/>
    <x v="1"/>
    <x v="0"/>
    <s v="GWe"/>
    <n v="0.79103823500000003"/>
  </r>
  <r>
    <x v="11"/>
    <s v="ITF1"/>
    <x v="1"/>
    <x v="3"/>
    <n v="100"/>
    <x v="0"/>
    <x v="1"/>
    <x v="0"/>
    <s v="GWe"/>
    <n v="0.53233304400000003"/>
  </r>
  <r>
    <x v="11"/>
    <s v="ITF2"/>
    <x v="1"/>
    <x v="3"/>
    <n v="100"/>
    <x v="0"/>
    <x v="1"/>
    <x v="0"/>
    <s v="GWe"/>
    <n v="1.5386407559999999"/>
  </r>
  <r>
    <x v="11"/>
    <s v="ITF3"/>
    <x v="1"/>
    <x v="3"/>
    <n v="100"/>
    <x v="0"/>
    <x v="1"/>
    <x v="0"/>
    <s v="GWe"/>
    <n v="1.5405959890000001"/>
  </r>
  <r>
    <x v="11"/>
    <s v="ITF4"/>
    <x v="1"/>
    <x v="3"/>
    <n v="100"/>
    <x v="0"/>
    <x v="1"/>
    <x v="0"/>
    <s v="GWe"/>
    <n v="23.896435742000001"/>
  </r>
  <r>
    <x v="11"/>
    <s v="ITF5"/>
    <x v="1"/>
    <x v="3"/>
    <n v="100"/>
    <x v="0"/>
    <x v="1"/>
    <x v="0"/>
    <s v="GWe"/>
    <n v="7.0759852939999996"/>
  </r>
  <r>
    <x v="11"/>
    <s v="ITF6"/>
    <x v="1"/>
    <x v="3"/>
    <n v="100"/>
    <x v="0"/>
    <x v="1"/>
    <x v="0"/>
    <s v="GWe"/>
    <n v="4.1486970699999999"/>
  </r>
  <r>
    <x v="11"/>
    <s v="ITG1"/>
    <x v="1"/>
    <x v="3"/>
    <n v="100"/>
    <x v="0"/>
    <x v="1"/>
    <x v="0"/>
    <s v="GWe"/>
    <n v="18.340413054999999"/>
  </r>
  <r>
    <x v="11"/>
    <s v="ITG2"/>
    <x v="1"/>
    <x v="3"/>
    <n v="100"/>
    <x v="0"/>
    <x v="1"/>
    <x v="0"/>
    <s v="GWe"/>
    <n v="17.02791436"/>
  </r>
  <r>
    <x v="11"/>
    <s v="ITH1"/>
    <x v="1"/>
    <x v="3"/>
    <n v="100"/>
    <x v="0"/>
    <x v="1"/>
    <x v="0"/>
    <s v="GWe"/>
    <n v="0.47361176700000002"/>
  </r>
  <r>
    <x v="11"/>
    <s v="ITH2"/>
    <x v="1"/>
    <x v="3"/>
    <n v="100"/>
    <x v="0"/>
    <x v="1"/>
    <x v="0"/>
    <s v="GWe"/>
    <n v="0.22408426100000001"/>
  </r>
  <r>
    <x v="11"/>
    <s v="ITH3"/>
    <x v="1"/>
    <x v="3"/>
    <n v="100"/>
    <x v="0"/>
    <x v="1"/>
    <x v="0"/>
    <s v="GWe"/>
    <n v="0"/>
  </r>
  <r>
    <x v="11"/>
    <s v="ITH4"/>
    <x v="1"/>
    <x v="3"/>
    <n v="100"/>
    <x v="0"/>
    <x v="1"/>
    <x v="0"/>
    <s v="GWe"/>
    <n v="0.173843518"/>
  </r>
  <r>
    <x v="11"/>
    <s v="ITH5"/>
    <x v="1"/>
    <x v="3"/>
    <n v="100"/>
    <x v="0"/>
    <x v="1"/>
    <x v="0"/>
    <s v="GWe"/>
    <n v="0"/>
  </r>
  <r>
    <x v="11"/>
    <s v="ITI1"/>
    <x v="1"/>
    <x v="3"/>
    <n v="100"/>
    <x v="0"/>
    <x v="1"/>
    <x v="0"/>
    <s v="GWe"/>
    <n v="2.72373814"/>
  </r>
  <r>
    <x v="11"/>
    <s v="ITI2"/>
    <x v="1"/>
    <x v="3"/>
    <n v="100"/>
    <x v="0"/>
    <x v="1"/>
    <x v="0"/>
    <s v="GWe"/>
    <n v="0.86478382399999998"/>
  </r>
  <r>
    <x v="11"/>
    <s v="ITI3"/>
    <x v="1"/>
    <x v="3"/>
    <n v="100"/>
    <x v="0"/>
    <x v="1"/>
    <x v="0"/>
    <s v="GWe"/>
    <n v="1.509057353"/>
  </r>
  <r>
    <x v="11"/>
    <s v="ITI4"/>
    <x v="1"/>
    <x v="3"/>
    <n v="100"/>
    <x v="0"/>
    <x v="1"/>
    <x v="0"/>
    <s v="GWe"/>
    <n v="1.5642941180000001"/>
  </r>
  <r>
    <x v="11"/>
    <s v="SM00"/>
    <x v="1"/>
    <x v="3"/>
    <n v="100"/>
    <x v="0"/>
    <x v="1"/>
    <x v="0"/>
    <s v="GWe"/>
    <n v="1.3461765000000001E-2"/>
  </r>
  <r>
    <x v="12"/>
    <s v="LV00"/>
    <x v="1"/>
    <x v="3"/>
    <n v="100"/>
    <x v="0"/>
    <x v="1"/>
    <x v="0"/>
    <s v="GWe"/>
    <n v="12.420705882"/>
  </r>
  <r>
    <x v="13"/>
    <s v="LT00"/>
    <x v="1"/>
    <x v="3"/>
    <n v="100"/>
    <x v="0"/>
    <x v="1"/>
    <x v="0"/>
    <s v="GWe"/>
    <n v="7.62112532"/>
  </r>
  <r>
    <x v="25"/>
    <s v="LU00"/>
    <x v="1"/>
    <x v="3"/>
    <n v="100"/>
    <x v="0"/>
    <x v="1"/>
    <x v="0"/>
    <s v="GWe"/>
    <n v="6.6252100840336087E-2"/>
  </r>
  <r>
    <x v="14"/>
    <s v="MT00"/>
    <x v="1"/>
    <x v="3"/>
    <n v="100"/>
    <x v="0"/>
    <x v="1"/>
    <x v="0"/>
    <s v="GWe"/>
    <n v="0"/>
  </r>
  <r>
    <x v="15"/>
    <s v="NL11"/>
    <x v="1"/>
    <x v="3"/>
    <n v="100"/>
    <x v="0"/>
    <x v="1"/>
    <x v="0"/>
    <s v="GWe"/>
    <n v="0"/>
  </r>
  <r>
    <x v="15"/>
    <s v="NL12"/>
    <x v="1"/>
    <x v="3"/>
    <n v="100"/>
    <x v="0"/>
    <x v="1"/>
    <x v="0"/>
    <s v="GWe"/>
    <n v="0"/>
  </r>
  <r>
    <x v="15"/>
    <s v="NL13"/>
    <x v="1"/>
    <x v="3"/>
    <n v="100"/>
    <x v="0"/>
    <x v="1"/>
    <x v="0"/>
    <s v="GWe"/>
    <n v="0"/>
  </r>
  <r>
    <x v="15"/>
    <s v="NL21"/>
    <x v="1"/>
    <x v="3"/>
    <n v="100"/>
    <x v="0"/>
    <x v="1"/>
    <x v="0"/>
    <s v="GWe"/>
    <n v="8.1699448999999993E-2"/>
  </r>
  <r>
    <x v="15"/>
    <s v="NL22"/>
    <x v="1"/>
    <x v="3"/>
    <n v="100"/>
    <x v="0"/>
    <x v="1"/>
    <x v="0"/>
    <s v="GWe"/>
    <n v="0.222352941"/>
  </r>
  <r>
    <x v="15"/>
    <s v="NL23"/>
    <x v="1"/>
    <x v="3"/>
    <n v="100"/>
    <x v="0"/>
    <x v="1"/>
    <x v="0"/>
    <s v="GWe"/>
    <n v="0"/>
  </r>
  <r>
    <x v="15"/>
    <s v="NL31"/>
    <x v="1"/>
    <x v="3"/>
    <n v="100"/>
    <x v="0"/>
    <x v="1"/>
    <x v="0"/>
    <s v="GWe"/>
    <n v="0"/>
  </r>
  <r>
    <x v="15"/>
    <s v="NL32"/>
    <x v="1"/>
    <x v="3"/>
    <n v="100"/>
    <x v="0"/>
    <x v="1"/>
    <x v="0"/>
    <s v="GWe"/>
    <n v="0"/>
  </r>
  <r>
    <x v="15"/>
    <s v="NL33"/>
    <x v="1"/>
    <x v="3"/>
    <n v="100"/>
    <x v="0"/>
    <x v="1"/>
    <x v="0"/>
    <s v="GWe"/>
    <n v="0"/>
  </r>
  <r>
    <x v="15"/>
    <s v="NL34"/>
    <x v="1"/>
    <x v="3"/>
    <n v="100"/>
    <x v="0"/>
    <x v="1"/>
    <x v="0"/>
    <s v="GWe"/>
    <n v="0"/>
  </r>
  <r>
    <x v="15"/>
    <s v="NL41"/>
    <x v="1"/>
    <x v="3"/>
    <n v="100"/>
    <x v="0"/>
    <x v="1"/>
    <x v="0"/>
    <s v="GWe"/>
    <n v="0"/>
  </r>
  <r>
    <x v="15"/>
    <s v="NL42"/>
    <x v="1"/>
    <x v="3"/>
    <n v="100"/>
    <x v="0"/>
    <x v="1"/>
    <x v="0"/>
    <s v="GWe"/>
    <n v="0.04"/>
  </r>
  <r>
    <x v="16"/>
    <s v="PL11"/>
    <x v="1"/>
    <x v="3"/>
    <n v="100"/>
    <x v="0"/>
    <x v="1"/>
    <x v="0"/>
    <s v="GWe"/>
    <n v="3.2655479879999998"/>
  </r>
  <r>
    <x v="16"/>
    <s v="PL12"/>
    <x v="1"/>
    <x v="3"/>
    <n v="100"/>
    <x v="0"/>
    <x v="1"/>
    <x v="0"/>
    <s v="GWe"/>
    <n v="3.3016756969999999"/>
  </r>
  <r>
    <x v="16"/>
    <s v="PL21"/>
    <x v="1"/>
    <x v="3"/>
    <n v="100"/>
    <x v="0"/>
    <x v="1"/>
    <x v="0"/>
    <s v="GWe"/>
    <n v="1.0469248259999999"/>
  </r>
  <r>
    <x v="16"/>
    <s v="PL22"/>
    <x v="1"/>
    <x v="3"/>
    <n v="100"/>
    <x v="0"/>
    <x v="1"/>
    <x v="0"/>
    <s v="GWe"/>
    <n v="0.298465219"/>
  </r>
  <r>
    <x v="16"/>
    <s v="PL31"/>
    <x v="1"/>
    <x v="3"/>
    <n v="100"/>
    <x v="0"/>
    <x v="1"/>
    <x v="0"/>
    <s v="GWe"/>
    <n v="1.729455017"/>
  </r>
  <r>
    <x v="16"/>
    <s v="PL32"/>
    <x v="1"/>
    <x v="3"/>
    <n v="100"/>
    <x v="0"/>
    <x v="1"/>
    <x v="0"/>
    <s v="GWe"/>
    <n v="2.1746719460000001"/>
  </r>
  <r>
    <x v="16"/>
    <s v="PL33"/>
    <x v="1"/>
    <x v="3"/>
    <n v="100"/>
    <x v="0"/>
    <x v="1"/>
    <x v="0"/>
    <s v="GWe"/>
    <n v="1.543405229"/>
  </r>
  <r>
    <x v="16"/>
    <s v="PL34"/>
    <x v="1"/>
    <x v="3"/>
    <n v="100"/>
    <x v="0"/>
    <x v="1"/>
    <x v="0"/>
    <s v="GWe"/>
    <n v="0"/>
  </r>
  <r>
    <x v="16"/>
    <s v="PL41"/>
    <x v="1"/>
    <x v="3"/>
    <n v="100"/>
    <x v="0"/>
    <x v="1"/>
    <x v="0"/>
    <s v="GWe"/>
    <n v="3.3431617650000001"/>
  </r>
  <r>
    <x v="16"/>
    <s v="PL42"/>
    <x v="1"/>
    <x v="3"/>
    <n v="100"/>
    <x v="0"/>
    <x v="1"/>
    <x v="0"/>
    <s v="GWe"/>
    <n v="2.887899816"/>
  </r>
  <r>
    <x v="16"/>
    <s v="PL43"/>
    <x v="1"/>
    <x v="3"/>
    <n v="100"/>
    <x v="0"/>
    <x v="1"/>
    <x v="0"/>
    <s v="GWe"/>
    <n v="2.865510381"/>
  </r>
  <r>
    <x v="16"/>
    <s v="PL51"/>
    <x v="1"/>
    <x v="3"/>
    <n v="100"/>
    <x v="0"/>
    <x v="1"/>
    <x v="0"/>
    <s v="GWe"/>
    <n v="3.0366078430000001"/>
  </r>
  <r>
    <x v="16"/>
    <s v="PL52"/>
    <x v="1"/>
    <x v="3"/>
    <n v="100"/>
    <x v="0"/>
    <x v="1"/>
    <x v="0"/>
    <s v="GWe"/>
    <n v="0.892168301"/>
  </r>
  <r>
    <x v="16"/>
    <s v="PL61"/>
    <x v="1"/>
    <x v="3"/>
    <n v="100"/>
    <x v="0"/>
    <x v="1"/>
    <x v="0"/>
    <s v="GWe"/>
    <n v="0"/>
  </r>
  <r>
    <x v="16"/>
    <s v="PL62"/>
    <x v="1"/>
    <x v="3"/>
    <n v="100"/>
    <x v="0"/>
    <x v="1"/>
    <x v="0"/>
    <s v="GWe"/>
    <n v="0"/>
  </r>
  <r>
    <x v="16"/>
    <s v="PL63"/>
    <x v="1"/>
    <x v="3"/>
    <n v="100"/>
    <x v="0"/>
    <x v="1"/>
    <x v="0"/>
    <s v="GWe"/>
    <n v="0"/>
  </r>
  <r>
    <x v="17"/>
    <s v="PT11"/>
    <x v="1"/>
    <x v="3"/>
    <n v="100"/>
    <x v="0"/>
    <x v="1"/>
    <x v="0"/>
    <s v="GWe"/>
    <n v="4.52864778"/>
  </r>
  <r>
    <x v="17"/>
    <s v="PT15"/>
    <x v="1"/>
    <x v="3"/>
    <n v="100"/>
    <x v="0"/>
    <x v="1"/>
    <x v="0"/>
    <s v="GWe"/>
    <n v="0.79999979399999999"/>
  </r>
  <r>
    <x v="17"/>
    <s v="PT16"/>
    <x v="1"/>
    <x v="3"/>
    <n v="100"/>
    <x v="0"/>
    <x v="1"/>
    <x v="0"/>
    <s v="GWe"/>
    <n v="2.3422941179999999"/>
  </r>
  <r>
    <x v="17"/>
    <s v="PT17"/>
    <x v="1"/>
    <x v="3"/>
    <n v="100"/>
    <x v="0"/>
    <x v="1"/>
    <x v="0"/>
    <s v="GWe"/>
    <n v="0.34575905000000001"/>
  </r>
  <r>
    <x v="17"/>
    <s v="PT18"/>
    <x v="1"/>
    <x v="3"/>
    <n v="100"/>
    <x v="0"/>
    <x v="1"/>
    <x v="0"/>
    <s v="GWe"/>
    <n v="12.909456583000001"/>
  </r>
  <r>
    <x v="18"/>
    <s v="RO11"/>
    <x v="1"/>
    <x v="3"/>
    <n v="100"/>
    <x v="0"/>
    <x v="1"/>
    <x v="0"/>
    <s v="GWe"/>
    <n v="4.6148484160000001"/>
  </r>
  <r>
    <x v="18"/>
    <s v="RO12"/>
    <x v="1"/>
    <x v="3"/>
    <n v="100"/>
    <x v="0"/>
    <x v="1"/>
    <x v="0"/>
    <s v="GWe"/>
    <n v="5.8671542319999999"/>
  </r>
  <r>
    <x v="18"/>
    <s v="RO21"/>
    <x v="1"/>
    <x v="3"/>
    <n v="100"/>
    <x v="0"/>
    <x v="1"/>
    <x v="0"/>
    <s v="GWe"/>
    <n v="13.635471190000001"/>
  </r>
  <r>
    <x v="18"/>
    <s v="RO22"/>
    <x v="1"/>
    <x v="3"/>
    <n v="100"/>
    <x v="0"/>
    <x v="1"/>
    <x v="0"/>
    <s v="GWe"/>
    <n v="26.521120293999999"/>
  </r>
  <r>
    <x v="18"/>
    <s v="RO31"/>
    <x v="1"/>
    <x v="3"/>
    <n v="100"/>
    <x v="0"/>
    <x v="1"/>
    <x v="0"/>
    <s v="GWe"/>
    <n v="19.895705882000001"/>
  </r>
  <r>
    <x v="18"/>
    <s v="RO32"/>
    <x v="1"/>
    <x v="3"/>
    <n v="100"/>
    <x v="0"/>
    <x v="1"/>
    <x v="0"/>
    <s v="GWe"/>
    <n v="0"/>
  </r>
  <r>
    <x v="18"/>
    <s v="RO41"/>
    <x v="1"/>
    <x v="3"/>
    <n v="100"/>
    <x v="0"/>
    <x v="1"/>
    <x v="0"/>
    <s v="GWe"/>
    <n v="6.5351360290000002"/>
  </r>
  <r>
    <x v="18"/>
    <s v="RO42"/>
    <x v="1"/>
    <x v="3"/>
    <n v="100"/>
    <x v="0"/>
    <x v="1"/>
    <x v="0"/>
    <s v="GWe"/>
    <n v="5.3943235290000002"/>
  </r>
  <r>
    <x v="26"/>
    <s v="SK01"/>
    <x v="1"/>
    <x v="3"/>
    <n v="100"/>
    <x v="0"/>
    <x v="1"/>
    <x v="0"/>
    <s v="GWe"/>
    <n v="0.14633484199999999"/>
  </r>
  <r>
    <x v="26"/>
    <s v="SK02"/>
    <x v="1"/>
    <x v="3"/>
    <n v="100"/>
    <x v="0"/>
    <x v="1"/>
    <x v="0"/>
    <s v="GWe"/>
    <n v="4.4055502080000002"/>
  </r>
  <r>
    <x v="26"/>
    <s v="SK03"/>
    <x v="1"/>
    <x v="3"/>
    <n v="100"/>
    <x v="0"/>
    <x v="1"/>
    <x v="0"/>
    <s v="GWe"/>
    <n v="0.51673725500000001"/>
  </r>
  <r>
    <x v="26"/>
    <s v="SK04"/>
    <x v="1"/>
    <x v="3"/>
    <n v="100"/>
    <x v="0"/>
    <x v="1"/>
    <x v="0"/>
    <s v="GWe"/>
    <n v="0"/>
  </r>
  <r>
    <x v="27"/>
    <s v="SI03"/>
    <x v="1"/>
    <x v="3"/>
    <n v="100"/>
    <x v="0"/>
    <x v="1"/>
    <x v="0"/>
    <s v="GWe"/>
    <n v="0.74959432000000004"/>
  </r>
  <r>
    <x v="27"/>
    <s v="SI04"/>
    <x v="1"/>
    <x v="3"/>
    <n v="100"/>
    <x v="0"/>
    <x v="1"/>
    <x v="0"/>
    <s v="GWe"/>
    <n v="5.2315394000000001E-2"/>
  </r>
  <r>
    <x v="19"/>
    <s v="AD00"/>
    <x v="1"/>
    <x v="3"/>
    <n v="100"/>
    <x v="0"/>
    <x v="1"/>
    <x v="0"/>
    <s v="GWe"/>
    <n v="0.10325717099999999"/>
  </r>
  <r>
    <x v="19"/>
    <s v="ES11"/>
    <x v="1"/>
    <x v="3"/>
    <n v="100"/>
    <x v="0"/>
    <x v="1"/>
    <x v="0"/>
    <s v="GWe"/>
    <n v="4.2757600949999999"/>
  </r>
  <r>
    <x v="19"/>
    <s v="ES12"/>
    <x v="1"/>
    <x v="3"/>
    <n v="100"/>
    <x v="0"/>
    <x v="1"/>
    <x v="0"/>
    <s v="GWe"/>
    <n v="1.9466278459999999"/>
  </r>
  <r>
    <x v="19"/>
    <s v="ES13"/>
    <x v="1"/>
    <x v="3"/>
    <n v="100"/>
    <x v="0"/>
    <x v="1"/>
    <x v="0"/>
    <s v="GWe"/>
    <n v="0.72411253200000003"/>
  </r>
  <r>
    <x v="19"/>
    <s v="ES21"/>
    <x v="1"/>
    <x v="3"/>
    <n v="100"/>
    <x v="0"/>
    <x v="1"/>
    <x v="0"/>
    <s v="GWe"/>
    <n v="0.88308708599999997"/>
  </r>
  <r>
    <x v="19"/>
    <s v="ES22"/>
    <x v="1"/>
    <x v="3"/>
    <n v="100"/>
    <x v="0"/>
    <x v="1"/>
    <x v="0"/>
    <s v="GWe"/>
    <n v="4.2815030610000004"/>
  </r>
  <r>
    <x v="19"/>
    <s v="ES23"/>
    <x v="1"/>
    <x v="3"/>
    <n v="100"/>
    <x v="0"/>
    <x v="1"/>
    <x v="0"/>
    <s v="GWe"/>
    <n v="1.933252502"/>
  </r>
  <r>
    <x v="19"/>
    <s v="ES24"/>
    <x v="1"/>
    <x v="3"/>
    <n v="100"/>
    <x v="0"/>
    <x v="1"/>
    <x v="0"/>
    <s v="GWe"/>
    <n v="30.257047725"/>
  </r>
  <r>
    <x v="19"/>
    <s v="ES30"/>
    <x v="1"/>
    <x v="3"/>
    <n v="100"/>
    <x v="0"/>
    <x v="1"/>
    <x v="0"/>
    <s v="GWe"/>
    <n v="0.48778280499999999"/>
  </r>
  <r>
    <x v="19"/>
    <s v="ES41"/>
    <x v="1"/>
    <x v="3"/>
    <n v="100"/>
    <x v="0"/>
    <x v="1"/>
    <x v="0"/>
    <s v="GWe"/>
    <n v="89.332012184999996"/>
  </r>
  <r>
    <x v="19"/>
    <s v="ES42"/>
    <x v="1"/>
    <x v="3"/>
    <n v="100"/>
    <x v="0"/>
    <x v="1"/>
    <x v="0"/>
    <s v="GWe"/>
    <n v="89.126671936999998"/>
  </r>
  <r>
    <x v="19"/>
    <s v="ES43"/>
    <x v="1"/>
    <x v="3"/>
    <n v="100"/>
    <x v="0"/>
    <x v="1"/>
    <x v="0"/>
    <s v="GWe"/>
    <n v="13.990955882"/>
  </r>
  <r>
    <x v="19"/>
    <s v="ES51"/>
    <x v="1"/>
    <x v="3"/>
    <n v="100"/>
    <x v="0"/>
    <x v="1"/>
    <x v="0"/>
    <s v="GWe"/>
    <n v="9.7769068299999997"/>
  </r>
  <r>
    <x v="19"/>
    <s v="ES52"/>
    <x v="1"/>
    <x v="3"/>
    <n v="100"/>
    <x v="0"/>
    <x v="1"/>
    <x v="0"/>
    <s v="GWe"/>
    <n v="12.554260413"/>
  </r>
  <r>
    <x v="19"/>
    <s v="ES53"/>
    <x v="1"/>
    <x v="3"/>
    <n v="100"/>
    <x v="0"/>
    <x v="1"/>
    <x v="0"/>
    <s v="GWe"/>
    <n v="0.71688192900000003"/>
  </r>
  <r>
    <x v="19"/>
    <s v="ES61"/>
    <x v="1"/>
    <x v="3"/>
    <n v="100"/>
    <x v="0"/>
    <x v="1"/>
    <x v="0"/>
    <s v="GWe"/>
    <n v="25.13805"/>
  </r>
  <r>
    <x v="19"/>
    <s v="ES62"/>
    <x v="1"/>
    <x v="3"/>
    <n v="100"/>
    <x v="0"/>
    <x v="1"/>
    <x v="0"/>
    <s v="GWe"/>
    <n v="5.5076997969999999"/>
  </r>
  <r>
    <x v="20"/>
    <s v="SE11"/>
    <x v="1"/>
    <x v="3"/>
    <n v="100"/>
    <x v="0"/>
    <x v="1"/>
    <x v="0"/>
    <s v="GWe"/>
    <n v="8.048375E-3"/>
  </r>
  <r>
    <x v="20"/>
    <s v="SE12"/>
    <x v="1"/>
    <x v="3"/>
    <n v="100"/>
    <x v="0"/>
    <x v="1"/>
    <x v="0"/>
    <s v="GWe"/>
    <n v="2.8140210080000001"/>
  </r>
  <r>
    <x v="20"/>
    <s v="SE21"/>
    <x v="1"/>
    <x v="3"/>
    <n v="100"/>
    <x v="0"/>
    <x v="1"/>
    <x v="0"/>
    <s v="GWe"/>
    <n v="1.7860681110000001"/>
  </r>
  <r>
    <x v="20"/>
    <s v="SE22"/>
    <x v="1"/>
    <x v="3"/>
    <n v="100"/>
    <x v="0"/>
    <x v="1"/>
    <x v="0"/>
    <s v="GWe"/>
    <n v="0.50130481299999996"/>
  </r>
  <r>
    <x v="20"/>
    <s v="SE23"/>
    <x v="1"/>
    <x v="3"/>
    <n v="100"/>
    <x v="0"/>
    <x v="1"/>
    <x v="0"/>
    <s v="GWe"/>
    <n v="3.1268878679999998"/>
  </r>
  <r>
    <x v="20"/>
    <s v="SE31"/>
    <x v="1"/>
    <x v="3"/>
    <n v="100"/>
    <x v="0"/>
    <x v="1"/>
    <x v="0"/>
    <s v="GWe"/>
    <n v="3.1287426470000002"/>
  </r>
  <r>
    <x v="20"/>
    <s v="SE32"/>
    <x v="1"/>
    <x v="3"/>
    <n v="100"/>
    <x v="0"/>
    <x v="1"/>
    <x v="0"/>
    <s v="GWe"/>
    <n v="3.7626754679999999"/>
  </r>
  <r>
    <x v="20"/>
    <s v="SE33"/>
    <x v="1"/>
    <x v="3"/>
    <n v="100"/>
    <x v="0"/>
    <x v="1"/>
    <x v="0"/>
    <s v="GWe"/>
    <n v="6.1026994490000002"/>
  </r>
  <r>
    <x v="21"/>
    <s v="UKC1"/>
    <x v="1"/>
    <x v="3"/>
    <n v="100"/>
    <x v="0"/>
    <x v="1"/>
    <x v="0"/>
    <s v="GWe"/>
    <n v="0"/>
  </r>
  <r>
    <x v="21"/>
    <s v="UKC2"/>
    <x v="1"/>
    <x v="3"/>
    <n v="100"/>
    <x v="0"/>
    <x v="1"/>
    <x v="0"/>
    <s v="GWe"/>
    <n v="0"/>
  </r>
  <r>
    <x v="21"/>
    <s v="UKD1"/>
    <x v="1"/>
    <x v="3"/>
    <n v="100"/>
    <x v="0"/>
    <x v="1"/>
    <x v="0"/>
    <s v="GWe"/>
    <n v="0"/>
  </r>
  <r>
    <x v="21"/>
    <s v="UKD3"/>
    <x v="1"/>
    <x v="3"/>
    <n v="100"/>
    <x v="0"/>
    <x v="1"/>
    <x v="0"/>
    <s v="GWe"/>
    <n v="3.0821080000000001E-3"/>
  </r>
  <r>
    <x v="21"/>
    <s v="UKD4"/>
    <x v="1"/>
    <x v="3"/>
    <n v="100"/>
    <x v="0"/>
    <x v="1"/>
    <x v="0"/>
    <s v="GWe"/>
    <n v="0"/>
  </r>
  <r>
    <x v="21"/>
    <s v="UKD6"/>
    <x v="1"/>
    <x v="3"/>
    <n v="100"/>
    <x v="0"/>
    <x v="1"/>
    <x v="0"/>
    <s v="GWe"/>
    <n v="0"/>
  </r>
  <r>
    <x v="21"/>
    <s v="UKD7"/>
    <x v="1"/>
    <x v="3"/>
    <n v="100"/>
    <x v="0"/>
    <x v="1"/>
    <x v="0"/>
    <s v="GWe"/>
    <n v="0"/>
  </r>
  <r>
    <x v="21"/>
    <s v="UKE1"/>
    <x v="1"/>
    <x v="3"/>
    <n v="100"/>
    <x v="0"/>
    <x v="1"/>
    <x v="0"/>
    <s v="GWe"/>
    <n v="0"/>
  </r>
  <r>
    <x v="21"/>
    <s v="UKE2"/>
    <x v="1"/>
    <x v="3"/>
    <n v="100"/>
    <x v="0"/>
    <x v="1"/>
    <x v="0"/>
    <s v="GWe"/>
    <n v="0"/>
  </r>
  <r>
    <x v="21"/>
    <s v="UKE3"/>
    <x v="1"/>
    <x v="3"/>
    <n v="100"/>
    <x v="0"/>
    <x v="1"/>
    <x v="0"/>
    <s v="GWe"/>
    <n v="0"/>
  </r>
  <r>
    <x v="21"/>
    <s v="UKE4"/>
    <x v="1"/>
    <x v="3"/>
    <n v="100"/>
    <x v="0"/>
    <x v="1"/>
    <x v="0"/>
    <s v="GWe"/>
    <n v="0"/>
  </r>
  <r>
    <x v="21"/>
    <s v="UKF1"/>
    <x v="1"/>
    <x v="3"/>
    <n v="100"/>
    <x v="0"/>
    <x v="1"/>
    <x v="0"/>
    <s v="GWe"/>
    <n v="0"/>
  </r>
  <r>
    <x v="21"/>
    <s v="UKF2"/>
    <x v="1"/>
    <x v="3"/>
    <n v="100"/>
    <x v="0"/>
    <x v="1"/>
    <x v="0"/>
    <s v="GWe"/>
    <n v="0"/>
  </r>
  <r>
    <x v="21"/>
    <s v="UKF3"/>
    <x v="1"/>
    <x v="3"/>
    <n v="100"/>
    <x v="0"/>
    <x v="1"/>
    <x v="0"/>
    <s v="GWe"/>
    <n v="0"/>
  </r>
  <r>
    <x v="21"/>
    <s v="UKG1"/>
    <x v="1"/>
    <x v="3"/>
    <n v="100"/>
    <x v="0"/>
    <x v="1"/>
    <x v="0"/>
    <s v="GWe"/>
    <n v="0"/>
  </r>
  <r>
    <x v="21"/>
    <s v="UKG2"/>
    <x v="1"/>
    <x v="3"/>
    <n v="100"/>
    <x v="0"/>
    <x v="1"/>
    <x v="0"/>
    <s v="GWe"/>
    <n v="0"/>
  </r>
  <r>
    <x v="21"/>
    <s v="UKG3"/>
    <x v="1"/>
    <x v="3"/>
    <n v="100"/>
    <x v="0"/>
    <x v="1"/>
    <x v="0"/>
    <s v="GWe"/>
    <n v="0"/>
  </r>
  <r>
    <x v="21"/>
    <s v="UKH1"/>
    <x v="1"/>
    <x v="3"/>
    <n v="100"/>
    <x v="0"/>
    <x v="1"/>
    <x v="0"/>
    <s v="GWe"/>
    <n v="0"/>
  </r>
  <r>
    <x v="21"/>
    <s v="UKH2"/>
    <x v="1"/>
    <x v="3"/>
    <n v="100"/>
    <x v="0"/>
    <x v="1"/>
    <x v="0"/>
    <s v="GWe"/>
    <n v="0"/>
  </r>
  <r>
    <x v="21"/>
    <s v="UKH3"/>
    <x v="1"/>
    <x v="3"/>
    <n v="100"/>
    <x v="0"/>
    <x v="1"/>
    <x v="0"/>
    <s v="GWe"/>
    <n v="0"/>
  </r>
  <r>
    <x v="21"/>
    <s v="UKI3"/>
    <x v="1"/>
    <x v="3"/>
    <n v="100"/>
    <x v="0"/>
    <x v="1"/>
    <x v="0"/>
    <s v="GWe"/>
    <n v="0"/>
  </r>
  <r>
    <x v="21"/>
    <s v="UKI4"/>
    <x v="1"/>
    <x v="3"/>
    <n v="100"/>
    <x v="0"/>
    <x v="1"/>
    <x v="0"/>
    <s v="GWe"/>
    <n v="0"/>
  </r>
  <r>
    <x v="21"/>
    <s v="UKI5"/>
    <x v="1"/>
    <x v="3"/>
    <n v="100"/>
    <x v="0"/>
    <x v="1"/>
    <x v="0"/>
    <s v="GWe"/>
    <n v="0"/>
  </r>
  <r>
    <x v="21"/>
    <s v="UKI6"/>
    <x v="1"/>
    <x v="3"/>
    <n v="100"/>
    <x v="0"/>
    <x v="1"/>
    <x v="0"/>
    <s v="GWe"/>
    <n v="0"/>
  </r>
  <r>
    <x v="21"/>
    <s v="UKI7"/>
    <x v="1"/>
    <x v="3"/>
    <n v="100"/>
    <x v="0"/>
    <x v="1"/>
    <x v="0"/>
    <s v="GWe"/>
    <n v="0"/>
  </r>
  <r>
    <x v="21"/>
    <s v="UKJ1"/>
    <x v="1"/>
    <x v="3"/>
    <n v="100"/>
    <x v="0"/>
    <x v="1"/>
    <x v="0"/>
    <s v="GWe"/>
    <n v="0"/>
  </r>
  <r>
    <x v="21"/>
    <s v="UKJ2"/>
    <x v="1"/>
    <x v="3"/>
    <n v="100"/>
    <x v="0"/>
    <x v="1"/>
    <x v="0"/>
    <s v="GWe"/>
    <n v="0"/>
  </r>
  <r>
    <x v="21"/>
    <s v="UKJ3"/>
    <x v="1"/>
    <x v="3"/>
    <n v="100"/>
    <x v="0"/>
    <x v="1"/>
    <x v="0"/>
    <s v="GWe"/>
    <n v="0"/>
  </r>
  <r>
    <x v="21"/>
    <s v="UKJ4"/>
    <x v="1"/>
    <x v="3"/>
    <n v="100"/>
    <x v="0"/>
    <x v="1"/>
    <x v="0"/>
    <s v="GWe"/>
    <n v="0"/>
  </r>
  <r>
    <x v="21"/>
    <s v="UKK1"/>
    <x v="1"/>
    <x v="3"/>
    <n v="100"/>
    <x v="0"/>
    <x v="1"/>
    <x v="0"/>
    <s v="GWe"/>
    <n v="0"/>
  </r>
  <r>
    <x v="21"/>
    <s v="UKK2"/>
    <x v="1"/>
    <x v="3"/>
    <n v="100"/>
    <x v="0"/>
    <x v="1"/>
    <x v="0"/>
    <s v="GWe"/>
    <n v="0"/>
  </r>
  <r>
    <x v="21"/>
    <s v="UKK3"/>
    <x v="1"/>
    <x v="3"/>
    <n v="100"/>
    <x v="0"/>
    <x v="1"/>
    <x v="0"/>
    <s v="GWe"/>
    <n v="0"/>
  </r>
  <r>
    <x v="21"/>
    <s v="UKK4"/>
    <x v="1"/>
    <x v="3"/>
    <n v="100"/>
    <x v="0"/>
    <x v="1"/>
    <x v="0"/>
    <s v="GWe"/>
    <n v="0"/>
  </r>
  <r>
    <x v="21"/>
    <s v="UKL1"/>
    <x v="1"/>
    <x v="3"/>
    <n v="100"/>
    <x v="0"/>
    <x v="1"/>
    <x v="0"/>
    <s v="GWe"/>
    <n v="0"/>
  </r>
  <r>
    <x v="21"/>
    <s v="UKL2"/>
    <x v="1"/>
    <x v="3"/>
    <n v="100"/>
    <x v="0"/>
    <x v="1"/>
    <x v="0"/>
    <s v="GWe"/>
    <n v="0"/>
  </r>
  <r>
    <x v="21"/>
    <s v="UKM2"/>
    <x v="1"/>
    <x v="3"/>
    <n v="100"/>
    <x v="0"/>
    <x v="1"/>
    <x v="0"/>
    <s v="GWe"/>
    <n v="3.5268190979999998"/>
  </r>
  <r>
    <x v="21"/>
    <s v="UKM3"/>
    <x v="1"/>
    <x v="3"/>
    <n v="100"/>
    <x v="0"/>
    <x v="1"/>
    <x v="0"/>
    <s v="GWe"/>
    <n v="0"/>
  </r>
  <r>
    <x v="21"/>
    <s v="UKM5"/>
    <x v="1"/>
    <x v="3"/>
    <n v="100"/>
    <x v="0"/>
    <x v="1"/>
    <x v="0"/>
    <s v="GWe"/>
    <n v="4.3482353000000001E-2"/>
  </r>
  <r>
    <x v="21"/>
    <s v="UKM6"/>
    <x v="1"/>
    <x v="3"/>
    <n v="100"/>
    <x v="0"/>
    <x v="1"/>
    <x v="0"/>
    <s v="GWe"/>
    <n v="8.6633796170000004"/>
  </r>
  <r>
    <x v="21"/>
    <s v="UKN0"/>
    <x v="1"/>
    <x v="3"/>
    <n v="100"/>
    <x v="0"/>
    <x v="1"/>
    <x v="0"/>
    <s v="GWe"/>
    <n v="0"/>
  </r>
  <r>
    <x v="22"/>
    <s v="AT11"/>
    <x v="1"/>
    <x v="3"/>
    <n v="100"/>
    <x v="0"/>
    <x v="2"/>
    <x v="0"/>
    <s v="GWe"/>
    <n v="1.076156493"/>
  </r>
  <r>
    <x v="22"/>
    <s v="AT12"/>
    <x v="1"/>
    <x v="3"/>
    <n v="100"/>
    <x v="0"/>
    <x v="2"/>
    <x v="0"/>
    <s v="GWe"/>
    <n v="6.9326029409999999"/>
  </r>
  <r>
    <x v="22"/>
    <s v="AT13"/>
    <x v="1"/>
    <x v="3"/>
    <n v="100"/>
    <x v="0"/>
    <x v="2"/>
    <x v="0"/>
    <s v="GWe"/>
    <n v="0"/>
  </r>
  <r>
    <x v="22"/>
    <s v="AT21"/>
    <x v="1"/>
    <x v="3"/>
    <n v="100"/>
    <x v="0"/>
    <x v="2"/>
    <x v="0"/>
    <s v="GWe"/>
    <n v="1.4417805880000001"/>
  </r>
  <r>
    <x v="22"/>
    <s v="AT22"/>
    <x v="1"/>
    <x v="3"/>
    <n v="100"/>
    <x v="0"/>
    <x v="2"/>
    <x v="0"/>
    <s v="GWe"/>
    <n v="1.1000984890000001"/>
  </r>
  <r>
    <x v="22"/>
    <s v="AT31"/>
    <x v="1"/>
    <x v="3"/>
    <n v="100"/>
    <x v="0"/>
    <x v="2"/>
    <x v="0"/>
    <s v="GWe"/>
    <n v="1.741705882"/>
  </r>
  <r>
    <x v="22"/>
    <s v="AT32"/>
    <x v="1"/>
    <x v="3"/>
    <n v="100"/>
    <x v="0"/>
    <x v="2"/>
    <x v="0"/>
    <s v="GWe"/>
    <n v="1.3459134749999999"/>
  </r>
  <r>
    <x v="22"/>
    <s v="AT33"/>
    <x v="1"/>
    <x v="3"/>
    <n v="100"/>
    <x v="0"/>
    <x v="2"/>
    <x v="0"/>
    <s v="GWe"/>
    <n v="2.8371988799999999"/>
  </r>
  <r>
    <x v="22"/>
    <s v="AT34"/>
    <x v="1"/>
    <x v="3"/>
    <n v="100"/>
    <x v="0"/>
    <x v="2"/>
    <x v="0"/>
    <s v="GWe"/>
    <n v="0.70436764699999999"/>
  </r>
  <r>
    <x v="0"/>
    <s v="BE10"/>
    <x v="1"/>
    <x v="3"/>
    <n v="100"/>
    <x v="0"/>
    <x v="2"/>
    <x v="0"/>
    <s v="GWe"/>
    <n v="0"/>
  </r>
  <r>
    <x v="0"/>
    <s v="BE21"/>
    <x v="1"/>
    <x v="3"/>
    <n v="100"/>
    <x v="0"/>
    <x v="2"/>
    <x v="0"/>
    <s v="GWe"/>
    <n v="0"/>
  </r>
  <r>
    <x v="0"/>
    <s v="BE22"/>
    <x v="1"/>
    <x v="3"/>
    <n v="100"/>
    <x v="0"/>
    <x v="2"/>
    <x v="0"/>
    <s v="GWe"/>
    <n v="0"/>
  </r>
  <r>
    <x v="0"/>
    <s v="BE23"/>
    <x v="1"/>
    <x v="3"/>
    <n v="100"/>
    <x v="0"/>
    <x v="2"/>
    <x v="0"/>
    <s v="GWe"/>
    <n v="3.5000000000000003E-2"/>
  </r>
  <r>
    <x v="0"/>
    <s v="BE24"/>
    <x v="1"/>
    <x v="3"/>
    <n v="100"/>
    <x v="0"/>
    <x v="2"/>
    <x v="0"/>
    <s v="GWe"/>
    <n v="0"/>
  </r>
  <r>
    <x v="0"/>
    <s v="BE25"/>
    <x v="1"/>
    <x v="3"/>
    <n v="100"/>
    <x v="0"/>
    <x v="2"/>
    <x v="0"/>
    <s v="GWe"/>
    <n v="7.8687230999999996E-2"/>
  </r>
  <r>
    <x v="0"/>
    <s v="BE31"/>
    <x v="1"/>
    <x v="3"/>
    <n v="100"/>
    <x v="0"/>
    <x v="2"/>
    <x v="0"/>
    <s v="GWe"/>
    <n v="0"/>
  </r>
  <r>
    <x v="0"/>
    <s v="BE32"/>
    <x v="1"/>
    <x v="3"/>
    <n v="100"/>
    <x v="0"/>
    <x v="2"/>
    <x v="0"/>
    <s v="GWe"/>
    <n v="0"/>
  </r>
  <r>
    <x v="0"/>
    <s v="BE33"/>
    <x v="1"/>
    <x v="3"/>
    <n v="100"/>
    <x v="0"/>
    <x v="2"/>
    <x v="0"/>
    <s v="GWe"/>
    <n v="0"/>
  </r>
  <r>
    <x v="0"/>
    <s v="BE34"/>
    <x v="1"/>
    <x v="3"/>
    <n v="100"/>
    <x v="0"/>
    <x v="2"/>
    <x v="0"/>
    <s v="GWe"/>
    <n v="0"/>
  </r>
  <r>
    <x v="0"/>
    <s v="BE35"/>
    <x v="1"/>
    <x v="3"/>
    <n v="100"/>
    <x v="0"/>
    <x v="2"/>
    <x v="0"/>
    <s v="GWe"/>
    <n v="0"/>
  </r>
  <r>
    <x v="1"/>
    <s v="BG31"/>
    <x v="1"/>
    <x v="3"/>
    <n v="100"/>
    <x v="0"/>
    <x v="2"/>
    <x v="0"/>
    <s v="GWe"/>
    <n v="0"/>
  </r>
  <r>
    <x v="1"/>
    <s v="BG32"/>
    <x v="1"/>
    <x v="3"/>
    <n v="100"/>
    <x v="0"/>
    <x v="2"/>
    <x v="0"/>
    <s v="GWe"/>
    <n v="0"/>
  </r>
  <r>
    <x v="1"/>
    <s v="BG33"/>
    <x v="1"/>
    <x v="3"/>
    <n v="100"/>
    <x v="0"/>
    <x v="2"/>
    <x v="0"/>
    <s v="GWe"/>
    <n v="3.2910762029999998"/>
  </r>
  <r>
    <x v="1"/>
    <s v="BG34"/>
    <x v="1"/>
    <x v="3"/>
    <n v="100"/>
    <x v="0"/>
    <x v="2"/>
    <x v="0"/>
    <s v="GWe"/>
    <n v="0"/>
  </r>
  <r>
    <x v="1"/>
    <s v="BG41"/>
    <x v="1"/>
    <x v="3"/>
    <n v="100"/>
    <x v="0"/>
    <x v="2"/>
    <x v="0"/>
    <s v="GWe"/>
    <n v="0"/>
  </r>
  <r>
    <x v="1"/>
    <s v="BG42"/>
    <x v="1"/>
    <x v="3"/>
    <n v="100"/>
    <x v="0"/>
    <x v="2"/>
    <x v="0"/>
    <s v="GWe"/>
    <n v="0"/>
  </r>
  <r>
    <x v="2"/>
    <s v="HR03"/>
    <x v="1"/>
    <x v="3"/>
    <n v="100"/>
    <x v="0"/>
    <x v="2"/>
    <x v="0"/>
    <s v="GWe"/>
    <n v="3.4209287929999999"/>
  </r>
  <r>
    <x v="2"/>
    <s v="HR04"/>
    <x v="1"/>
    <x v="3"/>
    <n v="100"/>
    <x v="0"/>
    <x v="2"/>
    <x v="0"/>
    <s v="GWe"/>
    <n v="0"/>
  </r>
  <r>
    <x v="3"/>
    <s v="CY00"/>
    <x v="1"/>
    <x v="3"/>
    <n v="100"/>
    <x v="0"/>
    <x v="2"/>
    <x v="0"/>
    <s v="GWe"/>
    <n v="0"/>
  </r>
  <r>
    <x v="23"/>
    <s v="CZ01"/>
    <x v="1"/>
    <x v="3"/>
    <n v="100"/>
    <x v="0"/>
    <x v="2"/>
    <x v="0"/>
    <s v="GWe"/>
    <n v="0"/>
  </r>
  <r>
    <x v="23"/>
    <s v="CZ02"/>
    <x v="1"/>
    <x v="3"/>
    <n v="100"/>
    <x v="0"/>
    <x v="2"/>
    <x v="0"/>
    <s v="GWe"/>
    <n v="0.20948275899999999"/>
  </r>
  <r>
    <x v="23"/>
    <s v="CZ03"/>
    <x v="1"/>
    <x v="3"/>
    <n v="100"/>
    <x v="0"/>
    <x v="2"/>
    <x v="0"/>
    <s v="GWe"/>
    <n v="0.74172268900000005"/>
  </r>
  <r>
    <x v="23"/>
    <s v="CZ04"/>
    <x v="1"/>
    <x v="3"/>
    <n v="100"/>
    <x v="0"/>
    <x v="2"/>
    <x v="0"/>
    <s v="GWe"/>
    <n v="0"/>
  </r>
  <r>
    <x v="23"/>
    <s v="CZ05"/>
    <x v="1"/>
    <x v="3"/>
    <n v="100"/>
    <x v="0"/>
    <x v="2"/>
    <x v="0"/>
    <s v="GWe"/>
    <n v="0.78132352900000002"/>
  </r>
  <r>
    <x v="23"/>
    <s v="CZ06"/>
    <x v="1"/>
    <x v="3"/>
    <n v="100"/>
    <x v="0"/>
    <x v="2"/>
    <x v="0"/>
    <s v="GWe"/>
    <n v="2.741254412"/>
  </r>
  <r>
    <x v="23"/>
    <s v="CZ07"/>
    <x v="1"/>
    <x v="3"/>
    <n v="100"/>
    <x v="0"/>
    <x v="2"/>
    <x v="0"/>
    <s v="GWe"/>
    <n v="0.72959275999999995"/>
  </r>
  <r>
    <x v="23"/>
    <s v="CZ08"/>
    <x v="1"/>
    <x v="3"/>
    <n v="100"/>
    <x v="0"/>
    <x v="2"/>
    <x v="0"/>
    <s v="GWe"/>
    <n v="0.32857524799999999"/>
  </r>
  <r>
    <x v="4"/>
    <s v="DK01"/>
    <x v="1"/>
    <x v="3"/>
    <n v="100"/>
    <x v="0"/>
    <x v="2"/>
    <x v="0"/>
    <s v="GWe"/>
    <n v="0.17499999999999999"/>
  </r>
  <r>
    <x v="4"/>
    <s v="DK02"/>
    <x v="1"/>
    <x v="3"/>
    <n v="100"/>
    <x v="0"/>
    <x v="2"/>
    <x v="0"/>
    <s v="GWe"/>
    <n v="1.2749999999999999"/>
  </r>
  <r>
    <x v="4"/>
    <s v="DK03"/>
    <x v="1"/>
    <x v="3"/>
    <n v="100"/>
    <x v="0"/>
    <x v="2"/>
    <x v="0"/>
    <s v="GWe"/>
    <n v="4.875"/>
  </r>
  <r>
    <x v="4"/>
    <s v="DK04"/>
    <x v="1"/>
    <x v="3"/>
    <n v="100"/>
    <x v="0"/>
    <x v="2"/>
    <x v="0"/>
    <s v="GWe"/>
    <n v="3.1"/>
  </r>
  <r>
    <x v="4"/>
    <s v="DK05"/>
    <x v="1"/>
    <x v="3"/>
    <n v="100"/>
    <x v="0"/>
    <x v="2"/>
    <x v="0"/>
    <s v="GWe"/>
    <n v="3.18"/>
  </r>
  <r>
    <x v="5"/>
    <s v="EE00"/>
    <x v="1"/>
    <x v="3"/>
    <n v="100"/>
    <x v="0"/>
    <x v="2"/>
    <x v="0"/>
    <s v="GWe"/>
    <n v="17.325183007"/>
  </r>
  <r>
    <x v="6"/>
    <s v="FI19"/>
    <x v="1"/>
    <x v="3"/>
    <n v="100"/>
    <x v="0"/>
    <x v="2"/>
    <x v="0"/>
    <s v="GWe"/>
    <n v="4.3902941179999999"/>
  </r>
  <r>
    <x v="6"/>
    <s v="FI1B"/>
    <x v="1"/>
    <x v="3"/>
    <n v="100"/>
    <x v="0"/>
    <x v="2"/>
    <x v="0"/>
    <s v="GWe"/>
    <n v="2.0521600000000002"/>
  </r>
  <r>
    <x v="6"/>
    <s v="FI1C"/>
    <x v="1"/>
    <x v="3"/>
    <n v="100"/>
    <x v="0"/>
    <x v="2"/>
    <x v="0"/>
    <s v="GWe"/>
    <n v="5.7752794119999997"/>
  </r>
  <r>
    <x v="6"/>
    <s v="FI1D"/>
    <x v="1"/>
    <x v="3"/>
    <n v="100"/>
    <x v="0"/>
    <x v="2"/>
    <x v="0"/>
    <s v="GWe"/>
    <n v="4.5183718490000002"/>
  </r>
  <r>
    <x v="6"/>
    <s v="FI20"/>
    <x v="1"/>
    <x v="3"/>
    <n v="100"/>
    <x v="0"/>
    <x v="2"/>
    <x v="0"/>
    <s v="GWe"/>
    <n v="1.4999999999999999E-2"/>
  </r>
  <r>
    <x v="7"/>
    <s v="FR10"/>
    <x v="1"/>
    <x v="3"/>
    <n v="100"/>
    <x v="0"/>
    <x v="2"/>
    <x v="0"/>
    <s v="GWe"/>
    <n v="0.578823529"/>
  </r>
  <r>
    <x v="7"/>
    <s v="FR21"/>
    <x v="1"/>
    <x v="3"/>
    <n v="100"/>
    <x v="0"/>
    <x v="2"/>
    <x v="0"/>
    <s v="GWe"/>
    <n v="9.6087232619999998"/>
  </r>
  <r>
    <x v="7"/>
    <s v="FR22"/>
    <x v="1"/>
    <x v="3"/>
    <n v="100"/>
    <x v="0"/>
    <x v="2"/>
    <x v="0"/>
    <s v="GWe"/>
    <n v="8.1947098930000006"/>
  </r>
  <r>
    <x v="7"/>
    <s v="FR23"/>
    <x v="1"/>
    <x v="3"/>
    <n v="100"/>
    <x v="0"/>
    <x v="2"/>
    <x v="0"/>
    <s v="GWe"/>
    <n v="3.3149999999999999"/>
  </r>
  <r>
    <x v="7"/>
    <s v="FR24"/>
    <x v="1"/>
    <x v="3"/>
    <n v="100"/>
    <x v="0"/>
    <x v="2"/>
    <x v="0"/>
    <s v="GWe"/>
    <n v="27.522924369999998"/>
  </r>
  <r>
    <x v="7"/>
    <s v="FR25"/>
    <x v="1"/>
    <x v="3"/>
    <n v="100"/>
    <x v="0"/>
    <x v="2"/>
    <x v="0"/>
    <s v="GWe"/>
    <n v="9.9149999999999991"/>
  </r>
  <r>
    <x v="7"/>
    <s v="FR26"/>
    <x v="1"/>
    <x v="3"/>
    <n v="100"/>
    <x v="0"/>
    <x v="2"/>
    <x v="0"/>
    <s v="GWe"/>
    <n v="8.8554922600000001"/>
  </r>
  <r>
    <x v="7"/>
    <s v="FR30"/>
    <x v="1"/>
    <x v="3"/>
    <n v="100"/>
    <x v="0"/>
    <x v="2"/>
    <x v="0"/>
    <s v="GWe"/>
    <n v="2.5179913919999999"/>
  </r>
  <r>
    <x v="7"/>
    <s v="FR41"/>
    <x v="1"/>
    <x v="3"/>
    <n v="100"/>
    <x v="0"/>
    <x v="2"/>
    <x v="0"/>
    <s v="GWe"/>
    <n v="0"/>
  </r>
  <r>
    <x v="7"/>
    <s v="FR42"/>
    <x v="1"/>
    <x v="3"/>
    <n v="100"/>
    <x v="0"/>
    <x v="2"/>
    <x v="0"/>
    <s v="GWe"/>
    <n v="0"/>
  </r>
  <r>
    <x v="7"/>
    <s v="FR43"/>
    <x v="1"/>
    <x v="3"/>
    <n v="100"/>
    <x v="0"/>
    <x v="2"/>
    <x v="0"/>
    <s v="GWe"/>
    <n v="0.48169705899999998"/>
  </r>
  <r>
    <x v="7"/>
    <s v="FR51"/>
    <x v="1"/>
    <x v="3"/>
    <n v="100"/>
    <x v="0"/>
    <x v="2"/>
    <x v="0"/>
    <s v="GWe"/>
    <n v="8.4499999999999993"/>
  </r>
  <r>
    <x v="7"/>
    <s v="FR52"/>
    <x v="1"/>
    <x v="3"/>
    <n v="100"/>
    <x v="0"/>
    <x v="2"/>
    <x v="0"/>
    <s v="GWe"/>
    <n v="5.0949999999999998"/>
  </r>
  <r>
    <x v="7"/>
    <s v="FR53"/>
    <x v="1"/>
    <x v="3"/>
    <n v="100"/>
    <x v="0"/>
    <x v="2"/>
    <x v="0"/>
    <s v="GWe"/>
    <n v="13.045"/>
  </r>
  <r>
    <x v="7"/>
    <s v="FR61"/>
    <x v="1"/>
    <x v="3"/>
    <n v="100"/>
    <x v="0"/>
    <x v="2"/>
    <x v="0"/>
    <s v="GWe"/>
    <n v="4.6034829720000001"/>
  </r>
  <r>
    <x v="7"/>
    <s v="FR62"/>
    <x v="1"/>
    <x v="3"/>
    <n v="100"/>
    <x v="0"/>
    <x v="2"/>
    <x v="0"/>
    <s v="GWe"/>
    <n v="19.271514706000001"/>
  </r>
  <r>
    <x v="7"/>
    <s v="FR63"/>
    <x v="1"/>
    <x v="3"/>
    <n v="100"/>
    <x v="0"/>
    <x v="2"/>
    <x v="0"/>
    <s v="GWe"/>
    <n v="4.7142301040000003"/>
  </r>
  <r>
    <x v="7"/>
    <s v="FR71"/>
    <x v="1"/>
    <x v="3"/>
    <n v="100"/>
    <x v="0"/>
    <x v="2"/>
    <x v="0"/>
    <s v="GWe"/>
    <n v="5.4858904109999997"/>
  </r>
  <r>
    <x v="7"/>
    <s v="FR72"/>
    <x v="1"/>
    <x v="3"/>
    <n v="100"/>
    <x v="0"/>
    <x v="2"/>
    <x v="0"/>
    <s v="GWe"/>
    <n v="8.6802561669999996"/>
  </r>
  <r>
    <x v="7"/>
    <s v="FR81"/>
    <x v="1"/>
    <x v="3"/>
    <n v="100"/>
    <x v="0"/>
    <x v="2"/>
    <x v="0"/>
    <s v="GWe"/>
    <n v="15.443605699000001"/>
  </r>
  <r>
    <x v="7"/>
    <s v="FR82"/>
    <x v="1"/>
    <x v="3"/>
    <n v="100"/>
    <x v="0"/>
    <x v="2"/>
    <x v="0"/>
    <s v="GWe"/>
    <n v="7.9938188610000003"/>
  </r>
  <r>
    <x v="7"/>
    <s v="FR83"/>
    <x v="1"/>
    <x v="3"/>
    <n v="100"/>
    <x v="0"/>
    <x v="2"/>
    <x v="0"/>
    <s v="GWe"/>
    <n v="0.72267724499999997"/>
  </r>
  <r>
    <x v="8"/>
    <s v="DEC0"/>
    <x v="1"/>
    <x v="3"/>
    <n v="100"/>
    <x v="0"/>
    <x v="2"/>
    <x v="0"/>
    <s v="GWe"/>
    <n v="0"/>
  </r>
  <r>
    <x v="8"/>
    <s v="DE11"/>
    <x v="1"/>
    <x v="3"/>
    <n v="100"/>
    <x v="0"/>
    <x v="2"/>
    <x v="0"/>
    <s v="GWe"/>
    <n v="0"/>
  </r>
  <r>
    <x v="8"/>
    <s v="DE12"/>
    <x v="1"/>
    <x v="3"/>
    <n v="100"/>
    <x v="0"/>
    <x v="2"/>
    <x v="0"/>
    <s v="GWe"/>
    <n v="0"/>
  </r>
  <r>
    <x v="8"/>
    <s v="DE13"/>
    <x v="1"/>
    <x v="3"/>
    <n v="100"/>
    <x v="0"/>
    <x v="2"/>
    <x v="0"/>
    <s v="GWe"/>
    <n v="0"/>
  </r>
  <r>
    <x v="8"/>
    <s v="DE14"/>
    <x v="1"/>
    <x v="3"/>
    <n v="100"/>
    <x v="0"/>
    <x v="2"/>
    <x v="0"/>
    <s v="GWe"/>
    <n v="0"/>
  </r>
  <r>
    <x v="8"/>
    <s v="DE21"/>
    <x v="1"/>
    <x v="3"/>
    <n v="100"/>
    <x v="0"/>
    <x v="2"/>
    <x v="0"/>
    <s v="GWe"/>
    <n v="0"/>
  </r>
  <r>
    <x v="8"/>
    <s v="DE22"/>
    <x v="1"/>
    <x v="3"/>
    <n v="100"/>
    <x v="0"/>
    <x v="2"/>
    <x v="0"/>
    <s v="GWe"/>
    <n v="0"/>
  </r>
  <r>
    <x v="8"/>
    <s v="DE23"/>
    <x v="1"/>
    <x v="3"/>
    <n v="100"/>
    <x v="0"/>
    <x v="2"/>
    <x v="0"/>
    <s v="GWe"/>
    <n v="0"/>
  </r>
  <r>
    <x v="8"/>
    <s v="DE24"/>
    <x v="1"/>
    <x v="3"/>
    <n v="100"/>
    <x v="0"/>
    <x v="2"/>
    <x v="0"/>
    <s v="GWe"/>
    <n v="0"/>
  </r>
  <r>
    <x v="8"/>
    <s v="DE25"/>
    <x v="1"/>
    <x v="3"/>
    <n v="100"/>
    <x v="0"/>
    <x v="2"/>
    <x v="0"/>
    <s v="GWe"/>
    <n v="0"/>
  </r>
  <r>
    <x v="8"/>
    <s v="DE26"/>
    <x v="1"/>
    <x v="3"/>
    <n v="100"/>
    <x v="0"/>
    <x v="2"/>
    <x v="0"/>
    <s v="GWe"/>
    <n v="0"/>
  </r>
  <r>
    <x v="8"/>
    <s v="DE27"/>
    <x v="1"/>
    <x v="3"/>
    <n v="100"/>
    <x v="0"/>
    <x v="2"/>
    <x v="0"/>
    <s v="GWe"/>
    <n v="0"/>
  </r>
  <r>
    <x v="8"/>
    <s v="DE30"/>
    <x v="1"/>
    <x v="3"/>
    <n v="100"/>
    <x v="0"/>
    <x v="2"/>
    <x v="0"/>
    <s v="GWe"/>
    <n v="0"/>
  </r>
  <r>
    <x v="8"/>
    <s v="DE40"/>
    <x v="1"/>
    <x v="3"/>
    <n v="100"/>
    <x v="0"/>
    <x v="2"/>
    <x v="0"/>
    <s v="GWe"/>
    <n v="2.1698470589999999"/>
  </r>
  <r>
    <x v="8"/>
    <s v="DE50"/>
    <x v="1"/>
    <x v="3"/>
    <n v="100"/>
    <x v="0"/>
    <x v="2"/>
    <x v="0"/>
    <s v="GWe"/>
    <n v="1.8045752000000002E-2"/>
  </r>
  <r>
    <x v="8"/>
    <s v="DE60"/>
    <x v="1"/>
    <x v="3"/>
    <n v="100"/>
    <x v="0"/>
    <x v="2"/>
    <x v="0"/>
    <s v="GWe"/>
    <n v="1.3109244000000001E-2"/>
  </r>
  <r>
    <x v="8"/>
    <s v="DE71"/>
    <x v="1"/>
    <x v="3"/>
    <n v="100"/>
    <x v="0"/>
    <x v="2"/>
    <x v="0"/>
    <s v="GWe"/>
    <n v="0"/>
  </r>
  <r>
    <x v="8"/>
    <s v="DE72"/>
    <x v="1"/>
    <x v="3"/>
    <n v="100"/>
    <x v="0"/>
    <x v="2"/>
    <x v="0"/>
    <s v="GWe"/>
    <n v="0"/>
  </r>
  <r>
    <x v="8"/>
    <s v="DE73"/>
    <x v="1"/>
    <x v="3"/>
    <n v="100"/>
    <x v="0"/>
    <x v="2"/>
    <x v="0"/>
    <s v="GWe"/>
    <n v="0"/>
  </r>
  <r>
    <x v="8"/>
    <s v="DE80"/>
    <x v="1"/>
    <x v="3"/>
    <n v="100"/>
    <x v="0"/>
    <x v="2"/>
    <x v="0"/>
    <s v="GWe"/>
    <n v="9.9781806720000006"/>
  </r>
  <r>
    <x v="8"/>
    <s v="DE91"/>
    <x v="1"/>
    <x v="3"/>
    <n v="100"/>
    <x v="0"/>
    <x v="2"/>
    <x v="0"/>
    <s v="GWe"/>
    <n v="0"/>
  </r>
  <r>
    <x v="8"/>
    <s v="DE92"/>
    <x v="1"/>
    <x v="3"/>
    <n v="100"/>
    <x v="0"/>
    <x v="2"/>
    <x v="0"/>
    <s v="GWe"/>
    <n v="0.70422664400000001"/>
  </r>
  <r>
    <x v="8"/>
    <s v="DE93"/>
    <x v="1"/>
    <x v="3"/>
    <n v="100"/>
    <x v="0"/>
    <x v="2"/>
    <x v="0"/>
    <s v="GWe"/>
    <n v="2.0363051470000002"/>
  </r>
  <r>
    <x v="8"/>
    <s v="DE94"/>
    <x v="1"/>
    <x v="3"/>
    <n v="100"/>
    <x v="0"/>
    <x v="2"/>
    <x v="0"/>
    <s v="GWe"/>
    <n v="3.0173729950000001"/>
  </r>
  <r>
    <x v="8"/>
    <s v="DEA1"/>
    <x v="1"/>
    <x v="3"/>
    <n v="100"/>
    <x v="0"/>
    <x v="2"/>
    <x v="0"/>
    <s v="GWe"/>
    <n v="4.3727940999999999E-2"/>
  </r>
  <r>
    <x v="8"/>
    <s v="DEA2"/>
    <x v="1"/>
    <x v="3"/>
    <n v="100"/>
    <x v="0"/>
    <x v="2"/>
    <x v="0"/>
    <s v="GWe"/>
    <n v="7.2988234999999999E-2"/>
  </r>
  <r>
    <x v="8"/>
    <s v="DEA3"/>
    <x v="1"/>
    <x v="3"/>
    <n v="100"/>
    <x v="0"/>
    <x v="2"/>
    <x v="0"/>
    <s v="GWe"/>
    <n v="0.30569117600000001"/>
  </r>
  <r>
    <x v="8"/>
    <s v="DEA4"/>
    <x v="1"/>
    <x v="3"/>
    <n v="100"/>
    <x v="0"/>
    <x v="2"/>
    <x v="0"/>
    <s v="GWe"/>
    <n v="0.30041628999999997"/>
  </r>
  <r>
    <x v="8"/>
    <s v="DEA5"/>
    <x v="1"/>
    <x v="3"/>
    <n v="100"/>
    <x v="0"/>
    <x v="2"/>
    <x v="0"/>
    <s v="GWe"/>
    <n v="0.13639215700000001"/>
  </r>
  <r>
    <x v="8"/>
    <s v="DEB1"/>
    <x v="1"/>
    <x v="3"/>
    <n v="100"/>
    <x v="0"/>
    <x v="2"/>
    <x v="0"/>
    <s v="GWe"/>
    <n v="0"/>
  </r>
  <r>
    <x v="8"/>
    <s v="DEB2"/>
    <x v="1"/>
    <x v="3"/>
    <n v="100"/>
    <x v="0"/>
    <x v="2"/>
    <x v="0"/>
    <s v="GWe"/>
    <n v="0"/>
  </r>
  <r>
    <x v="8"/>
    <s v="DEB3"/>
    <x v="1"/>
    <x v="3"/>
    <n v="100"/>
    <x v="0"/>
    <x v="2"/>
    <x v="0"/>
    <s v="GWe"/>
    <n v="0"/>
  </r>
  <r>
    <x v="8"/>
    <s v="DED2"/>
    <x v="1"/>
    <x v="3"/>
    <n v="100"/>
    <x v="0"/>
    <x v="2"/>
    <x v="0"/>
    <s v="GWe"/>
    <n v="0.35176365500000001"/>
  </r>
  <r>
    <x v="8"/>
    <s v="DED4"/>
    <x v="1"/>
    <x v="3"/>
    <n v="100"/>
    <x v="0"/>
    <x v="2"/>
    <x v="0"/>
    <s v="GWe"/>
    <n v="0"/>
  </r>
  <r>
    <x v="8"/>
    <s v="DED5"/>
    <x v="1"/>
    <x v="3"/>
    <n v="100"/>
    <x v="0"/>
    <x v="2"/>
    <x v="0"/>
    <s v="GWe"/>
    <n v="0"/>
  </r>
  <r>
    <x v="8"/>
    <s v="DEE0"/>
    <x v="1"/>
    <x v="3"/>
    <n v="100"/>
    <x v="0"/>
    <x v="2"/>
    <x v="0"/>
    <s v="GWe"/>
    <n v="0"/>
  </r>
  <r>
    <x v="8"/>
    <s v="DEF0"/>
    <x v="1"/>
    <x v="3"/>
    <n v="100"/>
    <x v="0"/>
    <x v="2"/>
    <x v="0"/>
    <s v="GWe"/>
    <n v="3.180289916"/>
  </r>
  <r>
    <x v="8"/>
    <s v="DEG0"/>
    <x v="1"/>
    <x v="3"/>
    <n v="100"/>
    <x v="0"/>
    <x v="2"/>
    <x v="0"/>
    <s v="GWe"/>
    <n v="0"/>
  </r>
  <r>
    <x v="9"/>
    <s v="EL30"/>
    <x v="1"/>
    <x v="3"/>
    <n v="100"/>
    <x v="0"/>
    <x v="2"/>
    <x v="0"/>
    <s v="GWe"/>
    <n v="1.9816445009999999"/>
  </r>
  <r>
    <x v="9"/>
    <s v="EL41"/>
    <x v="1"/>
    <x v="3"/>
    <n v="100"/>
    <x v="0"/>
    <x v="2"/>
    <x v="0"/>
    <s v="GWe"/>
    <n v="9.6879641420000002"/>
  </r>
  <r>
    <x v="9"/>
    <s v="EL42"/>
    <x v="1"/>
    <x v="3"/>
    <n v="100"/>
    <x v="0"/>
    <x v="2"/>
    <x v="0"/>
    <s v="GWe"/>
    <n v="15.563732570999999"/>
  </r>
  <r>
    <x v="9"/>
    <s v="EL43"/>
    <x v="1"/>
    <x v="3"/>
    <n v="100"/>
    <x v="0"/>
    <x v="2"/>
    <x v="0"/>
    <s v="GWe"/>
    <n v="15.030895141"/>
  </r>
  <r>
    <x v="9"/>
    <s v="EL51"/>
    <x v="1"/>
    <x v="3"/>
    <n v="100"/>
    <x v="0"/>
    <x v="2"/>
    <x v="0"/>
    <s v="GWe"/>
    <n v="5.0812010799999996"/>
  </r>
  <r>
    <x v="9"/>
    <s v="EL52"/>
    <x v="1"/>
    <x v="3"/>
    <n v="100"/>
    <x v="0"/>
    <x v="2"/>
    <x v="0"/>
    <s v="GWe"/>
    <n v="0"/>
  </r>
  <r>
    <x v="9"/>
    <s v="EL53"/>
    <x v="1"/>
    <x v="3"/>
    <n v="100"/>
    <x v="0"/>
    <x v="2"/>
    <x v="0"/>
    <s v="GWe"/>
    <n v="2.9070398480000001"/>
  </r>
  <r>
    <x v="9"/>
    <s v="EL54"/>
    <x v="1"/>
    <x v="3"/>
    <n v="100"/>
    <x v="0"/>
    <x v="2"/>
    <x v="0"/>
    <s v="GWe"/>
    <n v="3.408000919"/>
  </r>
  <r>
    <x v="9"/>
    <s v="EL61"/>
    <x v="1"/>
    <x v="3"/>
    <n v="100"/>
    <x v="0"/>
    <x v="2"/>
    <x v="0"/>
    <s v="GWe"/>
    <n v="4.6225110799999998"/>
  </r>
  <r>
    <x v="9"/>
    <s v="EL62"/>
    <x v="1"/>
    <x v="3"/>
    <n v="100"/>
    <x v="0"/>
    <x v="2"/>
    <x v="0"/>
    <s v="GWe"/>
    <n v="3.5190908300000001"/>
  </r>
  <r>
    <x v="9"/>
    <s v="EL63"/>
    <x v="1"/>
    <x v="3"/>
    <n v="100"/>
    <x v="0"/>
    <x v="2"/>
    <x v="0"/>
    <s v="GWe"/>
    <n v="5.7973235289999998"/>
  </r>
  <r>
    <x v="9"/>
    <s v="EL64"/>
    <x v="1"/>
    <x v="3"/>
    <n v="100"/>
    <x v="0"/>
    <x v="2"/>
    <x v="0"/>
    <s v="GWe"/>
    <n v="9.0067647060000002"/>
  </r>
  <r>
    <x v="9"/>
    <s v="EL65"/>
    <x v="1"/>
    <x v="3"/>
    <n v="100"/>
    <x v="0"/>
    <x v="2"/>
    <x v="0"/>
    <s v="GWe"/>
    <n v="12.691371324"/>
  </r>
  <r>
    <x v="24"/>
    <s v="HU10"/>
    <x v="1"/>
    <x v="3"/>
    <n v="100"/>
    <x v="0"/>
    <x v="2"/>
    <x v="0"/>
    <s v="GWe"/>
    <n v="0"/>
  </r>
  <r>
    <x v="24"/>
    <s v="HU21"/>
    <x v="1"/>
    <x v="3"/>
    <n v="100"/>
    <x v="0"/>
    <x v="2"/>
    <x v="0"/>
    <s v="GWe"/>
    <n v="2.9098716580000001"/>
  </r>
  <r>
    <x v="24"/>
    <s v="HU22"/>
    <x v="1"/>
    <x v="3"/>
    <n v="100"/>
    <x v="0"/>
    <x v="2"/>
    <x v="0"/>
    <s v="GWe"/>
    <n v="4.3423070929999996"/>
  </r>
  <r>
    <x v="24"/>
    <s v="HU23"/>
    <x v="1"/>
    <x v="3"/>
    <n v="100"/>
    <x v="0"/>
    <x v="2"/>
    <x v="0"/>
    <s v="GWe"/>
    <n v="2.3774715070000001"/>
  </r>
  <r>
    <x v="24"/>
    <s v="HU31"/>
    <x v="1"/>
    <x v="3"/>
    <n v="100"/>
    <x v="0"/>
    <x v="2"/>
    <x v="0"/>
    <s v="GWe"/>
    <n v="0"/>
  </r>
  <r>
    <x v="24"/>
    <s v="HU32"/>
    <x v="1"/>
    <x v="3"/>
    <n v="100"/>
    <x v="0"/>
    <x v="2"/>
    <x v="0"/>
    <s v="GWe"/>
    <n v="0"/>
  </r>
  <r>
    <x v="24"/>
    <s v="HU33"/>
    <x v="1"/>
    <x v="3"/>
    <n v="100"/>
    <x v="0"/>
    <x v="2"/>
    <x v="0"/>
    <s v="GWe"/>
    <n v="0"/>
  </r>
  <r>
    <x v="10"/>
    <s v="IE01"/>
    <x v="1"/>
    <x v="3"/>
    <n v="100"/>
    <x v="0"/>
    <x v="2"/>
    <x v="0"/>
    <s v="GWe"/>
    <n v="35.185000000000002"/>
  </r>
  <r>
    <x v="10"/>
    <s v="IE02"/>
    <x v="1"/>
    <x v="3"/>
    <n v="100"/>
    <x v="0"/>
    <x v="2"/>
    <x v="0"/>
    <s v="GWe"/>
    <n v="35.715000000000003"/>
  </r>
  <r>
    <x v="11"/>
    <s v="ITC1"/>
    <x v="1"/>
    <x v="3"/>
    <n v="100"/>
    <x v="0"/>
    <x v="2"/>
    <x v="0"/>
    <s v="GWe"/>
    <n v="2.0620879580000002"/>
  </r>
  <r>
    <x v="11"/>
    <s v="ITC2"/>
    <x v="1"/>
    <x v="3"/>
    <n v="100"/>
    <x v="0"/>
    <x v="2"/>
    <x v="0"/>
    <s v="GWe"/>
    <n v="0.69414298600000002"/>
  </r>
  <r>
    <x v="11"/>
    <s v="ITC3"/>
    <x v="1"/>
    <x v="3"/>
    <n v="100"/>
    <x v="0"/>
    <x v="2"/>
    <x v="0"/>
    <s v="GWe"/>
    <n v="0.124377005"/>
  </r>
  <r>
    <x v="11"/>
    <s v="ITC4"/>
    <x v="1"/>
    <x v="3"/>
    <n v="100"/>
    <x v="0"/>
    <x v="2"/>
    <x v="0"/>
    <s v="GWe"/>
    <n v="0"/>
  </r>
  <r>
    <x v="11"/>
    <s v="ITF1"/>
    <x v="1"/>
    <x v="3"/>
    <n v="100"/>
    <x v="0"/>
    <x v="2"/>
    <x v="0"/>
    <s v="GWe"/>
    <n v="0.59836925100000005"/>
  </r>
  <r>
    <x v="11"/>
    <s v="ITF2"/>
    <x v="1"/>
    <x v="3"/>
    <n v="100"/>
    <x v="0"/>
    <x v="2"/>
    <x v="0"/>
    <s v="GWe"/>
    <n v="0.77955882399999998"/>
  </r>
  <r>
    <x v="11"/>
    <s v="ITF3"/>
    <x v="1"/>
    <x v="3"/>
    <n v="100"/>
    <x v="0"/>
    <x v="2"/>
    <x v="0"/>
    <s v="GWe"/>
    <n v="1.2562245990000001"/>
  </r>
  <r>
    <x v="11"/>
    <s v="ITF4"/>
    <x v="1"/>
    <x v="3"/>
    <n v="100"/>
    <x v="0"/>
    <x v="2"/>
    <x v="0"/>
    <s v="GWe"/>
    <n v="6.2813363170000001"/>
  </r>
  <r>
    <x v="11"/>
    <s v="ITF5"/>
    <x v="1"/>
    <x v="3"/>
    <n v="100"/>
    <x v="0"/>
    <x v="2"/>
    <x v="0"/>
    <s v="GWe"/>
    <n v="3.8757352940000001"/>
  </r>
  <r>
    <x v="11"/>
    <s v="ITF6"/>
    <x v="1"/>
    <x v="3"/>
    <n v="100"/>
    <x v="0"/>
    <x v="2"/>
    <x v="0"/>
    <s v="GWe"/>
    <n v="3.1291474670000001"/>
  </r>
  <r>
    <x v="11"/>
    <s v="ITG1"/>
    <x v="1"/>
    <x v="3"/>
    <n v="100"/>
    <x v="0"/>
    <x v="2"/>
    <x v="0"/>
    <s v="GWe"/>
    <n v="11.094085784000001"/>
  </r>
  <r>
    <x v="11"/>
    <s v="ITG2"/>
    <x v="1"/>
    <x v="3"/>
    <n v="100"/>
    <x v="0"/>
    <x v="2"/>
    <x v="0"/>
    <s v="GWe"/>
    <n v="15.488026817"/>
  </r>
  <r>
    <x v="11"/>
    <s v="ITH1"/>
    <x v="1"/>
    <x v="3"/>
    <n v="100"/>
    <x v="0"/>
    <x v="2"/>
    <x v="0"/>
    <s v="GWe"/>
    <n v="0.80071681699999997"/>
  </r>
  <r>
    <x v="11"/>
    <s v="ITH2"/>
    <x v="1"/>
    <x v="3"/>
    <n v="100"/>
    <x v="0"/>
    <x v="2"/>
    <x v="0"/>
    <s v="GWe"/>
    <n v="0.34670726099999999"/>
  </r>
  <r>
    <x v="11"/>
    <s v="ITH3"/>
    <x v="1"/>
    <x v="3"/>
    <n v="100"/>
    <x v="0"/>
    <x v="2"/>
    <x v="0"/>
    <s v="GWe"/>
    <n v="0"/>
  </r>
  <r>
    <x v="11"/>
    <s v="ITH4"/>
    <x v="1"/>
    <x v="3"/>
    <n v="100"/>
    <x v="0"/>
    <x v="2"/>
    <x v="0"/>
    <s v="GWe"/>
    <n v="0.40896687599999998"/>
  </r>
  <r>
    <x v="11"/>
    <s v="ITH5"/>
    <x v="1"/>
    <x v="3"/>
    <n v="100"/>
    <x v="0"/>
    <x v="2"/>
    <x v="0"/>
    <s v="GWe"/>
    <n v="0"/>
  </r>
  <r>
    <x v="11"/>
    <s v="ITI1"/>
    <x v="1"/>
    <x v="3"/>
    <n v="100"/>
    <x v="0"/>
    <x v="2"/>
    <x v="0"/>
    <s v="GWe"/>
    <n v="0"/>
  </r>
  <r>
    <x v="11"/>
    <s v="ITI2"/>
    <x v="1"/>
    <x v="3"/>
    <n v="100"/>
    <x v="0"/>
    <x v="2"/>
    <x v="0"/>
    <s v="GWe"/>
    <n v="1.020786765"/>
  </r>
  <r>
    <x v="11"/>
    <s v="ITI3"/>
    <x v="1"/>
    <x v="3"/>
    <n v="100"/>
    <x v="0"/>
    <x v="2"/>
    <x v="0"/>
    <s v="GWe"/>
    <n v="0"/>
  </r>
  <r>
    <x v="11"/>
    <s v="ITI4"/>
    <x v="1"/>
    <x v="3"/>
    <n v="100"/>
    <x v="0"/>
    <x v="2"/>
    <x v="0"/>
    <s v="GWe"/>
    <n v="0"/>
  </r>
  <r>
    <x v="11"/>
    <s v="SM00"/>
    <x v="1"/>
    <x v="3"/>
    <n v="100"/>
    <x v="0"/>
    <x v="2"/>
    <x v="0"/>
    <s v="GWe"/>
    <n v="0"/>
  </r>
  <r>
    <x v="12"/>
    <s v="LV00"/>
    <x v="1"/>
    <x v="3"/>
    <n v="100"/>
    <x v="0"/>
    <x v="2"/>
    <x v="0"/>
    <s v="GWe"/>
    <n v="38.459294118000003"/>
  </r>
  <r>
    <x v="13"/>
    <s v="LT00"/>
    <x v="1"/>
    <x v="3"/>
    <n v="100"/>
    <x v="0"/>
    <x v="2"/>
    <x v="0"/>
    <s v="GWe"/>
    <n v="49.683874680000002"/>
  </r>
  <r>
    <x v="25"/>
    <s v="LU00"/>
    <x v="1"/>
    <x v="3"/>
    <n v="100"/>
    <x v="0"/>
    <x v="2"/>
    <x v="0"/>
    <s v="GWe"/>
    <n v="0"/>
  </r>
  <r>
    <x v="14"/>
    <s v="MT00"/>
    <x v="1"/>
    <x v="3"/>
    <n v="100"/>
    <x v="0"/>
    <x v="2"/>
    <x v="0"/>
    <s v="GWe"/>
    <n v="0"/>
  </r>
  <r>
    <x v="15"/>
    <s v="NL11"/>
    <x v="1"/>
    <x v="3"/>
    <n v="100"/>
    <x v="0"/>
    <x v="2"/>
    <x v="0"/>
    <s v="GWe"/>
    <n v="0.46"/>
  </r>
  <r>
    <x v="15"/>
    <s v="NL12"/>
    <x v="1"/>
    <x v="3"/>
    <n v="100"/>
    <x v="0"/>
    <x v="2"/>
    <x v="0"/>
    <s v="GWe"/>
    <n v="0.40500000000000003"/>
  </r>
  <r>
    <x v="15"/>
    <s v="NL13"/>
    <x v="1"/>
    <x v="3"/>
    <n v="100"/>
    <x v="0"/>
    <x v="2"/>
    <x v="0"/>
    <s v="GWe"/>
    <n v="0.505"/>
  </r>
  <r>
    <x v="15"/>
    <s v="NL21"/>
    <x v="1"/>
    <x v="3"/>
    <n v="100"/>
    <x v="0"/>
    <x v="2"/>
    <x v="0"/>
    <s v="GWe"/>
    <n v="0.43330055099999998"/>
  </r>
  <r>
    <x v="15"/>
    <s v="NL22"/>
    <x v="1"/>
    <x v="3"/>
    <n v="100"/>
    <x v="0"/>
    <x v="2"/>
    <x v="0"/>
    <s v="GWe"/>
    <n v="0.33764705900000003"/>
  </r>
  <r>
    <x v="15"/>
    <s v="NL23"/>
    <x v="1"/>
    <x v="3"/>
    <n v="100"/>
    <x v="0"/>
    <x v="2"/>
    <x v="0"/>
    <s v="GWe"/>
    <n v="0.31"/>
  </r>
  <r>
    <x v="15"/>
    <s v="NL31"/>
    <x v="1"/>
    <x v="3"/>
    <n v="100"/>
    <x v="0"/>
    <x v="2"/>
    <x v="0"/>
    <s v="GWe"/>
    <n v="7.0000000000000007E-2"/>
  </r>
  <r>
    <x v="15"/>
    <s v="NL32"/>
    <x v="1"/>
    <x v="3"/>
    <n v="100"/>
    <x v="0"/>
    <x v="2"/>
    <x v="0"/>
    <s v="GWe"/>
    <n v="0.12"/>
  </r>
  <r>
    <x v="15"/>
    <s v="NL33"/>
    <x v="1"/>
    <x v="3"/>
    <n v="100"/>
    <x v="0"/>
    <x v="2"/>
    <x v="0"/>
    <s v="GWe"/>
    <n v="0.25"/>
  </r>
  <r>
    <x v="15"/>
    <s v="NL34"/>
    <x v="1"/>
    <x v="3"/>
    <n v="100"/>
    <x v="0"/>
    <x v="2"/>
    <x v="0"/>
    <s v="GWe"/>
    <n v="0.43"/>
  </r>
  <r>
    <x v="15"/>
    <s v="NL41"/>
    <x v="1"/>
    <x v="3"/>
    <n v="100"/>
    <x v="0"/>
    <x v="2"/>
    <x v="0"/>
    <s v="GWe"/>
    <n v="0.20499999999999999"/>
  </r>
  <r>
    <x v="15"/>
    <s v="NL42"/>
    <x v="1"/>
    <x v="3"/>
    <n v="100"/>
    <x v="0"/>
    <x v="2"/>
    <x v="0"/>
    <s v="GWe"/>
    <n v="0"/>
  </r>
  <r>
    <x v="16"/>
    <s v="PL11"/>
    <x v="1"/>
    <x v="3"/>
    <n v="100"/>
    <x v="0"/>
    <x v="2"/>
    <x v="0"/>
    <s v="GWe"/>
    <n v="3.4144520119999999"/>
  </r>
  <r>
    <x v="16"/>
    <s v="PL12"/>
    <x v="1"/>
    <x v="3"/>
    <n v="100"/>
    <x v="0"/>
    <x v="2"/>
    <x v="0"/>
    <s v="GWe"/>
    <n v="7.4433243029999998"/>
  </r>
  <r>
    <x v="16"/>
    <s v="PL21"/>
    <x v="1"/>
    <x v="3"/>
    <n v="100"/>
    <x v="0"/>
    <x v="2"/>
    <x v="0"/>
    <s v="GWe"/>
    <n v="0.37012848300000001"/>
  </r>
  <r>
    <x v="16"/>
    <s v="PL22"/>
    <x v="1"/>
    <x v="3"/>
    <n v="100"/>
    <x v="0"/>
    <x v="2"/>
    <x v="0"/>
    <s v="GWe"/>
    <n v="9.2238561999999996E-2"/>
  </r>
  <r>
    <x v="16"/>
    <s v="PL31"/>
    <x v="1"/>
    <x v="3"/>
    <n v="100"/>
    <x v="0"/>
    <x v="2"/>
    <x v="0"/>
    <s v="GWe"/>
    <n v="12.020544983000001"/>
  </r>
  <r>
    <x v="16"/>
    <s v="PL32"/>
    <x v="1"/>
    <x v="3"/>
    <n v="100"/>
    <x v="0"/>
    <x v="2"/>
    <x v="0"/>
    <s v="GWe"/>
    <n v="1.058411765"/>
  </r>
  <r>
    <x v="16"/>
    <s v="PL33"/>
    <x v="1"/>
    <x v="3"/>
    <n v="100"/>
    <x v="0"/>
    <x v="2"/>
    <x v="0"/>
    <s v="GWe"/>
    <n v="0.78297712399999997"/>
  </r>
  <r>
    <x v="16"/>
    <s v="PL34"/>
    <x v="1"/>
    <x v="3"/>
    <n v="100"/>
    <x v="0"/>
    <x v="2"/>
    <x v="0"/>
    <s v="GWe"/>
    <n v="8.6349999999999998"/>
  </r>
  <r>
    <x v="16"/>
    <s v="PL41"/>
    <x v="1"/>
    <x v="3"/>
    <n v="100"/>
    <x v="0"/>
    <x v="2"/>
    <x v="0"/>
    <s v="GWe"/>
    <n v="8.6218382350000002"/>
  </r>
  <r>
    <x v="16"/>
    <s v="PL42"/>
    <x v="1"/>
    <x v="3"/>
    <n v="100"/>
    <x v="0"/>
    <x v="2"/>
    <x v="0"/>
    <s v="GWe"/>
    <n v="8.902100184"/>
  </r>
  <r>
    <x v="16"/>
    <s v="PL43"/>
    <x v="1"/>
    <x v="3"/>
    <n v="100"/>
    <x v="0"/>
    <x v="2"/>
    <x v="0"/>
    <s v="GWe"/>
    <n v="0.879254325"/>
  </r>
  <r>
    <x v="16"/>
    <s v="PL51"/>
    <x v="1"/>
    <x v="3"/>
    <n v="100"/>
    <x v="0"/>
    <x v="2"/>
    <x v="0"/>
    <s v="GWe"/>
    <n v="3.1333921569999998"/>
  </r>
  <r>
    <x v="16"/>
    <s v="PL52"/>
    <x v="1"/>
    <x v="3"/>
    <n v="100"/>
    <x v="0"/>
    <x v="2"/>
    <x v="0"/>
    <s v="GWe"/>
    <n v="1.802831699"/>
  </r>
  <r>
    <x v="16"/>
    <s v="PL61"/>
    <x v="1"/>
    <x v="3"/>
    <n v="100"/>
    <x v="0"/>
    <x v="2"/>
    <x v="0"/>
    <s v="GWe"/>
    <n v="9.35"/>
  </r>
  <r>
    <x v="16"/>
    <s v="PL62"/>
    <x v="1"/>
    <x v="3"/>
    <n v="100"/>
    <x v="0"/>
    <x v="2"/>
    <x v="0"/>
    <s v="GWe"/>
    <n v="15.1"/>
  </r>
  <r>
    <x v="16"/>
    <s v="PL63"/>
    <x v="1"/>
    <x v="3"/>
    <n v="100"/>
    <x v="0"/>
    <x v="2"/>
    <x v="0"/>
    <s v="GWe"/>
    <n v="8.4450000000000003"/>
  </r>
  <r>
    <x v="17"/>
    <s v="PT11"/>
    <x v="1"/>
    <x v="3"/>
    <n v="100"/>
    <x v="0"/>
    <x v="2"/>
    <x v="0"/>
    <s v="GWe"/>
    <n v="2.5390569260000002"/>
  </r>
  <r>
    <x v="17"/>
    <s v="PT15"/>
    <x v="1"/>
    <x v="3"/>
    <n v="100"/>
    <x v="0"/>
    <x v="2"/>
    <x v="0"/>
    <s v="GWe"/>
    <n v="0.30160181000000003"/>
  </r>
  <r>
    <x v="17"/>
    <s v="PT16"/>
    <x v="1"/>
    <x v="3"/>
    <n v="100"/>
    <x v="0"/>
    <x v="2"/>
    <x v="0"/>
    <s v="GWe"/>
    <n v="0"/>
  </r>
  <r>
    <x v="17"/>
    <s v="PT17"/>
    <x v="1"/>
    <x v="3"/>
    <n v="100"/>
    <x v="0"/>
    <x v="2"/>
    <x v="0"/>
    <s v="GWe"/>
    <n v="0"/>
  </r>
  <r>
    <x v="17"/>
    <s v="PT18"/>
    <x v="1"/>
    <x v="3"/>
    <n v="100"/>
    <x v="0"/>
    <x v="2"/>
    <x v="0"/>
    <s v="GWe"/>
    <n v="0"/>
  </r>
  <r>
    <x v="18"/>
    <s v="RO11"/>
    <x v="1"/>
    <x v="3"/>
    <n v="100"/>
    <x v="0"/>
    <x v="2"/>
    <x v="0"/>
    <s v="GWe"/>
    <n v="0"/>
  </r>
  <r>
    <x v="18"/>
    <s v="RO12"/>
    <x v="1"/>
    <x v="3"/>
    <n v="100"/>
    <x v="0"/>
    <x v="2"/>
    <x v="0"/>
    <s v="GWe"/>
    <n v="0"/>
  </r>
  <r>
    <x v="18"/>
    <s v="RO21"/>
    <x v="1"/>
    <x v="3"/>
    <n v="100"/>
    <x v="0"/>
    <x v="2"/>
    <x v="0"/>
    <s v="GWe"/>
    <n v="5.7129820970000003"/>
  </r>
  <r>
    <x v="18"/>
    <s v="RO22"/>
    <x v="1"/>
    <x v="3"/>
    <n v="100"/>
    <x v="0"/>
    <x v="2"/>
    <x v="0"/>
    <s v="GWe"/>
    <n v="11.001092647"/>
  </r>
  <r>
    <x v="18"/>
    <s v="RO31"/>
    <x v="1"/>
    <x v="3"/>
    <n v="100"/>
    <x v="0"/>
    <x v="2"/>
    <x v="0"/>
    <s v="GWe"/>
    <n v="0"/>
  </r>
  <r>
    <x v="18"/>
    <s v="RO32"/>
    <x v="1"/>
    <x v="3"/>
    <n v="100"/>
    <x v="0"/>
    <x v="2"/>
    <x v="0"/>
    <s v="GWe"/>
    <n v="0"/>
  </r>
  <r>
    <x v="18"/>
    <s v="RO41"/>
    <x v="1"/>
    <x v="3"/>
    <n v="100"/>
    <x v="0"/>
    <x v="2"/>
    <x v="0"/>
    <s v="GWe"/>
    <n v="0"/>
  </r>
  <r>
    <x v="18"/>
    <s v="RO42"/>
    <x v="1"/>
    <x v="3"/>
    <n v="100"/>
    <x v="0"/>
    <x v="2"/>
    <x v="0"/>
    <s v="GWe"/>
    <n v="0"/>
  </r>
  <r>
    <x v="26"/>
    <s v="SK01"/>
    <x v="1"/>
    <x v="3"/>
    <n v="100"/>
    <x v="0"/>
    <x v="2"/>
    <x v="0"/>
    <s v="GWe"/>
    <n v="0.27366515800000002"/>
  </r>
  <r>
    <x v="26"/>
    <s v="SK02"/>
    <x v="1"/>
    <x v="3"/>
    <n v="100"/>
    <x v="0"/>
    <x v="2"/>
    <x v="0"/>
    <s v="GWe"/>
    <n v="4.4985915030000001"/>
  </r>
  <r>
    <x v="26"/>
    <s v="SK03"/>
    <x v="1"/>
    <x v="3"/>
    <n v="100"/>
    <x v="0"/>
    <x v="2"/>
    <x v="0"/>
    <s v="GWe"/>
    <n v="0"/>
  </r>
  <r>
    <x v="26"/>
    <s v="SK04"/>
    <x v="1"/>
    <x v="3"/>
    <n v="100"/>
    <x v="0"/>
    <x v="2"/>
    <x v="0"/>
    <s v="GWe"/>
    <n v="0"/>
  </r>
  <r>
    <x v="27"/>
    <s v="SI03"/>
    <x v="1"/>
    <x v="3"/>
    <n v="100"/>
    <x v="0"/>
    <x v="2"/>
    <x v="0"/>
    <s v="GWe"/>
    <n v="0"/>
  </r>
  <r>
    <x v="27"/>
    <s v="SI04"/>
    <x v="1"/>
    <x v="3"/>
    <n v="100"/>
    <x v="0"/>
    <x v="2"/>
    <x v="0"/>
    <s v="GWe"/>
    <n v="0.12029271"/>
  </r>
  <r>
    <x v="19"/>
    <s v="AD00"/>
    <x v="1"/>
    <x v="3"/>
    <n v="100"/>
    <x v="0"/>
    <x v="2"/>
    <x v="0"/>
    <s v="GWe"/>
    <n v="0.55924513899999995"/>
  </r>
  <r>
    <x v="19"/>
    <s v="ES11"/>
    <x v="1"/>
    <x v="3"/>
    <n v="100"/>
    <x v="0"/>
    <x v="2"/>
    <x v="0"/>
    <s v="GWe"/>
    <n v="3.5961590229999998"/>
  </r>
  <r>
    <x v="19"/>
    <s v="ES12"/>
    <x v="1"/>
    <x v="3"/>
    <n v="100"/>
    <x v="0"/>
    <x v="2"/>
    <x v="0"/>
    <s v="GWe"/>
    <n v="3.337830882"/>
  </r>
  <r>
    <x v="19"/>
    <s v="ES13"/>
    <x v="1"/>
    <x v="3"/>
    <n v="100"/>
    <x v="0"/>
    <x v="2"/>
    <x v="0"/>
    <s v="GWe"/>
    <n v="0.77495907900000005"/>
  </r>
  <r>
    <x v="19"/>
    <s v="ES21"/>
    <x v="1"/>
    <x v="3"/>
    <n v="100"/>
    <x v="0"/>
    <x v="2"/>
    <x v="0"/>
    <s v="GWe"/>
    <n v="0.48858431400000002"/>
  </r>
  <r>
    <x v="19"/>
    <s v="ES22"/>
    <x v="1"/>
    <x v="3"/>
    <n v="100"/>
    <x v="0"/>
    <x v="2"/>
    <x v="0"/>
    <s v="GWe"/>
    <n v="3.7548996539999999"/>
  </r>
  <r>
    <x v="19"/>
    <s v="ES23"/>
    <x v="1"/>
    <x v="3"/>
    <n v="100"/>
    <x v="0"/>
    <x v="2"/>
    <x v="0"/>
    <s v="GWe"/>
    <n v="0.96248431400000001"/>
  </r>
  <r>
    <x v="19"/>
    <s v="ES24"/>
    <x v="1"/>
    <x v="3"/>
    <n v="100"/>
    <x v="0"/>
    <x v="2"/>
    <x v="0"/>
    <s v="GWe"/>
    <n v="68.500695339000004"/>
  </r>
  <r>
    <x v="19"/>
    <s v="ES30"/>
    <x v="1"/>
    <x v="3"/>
    <n v="100"/>
    <x v="0"/>
    <x v="2"/>
    <x v="0"/>
    <s v="GWe"/>
    <n v="0"/>
  </r>
  <r>
    <x v="19"/>
    <s v="ES41"/>
    <x v="1"/>
    <x v="3"/>
    <n v="100"/>
    <x v="0"/>
    <x v="2"/>
    <x v="0"/>
    <s v="GWe"/>
    <n v="79.83737395"/>
  </r>
  <r>
    <x v="19"/>
    <s v="ES42"/>
    <x v="1"/>
    <x v="3"/>
    <n v="100"/>
    <x v="0"/>
    <x v="2"/>
    <x v="0"/>
    <s v="GWe"/>
    <n v="39.301604277999999"/>
  </r>
  <r>
    <x v="19"/>
    <s v="ES43"/>
    <x v="1"/>
    <x v="3"/>
    <n v="100"/>
    <x v="0"/>
    <x v="2"/>
    <x v="0"/>
    <s v="GWe"/>
    <n v="0"/>
  </r>
  <r>
    <x v="19"/>
    <s v="ES51"/>
    <x v="1"/>
    <x v="3"/>
    <n v="100"/>
    <x v="0"/>
    <x v="2"/>
    <x v="0"/>
    <s v="GWe"/>
    <n v="8.1748801330000003"/>
  </r>
  <r>
    <x v="19"/>
    <s v="ES52"/>
    <x v="1"/>
    <x v="3"/>
    <n v="100"/>
    <x v="0"/>
    <x v="2"/>
    <x v="0"/>
    <s v="GWe"/>
    <n v="7.095506394"/>
  </r>
  <r>
    <x v="19"/>
    <s v="ES53"/>
    <x v="1"/>
    <x v="3"/>
    <n v="100"/>
    <x v="0"/>
    <x v="2"/>
    <x v="0"/>
    <s v="GWe"/>
    <n v="0.64390992599999997"/>
  </r>
  <r>
    <x v="19"/>
    <s v="ES61"/>
    <x v="1"/>
    <x v="3"/>
    <n v="100"/>
    <x v="0"/>
    <x v="2"/>
    <x v="0"/>
    <s v="GWe"/>
    <n v="24.530625000000001"/>
  </r>
  <r>
    <x v="19"/>
    <s v="ES62"/>
    <x v="1"/>
    <x v="3"/>
    <n v="100"/>
    <x v="0"/>
    <x v="2"/>
    <x v="0"/>
    <s v="GWe"/>
    <n v="2.7104178499999998"/>
  </r>
  <r>
    <x v="20"/>
    <s v="SE11"/>
    <x v="1"/>
    <x v="3"/>
    <n v="100"/>
    <x v="0"/>
    <x v="2"/>
    <x v="0"/>
    <s v="GWe"/>
    <n v="2.6951625E-2"/>
  </r>
  <r>
    <x v="20"/>
    <s v="SE12"/>
    <x v="1"/>
    <x v="3"/>
    <n v="100"/>
    <x v="0"/>
    <x v="2"/>
    <x v="0"/>
    <s v="GWe"/>
    <n v="5.6959789919999997"/>
  </r>
  <r>
    <x v="20"/>
    <s v="SE21"/>
    <x v="1"/>
    <x v="3"/>
    <n v="100"/>
    <x v="0"/>
    <x v="2"/>
    <x v="0"/>
    <s v="GWe"/>
    <n v="6.9407351009999996"/>
  </r>
  <r>
    <x v="20"/>
    <s v="SE22"/>
    <x v="1"/>
    <x v="3"/>
    <n v="100"/>
    <x v="0"/>
    <x v="2"/>
    <x v="0"/>
    <s v="GWe"/>
    <n v="3.6836951870000001"/>
  </r>
  <r>
    <x v="20"/>
    <s v="SE23"/>
    <x v="1"/>
    <x v="3"/>
    <n v="100"/>
    <x v="0"/>
    <x v="2"/>
    <x v="0"/>
    <s v="GWe"/>
    <n v="8.1681121319999992"/>
  </r>
  <r>
    <x v="20"/>
    <s v="SE31"/>
    <x v="1"/>
    <x v="3"/>
    <n v="100"/>
    <x v="0"/>
    <x v="2"/>
    <x v="0"/>
    <s v="GWe"/>
    <n v="3.3080514710000002"/>
  </r>
  <r>
    <x v="20"/>
    <s v="SE32"/>
    <x v="1"/>
    <x v="3"/>
    <n v="100"/>
    <x v="0"/>
    <x v="2"/>
    <x v="0"/>
    <s v="GWe"/>
    <n v="24.207324532000001"/>
  </r>
  <r>
    <x v="20"/>
    <s v="SE33"/>
    <x v="1"/>
    <x v="3"/>
    <n v="100"/>
    <x v="0"/>
    <x v="2"/>
    <x v="0"/>
    <s v="GWe"/>
    <n v="48.232300551000002"/>
  </r>
  <r>
    <x v="21"/>
    <s v="UKC1"/>
    <x v="1"/>
    <x v="3"/>
    <n v="100"/>
    <x v="0"/>
    <x v="2"/>
    <x v="0"/>
    <s v="GWe"/>
    <n v="0.61499999999999999"/>
  </r>
  <r>
    <x v="21"/>
    <s v="UKC2"/>
    <x v="1"/>
    <x v="3"/>
    <n v="100"/>
    <x v="0"/>
    <x v="2"/>
    <x v="0"/>
    <s v="GWe"/>
    <n v="3.5049999999999999"/>
  </r>
  <r>
    <x v="21"/>
    <s v="UKD1"/>
    <x v="1"/>
    <x v="3"/>
    <n v="100"/>
    <x v="0"/>
    <x v="2"/>
    <x v="0"/>
    <s v="GWe"/>
    <n v="2.7850000000000001"/>
  </r>
  <r>
    <x v="21"/>
    <s v="UKD3"/>
    <x v="1"/>
    <x v="3"/>
    <n v="100"/>
    <x v="0"/>
    <x v="2"/>
    <x v="0"/>
    <s v="GWe"/>
    <n v="2.1917892000000001E-2"/>
  </r>
  <r>
    <x v="21"/>
    <s v="UKD4"/>
    <x v="1"/>
    <x v="3"/>
    <n v="100"/>
    <x v="0"/>
    <x v="2"/>
    <x v="0"/>
    <s v="GWe"/>
    <n v="0.2"/>
  </r>
  <r>
    <x v="21"/>
    <s v="UKD6"/>
    <x v="1"/>
    <x v="3"/>
    <n v="100"/>
    <x v="0"/>
    <x v="2"/>
    <x v="0"/>
    <s v="GWe"/>
    <n v="0.13"/>
  </r>
  <r>
    <x v="21"/>
    <s v="UKD7"/>
    <x v="1"/>
    <x v="3"/>
    <n v="100"/>
    <x v="0"/>
    <x v="2"/>
    <x v="0"/>
    <s v="GWe"/>
    <n v="0"/>
  </r>
  <r>
    <x v="21"/>
    <s v="UKE1"/>
    <x v="1"/>
    <x v="3"/>
    <n v="100"/>
    <x v="0"/>
    <x v="2"/>
    <x v="0"/>
    <s v="GWe"/>
    <n v="2.1949999999999998"/>
  </r>
  <r>
    <x v="21"/>
    <s v="UKE2"/>
    <x v="1"/>
    <x v="3"/>
    <n v="100"/>
    <x v="0"/>
    <x v="2"/>
    <x v="0"/>
    <s v="GWe"/>
    <n v="2.52"/>
  </r>
  <r>
    <x v="21"/>
    <s v="UKE3"/>
    <x v="1"/>
    <x v="3"/>
    <n v="100"/>
    <x v="0"/>
    <x v="2"/>
    <x v="0"/>
    <s v="GWe"/>
    <n v="7.4999999999999997E-2"/>
  </r>
  <r>
    <x v="21"/>
    <s v="UKE4"/>
    <x v="1"/>
    <x v="3"/>
    <n v="100"/>
    <x v="0"/>
    <x v="2"/>
    <x v="0"/>
    <s v="GWe"/>
    <n v="3.5000000000000003E-2"/>
  </r>
  <r>
    <x v="21"/>
    <s v="UKF1"/>
    <x v="1"/>
    <x v="3"/>
    <n v="100"/>
    <x v="0"/>
    <x v="2"/>
    <x v="0"/>
    <s v="GWe"/>
    <n v="0.42"/>
  </r>
  <r>
    <x v="21"/>
    <s v="UKF2"/>
    <x v="1"/>
    <x v="3"/>
    <n v="100"/>
    <x v="0"/>
    <x v="2"/>
    <x v="0"/>
    <s v="GWe"/>
    <n v="1.26"/>
  </r>
  <r>
    <x v="21"/>
    <s v="UKF3"/>
    <x v="1"/>
    <x v="3"/>
    <n v="100"/>
    <x v="0"/>
    <x v="2"/>
    <x v="0"/>
    <s v="GWe"/>
    <n v="4.5"/>
  </r>
  <r>
    <x v="21"/>
    <s v="UKG1"/>
    <x v="1"/>
    <x v="3"/>
    <n v="100"/>
    <x v="0"/>
    <x v="2"/>
    <x v="0"/>
    <s v="GWe"/>
    <n v="1.135"/>
  </r>
  <r>
    <x v="21"/>
    <s v="UKG2"/>
    <x v="1"/>
    <x v="3"/>
    <n v="100"/>
    <x v="0"/>
    <x v="2"/>
    <x v="0"/>
    <s v="GWe"/>
    <n v="1.2849999999999999"/>
  </r>
  <r>
    <x v="21"/>
    <s v="UKG3"/>
    <x v="1"/>
    <x v="3"/>
    <n v="100"/>
    <x v="0"/>
    <x v="2"/>
    <x v="0"/>
    <s v="GWe"/>
    <n v="0"/>
  </r>
  <r>
    <x v="21"/>
    <s v="UKH1"/>
    <x v="1"/>
    <x v="3"/>
    <n v="100"/>
    <x v="0"/>
    <x v="2"/>
    <x v="0"/>
    <s v="GWe"/>
    <n v="7.05"/>
  </r>
  <r>
    <x v="21"/>
    <s v="UKH2"/>
    <x v="1"/>
    <x v="3"/>
    <n v="100"/>
    <x v="0"/>
    <x v="2"/>
    <x v="0"/>
    <s v="GWe"/>
    <n v="0.255"/>
  </r>
  <r>
    <x v="21"/>
    <s v="UKH3"/>
    <x v="1"/>
    <x v="3"/>
    <n v="100"/>
    <x v="0"/>
    <x v="2"/>
    <x v="0"/>
    <s v="GWe"/>
    <n v="0.17"/>
  </r>
  <r>
    <x v="21"/>
    <s v="UKI3"/>
    <x v="1"/>
    <x v="3"/>
    <n v="100"/>
    <x v="0"/>
    <x v="2"/>
    <x v="0"/>
    <s v="GWe"/>
    <n v="0"/>
  </r>
  <r>
    <x v="21"/>
    <s v="UKI4"/>
    <x v="1"/>
    <x v="3"/>
    <n v="100"/>
    <x v="0"/>
    <x v="2"/>
    <x v="0"/>
    <s v="GWe"/>
    <n v="0"/>
  </r>
  <r>
    <x v="21"/>
    <s v="UKI5"/>
    <x v="1"/>
    <x v="3"/>
    <n v="100"/>
    <x v="0"/>
    <x v="2"/>
    <x v="0"/>
    <s v="GWe"/>
    <n v="0"/>
  </r>
  <r>
    <x v="21"/>
    <s v="UKI6"/>
    <x v="1"/>
    <x v="3"/>
    <n v="100"/>
    <x v="0"/>
    <x v="2"/>
    <x v="0"/>
    <s v="GWe"/>
    <n v="0"/>
  </r>
  <r>
    <x v="21"/>
    <s v="UKI7"/>
    <x v="1"/>
    <x v="3"/>
    <n v="100"/>
    <x v="0"/>
    <x v="2"/>
    <x v="0"/>
    <s v="GWe"/>
    <n v="0"/>
  </r>
  <r>
    <x v="21"/>
    <s v="UKJ1"/>
    <x v="1"/>
    <x v="3"/>
    <n v="100"/>
    <x v="0"/>
    <x v="2"/>
    <x v="0"/>
    <s v="GWe"/>
    <n v="0.68500000000000005"/>
  </r>
  <r>
    <x v="21"/>
    <s v="UKJ2"/>
    <x v="1"/>
    <x v="3"/>
    <n v="100"/>
    <x v="0"/>
    <x v="2"/>
    <x v="0"/>
    <s v="GWe"/>
    <n v="0.12"/>
  </r>
  <r>
    <x v="21"/>
    <s v="UKJ3"/>
    <x v="1"/>
    <x v="3"/>
    <n v="100"/>
    <x v="0"/>
    <x v="2"/>
    <x v="0"/>
    <s v="GWe"/>
    <n v="0.59499999999999997"/>
  </r>
  <r>
    <x v="21"/>
    <s v="UKJ4"/>
    <x v="1"/>
    <x v="3"/>
    <n v="100"/>
    <x v="0"/>
    <x v="2"/>
    <x v="0"/>
    <s v="GWe"/>
    <n v="0.32500000000000001"/>
  </r>
  <r>
    <x v="21"/>
    <s v="UKK1"/>
    <x v="1"/>
    <x v="3"/>
    <n v="100"/>
    <x v="0"/>
    <x v="2"/>
    <x v="0"/>
    <s v="GWe"/>
    <n v="0.62"/>
  </r>
  <r>
    <x v="21"/>
    <s v="UKK2"/>
    <x v="1"/>
    <x v="3"/>
    <n v="100"/>
    <x v="0"/>
    <x v="2"/>
    <x v="0"/>
    <s v="GWe"/>
    <n v="1.0900000000000001"/>
  </r>
  <r>
    <x v="21"/>
    <s v="UKK3"/>
    <x v="1"/>
    <x v="3"/>
    <n v="100"/>
    <x v="0"/>
    <x v="2"/>
    <x v="0"/>
    <s v="GWe"/>
    <n v="0.49"/>
  </r>
  <r>
    <x v="21"/>
    <s v="UKK4"/>
    <x v="1"/>
    <x v="3"/>
    <n v="100"/>
    <x v="0"/>
    <x v="2"/>
    <x v="0"/>
    <s v="GWe"/>
    <n v="2.7549999999999999"/>
  </r>
  <r>
    <x v="21"/>
    <s v="UKL1"/>
    <x v="1"/>
    <x v="3"/>
    <n v="100"/>
    <x v="0"/>
    <x v="2"/>
    <x v="0"/>
    <s v="GWe"/>
    <n v="8.41"/>
  </r>
  <r>
    <x v="21"/>
    <s v="UKL2"/>
    <x v="1"/>
    <x v="3"/>
    <n v="100"/>
    <x v="0"/>
    <x v="2"/>
    <x v="0"/>
    <s v="GWe"/>
    <n v="7.19"/>
  </r>
  <r>
    <x v="21"/>
    <s v="UKM2"/>
    <x v="1"/>
    <x v="3"/>
    <n v="100"/>
    <x v="0"/>
    <x v="2"/>
    <x v="0"/>
    <s v="GWe"/>
    <n v="25.603180901999998"/>
  </r>
  <r>
    <x v="21"/>
    <s v="UKM3"/>
    <x v="1"/>
    <x v="3"/>
    <n v="100"/>
    <x v="0"/>
    <x v="2"/>
    <x v="0"/>
    <s v="GWe"/>
    <n v="14.71"/>
  </r>
  <r>
    <x v="21"/>
    <s v="UKM5"/>
    <x v="1"/>
    <x v="3"/>
    <n v="100"/>
    <x v="0"/>
    <x v="2"/>
    <x v="0"/>
    <s v="GWe"/>
    <n v="8.3565176470000004"/>
  </r>
  <r>
    <x v="21"/>
    <s v="UKM6"/>
    <x v="1"/>
    <x v="3"/>
    <n v="100"/>
    <x v="0"/>
    <x v="2"/>
    <x v="0"/>
    <s v="GWe"/>
    <n v="45.766620383000003"/>
  </r>
  <r>
    <x v="21"/>
    <s v="UKN0"/>
    <x v="1"/>
    <x v="3"/>
    <n v="100"/>
    <x v="0"/>
    <x v="2"/>
    <x v="0"/>
    <s v="GWe"/>
    <n v="8.7899999999999991"/>
  </r>
  <r>
    <x v="22"/>
    <s v="AT11"/>
    <x v="1"/>
    <x v="3"/>
    <n v="100"/>
    <x v="0"/>
    <x v="0"/>
    <x v="1"/>
    <s v="TWh"/>
    <n v="0.38587532600000002"/>
  </r>
  <r>
    <x v="22"/>
    <s v="AT12"/>
    <x v="1"/>
    <x v="3"/>
    <n v="100"/>
    <x v="0"/>
    <x v="0"/>
    <x v="1"/>
    <s v="TWh"/>
    <n v="0"/>
  </r>
  <r>
    <x v="22"/>
    <s v="AT13"/>
    <x v="1"/>
    <x v="3"/>
    <n v="100"/>
    <x v="0"/>
    <x v="0"/>
    <x v="1"/>
    <s v="TWh"/>
    <n v="0"/>
  </r>
  <r>
    <x v="22"/>
    <s v="AT21"/>
    <x v="1"/>
    <x v="3"/>
    <n v="100"/>
    <x v="0"/>
    <x v="0"/>
    <x v="1"/>
    <s v="TWh"/>
    <n v="0.88560500399999997"/>
  </r>
  <r>
    <x v="22"/>
    <s v="AT22"/>
    <x v="1"/>
    <x v="3"/>
    <n v="100"/>
    <x v="0"/>
    <x v="0"/>
    <x v="1"/>
    <s v="TWh"/>
    <n v="1.76748968"/>
  </r>
  <r>
    <x v="22"/>
    <s v="AT31"/>
    <x v="1"/>
    <x v="3"/>
    <n v="100"/>
    <x v="0"/>
    <x v="0"/>
    <x v="1"/>
    <s v="TWh"/>
    <n v="1.9267038400000001"/>
  </r>
  <r>
    <x v="22"/>
    <s v="AT32"/>
    <x v="1"/>
    <x v="3"/>
    <n v="100"/>
    <x v="0"/>
    <x v="0"/>
    <x v="1"/>
    <s v="TWh"/>
    <n v="0.78612664399999999"/>
  </r>
  <r>
    <x v="22"/>
    <s v="AT33"/>
    <x v="1"/>
    <x v="3"/>
    <n v="100"/>
    <x v="0"/>
    <x v="0"/>
    <x v="1"/>
    <s v="TWh"/>
    <n v="2.0084017649999999"/>
  </r>
  <r>
    <x v="22"/>
    <s v="AT34"/>
    <x v="1"/>
    <x v="3"/>
    <n v="100"/>
    <x v="0"/>
    <x v="0"/>
    <x v="1"/>
    <s v="TWh"/>
    <n v="0.48580175199999998"/>
  </r>
  <r>
    <x v="0"/>
    <s v="BE10"/>
    <x v="1"/>
    <x v="3"/>
    <n v="100"/>
    <x v="0"/>
    <x v="0"/>
    <x v="1"/>
    <s v="TWh"/>
    <n v="0"/>
  </r>
  <r>
    <x v="0"/>
    <s v="BE21"/>
    <x v="1"/>
    <x v="3"/>
    <n v="100"/>
    <x v="0"/>
    <x v="0"/>
    <x v="1"/>
    <s v="TWh"/>
    <n v="0"/>
  </r>
  <r>
    <x v="0"/>
    <s v="BE22"/>
    <x v="1"/>
    <x v="3"/>
    <n v="100"/>
    <x v="0"/>
    <x v="0"/>
    <x v="1"/>
    <s v="TWh"/>
    <n v="0"/>
  </r>
  <r>
    <x v="0"/>
    <s v="BE23"/>
    <x v="1"/>
    <x v="3"/>
    <n v="100"/>
    <x v="0"/>
    <x v="0"/>
    <x v="1"/>
    <s v="TWh"/>
    <n v="0"/>
  </r>
  <r>
    <x v="0"/>
    <s v="BE24"/>
    <x v="1"/>
    <x v="3"/>
    <n v="100"/>
    <x v="0"/>
    <x v="0"/>
    <x v="1"/>
    <s v="TWh"/>
    <n v="5.4309689999999999E-3"/>
  </r>
  <r>
    <x v="0"/>
    <s v="BE25"/>
    <x v="1"/>
    <x v="3"/>
    <n v="100"/>
    <x v="0"/>
    <x v="0"/>
    <x v="1"/>
    <s v="TWh"/>
    <n v="0"/>
  </r>
  <r>
    <x v="0"/>
    <s v="BE31"/>
    <x v="1"/>
    <x v="3"/>
    <n v="100"/>
    <x v="0"/>
    <x v="0"/>
    <x v="1"/>
    <s v="TWh"/>
    <n v="1.0861938E-2"/>
  </r>
  <r>
    <x v="0"/>
    <s v="BE32"/>
    <x v="1"/>
    <x v="3"/>
    <n v="100"/>
    <x v="0"/>
    <x v="0"/>
    <x v="1"/>
    <s v="TWh"/>
    <n v="0.109346243"/>
  </r>
  <r>
    <x v="0"/>
    <s v="BE33"/>
    <x v="1"/>
    <x v="3"/>
    <n v="100"/>
    <x v="0"/>
    <x v="0"/>
    <x v="1"/>
    <s v="TWh"/>
    <n v="0.16292907100000001"/>
  </r>
  <r>
    <x v="0"/>
    <s v="BE34"/>
    <x v="1"/>
    <x v="3"/>
    <n v="100"/>
    <x v="0"/>
    <x v="0"/>
    <x v="1"/>
    <s v="TWh"/>
    <n v="0.38555451000000002"/>
  </r>
  <r>
    <x v="0"/>
    <s v="BE35"/>
    <x v="1"/>
    <x v="3"/>
    <n v="100"/>
    <x v="0"/>
    <x v="0"/>
    <x v="1"/>
    <s v="TWh"/>
    <n v="0.23955379399999999"/>
  </r>
  <r>
    <x v="1"/>
    <s v="BG31"/>
    <x v="1"/>
    <x v="3"/>
    <n v="100"/>
    <x v="0"/>
    <x v="0"/>
    <x v="1"/>
    <s v="TWh"/>
    <n v="33.292001044000003"/>
  </r>
  <r>
    <x v="1"/>
    <s v="BG32"/>
    <x v="1"/>
    <x v="3"/>
    <n v="100"/>
    <x v="0"/>
    <x v="0"/>
    <x v="1"/>
    <s v="TWh"/>
    <n v="18.266259832999999"/>
  </r>
  <r>
    <x v="1"/>
    <s v="BG33"/>
    <x v="1"/>
    <x v="3"/>
    <n v="100"/>
    <x v="0"/>
    <x v="0"/>
    <x v="1"/>
    <s v="TWh"/>
    <n v="10.177304285"/>
  </r>
  <r>
    <x v="1"/>
    <s v="BG34"/>
    <x v="1"/>
    <x v="3"/>
    <n v="100"/>
    <x v="0"/>
    <x v="0"/>
    <x v="1"/>
    <s v="TWh"/>
    <n v="17.419946951"/>
  </r>
  <r>
    <x v="1"/>
    <s v="BG41"/>
    <x v="1"/>
    <x v="3"/>
    <n v="100"/>
    <x v="0"/>
    <x v="0"/>
    <x v="1"/>
    <s v="TWh"/>
    <n v="1.6978425880000001"/>
  </r>
  <r>
    <x v="1"/>
    <s v="BG42"/>
    <x v="1"/>
    <x v="3"/>
    <n v="100"/>
    <x v="0"/>
    <x v="0"/>
    <x v="1"/>
    <s v="TWh"/>
    <n v="9.2120601999999998"/>
  </r>
  <r>
    <x v="2"/>
    <s v="HR03"/>
    <x v="1"/>
    <x v="3"/>
    <n v="100"/>
    <x v="0"/>
    <x v="0"/>
    <x v="1"/>
    <s v="TWh"/>
    <n v="4.4482764709999998"/>
  </r>
  <r>
    <x v="2"/>
    <s v="HR04"/>
    <x v="1"/>
    <x v="3"/>
    <n v="100"/>
    <x v="0"/>
    <x v="0"/>
    <x v="1"/>
    <s v="TWh"/>
    <n v="13.232395906000001"/>
  </r>
  <r>
    <x v="3"/>
    <s v="CY00"/>
    <x v="1"/>
    <x v="3"/>
    <n v="100"/>
    <x v="0"/>
    <x v="0"/>
    <x v="1"/>
    <s v="TWh"/>
    <n v="4.4099771609999996"/>
  </r>
  <r>
    <x v="23"/>
    <s v="CZ01"/>
    <x v="1"/>
    <x v="3"/>
    <n v="100"/>
    <x v="0"/>
    <x v="0"/>
    <x v="1"/>
    <s v="TWh"/>
    <n v="0"/>
  </r>
  <r>
    <x v="23"/>
    <s v="CZ02"/>
    <x v="1"/>
    <x v="3"/>
    <n v="100"/>
    <x v="0"/>
    <x v="0"/>
    <x v="1"/>
    <s v="TWh"/>
    <n v="0"/>
  </r>
  <r>
    <x v="23"/>
    <s v="CZ03"/>
    <x v="1"/>
    <x v="3"/>
    <n v="100"/>
    <x v="0"/>
    <x v="0"/>
    <x v="1"/>
    <s v="TWh"/>
    <n v="1.6208741529999999"/>
  </r>
  <r>
    <x v="23"/>
    <s v="CZ04"/>
    <x v="1"/>
    <x v="3"/>
    <n v="100"/>
    <x v="0"/>
    <x v="0"/>
    <x v="1"/>
    <s v="TWh"/>
    <n v="1.464615692"/>
  </r>
  <r>
    <x v="23"/>
    <s v="CZ05"/>
    <x v="1"/>
    <x v="3"/>
    <n v="100"/>
    <x v="0"/>
    <x v="0"/>
    <x v="1"/>
    <s v="TWh"/>
    <n v="0.51332955899999999"/>
  </r>
  <r>
    <x v="23"/>
    <s v="CZ06"/>
    <x v="1"/>
    <x v="3"/>
    <n v="100"/>
    <x v="0"/>
    <x v="0"/>
    <x v="1"/>
    <s v="TWh"/>
    <n v="0"/>
  </r>
  <r>
    <x v="23"/>
    <s v="CZ07"/>
    <x v="1"/>
    <x v="3"/>
    <n v="100"/>
    <x v="0"/>
    <x v="0"/>
    <x v="1"/>
    <s v="TWh"/>
    <n v="0.36181574700000002"/>
  </r>
  <r>
    <x v="23"/>
    <s v="CZ08"/>
    <x v="1"/>
    <x v="3"/>
    <n v="100"/>
    <x v="0"/>
    <x v="0"/>
    <x v="1"/>
    <s v="TWh"/>
    <n v="0.12735377000000001"/>
  </r>
  <r>
    <x v="4"/>
    <s v="DK01"/>
    <x v="1"/>
    <x v="3"/>
    <n v="100"/>
    <x v="0"/>
    <x v="0"/>
    <x v="1"/>
    <s v="TWh"/>
    <n v="0"/>
  </r>
  <r>
    <x v="4"/>
    <s v="DK02"/>
    <x v="1"/>
    <x v="3"/>
    <n v="100"/>
    <x v="0"/>
    <x v="0"/>
    <x v="1"/>
    <s v="TWh"/>
    <n v="0"/>
  </r>
  <r>
    <x v="4"/>
    <s v="DK03"/>
    <x v="1"/>
    <x v="3"/>
    <n v="100"/>
    <x v="0"/>
    <x v="0"/>
    <x v="1"/>
    <s v="TWh"/>
    <n v="0"/>
  </r>
  <r>
    <x v="4"/>
    <s v="DK04"/>
    <x v="1"/>
    <x v="3"/>
    <n v="100"/>
    <x v="0"/>
    <x v="0"/>
    <x v="1"/>
    <s v="TWh"/>
    <n v="0"/>
  </r>
  <r>
    <x v="4"/>
    <s v="DK05"/>
    <x v="1"/>
    <x v="3"/>
    <n v="100"/>
    <x v="0"/>
    <x v="0"/>
    <x v="1"/>
    <s v="TWh"/>
    <n v="0"/>
  </r>
  <r>
    <x v="5"/>
    <s v="EE00"/>
    <x v="1"/>
    <x v="3"/>
    <n v="100"/>
    <x v="0"/>
    <x v="0"/>
    <x v="1"/>
    <s v="TWh"/>
    <n v="0"/>
  </r>
  <r>
    <x v="6"/>
    <s v="FI19"/>
    <x v="1"/>
    <x v="3"/>
    <n v="100"/>
    <x v="0"/>
    <x v="0"/>
    <x v="1"/>
    <s v="TWh"/>
    <n v="0"/>
  </r>
  <r>
    <x v="6"/>
    <s v="FI1B"/>
    <x v="1"/>
    <x v="3"/>
    <n v="100"/>
    <x v="0"/>
    <x v="0"/>
    <x v="1"/>
    <s v="TWh"/>
    <n v="0"/>
  </r>
  <r>
    <x v="6"/>
    <s v="FI1C"/>
    <x v="1"/>
    <x v="3"/>
    <n v="100"/>
    <x v="0"/>
    <x v="0"/>
    <x v="1"/>
    <s v="TWh"/>
    <n v="0"/>
  </r>
  <r>
    <x v="6"/>
    <s v="FI1D"/>
    <x v="1"/>
    <x v="3"/>
    <n v="100"/>
    <x v="0"/>
    <x v="0"/>
    <x v="1"/>
    <s v="TWh"/>
    <n v="0.69143935999999995"/>
  </r>
  <r>
    <x v="6"/>
    <s v="FI20"/>
    <x v="1"/>
    <x v="3"/>
    <n v="100"/>
    <x v="0"/>
    <x v="0"/>
    <x v="1"/>
    <s v="TWh"/>
    <n v="0"/>
  </r>
  <r>
    <x v="7"/>
    <s v="FR10"/>
    <x v="1"/>
    <x v="3"/>
    <n v="100"/>
    <x v="0"/>
    <x v="0"/>
    <x v="1"/>
    <s v="TWh"/>
    <n v="0"/>
  </r>
  <r>
    <x v="7"/>
    <s v="FR21"/>
    <x v="1"/>
    <x v="3"/>
    <n v="100"/>
    <x v="0"/>
    <x v="0"/>
    <x v="1"/>
    <s v="TWh"/>
    <n v="0"/>
  </r>
  <r>
    <x v="7"/>
    <s v="FR22"/>
    <x v="1"/>
    <x v="3"/>
    <n v="100"/>
    <x v="0"/>
    <x v="0"/>
    <x v="1"/>
    <s v="TWh"/>
    <n v="0"/>
  </r>
  <r>
    <x v="7"/>
    <s v="FR23"/>
    <x v="1"/>
    <x v="3"/>
    <n v="100"/>
    <x v="0"/>
    <x v="0"/>
    <x v="1"/>
    <s v="TWh"/>
    <n v="0"/>
  </r>
  <r>
    <x v="7"/>
    <s v="FR24"/>
    <x v="1"/>
    <x v="3"/>
    <n v="100"/>
    <x v="0"/>
    <x v="0"/>
    <x v="1"/>
    <s v="TWh"/>
    <n v="0"/>
  </r>
  <r>
    <x v="7"/>
    <s v="FR25"/>
    <x v="1"/>
    <x v="3"/>
    <n v="100"/>
    <x v="0"/>
    <x v="0"/>
    <x v="1"/>
    <s v="TWh"/>
    <n v="0"/>
  </r>
  <r>
    <x v="7"/>
    <s v="FR26"/>
    <x v="1"/>
    <x v="3"/>
    <n v="100"/>
    <x v="0"/>
    <x v="0"/>
    <x v="1"/>
    <s v="TWh"/>
    <n v="0"/>
  </r>
  <r>
    <x v="7"/>
    <s v="FR30"/>
    <x v="1"/>
    <x v="3"/>
    <n v="100"/>
    <x v="0"/>
    <x v="0"/>
    <x v="1"/>
    <s v="TWh"/>
    <n v="0"/>
  </r>
  <r>
    <x v="7"/>
    <s v="FR41"/>
    <x v="1"/>
    <x v="3"/>
    <n v="100"/>
    <x v="0"/>
    <x v="0"/>
    <x v="1"/>
    <s v="TWh"/>
    <n v="6.6577869639999996"/>
  </r>
  <r>
    <x v="7"/>
    <s v="FR42"/>
    <x v="1"/>
    <x v="3"/>
    <n v="100"/>
    <x v="0"/>
    <x v="0"/>
    <x v="1"/>
    <s v="TWh"/>
    <n v="1.738061294"/>
  </r>
  <r>
    <x v="7"/>
    <s v="FR43"/>
    <x v="1"/>
    <x v="3"/>
    <n v="100"/>
    <x v="0"/>
    <x v="0"/>
    <x v="1"/>
    <s v="TWh"/>
    <n v="2.2765547530000001"/>
  </r>
  <r>
    <x v="7"/>
    <s v="FR51"/>
    <x v="1"/>
    <x v="3"/>
    <n v="100"/>
    <x v="0"/>
    <x v="0"/>
    <x v="1"/>
    <s v="TWh"/>
    <n v="0"/>
  </r>
  <r>
    <x v="7"/>
    <s v="FR52"/>
    <x v="1"/>
    <x v="3"/>
    <n v="100"/>
    <x v="0"/>
    <x v="0"/>
    <x v="1"/>
    <s v="TWh"/>
    <n v="0"/>
  </r>
  <r>
    <x v="7"/>
    <s v="FR53"/>
    <x v="1"/>
    <x v="3"/>
    <n v="100"/>
    <x v="0"/>
    <x v="0"/>
    <x v="1"/>
    <s v="TWh"/>
    <n v="0"/>
  </r>
  <r>
    <x v="7"/>
    <s v="FR61"/>
    <x v="1"/>
    <x v="3"/>
    <n v="100"/>
    <x v="0"/>
    <x v="0"/>
    <x v="1"/>
    <s v="TWh"/>
    <n v="19.218942955999999"/>
  </r>
  <r>
    <x v="7"/>
    <s v="FR62"/>
    <x v="1"/>
    <x v="3"/>
    <n v="100"/>
    <x v="0"/>
    <x v="0"/>
    <x v="1"/>
    <s v="TWh"/>
    <n v="12.57579443"/>
  </r>
  <r>
    <x v="7"/>
    <s v="FR63"/>
    <x v="1"/>
    <x v="3"/>
    <n v="100"/>
    <x v="0"/>
    <x v="0"/>
    <x v="1"/>
    <s v="TWh"/>
    <n v="2.1919927389999998"/>
  </r>
  <r>
    <x v="7"/>
    <s v="FR71"/>
    <x v="1"/>
    <x v="3"/>
    <n v="100"/>
    <x v="0"/>
    <x v="0"/>
    <x v="1"/>
    <s v="TWh"/>
    <n v="3.024"/>
  </r>
  <r>
    <x v="7"/>
    <s v="FR72"/>
    <x v="1"/>
    <x v="3"/>
    <n v="100"/>
    <x v="0"/>
    <x v="0"/>
    <x v="1"/>
    <s v="TWh"/>
    <n v="0"/>
  </r>
  <r>
    <x v="7"/>
    <s v="FR81"/>
    <x v="1"/>
    <x v="3"/>
    <n v="100"/>
    <x v="0"/>
    <x v="0"/>
    <x v="1"/>
    <s v="TWh"/>
    <n v="0"/>
  </r>
  <r>
    <x v="7"/>
    <s v="FR82"/>
    <x v="1"/>
    <x v="3"/>
    <n v="100"/>
    <x v="0"/>
    <x v="0"/>
    <x v="1"/>
    <s v="TWh"/>
    <n v="4.1366406419999997"/>
  </r>
  <r>
    <x v="7"/>
    <s v="FR83"/>
    <x v="1"/>
    <x v="3"/>
    <n v="100"/>
    <x v="0"/>
    <x v="0"/>
    <x v="1"/>
    <s v="TWh"/>
    <n v="1.619343529"/>
  </r>
  <r>
    <x v="8"/>
    <s v="DEC0"/>
    <x v="1"/>
    <x v="3"/>
    <n v="100"/>
    <x v="0"/>
    <x v="0"/>
    <x v="1"/>
    <s v="TWh"/>
    <n v="0.219305897"/>
  </r>
  <r>
    <x v="8"/>
    <s v="DE11"/>
    <x v="1"/>
    <x v="3"/>
    <n v="100"/>
    <x v="0"/>
    <x v="0"/>
    <x v="1"/>
    <s v="TWh"/>
    <n v="1.435902485"/>
  </r>
  <r>
    <x v="8"/>
    <s v="DE12"/>
    <x v="1"/>
    <x v="3"/>
    <n v="100"/>
    <x v="0"/>
    <x v="0"/>
    <x v="1"/>
    <s v="TWh"/>
    <n v="0.50309927600000004"/>
  </r>
  <r>
    <x v="8"/>
    <s v="DE13"/>
    <x v="1"/>
    <x v="3"/>
    <n v="100"/>
    <x v="0"/>
    <x v="0"/>
    <x v="1"/>
    <s v="TWh"/>
    <n v="1.259905211"/>
  </r>
  <r>
    <x v="8"/>
    <s v="DE14"/>
    <x v="1"/>
    <x v="3"/>
    <n v="100"/>
    <x v="0"/>
    <x v="0"/>
    <x v="1"/>
    <s v="TWh"/>
    <n v="1.975991045"/>
  </r>
  <r>
    <x v="8"/>
    <s v="DE21"/>
    <x v="1"/>
    <x v="3"/>
    <n v="100"/>
    <x v="0"/>
    <x v="0"/>
    <x v="1"/>
    <s v="TWh"/>
    <n v="1.02749325"/>
  </r>
  <r>
    <x v="8"/>
    <s v="DE22"/>
    <x v="1"/>
    <x v="3"/>
    <n v="100"/>
    <x v="0"/>
    <x v="0"/>
    <x v="1"/>
    <s v="TWh"/>
    <n v="0.50143753700000004"/>
  </r>
  <r>
    <x v="8"/>
    <s v="DE23"/>
    <x v="1"/>
    <x v="3"/>
    <n v="100"/>
    <x v="0"/>
    <x v="0"/>
    <x v="1"/>
    <s v="TWh"/>
    <n v="1.345469526"/>
  </r>
  <r>
    <x v="8"/>
    <s v="DE24"/>
    <x v="1"/>
    <x v="3"/>
    <n v="100"/>
    <x v="0"/>
    <x v="0"/>
    <x v="1"/>
    <s v="TWh"/>
    <n v="0.39286083900000002"/>
  </r>
  <r>
    <x v="8"/>
    <s v="DE25"/>
    <x v="1"/>
    <x v="3"/>
    <n v="100"/>
    <x v="0"/>
    <x v="0"/>
    <x v="1"/>
    <s v="TWh"/>
    <n v="0.71966049700000001"/>
  </r>
  <r>
    <x v="8"/>
    <s v="DE26"/>
    <x v="1"/>
    <x v="3"/>
    <n v="100"/>
    <x v="0"/>
    <x v="0"/>
    <x v="1"/>
    <s v="TWh"/>
    <n v="1.6755317270000001"/>
  </r>
  <r>
    <x v="8"/>
    <s v="DE27"/>
    <x v="1"/>
    <x v="3"/>
    <n v="100"/>
    <x v="0"/>
    <x v="0"/>
    <x v="1"/>
    <s v="TWh"/>
    <n v="2.2237421030000002"/>
  </r>
  <r>
    <x v="8"/>
    <s v="DE30"/>
    <x v="1"/>
    <x v="3"/>
    <n v="100"/>
    <x v="0"/>
    <x v="0"/>
    <x v="1"/>
    <s v="TWh"/>
    <n v="0"/>
  </r>
  <r>
    <x v="8"/>
    <s v="DE40"/>
    <x v="1"/>
    <x v="3"/>
    <n v="100"/>
    <x v="0"/>
    <x v="0"/>
    <x v="1"/>
    <s v="TWh"/>
    <n v="4.040226702"/>
  </r>
  <r>
    <x v="8"/>
    <s v="DE50"/>
    <x v="1"/>
    <x v="3"/>
    <n v="100"/>
    <x v="0"/>
    <x v="0"/>
    <x v="1"/>
    <s v="TWh"/>
    <n v="0"/>
  </r>
  <r>
    <x v="8"/>
    <s v="DE60"/>
    <x v="1"/>
    <x v="3"/>
    <n v="100"/>
    <x v="0"/>
    <x v="0"/>
    <x v="1"/>
    <s v="TWh"/>
    <n v="0"/>
  </r>
  <r>
    <x v="8"/>
    <s v="DE71"/>
    <x v="1"/>
    <x v="3"/>
    <n v="100"/>
    <x v="0"/>
    <x v="0"/>
    <x v="1"/>
    <s v="TWh"/>
    <n v="0.19267626800000001"/>
  </r>
  <r>
    <x v="8"/>
    <s v="DE72"/>
    <x v="1"/>
    <x v="3"/>
    <n v="100"/>
    <x v="0"/>
    <x v="0"/>
    <x v="1"/>
    <s v="TWh"/>
    <n v="0.58819406500000004"/>
  </r>
  <r>
    <x v="8"/>
    <s v="DE73"/>
    <x v="1"/>
    <x v="3"/>
    <n v="100"/>
    <x v="0"/>
    <x v="0"/>
    <x v="1"/>
    <s v="TWh"/>
    <n v="1.0367494100000001"/>
  </r>
  <r>
    <x v="8"/>
    <s v="DE80"/>
    <x v="1"/>
    <x v="3"/>
    <n v="100"/>
    <x v="0"/>
    <x v="0"/>
    <x v="1"/>
    <s v="TWh"/>
    <n v="0"/>
  </r>
  <r>
    <x v="8"/>
    <s v="DE91"/>
    <x v="1"/>
    <x v="3"/>
    <n v="100"/>
    <x v="0"/>
    <x v="0"/>
    <x v="1"/>
    <s v="TWh"/>
    <n v="1.2386116979999999"/>
  </r>
  <r>
    <x v="8"/>
    <s v="DE92"/>
    <x v="1"/>
    <x v="3"/>
    <n v="100"/>
    <x v="0"/>
    <x v="0"/>
    <x v="1"/>
    <s v="TWh"/>
    <n v="0.30399702099999998"/>
  </r>
  <r>
    <x v="8"/>
    <s v="DE93"/>
    <x v="1"/>
    <x v="3"/>
    <n v="100"/>
    <x v="0"/>
    <x v="0"/>
    <x v="1"/>
    <s v="TWh"/>
    <n v="1.060371967"/>
  </r>
  <r>
    <x v="8"/>
    <s v="DE94"/>
    <x v="1"/>
    <x v="3"/>
    <n v="100"/>
    <x v="0"/>
    <x v="0"/>
    <x v="1"/>
    <s v="TWh"/>
    <n v="0"/>
  </r>
  <r>
    <x v="8"/>
    <s v="DEA1"/>
    <x v="1"/>
    <x v="3"/>
    <n v="100"/>
    <x v="0"/>
    <x v="0"/>
    <x v="1"/>
    <s v="TWh"/>
    <n v="0"/>
  </r>
  <r>
    <x v="8"/>
    <s v="DEA2"/>
    <x v="1"/>
    <x v="3"/>
    <n v="100"/>
    <x v="0"/>
    <x v="0"/>
    <x v="1"/>
    <s v="TWh"/>
    <n v="8.9071809000000002E-2"/>
  </r>
  <r>
    <x v="8"/>
    <s v="DEA3"/>
    <x v="1"/>
    <x v="3"/>
    <n v="100"/>
    <x v="0"/>
    <x v="0"/>
    <x v="1"/>
    <s v="TWh"/>
    <n v="0"/>
  </r>
  <r>
    <x v="8"/>
    <s v="DEA4"/>
    <x v="1"/>
    <x v="3"/>
    <n v="100"/>
    <x v="0"/>
    <x v="0"/>
    <x v="1"/>
    <s v="TWh"/>
    <n v="0.68342492600000004"/>
  </r>
  <r>
    <x v="8"/>
    <s v="DEA5"/>
    <x v="1"/>
    <x v="3"/>
    <n v="100"/>
    <x v="0"/>
    <x v="0"/>
    <x v="1"/>
    <s v="TWh"/>
    <n v="0.31298171899999999"/>
  </r>
  <r>
    <x v="8"/>
    <s v="DEB1"/>
    <x v="1"/>
    <x v="3"/>
    <n v="100"/>
    <x v="0"/>
    <x v="0"/>
    <x v="1"/>
    <s v="TWh"/>
    <n v="0.56949822800000005"/>
  </r>
  <r>
    <x v="8"/>
    <s v="DEB2"/>
    <x v="1"/>
    <x v="3"/>
    <n v="100"/>
    <x v="0"/>
    <x v="0"/>
    <x v="1"/>
    <s v="TWh"/>
    <n v="0.31145824300000002"/>
  </r>
  <r>
    <x v="8"/>
    <s v="DEB3"/>
    <x v="1"/>
    <x v="3"/>
    <n v="100"/>
    <x v="0"/>
    <x v="0"/>
    <x v="1"/>
    <s v="TWh"/>
    <n v="1.118870885"/>
  </r>
  <r>
    <x v="8"/>
    <s v="DED2"/>
    <x v="1"/>
    <x v="3"/>
    <n v="100"/>
    <x v="0"/>
    <x v="0"/>
    <x v="1"/>
    <s v="TWh"/>
    <n v="1.088803003"/>
  </r>
  <r>
    <x v="8"/>
    <s v="DED4"/>
    <x v="1"/>
    <x v="3"/>
    <n v="100"/>
    <x v="0"/>
    <x v="0"/>
    <x v="1"/>
    <s v="TWh"/>
    <n v="2.2730754759999998"/>
  </r>
  <r>
    <x v="8"/>
    <s v="DED5"/>
    <x v="1"/>
    <x v="3"/>
    <n v="100"/>
    <x v="0"/>
    <x v="0"/>
    <x v="1"/>
    <s v="TWh"/>
    <n v="0.20029255000000001"/>
  </r>
  <r>
    <x v="8"/>
    <s v="DEE0"/>
    <x v="1"/>
    <x v="3"/>
    <n v="100"/>
    <x v="0"/>
    <x v="0"/>
    <x v="1"/>
    <s v="TWh"/>
    <n v="4.675487682"/>
  </r>
  <r>
    <x v="8"/>
    <s v="DEF0"/>
    <x v="1"/>
    <x v="3"/>
    <n v="100"/>
    <x v="0"/>
    <x v="0"/>
    <x v="1"/>
    <s v="TWh"/>
    <n v="0"/>
  </r>
  <r>
    <x v="8"/>
    <s v="DEG0"/>
    <x v="1"/>
    <x v="3"/>
    <n v="100"/>
    <x v="0"/>
    <x v="0"/>
    <x v="1"/>
    <s v="TWh"/>
    <n v="4.4826562499999998"/>
  </r>
  <r>
    <x v="9"/>
    <s v="EL30"/>
    <x v="1"/>
    <x v="3"/>
    <n v="100"/>
    <x v="0"/>
    <x v="0"/>
    <x v="1"/>
    <s v="TWh"/>
    <n v="1.920758824"/>
  </r>
  <r>
    <x v="9"/>
    <s v="EL41"/>
    <x v="1"/>
    <x v="3"/>
    <n v="100"/>
    <x v="0"/>
    <x v="0"/>
    <x v="1"/>
    <s v="TWh"/>
    <n v="0"/>
  </r>
  <r>
    <x v="9"/>
    <s v="EL42"/>
    <x v="1"/>
    <x v="3"/>
    <n v="100"/>
    <x v="0"/>
    <x v="0"/>
    <x v="1"/>
    <s v="TWh"/>
    <n v="0"/>
  </r>
  <r>
    <x v="9"/>
    <s v="EL43"/>
    <x v="1"/>
    <x v="3"/>
    <n v="100"/>
    <x v="0"/>
    <x v="0"/>
    <x v="1"/>
    <s v="TWh"/>
    <n v="9.0584225059999994"/>
  </r>
  <r>
    <x v="9"/>
    <s v="EL51"/>
    <x v="1"/>
    <x v="3"/>
    <n v="100"/>
    <x v="0"/>
    <x v="0"/>
    <x v="1"/>
    <s v="TWh"/>
    <n v="8.9369176469999996"/>
  </r>
  <r>
    <x v="9"/>
    <s v="EL52"/>
    <x v="1"/>
    <x v="3"/>
    <n v="100"/>
    <x v="0"/>
    <x v="0"/>
    <x v="1"/>
    <s v="TWh"/>
    <n v="19.129375176"/>
  </r>
  <r>
    <x v="9"/>
    <s v="EL53"/>
    <x v="1"/>
    <x v="3"/>
    <n v="100"/>
    <x v="0"/>
    <x v="0"/>
    <x v="1"/>
    <s v="TWh"/>
    <n v="9.6528763919999996"/>
  </r>
  <r>
    <x v="9"/>
    <s v="EL54"/>
    <x v="1"/>
    <x v="3"/>
    <n v="100"/>
    <x v="0"/>
    <x v="0"/>
    <x v="1"/>
    <s v="TWh"/>
    <n v="3.938996801"/>
  </r>
  <r>
    <x v="9"/>
    <s v="EL61"/>
    <x v="1"/>
    <x v="3"/>
    <n v="100"/>
    <x v="0"/>
    <x v="0"/>
    <x v="1"/>
    <s v="TWh"/>
    <n v="21.336093728000002"/>
  </r>
  <r>
    <x v="9"/>
    <s v="EL62"/>
    <x v="1"/>
    <x v="3"/>
    <n v="100"/>
    <x v="0"/>
    <x v="0"/>
    <x v="1"/>
    <s v="TWh"/>
    <n v="2.1149034599999998"/>
  </r>
  <r>
    <x v="9"/>
    <s v="EL63"/>
    <x v="1"/>
    <x v="3"/>
    <n v="100"/>
    <x v="0"/>
    <x v="0"/>
    <x v="1"/>
    <s v="TWh"/>
    <n v="12.209314399"/>
  </r>
  <r>
    <x v="9"/>
    <s v="EL64"/>
    <x v="1"/>
    <x v="3"/>
    <n v="100"/>
    <x v="0"/>
    <x v="0"/>
    <x v="1"/>
    <s v="TWh"/>
    <n v="15.710005348999999"/>
  </r>
  <r>
    <x v="9"/>
    <s v="EL65"/>
    <x v="1"/>
    <x v="3"/>
    <n v="100"/>
    <x v="0"/>
    <x v="0"/>
    <x v="1"/>
    <s v="TWh"/>
    <n v="18.112845881999998"/>
  </r>
  <r>
    <x v="24"/>
    <s v="HU10"/>
    <x v="1"/>
    <x v="3"/>
    <n v="100"/>
    <x v="0"/>
    <x v="0"/>
    <x v="1"/>
    <s v="TWh"/>
    <n v="6.0811404710000003"/>
  </r>
  <r>
    <x v="24"/>
    <s v="HU21"/>
    <x v="1"/>
    <x v="3"/>
    <n v="100"/>
    <x v="0"/>
    <x v="0"/>
    <x v="1"/>
    <s v="TWh"/>
    <n v="0"/>
  </r>
  <r>
    <x v="24"/>
    <s v="HU22"/>
    <x v="1"/>
    <x v="3"/>
    <n v="100"/>
    <x v="0"/>
    <x v="0"/>
    <x v="1"/>
    <s v="TWh"/>
    <n v="0.196681513"/>
  </r>
  <r>
    <x v="24"/>
    <s v="HU23"/>
    <x v="1"/>
    <x v="3"/>
    <n v="100"/>
    <x v="0"/>
    <x v="0"/>
    <x v="1"/>
    <s v="TWh"/>
    <n v="2.6732097389999998"/>
  </r>
  <r>
    <x v="24"/>
    <s v="HU31"/>
    <x v="1"/>
    <x v="3"/>
    <n v="100"/>
    <x v="0"/>
    <x v="0"/>
    <x v="1"/>
    <s v="TWh"/>
    <n v="11.425858550999999"/>
  </r>
  <r>
    <x v="24"/>
    <s v="HU32"/>
    <x v="1"/>
    <x v="3"/>
    <n v="100"/>
    <x v="0"/>
    <x v="0"/>
    <x v="1"/>
    <s v="TWh"/>
    <n v="44.094851294000001"/>
  </r>
  <r>
    <x v="24"/>
    <s v="HU33"/>
    <x v="1"/>
    <x v="3"/>
    <n v="100"/>
    <x v="0"/>
    <x v="0"/>
    <x v="1"/>
    <s v="TWh"/>
    <n v="41.056681140000002"/>
  </r>
  <r>
    <x v="10"/>
    <s v="IE01"/>
    <x v="1"/>
    <x v="3"/>
    <n v="100"/>
    <x v="0"/>
    <x v="0"/>
    <x v="1"/>
    <s v="TWh"/>
    <n v="0"/>
  </r>
  <r>
    <x v="10"/>
    <s v="IE02"/>
    <x v="1"/>
    <x v="3"/>
    <n v="100"/>
    <x v="0"/>
    <x v="0"/>
    <x v="1"/>
    <s v="TWh"/>
    <n v="0"/>
  </r>
  <r>
    <x v="11"/>
    <s v="ITC1"/>
    <x v="1"/>
    <x v="3"/>
    <n v="100"/>
    <x v="0"/>
    <x v="0"/>
    <x v="1"/>
    <s v="TWh"/>
    <n v="2.1752271150000002"/>
  </r>
  <r>
    <x v="11"/>
    <s v="ITC2"/>
    <x v="1"/>
    <x v="3"/>
    <n v="100"/>
    <x v="0"/>
    <x v="0"/>
    <x v="1"/>
    <s v="TWh"/>
    <n v="0.64907809599999999"/>
  </r>
  <r>
    <x v="11"/>
    <s v="ITC3"/>
    <x v="1"/>
    <x v="3"/>
    <n v="100"/>
    <x v="0"/>
    <x v="0"/>
    <x v="1"/>
    <s v="TWh"/>
    <n v="0.20244647700000001"/>
  </r>
  <r>
    <x v="11"/>
    <s v="ITC4"/>
    <x v="1"/>
    <x v="3"/>
    <n v="100"/>
    <x v="0"/>
    <x v="0"/>
    <x v="1"/>
    <s v="TWh"/>
    <n v="0.800767059"/>
  </r>
  <r>
    <x v="11"/>
    <s v="ITF1"/>
    <x v="1"/>
    <x v="3"/>
    <n v="100"/>
    <x v="0"/>
    <x v="0"/>
    <x v="1"/>
    <s v="TWh"/>
    <n v="2.4079767510000001"/>
  </r>
  <r>
    <x v="11"/>
    <s v="ITF2"/>
    <x v="1"/>
    <x v="3"/>
    <n v="100"/>
    <x v="0"/>
    <x v="0"/>
    <x v="1"/>
    <s v="TWh"/>
    <n v="2.540499106"/>
  </r>
  <r>
    <x v="11"/>
    <s v="ITF3"/>
    <x v="1"/>
    <x v="3"/>
    <n v="100"/>
    <x v="0"/>
    <x v="0"/>
    <x v="1"/>
    <s v="TWh"/>
    <n v="3.7121726800000001"/>
  </r>
  <r>
    <x v="11"/>
    <s v="ITF4"/>
    <x v="1"/>
    <x v="3"/>
    <n v="100"/>
    <x v="0"/>
    <x v="0"/>
    <x v="1"/>
    <s v="TWh"/>
    <n v="6.2120654340000003"/>
  </r>
  <r>
    <x v="11"/>
    <s v="ITF5"/>
    <x v="1"/>
    <x v="3"/>
    <n v="100"/>
    <x v="0"/>
    <x v="0"/>
    <x v="1"/>
    <s v="TWh"/>
    <n v="9.0537176469999991"/>
  </r>
  <r>
    <x v="11"/>
    <s v="ITF6"/>
    <x v="1"/>
    <x v="3"/>
    <n v="100"/>
    <x v="0"/>
    <x v="0"/>
    <x v="1"/>
    <s v="TWh"/>
    <n v="7.4087313530000003"/>
  </r>
  <r>
    <x v="11"/>
    <s v="ITG1"/>
    <x v="1"/>
    <x v="3"/>
    <n v="100"/>
    <x v="0"/>
    <x v="0"/>
    <x v="1"/>
    <s v="TWh"/>
    <n v="31.412736223"/>
  </r>
  <r>
    <x v="11"/>
    <s v="ITG2"/>
    <x v="1"/>
    <x v="3"/>
    <n v="100"/>
    <x v="0"/>
    <x v="0"/>
    <x v="1"/>
    <s v="TWh"/>
    <n v="21.966447175999999"/>
  </r>
  <r>
    <x v="11"/>
    <s v="ITH1"/>
    <x v="1"/>
    <x v="3"/>
    <n v="100"/>
    <x v="0"/>
    <x v="0"/>
    <x v="1"/>
    <s v="TWh"/>
    <n v="0.63457444399999996"/>
  </r>
  <r>
    <x v="11"/>
    <s v="ITH2"/>
    <x v="1"/>
    <x v="3"/>
    <n v="100"/>
    <x v="0"/>
    <x v="0"/>
    <x v="1"/>
    <s v="TWh"/>
    <n v="0.52805128599999995"/>
  </r>
  <r>
    <x v="11"/>
    <s v="ITH3"/>
    <x v="1"/>
    <x v="3"/>
    <n v="100"/>
    <x v="0"/>
    <x v="0"/>
    <x v="1"/>
    <s v="TWh"/>
    <n v="2.6451398130000001"/>
  </r>
  <r>
    <x v="11"/>
    <s v="ITH4"/>
    <x v="1"/>
    <x v="3"/>
    <n v="100"/>
    <x v="0"/>
    <x v="0"/>
    <x v="1"/>
    <s v="TWh"/>
    <n v="0.26650211299999998"/>
  </r>
  <r>
    <x v="11"/>
    <s v="ITH5"/>
    <x v="1"/>
    <x v="3"/>
    <n v="100"/>
    <x v="0"/>
    <x v="0"/>
    <x v="1"/>
    <s v="TWh"/>
    <n v="3.971791987"/>
  </r>
  <r>
    <x v="11"/>
    <s v="ITI1"/>
    <x v="1"/>
    <x v="3"/>
    <n v="100"/>
    <x v="0"/>
    <x v="0"/>
    <x v="1"/>
    <s v="TWh"/>
    <n v="11.378250137"/>
  </r>
  <r>
    <x v="11"/>
    <s v="ITI2"/>
    <x v="1"/>
    <x v="3"/>
    <n v="100"/>
    <x v="0"/>
    <x v="0"/>
    <x v="1"/>
    <s v="TWh"/>
    <n v="4.4715400680000004"/>
  </r>
  <r>
    <x v="11"/>
    <s v="ITI3"/>
    <x v="1"/>
    <x v="3"/>
    <n v="100"/>
    <x v="0"/>
    <x v="0"/>
    <x v="1"/>
    <s v="TWh"/>
    <n v="4.650881472"/>
  </r>
  <r>
    <x v="11"/>
    <s v="ITI4"/>
    <x v="1"/>
    <x v="3"/>
    <n v="100"/>
    <x v="0"/>
    <x v="0"/>
    <x v="1"/>
    <s v="TWh"/>
    <n v="5.6469033890000002"/>
  </r>
  <r>
    <x v="11"/>
    <s v="SM00"/>
    <x v="1"/>
    <x v="3"/>
    <n v="100"/>
    <x v="0"/>
    <x v="0"/>
    <x v="1"/>
    <s v="TWh"/>
    <n v="6.6732843E-2"/>
  </r>
  <r>
    <x v="12"/>
    <s v="LV00"/>
    <x v="1"/>
    <x v="3"/>
    <n v="100"/>
    <x v="0"/>
    <x v="0"/>
    <x v="1"/>
    <s v="TWh"/>
    <n v="0"/>
  </r>
  <r>
    <x v="13"/>
    <s v="LT00"/>
    <x v="1"/>
    <x v="3"/>
    <n v="100"/>
    <x v="0"/>
    <x v="0"/>
    <x v="1"/>
    <s v="TWh"/>
    <n v="0"/>
  </r>
  <r>
    <x v="25"/>
    <s v="LU00"/>
    <x v="1"/>
    <x v="3"/>
    <n v="100"/>
    <x v="0"/>
    <x v="0"/>
    <x v="1"/>
    <s v="TWh"/>
    <n v="0.17437552941176479"/>
  </r>
  <r>
    <x v="14"/>
    <s v="MT00"/>
    <x v="1"/>
    <x v="3"/>
    <n v="100"/>
    <x v="0"/>
    <x v="0"/>
    <x v="1"/>
    <s v="TWh"/>
    <n v="0"/>
  </r>
  <r>
    <x v="15"/>
    <s v="NL11"/>
    <x v="1"/>
    <x v="3"/>
    <n v="100"/>
    <x v="0"/>
    <x v="0"/>
    <x v="1"/>
    <s v="TWh"/>
    <n v="0"/>
  </r>
  <r>
    <x v="15"/>
    <s v="NL12"/>
    <x v="1"/>
    <x v="3"/>
    <n v="100"/>
    <x v="0"/>
    <x v="0"/>
    <x v="1"/>
    <s v="TWh"/>
    <n v="0"/>
  </r>
  <r>
    <x v="15"/>
    <s v="NL13"/>
    <x v="1"/>
    <x v="3"/>
    <n v="100"/>
    <x v="0"/>
    <x v="0"/>
    <x v="1"/>
    <s v="TWh"/>
    <n v="0"/>
  </r>
  <r>
    <x v="15"/>
    <s v="NL21"/>
    <x v="1"/>
    <x v="3"/>
    <n v="100"/>
    <x v="0"/>
    <x v="0"/>
    <x v="1"/>
    <s v="TWh"/>
    <n v="0"/>
  </r>
  <r>
    <x v="15"/>
    <s v="NL22"/>
    <x v="1"/>
    <x v="3"/>
    <n v="100"/>
    <x v="0"/>
    <x v="0"/>
    <x v="1"/>
    <s v="TWh"/>
    <n v="0"/>
  </r>
  <r>
    <x v="15"/>
    <s v="NL23"/>
    <x v="1"/>
    <x v="3"/>
    <n v="100"/>
    <x v="0"/>
    <x v="0"/>
    <x v="1"/>
    <s v="TWh"/>
    <n v="0"/>
  </r>
  <r>
    <x v="15"/>
    <s v="NL31"/>
    <x v="1"/>
    <x v="3"/>
    <n v="100"/>
    <x v="0"/>
    <x v="0"/>
    <x v="1"/>
    <s v="TWh"/>
    <n v="0"/>
  </r>
  <r>
    <x v="15"/>
    <s v="NL32"/>
    <x v="1"/>
    <x v="3"/>
    <n v="100"/>
    <x v="0"/>
    <x v="0"/>
    <x v="1"/>
    <s v="TWh"/>
    <n v="0"/>
  </r>
  <r>
    <x v="15"/>
    <s v="NL33"/>
    <x v="1"/>
    <x v="3"/>
    <n v="100"/>
    <x v="0"/>
    <x v="0"/>
    <x v="1"/>
    <s v="TWh"/>
    <n v="0"/>
  </r>
  <r>
    <x v="15"/>
    <s v="NL34"/>
    <x v="1"/>
    <x v="3"/>
    <n v="100"/>
    <x v="0"/>
    <x v="0"/>
    <x v="1"/>
    <s v="TWh"/>
    <n v="0"/>
  </r>
  <r>
    <x v="15"/>
    <s v="NL41"/>
    <x v="1"/>
    <x v="3"/>
    <n v="100"/>
    <x v="0"/>
    <x v="0"/>
    <x v="1"/>
    <s v="TWh"/>
    <n v="0"/>
  </r>
  <r>
    <x v="15"/>
    <s v="NL42"/>
    <x v="1"/>
    <x v="3"/>
    <n v="100"/>
    <x v="0"/>
    <x v="0"/>
    <x v="1"/>
    <s v="TWh"/>
    <n v="0"/>
  </r>
  <r>
    <x v="16"/>
    <s v="PL11"/>
    <x v="1"/>
    <x v="3"/>
    <n v="100"/>
    <x v="0"/>
    <x v="0"/>
    <x v="1"/>
    <s v="TWh"/>
    <n v="0"/>
  </r>
  <r>
    <x v="16"/>
    <s v="PL12"/>
    <x v="1"/>
    <x v="3"/>
    <n v="100"/>
    <x v="0"/>
    <x v="0"/>
    <x v="1"/>
    <s v="TWh"/>
    <n v="0"/>
  </r>
  <r>
    <x v="16"/>
    <s v="PL21"/>
    <x v="1"/>
    <x v="3"/>
    <n v="100"/>
    <x v="0"/>
    <x v="0"/>
    <x v="1"/>
    <s v="TWh"/>
    <n v="1.2579617649999999"/>
  </r>
  <r>
    <x v="16"/>
    <s v="PL22"/>
    <x v="1"/>
    <x v="3"/>
    <n v="100"/>
    <x v="0"/>
    <x v="0"/>
    <x v="1"/>
    <s v="TWh"/>
    <n v="0.16755110300000001"/>
  </r>
  <r>
    <x v="16"/>
    <s v="PL31"/>
    <x v="1"/>
    <x v="3"/>
    <n v="100"/>
    <x v="0"/>
    <x v="0"/>
    <x v="1"/>
    <s v="TWh"/>
    <n v="0"/>
  </r>
  <r>
    <x v="16"/>
    <s v="PL32"/>
    <x v="1"/>
    <x v="3"/>
    <n v="100"/>
    <x v="0"/>
    <x v="0"/>
    <x v="1"/>
    <s v="TWh"/>
    <n v="2.3024376719999999"/>
  </r>
  <r>
    <x v="16"/>
    <s v="PL33"/>
    <x v="1"/>
    <x v="3"/>
    <n v="100"/>
    <x v="0"/>
    <x v="0"/>
    <x v="1"/>
    <s v="TWh"/>
    <n v="0.31214585299999997"/>
  </r>
  <r>
    <x v="16"/>
    <s v="PL34"/>
    <x v="1"/>
    <x v="3"/>
    <n v="100"/>
    <x v="0"/>
    <x v="0"/>
    <x v="1"/>
    <s v="TWh"/>
    <n v="0"/>
  </r>
  <r>
    <x v="16"/>
    <s v="PL41"/>
    <x v="1"/>
    <x v="3"/>
    <n v="100"/>
    <x v="0"/>
    <x v="0"/>
    <x v="1"/>
    <s v="TWh"/>
    <n v="0"/>
  </r>
  <r>
    <x v="16"/>
    <s v="PL42"/>
    <x v="1"/>
    <x v="3"/>
    <n v="100"/>
    <x v="0"/>
    <x v="0"/>
    <x v="1"/>
    <s v="TWh"/>
    <n v="0"/>
  </r>
  <r>
    <x v="16"/>
    <s v="PL43"/>
    <x v="1"/>
    <x v="3"/>
    <n v="100"/>
    <x v="0"/>
    <x v="0"/>
    <x v="1"/>
    <s v="TWh"/>
    <n v="2.5298107060000001"/>
  </r>
  <r>
    <x v="16"/>
    <s v="PL51"/>
    <x v="1"/>
    <x v="3"/>
    <n v="100"/>
    <x v="0"/>
    <x v="0"/>
    <x v="1"/>
    <s v="TWh"/>
    <n v="0"/>
  </r>
  <r>
    <x v="16"/>
    <s v="PL52"/>
    <x v="1"/>
    <x v="3"/>
    <n v="100"/>
    <x v="0"/>
    <x v="0"/>
    <x v="1"/>
    <s v="TWh"/>
    <n v="0"/>
  </r>
  <r>
    <x v="16"/>
    <s v="PL61"/>
    <x v="1"/>
    <x v="3"/>
    <n v="100"/>
    <x v="0"/>
    <x v="0"/>
    <x v="1"/>
    <s v="TWh"/>
    <n v="0"/>
  </r>
  <r>
    <x v="16"/>
    <s v="PL62"/>
    <x v="1"/>
    <x v="3"/>
    <n v="100"/>
    <x v="0"/>
    <x v="0"/>
    <x v="1"/>
    <s v="TWh"/>
    <n v="0"/>
  </r>
  <r>
    <x v="16"/>
    <s v="PL63"/>
    <x v="1"/>
    <x v="3"/>
    <n v="100"/>
    <x v="0"/>
    <x v="0"/>
    <x v="1"/>
    <s v="TWh"/>
    <n v="0"/>
  </r>
  <r>
    <x v="17"/>
    <s v="PT11"/>
    <x v="1"/>
    <x v="3"/>
    <n v="100"/>
    <x v="0"/>
    <x v="0"/>
    <x v="1"/>
    <s v="TWh"/>
    <n v="5.5664131760000002"/>
  </r>
  <r>
    <x v="17"/>
    <s v="PT15"/>
    <x v="1"/>
    <x v="3"/>
    <n v="100"/>
    <x v="0"/>
    <x v="0"/>
    <x v="1"/>
    <s v="TWh"/>
    <n v="0.77937474100000004"/>
  </r>
  <r>
    <x v="17"/>
    <s v="PT16"/>
    <x v="1"/>
    <x v="3"/>
    <n v="100"/>
    <x v="0"/>
    <x v="0"/>
    <x v="1"/>
    <s v="TWh"/>
    <n v="7.8153415180000003"/>
  </r>
  <r>
    <x v="17"/>
    <s v="PT17"/>
    <x v="1"/>
    <x v="3"/>
    <n v="100"/>
    <x v="0"/>
    <x v="0"/>
    <x v="1"/>
    <s v="TWh"/>
    <n v="7.5486376999999993E-2"/>
  </r>
  <r>
    <x v="17"/>
    <s v="PT18"/>
    <x v="1"/>
    <x v="3"/>
    <n v="100"/>
    <x v="0"/>
    <x v="0"/>
    <x v="1"/>
    <s v="TWh"/>
    <n v="47.753783059"/>
  </r>
  <r>
    <x v="18"/>
    <s v="RO11"/>
    <x v="1"/>
    <x v="3"/>
    <n v="100"/>
    <x v="0"/>
    <x v="0"/>
    <x v="1"/>
    <s v="TWh"/>
    <n v="17.591153908999999"/>
  </r>
  <r>
    <x v="18"/>
    <s v="RO12"/>
    <x v="1"/>
    <x v="3"/>
    <n v="100"/>
    <x v="0"/>
    <x v="0"/>
    <x v="1"/>
    <s v="TWh"/>
    <n v="13.259363326000001"/>
  </r>
  <r>
    <x v="18"/>
    <s v="RO21"/>
    <x v="1"/>
    <x v="3"/>
    <n v="100"/>
    <x v="0"/>
    <x v="0"/>
    <x v="1"/>
    <s v="TWh"/>
    <n v="19.824061110999999"/>
  </r>
  <r>
    <x v="18"/>
    <s v="RO22"/>
    <x v="1"/>
    <x v="3"/>
    <n v="100"/>
    <x v="0"/>
    <x v="0"/>
    <x v="1"/>
    <s v="TWh"/>
    <n v="25.942632561"/>
  </r>
  <r>
    <x v="18"/>
    <s v="RO31"/>
    <x v="1"/>
    <x v="3"/>
    <n v="100"/>
    <x v="0"/>
    <x v="0"/>
    <x v="1"/>
    <s v="TWh"/>
    <n v="55.109337641000003"/>
  </r>
  <r>
    <x v="18"/>
    <s v="RO32"/>
    <x v="1"/>
    <x v="3"/>
    <n v="100"/>
    <x v="0"/>
    <x v="0"/>
    <x v="1"/>
    <s v="TWh"/>
    <n v="2.0115834370000001"/>
  </r>
  <r>
    <x v="18"/>
    <s v="RO41"/>
    <x v="1"/>
    <x v="3"/>
    <n v="100"/>
    <x v="0"/>
    <x v="0"/>
    <x v="1"/>
    <s v="TWh"/>
    <n v="33.026350110999999"/>
  </r>
  <r>
    <x v="18"/>
    <s v="RO42"/>
    <x v="1"/>
    <x v="3"/>
    <n v="100"/>
    <x v="0"/>
    <x v="0"/>
    <x v="1"/>
    <s v="TWh"/>
    <n v="29.526125568000001"/>
  </r>
  <r>
    <x v="26"/>
    <s v="SK01"/>
    <x v="1"/>
    <x v="3"/>
    <n v="100"/>
    <x v="0"/>
    <x v="0"/>
    <x v="1"/>
    <s v="TWh"/>
    <n v="0"/>
  </r>
  <r>
    <x v="26"/>
    <s v="SK02"/>
    <x v="1"/>
    <x v="3"/>
    <n v="100"/>
    <x v="0"/>
    <x v="0"/>
    <x v="1"/>
    <s v="TWh"/>
    <n v="1.7872607570000001"/>
  </r>
  <r>
    <x v="26"/>
    <s v="SK03"/>
    <x v="1"/>
    <x v="3"/>
    <n v="100"/>
    <x v="0"/>
    <x v="0"/>
    <x v="1"/>
    <s v="TWh"/>
    <n v="2.086214612"/>
  </r>
  <r>
    <x v="26"/>
    <s v="SK04"/>
    <x v="1"/>
    <x v="3"/>
    <n v="100"/>
    <x v="0"/>
    <x v="0"/>
    <x v="1"/>
    <s v="TWh"/>
    <n v="2.8746455289999999"/>
  </r>
  <r>
    <x v="27"/>
    <s v="SI03"/>
    <x v="1"/>
    <x v="3"/>
    <n v="100"/>
    <x v="0"/>
    <x v="0"/>
    <x v="1"/>
    <s v="TWh"/>
    <n v="2.4424880099999999"/>
  </r>
  <r>
    <x v="27"/>
    <s v="SI04"/>
    <x v="1"/>
    <x v="3"/>
    <n v="100"/>
    <x v="0"/>
    <x v="0"/>
    <x v="1"/>
    <s v="TWh"/>
    <n v="0.13773906"/>
  </r>
  <r>
    <x v="19"/>
    <s v="AD00"/>
    <x v="1"/>
    <x v="3"/>
    <n v="100"/>
    <x v="0"/>
    <x v="0"/>
    <x v="1"/>
    <s v="TWh"/>
    <n v="0.158293243"/>
  </r>
  <r>
    <x v="19"/>
    <s v="ES11"/>
    <x v="1"/>
    <x v="3"/>
    <n v="100"/>
    <x v="0"/>
    <x v="0"/>
    <x v="1"/>
    <s v="TWh"/>
    <n v="4.8154235290000003"/>
  </r>
  <r>
    <x v="19"/>
    <s v="ES12"/>
    <x v="1"/>
    <x v="3"/>
    <n v="100"/>
    <x v="0"/>
    <x v="0"/>
    <x v="1"/>
    <s v="TWh"/>
    <n v="1.9931908920000001"/>
  </r>
  <r>
    <x v="19"/>
    <s v="ES13"/>
    <x v="1"/>
    <x v="3"/>
    <n v="100"/>
    <x v="0"/>
    <x v="0"/>
    <x v="1"/>
    <s v="TWh"/>
    <n v="0.88451355499999995"/>
  </r>
  <r>
    <x v="19"/>
    <s v="ES21"/>
    <x v="1"/>
    <x v="3"/>
    <n v="100"/>
    <x v="0"/>
    <x v="0"/>
    <x v="1"/>
    <s v="TWh"/>
    <n v="0.92539716000000005"/>
  </r>
  <r>
    <x v="19"/>
    <s v="ES22"/>
    <x v="1"/>
    <x v="3"/>
    <n v="100"/>
    <x v="0"/>
    <x v="0"/>
    <x v="1"/>
    <s v="TWh"/>
    <n v="3.0408546379999999"/>
  </r>
  <r>
    <x v="19"/>
    <s v="ES23"/>
    <x v="1"/>
    <x v="3"/>
    <n v="100"/>
    <x v="0"/>
    <x v="0"/>
    <x v="1"/>
    <s v="TWh"/>
    <n v="1.6391804619999999"/>
  </r>
  <r>
    <x v="19"/>
    <s v="ES24"/>
    <x v="1"/>
    <x v="3"/>
    <n v="100"/>
    <x v="0"/>
    <x v="0"/>
    <x v="1"/>
    <s v="TWh"/>
    <n v="22.737849883999999"/>
  </r>
  <r>
    <x v="19"/>
    <s v="ES30"/>
    <x v="1"/>
    <x v="3"/>
    <n v="100"/>
    <x v="0"/>
    <x v="0"/>
    <x v="1"/>
    <s v="TWh"/>
    <n v="2.6527460920000001"/>
  </r>
  <r>
    <x v="19"/>
    <s v="ES41"/>
    <x v="1"/>
    <x v="3"/>
    <n v="100"/>
    <x v="0"/>
    <x v="0"/>
    <x v="1"/>
    <s v="TWh"/>
    <n v="53.878226056000003"/>
  </r>
  <r>
    <x v="19"/>
    <s v="ES42"/>
    <x v="1"/>
    <x v="3"/>
    <n v="100"/>
    <x v="0"/>
    <x v="0"/>
    <x v="1"/>
    <s v="TWh"/>
    <n v="102.45301688000001"/>
  </r>
  <r>
    <x v="19"/>
    <s v="ES43"/>
    <x v="1"/>
    <x v="3"/>
    <n v="100"/>
    <x v="0"/>
    <x v="0"/>
    <x v="1"/>
    <s v="TWh"/>
    <n v="95.507166448999996"/>
  </r>
  <r>
    <x v="19"/>
    <s v="ES51"/>
    <x v="1"/>
    <x v="3"/>
    <n v="100"/>
    <x v="0"/>
    <x v="0"/>
    <x v="1"/>
    <s v="TWh"/>
    <n v="20.597003852"/>
  </r>
  <r>
    <x v="19"/>
    <s v="ES52"/>
    <x v="1"/>
    <x v="3"/>
    <n v="100"/>
    <x v="0"/>
    <x v="0"/>
    <x v="1"/>
    <s v="TWh"/>
    <n v="18.960247059"/>
  </r>
  <r>
    <x v="19"/>
    <s v="ES53"/>
    <x v="1"/>
    <x v="3"/>
    <n v="100"/>
    <x v="0"/>
    <x v="0"/>
    <x v="1"/>
    <s v="TWh"/>
    <n v="2.911486086"/>
  </r>
  <r>
    <x v="19"/>
    <s v="ES61"/>
    <x v="1"/>
    <x v="3"/>
    <n v="100"/>
    <x v="0"/>
    <x v="0"/>
    <x v="1"/>
    <s v="TWh"/>
    <n v="110.40140947499999"/>
  </r>
  <r>
    <x v="19"/>
    <s v="ES62"/>
    <x v="1"/>
    <x v="3"/>
    <n v="100"/>
    <x v="0"/>
    <x v="0"/>
    <x v="1"/>
    <s v="TWh"/>
    <n v="20.053429655999999"/>
  </r>
  <r>
    <x v="20"/>
    <s v="SE11"/>
    <x v="1"/>
    <x v="3"/>
    <n v="100"/>
    <x v="0"/>
    <x v="0"/>
    <x v="1"/>
    <s v="TWh"/>
    <n v="0"/>
  </r>
  <r>
    <x v="20"/>
    <s v="SE12"/>
    <x v="1"/>
    <x v="3"/>
    <n v="100"/>
    <x v="0"/>
    <x v="0"/>
    <x v="1"/>
    <s v="TWh"/>
    <n v="0"/>
  </r>
  <r>
    <x v="20"/>
    <s v="SE21"/>
    <x v="1"/>
    <x v="3"/>
    <n v="100"/>
    <x v="0"/>
    <x v="0"/>
    <x v="1"/>
    <s v="TWh"/>
    <n v="1.3616056759999999"/>
  </r>
  <r>
    <x v="20"/>
    <s v="SE22"/>
    <x v="1"/>
    <x v="3"/>
    <n v="100"/>
    <x v="0"/>
    <x v="0"/>
    <x v="1"/>
    <s v="TWh"/>
    <n v="0"/>
  </r>
  <r>
    <x v="20"/>
    <s v="SE23"/>
    <x v="1"/>
    <x v="3"/>
    <n v="100"/>
    <x v="0"/>
    <x v="0"/>
    <x v="1"/>
    <s v="TWh"/>
    <n v="0"/>
  </r>
  <r>
    <x v="20"/>
    <s v="SE31"/>
    <x v="1"/>
    <x v="3"/>
    <n v="100"/>
    <x v="0"/>
    <x v="0"/>
    <x v="1"/>
    <s v="TWh"/>
    <n v="3.7760946180000001"/>
  </r>
  <r>
    <x v="20"/>
    <s v="SE32"/>
    <x v="1"/>
    <x v="3"/>
    <n v="100"/>
    <x v="0"/>
    <x v="0"/>
    <x v="1"/>
    <s v="TWh"/>
    <n v="0"/>
  </r>
  <r>
    <x v="20"/>
    <s v="SE33"/>
    <x v="1"/>
    <x v="3"/>
    <n v="100"/>
    <x v="0"/>
    <x v="0"/>
    <x v="1"/>
    <s v="TWh"/>
    <n v="0"/>
  </r>
  <r>
    <x v="21"/>
    <s v="UKC1"/>
    <x v="1"/>
    <x v="3"/>
    <n v="100"/>
    <x v="0"/>
    <x v="0"/>
    <x v="1"/>
    <s v="TWh"/>
    <n v="0"/>
  </r>
  <r>
    <x v="21"/>
    <s v="UKC2"/>
    <x v="1"/>
    <x v="3"/>
    <n v="100"/>
    <x v="0"/>
    <x v="0"/>
    <x v="1"/>
    <s v="TWh"/>
    <n v="0"/>
  </r>
  <r>
    <x v="21"/>
    <s v="UKD1"/>
    <x v="1"/>
    <x v="3"/>
    <n v="100"/>
    <x v="0"/>
    <x v="0"/>
    <x v="1"/>
    <s v="TWh"/>
    <n v="0"/>
  </r>
  <r>
    <x v="21"/>
    <s v="UKD3"/>
    <x v="1"/>
    <x v="3"/>
    <n v="100"/>
    <x v="0"/>
    <x v="0"/>
    <x v="1"/>
    <s v="TWh"/>
    <n v="0"/>
  </r>
  <r>
    <x v="21"/>
    <s v="UKD4"/>
    <x v="1"/>
    <x v="3"/>
    <n v="100"/>
    <x v="0"/>
    <x v="0"/>
    <x v="1"/>
    <s v="TWh"/>
    <n v="0"/>
  </r>
  <r>
    <x v="21"/>
    <s v="UKD6"/>
    <x v="1"/>
    <x v="3"/>
    <n v="100"/>
    <x v="0"/>
    <x v="0"/>
    <x v="1"/>
    <s v="TWh"/>
    <n v="0"/>
  </r>
  <r>
    <x v="21"/>
    <s v="UKD7"/>
    <x v="1"/>
    <x v="3"/>
    <n v="100"/>
    <x v="0"/>
    <x v="0"/>
    <x v="1"/>
    <s v="TWh"/>
    <n v="0"/>
  </r>
  <r>
    <x v="21"/>
    <s v="UKE1"/>
    <x v="1"/>
    <x v="3"/>
    <n v="100"/>
    <x v="0"/>
    <x v="0"/>
    <x v="1"/>
    <s v="TWh"/>
    <n v="0"/>
  </r>
  <r>
    <x v="21"/>
    <s v="UKE2"/>
    <x v="1"/>
    <x v="3"/>
    <n v="100"/>
    <x v="0"/>
    <x v="0"/>
    <x v="1"/>
    <s v="TWh"/>
    <n v="0"/>
  </r>
  <r>
    <x v="21"/>
    <s v="UKE3"/>
    <x v="1"/>
    <x v="3"/>
    <n v="100"/>
    <x v="0"/>
    <x v="0"/>
    <x v="1"/>
    <s v="TWh"/>
    <n v="0"/>
  </r>
  <r>
    <x v="21"/>
    <s v="UKE4"/>
    <x v="1"/>
    <x v="3"/>
    <n v="100"/>
    <x v="0"/>
    <x v="0"/>
    <x v="1"/>
    <s v="TWh"/>
    <n v="0"/>
  </r>
  <r>
    <x v="21"/>
    <s v="UKF1"/>
    <x v="1"/>
    <x v="3"/>
    <n v="100"/>
    <x v="0"/>
    <x v="0"/>
    <x v="1"/>
    <s v="TWh"/>
    <n v="0"/>
  </r>
  <r>
    <x v="21"/>
    <s v="UKF2"/>
    <x v="1"/>
    <x v="3"/>
    <n v="100"/>
    <x v="0"/>
    <x v="0"/>
    <x v="1"/>
    <s v="TWh"/>
    <n v="0"/>
  </r>
  <r>
    <x v="21"/>
    <s v="UKF3"/>
    <x v="1"/>
    <x v="3"/>
    <n v="100"/>
    <x v="0"/>
    <x v="0"/>
    <x v="1"/>
    <s v="TWh"/>
    <n v="0"/>
  </r>
  <r>
    <x v="21"/>
    <s v="UKG1"/>
    <x v="1"/>
    <x v="3"/>
    <n v="100"/>
    <x v="0"/>
    <x v="0"/>
    <x v="1"/>
    <s v="TWh"/>
    <n v="0"/>
  </r>
  <r>
    <x v="21"/>
    <s v="UKG2"/>
    <x v="1"/>
    <x v="3"/>
    <n v="100"/>
    <x v="0"/>
    <x v="0"/>
    <x v="1"/>
    <s v="TWh"/>
    <n v="0"/>
  </r>
  <r>
    <x v="21"/>
    <s v="UKG3"/>
    <x v="1"/>
    <x v="3"/>
    <n v="100"/>
    <x v="0"/>
    <x v="0"/>
    <x v="1"/>
    <s v="TWh"/>
    <n v="0"/>
  </r>
  <r>
    <x v="21"/>
    <s v="UKH1"/>
    <x v="1"/>
    <x v="3"/>
    <n v="100"/>
    <x v="0"/>
    <x v="0"/>
    <x v="1"/>
    <s v="TWh"/>
    <n v="0"/>
  </r>
  <r>
    <x v="21"/>
    <s v="UKH2"/>
    <x v="1"/>
    <x v="3"/>
    <n v="100"/>
    <x v="0"/>
    <x v="0"/>
    <x v="1"/>
    <s v="TWh"/>
    <n v="0"/>
  </r>
  <r>
    <x v="21"/>
    <s v="UKH3"/>
    <x v="1"/>
    <x v="3"/>
    <n v="100"/>
    <x v="0"/>
    <x v="0"/>
    <x v="1"/>
    <s v="TWh"/>
    <n v="0"/>
  </r>
  <r>
    <x v="21"/>
    <s v="UKI3"/>
    <x v="1"/>
    <x v="3"/>
    <n v="100"/>
    <x v="0"/>
    <x v="0"/>
    <x v="1"/>
    <s v="TWh"/>
    <n v="0"/>
  </r>
  <r>
    <x v="21"/>
    <s v="UKI4"/>
    <x v="1"/>
    <x v="3"/>
    <n v="100"/>
    <x v="0"/>
    <x v="0"/>
    <x v="1"/>
    <s v="TWh"/>
    <n v="0"/>
  </r>
  <r>
    <x v="21"/>
    <s v="UKI5"/>
    <x v="1"/>
    <x v="3"/>
    <n v="100"/>
    <x v="0"/>
    <x v="0"/>
    <x v="1"/>
    <s v="TWh"/>
    <n v="0"/>
  </r>
  <r>
    <x v="21"/>
    <s v="UKI6"/>
    <x v="1"/>
    <x v="3"/>
    <n v="100"/>
    <x v="0"/>
    <x v="0"/>
    <x v="1"/>
    <s v="TWh"/>
    <n v="0"/>
  </r>
  <r>
    <x v="21"/>
    <s v="UKI7"/>
    <x v="1"/>
    <x v="3"/>
    <n v="100"/>
    <x v="0"/>
    <x v="0"/>
    <x v="1"/>
    <s v="TWh"/>
    <n v="0"/>
  </r>
  <r>
    <x v="21"/>
    <s v="UKJ1"/>
    <x v="1"/>
    <x v="3"/>
    <n v="100"/>
    <x v="0"/>
    <x v="0"/>
    <x v="1"/>
    <s v="TWh"/>
    <n v="0"/>
  </r>
  <r>
    <x v="21"/>
    <s v="UKJ2"/>
    <x v="1"/>
    <x v="3"/>
    <n v="100"/>
    <x v="0"/>
    <x v="0"/>
    <x v="1"/>
    <s v="TWh"/>
    <n v="0"/>
  </r>
  <r>
    <x v="21"/>
    <s v="UKJ3"/>
    <x v="1"/>
    <x v="3"/>
    <n v="100"/>
    <x v="0"/>
    <x v="0"/>
    <x v="1"/>
    <s v="TWh"/>
    <n v="0"/>
  </r>
  <r>
    <x v="21"/>
    <s v="UKJ4"/>
    <x v="1"/>
    <x v="3"/>
    <n v="100"/>
    <x v="0"/>
    <x v="0"/>
    <x v="1"/>
    <s v="TWh"/>
    <n v="0"/>
  </r>
  <r>
    <x v="21"/>
    <s v="UKK1"/>
    <x v="1"/>
    <x v="3"/>
    <n v="100"/>
    <x v="0"/>
    <x v="0"/>
    <x v="1"/>
    <s v="TWh"/>
    <n v="0"/>
  </r>
  <r>
    <x v="21"/>
    <s v="UKK2"/>
    <x v="1"/>
    <x v="3"/>
    <n v="100"/>
    <x v="0"/>
    <x v="0"/>
    <x v="1"/>
    <s v="TWh"/>
    <n v="0"/>
  </r>
  <r>
    <x v="21"/>
    <s v="UKK3"/>
    <x v="1"/>
    <x v="3"/>
    <n v="100"/>
    <x v="0"/>
    <x v="0"/>
    <x v="1"/>
    <s v="TWh"/>
    <n v="0"/>
  </r>
  <r>
    <x v="21"/>
    <s v="UKK4"/>
    <x v="1"/>
    <x v="3"/>
    <n v="100"/>
    <x v="0"/>
    <x v="0"/>
    <x v="1"/>
    <s v="TWh"/>
    <n v="0"/>
  </r>
  <r>
    <x v="21"/>
    <s v="UKL1"/>
    <x v="1"/>
    <x v="3"/>
    <n v="100"/>
    <x v="0"/>
    <x v="0"/>
    <x v="1"/>
    <s v="TWh"/>
    <n v="0"/>
  </r>
  <r>
    <x v="21"/>
    <s v="UKL2"/>
    <x v="1"/>
    <x v="3"/>
    <n v="100"/>
    <x v="0"/>
    <x v="0"/>
    <x v="1"/>
    <s v="TWh"/>
    <n v="0"/>
  </r>
  <r>
    <x v="21"/>
    <s v="UKM2"/>
    <x v="1"/>
    <x v="3"/>
    <n v="100"/>
    <x v="0"/>
    <x v="0"/>
    <x v="1"/>
    <s v="TWh"/>
    <n v="0"/>
  </r>
  <r>
    <x v="21"/>
    <s v="UKM3"/>
    <x v="1"/>
    <x v="3"/>
    <n v="100"/>
    <x v="0"/>
    <x v="0"/>
    <x v="1"/>
    <s v="TWh"/>
    <n v="0"/>
  </r>
  <r>
    <x v="21"/>
    <s v="UKM5"/>
    <x v="1"/>
    <x v="3"/>
    <n v="100"/>
    <x v="0"/>
    <x v="0"/>
    <x v="1"/>
    <s v="TWh"/>
    <n v="0"/>
  </r>
  <r>
    <x v="21"/>
    <s v="UKM6"/>
    <x v="1"/>
    <x v="3"/>
    <n v="100"/>
    <x v="0"/>
    <x v="0"/>
    <x v="1"/>
    <s v="TWh"/>
    <n v="0"/>
  </r>
  <r>
    <x v="21"/>
    <s v="UKN0"/>
    <x v="1"/>
    <x v="3"/>
    <n v="100"/>
    <x v="0"/>
    <x v="0"/>
    <x v="1"/>
    <s v="TWh"/>
    <n v="0"/>
  </r>
  <r>
    <x v="22"/>
    <s v="AT11"/>
    <x v="1"/>
    <x v="3"/>
    <n v="100"/>
    <x v="0"/>
    <x v="1"/>
    <x v="1"/>
    <s v="TWh"/>
    <n v="0.95028013300000003"/>
  </r>
  <r>
    <x v="22"/>
    <s v="AT12"/>
    <x v="1"/>
    <x v="3"/>
    <n v="100"/>
    <x v="0"/>
    <x v="1"/>
    <x v="1"/>
    <s v="TWh"/>
    <n v="2.5374596029999998"/>
  </r>
  <r>
    <x v="22"/>
    <s v="AT13"/>
    <x v="1"/>
    <x v="3"/>
    <n v="100"/>
    <x v="0"/>
    <x v="1"/>
    <x v="1"/>
    <s v="TWh"/>
    <n v="0"/>
  </r>
  <r>
    <x v="22"/>
    <s v="AT21"/>
    <x v="1"/>
    <x v="3"/>
    <n v="100"/>
    <x v="0"/>
    <x v="1"/>
    <x v="1"/>
    <s v="TWh"/>
    <n v="1.150477628"/>
  </r>
  <r>
    <x v="22"/>
    <s v="AT22"/>
    <x v="1"/>
    <x v="3"/>
    <n v="100"/>
    <x v="0"/>
    <x v="1"/>
    <x v="1"/>
    <s v="TWh"/>
    <n v="0.99915685099999996"/>
  </r>
  <r>
    <x v="22"/>
    <s v="AT31"/>
    <x v="1"/>
    <x v="3"/>
    <n v="100"/>
    <x v="0"/>
    <x v="1"/>
    <x v="1"/>
    <s v="TWh"/>
    <n v="4.1518620540000004"/>
  </r>
  <r>
    <x v="22"/>
    <s v="AT32"/>
    <x v="1"/>
    <x v="3"/>
    <n v="100"/>
    <x v="0"/>
    <x v="1"/>
    <x v="1"/>
    <s v="TWh"/>
    <n v="1.122296988"/>
  </r>
  <r>
    <x v="22"/>
    <s v="AT33"/>
    <x v="1"/>
    <x v="3"/>
    <n v="100"/>
    <x v="0"/>
    <x v="1"/>
    <x v="1"/>
    <s v="TWh"/>
    <n v="2.6162954620000001"/>
  </r>
  <r>
    <x v="22"/>
    <s v="AT34"/>
    <x v="1"/>
    <x v="3"/>
    <n v="100"/>
    <x v="0"/>
    <x v="1"/>
    <x v="1"/>
    <s v="TWh"/>
    <n v="0.73442814899999997"/>
  </r>
  <r>
    <x v="0"/>
    <s v="BE10"/>
    <x v="1"/>
    <x v="3"/>
    <n v="100"/>
    <x v="0"/>
    <x v="1"/>
    <x v="1"/>
    <s v="TWh"/>
    <n v="0"/>
  </r>
  <r>
    <x v="0"/>
    <s v="BE21"/>
    <x v="1"/>
    <x v="3"/>
    <n v="100"/>
    <x v="0"/>
    <x v="1"/>
    <x v="1"/>
    <s v="TWh"/>
    <n v="5.9130000000000002E-2"/>
  </r>
  <r>
    <x v="0"/>
    <s v="BE22"/>
    <x v="1"/>
    <x v="3"/>
    <n v="100"/>
    <x v="0"/>
    <x v="1"/>
    <x v="1"/>
    <s v="TWh"/>
    <n v="7.8839999999999993E-2"/>
  </r>
  <r>
    <x v="0"/>
    <s v="BE23"/>
    <x v="1"/>
    <x v="3"/>
    <n v="100"/>
    <x v="0"/>
    <x v="1"/>
    <x v="1"/>
    <s v="TWh"/>
    <n v="0"/>
  </r>
  <r>
    <x v="0"/>
    <s v="BE24"/>
    <x v="1"/>
    <x v="3"/>
    <n v="100"/>
    <x v="0"/>
    <x v="1"/>
    <x v="1"/>
    <s v="TWh"/>
    <n v="1.616735E-3"/>
  </r>
  <r>
    <x v="0"/>
    <s v="BE25"/>
    <x v="1"/>
    <x v="3"/>
    <n v="100"/>
    <x v="0"/>
    <x v="1"/>
    <x v="1"/>
    <s v="TWh"/>
    <n v="4.2007467999999999E-2"/>
  </r>
  <r>
    <x v="0"/>
    <s v="BE31"/>
    <x v="1"/>
    <x v="3"/>
    <n v="100"/>
    <x v="0"/>
    <x v="1"/>
    <x v="1"/>
    <s v="TWh"/>
    <n v="3.2334709999999999E-3"/>
  </r>
  <r>
    <x v="0"/>
    <s v="BE32"/>
    <x v="1"/>
    <x v="3"/>
    <n v="100"/>
    <x v="0"/>
    <x v="1"/>
    <x v="1"/>
    <s v="TWh"/>
    <n v="0.15506197299999999"/>
  </r>
  <r>
    <x v="0"/>
    <s v="BE33"/>
    <x v="1"/>
    <x v="3"/>
    <n v="100"/>
    <x v="0"/>
    <x v="1"/>
    <x v="1"/>
    <s v="TWh"/>
    <n v="4.8502059E-2"/>
  </r>
  <r>
    <x v="0"/>
    <s v="BE34"/>
    <x v="1"/>
    <x v="3"/>
    <n v="100"/>
    <x v="0"/>
    <x v="1"/>
    <x v="1"/>
    <s v="TWh"/>
    <n v="0.13500705900000001"/>
  </r>
  <r>
    <x v="0"/>
    <s v="BE35"/>
    <x v="1"/>
    <x v="3"/>
    <n v="100"/>
    <x v="0"/>
    <x v="1"/>
    <x v="1"/>
    <s v="TWh"/>
    <n v="8.6666029000000006E-2"/>
  </r>
  <r>
    <x v="1"/>
    <s v="BG31"/>
    <x v="1"/>
    <x v="3"/>
    <n v="100"/>
    <x v="0"/>
    <x v="1"/>
    <x v="1"/>
    <s v="TWh"/>
    <n v="9.6253812609999994"/>
  </r>
  <r>
    <x v="1"/>
    <s v="BG32"/>
    <x v="1"/>
    <x v="3"/>
    <n v="100"/>
    <x v="0"/>
    <x v="1"/>
    <x v="1"/>
    <s v="TWh"/>
    <n v="7.9394894469999997"/>
  </r>
  <r>
    <x v="1"/>
    <s v="BG33"/>
    <x v="1"/>
    <x v="3"/>
    <n v="100"/>
    <x v="0"/>
    <x v="1"/>
    <x v="1"/>
    <s v="TWh"/>
    <n v="16.369368295000001"/>
  </r>
  <r>
    <x v="1"/>
    <s v="BG34"/>
    <x v="1"/>
    <x v="3"/>
    <n v="100"/>
    <x v="0"/>
    <x v="1"/>
    <x v="1"/>
    <s v="TWh"/>
    <n v="7.7061938540000003"/>
  </r>
  <r>
    <x v="1"/>
    <s v="BG41"/>
    <x v="1"/>
    <x v="3"/>
    <n v="100"/>
    <x v="0"/>
    <x v="1"/>
    <x v="1"/>
    <s v="TWh"/>
    <n v="3.1846722349999999"/>
  </r>
  <r>
    <x v="1"/>
    <s v="BG42"/>
    <x v="1"/>
    <x v="3"/>
    <n v="100"/>
    <x v="0"/>
    <x v="1"/>
    <x v="1"/>
    <s v="TWh"/>
    <n v="5.9460692220000002"/>
  </r>
  <r>
    <x v="2"/>
    <s v="HR03"/>
    <x v="1"/>
    <x v="3"/>
    <n v="100"/>
    <x v="0"/>
    <x v="1"/>
    <x v="1"/>
    <s v="TWh"/>
    <n v="7.1848235459999996"/>
  </r>
  <r>
    <x v="2"/>
    <s v="HR04"/>
    <x v="1"/>
    <x v="3"/>
    <n v="100"/>
    <x v="0"/>
    <x v="1"/>
    <x v="1"/>
    <s v="TWh"/>
    <n v="7.2631833090000004"/>
  </r>
  <r>
    <x v="3"/>
    <s v="CY00"/>
    <x v="1"/>
    <x v="3"/>
    <n v="100"/>
    <x v="0"/>
    <x v="1"/>
    <x v="1"/>
    <s v="TWh"/>
    <n v="2.4399047650000001"/>
  </r>
  <r>
    <x v="23"/>
    <s v="CZ01"/>
    <x v="1"/>
    <x v="3"/>
    <n v="100"/>
    <x v="0"/>
    <x v="1"/>
    <x v="1"/>
    <s v="TWh"/>
    <n v="0"/>
  </r>
  <r>
    <x v="23"/>
    <s v="CZ02"/>
    <x v="1"/>
    <x v="3"/>
    <n v="100"/>
    <x v="0"/>
    <x v="1"/>
    <x v="1"/>
    <s v="TWh"/>
    <n v="1.094924483"/>
  </r>
  <r>
    <x v="23"/>
    <s v="CZ03"/>
    <x v="1"/>
    <x v="3"/>
    <n v="100"/>
    <x v="0"/>
    <x v="1"/>
    <x v="1"/>
    <s v="TWh"/>
    <n v="2.7120085270000001"/>
  </r>
  <r>
    <x v="23"/>
    <s v="CZ04"/>
    <x v="1"/>
    <x v="3"/>
    <n v="100"/>
    <x v="0"/>
    <x v="1"/>
    <x v="1"/>
    <s v="TWh"/>
    <n v="1.8716776820000001"/>
  </r>
  <r>
    <x v="23"/>
    <s v="CZ05"/>
    <x v="1"/>
    <x v="3"/>
    <n v="100"/>
    <x v="0"/>
    <x v="1"/>
    <x v="1"/>
    <s v="TWh"/>
    <n v="1.1999911759999999"/>
  </r>
  <r>
    <x v="23"/>
    <s v="CZ06"/>
    <x v="1"/>
    <x v="3"/>
    <n v="100"/>
    <x v="0"/>
    <x v="1"/>
    <x v="1"/>
    <s v="TWh"/>
    <n v="1.7812825539999999"/>
  </r>
  <r>
    <x v="23"/>
    <s v="CZ07"/>
    <x v="1"/>
    <x v="3"/>
    <n v="100"/>
    <x v="0"/>
    <x v="1"/>
    <x v="1"/>
    <s v="TWh"/>
    <n v="0.856180995"/>
  </r>
  <r>
    <x v="23"/>
    <s v="CZ08"/>
    <x v="1"/>
    <x v="3"/>
    <n v="100"/>
    <x v="0"/>
    <x v="1"/>
    <x v="1"/>
    <s v="TWh"/>
    <n v="0.46978762400000001"/>
  </r>
  <r>
    <x v="4"/>
    <s v="DK01"/>
    <x v="1"/>
    <x v="3"/>
    <n v="100"/>
    <x v="0"/>
    <x v="1"/>
    <x v="1"/>
    <s v="TWh"/>
    <n v="0"/>
  </r>
  <r>
    <x v="4"/>
    <s v="DK02"/>
    <x v="1"/>
    <x v="3"/>
    <n v="100"/>
    <x v="0"/>
    <x v="1"/>
    <x v="1"/>
    <s v="TWh"/>
    <n v="0"/>
  </r>
  <r>
    <x v="4"/>
    <s v="DK03"/>
    <x v="1"/>
    <x v="3"/>
    <n v="100"/>
    <x v="0"/>
    <x v="1"/>
    <x v="1"/>
    <s v="TWh"/>
    <n v="0"/>
  </r>
  <r>
    <x v="4"/>
    <s v="DK04"/>
    <x v="1"/>
    <x v="3"/>
    <n v="100"/>
    <x v="0"/>
    <x v="1"/>
    <x v="1"/>
    <s v="TWh"/>
    <n v="0"/>
  </r>
  <r>
    <x v="4"/>
    <s v="DK05"/>
    <x v="1"/>
    <x v="3"/>
    <n v="100"/>
    <x v="0"/>
    <x v="1"/>
    <x v="1"/>
    <s v="TWh"/>
    <n v="0"/>
  </r>
  <r>
    <x v="5"/>
    <s v="EE00"/>
    <x v="1"/>
    <x v="3"/>
    <n v="100"/>
    <x v="0"/>
    <x v="1"/>
    <x v="1"/>
    <s v="TWh"/>
    <n v="11.244194294"/>
  </r>
  <r>
    <x v="6"/>
    <s v="FI19"/>
    <x v="1"/>
    <x v="3"/>
    <n v="100"/>
    <x v="0"/>
    <x v="1"/>
    <x v="1"/>
    <s v="TWh"/>
    <n v="3.8133052940000001"/>
  </r>
  <r>
    <x v="6"/>
    <s v="FI1B"/>
    <x v="1"/>
    <x v="3"/>
    <n v="100"/>
    <x v="0"/>
    <x v="1"/>
    <x v="1"/>
    <s v="TWh"/>
    <n v="1.31631264"/>
  </r>
  <r>
    <x v="6"/>
    <s v="FI1C"/>
    <x v="1"/>
    <x v="3"/>
    <n v="100"/>
    <x v="0"/>
    <x v="1"/>
    <x v="1"/>
    <s v="TWh"/>
    <n v="4.7199942789999998"/>
  </r>
  <r>
    <x v="6"/>
    <s v="FI1D"/>
    <x v="1"/>
    <x v="3"/>
    <n v="100"/>
    <x v="0"/>
    <x v="1"/>
    <x v="1"/>
    <s v="TWh"/>
    <n v="8.9790706230000001"/>
  </r>
  <r>
    <x v="6"/>
    <s v="FI20"/>
    <x v="1"/>
    <x v="3"/>
    <n v="100"/>
    <x v="0"/>
    <x v="1"/>
    <x v="1"/>
    <s v="TWh"/>
    <n v="0"/>
  </r>
  <r>
    <x v="7"/>
    <s v="FR10"/>
    <x v="1"/>
    <x v="3"/>
    <n v="100"/>
    <x v="0"/>
    <x v="1"/>
    <x v="1"/>
    <s v="TWh"/>
    <n v="0.87941382400000001"/>
  </r>
  <r>
    <x v="7"/>
    <s v="FR21"/>
    <x v="1"/>
    <x v="3"/>
    <n v="100"/>
    <x v="0"/>
    <x v="1"/>
    <x v="1"/>
    <s v="TWh"/>
    <n v="26.147831450999998"/>
  </r>
  <r>
    <x v="7"/>
    <s v="FR22"/>
    <x v="1"/>
    <x v="3"/>
    <n v="100"/>
    <x v="0"/>
    <x v="1"/>
    <x v="1"/>
    <s v="TWh"/>
    <n v="4.1396718010000004"/>
  </r>
  <r>
    <x v="7"/>
    <s v="FR23"/>
    <x v="1"/>
    <x v="3"/>
    <n v="100"/>
    <x v="0"/>
    <x v="1"/>
    <x v="1"/>
    <s v="TWh"/>
    <n v="0"/>
  </r>
  <r>
    <x v="7"/>
    <s v="FR24"/>
    <x v="1"/>
    <x v="3"/>
    <n v="100"/>
    <x v="0"/>
    <x v="1"/>
    <x v="1"/>
    <s v="TWh"/>
    <n v="25.646801066999998"/>
  </r>
  <r>
    <x v="7"/>
    <s v="FR25"/>
    <x v="1"/>
    <x v="3"/>
    <n v="100"/>
    <x v="0"/>
    <x v="1"/>
    <x v="1"/>
    <s v="TWh"/>
    <n v="0"/>
  </r>
  <r>
    <x v="7"/>
    <s v="FR26"/>
    <x v="1"/>
    <x v="3"/>
    <n v="100"/>
    <x v="0"/>
    <x v="1"/>
    <x v="1"/>
    <s v="TWh"/>
    <n v="25.779709754999999"/>
  </r>
  <r>
    <x v="7"/>
    <s v="FR30"/>
    <x v="1"/>
    <x v="3"/>
    <n v="100"/>
    <x v="0"/>
    <x v="1"/>
    <x v="1"/>
    <s v="TWh"/>
    <n v="1.3442389669999999"/>
  </r>
  <r>
    <x v="7"/>
    <s v="FR41"/>
    <x v="1"/>
    <x v="3"/>
    <n v="100"/>
    <x v="0"/>
    <x v="1"/>
    <x v="1"/>
    <s v="TWh"/>
    <n v="9.8786931899999999"/>
  </r>
  <r>
    <x v="7"/>
    <s v="FR42"/>
    <x v="1"/>
    <x v="3"/>
    <n v="100"/>
    <x v="0"/>
    <x v="1"/>
    <x v="1"/>
    <s v="TWh"/>
    <n v="0.48532976500000002"/>
  </r>
  <r>
    <x v="7"/>
    <s v="FR43"/>
    <x v="1"/>
    <x v="3"/>
    <n v="100"/>
    <x v="0"/>
    <x v="1"/>
    <x v="1"/>
    <s v="TWh"/>
    <n v="3.9681561300000001"/>
  </r>
  <r>
    <x v="7"/>
    <s v="FR51"/>
    <x v="1"/>
    <x v="3"/>
    <n v="100"/>
    <x v="0"/>
    <x v="1"/>
    <x v="1"/>
    <s v="TWh"/>
    <n v="0"/>
  </r>
  <r>
    <x v="7"/>
    <s v="FR52"/>
    <x v="1"/>
    <x v="3"/>
    <n v="100"/>
    <x v="0"/>
    <x v="1"/>
    <x v="1"/>
    <s v="TWh"/>
    <n v="0"/>
  </r>
  <r>
    <x v="7"/>
    <s v="FR53"/>
    <x v="1"/>
    <x v="3"/>
    <n v="100"/>
    <x v="0"/>
    <x v="1"/>
    <x v="1"/>
    <s v="TWh"/>
    <n v="0"/>
  </r>
  <r>
    <x v="7"/>
    <s v="FR61"/>
    <x v="1"/>
    <x v="3"/>
    <n v="100"/>
    <x v="0"/>
    <x v="1"/>
    <x v="1"/>
    <s v="TWh"/>
    <n v="19.502450546999999"/>
  </r>
  <r>
    <x v="7"/>
    <s v="FR62"/>
    <x v="1"/>
    <x v="3"/>
    <n v="100"/>
    <x v="0"/>
    <x v="1"/>
    <x v="1"/>
    <s v="TWh"/>
    <n v="35.665435961999997"/>
  </r>
  <r>
    <x v="7"/>
    <s v="FR63"/>
    <x v="1"/>
    <x v="3"/>
    <n v="100"/>
    <x v="0"/>
    <x v="1"/>
    <x v="1"/>
    <s v="TWh"/>
    <n v="11.049226086999999"/>
  </r>
  <r>
    <x v="7"/>
    <s v="FR71"/>
    <x v="1"/>
    <x v="3"/>
    <n v="100"/>
    <x v="0"/>
    <x v="1"/>
    <x v="1"/>
    <s v="TWh"/>
    <n v="3.8879999999999999"/>
  </r>
  <r>
    <x v="7"/>
    <s v="FR72"/>
    <x v="1"/>
    <x v="3"/>
    <n v="100"/>
    <x v="0"/>
    <x v="1"/>
    <x v="1"/>
    <s v="TWh"/>
    <n v="11.697380095"/>
  </r>
  <r>
    <x v="7"/>
    <s v="FR81"/>
    <x v="1"/>
    <x v="3"/>
    <n v="100"/>
    <x v="0"/>
    <x v="1"/>
    <x v="1"/>
    <s v="TWh"/>
    <n v="4.0334431679999998"/>
  </r>
  <r>
    <x v="7"/>
    <s v="FR82"/>
    <x v="1"/>
    <x v="3"/>
    <n v="100"/>
    <x v="0"/>
    <x v="1"/>
    <x v="1"/>
    <s v="TWh"/>
    <n v="5.257948142"/>
  </r>
  <r>
    <x v="7"/>
    <s v="FR83"/>
    <x v="1"/>
    <x v="3"/>
    <n v="100"/>
    <x v="0"/>
    <x v="1"/>
    <x v="1"/>
    <s v="TWh"/>
    <n v="1.0467449689999999"/>
  </r>
  <r>
    <x v="8"/>
    <s v="DEC0"/>
    <x v="1"/>
    <x v="3"/>
    <n v="100"/>
    <x v="0"/>
    <x v="1"/>
    <x v="1"/>
    <s v="TWh"/>
    <n v="0.14775543499999999"/>
  </r>
  <r>
    <x v="8"/>
    <s v="DE11"/>
    <x v="1"/>
    <x v="3"/>
    <n v="100"/>
    <x v="0"/>
    <x v="1"/>
    <x v="1"/>
    <s v="TWh"/>
    <n v="0.395214485"/>
  </r>
  <r>
    <x v="8"/>
    <s v="DE12"/>
    <x v="1"/>
    <x v="3"/>
    <n v="100"/>
    <x v="0"/>
    <x v="1"/>
    <x v="1"/>
    <s v="TWh"/>
    <n v="0"/>
  </r>
  <r>
    <x v="8"/>
    <s v="DE13"/>
    <x v="1"/>
    <x v="3"/>
    <n v="100"/>
    <x v="0"/>
    <x v="1"/>
    <x v="1"/>
    <s v="TWh"/>
    <n v="0.47275658799999998"/>
  </r>
  <r>
    <x v="8"/>
    <s v="DE14"/>
    <x v="1"/>
    <x v="3"/>
    <n v="100"/>
    <x v="0"/>
    <x v="1"/>
    <x v="1"/>
    <s v="TWh"/>
    <n v="0.68711200500000003"/>
  </r>
  <r>
    <x v="8"/>
    <s v="DE21"/>
    <x v="1"/>
    <x v="3"/>
    <n v="100"/>
    <x v="0"/>
    <x v="1"/>
    <x v="1"/>
    <s v="TWh"/>
    <n v="0.90197887499999996"/>
  </r>
  <r>
    <x v="8"/>
    <s v="DE22"/>
    <x v="1"/>
    <x v="3"/>
    <n v="100"/>
    <x v="0"/>
    <x v="1"/>
    <x v="1"/>
    <s v="TWh"/>
    <n v="0.56745959599999996"/>
  </r>
  <r>
    <x v="8"/>
    <s v="DE23"/>
    <x v="1"/>
    <x v="3"/>
    <n v="100"/>
    <x v="0"/>
    <x v="1"/>
    <x v="1"/>
    <s v="TWh"/>
    <n v="0.51008803700000005"/>
  </r>
  <r>
    <x v="8"/>
    <s v="DE24"/>
    <x v="1"/>
    <x v="3"/>
    <n v="100"/>
    <x v="0"/>
    <x v="1"/>
    <x v="1"/>
    <s v="TWh"/>
    <n v="0.115874148"/>
  </r>
  <r>
    <x v="8"/>
    <s v="DE25"/>
    <x v="1"/>
    <x v="3"/>
    <n v="100"/>
    <x v="0"/>
    <x v="1"/>
    <x v="1"/>
    <s v="TWh"/>
    <n v="0.20124489700000001"/>
  </r>
  <r>
    <x v="8"/>
    <s v="DE26"/>
    <x v="1"/>
    <x v="3"/>
    <n v="100"/>
    <x v="0"/>
    <x v="1"/>
    <x v="1"/>
    <s v="TWh"/>
    <n v="0.46929896500000001"/>
  </r>
  <r>
    <x v="8"/>
    <s v="DE27"/>
    <x v="1"/>
    <x v="3"/>
    <n v="100"/>
    <x v="0"/>
    <x v="1"/>
    <x v="1"/>
    <s v="TWh"/>
    <n v="1.4042629659999999"/>
  </r>
  <r>
    <x v="8"/>
    <s v="DE30"/>
    <x v="1"/>
    <x v="3"/>
    <n v="100"/>
    <x v="0"/>
    <x v="1"/>
    <x v="1"/>
    <s v="TWh"/>
    <n v="0"/>
  </r>
  <r>
    <x v="8"/>
    <s v="DE40"/>
    <x v="1"/>
    <x v="3"/>
    <n v="100"/>
    <x v="0"/>
    <x v="1"/>
    <x v="1"/>
    <s v="TWh"/>
    <n v="10.928504258"/>
  </r>
  <r>
    <x v="8"/>
    <s v="DE50"/>
    <x v="1"/>
    <x v="3"/>
    <n v="100"/>
    <x v="0"/>
    <x v="1"/>
    <x v="1"/>
    <s v="TWh"/>
    <n v="3.8518239999999998E-3"/>
  </r>
  <r>
    <x v="8"/>
    <s v="DE60"/>
    <x v="1"/>
    <x v="3"/>
    <n v="100"/>
    <x v="0"/>
    <x v="1"/>
    <x v="1"/>
    <s v="TWh"/>
    <n v="2.3436681000000001E-2"/>
  </r>
  <r>
    <x v="8"/>
    <s v="DE71"/>
    <x v="1"/>
    <x v="3"/>
    <n v="100"/>
    <x v="0"/>
    <x v="1"/>
    <x v="1"/>
    <s v="TWh"/>
    <n v="0"/>
  </r>
  <r>
    <x v="8"/>
    <s v="DE72"/>
    <x v="1"/>
    <x v="3"/>
    <n v="100"/>
    <x v="0"/>
    <x v="1"/>
    <x v="1"/>
    <s v="TWh"/>
    <n v="0"/>
  </r>
  <r>
    <x v="8"/>
    <s v="DE73"/>
    <x v="1"/>
    <x v="3"/>
    <n v="100"/>
    <x v="0"/>
    <x v="1"/>
    <x v="1"/>
    <s v="TWh"/>
    <n v="0.51074134299999996"/>
  </r>
  <r>
    <x v="8"/>
    <s v="DE80"/>
    <x v="1"/>
    <x v="3"/>
    <n v="100"/>
    <x v="0"/>
    <x v="1"/>
    <x v="1"/>
    <s v="TWh"/>
    <n v="5.896875895"/>
  </r>
  <r>
    <x v="8"/>
    <s v="DE91"/>
    <x v="1"/>
    <x v="3"/>
    <n v="100"/>
    <x v="0"/>
    <x v="1"/>
    <x v="1"/>
    <s v="TWh"/>
    <n v="2.9210892460000002"/>
  </r>
  <r>
    <x v="8"/>
    <s v="DE92"/>
    <x v="1"/>
    <x v="3"/>
    <n v="100"/>
    <x v="0"/>
    <x v="1"/>
    <x v="1"/>
    <s v="TWh"/>
    <n v="2.4193459719999999"/>
  </r>
  <r>
    <x v="8"/>
    <s v="DE93"/>
    <x v="1"/>
    <x v="3"/>
    <n v="100"/>
    <x v="0"/>
    <x v="1"/>
    <x v="1"/>
    <s v="TWh"/>
    <n v="5.020132169"/>
  </r>
  <r>
    <x v="8"/>
    <s v="DE94"/>
    <x v="1"/>
    <x v="3"/>
    <n v="100"/>
    <x v="0"/>
    <x v="1"/>
    <x v="1"/>
    <s v="TWh"/>
    <n v="2.380232828"/>
  </r>
  <r>
    <x v="8"/>
    <s v="DEA1"/>
    <x v="1"/>
    <x v="3"/>
    <n v="100"/>
    <x v="0"/>
    <x v="1"/>
    <x v="1"/>
    <s v="TWh"/>
    <n v="0.101057228"/>
  </r>
  <r>
    <x v="8"/>
    <s v="DEA2"/>
    <x v="1"/>
    <x v="3"/>
    <n v="100"/>
    <x v="0"/>
    <x v="1"/>
    <x v="1"/>
    <s v="TWh"/>
    <n v="0.214659291"/>
  </r>
  <r>
    <x v="8"/>
    <s v="DEA3"/>
    <x v="1"/>
    <x v="3"/>
    <n v="100"/>
    <x v="0"/>
    <x v="1"/>
    <x v="1"/>
    <s v="TWh"/>
    <n v="2.7284726909999999"/>
  </r>
  <r>
    <x v="8"/>
    <s v="DEA4"/>
    <x v="1"/>
    <x v="3"/>
    <n v="100"/>
    <x v="0"/>
    <x v="1"/>
    <x v="1"/>
    <s v="TWh"/>
    <n v="1.919310302"/>
  </r>
  <r>
    <x v="8"/>
    <s v="DEA5"/>
    <x v="1"/>
    <x v="3"/>
    <n v="100"/>
    <x v="0"/>
    <x v="1"/>
    <x v="1"/>
    <s v="TWh"/>
    <n v="0.860755618"/>
  </r>
  <r>
    <x v="8"/>
    <s v="DEB1"/>
    <x v="1"/>
    <x v="3"/>
    <n v="100"/>
    <x v="0"/>
    <x v="1"/>
    <x v="1"/>
    <s v="TWh"/>
    <n v="0.20325937499999999"/>
  </r>
  <r>
    <x v="8"/>
    <s v="DEB2"/>
    <x v="1"/>
    <x v="3"/>
    <n v="100"/>
    <x v="0"/>
    <x v="1"/>
    <x v="1"/>
    <s v="TWh"/>
    <n v="0.220614588"/>
  </r>
  <r>
    <x v="8"/>
    <s v="DEB3"/>
    <x v="1"/>
    <x v="3"/>
    <n v="100"/>
    <x v="0"/>
    <x v="1"/>
    <x v="1"/>
    <s v="TWh"/>
    <n v="0.41485334000000001"/>
  </r>
  <r>
    <x v="8"/>
    <s v="DED2"/>
    <x v="1"/>
    <x v="3"/>
    <n v="100"/>
    <x v="0"/>
    <x v="1"/>
    <x v="1"/>
    <s v="TWh"/>
    <n v="3.2383392600000001"/>
  </r>
  <r>
    <x v="8"/>
    <s v="DED4"/>
    <x v="1"/>
    <x v="3"/>
    <n v="100"/>
    <x v="0"/>
    <x v="1"/>
    <x v="1"/>
    <s v="TWh"/>
    <n v="3.808439388"/>
  </r>
  <r>
    <x v="8"/>
    <s v="DED5"/>
    <x v="1"/>
    <x v="3"/>
    <n v="100"/>
    <x v="0"/>
    <x v="1"/>
    <x v="1"/>
    <s v="TWh"/>
    <n v="2.1471010069999998"/>
  </r>
  <r>
    <x v="8"/>
    <s v="DEE0"/>
    <x v="1"/>
    <x v="3"/>
    <n v="100"/>
    <x v="0"/>
    <x v="1"/>
    <x v="1"/>
    <s v="TWh"/>
    <n v="19.729918693999998"/>
  </r>
  <r>
    <x v="8"/>
    <s v="DEF0"/>
    <x v="1"/>
    <x v="3"/>
    <n v="100"/>
    <x v="0"/>
    <x v="1"/>
    <x v="1"/>
    <s v="TWh"/>
    <n v="0.29507857599999998"/>
  </r>
  <r>
    <x v="8"/>
    <s v="DEG0"/>
    <x v="1"/>
    <x v="3"/>
    <n v="100"/>
    <x v="0"/>
    <x v="1"/>
    <x v="1"/>
    <s v="TWh"/>
    <n v="5.4865021010000001"/>
  </r>
  <r>
    <x v="9"/>
    <s v="EL30"/>
    <x v="1"/>
    <x v="3"/>
    <n v="100"/>
    <x v="0"/>
    <x v="1"/>
    <x v="1"/>
    <s v="TWh"/>
    <n v="2.239234953"/>
  </r>
  <r>
    <x v="9"/>
    <s v="EL41"/>
    <x v="1"/>
    <x v="3"/>
    <n v="100"/>
    <x v="0"/>
    <x v="1"/>
    <x v="1"/>
    <s v="TWh"/>
    <n v="2.3297926759999998"/>
  </r>
  <r>
    <x v="9"/>
    <s v="EL42"/>
    <x v="1"/>
    <x v="3"/>
    <n v="100"/>
    <x v="0"/>
    <x v="1"/>
    <x v="1"/>
    <s v="TWh"/>
    <n v="2.4268281030000001"/>
  </r>
  <r>
    <x v="9"/>
    <s v="EL43"/>
    <x v="1"/>
    <x v="3"/>
    <n v="100"/>
    <x v="0"/>
    <x v="1"/>
    <x v="1"/>
    <s v="TWh"/>
    <n v="11.646543223"/>
  </r>
  <r>
    <x v="9"/>
    <s v="EL51"/>
    <x v="1"/>
    <x v="3"/>
    <n v="100"/>
    <x v="0"/>
    <x v="1"/>
    <x v="1"/>
    <s v="TWh"/>
    <n v="16.053622270999998"/>
  </r>
  <r>
    <x v="9"/>
    <s v="EL52"/>
    <x v="1"/>
    <x v="3"/>
    <n v="100"/>
    <x v="0"/>
    <x v="1"/>
    <x v="1"/>
    <s v="TWh"/>
    <n v="9.4268678819999998"/>
  </r>
  <r>
    <x v="9"/>
    <s v="EL53"/>
    <x v="1"/>
    <x v="3"/>
    <n v="100"/>
    <x v="0"/>
    <x v="1"/>
    <x v="1"/>
    <s v="TWh"/>
    <n v="3.7279535849999998"/>
  </r>
  <r>
    <x v="9"/>
    <s v="EL54"/>
    <x v="1"/>
    <x v="3"/>
    <n v="100"/>
    <x v="0"/>
    <x v="1"/>
    <x v="1"/>
    <s v="TWh"/>
    <n v="4.3505334869999999"/>
  </r>
  <r>
    <x v="9"/>
    <s v="EL61"/>
    <x v="1"/>
    <x v="3"/>
    <n v="100"/>
    <x v="0"/>
    <x v="1"/>
    <x v="1"/>
    <s v="TWh"/>
    <n v="5.0031442720000001"/>
  </r>
  <r>
    <x v="9"/>
    <s v="EL62"/>
    <x v="1"/>
    <x v="3"/>
    <n v="100"/>
    <x v="0"/>
    <x v="1"/>
    <x v="1"/>
    <s v="TWh"/>
    <n v="2.7191615919999998"/>
  </r>
  <r>
    <x v="9"/>
    <s v="EL63"/>
    <x v="1"/>
    <x v="3"/>
    <n v="100"/>
    <x v="0"/>
    <x v="1"/>
    <x v="1"/>
    <s v="TWh"/>
    <n v="13.667019711"/>
  </r>
  <r>
    <x v="9"/>
    <s v="EL64"/>
    <x v="1"/>
    <x v="3"/>
    <n v="100"/>
    <x v="0"/>
    <x v="1"/>
    <x v="1"/>
    <s v="TWh"/>
    <n v="12.420082588"/>
  </r>
  <r>
    <x v="9"/>
    <s v="EL65"/>
    <x v="1"/>
    <x v="3"/>
    <n v="100"/>
    <x v="0"/>
    <x v="1"/>
    <x v="1"/>
    <s v="TWh"/>
    <n v="24.60318431"/>
  </r>
  <r>
    <x v="24"/>
    <s v="HU10"/>
    <x v="1"/>
    <x v="3"/>
    <n v="100"/>
    <x v="0"/>
    <x v="1"/>
    <x v="1"/>
    <s v="TWh"/>
    <n v="3.061310824"/>
  </r>
  <r>
    <x v="24"/>
    <s v="HU21"/>
    <x v="1"/>
    <x v="3"/>
    <n v="100"/>
    <x v="0"/>
    <x v="1"/>
    <x v="1"/>
    <s v="TWh"/>
    <n v="14.349132963000001"/>
  </r>
  <r>
    <x v="24"/>
    <s v="HU22"/>
    <x v="1"/>
    <x v="3"/>
    <n v="100"/>
    <x v="0"/>
    <x v="1"/>
    <x v="1"/>
    <s v="TWh"/>
    <n v="6.2567314879999998"/>
  </r>
  <r>
    <x v="24"/>
    <s v="HU23"/>
    <x v="1"/>
    <x v="3"/>
    <n v="100"/>
    <x v="0"/>
    <x v="1"/>
    <x v="1"/>
    <s v="TWh"/>
    <n v="22.851284708000001"/>
  </r>
  <r>
    <x v="24"/>
    <s v="HU31"/>
    <x v="1"/>
    <x v="3"/>
    <n v="100"/>
    <x v="0"/>
    <x v="1"/>
    <x v="1"/>
    <s v="TWh"/>
    <n v="0"/>
  </r>
  <r>
    <x v="24"/>
    <s v="HU32"/>
    <x v="1"/>
    <x v="3"/>
    <n v="100"/>
    <x v="0"/>
    <x v="1"/>
    <x v="1"/>
    <s v="TWh"/>
    <n v="0"/>
  </r>
  <r>
    <x v="24"/>
    <s v="HU33"/>
    <x v="1"/>
    <x v="3"/>
    <n v="100"/>
    <x v="0"/>
    <x v="1"/>
    <x v="1"/>
    <s v="TWh"/>
    <n v="17.616958533999998"/>
  </r>
  <r>
    <x v="10"/>
    <s v="IE01"/>
    <x v="1"/>
    <x v="3"/>
    <n v="100"/>
    <x v="0"/>
    <x v="1"/>
    <x v="1"/>
    <s v="TWh"/>
    <n v="0"/>
  </r>
  <r>
    <x v="10"/>
    <s v="IE02"/>
    <x v="1"/>
    <x v="3"/>
    <n v="100"/>
    <x v="0"/>
    <x v="1"/>
    <x v="1"/>
    <s v="TWh"/>
    <n v="0"/>
  </r>
  <r>
    <x v="11"/>
    <s v="ITC1"/>
    <x v="1"/>
    <x v="3"/>
    <n v="100"/>
    <x v="0"/>
    <x v="1"/>
    <x v="1"/>
    <s v="TWh"/>
    <n v="1.3497303"/>
  </r>
  <r>
    <x v="11"/>
    <s v="ITC2"/>
    <x v="1"/>
    <x v="3"/>
    <n v="100"/>
    <x v="0"/>
    <x v="1"/>
    <x v="1"/>
    <s v="TWh"/>
    <n v="0.78138020799999997"/>
  </r>
  <r>
    <x v="11"/>
    <s v="ITC3"/>
    <x v="1"/>
    <x v="3"/>
    <n v="100"/>
    <x v="0"/>
    <x v="1"/>
    <x v="1"/>
    <s v="TWh"/>
    <n v="0.13902478400000001"/>
  </r>
  <r>
    <x v="11"/>
    <s v="ITC4"/>
    <x v="1"/>
    <x v="3"/>
    <n v="100"/>
    <x v="0"/>
    <x v="1"/>
    <x v="1"/>
    <s v="TWh"/>
    <n v="1.5591363620000001"/>
  </r>
  <r>
    <x v="11"/>
    <s v="ITF1"/>
    <x v="1"/>
    <x v="3"/>
    <n v="100"/>
    <x v="0"/>
    <x v="1"/>
    <x v="1"/>
    <s v="TWh"/>
    <n v="1.0492284300000001"/>
  </r>
  <r>
    <x v="11"/>
    <s v="ITF2"/>
    <x v="1"/>
    <x v="3"/>
    <n v="100"/>
    <x v="0"/>
    <x v="1"/>
    <x v="1"/>
    <s v="TWh"/>
    <n v="3.0326609310000001"/>
  </r>
  <r>
    <x v="11"/>
    <s v="ITF3"/>
    <x v="1"/>
    <x v="3"/>
    <n v="100"/>
    <x v="0"/>
    <x v="1"/>
    <x v="1"/>
    <s v="TWh"/>
    <n v="3.0365146950000002"/>
  </r>
  <r>
    <x v="11"/>
    <s v="ITF4"/>
    <x v="1"/>
    <x v="3"/>
    <n v="100"/>
    <x v="0"/>
    <x v="1"/>
    <x v="1"/>
    <s v="TWh"/>
    <n v="47.099874847000002"/>
  </r>
  <r>
    <x v="11"/>
    <s v="ITF5"/>
    <x v="1"/>
    <x v="3"/>
    <n v="100"/>
    <x v="0"/>
    <x v="1"/>
    <x v="1"/>
    <s v="TWh"/>
    <n v="13.946767015000001"/>
  </r>
  <r>
    <x v="11"/>
    <s v="ITF6"/>
    <x v="1"/>
    <x v="3"/>
    <n v="100"/>
    <x v="0"/>
    <x v="1"/>
    <x v="1"/>
    <s v="TWh"/>
    <n v="8.1770819259999996"/>
  </r>
  <r>
    <x v="11"/>
    <s v="ITG1"/>
    <x v="1"/>
    <x v="3"/>
    <n v="100"/>
    <x v="0"/>
    <x v="1"/>
    <x v="1"/>
    <s v="TWh"/>
    <n v="36.148954131000004"/>
  </r>
  <r>
    <x v="11"/>
    <s v="ITG2"/>
    <x v="1"/>
    <x v="3"/>
    <n v="100"/>
    <x v="0"/>
    <x v="1"/>
    <x v="1"/>
    <s v="TWh"/>
    <n v="33.562019202999998"/>
  </r>
  <r>
    <x v="11"/>
    <s v="ITH1"/>
    <x v="1"/>
    <x v="3"/>
    <n v="100"/>
    <x v="0"/>
    <x v="1"/>
    <x v="1"/>
    <s v="TWh"/>
    <n v="0.93348879299999998"/>
  </r>
  <r>
    <x v="11"/>
    <s v="ITH2"/>
    <x v="1"/>
    <x v="3"/>
    <n v="100"/>
    <x v="0"/>
    <x v="1"/>
    <x v="1"/>
    <s v="TWh"/>
    <n v="0.44167007899999999"/>
  </r>
  <r>
    <x v="11"/>
    <s v="ITH3"/>
    <x v="1"/>
    <x v="3"/>
    <n v="100"/>
    <x v="0"/>
    <x v="1"/>
    <x v="1"/>
    <s v="TWh"/>
    <n v="0"/>
  </r>
  <r>
    <x v="11"/>
    <s v="ITH4"/>
    <x v="1"/>
    <x v="3"/>
    <n v="100"/>
    <x v="0"/>
    <x v="1"/>
    <x v="1"/>
    <s v="TWh"/>
    <n v="0.34264557400000001"/>
  </r>
  <r>
    <x v="11"/>
    <s v="ITH5"/>
    <x v="1"/>
    <x v="3"/>
    <n v="100"/>
    <x v="0"/>
    <x v="1"/>
    <x v="1"/>
    <s v="TWh"/>
    <n v="0"/>
  </r>
  <r>
    <x v="11"/>
    <s v="ITI1"/>
    <x v="1"/>
    <x v="3"/>
    <n v="100"/>
    <x v="0"/>
    <x v="1"/>
    <x v="1"/>
    <s v="TWh"/>
    <n v="5.3684878749999996"/>
  </r>
  <r>
    <x v="11"/>
    <s v="ITI2"/>
    <x v="1"/>
    <x v="3"/>
    <n v="100"/>
    <x v="0"/>
    <x v="1"/>
    <x v="1"/>
    <s v="TWh"/>
    <n v="1.7044889160000001"/>
  </r>
  <r>
    <x v="11"/>
    <s v="ITI3"/>
    <x v="1"/>
    <x v="3"/>
    <n v="100"/>
    <x v="0"/>
    <x v="1"/>
    <x v="1"/>
    <s v="TWh"/>
    <n v="2.9743520430000001"/>
  </r>
  <r>
    <x v="11"/>
    <s v="ITI4"/>
    <x v="1"/>
    <x v="3"/>
    <n v="100"/>
    <x v="0"/>
    <x v="1"/>
    <x v="1"/>
    <s v="TWh"/>
    <n v="3.0832237060000001"/>
  </r>
  <r>
    <x v="11"/>
    <s v="SM00"/>
    <x v="1"/>
    <x v="3"/>
    <n v="100"/>
    <x v="0"/>
    <x v="1"/>
    <x v="1"/>
    <s v="TWh"/>
    <n v="2.6533138000000001E-2"/>
  </r>
  <r>
    <x v="12"/>
    <s v="LV00"/>
    <x v="1"/>
    <x v="3"/>
    <n v="100"/>
    <x v="0"/>
    <x v="1"/>
    <x v="1"/>
    <s v="TWh"/>
    <n v="24.481211294000001"/>
  </r>
  <r>
    <x v="13"/>
    <s v="LT00"/>
    <x v="1"/>
    <x v="3"/>
    <n v="100"/>
    <x v="0"/>
    <x v="1"/>
    <x v="1"/>
    <s v="TWh"/>
    <n v="15.021238005000001"/>
  </r>
  <r>
    <x v="25"/>
    <s v="LU00"/>
    <x v="1"/>
    <x v="3"/>
    <n v="100"/>
    <x v="0"/>
    <x v="1"/>
    <x v="1"/>
    <s v="TWh"/>
    <n v="0.13058289075630242"/>
  </r>
  <r>
    <x v="14"/>
    <s v="MT00"/>
    <x v="1"/>
    <x v="3"/>
    <n v="100"/>
    <x v="0"/>
    <x v="1"/>
    <x v="1"/>
    <s v="TWh"/>
    <n v="0"/>
  </r>
  <r>
    <x v="15"/>
    <s v="NL11"/>
    <x v="1"/>
    <x v="3"/>
    <n v="100"/>
    <x v="0"/>
    <x v="1"/>
    <x v="1"/>
    <s v="TWh"/>
    <n v="0"/>
  </r>
  <r>
    <x v="15"/>
    <s v="NL12"/>
    <x v="1"/>
    <x v="3"/>
    <n v="100"/>
    <x v="0"/>
    <x v="1"/>
    <x v="1"/>
    <s v="TWh"/>
    <n v="0"/>
  </r>
  <r>
    <x v="15"/>
    <s v="NL13"/>
    <x v="1"/>
    <x v="3"/>
    <n v="100"/>
    <x v="0"/>
    <x v="1"/>
    <x v="1"/>
    <s v="TWh"/>
    <n v="0"/>
  </r>
  <r>
    <x v="15"/>
    <s v="NL21"/>
    <x v="1"/>
    <x v="3"/>
    <n v="100"/>
    <x v="0"/>
    <x v="1"/>
    <x v="1"/>
    <s v="TWh"/>
    <n v="0.16102961299999999"/>
  </r>
  <r>
    <x v="15"/>
    <s v="NL22"/>
    <x v="1"/>
    <x v="3"/>
    <n v="100"/>
    <x v="0"/>
    <x v="1"/>
    <x v="1"/>
    <s v="TWh"/>
    <n v="0.43825764699999997"/>
  </r>
  <r>
    <x v="15"/>
    <s v="NL23"/>
    <x v="1"/>
    <x v="3"/>
    <n v="100"/>
    <x v="0"/>
    <x v="1"/>
    <x v="1"/>
    <s v="TWh"/>
    <n v="0"/>
  </r>
  <r>
    <x v="15"/>
    <s v="NL31"/>
    <x v="1"/>
    <x v="3"/>
    <n v="100"/>
    <x v="0"/>
    <x v="1"/>
    <x v="1"/>
    <s v="TWh"/>
    <n v="0"/>
  </r>
  <r>
    <x v="15"/>
    <s v="NL32"/>
    <x v="1"/>
    <x v="3"/>
    <n v="100"/>
    <x v="0"/>
    <x v="1"/>
    <x v="1"/>
    <s v="TWh"/>
    <n v="0"/>
  </r>
  <r>
    <x v="15"/>
    <s v="NL33"/>
    <x v="1"/>
    <x v="3"/>
    <n v="100"/>
    <x v="0"/>
    <x v="1"/>
    <x v="1"/>
    <s v="TWh"/>
    <n v="0"/>
  </r>
  <r>
    <x v="15"/>
    <s v="NL34"/>
    <x v="1"/>
    <x v="3"/>
    <n v="100"/>
    <x v="0"/>
    <x v="1"/>
    <x v="1"/>
    <s v="TWh"/>
    <n v="0"/>
  </r>
  <r>
    <x v="15"/>
    <s v="NL41"/>
    <x v="1"/>
    <x v="3"/>
    <n v="100"/>
    <x v="0"/>
    <x v="1"/>
    <x v="1"/>
    <s v="TWh"/>
    <n v="0"/>
  </r>
  <r>
    <x v="15"/>
    <s v="NL42"/>
    <x v="1"/>
    <x v="3"/>
    <n v="100"/>
    <x v="0"/>
    <x v="1"/>
    <x v="1"/>
    <s v="TWh"/>
    <n v="7.8839999999999993E-2"/>
  </r>
  <r>
    <x v="16"/>
    <s v="PL11"/>
    <x v="1"/>
    <x v="3"/>
    <n v="100"/>
    <x v="0"/>
    <x v="1"/>
    <x v="1"/>
    <s v="TWh"/>
    <n v="6.4363950839999999"/>
  </r>
  <r>
    <x v="16"/>
    <s v="PL12"/>
    <x v="1"/>
    <x v="3"/>
    <n v="100"/>
    <x v="0"/>
    <x v="1"/>
    <x v="1"/>
    <s v="TWh"/>
    <n v="6.5076027979999997"/>
  </r>
  <r>
    <x v="16"/>
    <s v="PL21"/>
    <x v="1"/>
    <x v="3"/>
    <n v="100"/>
    <x v="0"/>
    <x v="1"/>
    <x v="1"/>
    <s v="TWh"/>
    <n v="2.063488832"/>
  </r>
  <r>
    <x v="16"/>
    <s v="PL22"/>
    <x v="1"/>
    <x v="3"/>
    <n v="100"/>
    <x v="0"/>
    <x v="1"/>
    <x v="1"/>
    <s v="TWh"/>
    <n v="0.58827494700000005"/>
  </r>
  <r>
    <x v="16"/>
    <s v="PL31"/>
    <x v="1"/>
    <x v="3"/>
    <n v="100"/>
    <x v="0"/>
    <x v="1"/>
    <x v="1"/>
    <s v="TWh"/>
    <n v="3.4087558389999999"/>
  </r>
  <r>
    <x v="16"/>
    <s v="PL32"/>
    <x v="1"/>
    <x v="3"/>
    <n v="100"/>
    <x v="0"/>
    <x v="1"/>
    <x v="1"/>
    <s v="TWh"/>
    <n v="4.286278405"/>
  </r>
  <r>
    <x v="16"/>
    <s v="PL33"/>
    <x v="1"/>
    <x v="3"/>
    <n v="100"/>
    <x v="0"/>
    <x v="1"/>
    <x v="1"/>
    <s v="TWh"/>
    <n v="3.0420517060000001"/>
  </r>
  <r>
    <x v="16"/>
    <s v="PL34"/>
    <x v="1"/>
    <x v="3"/>
    <n v="100"/>
    <x v="0"/>
    <x v="1"/>
    <x v="1"/>
    <s v="TWh"/>
    <n v="0"/>
  </r>
  <r>
    <x v="16"/>
    <s v="PL41"/>
    <x v="1"/>
    <x v="3"/>
    <n v="100"/>
    <x v="0"/>
    <x v="1"/>
    <x v="1"/>
    <s v="TWh"/>
    <n v="6.5893718379999999"/>
  </r>
  <r>
    <x v="16"/>
    <s v="PL42"/>
    <x v="1"/>
    <x v="3"/>
    <n v="100"/>
    <x v="0"/>
    <x v="1"/>
    <x v="1"/>
    <s v="TWh"/>
    <n v="5.6920505380000002"/>
  </r>
  <r>
    <x v="16"/>
    <s v="PL43"/>
    <x v="1"/>
    <x v="3"/>
    <n v="100"/>
    <x v="0"/>
    <x v="1"/>
    <x v="1"/>
    <s v="TWh"/>
    <n v="5.6479209600000004"/>
  </r>
  <r>
    <x v="16"/>
    <s v="PL51"/>
    <x v="1"/>
    <x v="3"/>
    <n v="100"/>
    <x v="0"/>
    <x v="1"/>
    <x v="1"/>
    <s v="TWh"/>
    <n v="5.9851540590000001"/>
  </r>
  <r>
    <x v="16"/>
    <s v="PL52"/>
    <x v="1"/>
    <x v="3"/>
    <n v="100"/>
    <x v="0"/>
    <x v="1"/>
    <x v="1"/>
    <s v="TWh"/>
    <n v="1.758463721"/>
  </r>
  <r>
    <x v="16"/>
    <s v="PL61"/>
    <x v="1"/>
    <x v="3"/>
    <n v="100"/>
    <x v="0"/>
    <x v="1"/>
    <x v="1"/>
    <s v="TWh"/>
    <n v="0"/>
  </r>
  <r>
    <x v="16"/>
    <s v="PL62"/>
    <x v="1"/>
    <x v="3"/>
    <n v="100"/>
    <x v="0"/>
    <x v="1"/>
    <x v="1"/>
    <s v="TWh"/>
    <n v="0"/>
  </r>
  <r>
    <x v="16"/>
    <s v="PL63"/>
    <x v="1"/>
    <x v="3"/>
    <n v="100"/>
    <x v="0"/>
    <x v="1"/>
    <x v="1"/>
    <s v="TWh"/>
    <n v="0"/>
  </r>
  <r>
    <x v="17"/>
    <s v="PT11"/>
    <x v="1"/>
    <x v="3"/>
    <n v="100"/>
    <x v="0"/>
    <x v="1"/>
    <x v="1"/>
    <s v="TWh"/>
    <n v="8.9259647740000005"/>
  </r>
  <r>
    <x v="17"/>
    <s v="PT15"/>
    <x v="1"/>
    <x v="3"/>
    <n v="100"/>
    <x v="0"/>
    <x v="1"/>
    <x v="1"/>
    <s v="TWh"/>
    <n v="1.576799595"/>
  </r>
  <r>
    <x v="17"/>
    <s v="PT16"/>
    <x v="1"/>
    <x v="3"/>
    <n v="100"/>
    <x v="0"/>
    <x v="1"/>
    <x v="1"/>
    <s v="TWh"/>
    <n v="4.6166617060000004"/>
  </r>
  <r>
    <x v="17"/>
    <s v="PT17"/>
    <x v="1"/>
    <x v="3"/>
    <n v="100"/>
    <x v="0"/>
    <x v="1"/>
    <x v="1"/>
    <s v="TWh"/>
    <n v="0.68149108700000005"/>
  </r>
  <r>
    <x v="17"/>
    <s v="PT18"/>
    <x v="1"/>
    <x v="3"/>
    <n v="100"/>
    <x v="0"/>
    <x v="1"/>
    <x v="1"/>
    <s v="TWh"/>
    <n v="25.444538924"/>
  </r>
  <r>
    <x v="18"/>
    <s v="RO11"/>
    <x v="1"/>
    <x v="3"/>
    <n v="100"/>
    <x v="0"/>
    <x v="1"/>
    <x v="1"/>
    <s v="TWh"/>
    <n v="9.0958662290000003"/>
  </r>
  <r>
    <x v="18"/>
    <s v="RO12"/>
    <x v="1"/>
    <x v="3"/>
    <n v="100"/>
    <x v="0"/>
    <x v="1"/>
    <x v="1"/>
    <s v="TWh"/>
    <n v="11.564160992"/>
  </r>
  <r>
    <x v="18"/>
    <s v="RO21"/>
    <x v="1"/>
    <x v="3"/>
    <n v="100"/>
    <x v="0"/>
    <x v="1"/>
    <x v="1"/>
    <s v="TWh"/>
    <n v="26.875513716"/>
  </r>
  <r>
    <x v="18"/>
    <s v="RO22"/>
    <x v="1"/>
    <x v="3"/>
    <n v="100"/>
    <x v="0"/>
    <x v="1"/>
    <x v="1"/>
    <s v="TWh"/>
    <n v="52.273128100000001"/>
  </r>
  <r>
    <x v="18"/>
    <s v="RO31"/>
    <x v="1"/>
    <x v="3"/>
    <n v="100"/>
    <x v="0"/>
    <x v="1"/>
    <x v="1"/>
    <s v="TWh"/>
    <n v="39.214436294000002"/>
  </r>
  <r>
    <x v="18"/>
    <s v="RO32"/>
    <x v="1"/>
    <x v="3"/>
    <n v="100"/>
    <x v="0"/>
    <x v="1"/>
    <x v="1"/>
    <s v="TWh"/>
    <n v="0"/>
  </r>
  <r>
    <x v="18"/>
    <s v="RO41"/>
    <x v="1"/>
    <x v="3"/>
    <n v="100"/>
    <x v="0"/>
    <x v="1"/>
    <x v="1"/>
    <s v="TWh"/>
    <n v="12.880753113999999"/>
  </r>
  <r>
    <x v="18"/>
    <s v="RO42"/>
    <x v="1"/>
    <x v="3"/>
    <n v="100"/>
    <x v="0"/>
    <x v="1"/>
    <x v="1"/>
    <s v="TWh"/>
    <n v="10.632211676000001"/>
  </r>
  <r>
    <x v="26"/>
    <s v="SK01"/>
    <x v="1"/>
    <x v="3"/>
    <n v="100"/>
    <x v="0"/>
    <x v="1"/>
    <x v="1"/>
    <s v="TWh"/>
    <n v="0.288425973"/>
  </r>
  <r>
    <x v="26"/>
    <s v="SK02"/>
    <x v="1"/>
    <x v="3"/>
    <n v="100"/>
    <x v="0"/>
    <x v="1"/>
    <x v="1"/>
    <s v="TWh"/>
    <n v="8.6833394599999991"/>
  </r>
  <r>
    <x v="26"/>
    <s v="SK03"/>
    <x v="1"/>
    <x v="3"/>
    <n v="100"/>
    <x v="0"/>
    <x v="1"/>
    <x v="1"/>
    <s v="TWh"/>
    <n v="1.018489129"/>
  </r>
  <r>
    <x v="26"/>
    <s v="SK04"/>
    <x v="1"/>
    <x v="3"/>
    <n v="100"/>
    <x v="0"/>
    <x v="1"/>
    <x v="1"/>
    <s v="TWh"/>
    <n v="0"/>
  </r>
  <r>
    <x v="27"/>
    <s v="SI03"/>
    <x v="1"/>
    <x v="3"/>
    <n v="100"/>
    <x v="0"/>
    <x v="1"/>
    <x v="1"/>
    <s v="TWh"/>
    <n v="1.477450406"/>
  </r>
  <r>
    <x v="27"/>
    <s v="SI04"/>
    <x v="1"/>
    <x v="3"/>
    <n v="100"/>
    <x v="0"/>
    <x v="1"/>
    <x v="1"/>
    <s v="TWh"/>
    <n v="0.10311364200000001"/>
  </r>
  <r>
    <x v="19"/>
    <s v="AD00"/>
    <x v="1"/>
    <x v="3"/>
    <n v="100"/>
    <x v="0"/>
    <x v="1"/>
    <x v="1"/>
    <s v="TWh"/>
    <n v="0.20351988300000001"/>
  </r>
  <r>
    <x v="19"/>
    <s v="ES11"/>
    <x v="1"/>
    <x v="3"/>
    <n v="100"/>
    <x v="0"/>
    <x v="1"/>
    <x v="1"/>
    <s v="TWh"/>
    <n v="8.4275231470000005"/>
  </r>
  <r>
    <x v="19"/>
    <s v="ES12"/>
    <x v="1"/>
    <x v="3"/>
    <n v="100"/>
    <x v="0"/>
    <x v="1"/>
    <x v="1"/>
    <s v="TWh"/>
    <n v="3.8368034849999999"/>
  </r>
  <r>
    <x v="19"/>
    <s v="ES13"/>
    <x v="1"/>
    <x v="3"/>
    <n v="100"/>
    <x v="0"/>
    <x v="1"/>
    <x v="1"/>
    <s v="TWh"/>
    <n v="1.4272258010000001"/>
  </r>
  <r>
    <x v="19"/>
    <s v="ES21"/>
    <x v="1"/>
    <x v="3"/>
    <n v="100"/>
    <x v="0"/>
    <x v="1"/>
    <x v="1"/>
    <s v="TWh"/>
    <n v="1.7405646459999999"/>
  </r>
  <r>
    <x v="19"/>
    <s v="ES22"/>
    <x v="1"/>
    <x v="3"/>
    <n v="100"/>
    <x v="0"/>
    <x v="1"/>
    <x v="1"/>
    <s v="TWh"/>
    <n v="8.4388425330000008"/>
  </r>
  <r>
    <x v="19"/>
    <s v="ES23"/>
    <x v="1"/>
    <x v="3"/>
    <n v="100"/>
    <x v="0"/>
    <x v="1"/>
    <x v="1"/>
    <s v="TWh"/>
    <n v="3.8104406810000002"/>
  </r>
  <r>
    <x v="19"/>
    <s v="ES24"/>
    <x v="1"/>
    <x v="3"/>
    <n v="100"/>
    <x v="0"/>
    <x v="1"/>
    <x v="1"/>
    <s v="TWh"/>
    <n v="59.636641064999999"/>
  </r>
  <r>
    <x v="19"/>
    <s v="ES30"/>
    <x v="1"/>
    <x v="3"/>
    <n v="100"/>
    <x v="0"/>
    <x v="1"/>
    <x v="1"/>
    <s v="TWh"/>
    <n v="0.96141991000000004"/>
  </r>
  <r>
    <x v="19"/>
    <s v="ES41"/>
    <x v="1"/>
    <x v="3"/>
    <n v="100"/>
    <x v="0"/>
    <x v="1"/>
    <x v="1"/>
    <s v="TWh"/>
    <n v="176.073396016"/>
  </r>
  <r>
    <x v="19"/>
    <s v="ES42"/>
    <x v="1"/>
    <x v="3"/>
    <n v="100"/>
    <x v="0"/>
    <x v="1"/>
    <x v="1"/>
    <s v="TWh"/>
    <n v="175.66867038699999"/>
  </r>
  <r>
    <x v="19"/>
    <s v="ES43"/>
    <x v="1"/>
    <x v="3"/>
    <n v="100"/>
    <x v="0"/>
    <x v="1"/>
    <x v="1"/>
    <s v="TWh"/>
    <n v="27.576174043999998"/>
  </r>
  <r>
    <x v="19"/>
    <s v="ES51"/>
    <x v="1"/>
    <x v="3"/>
    <n v="100"/>
    <x v="0"/>
    <x v="1"/>
    <x v="1"/>
    <s v="TWh"/>
    <n v="19.270283362000001"/>
  </r>
  <r>
    <x v="19"/>
    <s v="ES52"/>
    <x v="1"/>
    <x v="3"/>
    <n v="100"/>
    <x v="0"/>
    <x v="1"/>
    <x v="1"/>
    <s v="TWh"/>
    <n v="24.744447273999999"/>
  </r>
  <r>
    <x v="19"/>
    <s v="ES53"/>
    <x v="1"/>
    <x v="3"/>
    <n v="100"/>
    <x v="0"/>
    <x v="1"/>
    <x v="1"/>
    <s v="TWh"/>
    <n v="1.412974282"/>
  </r>
  <r>
    <x v="19"/>
    <s v="ES61"/>
    <x v="1"/>
    <x v="3"/>
    <n v="100"/>
    <x v="0"/>
    <x v="1"/>
    <x v="1"/>
    <s v="TWh"/>
    <n v="49.547096549999999"/>
  </r>
  <r>
    <x v="19"/>
    <s v="ES62"/>
    <x v="1"/>
    <x v="3"/>
    <n v="100"/>
    <x v="0"/>
    <x v="1"/>
    <x v="1"/>
    <s v="TWh"/>
    <n v="10.855676300000001"/>
  </r>
  <r>
    <x v="20"/>
    <s v="SE11"/>
    <x v="1"/>
    <x v="3"/>
    <n v="100"/>
    <x v="0"/>
    <x v="1"/>
    <x v="1"/>
    <s v="TWh"/>
    <n v="1.5863346E-2"/>
  </r>
  <r>
    <x v="20"/>
    <s v="SE12"/>
    <x v="1"/>
    <x v="3"/>
    <n v="100"/>
    <x v="0"/>
    <x v="1"/>
    <x v="1"/>
    <s v="TWh"/>
    <n v="5.5464354079999998"/>
  </r>
  <r>
    <x v="20"/>
    <s v="SE21"/>
    <x v="1"/>
    <x v="3"/>
    <n v="100"/>
    <x v="0"/>
    <x v="1"/>
    <x v="1"/>
    <s v="TWh"/>
    <n v="3.5203402480000001"/>
  </r>
  <r>
    <x v="20"/>
    <s v="SE22"/>
    <x v="1"/>
    <x v="3"/>
    <n v="100"/>
    <x v="0"/>
    <x v="1"/>
    <x v="1"/>
    <s v="TWh"/>
    <n v="0.98807178600000001"/>
  </r>
  <r>
    <x v="20"/>
    <s v="SE23"/>
    <x v="1"/>
    <x v="3"/>
    <n v="100"/>
    <x v="0"/>
    <x v="1"/>
    <x v="1"/>
    <s v="TWh"/>
    <n v="6.1630959870000002"/>
  </r>
  <r>
    <x v="20"/>
    <s v="SE31"/>
    <x v="1"/>
    <x v="3"/>
    <n v="100"/>
    <x v="0"/>
    <x v="1"/>
    <x v="1"/>
    <s v="TWh"/>
    <n v="6.1667517570000001"/>
  </r>
  <r>
    <x v="20"/>
    <s v="SE32"/>
    <x v="1"/>
    <x v="3"/>
    <n v="100"/>
    <x v="0"/>
    <x v="1"/>
    <x v="1"/>
    <s v="TWh"/>
    <n v="7.4162333470000004"/>
  </r>
  <r>
    <x v="20"/>
    <s v="SE33"/>
    <x v="1"/>
    <x v="3"/>
    <n v="100"/>
    <x v="0"/>
    <x v="1"/>
    <x v="1"/>
    <s v="TWh"/>
    <n v="12.028420613"/>
  </r>
  <r>
    <x v="21"/>
    <s v="UKC1"/>
    <x v="1"/>
    <x v="3"/>
    <n v="100"/>
    <x v="0"/>
    <x v="1"/>
    <x v="1"/>
    <s v="TWh"/>
    <n v="0"/>
  </r>
  <r>
    <x v="21"/>
    <s v="UKC2"/>
    <x v="1"/>
    <x v="3"/>
    <n v="100"/>
    <x v="0"/>
    <x v="1"/>
    <x v="1"/>
    <s v="TWh"/>
    <n v="0"/>
  </r>
  <r>
    <x v="21"/>
    <s v="UKD1"/>
    <x v="1"/>
    <x v="3"/>
    <n v="100"/>
    <x v="0"/>
    <x v="1"/>
    <x v="1"/>
    <s v="TWh"/>
    <n v="0"/>
  </r>
  <r>
    <x v="21"/>
    <s v="UKD3"/>
    <x v="1"/>
    <x v="3"/>
    <n v="100"/>
    <x v="0"/>
    <x v="1"/>
    <x v="1"/>
    <s v="TWh"/>
    <n v="6.0748349999999998E-3"/>
  </r>
  <r>
    <x v="21"/>
    <s v="UKD4"/>
    <x v="1"/>
    <x v="3"/>
    <n v="100"/>
    <x v="0"/>
    <x v="1"/>
    <x v="1"/>
    <s v="TWh"/>
    <n v="0"/>
  </r>
  <r>
    <x v="21"/>
    <s v="UKD6"/>
    <x v="1"/>
    <x v="3"/>
    <n v="100"/>
    <x v="0"/>
    <x v="1"/>
    <x v="1"/>
    <s v="TWh"/>
    <n v="0"/>
  </r>
  <r>
    <x v="21"/>
    <s v="UKD7"/>
    <x v="1"/>
    <x v="3"/>
    <n v="100"/>
    <x v="0"/>
    <x v="1"/>
    <x v="1"/>
    <s v="TWh"/>
    <n v="0"/>
  </r>
  <r>
    <x v="21"/>
    <s v="UKE1"/>
    <x v="1"/>
    <x v="3"/>
    <n v="100"/>
    <x v="0"/>
    <x v="1"/>
    <x v="1"/>
    <s v="TWh"/>
    <n v="0"/>
  </r>
  <r>
    <x v="21"/>
    <s v="UKE2"/>
    <x v="1"/>
    <x v="3"/>
    <n v="100"/>
    <x v="0"/>
    <x v="1"/>
    <x v="1"/>
    <s v="TWh"/>
    <n v="0"/>
  </r>
  <r>
    <x v="21"/>
    <s v="UKE3"/>
    <x v="1"/>
    <x v="3"/>
    <n v="100"/>
    <x v="0"/>
    <x v="1"/>
    <x v="1"/>
    <s v="TWh"/>
    <n v="0"/>
  </r>
  <r>
    <x v="21"/>
    <s v="UKE4"/>
    <x v="1"/>
    <x v="3"/>
    <n v="100"/>
    <x v="0"/>
    <x v="1"/>
    <x v="1"/>
    <s v="TWh"/>
    <n v="0"/>
  </r>
  <r>
    <x v="21"/>
    <s v="UKF1"/>
    <x v="1"/>
    <x v="3"/>
    <n v="100"/>
    <x v="0"/>
    <x v="1"/>
    <x v="1"/>
    <s v="TWh"/>
    <n v="0"/>
  </r>
  <r>
    <x v="21"/>
    <s v="UKF2"/>
    <x v="1"/>
    <x v="3"/>
    <n v="100"/>
    <x v="0"/>
    <x v="1"/>
    <x v="1"/>
    <s v="TWh"/>
    <n v="0"/>
  </r>
  <r>
    <x v="21"/>
    <s v="UKF3"/>
    <x v="1"/>
    <x v="3"/>
    <n v="100"/>
    <x v="0"/>
    <x v="1"/>
    <x v="1"/>
    <s v="TWh"/>
    <n v="0"/>
  </r>
  <r>
    <x v="21"/>
    <s v="UKG1"/>
    <x v="1"/>
    <x v="3"/>
    <n v="100"/>
    <x v="0"/>
    <x v="1"/>
    <x v="1"/>
    <s v="TWh"/>
    <n v="0"/>
  </r>
  <r>
    <x v="21"/>
    <s v="UKG2"/>
    <x v="1"/>
    <x v="3"/>
    <n v="100"/>
    <x v="0"/>
    <x v="1"/>
    <x v="1"/>
    <s v="TWh"/>
    <n v="0"/>
  </r>
  <r>
    <x v="21"/>
    <s v="UKG3"/>
    <x v="1"/>
    <x v="3"/>
    <n v="100"/>
    <x v="0"/>
    <x v="1"/>
    <x v="1"/>
    <s v="TWh"/>
    <n v="0"/>
  </r>
  <r>
    <x v="21"/>
    <s v="UKH1"/>
    <x v="1"/>
    <x v="3"/>
    <n v="100"/>
    <x v="0"/>
    <x v="1"/>
    <x v="1"/>
    <s v="TWh"/>
    <n v="0"/>
  </r>
  <r>
    <x v="21"/>
    <s v="UKH2"/>
    <x v="1"/>
    <x v="3"/>
    <n v="100"/>
    <x v="0"/>
    <x v="1"/>
    <x v="1"/>
    <s v="TWh"/>
    <n v="0"/>
  </r>
  <r>
    <x v="21"/>
    <s v="UKH3"/>
    <x v="1"/>
    <x v="3"/>
    <n v="100"/>
    <x v="0"/>
    <x v="1"/>
    <x v="1"/>
    <s v="TWh"/>
    <n v="0"/>
  </r>
  <r>
    <x v="21"/>
    <s v="UKI3"/>
    <x v="1"/>
    <x v="3"/>
    <n v="100"/>
    <x v="0"/>
    <x v="1"/>
    <x v="1"/>
    <s v="TWh"/>
    <n v="0"/>
  </r>
  <r>
    <x v="21"/>
    <s v="UKI4"/>
    <x v="1"/>
    <x v="3"/>
    <n v="100"/>
    <x v="0"/>
    <x v="1"/>
    <x v="1"/>
    <s v="TWh"/>
    <n v="0"/>
  </r>
  <r>
    <x v="21"/>
    <s v="UKI5"/>
    <x v="1"/>
    <x v="3"/>
    <n v="100"/>
    <x v="0"/>
    <x v="1"/>
    <x v="1"/>
    <s v="TWh"/>
    <n v="0"/>
  </r>
  <r>
    <x v="21"/>
    <s v="UKI6"/>
    <x v="1"/>
    <x v="3"/>
    <n v="100"/>
    <x v="0"/>
    <x v="1"/>
    <x v="1"/>
    <s v="TWh"/>
    <n v="0"/>
  </r>
  <r>
    <x v="21"/>
    <s v="UKI7"/>
    <x v="1"/>
    <x v="3"/>
    <n v="100"/>
    <x v="0"/>
    <x v="1"/>
    <x v="1"/>
    <s v="TWh"/>
    <n v="0"/>
  </r>
  <r>
    <x v="21"/>
    <s v="UKJ1"/>
    <x v="1"/>
    <x v="3"/>
    <n v="100"/>
    <x v="0"/>
    <x v="1"/>
    <x v="1"/>
    <s v="TWh"/>
    <n v="0"/>
  </r>
  <r>
    <x v="21"/>
    <s v="UKJ2"/>
    <x v="1"/>
    <x v="3"/>
    <n v="100"/>
    <x v="0"/>
    <x v="1"/>
    <x v="1"/>
    <s v="TWh"/>
    <n v="0"/>
  </r>
  <r>
    <x v="21"/>
    <s v="UKJ3"/>
    <x v="1"/>
    <x v="3"/>
    <n v="100"/>
    <x v="0"/>
    <x v="1"/>
    <x v="1"/>
    <s v="TWh"/>
    <n v="0"/>
  </r>
  <r>
    <x v="21"/>
    <s v="UKJ4"/>
    <x v="1"/>
    <x v="3"/>
    <n v="100"/>
    <x v="0"/>
    <x v="1"/>
    <x v="1"/>
    <s v="TWh"/>
    <n v="0"/>
  </r>
  <r>
    <x v="21"/>
    <s v="UKK1"/>
    <x v="1"/>
    <x v="3"/>
    <n v="100"/>
    <x v="0"/>
    <x v="1"/>
    <x v="1"/>
    <s v="TWh"/>
    <n v="0"/>
  </r>
  <r>
    <x v="21"/>
    <s v="UKK2"/>
    <x v="1"/>
    <x v="3"/>
    <n v="100"/>
    <x v="0"/>
    <x v="1"/>
    <x v="1"/>
    <s v="TWh"/>
    <n v="0"/>
  </r>
  <r>
    <x v="21"/>
    <s v="UKK3"/>
    <x v="1"/>
    <x v="3"/>
    <n v="100"/>
    <x v="0"/>
    <x v="1"/>
    <x v="1"/>
    <s v="TWh"/>
    <n v="0"/>
  </r>
  <r>
    <x v="21"/>
    <s v="UKK4"/>
    <x v="1"/>
    <x v="3"/>
    <n v="100"/>
    <x v="0"/>
    <x v="1"/>
    <x v="1"/>
    <s v="TWh"/>
    <n v="0"/>
  </r>
  <r>
    <x v="21"/>
    <s v="UKL1"/>
    <x v="1"/>
    <x v="3"/>
    <n v="100"/>
    <x v="0"/>
    <x v="1"/>
    <x v="1"/>
    <s v="TWh"/>
    <n v="0"/>
  </r>
  <r>
    <x v="21"/>
    <s v="UKL2"/>
    <x v="1"/>
    <x v="3"/>
    <n v="100"/>
    <x v="0"/>
    <x v="1"/>
    <x v="1"/>
    <s v="TWh"/>
    <n v="0"/>
  </r>
  <r>
    <x v="21"/>
    <s v="UKM2"/>
    <x v="1"/>
    <x v="3"/>
    <n v="100"/>
    <x v="0"/>
    <x v="1"/>
    <x v="1"/>
    <s v="TWh"/>
    <n v="6.9513604410000003"/>
  </r>
  <r>
    <x v="21"/>
    <s v="UKM3"/>
    <x v="1"/>
    <x v="3"/>
    <n v="100"/>
    <x v="0"/>
    <x v="1"/>
    <x v="1"/>
    <s v="TWh"/>
    <n v="0"/>
  </r>
  <r>
    <x v="21"/>
    <s v="UKM5"/>
    <x v="1"/>
    <x v="3"/>
    <n v="100"/>
    <x v="0"/>
    <x v="1"/>
    <x v="1"/>
    <s v="TWh"/>
    <n v="8.5703717999999998E-2"/>
  </r>
  <r>
    <x v="21"/>
    <s v="UKM6"/>
    <x v="1"/>
    <x v="3"/>
    <n v="100"/>
    <x v="0"/>
    <x v="1"/>
    <x v="1"/>
    <s v="TWh"/>
    <n v="17.075521224999999"/>
  </r>
  <r>
    <x v="21"/>
    <s v="UKN0"/>
    <x v="1"/>
    <x v="3"/>
    <n v="100"/>
    <x v="0"/>
    <x v="1"/>
    <x v="1"/>
    <s v="TWh"/>
    <n v="0"/>
  </r>
  <r>
    <x v="22"/>
    <s v="AT11"/>
    <x v="1"/>
    <x v="3"/>
    <n v="100"/>
    <x v="0"/>
    <x v="2"/>
    <x v="1"/>
    <s v="TWh"/>
    <n v="2.6843755169999999"/>
  </r>
  <r>
    <x v="22"/>
    <s v="AT12"/>
    <x v="1"/>
    <x v="3"/>
    <n v="100"/>
    <x v="0"/>
    <x v="2"/>
    <x v="1"/>
    <s v="TWh"/>
    <n v="17.744430516000001"/>
  </r>
  <r>
    <x v="22"/>
    <s v="AT13"/>
    <x v="1"/>
    <x v="3"/>
    <n v="100"/>
    <x v="0"/>
    <x v="2"/>
    <x v="1"/>
    <s v="TWh"/>
    <n v="0"/>
  </r>
  <r>
    <x v="22"/>
    <s v="AT21"/>
    <x v="1"/>
    <x v="3"/>
    <n v="100"/>
    <x v="0"/>
    <x v="2"/>
    <x v="1"/>
    <s v="TWh"/>
    <n v="4.1197474569999999"/>
  </r>
  <r>
    <x v="22"/>
    <s v="AT22"/>
    <x v="1"/>
    <x v="3"/>
    <n v="100"/>
    <x v="0"/>
    <x v="2"/>
    <x v="1"/>
    <s v="TWh"/>
    <n v="3.1792612560000002"/>
  </r>
  <r>
    <x v="22"/>
    <s v="AT31"/>
    <x v="1"/>
    <x v="3"/>
    <n v="100"/>
    <x v="0"/>
    <x v="2"/>
    <x v="1"/>
    <s v="TWh"/>
    <n v="4.3121067149999996"/>
  </r>
  <r>
    <x v="22"/>
    <s v="AT32"/>
    <x v="1"/>
    <x v="3"/>
    <n v="100"/>
    <x v="0"/>
    <x v="2"/>
    <x v="1"/>
    <s v="TWh"/>
    <n v="3.8270258930000001"/>
  </r>
  <r>
    <x v="22"/>
    <s v="AT33"/>
    <x v="1"/>
    <x v="3"/>
    <n v="100"/>
    <x v="0"/>
    <x v="2"/>
    <x v="1"/>
    <s v="TWh"/>
    <n v="7.4732456860000003"/>
  </r>
  <r>
    <x v="22"/>
    <s v="AT34"/>
    <x v="1"/>
    <x v="3"/>
    <n v="100"/>
    <x v="0"/>
    <x v="2"/>
    <x v="1"/>
    <s v="TWh"/>
    <n v="1.8979335930000001"/>
  </r>
  <r>
    <x v="0"/>
    <s v="BE10"/>
    <x v="1"/>
    <x v="3"/>
    <n v="100"/>
    <x v="0"/>
    <x v="2"/>
    <x v="1"/>
    <s v="TWh"/>
    <n v="0"/>
  </r>
  <r>
    <x v="0"/>
    <s v="BE21"/>
    <x v="1"/>
    <x v="3"/>
    <n v="100"/>
    <x v="0"/>
    <x v="2"/>
    <x v="1"/>
    <s v="TWh"/>
    <n v="0"/>
  </r>
  <r>
    <x v="0"/>
    <s v="BE22"/>
    <x v="1"/>
    <x v="3"/>
    <n v="100"/>
    <x v="0"/>
    <x v="2"/>
    <x v="1"/>
    <s v="TWh"/>
    <n v="0"/>
  </r>
  <r>
    <x v="0"/>
    <s v="BE23"/>
    <x v="1"/>
    <x v="3"/>
    <n v="100"/>
    <x v="0"/>
    <x v="2"/>
    <x v="1"/>
    <s v="TWh"/>
    <n v="0.101426154"/>
  </r>
  <r>
    <x v="0"/>
    <s v="BE24"/>
    <x v="1"/>
    <x v="3"/>
    <n v="100"/>
    <x v="0"/>
    <x v="2"/>
    <x v="1"/>
    <s v="TWh"/>
    <n v="0"/>
  </r>
  <r>
    <x v="0"/>
    <s v="BE25"/>
    <x v="1"/>
    <x v="3"/>
    <n v="100"/>
    <x v="0"/>
    <x v="2"/>
    <x v="1"/>
    <s v="TWh"/>
    <n v="0.20198032799999999"/>
  </r>
  <r>
    <x v="0"/>
    <s v="BE31"/>
    <x v="1"/>
    <x v="3"/>
    <n v="100"/>
    <x v="0"/>
    <x v="2"/>
    <x v="1"/>
    <s v="TWh"/>
    <n v="0"/>
  </r>
  <r>
    <x v="0"/>
    <s v="BE32"/>
    <x v="1"/>
    <x v="3"/>
    <n v="100"/>
    <x v="0"/>
    <x v="2"/>
    <x v="1"/>
    <s v="TWh"/>
    <n v="0"/>
  </r>
  <r>
    <x v="0"/>
    <s v="BE33"/>
    <x v="1"/>
    <x v="3"/>
    <n v="100"/>
    <x v="0"/>
    <x v="2"/>
    <x v="1"/>
    <s v="TWh"/>
    <n v="0"/>
  </r>
  <r>
    <x v="0"/>
    <s v="BE34"/>
    <x v="1"/>
    <x v="3"/>
    <n v="100"/>
    <x v="0"/>
    <x v="2"/>
    <x v="1"/>
    <s v="TWh"/>
    <n v="0"/>
  </r>
  <r>
    <x v="0"/>
    <s v="BE35"/>
    <x v="1"/>
    <x v="3"/>
    <n v="100"/>
    <x v="0"/>
    <x v="2"/>
    <x v="1"/>
    <s v="TWh"/>
    <n v="0"/>
  </r>
  <r>
    <x v="1"/>
    <s v="BG31"/>
    <x v="1"/>
    <x v="3"/>
    <n v="100"/>
    <x v="0"/>
    <x v="2"/>
    <x v="1"/>
    <s v="TWh"/>
    <n v="0"/>
  </r>
  <r>
    <x v="1"/>
    <s v="BG32"/>
    <x v="1"/>
    <x v="3"/>
    <n v="100"/>
    <x v="0"/>
    <x v="2"/>
    <x v="1"/>
    <s v="TWh"/>
    <n v="0"/>
  </r>
  <r>
    <x v="1"/>
    <s v="BG33"/>
    <x v="1"/>
    <x v="3"/>
    <n v="100"/>
    <x v="0"/>
    <x v="2"/>
    <x v="1"/>
    <s v="TWh"/>
    <n v="7.7498180159999999"/>
  </r>
  <r>
    <x v="1"/>
    <s v="BG34"/>
    <x v="1"/>
    <x v="3"/>
    <n v="100"/>
    <x v="0"/>
    <x v="2"/>
    <x v="1"/>
    <s v="TWh"/>
    <n v="0"/>
  </r>
  <r>
    <x v="1"/>
    <s v="BG41"/>
    <x v="1"/>
    <x v="3"/>
    <n v="100"/>
    <x v="0"/>
    <x v="2"/>
    <x v="1"/>
    <s v="TWh"/>
    <n v="0"/>
  </r>
  <r>
    <x v="1"/>
    <s v="BG42"/>
    <x v="1"/>
    <x v="3"/>
    <n v="100"/>
    <x v="0"/>
    <x v="2"/>
    <x v="1"/>
    <s v="TWh"/>
    <n v="0"/>
  </r>
  <r>
    <x v="2"/>
    <s v="HR03"/>
    <x v="1"/>
    <x v="3"/>
    <n v="100"/>
    <x v="0"/>
    <x v="2"/>
    <x v="1"/>
    <s v="TWh"/>
    <n v="9.1381645890000005"/>
  </r>
  <r>
    <x v="2"/>
    <s v="HR04"/>
    <x v="1"/>
    <x v="3"/>
    <n v="100"/>
    <x v="0"/>
    <x v="2"/>
    <x v="1"/>
    <s v="TWh"/>
    <n v="0"/>
  </r>
  <r>
    <x v="3"/>
    <s v="CY00"/>
    <x v="1"/>
    <x v="3"/>
    <n v="100"/>
    <x v="0"/>
    <x v="2"/>
    <x v="1"/>
    <s v="TWh"/>
    <n v="0"/>
  </r>
  <r>
    <x v="23"/>
    <s v="CZ01"/>
    <x v="1"/>
    <x v="3"/>
    <n v="100"/>
    <x v="0"/>
    <x v="2"/>
    <x v="1"/>
    <s v="TWh"/>
    <n v="0"/>
  </r>
  <r>
    <x v="23"/>
    <s v="CZ02"/>
    <x v="1"/>
    <x v="3"/>
    <n v="100"/>
    <x v="0"/>
    <x v="2"/>
    <x v="1"/>
    <s v="TWh"/>
    <n v="0.49231459599999999"/>
  </r>
  <r>
    <x v="23"/>
    <s v="CZ03"/>
    <x v="1"/>
    <x v="3"/>
    <n v="100"/>
    <x v="0"/>
    <x v="2"/>
    <x v="1"/>
    <s v="TWh"/>
    <n v="1.7258959819999999"/>
  </r>
  <r>
    <x v="23"/>
    <s v="CZ04"/>
    <x v="1"/>
    <x v="3"/>
    <n v="100"/>
    <x v="0"/>
    <x v="2"/>
    <x v="1"/>
    <s v="TWh"/>
    <n v="0"/>
  </r>
  <r>
    <x v="23"/>
    <s v="CZ05"/>
    <x v="1"/>
    <x v="3"/>
    <n v="100"/>
    <x v="0"/>
    <x v="2"/>
    <x v="1"/>
    <s v="TWh"/>
    <n v="1.858039116"/>
  </r>
  <r>
    <x v="23"/>
    <s v="CZ06"/>
    <x v="1"/>
    <x v="3"/>
    <n v="100"/>
    <x v="0"/>
    <x v="2"/>
    <x v="1"/>
    <s v="TWh"/>
    <n v="6.9015979810000001"/>
  </r>
  <r>
    <x v="23"/>
    <s v="CZ07"/>
    <x v="1"/>
    <x v="3"/>
    <n v="100"/>
    <x v="0"/>
    <x v="2"/>
    <x v="1"/>
    <s v="TWh"/>
    <n v="1.6929176749999999"/>
  </r>
  <r>
    <x v="23"/>
    <s v="CZ08"/>
    <x v="1"/>
    <x v="3"/>
    <n v="100"/>
    <x v="0"/>
    <x v="2"/>
    <x v="1"/>
    <s v="TWh"/>
    <n v="0.76210696"/>
  </r>
  <r>
    <x v="4"/>
    <s v="DK01"/>
    <x v="1"/>
    <x v="3"/>
    <n v="100"/>
    <x v="0"/>
    <x v="2"/>
    <x v="1"/>
    <s v="TWh"/>
    <n v="0.59695978100000002"/>
  </r>
  <r>
    <x v="4"/>
    <s v="DK02"/>
    <x v="1"/>
    <x v="3"/>
    <n v="100"/>
    <x v="0"/>
    <x v="2"/>
    <x v="1"/>
    <s v="TWh"/>
    <n v="4.0348012500000001"/>
  </r>
  <r>
    <x v="4"/>
    <s v="DK03"/>
    <x v="1"/>
    <x v="3"/>
    <n v="100"/>
    <x v="0"/>
    <x v="2"/>
    <x v="1"/>
    <s v="TWh"/>
    <n v="14.882692499999999"/>
  </r>
  <r>
    <x v="4"/>
    <s v="DK04"/>
    <x v="1"/>
    <x v="3"/>
    <n v="100"/>
    <x v="0"/>
    <x v="2"/>
    <x v="1"/>
    <s v="TWh"/>
    <n v="9.6658387500000007"/>
  </r>
  <r>
    <x v="4"/>
    <s v="DK05"/>
    <x v="1"/>
    <x v="3"/>
    <n v="100"/>
    <x v="0"/>
    <x v="2"/>
    <x v="1"/>
    <s v="TWh"/>
    <n v="10.936405575"/>
  </r>
  <r>
    <x v="5"/>
    <s v="EE00"/>
    <x v="1"/>
    <x v="3"/>
    <n v="100"/>
    <x v="0"/>
    <x v="2"/>
    <x v="1"/>
    <s v="TWh"/>
    <n v="43.054855603"/>
  </r>
  <r>
    <x v="6"/>
    <s v="FI19"/>
    <x v="1"/>
    <x v="3"/>
    <n v="100"/>
    <x v="0"/>
    <x v="2"/>
    <x v="1"/>
    <s v="TWh"/>
    <n v="11.001136804"/>
  </r>
  <r>
    <x v="6"/>
    <s v="FI1B"/>
    <x v="1"/>
    <x v="3"/>
    <n v="100"/>
    <x v="0"/>
    <x v="2"/>
    <x v="1"/>
    <s v="TWh"/>
    <n v="5.1584937039999996"/>
  </r>
  <r>
    <x v="6"/>
    <s v="FI1C"/>
    <x v="1"/>
    <x v="3"/>
    <n v="100"/>
    <x v="0"/>
    <x v="2"/>
    <x v="1"/>
    <s v="TWh"/>
    <n v="14.609409781"/>
  </r>
  <r>
    <x v="6"/>
    <s v="FI1D"/>
    <x v="1"/>
    <x v="3"/>
    <n v="100"/>
    <x v="0"/>
    <x v="2"/>
    <x v="1"/>
    <s v="TWh"/>
    <n v="11.501973026"/>
  </r>
  <r>
    <x v="6"/>
    <s v="FI20"/>
    <x v="1"/>
    <x v="3"/>
    <n v="100"/>
    <x v="0"/>
    <x v="2"/>
    <x v="1"/>
    <s v="TWh"/>
    <n v="4.8445538000000003E-2"/>
  </r>
  <r>
    <x v="7"/>
    <s v="FR10"/>
    <x v="1"/>
    <x v="3"/>
    <n v="100"/>
    <x v="0"/>
    <x v="2"/>
    <x v="1"/>
    <s v="TWh"/>
    <n v="1.3355364599999999"/>
  </r>
  <r>
    <x v="7"/>
    <s v="FR21"/>
    <x v="1"/>
    <x v="3"/>
    <n v="100"/>
    <x v="0"/>
    <x v="2"/>
    <x v="1"/>
    <s v="TWh"/>
    <n v="22.045281768999999"/>
  </r>
  <r>
    <x v="7"/>
    <s v="FR22"/>
    <x v="1"/>
    <x v="3"/>
    <n v="100"/>
    <x v="0"/>
    <x v="2"/>
    <x v="1"/>
    <s v="TWh"/>
    <n v="20.560822717000001"/>
  </r>
  <r>
    <x v="7"/>
    <s v="FR23"/>
    <x v="1"/>
    <x v="3"/>
    <n v="100"/>
    <x v="0"/>
    <x v="2"/>
    <x v="1"/>
    <s v="TWh"/>
    <n v="8.7657243860000005"/>
  </r>
  <r>
    <x v="7"/>
    <s v="FR24"/>
    <x v="1"/>
    <x v="3"/>
    <n v="100"/>
    <x v="0"/>
    <x v="2"/>
    <x v="1"/>
    <s v="TWh"/>
    <n v="67.059513483999993"/>
  </r>
  <r>
    <x v="7"/>
    <s v="FR25"/>
    <x v="1"/>
    <x v="3"/>
    <n v="100"/>
    <x v="0"/>
    <x v="2"/>
    <x v="1"/>
    <s v="TWh"/>
    <n v="27.754371646999999"/>
  </r>
  <r>
    <x v="7"/>
    <s v="FR26"/>
    <x v="1"/>
    <x v="3"/>
    <n v="100"/>
    <x v="0"/>
    <x v="2"/>
    <x v="1"/>
    <s v="TWh"/>
    <n v="20.564412306000001"/>
  </r>
  <r>
    <x v="7"/>
    <s v="FR30"/>
    <x v="1"/>
    <x v="3"/>
    <n v="100"/>
    <x v="0"/>
    <x v="2"/>
    <x v="1"/>
    <s v="TWh"/>
    <n v="6.4633705020000001"/>
  </r>
  <r>
    <x v="7"/>
    <s v="FR41"/>
    <x v="1"/>
    <x v="3"/>
    <n v="100"/>
    <x v="0"/>
    <x v="2"/>
    <x v="1"/>
    <s v="TWh"/>
    <n v="0"/>
  </r>
  <r>
    <x v="7"/>
    <s v="FR42"/>
    <x v="1"/>
    <x v="3"/>
    <n v="100"/>
    <x v="0"/>
    <x v="2"/>
    <x v="1"/>
    <s v="TWh"/>
    <n v="0"/>
  </r>
  <r>
    <x v="7"/>
    <s v="FR43"/>
    <x v="1"/>
    <x v="3"/>
    <n v="100"/>
    <x v="0"/>
    <x v="2"/>
    <x v="1"/>
    <s v="TWh"/>
    <n v="1.073773192"/>
  </r>
  <r>
    <x v="7"/>
    <s v="FR51"/>
    <x v="1"/>
    <x v="3"/>
    <n v="100"/>
    <x v="0"/>
    <x v="2"/>
    <x v="1"/>
    <s v="TWh"/>
    <n v="22.650732000000001"/>
  </r>
  <r>
    <x v="7"/>
    <s v="FR52"/>
    <x v="1"/>
    <x v="3"/>
    <n v="100"/>
    <x v="0"/>
    <x v="2"/>
    <x v="1"/>
    <s v="TWh"/>
    <n v="13.870850905999999"/>
  </r>
  <r>
    <x v="7"/>
    <s v="FR53"/>
    <x v="1"/>
    <x v="3"/>
    <n v="100"/>
    <x v="0"/>
    <x v="2"/>
    <x v="1"/>
    <s v="TWh"/>
    <n v="32.612428252000001"/>
  </r>
  <r>
    <x v="7"/>
    <s v="FR61"/>
    <x v="1"/>
    <x v="3"/>
    <n v="100"/>
    <x v="0"/>
    <x v="2"/>
    <x v="1"/>
    <s v="TWh"/>
    <n v="11.225892454"/>
  </r>
  <r>
    <x v="7"/>
    <s v="FR62"/>
    <x v="1"/>
    <x v="3"/>
    <n v="100"/>
    <x v="0"/>
    <x v="2"/>
    <x v="1"/>
    <s v="TWh"/>
    <n v="49.236961547999996"/>
  </r>
  <r>
    <x v="7"/>
    <s v="FR63"/>
    <x v="1"/>
    <x v="3"/>
    <n v="100"/>
    <x v="0"/>
    <x v="2"/>
    <x v="1"/>
    <s v="TWh"/>
    <n v="10.761005114"/>
  </r>
  <r>
    <x v="7"/>
    <s v="FR71"/>
    <x v="1"/>
    <x v="3"/>
    <n v="100"/>
    <x v="0"/>
    <x v="2"/>
    <x v="1"/>
    <s v="TWh"/>
    <n v="14.730788362"/>
  </r>
  <r>
    <x v="7"/>
    <s v="FR72"/>
    <x v="1"/>
    <x v="3"/>
    <n v="100"/>
    <x v="0"/>
    <x v="2"/>
    <x v="1"/>
    <s v="TWh"/>
    <n v="22.056075206999999"/>
  </r>
  <r>
    <x v="7"/>
    <s v="FR81"/>
    <x v="1"/>
    <x v="3"/>
    <n v="100"/>
    <x v="0"/>
    <x v="2"/>
    <x v="1"/>
    <s v="TWh"/>
    <n v="45.781623172000003"/>
  </r>
  <r>
    <x v="7"/>
    <s v="FR82"/>
    <x v="1"/>
    <x v="3"/>
    <n v="100"/>
    <x v="0"/>
    <x v="2"/>
    <x v="1"/>
    <s v="TWh"/>
    <n v="23.064765404999999"/>
  </r>
  <r>
    <x v="7"/>
    <s v="FR83"/>
    <x v="1"/>
    <x v="3"/>
    <n v="100"/>
    <x v="0"/>
    <x v="2"/>
    <x v="1"/>
    <s v="TWh"/>
    <n v="1.678216454"/>
  </r>
  <r>
    <x v="8"/>
    <s v="DEC0"/>
    <x v="1"/>
    <x v="3"/>
    <n v="100"/>
    <x v="0"/>
    <x v="2"/>
    <x v="1"/>
    <s v="TWh"/>
    <n v="0"/>
  </r>
  <r>
    <x v="8"/>
    <s v="DE11"/>
    <x v="1"/>
    <x v="3"/>
    <n v="100"/>
    <x v="0"/>
    <x v="2"/>
    <x v="1"/>
    <s v="TWh"/>
    <n v="0"/>
  </r>
  <r>
    <x v="8"/>
    <s v="DE12"/>
    <x v="1"/>
    <x v="3"/>
    <n v="100"/>
    <x v="0"/>
    <x v="2"/>
    <x v="1"/>
    <s v="TWh"/>
    <n v="0"/>
  </r>
  <r>
    <x v="8"/>
    <s v="DE13"/>
    <x v="1"/>
    <x v="3"/>
    <n v="100"/>
    <x v="0"/>
    <x v="2"/>
    <x v="1"/>
    <s v="TWh"/>
    <n v="0"/>
  </r>
  <r>
    <x v="8"/>
    <s v="DE14"/>
    <x v="1"/>
    <x v="3"/>
    <n v="100"/>
    <x v="0"/>
    <x v="2"/>
    <x v="1"/>
    <s v="TWh"/>
    <n v="0"/>
  </r>
  <r>
    <x v="8"/>
    <s v="DE21"/>
    <x v="1"/>
    <x v="3"/>
    <n v="100"/>
    <x v="0"/>
    <x v="2"/>
    <x v="1"/>
    <s v="TWh"/>
    <n v="0"/>
  </r>
  <r>
    <x v="8"/>
    <s v="DE22"/>
    <x v="1"/>
    <x v="3"/>
    <n v="100"/>
    <x v="0"/>
    <x v="2"/>
    <x v="1"/>
    <s v="TWh"/>
    <n v="0"/>
  </r>
  <r>
    <x v="8"/>
    <s v="DE23"/>
    <x v="1"/>
    <x v="3"/>
    <n v="100"/>
    <x v="0"/>
    <x v="2"/>
    <x v="1"/>
    <s v="TWh"/>
    <n v="0"/>
  </r>
  <r>
    <x v="8"/>
    <s v="DE24"/>
    <x v="1"/>
    <x v="3"/>
    <n v="100"/>
    <x v="0"/>
    <x v="2"/>
    <x v="1"/>
    <s v="TWh"/>
    <n v="0"/>
  </r>
  <r>
    <x v="8"/>
    <s v="DE25"/>
    <x v="1"/>
    <x v="3"/>
    <n v="100"/>
    <x v="0"/>
    <x v="2"/>
    <x v="1"/>
    <s v="TWh"/>
    <n v="0"/>
  </r>
  <r>
    <x v="8"/>
    <s v="DE26"/>
    <x v="1"/>
    <x v="3"/>
    <n v="100"/>
    <x v="0"/>
    <x v="2"/>
    <x v="1"/>
    <s v="TWh"/>
    <n v="0"/>
  </r>
  <r>
    <x v="8"/>
    <s v="DE27"/>
    <x v="1"/>
    <x v="3"/>
    <n v="100"/>
    <x v="0"/>
    <x v="2"/>
    <x v="1"/>
    <s v="TWh"/>
    <n v="0"/>
  </r>
  <r>
    <x v="8"/>
    <s v="DE30"/>
    <x v="1"/>
    <x v="3"/>
    <n v="100"/>
    <x v="0"/>
    <x v="2"/>
    <x v="1"/>
    <s v="TWh"/>
    <n v="0"/>
  </r>
  <r>
    <x v="8"/>
    <s v="DE40"/>
    <x v="1"/>
    <x v="3"/>
    <n v="100"/>
    <x v="0"/>
    <x v="2"/>
    <x v="1"/>
    <s v="TWh"/>
    <n v="5.0388649489999997"/>
  </r>
  <r>
    <x v="8"/>
    <s v="DE50"/>
    <x v="1"/>
    <x v="3"/>
    <n v="100"/>
    <x v="0"/>
    <x v="2"/>
    <x v="1"/>
    <s v="TWh"/>
    <n v="4.8027466999999997E-2"/>
  </r>
  <r>
    <x v="8"/>
    <s v="DE60"/>
    <x v="1"/>
    <x v="3"/>
    <n v="100"/>
    <x v="0"/>
    <x v="2"/>
    <x v="1"/>
    <s v="TWh"/>
    <n v="2.9600666000000001E-2"/>
  </r>
  <r>
    <x v="8"/>
    <s v="DE71"/>
    <x v="1"/>
    <x v="3"/>
    <n v="100"/>
    <x v="0"/>
    <x v="2"/>
    <x v="1"/>
    <s v="TWh"/>
    <n v="0"/>
  </r>
  <r>
    <x v="8"/>
    <s v="DE72"/>
    <x v="1"/>
    <x v="3"/>
    <n v="100"/>
    <x v="0"/>
    <x v="2"/>
    <x v="1"/>
    <s v="TWh"/>
    <n v="0"/>
  </r>
  <r>
    <x v="8"/>
    <s v="DE73"/>
    <x v="1"/>
    <x v="3"/>
    <n v="100"/>
    <x v="0"/>
    <x v="2"/>
    <x v="1"/>
    <s v="TWh"/>
    <n v="0"/>
  </r>
  <r>
    <x v="8"/>
    <s v="DE80"/>
    <x v="1"/>
    <x v="3"/>
    <n v="100"/>
    <x v="0"/>
    <x v="2"/>
    <x v="1"/>
    <s v="TWh"/>
    <n v="25.725520899999999"/>
  </r>
  <r>
    <x v="8"/>
    <s v="DE91"/>
    <x v="1"/>
    <x v="3"/>
    <n v="100"/>
    <x v="0"/>
    <x v="2"/>
    <x v="1"/>
    <s v="TWh"/>
    <n v="0"/>
  </r>
  <r>
    <x v="8"/>
    <s v="DE92"/>
    <x v="1"/>
    <x v="3"/>
    <n v="100"/>
    <x v="0"/>
    <x v="2"/>
    <x v="1"/>
    <s v="TWh"/>
    <n v="1.609151719"/>
  </r>
  <r>
    <x v="8"/>
    <s v="DE93"/>
    <x v="1"/>
    <x v="3"/>
    <n v="100"/>
    <x v="0"/>
    <x v="2"/>
    <x v="1"/>
    <s v="TWh"/>
    <n v="5.3541971190000002"/>
  </r>
  <r>
    <x v="8"/>
    <s v="DE94"/>
    <x v="1"/>
    <x v="3"/>
    <n v="100"/>
    <x v="0"/>
    <x v="2"/>
    <x v="1"/>
    <s v="TWh"/>
    <n v="7.683034481"/>
  </r>
  <r>
    <x v="8"/>
    <s v="DEA1"/>
    <x v="1"/>
    <x v="3"/>
    <n v="100"/>
    <x v="0"/>
    <x v="2"/>
    <x v="1"/>
    <s v="TWh"/>
    <n v="0.10052846"/>
  </r>
  <r>
    <x v="8"/>
    <s v="DEA2"/>
    <x v="1"/>
    <x v="3"/>
    <n v="100"/>
    <x v="0"/>
    <x v="2"/>
    <x v="1"/>
    <s v="TWh"/>
    <n v="0.164739465"/>
  </r>
  <r>
    <x v="8"/>
    <s v="DEA3"/>
    <x v="1"/>
    <x v="3"/>
    <n v="100"/>
    <x v="0"/>
    <x v="2"/>
    <x v="1"/>
    <s v="TWh"/>
    <n v="0.69707905299999995"/>
  </r>
  <r>
    <x v="8"/>
    <s v="DEA4"/>
    <x v="1"/>
    <x v="3"/>
    <n v="100"/>
    <x v="0"/>
    <x v="2"/>
    <x v="1"/>
    <s v="TWh"/>
    <n v="0.68505053100000002"/>
  </r>
  <r>
    <x v="8"/>
    <s v="DEA5"/>
    <x v="1"/>
    <x v="3"/>
    <n v="100"/>
    <x v="0"/>
    <x v="2"/>
    <x v="1"/>
    <s v="TWh"/>
    <n v="0.30213385999999998"/>
  </r>
  <r>
    <x v="8"/>
    <s v="DEB1"/>
    <x v="1"/>
    <x v="3"/>
    <n v="100"/>
    <x v="0"/>
    <x v="2"/>
    <x v="1"/>
    <s v="TWh"/>
    <n v="0"/>
  </r>
  <r>
    <x v="8"/>
    <s v="DEB2"/>
    <x v="1"/>
    <x v="3"/>
    <n v="100"/>
    <x v="0"/>
    <x v="2"/>
    <x v="1"/>
    <s v="TWh"/>
    <n v="0"/>
  </r>
  <r>
    <x v="8"/>
    <s v="DEB3"/>
    <x v="1"/>
    <x v="3"/>
    <n v="100"/>
    <x v="0"/>
    <x v="2"/>
    <x v="1"/>
    <s v="TWh"/>
    <n v="0"/>
  </r>
  <r>
    <x v="8"/>
    <s v="DED2"/>
    <x v="1"/>
    <x v="3"/>
    <n v="100"/>
    <x v="0"/>
    <x v="2"/>
    <x v="1"/>
    <s v="TWh"/>
    <n v="0.78413263300000002"/>
  </r>
  <r>
    <x v="8"/>
    <s v="DED4"/>
    <x v="1"/>
    <x v="3"/>
    <n v="100"/>
    <x v="0"/>
    <x v="2"/>
    <x v="1"/>
    <s v="TWh"/>
    <n v="0"/>
  </r>
  <r>
    <x v="8"/>
    <s v="DED5"/>
    <x v="1"/>
    <x v="3"/>
    <n v="100"/>
    <x v="0"/>
    <x v="2"/>
    <x v="1"/>
    <s v="TWh"/>
    <n v="0"/>
  </r>
  <r>
    <x v="8"/>
    <s v="DEE0"/>
    <x v="1"/>
    <x v="3"/>
    <n v="100"/>
    <x v="0"/>
    <x v="2"/>
    <x v="1"/>
    <s v="TWh"/>
    <n v="0"/>
  </r>
  <r>
    <x v="8"/>
    <s v="DEF0"/>
    <x v="1"/>
    <x v="3"/>
    <n v="100"/>
    <x v="0"/>
    <x v="2"/>
    <x v="1"/>
    <s v="TWh"/>
    <n v="8.9163429660000002"/>
  </r>
  <r>
    <x v="8"/>
    <s v="DEG0"/>
    <x v="1"/>
    <x v="3"/>
    <n v="100"/>
    <x v="0"/>
    <x v="2"/>
    <x v="1"/>
    <s v="TWh"/>
    <n v="0"/>
  </r>
  <r>
    <x v="9"/>
    <s v="EL30"/>
    <x v="1"/>
    <x v="3"/>
    <n v="100"/>
    <x v="0"/>
    <x v="2"/>
    <x v="1"/>
    <s v="TWh"/>
    <n v="5.5516910150000003"/>
  </r>
  <r>
    <x v="9"/>
    <s v="EL41"/>
    <x v="1"/>
    <x v="3"/>
    <n v="100"/>
    <x v="0"/>
    <x v="2"/>
    <x v="1"/>
    <s v="TWh"/>
    <n v="30.860931058999999"/>
  </r>
  <r>
    <x v="9"/>
    <s v="EL42"/>
    <x v="1"/>
    <x v="3"/>
    <n v="100"/>
    <x v="0"/>
    <x v="2"/>
    <x v="1"/>
    <s v="TWh"/>
    <n v="50.612279102000002"/>
  </r>
  <r>
    <x v="9"/>
    <s v="EL43"/>
    <x v="1"/>
    <x v="3"/>
    <n v="100"/>
    <x v="0"/>
    <x v="2"/>
    <x v="1"/>
    <s v="TWh"/>
    <n v="41.130616617000001"/>
  </r>
  <r>
    <x v="9"/>
    <s v="EL51"/>
    <x v="1"/>
    <x v="3"/>
    <n v="100"/>
    <x v="0"/>
    <x v="2"/>
    <x v="1"/>
    <s v="TWh"/>
    <n v="13.336704694"/>
  </r>
  <r>
    <x v="9"/>
    <s v="EL52"/>
    <x v="1"/>
    <x v="3"/>
    <n v="100"/>
    <x v="0"/>
    <x v="2"/>
    <x v="1"/>
    <s v="TWh"/>
    <n v="0"/>
  </r>
  <r>
    <x v="9"/>
    <s v="EL53"/>
    <x v="1"/>
    <x v="3"/>
    <n v="100"/>
    <x v="0"/>
    <x v="2"/>
    <x v="1"/>
    <s v="TWh"/>
    <n v="6.8184328939999999"/>
  </r>
  <r>
    <x v="9"/>
    <s v="EL54"/>
    <x v="1"/>
    <x v="3"/>
    <n v="100"/>
    <x v="0"/>
    <x v="2"/>
    <x v="1"/>
    <s v="TWh"/>
    <n v="9.9759301100000002"/>
  </r>
  <r>
    <x v="9"/>
    <s v="EL61"/>
    <x v="1"/>
    <x v="3"/>
    <n v="100"/>
    <x v="0"/>
    <x v="2"/>
    <x v="1"/>
    <s v="TWh"/>
    <n v="11.293805742"/>
  </r>
  <r>
    <x v="9"/>
    <s v="EL62"/>
    <x v="1"/>
    <x v="3"/>
    <n v="100"/>
    <x v="0"/>
    <x v="2"/>
    <x v="1"/>
    <s v="TWh"/>
    <n v="9.4331341159999997"/>
  </r>
  <r>
    <x v="9"/>
    <s v="EL63"/>
    <x v="1"/>
    <x v="3"/>
    <n v="100"/>
    <x v="0"/>
    <x v="2"/>
    <x v="1"/>
    <s v="TWh"/>
    <n v="16.996955455999998"/>
  </r>
  <r>
    <x v="9"/>
    <s v="EL64"/>
    <x v="1"/>
    <x v="3"/>
    <n v="100"/>
    <x v="0"/>
    <x v="2"/>
    <x v="1"/>
    <s v="TWh"/>
    <n v="24.017427506000001"/>
  </r>
  <r>
    <x v="9"/>
    <s v="EL65"/>
    <x v="1"/>
    <x v="3"/>
    <n v="100"/>
    <x v="0"/>
    <x v="2"/>
    <x v="1"/>
    <s v="TWh"/>
    <n v="34.728731947"/>
  </r>
  <r>
    <x v="24"/>
    <s v="HU10"/>
    <x v="1"/>
    <x v="3"/>
    <n v="100"/>
    <x v="0"/>
    <x v="2"/>
    <x v="1"/>
    <s v="TWh"/>
    <n v="0"/>
  </r>
  <r>
    <x v="24"/>
    <s v="HU21"/>
    <x v="1"/>
    <x v="3"/>
    <n v="100"/>
    <x v="0"/>
    <x v="2"/>
    <x v="1"/>
    <s v="TWh"/>
    <n v="6.7167403529999996"/>
  </r>
  <r>
    <x v="24"/>
    <s v="HU22"/>
    <x v="1"/>
    <x v="3"/>
    <n v="100"/>
    <x v="0"/>
    <x v="2"/>
    <x v="1"/>
    <s v="TWh"/>
    <n v="10.225253887999999"/>
  </r>
  <r>
    <x v="24"/>
    <s v="HU23"/>
    <x v="1"/>
    <x v="3"/>
    <n v="100"/>
    <x v="0"/>
    <x v="2"/>
    <x v="1"/>
    <s v="TWh"/>
    <n v="5.3882449589999997"/>
  </r>
  <r>
    <x v="24"/>
    <s v="HU31"/>
    <x v="1"/>
    <x v="3"/>
    <n v="100"/>
    <x v="0"/>
    <x v="2"/>
    <x v="1"/>
    <s v="TWh"/>
    <n v="0"/>
  </r>
  <r>
    <x v="24"/>
    <s v="HU32"/>
    <x v="1"/>
    <x v="3"/>
    <n v="100"/>
    <x v="0"/>
    <x v="2"/>
    <x v="1"/>
    <s v="TWh"/>
    <n v="0"/>
  </r>
  <r>
    <x v="24"/>
    <s v="HU33"/>
    <x v="1"/>
    <x v="3"/>
    <n v="100"/>
    <x v="0"/>
    <x v="2"/>
    <x v="1"/>
    <s v="TWh"/>
    <n v="0"/>
  </r>
  <r>
    <x v="10"/>
    <s v="IE01"/>
    <x v="1"/>
    <x v="3"/>
    <n v="100"/>
    <x v="0"/>
    <x v="2"/>
    <x v="1"/>
    <s v="TWh"/>
    <n v="137.39607477600001"/>
  </r>
  <r>
    <x v="10"/>
    <s v="IE02"/>
    <x v="1"/>
    <x v="3"/>
    <n v="100"/>
    <x v="0"/>
    <x v="2"/>
    <x v="1"/>
    <s v="TWh"/>
    <n v="139.947709613"/>
  </r>
  <r>
    <x v="11"/>
    <s v="ITC1"/>
    <x v="1"/>
    <x v="3"/>
    <n v="100"/>
    <x v="0"/>
    <x v="2"/>
    <x v="1"/>
    <s v="TWh"/>
    <n v="5.2012714740000003"/>
  </r>
  <r>
    <x v="11"/>
    <s v="ITC2"/>
    <x v="1"/>
    <x v="3"/>
    <n v="100"/>
    <x v="0"/>
    <x v="2"/>
    <x v="1"/>
    <s v="TWh"/>
    <n v="1.889765235"/>
  </r>
  <r>
    <x v="11"/>
    <s v="ITC3"/>
    <x v="1"/>
    <x v="3"/>
    <n v="100"/>
    <x v="0"/>
    <x v="2"/>
    <x v="1"/>
    <s v="TWh"/>
    <n v="0.30098613400000002"/>
  </r>
  <r>
    <x v="11"/>
    <s v="ITC4"/>
    <x v="1"/>
    <x v="3"/>
    <n v="100"/>
    <x v="0"/>
    <x v="2"/>
    <x v="1"/>
    <s v="TWh"/>
    <n v="0"/>
  </r>
  <r>
    <x v="11"/>
    <s v="ITF1"/>
    <x v="1"/>
    <x v="3"/>
    <n v="100"/>
    <x v="0"/>
    <x v="2"/>
    <x v="1"/>
    <s v="TWh"/>
    <n v="1.4173924"/>
  </r>
  <r>
    <x v="11"/>
    <s v="ITF2"/>
    <x v="1"/>
    <x v="3"/>
    <n v="100"/>
    <x v="0"/>
    <x v="2"/>
    <x v="1"/>
    <s v="TWh"/>
    <n v="1.8429589120000001"/>
  </r>
  <r>
    <x v="11"/>
    <s v="ITF3"/>
    <x v="1"/>
    <x v="3"/>
    <n v="100"/>
    <x v="0"/>
    <x v="2"/>
    <x v="1"/>
    <s v="TWh"/>
    <n v="3.0400007179999999"/>
  </r>
  <r>
    <x v="11"/>
    <s v="ITF4"/>
    <x v="1"/>
    <x v="3"/>
    <n v="100"/>
    <x v="0"/>
    <x v="2"/>
    <x v="1"/>
    <s v="TWh"/>
    <n v="14.878970363000001"/>
  </r>
  <r>
    <x v="11"/>
    <s v="ITF5"/>
    <x v="1"/>
    <x v="3"/>
    <n v="100"/>
    <x v="0"/>
    <x v="2"/>
    <x v="1"/>
    <s v="TWh"/>
    <n v="9.3249755160000003"/>
  </r>
  <r>
    <x v="11"/>
    <s v="ITF6"/>
    <x v="1"/>
    <x v="3"/>
    <n v="100"/>
    <x v="0"/>
    <x v="2"/>
    <x v="1"/>
    <s v="TWh"/>
    <n v="7.7325653839999999"/>
  </r>
  <r>
    <x v="11"/>
    <s v="ITG1"/>
    <x v="1"/>
    <x v="3"/>
    <n v="100"/>
    <x v="0"/>
    <x v="2"/>
    <x v="1"/>
    <s v="TWh"/>
    <n v="26.795503792000002"/>
  </r>
  <r>
    <x v="11"/>
    <s v="ITG2"/>
    <x v="1"/>
    <x v="3"/>
    <n v="100"/>
    <x v="0"/>
    <x v="2"/>
    <x v="1"/>
    <s v="TWh"/>
    <n v="38.849721185999996"/>
  </r>
  <r>
    <x v="11"/>
    <s v="ITH1"/>
    <x v="1"/>
    <x v="3"/>
    <n v="100"/>
    <x v="0"/>
    <x v="2"/>
    <x v="1"/>
    <s v="TWh"/>
    <n v="2.0532110750000001"/>
  </r>
  <r>
    <x v="11"/>
    <s v="ITH2"/>
    <x v="1"/>
    <x v="3"/>
    <n v="100"/>
    <x v="0"/>
    <x v="2"/>
    <x v="1"/>
    <s v="TWh"/>
    <n v="0.88580541499999998"/>
  </r>
  <r>
    <x v="11"/>
    <s v="ITH3"/>
    <x v="1"/>
    <x v="3"/>
    <n v="100"/>
    <x v="0"/>
    <x v="2"/>
    <x v="1"/>
    <s v="TWh"/>
    <n v="0"/>
  </r>
  <r>
    <x v="11"/>
    <s v="ITH4"/>
    <x v="1"/>
    <x v="3"/>
    <n v="100"/>
    <x v="0"/>
    <x v="2"/>
    <x v="1"/>
    <s v="TWh"/>
    <n v="0.92496958500000004"/>
  </r>
  <r>
    <x v="11"/>
    <s v="ITH5"/>
    <x v="1"/>
    <x v="3"/>
    <n v="100"/>
    <x v="0"/>
    <x v="2"/>
    <x v="1"/>
    <s v="TWh"/>
    <n v="0"/>
  </r>
  <r>
    <x v="11"/>
    <s v="ITI1"/>
    <x v="1"/>
    <x v="3"/>
    <n v="100"/>
    <x v="0"/>
    <x v="2"/>
    <x v="1"/>
    <s v="TWh"/>
    <n v="0"/>
  </r>
  <r>
    <x v="11"/>
    <s v="ITI2"/>
    <x v="1"/>
    <x v="3"/>
    <n v="100"/>
    <x v="0"/>
    <x v="2"/>
    <x v="1"/>
    <s v="TWh"/>
    <n v="2.3799936900000001"/>
  </r>
  <r>
    <x v="11"/>
    <s v="ITI3"/>
    <x v="1"/>
    <x v="3"/>
    <n v="100"/>
    <x v="0"/>
    <x v="2"/>
    <x v="1"/>
    <s v="TWh"/>
    <n v="0"/>
  </r>
  <r>
    <x v="11"/>
    <s v="ITI4"/>
    <x v="1"/>
    <x v="3"/>
    <n v="100"/>
    <x v="0"/>
    <x v="2"/>
    <x v="1"/>
    <s v="TWh"/>
    <n v="0"/>
  </r>
  <r>
    <x v="11"/>
    <s v="SM00"/>
    <x v="1"/>
    <x v="3"/>
    <n v="100"/>
    <x v="0"/>
    <x v="2"/>
    <x v="1"/>
    <s v="TWh"/>
    <n v="0"/>
  </r>
  <r>
    <x v="12"/>
    <s v="LV00"/>
    <x v="1"/>
    <x v="3"/>
    <n v="100"/>
    <x v="0"/>
    <x v="2"/>
    <x v="1"/>
    <s v="TWh"/>
    <n v="99.001475382999999"/>
  </r>
  <r>
    <x v="13"/>
    <s v="LT00"/>
    <x v="1"/>
    <x v="3"/>
    <n v="100"/>
    <x v="0"/>
    <x v="2"/>
    <x v="1"/>
    <s v="TWh"/>
    <n v="129.19212539"/>
  </r>
  <r>
    <x v="25"/>
    <s v="LU00"/>
    <x v="1"/>
    <x v="3"/>
    <n v="100"/>
    <x v="0"/>
    <x v="2"/>
    <x v="1"/>
    <s v="TWh"/>
    <n v="0"/>
  </r>
  <r>
    <x v="14"/>
    <s v="MT00"/>
    <x v="1"/>
    <x v="3"/>
    <n v="100"/>
    <x v="0"/>
    <x v="2"/>
    <x v="1"/>
    <s v="TWh"/>
    <n v="0"/>
  </r>
  <r>
    <x v="15"/>
    <s v="NL11"/>
    <x v="1"/>
    <x v="3"/>
    <n v="100"/>
    <x v="0"/>
    <x v="2"/>
    <x v="1"/>
    <s v="TWh"/>
    <n v="1.385049075"/>
  </r>
  <r>
    <x v="15"/>
    <s v="NL12"/>
    <x v="1"/>
    <x v="3"/>
    <n v="100"/>
    <x v="0"/>
    <x v="2"/>
    <x v="1"/>
    <s v="TWh"/>
    <n v="1.2741036750000001"/>
  </r>
  <r>
    <x v="15"/>
    <s v="NL13"/>
    <x v="1"/>
    <x v="3"/>
    <n v="100"/>
    <x v="0"/>
    <x v="2"/>
    <x v="1"/>
    <s v="TWh"/>
    <n v="1.2361756129999999"/>
  </r>
  <r>
    <x v="15"/>
    <s v="NL21"/>
    <x v="1"/>
    <x v="3"/>
    <n v="100"/>
    <x v="0"/>
    <x v="2"/>
    <x v="1"/>
    <s v="TWh"/>
    <n v="1.0969610080000001"/>
  </r>
  <r>
    <x v="15"/>
    <s v="NL22"/>
    <x v="1"/>
    <x v="3"/>
    <n v="100"/>
    <x v="0"/>
    <x v="2"/>
    <x v="1"/>
    <s v="TWh"/>
    <n v="0.81080370000000002"/>
  </r>
  <r>
    <x v="15"/>
    <s v="NL23"/>
    <x v="1"/>
    <x v="3"/>
    <n v="100"/>
    <x v="0"/>
    <x v="2"/>
    <x v="1"/>
    <s v="TWh"/>
    <n v="0.96225588799999995"/>
  </r>
  <r>
    <x v="15"/>
    <s v="NL31"/>
    <x v="1"/>
    <x v="3"/>
    <n v="100"/>
    <x v="0"/>
    <x v="2"/>
    <x v="1"/>
    <s v="TWh"/>
    <n v="0.195424924"/>
  </r>
  <r>
    <x v="15"/>
    <s v="NL32"/>
    <x v="1"/>
    <x v="3"/>
    <n v="100"/>
    <x v="0"/>
    <x v="2"/>
    <x v="1"/>
    <s v="TWh"/>
    <n v="0.41046074999999999"/>
  </r>
  <r>
    <x v="15"/>
    <s v="NL33"/>
    <x v="1"/>
    <x v="3"/>
    <n v="100"/>
    <x v="0"/>
    <x v="2"/>
    <x v="1"/>
    <s v="TWh"/>
    <n v="0.72447253099999998"/>
  </r>
  <r>
    <x v="15"/>
    <s v="NL34"/>
    <x v="1"/>
    <x v="3"/>
    <n v="100"/>
    <x v="0"/>
    <x v="2"/>
    <x v="1"/>
    <s v="TWh"/>
    <n v="1.246092754"/>
  </r>
  <r>
    <x v="15"/>
    <s v="NL41"/>
    <x v="1"/>
    <x v="3"/>
    <n v="100"/>
    <x v="0"/>
    <x v="2"/>
    <x v="1"/>
    <s v="TWh"/>
    <n v="0.57231584800000002"/>
  </r>
  <r>
    <x v="15"/>
    <s v="NL42"/>
    <x v="1"/>
    <x v="3"/>
    <n v="100"/>
    <x v="0"/>
    <x v="2"/>
    <x v="1"/>
    <s v="TWh"/>
    <n v="0"/>
  </r>
  <r>
    <x v="16"/>
    <s v="PL11"/>
    <x v="1"/>
    <x v="3"/>
    <n v="100"/>
    <x v="0"/>
    <x v="2"/>
    <x v="1"/>
    <s v="TWh"/>
    <n v="8.0085630509999994"/>
  </r>
  <r>
    <x v="16"/>
    <s v="PL12"/>
    <x v="1"/>
    <x v="3"/>
    <n v="100"/>
    <x v="0"/>
    <x v="2"/>
    <x v="1"/>
    <s v="TWh"/>
    <n v="17.835426977000001"/>
  </r>
  <r>
    <x v="16"/>
    <s v="PL21"/>
    <x v="1"/>
    <x v="3"/>
    <n v="100"/>
    <x v="0"/>
    <x v="2"/>
    <x v="1"/>
    <s v="TWh"/>
    <n v="0.83196046199999996"/>
  </r>
  <r>
    <x v="16"/>
    <s v="PL22"/>
    <x v="1"/>
    <x v="3"/>
    <n v="100"/>
    <x v="0"/>
    <x v="2"/>
    <x v="1"/>
    <s v="TWh"/>
    <n v="0.21505685899999999"/>
  </r>
  <r>
    <x v="16"/>
    <s v="PL31"/>
    <x v="1"/>
    <x v="3"/>
    <n v="100"/>
    <x v="0"/>
    <x v="2"/>
    <x v="1"/>
    <s v="TWh"/>
    <n v="28.921295997000001"/>
  </r>
  <r>
    <x v="16"/>
    <s v="PL32"/>
    <x v="1"/>
    <x v="3"/>
    <n v="100"/>
    <x v="0"/>
    <x v="2"/>
    <x v="1"/>
    <s v="TWh"/>
    <n v="2.3938337029999999"/>
  </r>
  <r>
    <x v="16"/>
    <s v="PL33"/>
    <x v="1"/>
    <x v="3"/>
    <n v="100"/>
    <x v="0"/>
    <x v="2"/>
    <x v="1"/>
    <s v="TWh"/>
    <n v="1.7708769790000001"/>
  </r>
  <r>
    <x v="16"/>
    <s v="PL34"/>
    <x v="1"/>
    <x v="3"/>
    <n v="100"/>
    <x v="0"/>
    <x v="2"/>
    <x v="1"/>
    <s v="TWh"/>
    <n v="21.406619417000002"/>
  </r>
  <r>
    <x v="16"/>
    <s v="PL41"/>
    <x v="1"/>
    <x v="3"/>
    <n v="100"/>
    <x v="0"/>
    <x v="2"/>
    <x v="1"/>
    <s v="TWh"/>
    <n v="20.749777780999999"/>
  </r>
  <r>
    <x v="16"/>
    <s v="PL42"/>
    <x v="1"/>
    <x v="3"/>
    <n v="100"/>
    <x v="0"/>
    <x v="2"/>
    <x v="1"/>
    <s v="TWh"/>
    <n v="22.649360741999999"/>
  </r>
  <r>
    <x v="16"/>
    <s v="PL43"/>
    <x v="1"/>
    <x v="3"/>
    <n v="100"/>
    <x v="0"/>
    <x v="2"/>
    <x v="1"/>
    <s v="TWh"/>
    <n v="2.0131802699999999"/>
  </r>
  <r>
    <x v="16"/>
    <s v="PL51"/>
    <x v="1"/>
    <x v="3"/>
    <n v="100"/>
    <x v="0"/>
    <x v="2"/>
    <x v="1"/>
    <s v="TWh"/>
    <n v="7.4368321120000003"/>
  </r>
  <r>
    <x v="16"/>
    <s v="PL52"/>
    <x v="1"/>
    <x v="3"/>
    <n v="100"/>
    <x v="0"/>
    <x v="2"/>
    <x v="1"/>
    <s v="TWh"/>
    <n v="4.3739491419999998"/>
  </r>
  <r>
    <x v="16"/>
    <s v="PL61"/>
    <x v="1"/>
    <x v="3"/>
    <n v="100"/>
    <x v="0"/>
    <x v="2"/>
    <x v="1"/>
    <s v="TWh"/>
    <n v="23.414109881000002"/>
  </r>
  <r>
    <x v="16"/>
    <s v="PL62"/>
    <x v="1"/>
    <x v="3"/>
    <n v="100"/>
    <x v="0"/>
    <x v="2"/>
    <x v="1"/>
    <s v="TWh"/>
    <n v="39.281838375"/>
  </r>
  <r>
    <x v="16"/>
    <s v="PL63"/>
    <x v="1"/>
    <x v="3"/>
    <n v="100"/>
    <x v="0"/>
    <x v="2"/>
    <x v="1"/>
    <s v="TWh"/>
    <n v="22.708070853999999"/>
  </r>
  <r>
    <x v="17"/>
    <s v="PT11"/>
    <x v="1"/>
    <x v="3"/>
    <n v="100"/>
    <x v="0"/>
    <x v="2"/>
    <x v="1"/>
    <s v="TWh"/>
    <n v="6.2743683060000004"/>
  </r>
  <r>
    <x v="17"/>
    <s v="PT15"/>
    <x v="1"/>
    <x v="3"/>
    <n v="100"/>
    <x v="0"/>
    <x v="2"/>
    <x v="1"/>
    <s v="TWh"/>
    <n v="0.72424698200000004"/>
  </r>
  <r>
    <x v="17"/>
    <s v="PT16"/>
    <x v="1"/>
    <x v="3"/>
    <n v="100"/>
    <x v="0"/>
    <x v="2"/>
    <x v="1"/>
    <s v="TWh"/>
    <n v="0"/>
  </r>
  <r>
    <x v="17"/>
    <s v="PT17"/>
    <x v="1"/>
    <x v="3"/>
    <n v="100"/>
    <x v="0"/>
    <x v="2"/>
    <x v="1"/>
    <s v="TWh"/>
    <n v="0"/>
  </r>
  <r>
    <x v="17"/>
    <s v="PT18"/>
    <x v="1"/>
    <x v="3"/>
    <n v="100"/>
    <x v="0"/>
    <x v="2"/>
    <x v="1"/>
    <s v="TWh"/>
    <n v="0"/>
  </r>
  <r>
    <x v="18"/>
    <s v="RO11"/>
    <x v="1"/>
    <x v="3"/>
    <n v="100"/>
    <x v="0"/>
    <x v="2"/>
    <x v="1"/>
    <s v="TWh"/>
    <n v="0"/>
  </r>
  <r>
    <x v="18"/>
    <s v="RO12"/>
    <x v="1"/>
    <x v="3"/>
    <n v="100"/>
    <x v="0"/>
    <x v="2"/>
    <x v="1"/>
    <s v="TWh"/>
    <n v="0"/>
  </r>
  <r>
    <x v="18"/>
    <s v="RO21"/>
    <x v="1"/>
    <x v="3"/>
    <n v="100"/>
    <x v="0"/>
    <x v="2"/>
    <x v="1"/>
    <s v="TWh"/>
    <n v="13.45291596"/>
  </r>
  <r>
    <x v="18"/>
    <s v="RO22"/>
    <x v="1"/>
    <x v="3"/>
    <n v="100"/>
    <x v="0"/>
    <x v="2"/>
    <x v="1"/>
    <s v="TWh"/>
    <n v="25.086204104"/>
  </r>
  <r>
    <x v="18"/>
    <s v="RO31"/>
    <x v="1"/>
    <x v="3"/>
    <n v="100"/>
    <x v="0"/>
    <x v="2"/>
    <x v="1"/>
    <s v="TWh"/>
    <n v="0"/>
  </r>
  <r>
    <x v="18"/>
    <s v="RO32"/>
    <x v="1"/>
    <x v="3"/>
    <n v="100"/>
    <x v="0"/>
    <x v="2"/>
    <x v="1"/>
    <s v="TWh"/>
    <n v="0"/>
  </r>
  <r>
    <x v="18"/>
    <s v="RO41"/>
    <x v="1"/>
    <x v="3"/>
    <n v="100"/>
    <x v="0"/>
    <x v="2"/>
    <x v="1"/>
    <s v="TWh"/>
    <n v="0"/>
  </r>
  <r>
    <x v="18"/>
    <s v="RO42"/>
    <x v="1"/>
    <x v="3"/>
    <n v="100"/>
    <x v="0"/>
    <x v="2"/>
    <x v="1"/>
    <s v="TWh"/>
    <n v="0"/>
  </r>
  <r>
    <x v="26"/>
    <s v="SK01"/>
    <x v="1"/>
    <x v="3"/>
    <n v="100"/>
    <x v="0"/>
    <x v="2"/>
    <x v="1"/>
    <s v="TWh"/>
    <n v="0.66841158499999997"/>
  </r>
  <r>
    <x v="26"/>
    <s v="SK02"/>
    <x v="1"/>
    <x v="3"/>
    <n v="100"/>
    <x v="0"/>
    <x v="2"/>
    <x v="1"/>
    <s v="TWh"/>
    <n v="10.593272024999999"/>
  </r>
  <r>
    <x v="26"/>
    <s v="SK03"/>
    <x v="1"/>
    <x v="3"/>
    <n v="100"/>
    <x v="0"/>
    <x v="2"/>
    <x v="1"/>
    <s v="TWh"/>
    <n v="0"/>
  </r>
  <r>
    <x v="26"/>
    <s v="SK04"/>
    <x v="1"/>
    <x v="3"/>
    <n v="100"/>
    <x v="0"/>
    <x v="2"/>
    <x v="1"/>
    <s v="TWh"/>
    <n v="0"/>
  </r>
  <r>
    <x v="27"/>
    <s v="SI03"/>
    <x v="1"/>
    <x v="3"/>
    <n v="100"/>
    <x v="0"/>
    <x v="2"/>
    <x v="1"/>
    <s v="TWh"/>
    <n v="0"/>
  </r>
  <r>
    <x v="27"/>
    <s v="SI04"/>
    <x v="1"/>
    <x v="3"/>
    <n v="100"/>
    <x v="0"/>
    <x v="2"/>
    <x v="1"/>
    <s v="TWh"/>
    <n v="0.27934628700000003"/>
  </r>
  <r>
    <x v="19"/>
    <s v="AD00"/>
    <x v="1"/>
    <x v="3"/>
    <n v="100"/>
    <x v="0"/>
    <x v="2"/>
    <x v="1"/>
    <s v="TWh"/>
    <n v="1.7703375560000001"/>
  </r>
  <r>
    <x v="19"/>
    <s v="ES11"/>
    <x v="1"/>
    <x v="3"/>
    <n v="100"/>
    <x v="0"/>
    <x v="2"/>
    <x v="1"/>
    <s v="TWh"/>
    <n v="9.6229844050000004"/>
  </r>
  <r>
    <x v="19"/>
    <s v="ES12"/>
    <x v="1"/>
    <x v="3"/>
    <n v="100"/>
    <x v="0"/>
    <x v="2"/>
    <x v="1"/>
    <s v="TWh"/>
    <n v="9.3821920030000001"/>
  </r>
  <r>
    <x v="19"/>
    <s v="ES13"/>
    <x v="1"/>
    <x v="3"/>
    <n v="100"/>
    <x v="0"/>
    <x v="2"/>
    <x v="1"/>
    <s v="TWh"/>
    <n v="2.001588527"/>
  </r>
  <r>
    <x v="19"/>
    <s v="ES21"/>
    <x v="1"/>
    <x v="3"/>
    <n v="100"/>
    <x v="0"/>
    <x v="2"/>
    <x v="1"/>
    <s v="TWh"/>
    <n v="1.3346908099999999"/>
  </r>
  <r>
    <x v="19"/>
    <s v="ES22"/>
    <x v="1"/>
    <x v="3"/>
    <n v="100"/>
    <x v="0"/>
    <x v="2"/>
    <x v="1"/>
    <s v="TWh"/>
    <n v="9.1915156029999991"/>
  </r>
  <r>
    <x v="19"/>
    <s v="ES23"/>
    <x v="1"/>
    <x v="3"/>
    <n v="100"/>
    <x v="0"/>
    <x v="2"/>
    <x v="1"/>
    <s v="TWh"/>
    <n v="2.2709348170000001"/>
  </r>
  <r>
    <x v="19"/>
    <s v="ES24"/>
    <x v="1"/>
    <x v="3"/>
    <n v="100"/>
    <x v="0"/>
    <x v="2"/>
    <x v="1"/>
    <s v="TWh"/>
    <n v="169.31031447300001"/>
  </r>
  <r>
    <x v="19"/>
    <s v="ES30"/>
    <x v="1"/>
    <x v="3"/>
    <n v="100"/>
    <x v="0"/>
    <x v="2"/>
    <x v="1"/>
    <s v="TWh"/>
    <n v="0"/>
  </r>
  <r>
    <x v="19"/>
    <s v="ES41"/>
    <x v="1"/>
    <x v="3"/>
    <n v="100"/>
    <x v="0"/>
    <x v="2"/>
    <x v="1"/>
    <s v="TWh"/>
    <n v="196.17479852100001"/>
  </r>
  <r>
    <x v="19"/>
    <s v="ES42"/>
    <x v="1"/>
    <x v="3"/>
    <n v="100"/>
    <x v="0"/>
    <x v="2"/>
    <x v="1"/>
    <s v="TWh"/>
    <n v="92.5473195"/>
  </r>
  <r>
    <x v="19"/>
    <s v="ES43"/>
    <x v="1"/>
    <x v="3"/>
    <n v="100"/>
    <x v="0"/>
    <x v="2"/>
    <x v="1"/>
    <s v="TWh"/>
    <n v="0"/>
  </r>
  <r>
    <x v="19"/>
    <s v="ES51"/>
    <x v="1"/>
    <x v="3"/>
    <n v="100"/>
    <x v="0"/>
    <x v="2"/>
    <x v="1"/>
    <s v="TWh"/>
    <n v="21.152379720999999"/>
  </r>
  <r>
    <x v="19"/>
    <s v="ES52"/>
    <x v="1"/>
    <x v="3"/>
    <n v="100"/>
    <x v="0"/>
    <x v="2"/>
    <x v="1"/>
    <s v="TWh"/>
    <n v="18.359516362000001"/>
  </r>
  <r>
    <x v="19"/>
    <s v="ES53"/>
    <x v="1"/>
    <x v="3"/>
    <n v="100"/>
    <x v="0"/>
    <x v="2"/>
    <x v="1"/>
    <s v="TWh"/>
    <n v="1.5971855720000001"/>
  </r>
  <r>
    <x v="19"/>
    <s v="ES61"/>
    <x v="1"/>
    <x v="3"/>
    <n v="100"/>
    <x v="0"/>
    <x v="2"/>
    <x v="1"/>
    <s v="TWh"/>
    <n v="59.933682949000001"/>
  </r>
  <r>
    <x v="19"/>
    <s v="ES62"/>
    <x v="1"/>
    <x v="3"/>
    <n v="100"/>
    <x v="0"/>
    <x v="2"/>
    <x v="1"/>
    <s v="TWh"/>
    <n v="6.0545313930000004"/>
  </r>
  <r>
    <x v="20"/>
    <s v="SE11"/>
    <x v="1"/>
    <x v="3"/>
    <n v="100"/>
    <x v="0"/>
    <x v="2"/>
    <x v="1"/>
    <s v="TWh"/>
    <n v="7.3410119999999995E-2"/>
  </r>
  <r>
    <x v="20"/>
    <s v="SE12"/>
    <x v="1"/>
    <x v="3"/>
    <n v="100"/>
    <x v="0"/>
    <x v="2"/>
    <x v="1"/>
    <s v="TWh"/>
    <n v="15.021008598"/>
  </r>
  <r>
    <x v="20"/>
    <s v="SE21"/>
    <x v="1"/>
    <x v="3"/>
    <n v="100"/>
    <x v="0"/>
    <x v="2"/>
    <x v="1"/>
    <s v="TWh"/>
    <n v="20.436953602999999"/>
  </r>
  <r>
    <x v="20"/>
    <s v="SE22"/>
    <x v="1"/>
    <x v="3"/>
    <n v="100"/>
    <x v="0"/>
    <x v="2"/>
    <x v="1"/>
    <s v="TWh"/>
    <n v="10.671515307"/>
  </r>
  <r>
    <x v="20"/>
    <s v="SE23"/>
    <x v="1"/>
    <x v="3"/>
    <n v="100"/>
    <x v="0"/>
    <x v="2"/>
    <x v="1"/>
    <s v="TWh"/>
    <n v="22.036303393000001"/>
  </r>
  <r>
    <x v="20"/>
    <s v="SE31"/>
    <x v="1"/>
    <x v="3"/>
    <n v="100"/>
    <x v="0"/>
    <x v="2"/>
    <x v="1"/>
    <s v="TWh"/>
    <n v="8.7596665379999994"/>
  </r>
  <r>
    <x v="20"/>
    <s v="SE32"/>
    <x v="1"/>
    <x v="3"/>
    <n v="100"/>
    <x v="0"/>
    <x v="2"/>
    <x v="1"/>
    <s v="TWh"/>
    <n v="78.126129141000007"/>
  </r>
  <r>
    <x v="20"/>
    <s v="SE33"/>
    <x v="1"/>
    <x v="3"/>
    <n v="100"/>
    <x v="0"/>
    <x v="2"/>
    <x v="1"/>
    <s v="TWh"/>
    <n v="146.23638625199999"/>
  </r>
  <r>
    <x v="21"/>
    <s v="UKC1"/>
    <x v="1"/>
    <x v="3"/>
    <n v="100"/>
    <x v="0"/>
    <x v="2"/>
    <x v="1"/>
    <s v="TWh"/>
    <n v="1.946770661"/>
  </r>
  <r>
    <x v="21"/>
    <s v="UKC2"/>
    <x v="1"/>
    <x v="3"/>
    <n v="100"/>
    <x v="0"/>
    <x v="2"/>
    <x v="1"/>
    <s v="TWh"/>
    <n v="11.711580713"/>
  </r>
  <r>
    <x v="21"/>
    <s v="UKD1"/>
    <x v="1"/>
    <x v="3"/>
    <n v="100"/>
    <x v="0"/>
    <x v="2"/>
    <x v="1"/>
    <s v="TWh"/>
    <n v="8.9428786880000004"/>
  </r>
  <r>
    <x v="21"/>
    <s v="UKD3"/>
    <x v="1"/>
    <x v="3"/>
    <n v="100"/>
    <x v="0"/>
    <x v="2"/>
    <x v="1"/>
    <s v="TWh"/>
    <n v="5.8446223999999998E-2"/>
  </r>
  <r>
    <x v="21"/>
    <s v="UKD4"/>
    <x v="1"/>
    <x v="3"/>
    <n v="100"/>
    <x v="0"/>
    <x v="2"/>
    <x v="1"/>
    <s v="TWh"/>
    <n v="0.61420192500000004"/>
  </r>
  <r>
    <x v="21"/>
    <s v="UKD6"/>
    <x v="1"/>
    <x v="3"/>
    <n v="100"/>
    <x v="0"/>
    <x v="2"/>
    <x v="1"/>
    <s v="TWh"/>
    <n v="0.41598940499999998"/>
  </r>
  <r>
    <x v="21"/>
    <s v="UKD7"/>
    <x v="1"/>
    <x v="3"/>
    <n v="100"/>
    <x v="0"/>
    <x v="2"/>
    <x v="1"/>
    <s v="TWh"/>
    <n v="0"/>
  </r>
  <r>
    <x v="21"/>
    <s v="UKE1"/>
    <x v="1"/>
    <x v="3"/>
    <n v="100"/>
    <x v="0"/>
    <x v="2"/>
    <x v="1"/>
    <s v="TWh"/>
    <n v="7.0789820060000004"/>
  </r>
  <r>
    <x v="21"/>
    <s v="UKE2"/>
    <x v="1"/>
    <x v="3"/>
    <n v="100"/>
    <x v="0"/>
    <x v="2"/>
    <x v="1"/>
    <s v="TWh"/>
    <n v="7.8104817000000004"/>
  </r>
  <r>
    <x v="21"/>
    <s v="UKE3"/>
    <x v="1"/>
    <x v="3"/>
    <n v="100"/>
    <x v="0"/>
    <x v="2"/>
    <x v="1"/>
    <s v="TWh"/>
    <n v="0.21357222200000001"/>
  </r>
  <r>
    <x v="21"/>
    <s v="UKE4"/>
    <x v="1"/>
    <x v="3"/>
    <n v="100"/>
    <x v="0"/>
    <x v="2"/>
    <x v="1"/>
    <s v="TWh"/>
    <n v="9.9292409999999998E-2"/>
  </r>
  <r>
    <x v="21"/>
    <s v="UKF1"/>
    <x v="1"/>
    <x v="3"/>
    <n v="100"/>
    <x v="0"/>
    <x v="2"/>
    <x v="1"/>
    <s v="TWh"/>
    <n v="1.2157456499999999"/>
  </r>
  <r>
    <x v="21"/>
    <s v="UKF2"/>
    <x v="1"/>
    <x v="3"/>
    <n v="100"/>
    <x v="0"/>
    <x v="2"/>
    <x v="1"/>
    <s v="TWh"/>
    <n v="3.7703751749999999"/>
  </r>
  <r>
    <x v="21"/>
    <s v="UKF3"/>
    <x v="1"/>
    <x v="3"/>
    <n v="100"/>
    <x v="0"/>
    <x v="2"/>
    <x v="1"/>
    <s v="TWh"/>
    <n v="13.825825875"/>
  </r>
  <r>
    <x v="21"/>
    <s v="UKG1"/>
    <x v="1"/>
    <x v="3"/>
    <n v="100"/>
    <x v="0"/>
    <x v="2"/>
    <x v="1"/>
    <s v="TWh"/>
    <n v="3.3382279499999998"/>
  </r>
  <r>
    <x v="21"/>
    <s v="UKG2"/>
    <x v="1"/>
    <x v="3"/>
    <n v="100"/>
    <x v="0"/>
    <x v="2"/>
    <x v="1"/>
    <s v="TWh"/>
    <n v="3.9528254440000001"/>
  </r>
  <r>
    <x v="21"/>
    <s v="UKG3"/>
    <x v="1"/>
    <x v="3"/>
    <n v="100"/>
    <x v="0"/>
    <x v="2"/>
    <x v="1"/>
    <s v="TWh"/>
    <n v="0"/>
  </r>
  <r>
    <x v="21"/>
    <s v="UKH1"/>
    <x v="1"/>
    <x v="3"/>
    <n v="100"/>
    <x v="0"/>
    <x v="2"/>
    <x v="1"/>
    <s v="TWh"/>
    <n v="21.401269931000002"/>
  </r>
  <r>
    <x v="21"/>
    <s v="UKH2"/>
    <x v="1"/>
    <x v="3"/>
    <n v="100"/>
    <x v="0"/>
    <x v="2"/>
    <x v="1"/>
    <s v="TWh"/>
    <n v="0.73670723999999999"/>
  </r>
  <r>
    <x v="21"/>
    <s v="UKH3"/>
    <x v="1"/>
    <x v="3"/>
    <n v="100"/>
    <x v="0"/>
    <x v="2"/>
    <x v="1"/>
    <s v="TWh"/>
    <n v="0.53243553799999999"/>
  </r>
  <r>
    <x v="21"/>
    <s v="UKI3"/>
    <x v="1"/>
    <x v="3"/>
    <n v="100"/>
    <x v="0"/>
    <x v="2"/>
    <x v="1"/>
    <s v="TWh"/>
    <n v="0"/>
  </r>
  <r>
    <x v="21"/>
    <s v="UKI4"/>
    <x v="1"/>
    <x v="3"/>
    <n v="100"/>
    <x v="0"/>
    <x v="2"/>
    <x v="1"/>
    <s v="TWh"/>
    <n v="0"/>
  </r>
  <r>
    <x v="21"/>
    <s v="UKI5"/>
    <x v="1"/>
    <x v="3"/>
    <n v="100"/>
    <x v="0"/>
    <x v="2"/>
    <x v="1"/>
    <s v="TWh"/>
    <n v="0"/>
  </r>
  <r>
    <x v="21"/>
    <s v="UKI6"/>
    <x v="1"/>
    <x v="3"/>
    <n v="100"/>
    <x v="0"/>
    <x v="2"/>
    <x v="1"/>
    <s v="TWh"/>
    <n v="0"/>
  </r>
  <r>
    <x v="21"/>
    <s v="UKI7"/>
    <x v="1"/>
    <x v="3"/>
    <n v="100"/>
    <x v="0"/>
    <x v="2"/>
    <x v="1"/>
    <s v="TWh"/>
    <n v="0"/>
  </r>
  <r>
    <x v="21"/>
    <s v="UKJ1"/>
    <x v="1"/>
    <x v="3"/>
    <n v="100"/>
    <x v="0"/>
    <x v="2"/>
    <x v="1"/>
    <s v="TWh"/>
    <n v="1.976447625"/>
  </r>
  <r>
    <x v="21"/>
    <s v="UKJ2"/>
    <x v="1"/>
    <x v="3"/>
    <n v="100"/>
    <x v="0"/>
    <x v="2"/>
    <x v="1"/>
    <s v="TWh"/>
    <n v="0.33317127000000002"/>
  </r>
  <r>
    <x v="21"/>
    <s v="UKJ3"/>
    <x v="1"/>
    <x v="3"/>
    <n v="100"/>
    <x v="0"/>
    <x v="2"/>
    <x v="1"/>
    <s v="TWh"/>
    <n v="1.7029234689999999"/>
  </r>
  <r>
    <x v="21"/>
    <s v="UKJ4"/>
    <x v="1"/>
    <x v="3"/>
    <n v="100"/>
    <x v="0"/>
    <x v="2"/>
    <x v="1"/>
    <s v="TWh"/>
    <n v="0.90233885599999997"/>
  </r>
  <r>
    <x v="21"/>
    <s v="UKK1"/>
    <x v="1"/>
    <x v="3"/>
    <n v="100"/>
    <x v="0"/>
    <x v="2"/>
    <x v="1"/>
    <s v="TWh"/>
    <n v="1.8408373499999999"/>
  </r>
  <r>
    <x v="21"/>
    <s v="UKK2"/>
    <x v="1"/>
    <x v="3"/>
    <n v="100"/>
    <x v="0"/>
    <x v="2"/>
    <x v="1"/>
    <s v="TWh"/>
    <n v="3.5406660749999999"/>
  </r>
  <r>
    <x v="21"/>
    <s v="UKK3"/>
    <x v="1"/>
    <x v="3"/>
    <n v="100"/>
    <x v="0"/>
    <x v="2"/>
    <x v="1"/>
    <s v="TWh"/>
    <n v="1.9154834999999999"/>
  </r>
  <r>
    <x v="21"/>
    <s v="UKK4"/>
    <x v="1"/>
    <x v="3"/>
    <n v="100"/>
    <x v="0"/>
    <x v="2"/>
    <x v="1"/>
    <s v="TWh"/>
    <n v="10.051727700000001"/>
  </r>
  <r>
    <x v="21"/>
    <s v="UKL1"/>
    <x v="1"/>
    <x v="3"/>
    <n v="100"/>
    <x v="0"/>
    <x v="2"/>
    <x v="1"/>
    <s v="TWh"/>
    <n v="29.705770463"/>
  </r>
  <r>
    <x v="21"/>
    <s v="UKL2"/>
    <x v="1"/>
    <x v="3"/>
    <n v="100"/>
    <x v="0"/>
    <x v="2"/>
    <x v="1"/>
    <s v="TWh"/>
    <n v="23.790388837999998"/>
  </r>
  <r>
    <x v="21"/>
    <s v="UKM2"/>
    <x v="1"/>
    <x v="3"/>
    <n v="100"/>
    <x v="0"/>
    <x v="2"/>
    <x v="1"/>
    <s v="TWh"/>
    <n v="78.758680866000006"/>
  </r>
  <r>
    <x v="21"/>
    <s v="UKM3"/>
    <x v="1"/>
    <x v="3"/>
    <n v="100"/>
    <x v="0"/>
    <x v="2"/>
    <x v="1"/>
    <s v="TWh"/>
    <n v="46.071333863"/>
  </r>
  <r>
    <x v="21"/>
    <s v="UKM5"/>
    <x v="1"/>
    <x v="3"/>
    <n v="100"/>
    <x v="0"/>
    <x v="2"/>
    <x v="1"/>
    <s v="TWh"/>
    <n v="27.058202192"/>
  </r>
  <r>
    <x v="21"/>
    <s v="UKM6"/>
    <x v="1"/>
    <x v="3"/>
    <n v="100"/>
    <x v="0"/>
    <x v="2"/>
    <x v="1"/>
    <s v="TWh"/>
    <n v="152.92424209800001"/>
  </r>
  <r>
    <x v="21"/>
    <s v="UKN0"/>
    <x v="1"/>
    <x v="3"/>
    <n v="100"/>
    <x v="0"/>
    <x v="2"/>
    <x v="1"/>
    <s v="TWh"/>
    <n v="34.295978159999997"/>
  </r>
  <r>
    <x v="22"/>
    <s v="AT11"/>
    <x v="1"/>
    <x v="3"/>
    <n v="100"/>
    <x v="2"/>
    <x v="0"/>
    <x v="0"/>
    <s v="GWe"/>
    <n v="0.78851387299999998"/>
  </r>
  <r>
    <x v="22"/>
    <s v="AT12"/>
    <x v="1"/>
    <x v="3"/>
    <n v="100"/>
    <x v="2"/>
    <x v="0"/>
    <x v="0"/>
    <s v="GWe"/>
    <n v="0"/>
  </r>
  <r>
    <x v="22"/>
    <s v="AT13"/>
    <x v="1"/>
    <x v="3"/>
    <n v="100"/>
    <x v="2"/>
    <x v="0"/>
    <x v="0"/>
    <s v="GWe"/>
    <n v="0"/>
  </r>
  <r>
    <x v="22"/>
    <s v="AT21"/>
    <x v="1"/>
    <x v="3"/>
    <n v="100"/>
    <x v="2"/>
    <x v="0"/>
    <x v="0"/>
    <s v="GWe"/>
    <n v="0.95178821800000002"/>
  </r>
  <r>
    <x v="22"/>
    <s v="AT22"/>
    <x v="1"/>
    <x v="3"/>
    <n v="100"/>
    <x v="2"/>
    <x v="0"/>
    <x v="0"/>
    <s v="GWe"/>
    <n v="2.4432101730000002"/>
  </r>
  <r>
    <x v="22"/>
    <s v="AT31"/>
    <x v="1"/>
    <x v="3"/>
    <n v="100"/>
    <x v="2"/>
    <x v="0"/>
    <x v="0"/>
    <s v="GWe"/>
    <n v="4.1385173010000003"/>
  </r>
  <r>
    <x v="22"/>
    <s v="AT32"/>
    <x v="1"/>
    <x v="3"/>
    <n v="100"/>
    <x v="2"/>
    <x v="0"/>
    <x v="0"/>
    <s v="GWe"/>
    <n v="0.69550173000000004"/>
  </r>
  <r>
    <x v="22"/>
    <s v="AT33"/>
    <x v="1"/>
    <x v="3"/>
    <n v="100"/>
    <x v="2"/>
    <x v="0"/>
    <x v="0"/>
    <s v="GWe"/>
    <n v="1.6674153300000001"/>
  </r>
  <r>
    <x v="22"/>
    <s v="AT34"/>
    <x v="1"/>
    <x v="3"/>
    <n v="100"/>
    <x v="2"/>
    <x v="0"/>
    <x v="0"/>
    <s v="GWe"/>
    <n v="0.42653316600000002"/>
  </r>
  <r>
    <x v="0"/>
    <s v="BE10"/>
    <x v="1"/>
    <x v="3"/>
    <n v="100"/>
    <x v="2"/>
    <x v="0"/>
    <x v="0"/>
    <s v="GWe"/>
    <n v="0"/>
  </r>
  <r>
    <x v="0"/>
    <s v="BE21"/>
    <x v="1"/>
    <x v="3"/>
    <n v="100"/>
    <x v="2"/>
    <x v="0"/>
    <x v="0"/>
    <s v="GWe"/>
    <n v="0"/>
  </r>
  <r>
    <x v="0"/>
    <s v="BE22"/>
    <x v="1"/>
    <x v="3"/>
    <n v="100"/>
    <x v="2"/>
    <x v="0"/>
    <x v="0"/>
    <s v="GWe"/>
    <n v="0"/>
  </r>
  <r>
    <x v="0"/>
    <s v="BE23"/>
    <x v="1"/>
    <x v="3"/>
    <n v="100"/>
    <x v="2"/>
    <x v="0"/>
    <x v="0"/>
    <s v="GWe"/>
    <n v="0"/>
  </r>
  <r>
    <x v="0"/>
    <s v="BE24"/>
    <x v="1"/>
    <x v="3"/>
    <n v="100"/>
    <x v="2"/>
    <x v="0"/>
    <x v="0"/>
    <s v="GWe"/>
    <n v="0.58100386199999998"/>
  </r>
  <r>
    <x v="0"/>
    <s v="BE25"/>
    <x v="1"/>
    <x v="3"/>
    <n v="100"/>
    <x v="2"/>
    <x v="0"/>
    <x v="0"/>
    <s v="GWe"/>
    <n v="0"/>
  </r>
  <r>
    <x v="0"/>
    <s v="BE31"/>
    <x v="1"/>
    <x v="3"/>
    <n v="100"/>
    <x v="2"/>
    <x v="0"/>
    <x v="0"/>
    <s v="GWe"/>
    <n v="0.85379226100000005"/>
  </r>
  <r>
    <x v="0"/>
    <s v="BE32"/>
    <x v="1"/>
    <x v="3"/>
    <n v="100"/>
    <x v="2"/>
    <x v="0"/>
    <x v="0"/>
    <s v="GWe"/>
    <n v="2.1422258059999999"/>
  </r>
  <r>
    <x v="0"/>
    <s v="BE33"/>
    <x v="1"/>
    <x v="3"/>
    <n v="100"/>
    <x v="2"/>
    <x v="0"/>
    <x v="0"/>
    <s v="GWe"/>
    <n v="1.8811771390000001"/>
  </r>
  <r>
    <x v="0"/>
    <s v="BE34"/>
    <x v="1"/>
    <x v="3"/>
    <n v="100"/>
    <x v="2"/>
    <x v="0"/>
    <x v="0"/>
    <s v="GWe"/>
    <n v="2.530751634"/>
  </r>
  <r>
    <x v="0"/>
    <s v="BE35"/>
    <x v="1"/>
    <x v="3"/>
    <n v="100"/>
    <x v="2"/>
    <x v="0"/>
    <x v="0"/>
    <s v="GWe"/>
    <n v="2.7753970589999999"/>
  </r>
  <r>
    <x v="1"/>
    <s v="BG31"/>
    <x v="1"/>
    <x v="3"/>
    <n v="100"/>
    <x v="2"/>
    <x v="0"/>
    <x v="0"/>
    <s v="GWe"/>
    <n v="35.468616806999997"/>
  </r>
  <r>
    <x v="1"/>
    <s v="BG32"/>
    <x v="1"/>
    <x v="3"/>
    <n v="100"/>
    <x v="2"/>
    <x v="0"/>
    <x v="0"/>
    <s v="GWe"/>
    <n v="23.505945989000001"/>
  </r>
  <r>
    <x v="1"/>
    <s v="BG33"/>
    <x v="1"/>
    <x v="3"/>
    <n v="100"/>
    <x v="2"/>
    <x v="0"/>
    <x v="0"/>
    <s v="GWe"/>
    <n v="13.738179649999999"/>
  </r>
  <r>
    <x v="1"/>
    <s v="BG34"/>
    <x v="1"/>
    <x v="3"/>
    <n v="100"/>
    <x v="2"/>
    <x v="0"/>
    <x v="0"/>
    <s v="GWe"/>
    <n v="22.294525629999999"/>
  </r>
  <r>
    <x v="1"/>
    <s v="BG41"/>
    <x v="1"/>
    <x v="3"/>
    <n v="100"/>
    <x v="2"/>
    <x v="0"/>
    <x v="0"/>
    <s v="GWe"/>
    <n v="2.3884598929999998"/>
  </r>
  <r>
    <x v="1"/>
    <s v="BG42"/>
    <x v="1"/>
    <x v="3"/>
    <n v="100"/>
    <x v="2"/>
    <x v="0"/>
    <x v="0"/>
    <s v="GWe"/>
    <n v="12.202654302999999"/>
  </r>
  <r>
    <x v="2"/>
    <s v="HR03"/>
    <x v="1"/>
    <x v="3"/>
    <n v="100"/>
    <x v="2"/>
    <x v="0"/>
    <x v="0"/>
    <s v="GWe"/>
    <n v="6.6176470590000003"/>
  </r>
  <r>
    <x v="2"/>
    <s v="HR04"/>
    <x v="1"/>
    <x v="3"/>
    <n v="100"/>
    <x v="2"/>
    <x v="0"/>
    <x v="0"/>
    <s v="GWe"/>
    <n v="26.906694497"/>
  </r>
  <r>
    <x v="3"/>
    <s v="CY00"/>
    <x v="1"/>
    <x v="3"/>
    <n v="100"/>
    <x v="2"/>
    <x v="0"/>
    <x v="0"/>
    <s v="GWe"/>
    <n v="7.5016129139999999"/>
  </r>
  <r>
    <x v="23"/>
    <s v="CZ01"/>
    <x v="1"/>
    <x v="3"/>
    <n v="100"/>
    <x v="2"/>
    <x v="0"/>
    <x v="0"/>
    <s v="GWe"/>
    <n v="0"/>
  </r>
  <r>
    <x v="23"/>
    <s v="CZ02"/>
    <x v="1"/>
    <x v="3"/>
    <n v="100"/>
    <x v="2"/>
    <x v="0"/>
    <x v="0"/>
    <s v="GWe"/>
    <n v="0"/>
  </r>
  <r>
    <x v="23"/>
    <s v="CZ03"/>
    <x v="1"/>
    <x v="3"/>
    <n v="100"/>
    <x v="2"/>
    <x v="0"/>
    <x v="0"/>
    <s v="GWe"/>
    <n v="8.8798371320000005"/>
  </r>
  <r>
    <x v="23"/>
    <s v="CZ04"/>
    <x v="1"/>
    <x v="3"/>
    <n v="100"/>
    <x v="2"/>
    <x v="0"/>
    <x v="0"/>
    <s v="GWe"/>
    <n v="5.4414705879999996"/>
  </r>
  <r>
    <x v="23"/>
    <s v="CZ05"/>
    <x v="1"/>
    <x v="3"/>
    <n v="100"/>
    <x v="2"/>
    <x v="0"/>
    <x v="0"/>
    <s v="GWe"/>
    <n v="3.4155000000000002"/>
  </r>
  <r>
    <x v="23"/>
    <s v="CZ06"/>
    <x v="1"/>
    <x v="3"/>
    <n v="100"/>
    <x v="2"/>
    <x v="0"/>
    <x v="0"/>
    <s v="GWe"/>
    <n v="0"/>
  </r>
  <r>
    <x v="23"/>
    <s v="CZ07"/>
    <x v="1"/>
    <x v="3"/>
    <n v="100"/>
    <x v="2"/>
    <x v="0"/>
    <x v="0"/>
    <s v="GWe"/>
    <n v="2.0525145440000001"/>
  </r>
  <r>
    <x v="23"/>
    <s v="CZ08"/>
    <x v="1"/>
    <x v="3"/>
    <n v="100"/>
    <x v="2"/>
    <x v="0"/>
    <x v="0"/>
    <s v="GWe"/>
    <n v="0.76940107000000002"/>
  </r>
  <r>
    <x v="4"/>
    <s v="DK01"/>
    <x v="1"/>
    <x v="3"/>
    <n v="100"/>
    <x v="2"/>
    <x v="0"/>
    <x v="0"/>
    <s v="GWe"/>
    <n v="0"/>
  </r>
  <r>
    <x v="4"/>
    <s v="DK02"/>
    <x v="1"/>
    <x v="3"/>
    <n v="100"/>
    <x v="2"/>
    <x v="0"/>
    <x v="0"/>
    <s v="GWe"/>
    <n v="0"/>
  </r>
  <r>
    <x v="4"/>
    <s v="DK03"/>
    <x v="1"/>
    <x v="3"/>
    <n v="100"/>
    <x v="2"/>
    <x v="0"/>
    <x v="0"/>
    <s v="GWe"/>
    <n v="0"/>
  </r>
  <r>
    <x v="4"/>
    <s v="DK04"/>
    <x v="1"/>
    <x v="3"/>
    <n v="100"/>
    <x v="2"/>
    <x v="0"/>
    <x v="0"/>
    <s v="GWe"/>
    <n v="0"/>
  </r>
  <r>
    <x v="4"/>
    <s v="DK05"/>
    <x v="1"/>
    <x v="3"/>
    <n v="100"/>
    <x v="2"/>
    <x v="0"/>
    <x v="0"/>
    <s v="GWe"/>
    <n v="0"/>
  </r>
  <r>
    <x v="5"/>
    <s v="EE00"/>
    <x v="1"/>
    <x v="3"/>
    <n v="100"/>
    <x v="2"/>
    <x v="0"/>
    <x v="0"/>
    <s v="GWe"/>
    <n v="0"/>
  </r>
  <r>
    <x v="6"/>
    <s v="FI19"/>
    <x v="1"/>
    <x v="3"/>
    <n v="100"/>
    <x v="2"/>
    <x v="0"/>
    <x v="0"/>
    <s v="GWe"/>
    <n v="0"/>
  </r>
  <r>
    <x v="6"/>
    <s v="FI1B"/>
    <x v="1"/>
    <x v="3"/>
    <n v="100"/>
    <x v="2"/>
    <x v="0"/>
    <x v="0"/>
    <s v="GWe"/>
    <n v="0"/>
  </r>
  <r>
    <x v="6"/>
    <s v="FI1C"/>
    <x v="1"/>
    <x v="3"/>
    <n v="100"/>
    <x v="2"/>
    <x v="0"/>
    <x v="0"/>
    <s v="GWe"/>
    <n v="0"/>
  </r>
  <r>
    <x v="6"/>
    <s v="FI1D"/>
    <x v="1"/>
    <x v="3"/>
    <n v="100"/>
    <x v="2"/>
    <x v="0"/>
    <x v="0"/>
    <s v="GWe"/>
    <n v="0.69490441199999997"/>
  </r>
  <r>
    <x v="6"/>
    <s v="FI20"/>
    <x v="1"/>
    <x v="3"/>
    <n v="100"/>
    <x v="2"/>
    <x v="0"/>
    <x v="0"/>
    <s v="GWe"/>
    <n v="0"/>
  </r>
  <r>
    <x v="7"/>
    <s v="FR10"/>
    <x v="1"/>
    <x v="3"/>
    <n v="100"/>
    <x v="2"/>
    <x v="0"/>
    <x v="0"/>
    <s v="GWe"/>
    <n v="0"/>
  </r>
  <r>
    <x v="7"/>
    <s v="FR21"/>
    <x v="1"/>
    <x v="3"/>
    <n v="100"/>
    <x v="2"/>
    <x v="0"/>
    <x v="0"/>
    <s v="GWe"/>
    <n v="0"/>
  </r>
  <r>
    <x v="7"/>
    <s v="FR22"/>
    <x v="1"/>
    <x v="3"/>
    <n v="100"/>
    <x v="2"/>
    <x v="0"/>
    <x v="0"/>
    <s v="GWe"/>
    <n v="0"/>
  </r>
  <r>
    <x v="7"/>
    <s v="FR23"/>
    <x v="1"/>
    <x v="3"/>
    <n v="100"/>
    <x v="2"/>
    <x v="0"/>
    <x v="0"/>
    <s v="GWe"/>
    <n v="0"/>
  </r>
  <r>
    <x v="7"/>
    <s v="FR24"/>
    <x v="1"/>
    <x v="3"/>
    <n v="100"/>
    <x v="2"/>
    <x v="0"/>
    <x v="0"/>
    <s v="GWe"/>
    <n v="0"/>
  </r>
  <r>
    <x v="7"/>
    <s v="FR25"/>
    <x v="1"/>
    <x v="3"/>
    <n v="100"/>
    <x v="2"/>
    <x v="0"/>
    <x v="0"/>
    <s v="GWe"/>
    <n v="0"/>
  </r>
  <r>
    <x v="7"/>
    <s v="FR26"/>
    <x v="1"/>
    <x v="3"/>
    <n v="100"/>
    <x v="2"/>
    <x v="0"/>
    <x v="0"/>
    <s v="GWe"/>
    <n v="0"/>
  </r>
  <r>
    <x v="7"/>
    <s v="FR30"/>
    <x v="1"/>
    <x v="3"/>
    <n v="100"/>
    <x v="2"/>
    <x v="0"/>
    <x v="0"/>
    <s v="GWe"/>
    <n v="0"/>
  </r>
  <r>
    <x v="7"/>
    <s v="FR41"/>
    <x v="1"/>
    <x v="3"/>
    <n v="100"/>
    <x v="2"/>
    <x v="0"/>
    <x v="0"/>
    <s v="GWe"/>
    <n v="19.660626935"/>
  </r>
  <r>
    <x v="7"/>
    <s v="FR42"/>
    <x v="1"/>
    <x v="3"/>
    <n v="100"/>
    <x v="2"/>
    <x v="0"/>
    <x v="0"/>
    <s v="GWe"/>
    <n v="6.7697254899999999"/>
  </r>
  <r>
    <x v="7"/>
    <s v="FR43"/>
    <x v="1"/>
    <x v="3"/>
    <n v="100"/>
    <x v="2"/>
    <x v="0"/>
    <x v="0"/>
    <s v="GWe"/>
    <n v="8.3057342799999994"/>
  </r>
  <r>
    <x v="7"/>
    <s v="FR51"/>
    <x v="1"/>
    <x v="3"/>
    <n v="100"/>
    <x v="2"/>
    <x v="0"/>
    <x v="0"/>
    <s v="GWe"/>
    <n v="0"/>
  </r>
  <r>
    <x v="7"/>
    <s v="FR52"/>
    <x v="1"/>
    <x v="3"/>
    <n v="100"/>
    <x v="2"/>
    <x v="0"/>
    <x v="0"/>
    <s v="GWe"/>
    <n v="0"/>
  </r>
  <r>
    <x v="7"/>
    <s v="FR53"/>
    <x v="1"/>
    <x v="3"/>
    <n v="100"/>
    <x v="2"/>
    <x v="0"/>
    <x v="0"/>
    <s v="GWe"/>
    <n v="0"/>
  </r>
  <r>
    <x v="7"/>
    <s v="FR61"/>
    <x v="1"/>
    <x v="3"/>
    <n v="100"/>
    <x v="2"/>
    <x v="0"/>
    <x v="0"/>
    <s v="GWe"/>
    <n v="33.075220588000001"/>
  </r>
  <r>
    <x v="7"/>
    <s v="FR62"/>
    <x v="1"/>
    <x v="3"/>
    <n v="100"/>
    <x v="2"/>
    <x v="0"/>
    <x v="0"/>
    <s v="GWe"/>
    <n v="18.734400519000001"/>
  </r>
  <r>
    <x v="7"/>
    <s v="FR63"/>
    <x v="1"/>
    <x v="3"/>
    <n v="100"/>
    <x v="2"/>
    <x v="0"/>
    <x v="0"/>
    <s v="GWe"/>
    <n v="4.2263345589999997"/>
  </r>
  <r>
    <x v="7"/>
    <s v="FR71"/>
    <x v="1"/>
    <x v="3"/>
    <n v="100"/>
    <x v="2"/>
    <x v="0"/>
    <x v="0"/>
    <s v="GWe"/>
    <n v="9.621273167"/>
  </r>
  <r>
    <x v="7"/>
    <s v="FR72"/>
    <x v="1"/>
    <x v="3"/>
    <n v="100"/>
    <x v="2"/>
    <x v="0"/>
    <x v="0"/>
    <s v="GWe"/>
    <n v="0"/>
  </r>
  <r>
    <x v="7"/>
    <s v="FR81"/>
    <x v="1"/>
    <x v="3"/>
    <n v="100"/>
    <x v="2"/>
    <x v="0"/>
    <x v="0"/>
    <s v="GWe"/>
    <n v="0"/>
  </r>
  <r>
    <x v="7"/>
    <s v="FR82"/>
    <x v="1"/>
    <x v="3"/>
    <n v="100"/>
    <x v="2"/>
    <x v="0"/>
    <x v="0"/>
    <s v="GWe"/>
    <n v="5.335828877"/>
  </r>
  <r>
    <x v="7"/>
    <s v="FR83"/>
    <x v="1"/>
    <x v="3"/>
    <n v="100"/>
    <x v="2"/>
    <x v="0"/>
    <x v="0"/>
    <s v="GWe"/>
    <n v="1.703629359"/>
  </r>
  <r>
    <x v="8"/>
    <s v="DEC0"/>
    <x v="1"/>
    <x v="3"/>
    <n v="100"/>
    <x v="2"/>
    <x v="0"/>
    <x v="0"/>
    <s v="GWe"/>
    <n v="0.61726310200000001"/>
  </r>
  <r>
    <x v="8"/>
    <s v="DE11"/>
    <x v="1"/>
    <x v="3"/>
    <n v="100"/>
    <x v="2"/>
    <x v="0"/>
    <x v="0"/>
    <s v="GWe"/>
    <n v="10.868745587999999"/>
  </r>
  <r>
    <x v="8"/>
    <s v="DE12"/>
    <x v="1"/>
    <x v="3"/>
    <n v="100"/>
    <x v="2"/>
    <x v="0"/>
    <x v="0"/>
    <s v="GWe"/>
    <n v="3.4063823530000001"/>
  </r>
  <r>
    <x v="8"/>
    <s v="DE13"/>
    <x v="1"/>
    <x v="3"/>
    <n v="100"/>
    <x v="2"/>
    <x v="0"/>
    <x v="0"/>
    <s v="GWe"/>
    <n v="5.607647526"/>
  </r>
  <r>
    <x v="8"/>
    <s v="DE14"/>
    <x v="1"/>
    <x v="3"/>
    <n v="100"/>
    <x v="2"/>
    <x v="0"/>
    <x v="0"/>
    <s v="GWe"/>
    <n v="9.8046244340000008"/>
  </r>
  <r>
    <x v="8"/>
    <s v="DE21"/>
    <x v="1"/>
    <x v="3"/>
    <n v="100"/>
    <x v="2"/>
    <x v="0"/>
    <x v="0"/>
    <s v="GWe"/>
    <n v="9.1779191180000002"/>
  </r>
  <r>
    <x v="8"/>
    <s v="DE22"/>
    <x v="1"/>
    <x v="3"/>
    <n v="100"/>
    <x v="2"/>
    <x v="0"/>
    <x v="0"/>
    <s v="GWe"/>
    <n v="7.3184313730000001"/>
  </r>
  <r>
    <x v="8"/>
    <s v="DE23"/>
    <x v="1"/>
    <x v="3"/>
    <n v="100"/>
    <x v="2"/>
    <x v="0"/>
    <x v="0"/>
    <s v="GWe"/>
    <n v="5.3164054439999999"/>
  </r>
  <r>
    <x v="8"/>
    <s v="DE24"/>
    <x v="1"/>
    <x v="3"/>
    <n v="100"/>
    <x v="2"/>
    <x v="0"/>
    <x v="0"/>
    <s v="GWe"/>
    <n v="2.7020238970000001"/>
  </r>
  <r>
    <x v="8"/>
    <s v="DE25"/>
    <x v="1"/>
    <x v="3"/>
    <n v="100"/>
    <x v="2"/>
    <x v="0"/>
    <x v="0"/>
    <s v="GWe"/>
    <n v="5.4398382349999999"/>
  </r>
  <r>
    <x v="8"/>
    <s v="DE26"/>
    <x v="1"/>
    <x v="3"/>
    <n v="100"/>
    <x v="2"/>
    <x v="0"/>
    <x v="0"/>
    <s v="GWe"/>
    <n v="6.179760784"/>
  </r>
  <r>
    <x v="8"/>
    <s v="DE27"/>
    <x v="1"/>
    <x v="3"/>
    <n v="100"/>
    <x v="2"/>
    <x v="0"/>
    <x v="0"/>
    <s v="GWe"/>
    <n v="9.4994677000000003"/>
  </r>
  <r>
    <x v="8"/>
    <s v="DE30"/>
    <x v="1"/>
    <x v="3"/>
    <n v="100"/>
    <x v="2"/>
    <x v="0"/>
    <x v="0"/>
    <s v="GWe"/>
    <n v="4.1148073E-2"/>
  </r>
  <r>
    <x v="8"/>
    <s v="DE40"/>
    <x v="1"/>
    <x v="3"/>
    <n v="100"/>
    <x v="2"/>
    <x v="0"/>
    <x v="0"/>
    <s v="GWe"/>
    <n v="10.508910632999999"/>
  </r>
  <r>
    <x v="8"/>
    <s v="DE50"/>
    <x v="1"/>
    <x v="3"/>
    <n v="100"/>
    <x v="2"/>
    <x v="0"/>
    <x v="0"/>
    <s v="GWe"/>
    <n v="0"/>
  </r>
  <r>
    <x v="8"/>
    <s v="DE60"/>
    <x v="1"/>
    <x v="3"/>
    <n v="100"/>
    <x v="2"/>
    <x v="0"/>
    <x v="0"/>
    <s v="GWe"/>
    <n v="0"/>
  </r>
  <r>
    <x v="8"/>
    <s v="DE71"/>
    <x v="1"/>
    <x v="3"/>
    <n v="100"/>
    <x v="2"/>
    <x v="0"/>
    <x v="0"/>
    <s v="GWe"/>
    <n v="2.1571780189999998"/>
  </r>
  <r>
    <x v="8"/>
    <s v="DE72"/>
    <x v="1"/>
    <x v="3"/>
    <n v="100"/>
    <x v="2"/>
    <x v="0"/>
    <x v="0"/>
    <s v="GWe"/>
    <n v="3.3446507350000001"/>
  </r>
  <r>
    <x v="8"/>
    <s v="DE73"/>
    <x v="1"/>
    <x v="3"/>
    <n v="100"/>
    <x v="2"/>
    <x v="0"/>
    <x v="0"/>
    <s v="GWe"/>
    <n v="4.7842802149999999"/>
  </r>
  <r>
    <x v="8"/>
    <s v="DE80"/>
    <x v="1"/>
    <x v="3"/>
    <n v="100"/>
    <x v="2"/>
    <x v="0"/>
    <x v="0"/>
    <s v="GWe"/>
    <n v="0"/>
  </r>
  <r>
    <x v="8"/>
    <s v="DE91"/>
    <x v="1"/>
    <x v="3"/>
    <n v="100"/>
    <x v="2"/>
    <x v="0"/>
    <x v="0"/>
    <s v="GWe"/>
    <n v="4.5584800000000003"/>
  </r>
  <r>
    <x v="8"/>
    <s v="DE92"/>
    <x v="1"/>
    <x v="3"/>
    <n v="100"/>
    <x v="2"/>
    <x v="0"/>
    <x v="0"/>
    <s v="GWe"/>
    <n v="1.3117726240000001"/>
  </r>
  <r>
    <x v="8"/>
    <s v="DE93"/>
    <x v="1"/>
    <x v="3"/>
    <n v="100"/>
    <x v="2"/>
    <x v="0"/>
    <x v="0"/>
    <s v="GWe"/>
    <n v="3.6899264710000002"/>
  </r>
  <r>
    <x v="8"/>
    <s v="DE94"/>
    <x v="1"/>
    <x v="3"/>
    <n v="100"/>
    <x v="2"/>
    <x v="0"/>
    <x v="0"/>
    <s v="GWe"/>
    <n v="0"/>
  </r>
  <r>
    <x v="8"/>
    <s v="DEA1"/>
    <x v="1"/>
    <x v="3"/>
    <n v="100"/>
    <x v="2"/>
    <x v="0"/>
    <x v="0"/>
    <s v="GWe"/>
    <n v="0"/>
  </r>
  <r>
    <x v="8"/>
    <s v="DEA2"/>
    <x v="1"/>
    <x v="3"/>
    <n v="100"/>
    <x v="2"/>
    <x v="0"/>
    <x v="0"/>
    <s v="GWe"/>
    <n v="1.0458529409999999"/>
  </r>
  <r>
    <x v="8"/>
    <s v="DEA3"/>
    <x v="1"/>
    <x v="3"/>
    <n v="100"/>
    <x v="2"/>
    <x v="0"/>
    <x v="0"/>
    <s v="GWe"/>
    <n v="0"/>
  </r>
  <r>
    <x v="8"/>
    <s v="DEA4"/>
    <x v="1"/>
    <x v="3"/>
    <n v="100"/>
    <x v="2"/>
    <x v="0"/>
    <x v="0"/>
    <s v="GWe"/>
    <n v="2.112408088"/>
  </r>
  <r>
    <x v="8"/>
    <s v="DEA5"/>
    <x v="1"/>
    <x v="3"/>
    <n v="100"/>
    <x v="2"/>
    <x v="0"/>
    <x v="0"/>
    <s v="GWe"/>
    <n v="1.1348416290000001"/>
  </r>
  <r>
    <x v="8"/>
    <s v="DEB1"/>
    <x v="1"/>
    <x v="3"/>
    <n v="100"/>
    <x v="2"/>
    <x v="0"/>
    <x v="0"/>
    <s v="GWe"/>
    <n v="4.1932536039999997"/>
  </r>
  <r>
    <x v="8"/>
    <s v="DEB2"/>
    <x v="1"/>
    <x v="3"/>
    <n v="100"/>
    <x v="2"/>
    <x v="0"/>
    <x v="0"/>
    <s v="GWe"/>
    <n v="2.3845637439999998"/>
  </r>
  <r>
    <x v="8"/>
    <s v="DEB3"/>
    <x v="1"/>
    <x v="3"/>
    <n v="100"/>
    <x v="2"/>
    <x v="0"/>
    <x v="0"/>
    <s v="GWe"/>
    <n v="5.4231980350000004"/>
  </r>
  <r>
    <x v="8"/>
    <s v="DED2"/>
    <x v="1"/>
    <x v="3"/>
    <n v="100"/>
    <x v="2"/>
    <x v="0"/>
    <x v="0"/>
    <s v="GWe"/>
    <n v="2.9420614970000001"/>
  </r>
  <r>
    <x v="8"/>
    <s v="DED4"/>
    <x v="1"/>
    <x v="3"/>
    <n v="100"/>
    <x v="2"/>
    <x v="0"/>
    <x v="0"/>
    <s v="GWe"/>
    <n v="5.2037812499999996"/>
  </r>
  <r>
    <x v="8"/>
    <s v="DED5"/>
    <x v="1"/>
    <x v="3"/>
    <n v="100"/>
    <x v="2"/>
    <x v="0"/>
    <x v="0"/>
    <s v="GWe"/>
    <n v="0.83158045000000003"/>
  </r>
  <r>
    <x v="8"/>
    <s v="DEE0"/>
    <x v="1"/>
    <x v="3"/>
    <n v="100"/>
    <x v="2"/>
    <x v="0"/>
    <x v="0"/>
    <s v="GWe"/>
    <n v="9.1461794120000004"/>
  </r>
  <r>
    <x v="8"/>
    <s v="DEF0"/>
    <x v="1"/>
    <x v="3"/>
    <n v="100"/>
    <x v="2"/>
    <x v="0"/>
    <x v="0"/>
    <s v="GWe"/>
    <n v="0"/>
  </r>
  <r>
    <x v="8"/>
    <s v="DEG0"/>
    <x v="1"/>
    <x v="3"/>
    <n v="100"/>
    <x v="2"/>
    <x v="0"/>
    <x v="0"/>
    <s v="GWe"/>
    <n v="13.502357142999999"/>
  </r>
  <r>
    <x v="9"/>
    <s v="EL30"/>
    <x v="1"/>
    <x v="3"/>
    <n v="100"/>
    <x v="2"/>
    <x v="0"/>
    <x v="0"/>
    <s v="GWe"/>
    <n v="2.118907563"/>
  </r>
  <r>
    <x v="9"/>
    <s v="EL41"/>
    <x v="1"/>
    <x v="3"/>
    <n v="100"/>
    <x v="2"/>
    <x v="0"/>
    <x v="0"/>
    <s v="GWe"/>
    <n v="0"/>
  </r>
  <r>
    <x v="9"/>
    <s v="EL42"/>
    <x v="1"/>
    <x v="3"/>
    <n v="100"/>
    <x v="2"/>
    <x v="0"/>
    <x v="0"/>
    <s v="GWe"/>
    <n v="0"/>
  </r>
  <r>
    <x v="9"/>
    <s v="EL43"/>
    <x v="1"/>
    <x v="3"/>
    <n v="100"/>
    <x v="2"/>
    <x v="0"/>
    <x v="0"/>
    <s v="GWe"/>
    <n v="6.6485933499999996"/>
  </r>
  <r>
    <x v="9"/>
    <s v="EL51"/>
    <x v="1"/>
    <x v="3"/>
    <n v="100"/>
    <x v="2"/>
    <x v="0"/>
    <x v="0"/>
    <s v="GWe"/>
    <n v="7.4397759099999998"/>
  </r>
  <r>
    <x v="9"/>
    <s v="EL52"/>
    <x v="1"/>
    <x v="3"/>
    <n v="100"/>
    <x v="2"/>
    <x v="0"/>
    <x v="0"/>
    <s v="GWe"/>
    <n v="17.807563725000001"/>
  </r>
  <r>
    <x v="9"/>
    <s v="EL53"/>
    <x v="1"/>
    <x v="3"/>
    <n v="100"/>
    <x v="2"/>
    <x v="0"/>
    <x v="0"/>
    <s v="GWe"/>
    <n v="7.4529553489999998"/>
  </r>
  <r>
    <x v="9"/>
    <s v="EL54"/>
    <x v="1"/>
    <x v="3"/>
    <n v="100"/>
    <x v="2"/>
    <x v="0"/>
    <x v="0"/>
    <s v="GWe"/>
    <n v="3.2551615549999999"/>
  </r>
  <r>
    <x v="9"/>
    <s v="EL61"/>
    <x v="1"/>
    <x v="3"/>
    <n v="100"/>
    <x v="2"/>
    <x v="0"/>
    <x v="0"/>
    <s v="GWe"/>
    <n v="17.497045266000001"/>
  </r>
  <r>
    <x v="9"/>
    <s v="EL62"/>
    <x v="1"/>
    <x v="3"/>
    <n v="100"/>
    <x v="2"/>
    <x v="0"/>
    <x v="0"/>
    <s v="GWe"/>
    <n v="1.5788927340000001"/>
  </r>
  <r>
    <x v="9"/>
    <s v="EL63"/>
    <x v="1"/>
    <x v="3"/>
    <n v="100"/>
    <x v="2"/>
    <x v="0"/>
    <x v="0"/>
    <s v="GWe"/>
    <n v="9.2711466480000002"/>
  </r>
  <r>
    <x v="9"/>
    <s v="EL64"/>
    <x v="1"/>
    <x v="3"/>
    <n v="100"/>
    <x v="2"/>
    <x v="0"/>
    <x v="0"/>
    <s v="GWe"/>
    <n v="11.942476581999999"/>
  </r>
  <r>
    <x v="9"/>
    <s v="EL65"/>
    <x v="1"/>
    <x v="3"/>
    <n v="100"/>
    <x v="2"/>
    <x v="0"/>
    <x v="0"/>
    <s v="GWe"/>
    <n v="13.032941176"/>
  </r>
  <r>
    <x v="24"/>
    <s v="HU10"/>
    <x v="1"/>
    <x v="3"/>
    <n v="100"/>
    <x v="2"/>
    <x v="0"/>
    <x v="0"/>
    <s v="GWe"/>
    <n v="9.2595147059999992"/>
  </r>
  <r>
    <x v="24"/>
    <s v="HU21"/>
    <x v="1"/>
    <x v="3"/>
    <n v="100"/>
    <x v="2"/>
    <x v="0"/>
    <x v="0"/>
    <s v="GWe"/>
    <n v="0"/>
  </r>
  <r>
    <x v="24"/>
    <s v="HU22"/>
    <x v="1"/>
    <x v="3"/>
    <n v="100"/>
    <x v="2"/>
    <x v="0"/>
    <x v="0"/>
    <s v="GWe"/>
    <n v="0.397565744"/>
  </r>
  <r>
    <x v="24"/>
    <s v="HU23"/>
    <x v="1"/>
    <x v="3"/>
    <n v="100"/>
    <x v="2"/>
    <x v="0"/>
    <x v="0"/>
    <s v="GWe"/>
    <n v="3.8276537429999999"/>
  </r>
  <r>
    <x v="24"/>
    <s v="HU31"/>
    <x v="1"/>
    <x v="3"/>
    <n v="100"/>
    <x v="2"/>
    <x v="0"/>
    <x v="0"/>
    <s v="GWe"/>
    <n v="15.558392157"/>
  </r>
  <r>
    <x v="24"/>
    <s v="HU32"/>
    <x v="1"/>
    <x v="3"/>
    <n v="100"/>
    <x v="2"/>
    <x v="0"/>
    <x v="0"/>
    <s v="GWe"/>
    <n v="47.508941176"/>
  </r>
  <r>
    <x v="24"/>
    <s v="HU33"/>
    <x v="1"/>
    <x v="3"/>
    <n v="100"/>
    <x v="2"/>
    <x v="0"/>
    <x v="0"/>
    <s v="GWe"/>
    <n v="44.735251130999998"/>
  </r>
  <r>
    <x v="10"/>
    <s v="IE01"/>
    <x v="1"/>
    <x v="3"/>
    <n v="100"/>
    <x v="2"/>
    <x v="0"/>
    <x v="0"/>
    <s v="GWe"/>
    <n v="0"/>
  </r>
  <r>
    <x v="10"/>
    <s v="IE02"/>
    <x v="1"/>
    <x v="3"/>
    <n v="100"/>
    <x v="2"/>
    <x v="0"/>
    <x v="0"/>
    <s v="GWe"/>
    <n v="0"/>
  </r>
  <r>
    <x v="11"/>
    <s v="ITC1"/>
    <x v="1"/>
    <x v="3"/>
    <n v="100"/>
    <x v="2"/>
    <x v="0"/>
    <x v="0"/>
    <s v="GWe"/>
    <n v="3.8782685899999998"/>
  </r>
  <r>
    <x v="11"/>
    <s v="ITC2"/>
    <x v="1"/>
    <x v="3"/>
    <n v="100"/>
    <x v="2"/>
    <x v="0"/>
    <x v="0"/>
    <s v="GWe"/>
    <n v="0.55851442299999998"/>
  </r>
  <r>
    <x v="11"/>
    <s v="ITC3"/>
    <x v="1"/>
    <x v="3"/>
    <n v="100"/>
    <x v="2"/>
    <x v="0"/>
    <x v="0"/>
    <s v="GWe"/>
    <n v="0.322486667"/>
  </r>
  <r>
    <x v="11"/>
    <s v="ITC4"/>
    <x v="1"/>
    <x v="3"/>
    <n v="100"/>
    <x v="2"/>
    <x v="0"/>
    <x v="0"/>
    <s v="GWe"/>
    <n v="2.0339495799999998"/>
  </r>
  <r>
    <x v="11"/>
    <s v="ITF1"/>
    <x v="1"/>
    <x v="3"/>
    <n v="100"/>
    <x v="2"/>
    <x v="0"/>
    <x v="0"/>
    <s v="GWe"/>
    <n v="4.8256189059999999"/>
  </r>
  <r>
    <x v="11"/>
    <s v="ITF2"/>
    <x v="1"/>
    <x v="3"/>
    <n v="100"/>
    <x v="2"/>
    <x v="0"/>
    <x v="0"/>
    <s v="GWe"/>
    <n v="3.204580596"/>
  </r>
  <r>
    <x v="11"/>
    <s v="ITF3"/>
    <x v="1"/>
    <x v="3"/>
    <n v="100"/>
    <x v="2"/>
    <x v="0"/>
    <x v="0"/>
    <s v="GWe"/>
    <n v="5.884461538"/>
  </r>
  <r>
    <x v="11"/>
    <s v="ITF4"/>
    <x v="1"/>
    <x v="3"/>
    <n v="100"/>
    <x v="2"/>
    <x v="0"/>
    <x v="0"/>
    <s v="GWe"/>
    <n v="7.3521360290000004"/>
  </r>
  <r>
    <x v="11"/>
    <s v="ITF5"/>
    <x v="1"/>
    <x v="3"/>
    <n v="100"/>
    <x v="2"/>
    <x v="0"/>
    <x v="0"/>
    <s v="GWe"/>
    <n v="8.1663865550000008"/>
  </r>
  <r>
    <x v="11"/>
    <s v="ITF6"/>
    <x v="1"/>
    <x v="3"/>
    <n v="100"/>
    <x v="2"/>
    <x v="0"/>
    <x v="0"/>
    <s v="GWe"/>
    <n v="8.1375630250000004"/>
  </r>
  <r>
    <x v="11"/>
    <s v="ITG1"/>
    <x v="1"/>
    <x v="3"/>
    <n v="100"/>
    <x v="2"/>
    <x v="0"/>
    <x v="0"/>
    <s v="GWe"/>
    <n v="31.408049536"/>
  </r>
  <r>
    <x v="11"/>
    <s v="ITG2"/>
    <x v="1"/>
    <x v="3"/>
    <n v="100"/>
    <x v="2"/>
    <x v="0"/>
    <x v="0"/>
    <s v="GWe"/>
    <n v="22.095411765000001"/>
  </r>
  <r>
    <x v="11"/>
    <s v="ITH1"/>
    <x v="1"/>
    <x v="3"/>
    <n v="100"/>
    <x v="2"/>
    <x v="0"/>
    <x v="0"/>
    <s v="GWe"/>
    <n v="0.62063196700000001"/>
  </r>
  <r>
    <x v="11"/>
    <s v="ITH2"/>
    <x v="1"/>
    <x v="3"/>
    <n v="100"/>
    <x v="2"/>
    <x v="0"/>
    <x v="0"/>
    <s v="GWe"/>
    <n v="0.51988847699999996"/>
  </r>
  <r>
    <x v="11"/>
    <s v="ITH3"/>
    <x v="1"/>
    <x v="3"/>
    <n v="100"/>
    <x v="2"/>
    <x v="0"/>
    <x v="0"/>
    <s v="GWe"/>
    <n v="5.1965853659999999"/>
  </r>
  <r>
    <x v="11"/>
    <s v="ITH4"/>
    <x v="1"/>
    <x v="3"/>
    <n v="100"/>
    <x v="2"/>
    <x v="0"/>
    <x v="0"/>
    <s v="GWe"/>
    <n v="0.50234151900000001"/>
  </r>
  <r>
    <x v="11"/>
    <s v="ITH5"/>
    <x v="1"/>
    <x v="3"/>
    <n v="100"/>
    <x v="2"/>
    <x v="0"/>
    <x v="0"/>
    <s v="GWe"/>
    <n v="7.976043529"/>
  </r>
  <r>
    <x v="11"/>
    <s v="ITI1"/>
    <x v="1"/>
    <x v="3"/>
    <n v="100"/>
    <x v="2"/>
    <x v="0"/>
    <x v="0"/>
    <s v="GWe"/>
    <n v="13.84473749"/>
  </r>
  <r>
    <x v="11"/>
    <s v="ITI2"/>
    <x v="1"/>
    <x v="3"/>
    <n v="100"/>
    <x v="2"/>
    <x v="0"/>
    <x v="0"/>
    <s v="GWe"/>
    <n v="5.8428669930000003"/>
  </r>
  <r>
    <x v="11"/>
    <s v="ITI3"/>
    <x v="1"/>
    <x v="3"/>
    <n v="100"/>
    <x v="2"/>
    <x v="0"/>
    <x v="0"/>
    <s v="GWe"/>
    <n v="7.552597681"/>
  </r>
  <r>
    <x v="11"/>
    <s v="ITI4"/>
    <x v="1"/>
    <x v="3"/>
    <n v="100"/>
    <x v="2"/>
    <x v="0"/>
    <x v="0"/>
    <s v="GWe"/>
    <n v="10.064658695"/>
  </r>
  <r>
    <x v="11"/>
    <s v="SM00"/>
    <x v="1"/>
    <x v="3"/>
    <n v="100"/>
    <x v="2"/>
    <x v="0"/>
    <x v="0"/>
    <s v="GWe"/>
    <n v="4.5423528999999997E-2"/>
  </r>
  <r>
    <x v="12"/>
    <s v="LV00"/>
    <x v="1"/>
    <x v="3"/>
    <n v="100"/>
    <x v="2"/>
    <x v="0"/>
    <x v="0"/>
    <s v="GWe"/>
    <n v="0"/>
  </r>
  <r>
    <x v="13"/>
    <s v="LT00"/>
    <x v="1"/>
    <x v="3"/>
    <n v="100"/>
    <x v="2"/>
    <x v="0"/>
    <x v="0"/>
    <s v="GWe"/>
    <n v="0"/>
  </r>
  <r>
    <x v="25"/>
    <s v="LU00"/>
    <x v="1"/>
    <x v="3"/>
    <n v="100"/>
    <x v="2"/>
    <x v="0"/>
    <x v="0"/>
    <s v="GWe"/>
    <n v="1.5197983193277318"/>
  </r>
  <r>
    <x v="14"/>
    <s v="MT00"/>
    <x v="1"/>
    <x v="3"/>
    <n v="100"/>
    <x v="2"/>
    <x v="0"/>
    <x v="0"/>
    <s v="GWe"/>
    <n v="0"/>
  </r>
  <r>
    <x v="15"/>
    <s v="NL11"/>
    <x v="1"/>
    <x v="3"/>
    <n v="100"/>
    <x v="2"/>
    <x v="0"/>
    <x v="0"/>
    <s v="GWe"/>
    <n v="0"/>
  </r>
  <r>
    <x v="15"/>
    <s v="NL12"/>
    <x v="1"/>
    <x v="3"/>
    <n v="100"/>
    <x v="2"/>
    <x v="0"/>
    <x v="0"/>
    <s v="GWe"/>
    <n v="0"/>
  </r>
  <r>
    <x v="15"/>
    <s v="NL13"/>
    <x v="1"/>
    <x v="3"/>
    <n v="100"/>
    <x v="2"/>
    <x v="0"/>
    <x v="0"/>
    <s v="GWe"/>
    <n v="0"/>
  </r>
  <r>
    <x v="15"/>
    <s v="NL21"/>
    <x v="1"/>
    <x v="3"/>
    <n v="100"/>
    <x v="2"/>
    <x v="0"/>
    <x v="0"/>
    <s v="GWe"/>
    <n v="0"/>
  </r>
  <r>
    <x v="15"/>
    <s v="NL22"/>
    <x v="1"/>
    <x v="3"/>
    <n v="100"/>
    <x v="2"/>
    <x v="0"/>
    <x v="0"/>
    <s v="GWe"/>
    <n v="0"/>
  </r>
  <r>
    <x v="15"/>
    <s v="NL23"/>
    <x v="1"/>
    <x v="3"/>
    <n v="100"/>
    <x v="2"/>
    <x v="0"/>
    <x v="0"/>
    <s v="GWe"/>
    <n v="0"/>
  </r>
  <r>
    <x v="15"/>
    <s v="NL31"/>
    <x v="1"/>
    <x v="3"/>
    <n v="100"/>
    <x v="2"/>
    <x v="0"/>
    <x v="0"/>
    <s v="GWe"/>
    <n v="0"/>
  </r>
  <r>
    <x v="15"/>
    <s v="NL32"/>
    <x v="1"/>
    <x v="3"/>
    <n v="100"/>
    <x v="2"/>
    <x v="0"/>
    <x v="0"/>
    <s v="GWe"/>
    <n v="0"/>
  </r>
  <r>
    <x v="15"/>
    <s v="NL33"/>
    <x v="1"/>
    <x v="3"/>
    <n v="100"/>
    <x v="2"/>
    <x v="0"/>
    <x v="0"/>
    <s v="GWe"/>
    <n v="0"/>
  </r>
  <r>
    <x v="15"/>
    <s v="NL34"/>
    <x v="1"/>
    <x v="3"/>
    <n v="100"/>
    <x v="2"/>
    <x v="0"/>
    <x v="0"/>
    <s v="GWe"/>
    <n v="0"/>
  </r>
  <r>
    <x v="15"/>
    <s v="NL41"/>
    <x v="1"/>
    <x v="3"/>
    <n v="100"/>
    <x v="2"/>
    <x v="0"/>
    <x v="0"/>
    <s v="GWe"/>
    <n v="0"/>
  </r>
  <r>
    <x v="15"/>
    <s v="NL42"/>
    <x v="1"/>
    <x v="3"/>
    <n v="100"/>
    <x v="2"/>
    <x v="0"/>
    <x v="0"/>
    <s v="GWe"/>
    <n v="0"/>
  </r>
  <r>
    <x v="16"/>
    <s v="PL11"/>
    <x v="1"/>
    <x v="3"/>
    <n v="100"/>
    <x v="2"/>
    <x v="0"/>
    <x v="0"/>
    <s v="GWe"/>
    <n v="0"/>
  </r>
  <r>
    <x v="16"/>
    <s v="PL12"/>
    <x v="1"/>
    <x v="3"/>
    <n v="100"/>
    <x v="2"/>
    <x v="0"/>
    <x v="0"/>
    <s v="GWe"/>
    <n v="0"/>
  </r>
  <r>
    <x v="16"/>
    <s v="PL21"/>
    <x v="1"/>
    <x v="3"/>
    <n v="100"/>
    <x v="2"/>
    <x v="0"/>
    <x v="0"/>
    <s v="GWe"/>
    <n v="5.0779411760000004"/>
  </r>
  <r>
    <x v="16"/>
    <s v="PL22"/>
    <x v="1"/>
    <x v="3"/>
    <n v="100"/>
    <x v="2"/>
    <x v="0"/>
    <x v="0"/>
    <s v="GWe"/>
    <n v="2.0482111340000002"/>
  </r>
  <r>
    <x v="16"/>
    <s v="PL31"/>
    <x v="1"/>
    <x v="3"/>
    <n v="100"/>
    <x v="2"/>
    <x v="0"/>
    <x v="0"/>
    <s v="GWe"/>
    <n v="0"/>
  </r>
  <r>
    <x v="16"/>
    <s v="PL32"/>
    <x v="1"/>
    <x v="3"/>
    <n v="100"/>
    <x v="2"/>
    <x v="0"/>
    <x v="0"/>
    <s v="GWe"/>
    <n v="7.2700995480000001"/>
  </r>
  <r>
    <x v="16"/>
    <s v="PL33"/>
    <x v="1"/>
    <x v="3"/>
    <n v="100"/>
    <x v="2"/>
    <x v="0"/>
    <x v="0"/>
    <s v="GWe"/>
    <n v="1.431762032"/>
  </r>
  <r>
    <x v="16"/>
    <s v="PL34"/>
    <x v="1"/>
    <x v="3"/>
    <n v="100"/>
    <x v="2"/>
    <x v="0"/>
    <x v="0"/>
    <s v="GWe"/>
    <n v="0"/>
  </r>
  <r>
    <x v="16"/>
    <s v="PL41"/>
    <x v="1"/>
    <x v="3"/>
    <n v="100"/>
    <x v="2"/>
    <x v="0"/>
    <x v="0"/>
    <s v="GWe"/>
    <n v="0"/>
  </r>
  <r>
    <x v="16"/>
    <s v="PL42"/>
    <x v="1"/>
    <x v="3"/>
    <n v="100"/>
    <x v="2"/>
    <x v="0"/>
    <x v="0"/>
    <s v="GWe"/>
    <n v="0"/>
  </r>
  <r>
    <x v="16"/>
    <s v="PL43"/>
    <x v="1"/>
    <x v="3"/>
    <n v="100"/>
    <x v="2"/>
    <x v="0"/>
    <x v="0"/>
    <s v="GWe"/>
    <n v="5.0409411759999996"/>
  </r>
  <r>
    <x v="16"/>
    <s v="PL51"/>
    <x v="1"/>
    <x v="3"/>
    <n v="100"/>
    <x v="2"/>
    <x v="0"/>
    <x v="0"/>
    <s v="GWe"/>
    <n v="0"/>
  </r>
  <r>
    <x v="16"/>
    <s v="PL52"/>
    <x v="1"/>
    <x v="3"/>
    <n v="100"/>
    <x v="2"/>
    <x v="0"/>
    <x v="0"/>
    <s v="GWe"/>
    <n v="0"/>
  </r>
  <r>
    <x v="16"/>
    <s v="PL61"/>
    <x v="1"/>
    <x v="3"/>
    <n v="100"/>
    <x v="2"/>
    <x v="0"/>
    <x v="0"/>
    <s v="GWe"/>
    <n v="0"/>
  </r>
  <r>
    <x v="16"/>
    <s v="PL62"/>
    <x v="1"/>
    <x v="3"/>
    <n v="100"/>
    <x v="2"/>
    <x v="0"/>
    <x v="0"/>
    <s v="GWe"/>
    <n v="0"/>
  </r>
  <r>
    <x v="16"/>
    <s v="PL63"/>
    <x v="1"/>
    <x v="3"/>
    <n v="100"/>
    <x v="2"/>
    <x v="0"/>
    <x v="0"/>
    <s v="GWe"/>
    <n v="0"/>
  </r>
  <r>
    <x v="17"/>
    <s v="PT11"/>
    <x v="1"/>
    <x v="3"/>
    <n v="100"/>
    <x v="2"/>
    <x v="0"/>
    <x v="0"/>
    <s v="GWe"/>
    <n v="7.0432941180000004"/>
  </r>
  <r>
    <x v="17"/>
    <s v="PT15"/>
    <x v="1"/>
    <x v="3"/>
    <n v="100"/>
    <x v="2"/>
    <x v="0"/>
    <x v="0"/>
    <s v="GWe"/>
    <n v="1.2473128339999999"/>
  </r>
  <r>
    <x v="17"/>
    <s v="PT16"/>
    <x v="1"/>
    <x v="3"/>
    <n v="100"/>
    <x v="2"/>
    <x v="0"/>
    <x v="0"/>
    <s v="GWe"/>
    <n v="11.686614253"/>
  </r>
  <r>
    <x v="17"/>
    <s v="PT17"/>
    <x v="1"/>
    <x v="3"/>
    <n v="100"/>
    <x v="2"/>
    <x v="0"/>
    <x v="0"/>
    <s v="GWe"/>
    <n v="0.190107466"/>
  </r>
  <r>
    <x v="17"/>
    <s v="PT18"/>
    <x v="1"/>
    <x v="3"/>
    <n v="100"/>
    <x v="2"/>
    <x v="0"/>
    <x v="0"/>
    <s v="GWe"/>
    <n v="47.125271709000003"/>
  </r>
  <r>
    <x v="18"/>
    <s v="RO11"/>
    <x v="1"/>
    <x v="3"/>
    <n v="100"/>
    <x v="2"/>
    <x v="0"/>
    <x v="0"/>
    <s v="GWe"/>
    <n v="25.170193072"/>
  </r>
  <r>
    <x v="18"/>
    <s v="RO12"/>
    <x v="1"/>
    <x v="3"/>
    <n v="100"/>
    <x v="2"/>
    <x v="0"/>
    <x v="0"/>
    <s v="GWe"/>
    <n v="15.872352531000001"/>
  </r>
  <r>
    <x v="18"/>
    <s v="RO21"/>
    <x v="1"/>
    <x v="3"/>
    <n v="100"/>
    <x v="2"/>
    <x v="0"/>
    <x v="0"/>
    <s v="GWe"/>
    <n v="32.128564013999998"/>
  </r>
  <r>
    <x v="18"/>
    <s v="RO22"/>
    <x v="1"/>
    <x v="3"/>
    <n v="100"/>
    <x v="2"/>
    <x v="0"/>
    <x v="0"/>
    <s v="GWe"/>
    <n v="26.901776471000002"/>
  </r>
  <r>
    <x v="18"/>
    <s v="RO31"/>
    <x v="1"/>
    <x v="3"/>
    <n v="100"/>
    <x v="2"/>
    <x v="0"/>
    <x v="0"/>
    <s v="GWe"/>
    <n v="58.432546440000003"/>
  </r>
  <r>
    <x v="18"/>
    <s v="RO32"/>
    <x v="1"/>
    <x v="3"/>
    <n v="100"/>
    <x v="2"/>
    <x v="0"/>
    <x v="0"/>
    <s v="GWe"/>
    <n v="2.9966911760000001"/>
  </r>
  <r>
    <x v="18"/>
    <s v="RO41"/>
    <x v="1"/>
    <x v="3"/>
    <n v="100"/>
    <x v="2"/>
    <x v="0"/>
    <x v="0"/>
    <s v="GWe"/>
    <n v="40.283072388000001"/>
  </r>
  <r>
    <x v="18"/>
    <s v="RO42"/>
    <x v="1"/>
    <x v="3"/>
    <n v="100"/>
    <x v="2"/>
    <x v="0"/>
    <x v="0"/>
    <s v="GWe"/>
    <n v="33.682061671"/>
  </r>
  <r>
    <x v="26"/>
    <s v="SK01"/>
    <x v="1"/>
    <x v="3"/>
    <n v="100"/>
    <x v="2"/>
    <x v="0"/>
    <x v="0"/>
    <s v="GWe"/>
    <n v="0"/>
  </r>
  <r>
    <x v="26"/>
    <s v="SK02"/>
    <x v="1"/>
    <x v="3"/>
    <n v="100"/>
    <x v="2"/>
    <x v="0"/>
    <x v="0"/>
    <s v="GWe"/>
    <n v="3.8066951869999999"/>
  </r>
  <r>
    <x v="26"/>
    <s v="SK03"/>
    <x v="1"/>
    <x v="3"/>
    <n v="100"/>
    <x v="2"/>
    <x v="0"/>
    <x v="0"/>
    <s v="GWe"/>
    <n v="5.6692036760000004"/>
  </r>
  <r>
    <x v="26"/>
    <s v="SK04"/>
    <x v="1"/>
    <x v="3"/>
    <n v="100"/>
    <x v="2"/>
    <x v="0"/>
    <x v="0"/>
    <s v="GWe"/>
    <n v="9.255335294"/>
  </r>
  <r>
    <x v="27"/>
    <s v="SI03"/>
    <x v="1"/>
    <x v="3"/>
    <n v="100"/>
    <x v="2"/>
    <x v="0"/>
    <x v="0"/>
    <s v="GWe"/>
    <n v="4.7446002539999999"/>
  </r>
  <r>
    <x v="27"/>
    <s v="SI04"/>
    <x v="1"/>
    <x v="3"/>
    <n v="100"/>
    <x v="2"/>
    <x v="0"/>
    <x v="0"/>
    <s v="GWe"/>
    <n v="0.34263126900000002"/>
  </r>
  <r>
    <x v="19"/>
    <s v="AD00"/>
    <x v="1"/>
    <x v="3"/>
    <n v="100"/>
    <x v="2"/>
    <x v="0"/>
    <x v="0"/>
    <s v="GWe"/>
    <n v="0.10384054400000001"/>
  </r>
  <r>
    <x v="19"/>
    <s v="ES11"/>
    <x v="1"/>
    <x v="3"/>
    <n v="100"/>
    <x v="2"/>
    <x v="0"/>
    <x v="0"/>
    <s v="GWe"/>
    <n v="6.4174442190000001"/>
  </r>
  <r>
    <x v="19"/>
    <s v="ES12"/>
    <x v="1"/>
    <x v="3"/>
    <n v="100"/>
    <x v="2"/>
    <x v="0"/>
    <x v="0"/>
    <s v="GWe"/>
    <n v="1.8216318789999999"/>
  </r>
  <r>
    <x v="19"/>
    <s v="ES13"/>
    <x v="1"/>
    <x v="3"/>
    <n v="100"/>
    <x v="2"/>
    <x v="0"/>
    <x v="0"/>
    <s v="GWe"/>
    <n v="0.91355498700000004"/>
  </r>
  <r>
    <x v="19"/>
    <s v="ES21"/>
    <x v="1"/>
    <x v="3"/>
    <n v="100"/>
    <x v="2"/>
    <x v="0"/>
    <x v="0"/>
    <s v="GWe"/>
    <n v="1.5663286000000001"/>
  </r>
  <r>
    <x v="19"/>
    <s v="ES22"/>
    <x v="1"/>
    <x v="3"/>
    <n v="100"/>
    <x v="2"/>
    <x v="0"/>
    <x v="0"/>
    <s v="GWe"/>
    <n v="3.643523756"/>
  </r>
  <r>
    <x v="19"/>
    <s v="ES23"/>
    <x v="1"/>
    <x v="3"/>
    <n v="100"/>
    <x v="2"/>
    <x v="0"/>
    <x v="0"/>
    <s v="GWe"/>
    <n v="1.9349213999999999"/>
  </r>
  <r>
    <x v="19"/>
    <s v="ES24"/>
    <x v="1"/>
    <x v="3"/>
    <n v="100"/>
    <x v="2"/>
    <x v="0"/>
    <x v="0"/>
    <s v="GWe"/>
    <n v="18.652943951000001"/>
  </r>
  <r>
    <x v="19"/>
    <s v="ES30"/>
    <x v="1"/>
    <x v="3"/>
    <n v="100"/>
    <x v="2"/>
    <x v="0"/>
    <x v="0"/>
    <s v="GWe"/>
    <n v="5.7810420440000003"/>
  </r>
  <r>
    <x v="19"/>
    <s v="ES41"/>
    <x v="1"/>
    <x v="3"/>
    <n v="100"/>
    <x v="2"/>
    <x v="0"/>
    <x v="0"/>
    <s v="GWe"/>
    <n v="49.019629412"/>
  </r>
  <r>
    <x v="19"/>
    <s v="ES42"/>
    <x v="1"/>
    <x v="3"/>
    <n v="100"/>
    <x v="2"/>
    <x v="0"/>
    <x v="0"/>
    <s v="GWe"/>
    <n v="82.562148338"/>
  </r>
  <r>
    <x v="19"/>
    <s v="ES43"/>
    <x v="1"/>
    <x v="3"/>
    <n v="100"/>
    <x v="2"/>
    <x v="0"/>
    <x v="0"/>
    <s v="GWe"/>
    <n v="74.281754225"/>
  </r>
  <r>
    <x v="19"/>
    <s v="ES51"/>
    <x v="1"/>
    <x v="3"/>
    <n v="100"/>
    <x v="2"/>
    <x v="0"/>
    <x v="0"/>
    <s v="GWe"/>
    <n v="22.588142258000001"/>
  </r>
  <r>
    <x v="19"/>
    <s v="ES52"/>
    <x v="1"/>
    <x v="3"/>
    <n v="100"/>
    <x v="2"/>
    <x v="0"/>
    <x v="0"/>
    <s v="GWe"/>
    <n v="19.868907563"/>
  </r>
  <r>
    <x v="19"/>
    <s v="ES53"/>
    <x v="1"/>
    <x v="3"/>
    <n v="100"/>
    <x v="2"/>
    <x v="0"/>
    <x v="0"/>
    <s v="GWe"/>
    <n v="4.2033088239999996"/>
  </r>
  <r>
    <x v="19"/>
    <s v="ES61"/>
    <x v="1"/>
    <x v="3"/>
    <n v="100"/>
    <x v="2"/>
    <x v="0"/>
    <x v="0"/>
    <s v="GWe"/>
    <n v="96.942338234999994"/>
  </r>
  <r>
    <x v="19"/>
    <s v="ES62"/>
    <x v="1"/>
    <x v="3"/>
    <n v="100"/>
    <x v="2"/>
    <x v="0"/>
    <x v="0"/>
    <s v="GWe"/>
    <n v="18.805580522"/>
  </r>
  <r>
    <x v="20"/>
    <s v="SE11"/>
    <x v="1"/>
    <x v="3"/>
    <n v="100"/>
    <x v="2"/>
    <x v="0"/>
    <x v="0"/>
    <s v="GWe"/>
    <n v="0"/>
  </r>
  <r>
    <x v="20"/>
    <s v="SE12"/>
    <x v="1"/>
    <x v="3"/>
    <n v="100"/>
    <x v="2"/>
    <x v="0"/>
    <x v="0"/>
    <s v="GWe"/>
    <n v="0"/>
  </r>
  <r>
    <x v="20"/>
    <s v="SE21"/>
    <x v="1"/>
    <x v="3"/>
    <n v="100"/>
    <x v="2"/>
    <x v="0"/>
    <x v="0"/>
    <s v="GWe"/>
    <n v="1.6512238779999999"/>
  </r>
  <r>
    <x v="20"/>
    <s v="SE22"/>
    <x v="1"/>
    <x v="3"/>
    <n v="100"/>
    <x v="2"/>
    <x v="0"/>
    <x v="0"/>
    <s v="GWe"/>
    <n v="0"/>
  </r>
  <r>
    <x v="20"/>
    <s v="SE23"/>
    <x v="1"/>
    <x v="3"/>
    <n v="100"/>
    <x v="2"/>
    <x v="0"/>
    <x v="0"/>
    <s v="GWe"/>
    <n v="0"/>
  </r>
  <r>
    <x v="20"/>
    <s v="SE31"/>
    <x v="1"/>
    <x v="3"/>
    <n v="100"/>
    <x v="2"/>
    <x v="0"/>
    <x v="0"/>
    <s v="GWe"/>
    <n v="4.4960426470000003"/>
  </r>
  <r>
    <x v="20"/>
    <s v="SE32"/>
    <x v="1"/>
    <x v="3"/>
    <n v="100"/>
    <x v="2"/>
    <x v="0"/>
    <x v="0"/>
    <s v="GWe"/>
    <n v="0"/>
  </r>
  <r>
    <x v="20"/>
    <s v="SE33"/>
    <x v="1"/>
    <x v="3"/>
    <n v="100"/>
    <x v="2"/>
    <x v="0"/>
    <x v="0"/>
    <s v="GWe"/>
    <n v="0"/>
  </r>
  <r>
    <x v="21"/>
    <s v="UKC1"/>
    <x v="1"/>
    <x v="3"/>
    <n v="100"/>
    <x v="2"/>
    <x v="0"/>
    <x v="0"/>
    <s v="GWe"/>
    <n v="0"/>
  </r>
  <r>
    <x v="21"/>
    <s v="UKC2"/>
    <x v="1"/>
    <x v="3"/>
    <n v="100"/>
    <x v="2"/>
    <x v="0"/>
    <x v="0"/>
    <s v="GWe"/>
    <n v="0"/>
  </r>
  <r>
    <x v="21"/>
    <s v="UKD1"/>
    <x v="1"/>
    <x v="3"/>
    <n v="100"/>
    <x v="2"/>
    <x v="0"/>
    <x v="0"/>
    <s v="GWe"/>
    <n v="0"/>
  </r>
  <r>
    <x v="21"/>
    <s v="UKD3"/>
    <x v="1"/>
    <x v="3"/>
    <n v="100"/>
    <x v="2"/>
    <x v="0"/>
    <x v="0"/>
    <s v="GWe"/>
    <n v="0"/>
  </r>
  <r>
    <x v="21"/>
    <s v="UKD4"/>
    <x v="1"/>
    <x v="3"/>
    <n v="100"/>
    <x v="2"/>
    <x v="0"/>
    <x v="0"/>
    <s v="GWe"/>
    <n v="0"/>
  </r>
  <r>
    <x v="21"/>
    <s v="UKD6"/>
    <x v="1"/>
    <x v="3"/>
    <n v="100"/>
    <x v="2"/>
    <x v="0"/>
    <x v="0"/>
    <s v="GWe"/>
    <n v="0"/>
  </r>
  <r>
    <x v="21"/>
    <s v="UKD7"/>
    <x v="1"/>
    <x v="3"/>
    <n v="100"/>
    <x v="2"/>
    <x v="0"/>
    <x v="0"/>
    <s v="GWe"/>
    <n v="0"/>
  </r>
  <r>
    <x v="21"/>
    <s v="UKE1"/>
    <x v="1"/>
    <x v="3"/>
    <n v="100"/>
    <x v="2"/>
    <x v="0"/>
    <x v="0"/>
    <s v="GWe"/>
    <n v="0"/>
  </r>
  <r>
    <x v="21"/>
    <s v="UKE2"/>
    <x v="1"/>
    <x v="3"/>
    <n v="100"/>
    <x v="2"/>
    <x v="0"/>
    <x v="0"/>
    <s v="GWe"/>
    <n v="0"/>
  </r>
  <r>
    <x v="21"/>
    <s v="UKE3"/>
    <x v="1"/>
    <x v="3"/>
    <n v="100"/>
    <x v="2"/>
    <x v="0"/>
    <x v="0"/>
    <s v="GWe"/>
    <n v="0"/>
  </r>
  <r>
    <x v="21"/>
    <s v="UKE4"/>
    <x v="1"/>
    <x v="3"/>
    <n v="100"/>
    <x v="2"/>
    <x v="0"/>
    <x v="0"/>
    <s v="GWe"/>
    <n v="0"/>
  </r>
  <r>
    <x v="21"/>
    <s v="UKF1"/>
    <x v="1"/>
    <x v="3"/>
    <n v="100"/>
    <x v="2"/>
    <x v="0"/>
    <x v="0"/>
    <s v="GWe"/>
    <n v="0"/>
  </r>
  <r>
    <x v="21"/>
    <s v="UKF2"/>
    <x v="1"/>
    <x v="3"/>
    <n v="100"/>
    <x v="2"/>
    <x v="0"/>
    <x v="0"/>
    <s v="GWe"/>
    <n v="0"/>
  </r>
  <r>
    <x v="21"/>
    <s v="UKF3"/>
    <x v="1"/>
    <x v="3"/>
    <n v="100"/>
    <x v="2"/>
    <x v="0"/>
    <x v="0"/>
    <s v="GWe"/>
    <n v="0"/>
  </r>
  <r>
    <x v="21"/>
    <s v="UKG1"/>
    <x v="1"/>
    <x v="3"/>
    <n v="100"/>
    <x v="2"/>
    <x v="0"/>
    <x v="0"/>
    <s v="GWe"/>
    <n v="0"/>
  </r>
  <r>
    <x v="21"/>
    <s v="UKG2"/>
    <x v="1"/>
    <x v="3"/>
    <n v="100"/>
    <x v="2"/>
    <x v="0"/>
    <x v="0"/>
    <s v="GWe"/>
    <n v="0"/>
  </r>
  <r>
    <x v="21"/>
    <s v="UKG3"/>
    <x v="1"/>
    <x v="3"/>
    <n v="100"/>
    <x v="2"/>
    <x v="0"/>
    <x v="0"/>
    <s v="GWe"/>
    <n v="0"/>
  </r>
  <r>
    <x v="21"/>
    <s v="UKH1"/>
    <x v="1"/>
    <x v="3"/>
    <n v="100"/>
    <x v="2"/>
    <x v="0"/>
    <x v="0"/>
    <s v="GWe"/>
    <n v="0"/>
  </r>
  <r>
    <x v="21"/>
    <s v="UKH2"/>
    <x v="1"/>
    <x v="3"/>
    <n v="100"/>
    <x v="2"/>
    <x v="0"/>
    <x v="0"/>
    <s v="GWe"/>
    <n v="0"/>
  </r>
  <r>
    <x v="21"/>
    <s v="UKH3"/>
    <x v="1"/>
    <x v="3"/>
    <n v="100"/>
    <x v="2"/>
    <x v="0"/>
    <x v="0"/>
    <s v="GWe"/>
    <n v="0"/>
  </r>
  <r>
    <x v="21"/>
    <s v="UKI3"/>
    <x v="1"/>
    <x v="3"/>
    <n v="100"/>
    <x v="2"/>
    <x v="0"/>
    <x v="0"/>
    <s v="GWe"/>
    <n v="0"/>
  </r>
  <r>
    <x v="21"/>
    <s v="UKI4"/>
    <x v="1"/>
    <x v="3"/>
    <n v="100"/>
    <x v="2"/>
    <x v="0"/>
    <x v="0"/>
    <s v="GWe"/>
    <n v="0"/>
  </r>
  <r>
    <x v="21"/>
    <s v="UKI5"/>
    <x v="1"/>
    <x v="3"/>
    <n v="100"/>
    <x v="2"/>
    <x v="0"/>
    <x v="0"/>
    <s v="GWe"/>
    <n v="0"/>
  </r>
  <r>
    <x v="21"/>
    <s v="UKI6"/>
    <x v="1"/>
    <x v="3"/>
    <n v="100"/>
    <x v="2"/>
    <x v="0"/>
    <x v="0"/>
    <s v="GWe"/>
    <n v="0"/>
  </r>
  <r>
    <x v="21"/>
    <s v="UKI7"/>
    <x v="1"/>
    <x v="3"/>
    <n v="100"/>
    <x v="2"/>
    <x v="0"/>
    <x v="0"/>
    <s v="GWe"/>
    <n v="0"/>
  </r>
  <r>
    <x v="21"/>
    <s v="UKJ1"/>
    <x v="1"/>
    <x v="3"/>
    <n v="100"/>
    <x v="2"/>
    <x v="0"/>
    <x v="0"/>
    <s v="GWe"/>
    <n v="0"/>
  </r>
  <r>
    <x v="21"/>
    <s v="UKJ2"/>
    <x v="1"/>
    <x v="3"/>
    <n v="100"/>
    <x v="2"/>
    <x v="0"/>
    <x v="0"/>
    <s v="GWe"/>
    <n v="0"/>
  </r>
  <r>
    <x v="21"/>
    <s v="UKJ3"/>
    <x v="1"/>
    <x v="3"/>
    <n v="100"/>
    <x v="2"/>
    <x v="0"/>
    <x v="0"/>
    <s v="GWe"/>
    <n v="0"/>
  </r>
  <r>
    <x v="21"/>
    <s v="UKJ4"/>
    <x v="1"/>
    <x v="3"/>
    <n v="100"/>
    <x v="2"/>
    <x v="0"/>
    <x v="0"/>
    <s v="GWe"/>
    <n v="0"/>
  </r>
  <r>
    <x v="21"/>
    <s v="UKK1"/>
    <x v="1"/>
    <x v="3"/>
    <n v="100"/>
    <x v="2"/>
    <x v="0"/>
    <x v="0"/>
    <s v="GWe"/>
    <n v="0"/>
  </r>
  <r>
    <x v="21"/>
    <s v="UKK2"/>
    <x v="1"/>
    <x v="3"/>
    <n v="100"/>
    <x v="2"/>
    <x v="0"/>
    <x v="0"/>
    <s v="GWe"/>
    <n v="0"/>
  </r>
  <r>
    <x v="21"/>
    <s v="UKK3"/>
    <x v="1"/>
    <x v="3"/>
    <n v="100"/>
    <x v="2"/>
    <x v="0"/>
    <x v="0"/>
    <s v="GWe"/>
    <n v="0"/>
  </r>
  <r>
    <x v="21"/>
    <s v="UKK4"/>
    <x v="1"/>
    <x v="3"/>
    <n v="100"/>
    <x v="2"/>
    <x v="0"/>
    <x v="0"/>
    <s v="GWe"/>
    <n v="0"/>
  </r>
  <r>
    <x v="21"/>
    <s v="UKL1"/>
    <x v="1"/>
    <x v="3"/>
    <n v="100"/>
    <x v="2"/>
    <x v="0"/>
    <x v="0"/>
    <s v="GWe"/>
    <n v="0"/>
  </r>
  <r>
    <x v="21"/>
    <s v="UKL2"/>
    <x v="1"/>
    <x v="3"/>
    <n v="100"/>
    <x v="2"/>
    <x v="0"/>
    <x v="0"/>
    <s v="GWe"/>
    <n v="0"/>
  </r>
  <r>
    <x v="21"/>
    <s v="UKM2"/>
    <x v="1"/>
    <x v="3"/>
    <n v="100"/>
    <x v="2"/>
    <x v="0"/>
    <x v="0"/>
    <s v="GWe"/>
    <n v="0"/>
  </r>
  <r>
    <x v="21"/>
    <s v="UKM3"/>
    <x v="1"/>
    <x v="3"/>
    <n v="100"/>
    <x v="2"/>
    <x v="0"/>
    <x v="0"/>
    <s v="GWe"/>
    <n v="0"/>
  </r>
  <r>
    <x v="21"/>
    <s v="UKM5"/>
    <x v="1"/>
    <x v="3"/>
    <n v="100"/>
    <x v="2"/>
    <x v="0"/>
    <x v="0"/>
    <s v="GWe"/>
    <n v="0"/>
  </r>
  <r>
    <x v="21"/>
    <s v="UKM6"/>
    <x v="1"/>
    <x v="3"/>
    <n v="100"/>
    <x v="2"/>
    <x v="0"/>
    <x v="0"/>
    <s v="GWe"/>
    <n v="0"/>
  </r>
  <r>
    <x v="21"/>
    <s v="UKN0"/>
    <x v="1"/>
    <x v="3"/>
    <n v="100"/>
    <x v="2"/>
    <x v="0"/>
    <x v="0"/>
    <s v="GWe"/>
    <n v="0"/>
  </r>
  <r>
    <x v="22"/>
    <s v="AT11"/>
    <x v="1"/>
    <x v="3"/>
    <n v="100"/>
    <x v="2"/>
    <x v="1"/>
    <x v="0"/>
    <s v="GWe"/>
    <n v="1.5103218650000001"/>
  </r>
  <r>
    <x v="22"/>
    <s v="AT12"/>
    <x v="1"/>
    <x v="3"/>
    <n v="100"/>
    <x v="2"/>
    <x v="1"/>
    <x v="0"/>
    <s v="GWe"/>
    <n v="4.4636029410000004"/>
  </r>
  <r>
    <x v="22"/>
    <s v="AT13"/>
    <x v="1"/>
    <x v="3"/>
    <n v="100"/>
    <x v="2"/>
    <x v="1"/>
    <x v="0"/>
    <s v="GWe"/>
    <n v="0"/>
  </r>
  <r>
    <x v="22"/>
    <s v="AT21"/>
    <x v="1"/>
    <x v="3"/>
    <n v="100"/>
    <x v="2"/>
    <x v="1"/>
    <x v="0"/>
    <s v="GWe"/>
    <n v="0.96168750000000003"/>
  </r>
  <r>
    <x v="22"/>
    <s v="AT22"/>
    <x v="1"/>
    <x v="3"/>
    <n v="100"/>
    <x v="2"/>
    <x v="1"/>
    <x v="0"/>
    <s v="GWe"/>
    <n v="1.0742197739999999"/>
  </r>
  <r>
    <x v="22"/>
    <s v="AT31"/>
    <x v="1"/>
    <x v="3"/>
    <n v="100"/>
    <x v="2"/>
    <x v="1"/>
    <x v="0"/>
    <s v="GWe"/>
    <n v="6.9363062280000003"/>
  </r>
  <r>
    <x v="22"/>
    <s v="AT32"/>
    <x v="1"/>
    <x v="3"/>
    <n v="100"/>
    <x v="2"/>
    <x v="1"/>
    <x v="0"/>
    <s v="GWe"/>
    <n v="0.77226975499999995"/>
  </r>
  <r>
    <x v="22"/>
    <s v="AT33"/>
    <x v="1"/>
    <x v="3"/>
    <n v="100"/>
    <x v="2"/>
    <x v="1"/>
    <x v="0"/>
    <s v="GWe"/>
    <n v="1.689411765"/>
  </r>
  <r>
    <x v="22"/>
    <s v="AT34"/>
    <x v="1"/>
    <x v="3"/>
    <n v="100"/>
    <x v="2"/>
    <x v="1"/>
    <x v="0"/>
    <s v="GWe"/>
    <n v="0.50153191500000005"/>
  </r>
  <r>
    <x v="0"/>
    <s v="BE10"/>
    <x v="1"/>
    <x v="3"/>
    <n v="100"/>
    <x v="2"/>
    <x v="1"/>
    <x v="0"/>
    <s v="GWe"/>
    <n v="0"/>
  </r>
  <r>
    <x v="0"/>
    <s v="BE21"/>
    <x v="1"/>
    <x v="3"/>
    <n v="100"/>
    <x v="2"/>
    <x v="1"/>
    <x v="0"/>
    <s v="GWe"/>
    <n v="1.085"/>
  </r>
  <r>
    <x v="0"/>
    <s v="BE22"/>
    <x v="1"/>
    <x v="3"/>
    <n v="100"/>
    <x v="2"/>
    <x v="1"/>
    <x v="0"/>
    <s v="GWe"/>
    <n v="1.46"/>
  </r>
  <r>
    <x v="0"/>
    <s v="BE23"/>
    <x v="1"/>
    <x v="3"/>
    <n v="100"/>
    <x v="2"/>
    <x v="1"/>
    <x v="0"/>
    <s v="GWe"/>
    <n v="0"/>
  </r>
  <r>
    <x v="0"/>
    <s v="BE24"/>
    <x v="1"/>
    <x v="3"/>
    <n v="100"/>
    <x v="2"/>
    <x v="1"/>
    <x v="0"/>
    <s v="GWe"/>
    <n v="0.13452287600000001"/>
  </r>
  <r>
    <x v="0"/>
    <s v="BE25"/>
    <x v="1"/>
    <x v="3"/>
    <n v="100"/>
    <x v="2"/>
    <x v="1"/>
    <x v="0"/>
    <s v="GWe"/>
    <n v="0.89193938299999997"/>
  </r>
  <r>
    <x v="0"/>
    <s v="BE31"/>
    <x v="1"/>
    <x v="3"/>
    <n v="100"/>
    <x v="2"/>
    <x v="1"/>
    <x v="0"/>
    <s v="GWe"/>
    <n v="0.19768300699999999"/>
  </r>
  <r>
    <x v="0"/>
    <s v="BE32"/>
    <x v="1"/>
    <x v="3"/>
    <n v="100"/>
    <x v="2"/>
    <x v="1"/>
    <x v="0"/>
    <s v="GWe"/>
    <n v="2.362774194"/>
  </r>
  <r>
    <x v="0"/>
    <s v="BE33"/>
    <x v="1"/>
    <x v="3"/>
    <n v="100"/>
    <x v="2"/>
    <x v="1"/>
    <x v="0"/>
    <s v="GWe"/>
    <n v="0.43555882400000001"/>
  </r>
  <r>
    <x v="0"/>
    <s v="BE34"/>
    <x v="1"/>
    <x v="3"/>
    <n v="100"/>
    <x v="2"/>
    <x v="1"/>
    <x v="0"/>
    <s v="GWe"/>
    <n v="0.68924836599999995"/>
  </r>
  <r>
    <x v="0"/>
    <s v="BE35"/>
    <x v="1"/>
    <x v="3"/>
    <n v="100"/>
    <x v="2"/>
    <x v="1"/>
    <x v="0"/>
    <s v="GWe"/>
    <n v="0.78095588199999999"/>
  </r>
  <r>
    <x v="1"/>
    <s v="BG31"/>
    <x v="1"/>
    <x v="3"/>
    <n v="100"/>
    <x v="2"/>
    <x v="1"/>
    <x v="0"/>
    <s v="GWe"/>
    <n v="7.9758655459999996"/>
  </r>
  <r>
    <x v="1"/>
    <s v="BG32"/>
    <x v="1"/>
    <x v="3"/>
    <n v="100"/>
    <x v="2"/>
    <x v="1"/>
    <x v="0"/>
    <s v="GWe"/>
    <n v="7.9465058820000003"/>
  </r>
  <r>
    <x v="1"/>
    <s v="BG33"/>
    <x v="1"/>
    <x v="3"/>
    <n v="100"/>
    <x v="2"/>
    <x v="1"/>
    <x v="0"/>
    <s v="GWe"/>
    <n v="17.186359119999999"/>
  </r>
  <r>
    <x v="1"/>
    <s v="BG34"/>
    <x v="1"/>
    <x v="3"/>
    <n v="100"/>
    <x v="2"/>
    <x v="1"/>
    <x v="0"/>
    <s v="GWe"/>
    <n v="7.6709096639999999"/>
  </r>
  <r>
    <x v="1"/>
    <s v="BG41"/>
    <x v="1"/>
    <x v="3"/>
    <n v="100"/>
    <x v="2"/>
    <x v="1"/>
    <x v="0"/>
    <s v="GWe"/>
    <n v="3.4845026739999998"/>
  </r>
  <r>
    <x v="1"/>
    <s v="BG42"/>
    <x v="1"/>
    <x v="3"/>
    <n v="100"/>
    <x v="2"/>
    <x v="1"/>
    <x v="0"/>
    <s v="GWe"/>
    <n v="6.1260851929999998"/>
  </r>
  <r>
    <x v="2"/>
    <s v="HR03"/>
    <x v="1"/>
    <x v="3"/>
    <n v="100"/>
    <x v="2"/>
    <x v="1"/>
    <x v="0"/>
    <s v="GWe"/>
    <n v="8.3134916800000003"/>
  </r>
  <r>
    <x v="2"/>
    <s v="HR04"/>
    <x v="1"/>
    <x v="3"/>
    <n v="100"/>
    <x v="2"/>
    <x v="1"/>
    <x v="0"/>
    <s v="GWe"/>
    <n v="11.486941176"/>
  </r>
  <r>
    <x v="3"/>
    <s v="CY00"/>
    <x v="1"/>
    <x v="3"/>
    <n v="100"/>
    <x v="2"/>
    <x v="1"/>
    <x v="0"/>
    <s v="GWe"/>
    <n v="3.2280980389999998"/>
  </r>
  <r>
    <x v="23"/>
    <s v="CZ01"/>
    <x v="1"/>
    <x v="3"/>
    <n v="100"/>
    <x v="2"/>
    <x v="1"/>
    <x v="0"/>
    <s v="GWe"/>
    <n v="7.0000000000000007E-2"/>
  </r>
  <r>
    <x v="23"/>
    <s v="CZ02"/>
    <x v="1"/>
    <x v="3"/>
    <n v="100"/>
    <x v="2"/>
    <x v="1"/>
    <x v="0"/>
    <s v="GWe"/>
    <n v="12.286734279999999"/>
  </r>
  <r>
    <x v="23"/>
    <s v="CZ03"/>
    <x v="1"/>
    <x v="3"/>
    <n v="100"/>
    <x v="2"/>
    <x v="1"/>
    <x v="0"/>
    <s v="GWe"/>
    <n v="11.555860346999999"/>
  </r>
  <r>
    <x v="23"/>
    <s v="CZ04"/>
    <x v="1"/>
    <x v="3"/>
    <n v="100"/>
    <x v="2"/>
    <x v="1"/>
    <x v="0"/>
    <s v="GWe"/>
    <n v="5.408529412"/>
  </r>
  <r>
    <x v="23"/>
    <s v="CZ05"/>
    <x v="1"/>
    <x v="3"/>
    <n v="100"/>
    <x v="2"/>
    <x v="1"/>
    <x v="0"/>
    <s v="GWe"/>
    <n v="6.21"/>
  </r>
  <r>
    <x v="23"/>
    <s v="CZ06"/>
    <x v="1"/>
    <x v="3"/>
    <n v="100"/>
    <x v="2"/>
    <x v="1"/>
    <x v="0"/>
    <s v="GWe"/>
    <n v="6.6336661760000002"/>
  </r>
  <r>
    <x v="23"/>
    <s v="CZ07"/>
    <x v="1"/>
    <x v="3"/>
    <n v="100"/>
    <x v="2"/>
    <x v="1"/>
    <x v="0"/>
    <s v="GWe"/>
    <n v="3.7776341310000001"/>
  </r>
  <r>
    <x v="23"/>
    <s v="CZ08"/>
    <x v="1"/>
    <x v="3"/>
    <n v="100"/>
    <x v="2"/>
    <x v="1"/>
    <x v="0"/>
    <s v="GWe"/>
    <n v="2.2074866310000001"/>
  </r>
  <r>
    <x v="4"/>
    <s v="DK01"/>
    <x v="1"/>
    <x v="3"/>
    <n v="100"/>
    <x v="2"/>
    <x v="1"/>
    <x v="0"/>
    <s v="GWe"/>
    <n v="0"/>
  </r>
  <r>
    <x v="4"/>
    <s v="DK02"/>
    <x v="1"/>
    <x v="3"/>
    <n v="100"/>
    <x v="2"/>
    <x v="1"/>
    <x v="0"/>
    <s v="GWe"/>
    <n v="0"/>
  </r>
  <r>
    <x v="4"/>
    <s v="DK03"/>
    <x v="1"/>
    <x v="3"/>
    <n v="100"/>
    <x v="2"/>
    <x v="1"/>
    <x v="0"/>
    <s v="GWe"/>
    <n v="0"/>
  </r>
  <r>
    <x v="4"/>
    <s v="DK04"/>
    <x v="1"/>
    <x v="3"/>
    <n v="100"/>
    <x v="2"/>
    <x v="1"/>
    <x v="0"/>
    <s v="GWe"/>
    <n v="0"/>
  </r>
  <r>
    <x v="4"/>
    <s v="DK05"/>
    <x v="1"/>
    <x v="3"/>
    <n v="100"/>
    <x v="2"/>
    <x v="1"/>
    <x v="0"/>
    <s v="GWe"/>
    <n v="0"/>
  </r>
  <r>
    <x v="5"/>
    <s v="EE00"/>
    <x v="1"/>
    <x v="3"/>
    <n v="100"/>
    <x v="2"/>
    <x v="1"/>
    <x v="0"/>
    <s v="GWe"/>
    <n v="11.371238562"/>
  </r>
  <r>
    <x v="6"/>
    <s v="FI19"/>
    <x v="1"/>
    <x v="3"/>
    <n v="100"/>
    <x v="2"/>
    <x v="1"/>
    <x v="0"/>
    <s v="GWe"/>
    <n v="5.5884705879999999"/>
  </r>
  <r>
    <x v="6"/>
    <s v="FI1B"/>
    <x v="1"/>
    <x v="3"/>
    <n v="100"/>
    <x v="2"/>
    <x v="1"/>
    <x v="0"/>
    <s v="GWe"/>
    <n v="1.500184706"/>
  </r>
  <r>
    <x v="6"/>
    <s v="FI1C"/>
    <x v="1"/>
    <x v="3"/>
    <n v="100"/>
    <x v="2"/>
    <x v="1"/>
    <x v="0"/>
    <s v="GWe"/>
    <n v="5.7068800309999999"/>
  </r>
  <r>
    <x v="6"/>
    <s v="FI1D"/>
    <x v="1"/>
    <x v="3"/>
    <n v="100"/>
    <x v="2"/>
    <x v="1"/>
    <x v="0"/>
    <s v="GWe"/>
    <n v="7.018719538"/>
  </r>
  <r>
    <x v="6"/>
    <s v="FI20"/>
    <x v="1"/>
    <x v="3"/>
    <n v="100"/>
    <x v="2"/>
    <x v="1"/>
    <x v="0"/>
    <s v="GWe"/>
    <n v="0"/>
  </r>
  <r>
    <x v="7"/>
    <s v="FR10"/>
    <x v="1"/>
    <x v="3"/>
    <n v="100"/>
    <x v="2"/>
    <x v="1"/>
    <x v="0"/>
    <s v="GWe"/>
    <n v="6.1376470589999998"/>
  </r>
  <r>
    <x v="7"/>
    <s v="FR21"/>
    <x v="1"/>
    <x v="3"/>
    <n v="100"/>
    <x v="2"/>
    <x v="1"/>
    <x v="0"/>
    <s v="GWe"/>
    <n v="36.774409091000003"/>
  </r>
  <r>
    <x v="7"/>
    <s v="FR22"/>
    <x v="1"/>
    <x v="3"/>
    <n v="100"/>
    <x v="2"/>
    <x v="1"/>
    <x v="0"/>
    <s v="GWe"/>
    <n v="10.214815507999999"/>
  </r>
  <r>
    <x v="7"/>
    <s v="FR23"/>
    <x v="1"/>
    <x v="3"/>
    <n v="100"/>
    <x v="2"/>
    <x v="1"/>
    <x v="0"/>
    <s v="GWe"/>
    <n v="0"/>
  </r>
  <r>
    <x v="7"/>
    <s v="FR24"/>
    <x v="1"/>
    <x v="3"/>
    <n v="100"/>
    <x v="2"/>
    <x v="1"/>
    <x v="0"/>
    <s v="GWe"/>
    <n v="33.797369748000001"/>
  </r>
  <r>
    <x v="7"/>
    <s v="FR25"/>
    <x v="1"/>
    <x v="3"/>
    <n v="100"/>
    <x v="2"/>
    <x v="1"/>
    <x v="0"/>
    <s v="GWe"/>
    <n v="0"/>
  </r>
  <r>
    <x v="7"/>
    <s v="FR26"/>
    <x v="1"/>
    <x v="3"/>
    <n v="100"/>
    <x v="2"/>
    <x v="1"/>
    <x v="0"/>
    <s v="GWe"/>
    <n v="44.369554180000002"/>
  </r>
  <r>
    <x v="7"/>
    <s v="FR30"/>
    <x v="1"/>
    <x v="3"/>
    <n v="100"/>
    <x v="2"/>
    <x v="1"/>
    <x v="0"/>
    <s v="GWe"/>
    <n v="5.7746947630000003"/>
  </r>
  <r>
    <x v="7"/>
    <s v="FR41"/>
    <x v="1"/>
    <x v="3"/>
    <n v="100"/>
    <x v="2"/>
    <x v="1"/>
    <x v="0"/>
    <s v="GWe"/>
    <n v="22.689373065000002"/>
  </r>
  <r>
    <x v="7"/>
    <s v="FR42"/>
    <x v="1"/>
    <x v="3"/>
    <n v="100"/>
    <x v="2"/>
    <x v="1"/>
    <x v="0"/>
    <s v="GWe"/>
    <n v="1.4702745100000001"/>
  </r>
  <r>
    <x v="7"/>
    <s v="FR43"/>
    <x v="1"/>
    <x v="3"/>
    <n v="100"/>
    <x v="2"/>
    <x v="1"/>
    <x v="0"/>
    <s v="GWe"/>
    <n v="11.260151014"/>
  </r>
  <r>
    <x v="7"/>
    <s v="FR51"/>
    <x v="1"/>
    <x v="3"/>
    <n v="100"/>
    <x v="2"/>
    <x v="1"/>
    <x v="0"/>
    <s v="GWe"/>
    <n v="0"/>
  </r>
  <r>
    <x v="7"/>
    <s v="FR52"/>
    <x v="1"/>
    <x v="3"/>
    <n v="100"/>
    <x v="2"/>
    <x v="1"/>
    <x v="0"/>
    <s v="GWe"/>
    <n v="0"/>
  </r>
  <r>
    <x v="7"/>
    <s v="FR53"/>
    <x v="1"/>
    <x v="3"/>
    <n v="100"/>
    <x v="2"/>
    <x v="1"/>
    <x v="0"/>
    <s v="GWe"/>
    <n v="0"/>
  </r>
  <r>
    <x v="7"/>
    <s v="FR61"/>
    <x v="1"/>
    <x v="3"/>
    <n v="100"/>
    <x v="2"/>
    <x v="1"/>
    <x v="0"/>
    <s v="GWe"/>
    <n v="26.104655572999999"/>
  </r>
  <r>
    <x v="7"/>
    <s v="FR62"/>
    <x v="1"/>
    <x v="3"/>
    <n v="100"/>
    <x v="2"/>
    <x v="1"/>
    <x v="0"/>
    <s v="GWe"/>
    <n v="41.324483935000003"/>
  </r>
  <r>
    <x v="7"/>
    <s v="FR63"/>
    <x v="1"/>
    <x v="3"/>
    <n v="100"/>
    <x v="2"/>
    <x v="1"/>
    <x v="0"/>
    <s v="GWe"/>
    <n v="16.569604888000001"/>
  </r>
  <r>
    <x v="7"/>
    <s v="FR71"/>
    <x v="1"/>
    <x v="3"/>
    <n v="100"/>
    <x v="2"/>
    <x v="1"/>
    <x v="0"/>
    <s v="GWe"/>
    <n v="9.621273167"/>
  </r>
  <r>
    <x v="7"/>
    <s v="FR72"/>
    <x v="1"/>
    <x v="3"/>
    <n v="100"/>
    <x v="2"/>
    <x v="1"/>
    <x v="0"/>
    <s v="GWe"/>
    <n v="20.370607210999999"/>
  </r>
  <r>
    <x v="7"/>
    <s v="FR81"/>
    <x v="1"/>
    <x v="3"/>
    <n v="100"/>
    <x v="2"/>
    <x v="1"/>
    <x v="0"/>
    <s v="GWe"/>
    <n v="5.5565045959999999"/>
  </r>
  <r>
    <x v="7"/>
    <s v="FR82"/>
    <x v="1"/>
    <x v="3"/>
    <n v="100"/>
    <x v="2"/>
    <x v="1"/>
    <x v="0"/>
    <s v="GWe"/>
    <n v="5.2750420699999996"/>
  </r>
  <r>
    <x v="7"/>
    <s v="FR83"/>
    <x v="1"/>
    <x v="3"/>
    <n v="100"/>
    <x v="2"/>
    <x v="1"/>
    <x v="0"/>
    <s v="GWe"/>
    <n v="0.85651019900000003"/>
  </r>
  <r>
    <x v="8"/>
    <s v="DEC0"/>
    <x v="1"/>
    <x v="3"/>
    <n v="100"/>
    <x v="2"/>
    <x v="1"/>
    <x v="0"/>
    <s v="GWe"/>
    <n v="0.32345882399999998"/>
  </r>
  <r>
    <x v="8"/>
    <s v="DE11"/>
    <x v="1"/>
    <x v="3"/>
    <n v="100"/>
    <x v="2"/>
    <x v="1"/>
    <x v="0"/>
    <s v="GWe"/>
    <n v="2.3267132350000002"/>
  </r>
  <r>
    <x v="8"/>
    <s v="DE12"/>
    <x v="1"/>
    <x v="3"/>
    <n v="100"/>
    <x v="2"/>
    <x v="1"/>
    <x v="0"/>
    <s v="GWe"/>
    <n v="0"/>
  </r>
  <r>
    <x v="8"/>
    <s v="DE13"/>
    <x v="1"/>
    <x v="3"/>
    <n v="100"/>
    <x v="2"/>
    <x v="1"/>
    <x v="0"/>
    <s v="GWe"/>
    <n v="1.6365751630000001"/>
  </r>
  <r>
    <x v="8"/>
    <s v="DE14"/>
    <x v="1"/>
    <x v="3"/>
    <n v="100"/>
    <x v="2"/>
    <x v="1"/>
    <x v="0"/>
    <s v="GWe"/>
    <n v="2.6517285070000001"/>
  </r>
  <r>
    <x v="8"/>
    <s v="DE21"/>
    <x v="1"/>
    <x v="3"/>
    <n v="100"/>
    <x v="2"/>
    <x v="1"/>
    <x v="0"/>
    <s v="GWe"/>
    <n v="6.2663860290000004"/>
  </r>
  <r>
    <x v="8"/>
    <s v="DE22"/>
    <x v="1"/>
    <x v="3"/>
    <n v="100"/>
    <x v="2"/>
    <x v="1"/>
    <x v="0"/>
    <s v="GWe"/>
    <n v="6.4415686269999997"/>
  </r>
  <r>
    <x v="8"/>
    <s v="DE23"/>
    <x v="1"/>
    <x v="3"/>
    <n v="100"/>
    <x v="2"/>
    <x v="1"/>
    <x v="0"/>
    <s v="GWe"/>
    <n v="1.5676348040000001"/>
  </r>
  <r>
    <x v="8"/>
    <s v="DE24"/>
    <x v="1"/>
    <x v="3"/>
    <n v="100"/>
    <x v="2"/>
    <x v="1"/>
    <x v="0"/>
    <s v="GWe"/>
    <n v="0.619858456"/>
  </r>
  <r>
    <x v="8"/>
    <s v="DE25"/>
    <x v="1"/>
    <x v="3"/>
    <n v="100"/>
    <x v="2"/>
    <x v="1"/>
    <x v="0"/>
    <s v="GWe"/>
    <n v="1.1831470589999999"/>
  </r>
  <r>
    <x v="8"/>
    <s v="DE26"/>
    <x v="1"/>
    <x v="3"/>
    <n v="100"/>
    <x v="2"/>
    <x v="1"/>
    <x v="0"/>
    <s v="GWe"/>
    <n v="1.346245098"/>
  </r>
  <r>
    <x v="8"/>
    <s v="DE27"/>
    <x v="1"/>
    <x v="3"/>
    <n v="100"/>
    <x v="2"/>
    <x v="1"/>
    <x v="0"/>
    <s v="GWe"/>
    <n v="4.665721639"/>
  </r>
  <r>
    <x v="8"/>
    <s v="DE30"/>
    <x v="1"/>
    <x v="3"/>
    <n v="100"/>
    <x v="2"/>
    <x v="1"/>
    <x v="0"/>
    <s v="GWe"/>
    <n v="2.8851926999999999E-2"/>
  </r>
  <r>
    <x v="8"/>
    <s v="DE40"/>
    <x v="1"/>
    <x v="3"/>
    <n v="100"/>
    <x v="2"/>
    <x v="1"/>
    <x v="0"/>
    <s v="GWe"/>
    <n v="22.108955249000001"/>
  </r>
  <r>
    <x v="8"/>
    <s v="DE50"/>
    <x v="1"/>
    <x v="3"/>
    <n v="100"/>
    <x v="2"/>
    <x v="1"/>
    <x v="0"/>
    <s v="GWe"/>
    <n v="1.4656862999999999E-2"/>
  </r>
  <r>
    <x v="8"/>
    <s v="DE60"/>
    <x v="1"/>
    <x v="3"/>
    <n v="100"/>
    <x v="2"/>
    <x v="1"/>
    <x v="0"/>
    <s v="GWe"/>
    <n v="0.14506722699999999"/>
  </r>
  <r>
    <x v="8"/>
    <s v="DE71"/>
    <x v="1"/>
    <x v="3"/>
    <n v="100"/>
    <x v="2"/>
    <x v="1"/>
    <x v="0"/>
    <s v="GWe"/>
    <n v="0"/>
  </r>
  <r>
    <x v="8"/>
    <s v="DE72"/>
    <x v="1"/>
    <x v="3"/>
    <n v="100"/>
    <x v="2"/>
    <x v="1"/>
    <x v="0"/>
    <s v="GWe"/>
    <n v="0"/>
  </r>
  <r>
    <x v="8"/>
    <s v="DE73"/>
    <x v="1"/>
    <x v="3"/>
    <n v="100"/>
    <x v="2"/>
    <x v="1"/>
    <x v="0"/>
    <s v="GWe"/>
    <n v="1.8331557089999999"/>
  </r>
  <r>
    <x v="8"/>
    <s v="DE80"/>
    <x v="1"/>
    <x v="3"/>
    <n v="100"/>
    <x v="2"/>
    <x v="1"/>
    <x v="0"/>
    <s v="GWe"/>
    <n v="10.811609244"/>
  </r>
  <r>
    <x v="8"/>
    <s v="DE91"/>
    <x v="1"/>
    <x v="3"/>
    <n v="100"/>
    <x v="2"/>
    <x v="1"/>
    <x v="0"/>
    <s v="GWe"/>
    <n v="8.3615200000000005"/>
  </r>
  <r>
    <x v="8"/>
    <s v="DE92"/>
    <x v="1"/>
    <x v="3"/>
    <n v="100"/>
    <x v="2"/>
    <x v="1"/>
    <x v="0"/>
    <s v="GWe"/>
    <n v="8.1197515970000005"/>
  </r>
  <r>
    <x v="8"/>
    <s v="DE93"/>
    <x v="1"/>
    <x v="3"/>
    <n v="100"/>
    <x v="2"/>
    <x v="1"/>
    <x v="0"/>
    <s v="GWe"/>
    <n v="13.587205881999999"/>
  </r>
  <r>
    <x v="8"/>
    <s v="DE94"/>
    <x v="1"/>
    <x v="3"/>
    <n v="100"/>
    <x v="2"/>
    <x v="1"/>
    <x v="0"/>
    <s v="GWe"/>
    <n v="7.6716470589999997"/>
  </r>
  <r>
    <x v="8"/>
    <s v="DEA1"/>
    <x v="1"/>
    <x v="3"/>
    <n v="100"/>
    <x v="2"/>
    <x v="1"/>
    <x v="0"/>
    <s v="GWe"/>
    <n v="1.8107132349999999"/>
  </r>
  <r>
    <x v="8"/>
    <s v="DEA2"/>
    <x v="1"/>
    <x v="3"/>
    <n v="100"/>
    <x v="2"/>
    <x v="1"/>
    <x v="0"/>
    <s v="GWe"/>
    <n v="1.9603588240000001"/>
  </r>
  <r>
    <x v="8"/>
    <s v="DEA3"/>
    <x v="1"/>
    <x v="3"/>
    <n v="100"/>
    <x v="2"/>
    <x v="1"/>
    <x v="0"/>
    <s v="GWe"/>
    <n v="10.619860294"/>
  </r>
  <r>
    <x v="8"/>
    <s v="DEA4"/>
    <x v="1"/>
    <x v="3"/>
    <n v="100"/>
    <x v="2"/>
    <x v="1"/>
    <x v="0"/>
    <s v="GWe"/>
    <n v="4.6141077490000004"/>
  </r>
  <r>
    <x v="8"/>
    <s v="DEA5"/>
    <x v="1"/>
    <x v="3"/>
    <n v="100"/>
    <x v="2"/>
    <x v="1"/>
    <x v="0"/>
    <s v="GWe"/>
    <n v="2.427457768"/>
  </r>
  <r>
    <x v="8"/>
    <s v="DEB1"/>
    <x v="1"/>
    <x v="3"/>
    <n v="100"/>
    <x v="2"/>
    <x v="1"/>
    <x v="0"/>
    <s v="GWe"/>
    <n v="1.1640318629999999"/>
  </r>
  <r>
    <x v="8"/>
    <s v="DEB2"/>
    <x v="1"/>
    <x v="3"/>
    <n v="100"/>
    <x v="2"/>
    <x v="1"/>
    <x v="0"/>
    <s v="GWe"/>
    <n v="1.313708061"/>
  </r>
  <r>
    <x v="8"/>
    <s v="DEB3"/>
    <x v="1"/>
    <x v="3"/>
    <n v="100"/>
    <x v="2"/>
    <x v="1"/>
    <x v="0"/>
    <s v="GWe"/>
    <n v="1.563959893"/>
  </r>
  <r>
    <x v="8"/>
    <s v="DED2"/>
    <x v="1"/>
    <x v="3"/>
    <n v="100"/>
    <x v="2"/>
    <x v="1"/>
    <x v="0"/>
    <s v="GWe"/>
    <n v="6.8058177039999999"/>
  </r>
  <r>
    <x v="8"/>
    <s v="DED4"/>
    <x v="1"/>
    <x v="3"/>
    <n v="100"/>
    <x v="2"/>
    <x v="1"/>
    <x v="0"/>
    <s v="GWe"/>
    <n v="6.7812187499999999"/>
  </r>
  <r>
    <x v="8"/>
    <s v="DED5"/>
    <x v="1"/>
    <x v="3"/>
    <n v="100"/>
    <x v="2"/>
    <x v="1"/>
    <x v="0"/>
    <s v="GWe"/>
    <n v="6.93341955"/>
  </r>
  <r>
    <x v="8"/>
    <s v="DEE0"/>
    <x v="1"/>
    <x v="3"/>
    <n v="100"/>
    <x v="2"/>
    <x v="1"/>
    <x v="0"/>
    <s v="GWe"/>
    <n v="30.018820588000001"/>
  </r>
  <r>
    <x v="8"/>
    <s v="DEF0"/>
    <x v="1"/>
    <x v="3"/>
    <n v="100"/>
    <x v="2"/>
    <x v="1"/>
    <x v="0"/>
    <s v="GWe"/>
    <n v="1.31052521"/>
  </r>
  <r>
    <x v="8"/>
    <s v="DEG0"/>
    <x v="1"/>
    <x v="3"/>
    <n v="100"/>
    <x v="2"/>
    <x v="1"/>
    <x v="0"/>
    <s v="GWe"/>
    <n v="12.853613445000001"/>
  </r>
  <r>
    <x v="9"/>
    <s v="EL30"/>
    <x v="1"/>
    <x v="3"/>
    <n v="100"/>
    <x v="2"/>
    <x v="1"/>
    <x v="0"/>
    <s v="GWe"/>
    <n v="1.921296401"/>
  </r>
  <r>
    <x v="9"/>
    <s v="EL41"/>
    <x v="1"/>
    <x v="3"/>
    <n v="100"/>
    <x v="2"/>
    <x v="1"/>
    <x v="0"/>
    <s v="GWe"/>
    <n v="1.3315574130000001"/>
  </r>
  <r>
    <x v="9"/>
    <s v="EL42"/>
    <x v="1"/>
    <x v="3"/>
    <n v="100"/>
    <x v="2"/>
    <x v="1"/>
    <x v="0"/>
    <s v="GWe"/>
    <n v="1.411980392"/>
  </r>
  <r>
    <x v="9"/>
    <s v="EL43"/>
    <x v="1"/>
    <x v="3"/>
    <n v="100"/>
    <x v="2"/>
    <x v="1"/>
    <x v="0"/>
    <s v="GWe"/>
    <n v="6.6485933499999996"/>
  </r>
  <r>
    <x v="9"/>
    <s v="EL51"/>
    <x v="1"/>
    <x v="3"/>
    <n v="100"/>
    <x v="2"/>
    <x v="1"/>
    <x v="0"/>
    <s v="GWe"/>
    <n v="10.394429772000001"/>
  </r>
  <r>
    <x v="9"/>
    <s v="EL52"/>
    <x v="1"/>
    <x v="3"/>
    <n v="100"/>
    <x v="2"/>
    <x v="1"/>
    <x v="0"/>
    <s v="GWe"/>
    <n v="6.8253774509999996"/>
  </r>
  <r>
    <x v="9"/>
    <s v="EL53"/>
    <x v="1"/>
    <x v="3"/>
    <n v="100"/>
    <x v="2"/>
    <x v="1"/>
    <x v="0"/>
    <s v="GWe"/>
    <n v="2.2387098060000001"/>
  </r>
  <r>
    <x v="9"/>
    <s v="EL54"/>
    <x v="1"/>
    <x v="3"/>
    <n v="100"/>
    <x v="2"/>
    <x v="1"/>
    <x v="0"/>
    <s v="GWe"/>
    <n v="2.7963077470000002"/>
  </r>
  <r>
    <x v="9"/>
    <s v="EL61"/>
    <x v="1"/>
    <x v="3"/>
    <n v="100"/>
    <x v="2"/>
    <x v="1"/>
    <x v="0"/>
    <s v="GWe"/>
    <n v="3.1911584"/>
  </r>
  <r>
    <x v="9"/>
    <s v="EL62"/>
    <x v="1"/>
    <x v="3"/>
    <n v="100"/>
    <x v="2"/>
    <x v="1"/>
    <x v="0"/>
    <s v="GWe"/>
    <n v="1.5788927340000001"/>
  </r>
  <r>
    <x v="9"/>
    <s v="EL63"/>
    <x v="1"/>
    <x v="3"/>
    <n v="100"/>
    <x v="2"/>
    <x v="1"/>
    <x v="0"/>
    <s v="GWe"/>
    <n v="8.0718210419999998"/>
  </r>
  <r>
    <x v="9"/>
    <s v="EL64"/>
    <x v="1"/>
    <x v="3"/>
    <n v="100"/>
    <x v="2"/>
    <x v="1"/>
    <x v="0"/>
    <s v="GWe"/>
    <n v="7.343415126"/>
  </r>
  <r>
    <x v="9"/>
    <s v="EL65"/>
    <x v="1"/>
    <x v="3"/>
    <n v="100"/>
    <x v="2"/>
    <x v="1"/>
    <x v="0"/>
    <s v="GWe"/>
    <n v="13.769006149999999"/>
  </r>
  <r>
    <x v="24"/>
    <s v="HU10"/>
    <x v="1"/>
    <x v="3"/>
    <n v="100"/>
    <x v="2"/>
    <x v="1"/>
    <x v="0"/>
    <s v="GWe"/>
    <n v="3.6254852940000002"/>
  </r>
  <r>
    <x v="24"/>
    <s v="HU21"/>
    <x v="1"/>
    <x v="3"/>
    <n v="100"/>
    <x v="2"/>
    <x v="1"/>
    <x v="0"/>
    <s v="GWe"/>
    <n v="18.489668449"/>
  </r>
  <r>
    <x v="24"/>
    <s v="HU22"/>
    <x v="1"/>
    <x v="3"/>
    <n v="100"/>
    <x v="2"/>
    <x v="1"/>
    <x v="0"/>
    <s v="GWe"/>
    <n v="9.8366782009999998"/>
  </r>
  <r>
    <x v="24"/>
    <s v="HU23"/>
    <x v="1"/>
    <x v="3"/>
    <n v="100"/>
    <x v="2"/>
    <x v="1"/>
    <x v="0"/>
    <s v="GWe"/>
    <n v="25.448709308000002"/>
  </r>
  <r>
    <x v="24"/>
    <s v="HU31"/>
    <x v="1"/>
    <x v="3"/>
    <n v="100"/>
    <x v="2"/>
    <x v="1"/>
    <x v="0"/>
    <s v="GWe"/>
    <n v="0"/>
  </r>
  <r>
    <x v="24"/>
    <s v="HU32"/>
    <x v="1"/>
    <x v="3"/>
    <n v="100"/>
    <x v="2"/>
    <x v="1"/>
    <x v="0"/>
    <s v="GWe"/>
    <n v="0"/>
  </r>
  <r>
    <x v="24"/>
    <s v="HU33"/>
    <x v="1"/>
    <x v="3"/>
    <n v="100"/>
    <x v="2"/>
    <x v="1"/>
    <x v="0"/>
    <s v="GWe"/>
    <n v="14.929748869000001"/>
  </r>
  <r>
    <x v="10"/>
    <s v="IE01"/>
    <x v="1"/>
    <x v="3"/>
    <n v="100"/>
    <x v="2"/>
    <x v="1"/>
    <x v="0"/>
    <s v="GWe"/>
    <n v="0"/>
  </r>
  <r>
    <x v="10"/>
    <s v="IE02"/>
    <x v="1"/>
    <x v="3"/>
    <n v="100"/>
    <x v="2"/>
    <x v="1"/>
    <x v="0"/>
    <s v="GWe"/>
    <n v="0"/>
  </r>
  <r>
    <x v="11"/>
    <s v="ITC1"/>
    <x v="1"/>
    <x v="3"/>
    <n v="100"/>
    <x v="2"/>
    <x v="1"/>
    <x v="0"/>
    <s v="GWe"/>
    <n v="1.8716981130000001"/>
  </r>
  <r>
    <x v="11"/>
    <s v="ITC2"/>
    <x v="1"/>
    <x v="3"/>
    <n v="100"/>
    <x v="2"/>
    <x v="1"/>
    <x v="0"/>
    <s v="GWe"/>
    <n v="0.52294423099999998"/>
  </r>
  <r>
    <x v="11"/>
    <s v="ITC3"/>
    <x v="1"/>
    <x v="3"/>
    <n v="100"/>
    <x v="2"/>
    <x v="1"/>
    <x v="0"/>
    <s v="GWe"/>
    <n v="0.17224606100000001"/>
  </r>
  <r>
    <x v="11"/>
    <s v="ITC4"/>
    <x v="1"/>
    <x v="3"/>
    <n v="100"/>
    <x v="2"/>
    <x v="1"/>
    <x v="0"/>
    <s v="GWe"/>
    <n v="3.0801623949999999"/>
  </r>
  <r>
    <x v="11"/>
    <s v="ITF1"/>
    <x v="1"/>
    <x v="3"/>
    <n v="100"/>
    <x v="2"/>
    <x v="1"/>
    <x v="0"/>
    <s v="GWe"/>
    <n v="1.6354087319999999"/>
  </r>
  <r>
    <x v="11"/>
    <s v="ITF2"/>
    <x v="1"/>
    <x v="3"/>
    <n v="100"/>
    <x v="2"/>
    <x v="1"/>
    <x v="0"/>
    <s v="GWe"/>
    <n v="2.9753053220000001"/>
  </r>
  <r>
    <x v="11"/>
    <s v="ITF3"/>
    <x v="1"/>
    <x v="3"/>
    <n v="100"/>
    <x v="2"/>
    <x v="1"/>
    <x v="0"/>
    <s v="GWe"/>
    <n v="3.7437727270000001"/>
  </r>
  <r>
    <x v="11"/>
    <s v="ITF4"/>
    <x v="1"/>
    <x v="3"/>
    <n v="100"/>
    <x v="2"/>
    <x v="1"/>
    <x v="0"/>
    <s v="GWe"/>
    <n v="43.356358215999997"/>
  </r>
  <r>
    <x v="11"/>
    <s v="ITF5"/>
    <x v="1"/>
    <x v="3"/>
    <n v="100"/>
    <x v="2"/>
    <x v="1"/>
    <x v="0"/>
    <s v="GWe"/>
    <n v="9.784351891"/>
  </r>
  <r>
    <x v="11"/>
    <s v="ITF6"/>
    <x v="1"/>
    <x v="3"/>
    <n v="100"/>
    <x v="2"/>
    <x v="1"/>
    <x v="0"/>
    <s v="GWe"/>
    <n v="6.985610994"/>
  </r>
  <r>
    <x v="11"/>
    <s v="ITG1"/>
    <x v="1"/>
    <x v="3"/>
    <n v="100"/>
    <x v="2"/>
    <x v="1"/>
    <x v="0"/>
    <s v="GWe"/>
    <n v="28.111658411000001"/>
  </r>
  <r>
    <x v="11"/>
    <s v="ITG2"/>
    <x v="1"/>
    <x v="3"/>
    <n v="100"/>
    <x v="2"/>
    <x v="1"/>
    <x v="0"/>
    <s v="GWe"/>
    <n v="26.257047578000002"/>
  </r>
  <r>
    <x v="11"/>
    <s v="ITH1"/>
    <x v="1"/>
    <x v="3"/>
    <n v="100"/>
    <x v="2"/>
    <x v="1"/>
    <x v="0"/>
    <s v="GWe"/>
    <n v="0.71009458700000005"/>
  </r>
  <r>
    <x v="11"/>
    <s v="ITH2"/>
    <x v="1"/>
    <x v="3"/>
    <n v="100"/>
    <x v="2"/>
    <x v="1"/>
    <x v="0"/>
    <s v="GWe"/>
    <n v="0.33821089700000001"/>
  </r>
  <r>
    <x v="11"/>
    <s v="ITH3"/>
    <x v="1"/>
    <x v="3"/>
    <n v="100"/>
    <x v="2"/>
    <x v="1"/>
    <x v="0"/>
    <s v="GWe"/>
    <n v="0"/>
  </r>
  <r>
    <x v="11"/>
    <s v="ITH4"/>
    <x v="1"/>
    <x v="3"/>
    <n v="100"/>
    <x v="2"/>
    <x v="1"/>
    <x v="0"/>
    <s v="GWe"/>
    <n v="0.50234151900000001"/>
  </r>
  <r>
    <x v="11"/>
    <s v="ITH5"/>
    <x v="1"/>
    <x v="3"/>
    <n v="100"/>
    <x v="2"/>
    <x v="1"/>
    <x v="0"/>
    <s v="GWe"/>
    <n v="0"/>
  </r>
  <r>
    <x v="11"/>
    <s v="ITI1"/>
    <x v="1"/>
    <x v="3"/>
    <n v="100"/>
    <x v="2"/>
    <x v="1"/>
    <x v="0"/>
    <s v="GWe"/>
    <n v="5.0806204929999996"/>
  </r>
  <r>
    <x v="11"/>
    <s v="ITI2"/>
    <x v="1"/>
    <x v="3"/>
    <n v="100"/>
    <x v="2"/>
    <x v="1"/>
    <x v="0"/>
    <s v="GWe"/>
    <n v="1.732281972"/>
  </r>
  <r>
    <x v="11"/>
    <s v="ITI3"/>
    <x v="1"/>
    <x v="3"/>
    <n v="100"/>
    <x v="2"/>
    <x v="1"/>
    <x v="0"/>
    <s v="GWe"/>
    <n v="3.7567213239999999"/>
  </r>
  <r>
    <x v="11"/>
    <s v="ITI4"/>
    <x v="1"/>
    <x v="3"/>
    <n v="100"/>
    <x v="2"/>
    <x v="1"/>
    <x v="0"/>
    <s v="GWe"/>
    <n v="4.274145098"/>
  </r>
  <r>
    <x v="11"/>
    <s v="SM00"/>
    <x v="1"/>
    <x v="3"/>
    <n v="100"/>
    <x v="2"/>
    <x v="1"/>
    <x v="0"/>
    <s v="GWe"/>
    <n v="1.4047059000000001E-2"/>
  </r>
  <r>
    <x v="12"/>
    <s v="LV00"/>
    <x v="1"/>
    <x v="3"/>
    <n v="100"/>
    <x v="2"/>
    <x v="1"/>
    <x v="0"/>
    <s v="GWe"/>
    <n v="20.740235294000001"/>
  </r>
  <r>
    <x v="13"/>
    <s v="LT00"/>
    <x v="1"/>
    <x v="3"/>
    <n v="100"/>
    <x v="2"/>
    <x v="1"/>
    <x v="0"/>
    <s v="GWe"/>
    <n v="18.935447570000001"/>
  </r>
  <r>
    <x v="25"/>
    <s v="LU00"/>
    <x v="1"/>
    <x v="3"/>
    <n v="100"/>
    <x v="2"/>
    <x v="1"/>
    <x v="0"/>
    <s v="GWe"/>
    <n v="0.88520168067226812"/>
  </r>
  <r>
    <x v="14"/>
    <s v="MT00"/>
    <x v="1"/>
    <x v="3"/>
    <n v="100"/>
    <x v="2"/>
    <x v="1"/>
    <x v="0"/>
    <s v="GWe"/>
    <n v="2.5780588E-2"/>
  </r>
  <r>
    <x v="15"/>
    <s v="NL11"/>
    <x v="1"/>
    <x v="3"/>
    <n v="100"/>
    <x v="2"/>
    <x v="1"/>
    <x v="0"/>
    <s v="GWe"/>
    <n v="0"/>
  </r>
  <r>
    <x v="15"/>
    <s v="NL12"/>
    <x v="1"/>
    <x v="3"/>
    <n v="100"/>
    <x v="2"/>
    <x v="1"/>
    <x v="0"/>
    <s v="GWe"/>
    <n v="0"/>
  </r>
  <r>
    <x v="15"/>
    <s v="NL13"/>
    <x v="1"/>
    <x v="3"/>
    <n v="100"/>
    <x v="2"/>
    <x v="1"/>
    <x v="0"/>
    <s v="GWe"/>
    <n v="0"/>
  </r>
  <r>
    <x v="15"/>
    <s v="NL21"/>
    <x v="1"/>
    <x v="3"/>
    <n v="100"/>
    <x v="2"/>
    <x v="1"/>
    <x v="0"/>
    <s v="GWe"/>
    <n v="0.97166819900000001"/>
  </r>
  <r>
    <x v="15"/>
    <s v="NL22"/>
    <x v="1"/>
    <x v="3"/>
    <n v="100"/>
    <x v="2"/>
    <x v="1"/>
    <x v="0"/>
    <s v="GWe"/>
    <n v="2.4022058820000001"/>
  </r>
  <r>
    <x v="15"/>
    <s v="NL23"/>
    <x v="1"/>
    <x v="3"/>
    <n v="100"/>
    <x v="2"/>
    <x v="1"/>
    <x v="0"/>
    <s v="GWe"/>
    <n v="0"/>
  </r>
  <r>
    <x v="15"/>
    <s v="NL31"/>
    <x v="1"/>
    <x v="3"/>
    <n v="100"/>
    <x v="2"/>
    <x v="1"/>
    <x v="0"/>
    <s v="GWe"/>
    <n v="0"/>
  </r>
  <r>
    <x v="15"/>
    <s v="NL32"/>
    <x v="1"/>
    <x v="3"/>
    <n v="100"/>
    <x v="2"/>
    <x v="1"/>
    <x v="0"/>
    <s v="GWe"/>
    <n v="0"/>
  </r>
  <r>
    <x v="15"/>
    <s v="NL33"/>
    <x v="1"/>
    <x v="3"/>
    <n v="100"/>
    <x v="2"/>
    <x v="1"/>
    <x v="0"/>
    <s v="GWe"/>
    <n v="0"/>
  </r>
  <r>
    <x v="15"/>
    <s v="NL34"/>
    <x v="1"/>
    <x v="3"/>
    <n v="100"/>
    <x v="2"/>
    <x v="1"/>
    <x v="0"/>
    <s v="GWe"/>
    <n v="0"/>
  </r>
  <r>
    <x v="15"/>
    <s v="NL41"/>
    <x v="1"/>
    <x v="3"/>
    <n v="100"/>
    <x v="2"/>
    <x v="1"/>
    <x v="0"/>
    <s v="GWe"/>
    <n v="0"/>
  </r>
  <r>
    <x v="15"/>
    <s v="NL42"/>
    <x v="1"/>
    <x v="3"/>
    <n v="100"/>
    <x v="2"/>
    <x v="1"/>
    <x v="0"/>
    <s v="GWe"/>
    <n v="2.16"/>
  </r>
  <r>
    <x v="16"/>
    <s v="PL11"/>
    <x v="1"/>
    <x v="3"/>
    <n v="100"/>
    <x v="2"/>
    <x v="1"/>
    <x v="0"/>
    <s v="GWe"/>
    <n v="17.745417957000001"/>
  </r>
  <r>
    <x v="16"/>
    <s v="PL12"/>
    <x v="1"/>
    <x v="3"/>
    <n v="100"/>
    <x v="2"/>
    <x v="1"/>
    <x v="0"/>
    <s v="GWe"/>
    <n v="17.199748452000001"/>
  </r>
  <r>
    <x v="16"/>
    <s v="PL21"/>
    <x v="1"/>
    <x v="3"/>
    <n v="100"/>
    <x v="2"/>
    <x v="1"/>
    <x v="0"/>
    <s v="GWe"/>
    <n v="6.4785509379999997"/>
  </r>
  <r>
    <x v="16"/>
    <s v="PL22"/>
    <x v="1"/>
    <x v="3"/>
    <n v="100"/>
    <x v="2"/>
    <x v="1"/>
    <x v="0"/>
    <s v="GWe"/>
    <n v="5.5932382120000002"/>
  </r>
  <r>
    <x v="16"/>
    <s v="PL31"/>
    <x v="1"/>
    <x v="3"/>
    <n v="100"/>
    <x v="2"/>
    <x v="1"/>
    <x v="0"/>
    <s v="GWe"/>
    <n v="6.2637716259999996"/>
  </r>
  <r>
    <x v="16"/>
    <s v="PL32"/>
    <x v="1"/>
    <x v="3"/>
    <n v="100"/>
    <x v="2"/>
    <x v="1"/>
    <x v="0"/>
    <s v="GWe"/>
    <n v="10.526606335"/>
  </r>
  <r>
    <x v="16"/>
    <s v="PL33"/>
    <x v="1"/>
    <x v="3"/>
    <n v="100"/>
    <x v="2"/>
    <x v="1"/>
    <x v="0"/>
    <s v="GWe"/>
    <n v="10.852639929"/>
  </r>
  <r>
    <x v="16"/>
    <s v="PL34"/>
    <x v="1"/>
    <x v="3"/>
    <n v="100"/>
    <x v="2"/>
    <x v="1"/>
    <x v="0"/>
    <s v="GWe"/>
    <n v="0"/>
  </r>
  <r>
    <x v="16"/>
    <s v="PL41"/>
    <x v="1"/>
    <x v="3"/>
    <n v="100"/>
    <x v="2"/>
    <x v="1"/>
    <x v="0"/>
    <s v="GWe"/>
    <n v="15.652647059"/>
  </r>
  <r>
    <x v="16"/>
    <s v="PL42"/>
    <x v="1"/>
    <x v="3"/>
    <n v="100"/>
    <x v="2"/>
    <x v="1"/>
    <x v="0"/>
    <s v="GWe"/>
    <n v="9.7794232539999992"/>
  </r>
  <r>
    <x v="16"/>
    <s v="PL43"/>
    <x v="1"/>
    <x v="3"/>
    <n v="100"/>
    <x v="2"/>
    <x v="1"/>
    <x v="0"/>
    <s v="GWe"/>
    <n v="8.7532179929999998"/>
  </r>
  <r>
    <x v="16"/>
    <s v="PL51"/>
    <x v="1"/>
    <x v="3"/>
    <n v="100"/>
    <x v="2"/>
    <x v="1"/>
    <x v="0"/>
    <s v="GWe"/>
    <n v="17.779166666999998"/>
  </r>
  <r>
    <x v="16"/>
    <s v="PL52"/>
    <x v="1"/>
    <x v="3"/>
    <n v="100"/>
    <x v="2"/>
    <x v="1"/>
    <x v="0"/>
    <s v="GWe"/>
    <n v="5.6675032679999999"/>
  </r>
  <r>
    <x v="16"/>
    <s v="PL61"/>
    <x v="1"/>
    <x v="3"/>
    <n v="100"/>
    <x v="2"/>
    <x v="1"/>
    <x v="0"/>
    <s v="GWe"/>
    <n v="0"/>
  </r>
  <r>
    <x v="16"/>
    <s v="PL62"/>
    <x v="1"/>
    <x v="3"/>
    <n v="100"/>
    <x v="2"/>
    <x v="1"/>
    <x v="0"/>
    <s v="GWe"/>
    <n v="0"/>
  </r>
  <r>
    <x v="16"/>
    <s v="PL63"/>
    <x v="1"/>
    <x v="3"/>
    <n v="100"/>
    <x v="2"/>
    <x v="1"/>
    <x v="0"/>
    <s v="GWe"/>
    <n v="0"/>
  </r>
  <r>
    <x v="17"/>
    <s v="PT11"/>
    <x v="1"/>
    <x v="3"/>
    <n v="100"/>
    <x v="2"/>
    <x v="1"/>
    <x v="0"/>
    <s v="GWe"/>
    <n v="8.7843793829999992"/>
  </r>
  <r>
    <x v="17"/>
    <s v="PT15"/>
    <x v="1"/>
    <x v="3"/>
    <n v="100"/>
    <x v="2"/>
    <x v="1"/>
    <x v="0"/>
    <s v="GWe"/>
    <n v="1.9627324150000001"/>
  </r>
  <r>
    <x v="17"/>
    <s v="PT16"/>
    <x v="1"/>
    <x v="3"/>
    <n v="100"/>
    <x v="2"/>
    <x v="1"/>
    <x v="0"/>
    <s v="GWe"/>
    <n v="5.3693823529999998"/>
  </r>
  <r>
    <x v="17"/>
    <s v="PT17"/>
    <x v="1"/>
    <x v="3"/>
    <n v="100"/>
    <x v="2"/>
    <x v="1"/>
    <x v="0"/>
    <s v="GWe"/>
    <n v="1.334892534"/>
  </r>
  <r>
    <x v="17"/>
    <s v="PT18"/>
    <x v="1"/>
    <x v="3"/>
    <n v="100"/>
    <x v="2"/>
    <x v="1"/>
    <x v="0"/>
    <s v="GWe"/>
    <n v="19.529728291000001"/>
  </r>
  <r>
    <x v="18"/>
    <s v="RO11"/>
    <x v="1"/>
    <x v="3"/>
    <n v="100"/>
    <x v="2"/>
    <x v="1"/>
    <x v="0"/>
    <s v="GWe"/>
    <n v="10.122593890999999"/>
  </r>
  <r>
    <x v="18"/>
    <s v="RO12"/>
    <x v="1"/>
    <x v="3"/>
    <n v="100"/>
    <x v="2"/>
    <x v="1"/>
    <x v="0"/>
    <s v="GWe"/>
    <n v="10.766840746"/>
  </r>
  <r>
    <x v="18"/>
    <s v="RO21"/>
    <x v="1"/>
    <x v="3"/>
    <n v="100"/>
    <x v="2"/>
    <x v="1"/>
    <x v="0"/>
    <s v="GWe"/>
    <n v="33.877471792000001"/>
  </r>
  <r>
    <x v="18"/>
    <s v="RO22"/>
    <x v="1"/>
    <x v="3"/>
    <n v="100"/>
    <x v="2"/>
    <x v="1"/>
    <x v="0"/>
    <s v="GWe"/>
    <n v="42.160032352999998"/>
  </r>
  <r>
    <x v="18"/>
    <s v="RO31"/>
    <x v="1"/>
    <x v="3"/>
    <n v="100"/>
    <x v="2"/>
    <x v="1"/>
    <x v="0"/>
    <s v="GWe"/>
    <n v="32.339338235"/>
  </r>
  <r>
    <x v="18"/>
    <s v="RO32"/>
    <x v="1"/>
    <x v="3"/>
    <n v="100"/>
    <x v="2"/>
    <x v="1"/>
    <x v="0"/>
    <s v="GWe"/>
    <n v="0"/>
  </r>
  <r>
    <x v="18"/>
    <s v="RO41"/>
    <x v="1"/>
    <x v="3"/>
    <n v="100"/>
    <x v="2"/>
    <x v="1"/>
    <x v="0"/>
    <s v="GWe"/>
    <n v="12.219650735"/>
  </r>
  <r>
    <x v="18"/>
    <s v="RO42"/>
    <x v="1"/>
    <x v="3"/>
    <n v="100"/>
    <x v="2"/>
    <x v="1"/>
    <x v="0"/>
    <s v="GWe"/>
    <n v="9.4334673200000001"/>
  </r>
  <r>
    <x v="26"/>
    <s v="SK01"/>
    <x v="1"/>
    <x v="3"/>
    <n v="100"/>
    <x v="2"/>
    <x v="1"/>
    <x v="0"/>
    <s v="GWe"/>
    <n v="0.851877828"/>
  </r>
  <r>
    <x v="26"/>
    <s v="SK02"/>
    <x v="1"/>
    <x v="3"/>
    <n v="100"/>
    <x v="2"/>
    <x v="1"/>
    <x v="0"/>
    <s v="GWe"/>
    <n v="14.384755793"/>
  </r>
  <r>
    <x v="26"/>
    <s v="SK03"/>
    <x v="1"/>
    <x v="3"/>
    <n v="100"/>
    <x v="2"/>
    <x v="1"/>
    <x v="0"/>
    <s v="GWe"/>
    <n v="2.1526578430000001"/>
  </r>
  <r>
    <x v="26"/>
    <s v="SK04"/>
    <x v="1"/>
    <x v="3"/>
    <n v="100"/>
    <x v="2"/>
    <x v="1"/>
    <x v="0"/>
    <s v="GWe"/>
    <n v="0"/>
  </r>
  <r>
    <x v="27"/>
    <s v="SI03"/>
    <x v="1"/>
    <x v="3"/>
    <n v="100"/>
    <x v="2"/>
    <x v="1"/>
    <x v="0"/>
    <s v="GWe"/>
    <n v="2.2322129820000001"/>
  </r>
  <r>
    <x v="27"/>
    <s v="SI04"/>
    <x v="1"/>
    <x v="3"/>
    <n v="100"/>
    <x v="2"/>
    <x v="1"/>
    <x v="0"/>
    <s v="GWe"/>
    <n v="0.19949937400000001"/>
  </r>
  <r>
    <x v="19"/>
    <s v="AD00"/>
    <x v="1"/>
    <x v="3"/>
    <n v="100"/>
    <x v="2"/>
    <x v="1"/>
    <x v="0"/>
    <s v="GWe"/>
    <n v="0.10384054400000001"/>
  </r>
  <r>
    <x v="19"/>
    <s v="ES11"/>
    <x v="1"/>
    <x v="3"/>
    <n v="100"/>
    <x v="2"/>
    <x v="1"/>
    <x v="0"/>
    <s v="GWe"/>
    <n v="8.7354060360000005"/>
  </r>
  <r>
    <x v="19"/>
    <s v="ES12"/>
    <x v="1"/>
    <x v="3"/>
    <n v="100"/>
    <x v="2"/>
    <x v="1"/>
    <x v="0"/>
    <s v="GWe"/>
    <n v="2.7273244779999999"/>
  </r>
  <r>
    <x v="19"/>
    <s v="ES13"/>
    <x v="1"/>
    <x v="3"/>
    <n v="100"/>
    <x v="2"/>
    <x v="1"/>
    <x v="0"/>
    <s v="GWe"/>
    <n v="1.146511509"/>
  </r>
  <r>
    <x v="19"/>
    <s v="ES21"/>
    <x v="1"/>
    <x v="3"/>
    <n v="100"/>
    <x v="2"/>
    <x v="1"/>
    <x v="0"/>
    <s v="GWe"/>
    <n v="2.2913973379999999"/>
  </r>
  <r>
    <x v="19"/>
    <s v="ES22"/>
    <x v="1"/>
    <x v="3"/>
    <n v="100"/>
    <x v="2"/>
    <x v="1"/>
    <x v="0"/>
    <s v="GWe"/>
    <n v="7.8643776279999997"/>
  </r>
  <r>
    <x v="19"/>
    <s v="ES23"/>
    <x v="1"/>
    <x v="3"/>
    <n v="100"/>
    <x v="2"/>
    <x v="1"/>
    <x v="0"/>
    <s v="GWe"/>
    <n v="3.498382522"/>
  </r>
  <r>
    <x v="19"/>
    <s v="ES24"/>
    <x v="1"/>
    <x v="3"/>
    <n v="100"/>
    <x v="2"/>
    <x v="1"/>
    <x v="0"/>
    <s v="GWe"/>
    <n v="38.051054383999997"/>
  </r>
  <r>
    <x v="19"/>
    <s v="ES30"/>
    <x v="1"/>
    <x v="3"/>
    <n v="100"/>
    <x v="2"/>
    <x v="1"/>
    <x v="0"/>
    <s v="GWe"/>
    <n v="1.62959276"/>
  </r>
  <r>
    <x v="19"/>
    <s v="ES41"/>
    <x v="1"/>
    <x v="3"/>
    <n v="100"/>
    <x v="2"/>
    <x v="1"/>
    <x v="0"/>
    <s v="GWe"/>
    <n v="124.596547059"/>
  </r>
  <r>
    <x v="19"/>
    <s v="ES42"/>
    <x v="1"/>
    <x v="3"/>
    <n v="100"/>
    <x v="2"/>
    <x v="1"/>
    <x v="0"/>
    <s v="GWe"/>
    <n v="110.10475592900001"/>
  </r>
  <r>
    <x v="19"/>
    <s v="ES43"/>
    <x v="1"/>
    <x v="3"/>
    <n v="100"/>
    <x v="2"/>
    <x v="1"/>
    <x v="0"/>
    <s v="GWe"/>
    <n v="16.681524321000001"/>
  </r>
  <r>
    <x v="19"/>
    <s v="ES51"/>
    <x v="1"/>
    <x v="3"/>
    <n v="100"/>
    <x v="2"/>
    <x v="1"/>
    <x v="0"/>
    <s v="GWe"/>
    <n v="16.436906905000001"/>
  </r>
  <r>
    <x v="19"/>
    <s v="ES52"/>
    <x v="1"/>
    <x v="3"/>
    <n v="100"/>
    <x v="2"/>
    <x v="1"/>
    <x v="0"/>
    <s v="GWe"/>
    <n v="20.168021008"/>
  </r>
  <r>
    <x v="19"/>
    <s v="ES53"/>
    <x v="1"/>
    <x v="3"/>
    <n v="100"/>
    <x v="2"/>
    <x v="1"/>
    <x v="0"/>
    <s v="GWe"/>
    <n v="1.5865960480000001"/>
  </r>
  <r>
    <x v="19"/>
    <s v="ES61"/>
    <x v="1"/>
    <x v="3"/>
    <n v="100"/>
    <x v="2"/>
    <x v="1"/>
    <x v="0"/>
    <s v="GWe"/>
    <n v="33.838617647"/>
  </r>
  <r>
    <x v="19"/>
    <s v="ES62"/>
    <x v="1"/>
    <x v="3"/>
    <n v="100"/>
    <x v="2"/>
    <x v="1"/>
    <x v="0"/>
    <s v="GWe"/>
    <n v="7.9179089070000002"/>
  </r>
  <r>
    <x v="20"/>
    <s v="SE11"/>
    <x v="1"/>
    <x v="3"/>
    <n v="100"/>
    <x v="2"/>
    <x v="1"/>
    <x v="0"/>
    <s v="GWe"/>
    <n v="0.26674613000000003"/>
  </r>
  <r>
    <x v="20"/>
    <s v="SE12"/>
    <x v="1"/>
    <x v="3"/>
    <n v="100"/>
    <x v="2"/>
    <x v="1"/>
    <x v="0"/>
    <s v="GWe"/>
    <n v="8.0221092439999993"/>
  </r>
  <r>
    <x v="20"/>
    <s v="SE21"/>
    <x v="1"/>
    <x v="3"/>
    <n v="100"/>
    <x v="2"/>
    <x v="1"/>
    <x v="0"/>
    <s v="GWe"/>
    <n v="3.3204334370000002"/>
  </r>
  <r>
    <x v="20"/>
    <s v="SE22"/>
    <x v="1"/>
    <x v="3"/>
    <n v="100"/>
    <x v="2"/>
    <x v="1"/>
    <x v="0"/>
    <s v="GWe"/>
    <n v="2.0441497329999998"/>
  </r>
  <r>
    <x v="20"/>
    <s v="SE23"/>
    <x v="1"/>
    <x v="3"/>
    <n v="100"/>
    <x v="2"/>
    <x v="1"/>
    <x v="0"/>
    <s v="GWe"/>
    <n v="7.0012389710000003"/>
  </r>
  <r>
    <x v="20"/>
    <s v="SE31"/>
    <x v="1"/>
    <x v="3"/>
    <n v="100"/>
    <x v="2"/>
    <x v="1"/>
    <x v="0"/>
    <s v="GWe"/>
    <n v="5.710834191"/>
  </r>
  <r>
    <x v="20"/>
    <s v="SE32"/>
    <x v="1"/>
    <x v="3"/>
    <n v="100"/>
    <x v="2"/>
    <x v="1"/>
    <x v="0"/>
    <s v="GWe"/>
    <n v="4.5550300799999999"/>
  </r>
  <r>
    <x v="20"/>
    <s v="SE33"/>
    <x v="1"/>
    <x v="3"/>
    <n v="100"/>
    <x v="2"/>
    <x v="1"/>
    <x v="0"/>
    <s v="GWe"/>
    <n v="6.9697803309999999"/>
  </r>
  <r>
    <x v="21"/>
    <s v="UKC1"/>
    <x v="1"/>
    <x v="3"/>
    <n v="100"/>
    <x v="2"/>
    <x v="1"/>
    <x v="0"/>
    <s v="GWe"/>
    <n v="0"/>
  </r>
  <r>
    <x v="21"/>
    <s v="UKC2"/>
    <x v="1"/>
    <x v="3"/>
    <n v="100"/>
    <x v="2"/>
    <x v="1"/>
    <x v="0"/>
    <s v="GWe"/>
    <n v="0"/>
  </r>
  <r>
    <x v="21"/>
    <s v="UKD1"/>
    <x v="1"/>
    <x v="3"/>
    <n v="100"/>
    <x v="2"/>
    <x v="1"/>
    <x v="0"/>
    <s v="GWe"/>
    <n v="0"/>
  </r>
  <r>
    <x v="21"/>
    <s v="UKD3"/>
    <x v="1"/>
    <x v="3"/>
    <n v="100"/>
    <x v="2"/>
    <x v="1"/>
    <x v="0"/>
    <s v="GWe"/>
    <n v="5.0546569E-2"/>
  </r>
  <r>
    <x v="21"/>
    <s v="UKD4"/>
    <x v="1"/>
    <x v="3"/>
    <n v="100"/>
    <x v="2"/>
    <x v="1"/>
    <x v="0"/>
    <s v="GWe"/>
    <n v="0"/>
  </r>
  <r>
    <x v="21"/>
    <s v="UKD6"/>
    <x v="1"/>
    <x v="3"/>
    <n v="100"/>
    <x v="2"/>
    <x v="1"/>
    <x v="0"/>
    <s v="GWe"/>
    <n v="0"/>
  </r>
  <r>
    <x v="21"/>
    <s v="UKD7"/>
    <x v="1"/>
    <x v="3"/>
    <n v="100"/>
    <x v="2"/>
    <x v="1"/>
    <x v="0"/>
    <s v="GWe"/>
    <n v="0"/>
  </r>
  <r>
    <x v="21"/>
    <s v="UKE1"/>
    <x v="1"/>
    <x v="3"/>
    <n v="100"/>
    <x v="2"/>
    <x v="1"/>
    <x v="0"/>
    <s v="GWe"/>
    <n v="0"/>
  </r>
  <r>
    <x v="21"/>
    <s v="UKE2"/>
    <x v="1"/>
    <x v="3"/>
    <n v="100"/>
    <x v="2"/>
    <x v="1"/>
    <x v="0"/>
    <s v="GWe"/>
    <n v="0"/>
  </r>
  <r>
    <x v="21"/>
    <s v="UKE3"/>
    <x v="1"/>
    <x v="3"/>
    <n v="100"/>
    <x v="2"/>
    <x v="1"/>
    <x v="0"/>
    <s v="GWe"/>
    <n v="0"/>
  </r>
  <r>
    <x v="21"/>
    <s v="UKE4"/>
    <x v="1"/>
    <x v="3"/>
    <n v="100"/>
    <x v="2"/>
    <x v="1"/>
    <x v="0"/>
    <s v="GWe"/>
    <n v="0"/>
  </r>
  <r>
    <x v="21"/>
    <s v="UKF1"/>
    <x v="1"/>
    <x v="3"/>
    <n v="100"/>
    <x v="2"/>
    <x v="1"/>
    <x v="0"/>
    <s v="GWe"/>
    <n v="0"/>
  </r>
  <r>
    <x v="21"/>
    <s v="UKF2"/>
    <x v="1"/>
    <x v="3"/>
    <n v="100"/>
    <x v="2"/>
    <x v="1"/>
    <x v="0"/>
    <s v="GWe"/>
    <n v="0"/>
  </r>
  <r>
    <x v="21"/>
    <s v="UKF3"/>
    <x v="1"/>
    <x v="3"/>
    <n v="100"/>
    <x v="2"/>
    <x v="1"/>
    <x v="0"/>
    <s v="GWe"/>
    <n v="0"/>
  </r>
  <r>
    <x v="21"/>
    <s v="UKG1"/>
    <x v="1"/>
    <x v="3"/>
    <n v="100"/>
    <x v="2"/>
    <x v="1"/>
    <x v="0"/>
    <s v="GWe"/>
    <n v="0"/>
  </r>
  <r>
    <x v="21"/>
    <s v="UKG2"/>
    <x v="1"/>
    <x v="3"/>
    <n v="100"/>
    <x v="2"/>
    <x v="1"/>
    <x v="0"/>
    <s v="GWe"/>
    <n v="0"/>
  </r>
  <r>
    <x v="21"/>
    <s v="UKG3"/>
    <x v="1"/>
    <x v="3"/>
    <n v="100"/>
    <x v="2"/>
    <x v="1"/>
    <x v="0"/>
    <s v="GWe"/>
    <n v="0"/>
  </r>
  <r>
    <x v="21"/>
    <s v="UKH1"/>
    <x v="1"/>
    <x v="3"/>
    <n v="100"/>
    <x v="2"/>
    <x v="1"/>
    <x v="0"/>
    <s v="GWe"/>
    <n v="0"/>
  </r>
  <r>
    <x v="21"/>
    <s v="UKH2"/>
    <x v="1"/>
    <x v="3"/>
    <n v="100"/>
    <x v="2"/>
    <x v="1"/>
    <x v="0"/>
    <s v="GWe"/>
    <n v="0"/>
  </r>
  <r>
    <x v="21"/>
    <s v="UKH3"/>
    <x v="1"/>
    <x v="3"/>
    <n v="100"/>
    <x v="2"/>
    <x v="1"/>
    <x v="0"/>
    <s v="GWe"/>
    <n v="0"/>
  </r>
  <r>
    <x v="21"/>
    <s v="UKI3"/>
    <x v="1"/>
    <x v="3"/>
    <n v="100"/>
    <x v="2"/>
    <x v="1"/>
    <x v="0"/>
    <s v="GWe"/>
    <n v="0"/>
  </r>
  <r>
    <x v="21"/>
    <s v="UKI4"/>
    <x v="1"/>
    <x v="3"/>
    <n v="100"/>
    <x v="2"/>
    <x v="1"/>
    <x v="0"/>
    <s v="GWe"/>
    <n v="0"/>
  </r>
  <r>
    <x v="21"/>
    <s v="UKI5"/>
    <x v="1"/>
    <x v="3"/>
    <n v="100"/>
    <x v="2"/>
    <x v="1"/>
    <x v="0"/>
    <s v="GWe"/>
    <n v="1.4705880000000001E-3"/>
  </r>
  <r>
    <x v="21"/>
    <s v="UKI6"/>
    <x v="1"/>
    <x v="3"/>
    <n v="100"/>
    <x v="2"/>
    <x v="1"/>
    <x v="0"/>
    <s v="GWe"/>
    <n v="1.4705880000000001E-3"/>
  </r>
  <r>
    <x v="21"/>
    <s v="UKI7"/>
    <x v="1"/>
    <x v="3"/>
    <n v="100"/>
    <x v="2"/>
    <x v="1"/>
    <x v="0"/>
    <s v="GWe"/>
    <n v="1.4705880000000001E-3"/>
  </r>
  <r>
    <x v="21"/>
    <s v="UKJ1"/>
    <x v="1"/>
    <x v="3"/>
    <n v="100"/>
    <x v="2"/>
    <x v="1"/>
    <x v="0"/>
    <s v="GWe"/>
    <n v="0"/>
  </r>
  <r>
    <x v="21"/>
    <s v="UKJ2"/>
    <x v="1"/>
    <x v="3"/>
    <n v="100"/>
    <x v="2"/>
    <x v="1"/>
    <x v="0"/>
    <s v="GWe"/>
    <n v="0"/>
  </r>
  <r>
    <x v="21"/>
    <s v="UKJ3"/>
    <x v="1"/>
    <x v="3"/>
    <n v="100"/>
    <x v="2"/>
    <x v="1"/>
    <x v="0"/>
    <s v="GWe"/>
    <n v="0"/>
  </r>
  <r>
    <x v="21"/>
    <s v="UKJ4"/>
    <x v="1"/>
    <x v="3"/>
    <n v="100"/>
    <x v="2"/>
    <x v="1"/>
    <x v="0"/>
    <s v="GWe"/>
    <n v="0"/>
  </r>
  <r>
    <x v="21"/>
    <s v="UKK1"/>
    <x v="1"/>
    <x v="3"/>
    <n v="100"/>
    <x v="2"/>
    <x v="1"/>
    <x v="0"/>
    <s v="GWe"/>
    <n v="0"/>
  </r>
  <r>
    <x v="21"/>
    <s v="UKK2"/>
    <x v="1"/>
    <x v="3"/>
    <n v="100"/>
    <x v="2"/>
    <x v="1"/>
    <x v="0"/>
    <s v="GWe"/>
    <n v="0"/>
  </r>
  <r>
    <x v="21"/>
    <s v="UKK3"/>
    <x v="1"/>
    <x v="3"/>
    <n v="100"/>
    <x v="2"/>
    <x v="1"/>
    <x v="0"/>
    <s v="GWe"/>
    <n v="0"/>
  </r>
  <r>
    <x v="21"/>
    <s v="UKK4"/>
    <x v="1"/>
    <x v="3"/>
    <n v="100"/>
    <x v="2"/>
    <x v="1"/>
    <x v="0"/>
    <s v="GWe"/>
    <n v="0"/>
  </r>
  <r>
    <x v="21"/>
    <s v="UKL1"/>
    <x v="1"/>
    <x v="3"/>
    <n v="100"/>
    <x v="2"/>
    <x v="1"/>
    <x v="0"/>
    <s v="GWe"/>
    <n v="0"/>
  </r>
  <r>
    <x v="21"/>
    <s v="UKL2"/>
    <x v="1"/>
    <x v="3"/>
    <n v="100"/>
    <x v="2"/>
    <x v="1"/>
    <x v="0"/>
    <s v="GWe"/>
    <n v="0"/>
  </r>
  <r>
    <x v="21"/>
    <s v="UKM2"/>
    <x v="1"/>
    <x v="3"/>
    <n v="100"/>
    <x v="2"/>
    <x v="1"/>
    <x v="0"/>
    <s v="GWe"/>
    <n v="5.6643402500000004"/>
  </r>
  <r>
    <x v="21"/>
    <s v="UKM3"/>
    <x v="1"/>
    <x v="3"/>
    <n v="100"/>
    <x v="2"/>
    <x v="1"/>
    <x v="0"/>
    <s v="GWe"/>
    <n v="0"/>
  </r>
  <r>
    <x v="21"/>
    <s v="UKM5"/>
    <x v="1"/>
    <x v="3"/>
    <n v="100"/>
    <x v="2"/>
    <x v="1"/>
    <x v="0"/>
    <s v="GWe"/>
    <n v="9.1571764999999999E-2"/>
  </r>
  <r>
    <x v="21"/>
    <s v="UKM6"/>
    <x v="1"/>
    <x v="3"/>
    <n v="100"/>
    <x v="2"/>
    <x v="1"/>
    <x v="0"/>
    <s v="GWe"/>
    <n v="10.127702462"/>
  </r>
  <r>
    <x v="21"/>
    <s v="UKN0"/>
    <x v="1"/>
    <x v="3"/>
    <n v="100"/>
    <x v="2"/>
    <x v="1"/>
    <x v="0"/>
    <s v="GWe"/>
    <n v="0"/>
  </r>
  <r>
    <x v="22"/>
    <s v="AT11"/>
    <x v="1"/>
    <x v="3"/>
    <n v="100"/>
    <x v="2"/>
    <x v="2"/>
    <x v="0"/>
    <s v="GWe"/>
    <n v="3.3711642620000002"/>
  </r>
  <r>
    <x v="22"/>
    <s v="AT12"/>
    <x v="1"/>
    <x v="3"/>
    <n v="100"/>
    <x v="2"/>
    <x v="2"/>
    <x v="0"/>
    <s v="GWe"/>
    <n v="24.036397058999999"/>
  </r>
  <r>
    <x v="22"/>
    <s v="AT13"/>
    <x v="1"/>
    <x v="3"/>
    <n v="100"/>
    <x v="2"/>
    <x v="2"/>
    <x v="0"/>
    <s v="GWe"/>
    <n v="3.5000000000000003E-2"/>
  </r>
  <r>
    <x v="22"/>
    <s v="AT21"/>
    <x v="1"/>
    <x v="3"/>
    <n v="100"/>
    <x v="2"/>
    <x v="2"/>
    <x v="0"/>
    <s v="GWe"/>
    <n v="2.3754264709999999"/>
  </r>
  <r>
    <x v="22"/>
    <s v="AT22"/>
    <x v="1"/>
    <x v="3"/>
    <n v="100"/>
    <x v="2"/>
    <x v="2"/>
    <x v="0"/>
    <s v="GWe"/>
    <n v="2.3311899619999998"/>
  </r>
  <r>
    <x v="22"/>
    <s v="AT31"/>
    <x v="1"/>
    <x v="3"/>
    <n v="100"/>
    <x v="2"/>
    <x v="2"/>
    <x v="0"/>
    <s v="GWe"/>
    <n v="5.7351764709999999"/>
  </r>
  <r>
    <x v="22"/>
    <s v="AT32"/>
    <x v="1"/>
    <x v="3"/>
    <n v="100"/>
    <x v="2"/>
    <x v="2"/>
    <x v="0"/>
    <s v="GWe"/>
    <n v="1.825429207"/>
  </r>
  <r>
    <x v="22"/>
    <s v="AT33"/>
    <x v="1"/>
    <x v="3"/>
    <n v="100"/>
    <x v="2"/>
    <x v="2"/>
    <x v="0"/>
    <s v="GWe"/>
    <n v="3.6109803920000001"/>
  </r>
  <r>
    <x v="22"/>
    <s v="AT34"/>
    <x v="1"/>
    <x v="3"/>
    <n v="100"/>
    <x v="2"/>
    <x v="2"/>
    <x v="0"/>
    <s v="GWe"/>
    <n v="0.94805882399999997"/>
  </r>
  <r>
    <x v="0"/>
    <s v="BE10"/>
    <x v="1"/>
    <x v="3"/>
    <n v="100"/>
    <x v="2"/>
    <x v="2"/>
    <x v="0"/>
    <s v="GWe"/>
    <n v="0"/>
  </r>
  <r>
    <x v="0"/>
    <s v="BE21"/>
    <x v="1"/>
    <x v="3"/>
    <n v="100"/>
    <x v="2"/>
    <x v="2"/>
    <x v="0"/>
    <s v="GWe"/>
    <n v="0"/>
  </r>
  <r>
    <x v="0"/>
    <s v="BE22"/>
    <x v="1"/>
    <x v="3"/>
    <n v="100"/>
    <x v="2"/>
    <x v="2"/>
    <x v="0"/>
    <s v="GWe"/>
    <n v="0"/>
  </r>
  <r>
    <x v="0"/>
    <s v="BE23"/>
    <x v="1"/>
    <x v="3"/>
    <n v="100"/>
    <x v="2"/>
    <x v="2"/>
    <x v="0"/>
    <s v="GWe"/>
    <n v="2.0249999999999999"/>
  </r>
  <r>
    <x v="0"/>
    <s v="BE24"/>
    <x v="1"/>
    <x v="3"/>
    <n v="100"/>
    <x v="2"/>
    <x v="2"/>
    <x v="0"/>
    <s v="GWe"/>
    <n v="0"/>
  </r>
  <r>
    <x v="0"/>
    <s v="BE25"/>
    <x v="1"/>
    <x v="3"/>
    <n v="100"/>
    <x v="2"/>
    <x v="2"/>
    <x v="0"/>
    <s v="GWe"/>
    <n v="3.2930606170000001"/>
  </r>
  <r>
    <x v="0"/>
    <s v="BE31"/>
    <x v="1"/>
    <x v="3"/>
    <n v="100"/>
    <x v="2"/>
    <x v="2"/>
    <x v="0"/>
    <s v="GWe"/>
    <n v="0"/>
  </r>
  <r>
    <x v="0"/>
    <s v="BE32"/>
    <x v="1"/>
    <x v="3"/>
    <n v="100"/>
    <x v="2"/>
    <x v="2"/>
    <x v="0"/>
    <s v="GWe"/>
    <n v="0"/>
  </r>
  <r>
    <x v="0"/>
    <s v="BE33"/>
    <x v="1"/>
    <x v="3"/>
    <n v="100"/>
    <x v="2"/>
    <x v="2"/>
    <x v="0"/>
    <s v="GWe"/>
    <n v="0"/>
  </r>
  <r>
    <x v="0"/>
    <s v="BE34"/>
    <x v="1"/>
    <x v="3"/>
    <n v="100"/>
    <x v="2"/>
    <x v="2"/>
    <x v="0"/>
    <s v="GWe"/>
    <n v="0"/>
  </r>
  <r>
    <x v="0"/>
    <s v="BE35"/>
    <x v="1"/>
    <x v="3"/>
    <n v="100"/>
    <x v="2"/>
    <x v="2"/>
    <x v="0"/>
    <s v="GWe"/>
    <n v="0"/>
  </r>
  <r>
    <x v="1"/>
    <s v="BG31"/>
    <x v="1"/>
    <x v="3"/>
    <n v="100"/>
    <x v="2"/>
    <x v="2"/>
    <x v="0"/>
    <s v="GWe"/>
    <n v="0"/>
  </r>
  <r>
    <x v="1"/>
    <s v="BG32"/>
    <x v="1"/>
    <x v="3"/>
    <n v="100"/>
    <x v="2"/>
    <x v="2"/>
    <x v="0"/>
    <s v="GWe"/>
    <n v="0"/>
  </r>
  <r>
    <x v="1"/>
    <s v="BG33"/>
    <x v="1"/>
    <x v="3"/>
    <n v="100"/>
    <x v="2"/>
    <x v="2"/>
    <x v="0"/>
    <s v="GWe"/>
    <n v="6.8104612299999996"/>
  </r>
  <r>
    <x v="1"/>
    <s v="BG34"/>
    <x v="1"/>
    <x v="3"/>
    <n v="100"/>
    <x v="2"/>
    <x v="2"/>
    <x v="0"/>
    <s v="GWe"/>
    <n v="0"/>
  </r>
  <r>
    <x v="1"/>
    <s v="BG41"/>
    <x v="1"/>
    <x v="3"/>
    <n v="100"/>
    <x v="2"/>
    <x v="2"/>
    <x v="0"/>
    <s v="GWe"/>
    <n v="0"/>
  </r>
  <r>
    <x v="1"/>
    <s v="BG42"/>
    <x v="1"/>
    <x v="3"/>
    <n v="100"/>
    <x v="2"/>
    <x v="2"/>
    <x v="0"/>
    <s v="GWe"/>
    <n v="0"/>
  </r>
  <r>
    <x v="2"/>
    <s v="HR03"/>
    <x v="1"/>
    <x v="3"/>
    <n v="100"/>
    <x v="2"/>
    <x v="2"/>
    <x v="0"/>
    <s v="GWe"/>
    <n v="7.8018575849999996"/>
  </r>
  <r>
    <x v="2"/>
    <s v="HR04"/>
    <x v="1"/>
    <x v="3"/>
    <n v="100"/>
    <x v="2"/>
    <x v="2"/>
    <x v="0"/>
    <s v="GWe"/>
    <n v="0"/>
  </r>
  <r>
    <x v="3"/>
    <s v="CY00"/>
    <x v="1"/>
    <x v="3"/>
    <n v="100"/>
    <x v="2"/>
    <x v="2"/>
    <x v="0"/>
    <s v="GWe"/>
    <n v="0"/>
  </r>
  <r>
    <x v="23"/>
    <s v="CZ01"/>
    <x v="1"/>
    <x v="3"/>
    <n v="100"/>
    <x v="2"/>
    <x v="2"/>
    <x v="0"/>
    <s v="GWe"/>
    <n v="0"/>
  </r>
  <r>
    <x v="23"/>
    <s v="CZ02"/>
    <x v="1"/>
    <x v="3"/>
    <n v="100"/>
    <x v="2"/>
    <x v="2"/>
    <x v="0"/>
    <s v="GWe"/>
    <n v="4.6332657199999998"/>
  </r>
  <r>
    <x v="23"/>
    <s v="CZ03"/>
    <x v="1"/>
    <x v="3"/>
    <n v="100"/>
    <x v="2"/>
    <x v="2"/>
    <x v="0"/>
    <s v="GWe"/>
    <n v="6.2293025210000001"/>
  </r>
  <r>
    <x v="23"/>
    <s v="CZ04"/>
    <x v="1"/>
    <x v="3"/>
    <n v="100"/>
    <x v="2"/>
    <x v="2"/>
    <x v="0"/>
    <s v="GWe"/>
    <n v="0"/>
  </r>
  <r>
    <x v="23"/>
    <s v="CZ05"/>
    <x v="1"/>
    <x v="3"/>
    <n v="100"/>
    <x v="2"/>
    <x v="2"/>
    <x v="0"/>
    <s v="GWe"/>
    <n v="7.9695"/>
  </r>
  <r>
    <x v="23"/>
    <s v="CZ06"/>
    <x v="1"/>
    <x v="3"/>
    <n v="100"/>
    <x v="2"/>
    <x v="2"/>
    <x v="0"/>
    <s v="GWe"/>
    <n v="20.121333824000001"/>
  </r>
  <r>
    <x v="23"/>
    <s v="CZ07"/>
    <x v="1"/>
    <x v="3"/>
    <n v="100"/>
    <x v="2"/>
    <x v="2"/>
    <x v="0"/>
    <s v="GWe"/>
    <n v="6.3448513249999996"/>
  </r>
  <r>
    <x v="23"/>
    <s v="CZ08"/>
    <x v="1"/>
    <x v="3"/>
    <n v="100"/>
    <x v="2"/>
    <x v="2"/>
    <x v="0"/>
    <s v="GWe"/>
    <n v="3.0431122990000001"/>
  </r>
  <r>
    <x v="4"/>
    <s v="DK01"/>
    <x v="1"/>
    <x v="3"/>
    <n v="100"/>
    <x v="2"/>
    <x v="2"/>
    <x v="0"/>
    <s v="GWe"/>
    <n v="1.8149999999999999"/>
  </r>
  <r>
    <x v="4"/>
    <s v="DK02"/>
    <x v="1"/>
    <x v="3"/>
    <n v="100"/>
    <x v="2"/>
    <x v="2"/>
    <x v="0"/>
    <s v="GWe"/>
    <n v="13.06"/>
  </r>
  <r>
    <x v="4"/>
    <s v="DK03"/>
    <x v="1"/>
    <x v="3"/>
    <n v="100"/>
    <x v="2"/>
    <x v="2"/>
    <x v="0"/>
    <s v="GWe"/>
    <n v="25.65"/>
  </r>
  <r>
    <x v="4"/>
    <s v="DK04"/>
    <x v="1"/>
    <x v="3"/>
    <n v="100"/>
    <x v="2"/>
    <x v="2"/>
    <x v="0"/>
    <s v="GWe"/>
    <n v="24.56"/>
  </r>
  <r>
    <x v="4"/>
    <s v="DK05"/>
    <x v="1"/>
    <x v="3"/>
    <n v="100"/>
    <x v="2"/>
    <x v="2"/>
    <x v="0"/>
    <s v="GWe"/>
    <n v="17.920000000000002"/>
  </r>
  <r>
    <x v="5"/>
    <s v="EE00"/>
    <x v="1"/>
    <x v="3"/>
    <n v="100"/>
    <x v="2"/>
    <x v="2"/>
    <x v="0"/>
    <s v="GWe"/>
    <n v="34.533761437999999"/>
  </r>
  <r>
    <x v="6"/>
    <s v="FI19"/>
    <x v="1"/>
    <x v="3"/>
    <n v="100"/>
    <x v="2"/>
    <x v="2"/>
    <x v="0"/>
    <s v="GWe"/>
    <n v="12.681529412"/>
  </r>
  <r>
    <x v="6"/>
    <s v="FI1B"/>
    <x v="1"/>
    <x v="3"/>
    <n v="100"/>
    <x v="2"/>
    <x v="2"/>
    <x v="0"/>
    <s v="GWe"/>
    <n v="4.6098152939999997"/>
  </r>
  <r>
    <x v="6"/>
    <s v="FI1C"/>
    <x v="1"/>
    <x v="3"/>
    <n v="100"/>
    <x v="2"/>
    <x v="2"/>
    <x v="0"/>
    <s v="GWe"/>
    <n v="13.763119969"/>
  </r>
  <r>
    <x v="6"/>
    <s v="FI1D"/>
    <x v="1"/>
    <x v="3"/>
    <n v="100"/>
    <x v="2"/>
    <x v="2"/>
    <x v="0"/>
    <s v="GWe"/>
    <n v="6.9613760500000001"/>
  </r>
  <r>
    <x v="6"/>
    <s v="FI20"/>
    <x v="1"/>
    <x v="3"/>
    <n v="100"/>
    <x v="2"/>
    <x v="2"/>
    <x v="0"/>
    <s v="GWe"/>
    <n v="0.13"/>
  </r>
  <r>
    <x v="7"/>
    <s v="FR10"/>
    <x v="1"/>
    <x v="3"/>
    <n v="100"/>
    <x v="2"/>
    <x v="2"/>
    <x v="0"/>
    <s v="GWe"/>
    <n v="7.9623529409999998"/>
  </r>
  <r>
    <x v="7"/>
    <s v="FR21"/>
    <x v="1"/>
    <x v="3"/>
    <n v="100"/>
    <x v="2"/>
    <x v="2"/>
    <x v="0"/>
    <s v="GWe"/>
    <n v="26.635590909000001"/>
  </r>
  <r>
    <x v="7"/>
    <s v="FR22"/>
    <x v="1"/>
    <x v="3"/>
    <n v="100"/>
    <x v="2"/>
    <x v="2"/>
    <x v="0"/>
    <s v="GWe"/>
    <n v="39.855184491999999"/>
  </r>
  <r>
    <x v="7"/>
    <s v="FR23"/>
    <x v="1"/>
    <x v="3"/>
    <n v="100"/>
    <x v="2"/>
    <x v="2"/>
    <x v="0"/>
    <s v="GWe"/>
    <n v="23.565000000000001"/>
  </r>
  <r>
    <x v="7"/>
    <s v="FR24"/>
    <x v="1"/>
    <x v="3"/>
    <n v="100"/>
    <x v="2"/>
    <x v="2"/>
    <x v="0"/>
    <s v="GWe"/>
    <n v="71.487630252000002"/>
  </r>
  <r>
    <x v="7"/>
    <s v="FR25"/>
    <x v="1"/>
    <x v="3"/>
    <n v="100"/>
    <x v="2"/>
    <x v="2"/>
    <x v="0"/>
    <s v="GWe"/>
    <n v="44.17"/>
  </r>
  <r>
    <x v="7"/>
    <s v="FR26"/>
    <x v="1"/>
    <x v="3"/>
    <n v="100"/>
    <x v="2"/>
    <x v="2"/>
    <x v="0"/>
    <s v="GWe"/>
    <n v="30.040445819999999"/>
  </r>
  <r>
    <x v="7"/>
    <s v="FR30"/>
    <x v="1"/>
    <x v="3"/>
    <n v="100"/>
    <x v="2"/>
    <x v="2"/>
    <x v="0"/>
    <s v="GWe"/>
    <n v="21.320305236999999"/>
  </r>
  <r>
    <x v="7"/>
    <s v="FR41"/>
    <x v="1"/>
    <x v="3"/>
    <n v="100"/>
    <x v="2"/>
    <x v="2"/>
    <x v="0"/>
    <s v="GWe"/>
    <n v="0"/>
  </r>
  <r>
    <x v="7"/>
    <s v="FR42"/>
    <x v="1"/>
    <x v="3"/>
    <n v="100"/>
    <x v="2"/>
    <x v="2"/>
    <x v="0"/>
    <s v="GWe"/>
    <n v="0"/>
  </r>
  <r>
    <x v="7"/>
    <s v="FR43"/>
    <x v="1"/>
    <x v="3"/>
    <n v="100"/>
    <x v="2"/>
    <x v="2"/>
    <x v="0"/>
    <s v="GWe"/>
    <n v="2.6941147060000001"/>
  </r>
  <r>
    <x v="7"/>
    <s v="FR51"/>
    <x v="1"/>
    <x v="3"/>
    <n v="100"/>
    <x v="2"/>
    <x v="2"/>
    <x v="0"/>
    <s v="GWe"/>
    <n v="72.715000000000003"/>
  </r>
  <r>
    <x v="7"/>
    <s v="FR52"/>
    <x v="1"/>
    <x v="3"/>
    <n v="100"/>
    <x v="2"/>
    <x v="2"/>
    <x v="0"/>
    <s v="GWe"/>
    <n v="52.71"/>
  </r>
  <r>
    <x v="7"/>
    <s v="FR53"/>
    <x v="1"/>
    <x v="3"/>
    <n v="100"/>
    <x v="2"/>
    <x v="2"/>
    <x v="0"/>
    <s v="GWe"/>
    <n v="66.855000000000004"/>
  </r>
  <r>
    <x v="7"/>
    <s v="FR61"/>
    <x v="1"/>
    <x v="3"/>
    <n v="100"/>
    <x v="2"/>
    <x v="2"/>
    <x v="0"/>
    <s v="GWe"/>
    <n v="12.145123839"/>
  </r>
  <r>
    <x v="7"/>
    <s v="FR62"/>
    <x v="1"/>
    <x v="3"/>
    <n v="100"/>
    <x v="2"/>
    <x v="2"/>
    <x v="0"/>
    <s v="GWe"/>
    <n v="44.011115545999999"/>
  </r>
  <r>
    <x v="7"/>
    <s v="FR63"/>
    <x v="1"/>
    <x v="3"/>
    <n v="100"/>
    <x v="2"/>
    <x v="2"/>
    <x v="0"/>
    <s v="GWe"/>
    <n v="13.934060554"/>
  </r>
  <r>
    <x v="7"/>
    <s v="FR71"/>
    <x v="1"/>
    <x v="3"/>
    <n v="100"/>
    <x v="2"/>
    <x v="2"/>
    <x v="0"/>
    <s v="GWe"/>
    <n v="26.757161563"/>
  </r>
  <r>
    <x v="7"/>
    <s v="FR72"/>
    <x v="1"/>
    <x v="3"/>
    <n v="100"/>
    <x v="2"/>
    <x v="2"/>
    <x v="0"/>
    <s v="GWe"/>
    <n v="29.794392789"/>
  </r>
  <r>
    <x v="7"/>
    <s v="FR81"/>
    <x v="1"/>
    <x v="3"/>
    <n v="100"/>
    <x v="2"/>
    <x v="2"/>
    <x v="0"/>
    <s v="GWe"/>
    <n v="41.933495403999999"/>
  </r>
  <r>
    <x v="7"/>
    <s v="FR82"/>
    <x v="1"/>
    <x v="3"/>
    <n v="100"/>
    <x v="2"/>
    <x v="2"/>
    <x v="0"/>
    <s v="GWe"/>
    <n v="15.807040149000001"/>
  </r>
  <r>
    <x v="7"/>
    <s v="FR83"/>
    <x v="1"/>
    <x v="3"/>
    <n v="100"/>
    <x v="2"/>
    <x v="2"/>
    <x v="0"/>
    <s v="GWe"/>
    <n v="1.165527864"/>
  </r>
  <r>
    <x v="8"/>
    <s v="DEC0"/>
    <x v="1"/>
    <x v="3"/>
    <n v="100"/>
    <x v="2"/>
    <x v="2"/>
    <x v="0"/>
    <s v="GWe"/>
    <n v="0"/>
  </r>
  <r>
    <x v="8"/>
    <s v="DE11"/>
    <x v="1"/>
    <x v="3"/>
    <n v="100"/>
    <x v="2"/>
    <x v="2"/>
    <x v="0"/>
    <s v="GWe"/>
    <n v="0"/>
  </r>
  <r>
    <x v="8"/>
    <s v="DE12"/>
    <x v="1"/>
    <x v="3"/>
    <n v="100"/>
    <x v="2"/>
    <x v="2"/>
    <x v="0"/>
    <s v="GWe"/>
    <n v="0"/>
  </r>
  <r>
    <x v="8"/>
    <s v="DE13"/>
    <x v="1"/>
    <x v="3"/>
    <n v="100"/>
    <x v="2"/>
    <x v="2"/>
    <x v="0"/>
    <s v="GWe"/>
    <n v="0"/>
  </r>
  <r>
    <x v="8"/>
    <s v="DE14"/>
    <x v="1"/>
    <x v="3"/>
    <n v="100"/>
    <x v="2"/>
    <x v="2"/>
    <x v="0"/>
    <s v="GWe"/>
    <n v="0"/>
  </r>
  <r>
    <x v="8"/>
    <s v="DE21"/>
    <x v="1"/>
    <x v="3"/>
    <n v="100"/>
    <x v="2"/>
    <x v="2"/>
    <x v="0"/>
    <s v="GWe"/>
    <n v="0"/>
  </r>
  <r>
    <x v="8"/>
    <s v="DE22"/>
    <x v="1"/>
    <x v="3"/>
    <n v="100"/>
    <x v="2"/>
    <x v="2"/>
    <x v="0"/>
    <s v="GWe"/>
    <n v="0"/>
  </r>
  <r>
    <x v="8"/>
    <s v="DE23"/>
    <x v="1"/>
    <x v="3"/>
    <n v="100"/>
    <x v="2"/>
    <x v="2"/>
    <x v="0"/>
    <s v="GWe"/>
    <n v="0"/>
  </r>
  <r>
    <x v="8"/>
    <s v="DE24"/>
    <x v="1"/>
    <x v="3"/>
    <n v="100"/>
    <x v="2"/>
    <x v="2"/>
    <x v="0"/>
    <s v="GWe"/>
    <n v="0"/>
  </r>
  <r>
    <x v="8"/>
    <s v="DE25"/>
    <x v="1"/>
    <x v="3"/>
    <n v="100"/>
    <x v="2"/>
    <x v="2"/>
    <x v="0"/>
    <s v="GWe"/>
    <n v="0"/>
  </r>
  <r>
    <x v="8"/>
    <s v="DE26"/>
    <x v="1"/>
    <x v="3"/>
    <n v="100"/>
    <x v="2"/>
    <x v="2"/>
    <x v="0"/>
    <s v="GWe"/>
    <n v="0"/>
  </r>
  <r>
    <x v="8"/>
    <s v="DE27"/>
    <x v="1"/>
    <x v="3"/>
    <n v="100"/>
    <x v="2"/>
    <x v="2"/>
    <x v="0"/>
    <s v="GWe"/>
    <n v="0"/>
  </r>
  <r>
    <x v="8"/>
    <s v="DE30"/>
    <x v="1"/>
    <x v="3"/>
    <n v="100"/>
    <x v="2"/>
    <x v="2"/>
    <x v="0"/>
    <s v="GWe"/>
    <n v="0"/>
  </r>
  <r>
    <x v="8"/>
    <s v="DE40"/>
    <x v="1"/>
    <x v="3"/>
    <n v="100"/>
    <x v="2"/>
    <x v="2"/>
    <x v="0"/>
    <s v="GWe"/>
    <n v="8.6521341179999993"/>
  </r>
  <r>
    <x v="8"/>
    <s v="DE50"/>
    <x v="1"/>
    <x v="3"/>
    <n v="100"/>
    <x v="2"/>
    <x v="2"/>
    <x v="0"/>
    <s v="GWe"/>
    <n v="0.135343137"/>
  </r>
  <r>
    <x v="8"/>
    <s v="DE60"/>
    <x v="1"/>
    <x v="3"/>
    <n v="100"/>
    <x v="2"/>
    <x v="2"/>
    <x v="0"/>
    <s v="GWe"/>
    <n v="0.159932773"/>
  </r>
  <r>
    <x v="8"/>
    <s v="DE71"/>
    <x v="1"/>
    <x v="3"/>
    <n v="100"/>
    <x v="2"/>
    <x v="2"/>
    <x v="0"/>
    <s v="GWe"/>
    <n v="0"/>
  </r>
  <r>
    <x v="8"/>
    <s v="DE72"/>
    <x v="1"/>
    <x v="3"/>
    <n v="100"/>
    <x v="2"/>
    <x v="2"/>
    <x v="0"/>
    <s v="GWe"/>
    <n v="0"/>
  </r>
  <r>
    <x v="8"/>
    <s v="DE73"/>
    <x v="1"/>
    <x v="3"/>
    <n v="100"/>
    <x v="2"/>
    <x v="2"/>
    <x v="0"/>
    <s v="GWe"/>
    <n v="0"/>
  </r>
  <r>
    <x v="8"/>
    <s v="DE80"/>
    <x v="1"/>
    <x v="3"/>
    <n v="100"/>
    <x v="2"/>
    <x v="2"/>
    <x v="0"/>
    <s v="GWe"/>
    <n v="36.058390756000001"/>
  </r>
  <r>
    <x v="8"/>
    <s v="DE91"/>
    <x v="1"/>
    <x v="3"/>
    <n v="100"/>
    <x v="2"/>
    <x v="2"/>
    <x v="0"/>
    <s v="GWe"/>
    <n v="0"/>
  </r>
  <r>
    <x v="8"/>
    <s v="DE92"/>
    <x v="1"/>
    <x v="3"/>
    <n v="100"/>
    <x v="2"/>
    <x v="2"/>
    <x v="0"/>
    <s v="GWe"/>
    <n v="4.6584757789999998"/>
  </r>
  <r>
    <x v="8"/>
    <s v="DE93"/>
    <x v="1"/>
    <x v="3"/>
    <n v="100"/>
    <x v="2"/>
    <x v="2"/>
    <x v="0"/>
    <s v="GWe"/>
    <n v="10.862867647"/>
  </r>
  <r>
    <x v="8"/>
    <s v="DE94"/>
    <x v="1"/>
    <x v="3"/>
    <n v="100"/>
    <x v="2"/>
    <x v="2"/>
    <x v="0"/>
    <s v="GWe"/>
    <n v="19.168352940999998"/>
  </r>
  <r>
    <x v="8"/>
    <s v="DEA1"/>
    <x v="1"/>
    <x v="3"/>
    <n v="100"/>
    <x v="2"/>
    <x v="2"/>
    <x v="0"/>
    <s v="GWe"/>
    <n v="1.5442867650000001"/>
  </r>
  <r>
    <x v="8"/>
    <s v="DEA2"/>
    <x v="1"/>
    <x v="3"/>
    <n v="100"/>
    <x v="2"/>
    <x v="2"/>
    <x v="0"/>
    <s v="GWe"/>
    <n v="1.3137882350000001"/>
  </r>
  <r>
    <x v="8"/>
    <s v="DEA3"/>
    <x v="1"/>
    <x v="3"/>
    <n v="100"/>
    <x v="2"/>
    <x v="2"/>
    <x v="0"/>
    <s v="GWe"/>
    <n v="2.3451397059999999"/>
  </r>
  <r>
    <x v="8"/>
    <s v="DEA4"/>
    <x v="1"/>
    <x v="3"/>
    <n v="100"/>
    <x v="2"/>
    <x v="2"/>
    <x v="0"/>
    <s v="GWe"/>
    <n v="1.4234841629999999"/>
  </r>
  <r>
    <x v="8"/>
    <s v="DEA5"/>
    <x v="1"/>
    <x v="3"/>
    <n v="100"/>
    <x v="2"/>
    <x v="2"/>
    <x v="0"/>
    <s v="GWe"/>
    <n v="0.75813725499999995"/>
  </r>
  <r>
    <x v="8"/>
    <s v="DEB1"/>
    <x v="1"/>
    <x v="3"/>
    <n v="100"/>
    <x v="2"/>
    <x v="2"/>
    <x v="0"/>
    <s v="GWe"/>
    <n v="0"/>
  </r>
  <r>
    <x v="8"/>
    <s v="DEB2"/>
    <x v="1"/>
    <x v="3"/>
    <n v="100"/>
    <x v="2"/>
    <x v="2"/>
    <x v="0"/>
    <s v="GWe"/>
    <n v="0"/>
  </r>
  <r>
    <x v="8"/>
    <s v="DEB3"/>
    <x v="1"/>
    <x v="3"/>
    <n v="100"/>
    <x v="2"/>
    <x v="2"/>
    <x v="0"/>
    <s v="GWe"/>
    <n v="0"/>
  </r>
  <r>
    <x v="8"/>
    <s v="DED2"/>
    <x v="1"/>
    <x v="3"/>
    <n v="100"/>
    <x v="2"/>
    <x v="2"/>
    <x v="0"/>
    <s v="GWe"/>
    <n v="1.4571207980000001"/>
  </r>
  <r>
    <x v="8"/>
    <s v="DED4"/>
    <x v="1"/>
    <x v="3"/>
    <n v="100"/>
    <x v="2"/>
    <x v="2"/>
    <x v="0"/>
    <s v="GWe"/>
    <n v="0"/>
  </r>
  <r>
    <x v="8"/>
    <s v="DED5"/>
    <x v="1"/>
    <x v="3"/>
    <n v="100"/>
    <x v="2"/>
    <x v="2"/>
    <x v="0"/>
    <s v="GWe"/>
    <n v="0"/>
  </r>
  <r>
    <x v="8"/>
    <s v="DEE0"/>
    <x v="1"/>
    <x v="3"/>
    <n v="100"/>
    <x v="2"/>
    <x v="2"/>
    <x v="0"/>
    <s v="GWe"/>
    <n v="0"/>
  </r>
  <r>
    <x v="8"/>
    <s v="DEF0"/>
    <x v="1"/>
    <x v="3"/>
    <n v="100"/>
    <x v="2"/>
    <x v="2"/>
    <x v="0"/>
    <s v="GWe"/>
    <n v="27.839474790000001"/>
  </r>
  <r>
    <x v="8"/>
    <s v="DEG0"/>
    <x v="1"/>
    <x v="3"/>
    <n v="100"/>
    <x v="2"/>
    <x v="2"/>
    <x v="0"/>
    <s v="GWe"/>
    <n v="0"/>
  </r>
  <r>
    <x v="9"/>
    <s v="EL30"/>
    <x v="1"/>
    <x v="3"/>
    <n v="100"/>
    <x v="2"/>
    <x v="2"/>
    <x v="0"/>
    <s v="GWe"/>
    <n v="3.351251918"/>
  </r>
  <r>
    <x v="9"/>
    <s v="EL41"/>
    <x v="1"/>
    <x v="3"/>
    <n v="100"/>
    <x v="2"/>
    <x v="2"/>
    <x v="0"/>
    <s v="GWe"/>
    <n v="10.913442587"/>
  </r>
  <r>
    <x v="9"/>
    <s v="EL42"/>
    <x v="1"/>
    <x v="3"/>
    <n v="100"/>
    <x v="2"/>
    <x v="2"/>
    <x v="0"/>
    <s v="GWe"/>
    <n v="17.848019608000001"/>
  </r>
  <r>
    <x v="9"/>
    <s v="EL43"/>
    <x v="1"/>
    <x v="3"/>
    <n v="100"/>
    <x v="2"/>
    <x v="2"/>
    <x v="0"/>
    <s v="GWe"/>
    <n v="16.912359335000001"/>
  </r>
  <r>
    <x v="9"/>
    <s v="EL51"/>
    <x v="1"/>
    <x v="3"/>
    <n v="100"/>
    <x v="2"/>
    <x v="2"/>
    <x v="0"/>
    <s v="GWe"/>
    <n v="6.4845618250000001"/>
  </r>
  <r>
    <x v="9"/>
    <s v="EL52"/>
    <x v="1"/>
    <x v="3"/>
    <n v="100"/>
    <x v="2"/>
    <x v="2"/>
    <x v="0"/>
    <s v="GWe"/>
    <n v="0"/>
  </r>
  <r>
    <x v="9"/>
    <s v="EL53"/>
    <x v="1"/>
    <x v="3"/>
    <n v="100"/>
    <x v="2"/>
    <x v="2"/>
    <x v="0"/>
    <s v="GWe"/>
    <n v="3.4408434539999999"/>
  </r>
  <r>
    <x v="9"/>
    <s v="EL54"/>
    <x v="1"/>
    <x v="3"/>
    <n v="100"/>
    <x v="2"/>
    <x v="2"/>
    <x v="0"/>
    <s v="GWe"/>
    <n v="4.3174645219999999"/>
  </r>
  <r>
    <x v="9"/>
    <s v="EL61"/>
    <x v="1"/>
    <x v="3"/>
    <n v="100"/>
    <x v="2"/>
    <x v="2"/>
    <x v="0"/>
    <s v="GWe"/>
    <n v="5.8112548349999997"/>
  </r>
  <r>
    <x v="9"/>
    <s v="EL62"/>
    <x v="1"/>
    <x v="3"/>
    <n v="100"/>
    <x v="2"/>
    <x v="2"/>
    <x v="0"/>
    <s v="GWe"/>
    <n v="4.0274922149999997"/>
  </r>
  <r>
    <x v="9"/>
    <s v="EL63"/>
    <x v="1"/>
    <x v="3"/>
    <n v="100"/>
    <x v="2"/>
    <x v="2"/>
    <x v="0"/>
    <s v="GWe"/>
    <n v="6.7485716910000004"/>
  </r>
  <r>
    <x v="9"/>
    <s v="EL64"/>
    <x v="1"/>
    <x v="3"/>
    <n v="100"/>
    <x v="2"/>
    <x v="2"/>
    <x v="0"/>
    <s v="GWe"/>
    <n v="10.496126050000001"/>
  </r>
  <r>
    <x v="9"/>
    <s v="EL65"/>
    <x v="1"/>
    <x v="3"/>
    <n v="100"/>
    <x v="2"/>
    <x v="2"/>
    <x v="0"/>
    <s v="GWe"/>
    <n v="13.999304144"/>
  </r>
  <r>
    <x v="24"/>
    <s v="HU10"/>
    <x v="1"/>
    <x v="3"/>
    <n v="100"/>
    <x v="2"/>
    <x v="2"/>
    <x v="0"/>
    <s v="GWe"/>
    <n v="0"/>
  </r>
  <r>
    <x v="24"/>
    <s v="HU21"/>
    <x v="1"/>
    <x v="3"/>
    <n v="100"/>
    <x v="2"/>
    <x v="2"/>
    <x v="0"/>
    <s v="GWe"/>
    <n v="7.3903315510000001"/>
  </r>
  <r>
    <x v="24"/>
    <s v="HU22"/>
    <x v="1"/>
    <x v="3"/>
    <n v="100"/>
    <x v="2"/>
    <x v="2"/>
    <x v="0"/>
    <s v="GWe"/>
    <n v="13.455756055"/>
  </r>
  <r>
    <x v="24"/>
    <s v="HU23"/>
    <x v="1"/>
    <x v="3"/>
    <n v="100"/>
    <x v="2"/>
    <x v="2"/>
    <x v="0"/>
    <s v="GWe"/>
    <n v="5.2186369490000004"/>
  </r>
  <r>
    <x v="24"/>
    <s v="HU31"/>
    <x v="1"/>
    <x v="3"/>
    <n v="100"/>
    <x v="2"/>
    <x v="2"/>
    <x v="0"/>
    <s v="GWe"/>
    <n v="0"/>
  </r>
  <r>
    <x v="24"/>
    <s v="HU32"/>
    <x v="1"/>
    <x v="3"/>
    <n v="100"/>
    <x v="2"/>
    <x v="2"/>
    <x v="0"/>
    <s v="GWe"/>
    <n v="0"/>
  </r>
  <r>
    <x v="24"/>
    <s v="HU33"/>
    <x v="1"/>
    <x v="3"/>
    <n v="100"/>
    <x v="2"/>
    <x v="2"/>
    <x v="0"/>
    <s v="GWe"/>
    <n v="0"/>
  </r>
  <r>
    <x v="10"/>
    <s v="IE01"/>
    <x v="1"/>
    <x v="3"/>
    <n v="100"/>
    <x v="2"/>
    <x v="2"/>
    <x v="0"/>
    <s v="GWe"/>
    <n v="78.489999999999995"/>
  </r>
  <r>
    <x v="10"/>
    <s v="IE02"/>
    <x v="1"/>
    <x v="3"/>
    <n v="100"/>
    <x v="2"/>
    <x v="2"/>
    <x v="0"/>
    <s v="GWe"/>
    <n v="85.025000000000006"/>
  </r>
  <r>
    <x v="11"/>
    <s v="ITC1"/>
    <x v="1"/>
    <x v="3"/>
    <n v="100"/>
    <x v="2"/>
    <x v="2"/>
    <x v="0"/>
    <s v="GWe"/>
    <n v="5.6361509429999996"/>
  </r>
  <r>
    <x v="11"/>
    <s v="ITC2"/>
    <x v="1"/>
    <x v="3"/>
    <n v="100"/>
    <x v="2"/>
    <x v="2"/>
    <x v="0"/>
    <s v="GWe"/>
    <n v="0.91564796400000004"/>
  </r>
  <r>
    <x v="11"/>
    <s v="ITC3"/>
    <x v="1"/>
    <x v="3"/>
    <n v="100"/>
    <x v="2"/>
    <x v="2"/>
    <x v="0"/>
    <s v="GWe"/>
    <n v="0.30372727300000002"/>
  </r>
  <r>
    <x v="11"/>
    <s v="ITC4"/>
    <x v="1"/>
    <x v="3"/>
    <n v="100"/>
    <x v="2"/>
    <x v="2"/>
    <x v="0"/>
    <s v="GWe"/>
    <n v="0"/>
  </r>
  <r>
    <x v="11"/>
    <s v="ITF1"/>
    <x v="1"/>
    <x v="3"/>
    <n v="100"/>
    <x v="2"/>
    <x v="2"/>
    <x v="0"/>
    <s v="GWe"/>
    <n v="1.838282086"/>
  </r>
  <r>
    <x v="11"/>
    <s v="ITF2"/>
    <x v="1"/>
    <x v="3"/>
    <n v="100"/>
    <x v="2"/>
    <x v="2"/>
    <x v="0"/>
    <s v="GWe"/>
    <n v="1.50745098"/>
  </r>
  <r>
    <x v="11"/>
    <s v="ITF3"/>
    <x v="1"/>
    <x v="3"/>
    <n v="100"/>
    <x v="2"/>
    <x v="2"/>
    <x v="0"/>
    <s v="GWe"/>
    <n v="3.0527272729999999"/>
  </r>
  <r>
    <x v="11"/>
    <s v="ITF4"/>
    <x v="1"/>
    <x v="3"/>
    <n v="100"/>
    <x v="2"/>
    <x v="2"/>
    <x v="0"/>
    <s v="GWe"/>
    <n v="11.396505754"/>
  </r>
  <r>
    <x v="11"/>
    <s v="ITF5"/>
    <x v="1"/>
    <x v="3"/>
    <n v="100"/>
    <x v="2"/>
    <x v="2"/>
    <x v="0"/>
    <s v="GWe"/>
    <n v="5.3591911760000004"/>
  </r>
  <r>
    <x v="11"/>
    <s v="ITF6"/>
    <x v="1"/>
    <x v="3"/>
    <n v="100"/>
    <x v="2"/>
    <x v="2"/>
    <x v="0"/>
    <s v="GWe"/>
    <n v="5.2688848039999998"/>
  </r>
  <r>
    <x v="11"/>
    <s v="ITG1"/>
    <x v="1"/>
    <x v="3"/>
    <n v="100"/>
    <x v="2"/>
    <x v="2"/>
    <x v="0"/>
    <s v="GWe"/>
    <n v="17.004696077999998"/>
  </r>
  <r>
    <x v="11"/>
    <s v="ITG2"/>
    <x v="1"/>
    <x v="3"/>
    <n v="100"/>
    <x v="2"/>
    <x v="2"/>
    <x v="0"/>
    <s v="GWe"/>
    <n v="23.882540657"/>
  </r>
  <r>
    <x v="11"/>
    <s v="ITH1"/>
    <x v="1"/>
    <x v="3"/>
    <n v="100"/>
    <x v="2"/>
    <x v="2"/>
    <x v="0"/>
    <s v="GWe"/>
    <n v="1.200529035"/>
  </r>
  <r>
    <x v="11"/>
    <s v="ITH2"/>
    <x v="1"/>
    <x v="3"/>
    <n v="100"/>
    <x v="2"/>
    <x v="2"/>
    <x v="0"/>
    <s v="GWe"/>
    <n v="0.52328607500000002"/>
  </r>
  <r>
    <x v="11"/>
    <s v="ITH3"/>
    <x v="1"/>
    <x v="3"/>
    <n v="100"/>
    <x v="2"/>
    <x v="2"/>
    <x v="0"/>
    <s v="GWe"/>
    <n v="0"/>
  </r>
  <r>
    <x v="11"/>
    <s v="ITH4"/>
    <x v="1"/>
    <x v="3"/>
    <n v="100"/>
    <x v="2"/>
    <x v="2"/>
    <x v="0"/>
    <s v="GWe"/>
    <n v="1.1817584240000001"/>
  </r>
  <r>
    <x v="11"/>
    <s v="ITH5"/>
    <x v="1"/>
    <x v="3"/>
    <n v="100"/>
    <x v="2"/>
    <x v="2"/>
    <x v="0"/>
    <s v="GWe"/>
    <n v="0"/>
  </r>
  <r>
    <x v="11"/>
    <s v="ITI1"/>
    <x v="1"/>
    <x v="3"/>
    <n v="100"/>
    <x v="2"/>
    <x v="2"/>
    <x v="0"/>
    <s v="GWe"/>
    <n v="0"/>
  </r>
  <r>
    <x v="11"/>
    <s v="ITI2"/>
    <x v="1"/>
    <x v="3"/>
    <n v="100"/>
    <x v="2"/>
    <x v="2"/>
    <x v="0"/>
    <s v="GWe"/>
    <n v="2.0447775049999999"/>
  </r>
  <r>
    <x v="11"/>
    <s v="ITI3"/>
    <x v="1"/>
    <x v="3"/>
    <n v="100"/>
    <x v="2"/>
    <x v="2"/>
    <x v="0"/>
    <s v="GWe"/>
    <n v="0"/>
  </r>
  <r>
    <x v="11"/>
    <s v="ITI4"/>
    <x v="1"/>
    <x v="3"/>
    <n v="100"/>
    <x v="2"/>
    <x v="2"/>
    <x v="0"/>
    <s v="GWe"/>
    <n v="0"/>
  </r>
  <r>
    <x v="11"/>
    <s v="SM00"/>
    <x v="1"/>
    <x v="3"/>
    <n v="100"/>
    <x v="2"/>
    <x v="2"/>
    <x v="0"/>
    <s v="GWe"/>
    <n v="0"/>
  </r>
  <r>
    <x v="12"/>
    <s v="LV00"/>
    <x v="1"/>
    <x v="3"/>
    <n v="100"/>
    <x v="2"/>
    <x v="2"/>
    <x v="0"/>
    <s v="GWe"/>
    <n v="64.219764706000007"/>
  </r>
  <r>
    <x v="13"/>
    <s v="LT00"/>
    <x v="1"/>
    <x v="3"/>
    <n v="100"/>
    <x v="2"/>
    <x v="2"/>
    <x v="0"/>
    <s v="GWe"/>
    <n v="123.44455243"/>
  </r>
  <r>
    <x v="25"/>
    <s v="LU00"/>
    <x v="1"/>
    <x v="3"/>
    <n v="100"/>
    <x v="2"/>
    <x v="2"/>
    <x v="0"/>
    <s v="GWe"/>
    <n v="0"/>
  </r>
  <r>
    <x v="14"/>
    <s v="MT00"/>
    <x v="1"/>
    <x v="3"/>
    <n v="100"/>
    <x v="2"/>
    <x v="2"/>
    <x v="0"/>
    <s v="GWe"/>
    <n v="7.9219412000000003E-2"/>
  </r>
  <r>
    <x v="15"/>
    <s v="NL11"/>
    <x v="1"/>
    <x v="3"/>
    <n v="100"/>
    <x v="2"/>
    <x v="2"/>
    <x v="0"/>
    <s v="GWe"/>
    <n v="5.21"/>
  </r>
  <r>
    <x v="15"/>
    <s v="NL12"/>
    <x v="1"/>
    <x v="3"/>
    <n v="100"/>
    <x v="2"/>
    <x v="2"/>
    <x v="0"/>
    <s v="GWe"/>
    <n v="4.2649999999999997"/>
  </r>
  <r>
    <x v="15"/>
    <s v="NL13"/>
    <x v="1"/>
    <x v="3"/>
    <n v="100"/>
    <x v="2"/>
    <x v="2"/>
    <x v="0"/>
    <s v="GWe"/>
    <n v="5.78"/>
  </r>
  <r>
    <x v="15"/>
    <s v="NL21"/>
    <x v="1"/>
    <x v="3"/>
    <n v="100"/>
    <x v="2"/>
    <x v="2"/>
    <x v="0"/>
    <s v="GWe"/>
    <n v="5.1533318010000002"/>
  </r>
  <r>
    <x v="15"/>
    <s v="NL22"/>
    <x v="1"/>
    <x v="3"/>
    <n v="100"/>
    <x v="2"/>
    <x v="2"/>
    <x v="0"/>
    <s v="GWe"/>
    <n v="3.6477941180000002"/>
  </r>
  <r>
    <x v="15"/>
    <s v="NL23"/>
    <x v="1"/>
    <x v="3"/>
    <n v="100"/>
    <x v="2"/>
    <x v="2"/>
    <x v="0"/>
    <s v="GWe"/>
    <n v="2.8650000000000002"/>
  </r>
  <r>
    <x v="15"/>
    <s v="NL31"/>
    <x v="1"/>
    <x v="3"/>
    <n v="100"/>
    <x v="2"/>
    <x v="2"/>
    <x v="0"/>
    <s v="GWe"/>
    <n v="1.645"/>
  </r>
  <r>
    <x v="15"/>
    <s v="NL32"/>
    <x v="1"/>
    <x v="3"/>
    <n v="100"/>
    <x v="2"/>
    <x v="2"/>
    <x v="0"/>
    <s v="GWe"/>
    <n v="3.2949999999999999"/>
  </r>
  <r>
    <x v="15"/>
    <s v="NL33"/>
    <x v="1"/>
    <x v="3"/>
    <n v="100"/>
    <x v="2"/>
    <x v="2"/>
    <x v="0"/>
    <s v="GWe"/>
    <n v="3.33"/>
  </r>
  <r>
    <x v="15"/>
    <s v="NL34"/>
    <x v="1"/>
    <x v="3"/>
    <n v="100"/>
    <x v="2"/>
    <x v="2"/>
    <x v="0"/>
    <s v="GWe"/>
    <n v="3.2050000000000001"/>
  </r>
  <r>
    <x v="15"/>
    <s v="NL41"/>
    <x v="1"/>
    <x v="3"/>
    <n v="100"/>
    <x v="2"/>
    <x v="2"/>
    <x v="0"/>
    <s v="GWe"/>
    <n v="4.95"/>
  </r>
  <r>
    <x v="15"/>
    <s v="NL42"/>
    <x v="1"/>
    <x v="3"/>
    <n v="100"/>
    <x v="2"/>
    <x v="2"/>
    <x v="0"/>
    <s v="GWe"/>
    <n v="0"/>
  </r>
  <r>
    <x v="16"/>
    <s v="PL11"/>
    <x v="1"/>
    <x v="3"/>
    <n v="100"/>
    <x v="2"/>
    <x v="2"/>
    <x v="0"/>
    <s v="GWe"/>
    <n v="18.554582043"/>
  </r>
  <r>
    <x v="16"/>
    <s v="PL12"/>
    <x v="1"/>
    <x v="3"/>
    <n v="100"/>
    <x v="2"/>
    <x v="2"/>
    <x v="0"/>
    <s v="GWe"/>
    <n v="38.775251548"/>
  </r>
  <r>
    <x v="16"/>
    <s v="PL21"/>
    <x v="1"/>
    <x v="3"/>
    <n v="100"/>
    <x v="2"/>
    <x v="2"/>
    <x v="0"/>
    <s v="GWe"/>
    <n v="2.2904187309999999"/>
  </r>
  <r>
    <x v="16"/>
    <s v="PL22"/>
    <x v="1"/>
    <x v="3"/>
    <n v="100"/>
    <x v="2"/>
    <x v="2"/>
    <x v="0"/>
    <s v="GWe"/>
    <n v="1.728550654"/>
  </r>
  <r>
    <x v="16"/>
    <s v="PL31"/>
    <x v="1"/>
    <x v="3"/>
    <n v="100"/>
    <x v="2"/>
    <x v="2"/>
    <x v="0"/>
    <s v="GWe"/>
    <n v="43.536228373999997"/>
  </r>
  <r>
    <x v="16"/>
    <s v="PL32"/>
    <x v="1"/>
    <x v="3"/>
    <n v="100"/>
    <x v="2"/>
    <x v="2"/>
    <x v="0"/>
    <s v="GWe"/>
    <n v="5.1232941179999996"/>
  </r>
  <r>
    <x v="16"/>
    <s v="PL33"/>
    <x v="1"/>
    <x v="3"/>
    <n v="100"/>
    <x v="2"/>
    <x v="2"/>
    <x v="0"/>
    <s v="GWe"/>
    <n v="5.5055980389999997"/>
  </r>
  <r>
    <x v="16"/>
    <s v="PL34"/>
    <x v="1"/>
    <x v="3"/>
    <n v="100"/>
    <x v="2"/>
    <x v="2"/>
    <x v="0"/>
    <s v="GWe"/>
    <n v="37"/>
  </r>
  <r>
    <x v="16"/>
    <s v="PL41"/>
    <x v="1"/>
    <x v="3"/>
    <n v="100"/>
    <x v="2"/>
    <x v="2"/>
    <x v="0"/>
    <s v="GWe"/>
    <n v="40.367352941"/>
  </r>
  <r>
    <x v="16"/>
    <s v="PL42"/>
    <x v="1"/>
    <x v="3"/>
    <n v="100"/>
    <x v="2"/>
    <x v="2"/>
    <x v="0"/>
    <s v="GWe"/>
    <n v="30.145576746"/>
  </r>
  <r>
    <x v="16"/>
    <s v="PL43"/>
    <x v="1"/>
    <x v="3"/>
    <n v="100"/>
    <x v="2"/>
    <x v="2"/>
    <x v="0"/>
    <s v="GWe"/>
    <n v="2.6858408300000001"/>
  </r>
  <r>
    <x v="16"/>
    <s v="PL51"/>
    <x v="1"/>
    <x v="3"/>
    <n v="100"/>
    <x v="2"/>
    <x v="2"/>
    <x v="0"/>
    <s v="GWe"/>
    <n v="18.345833333000002"/>
  </r>
  <r>
    <x v="16"/>
    <s v="PL52"/>
    <x v="1"/>
    <x v="3"/>
    <n v="100"/>
    <x v="2"/>
    <x v="2"/>
    <x v="0"/>
    <s v="GWe"/>
    <n v="11.452496732"/>
  </r>
  <r>
    <x v="16"/>
    <s v="PL61"/>
    <x v="1"/>
    <x v="3"/>
    <n v="100"/>
    <x v="2"/>
    <x v="2"/>
    <x v="0"/>
    <s v="GWe"/>
    <n v="35.799999999999997"/>
  </r>
  <r>
    <x v="16"/>
    <s v="PL62"/>
    <x v="1"/>
    <x v="3"/>
    <n v="100"/>
    <x v="2"/>
    <x v="2"/>
    <x v="0"/>
    <s v="GWe"/>
    <n v="48.89"/>
  </r>
  <r>
    <x v="16"/>
    <s v="PL63"/>
    <x v="1"/>
    <x v="3"/>
    <n v="100"/>
    <x v="2"/>
    <x v="2"/>
    <x v="0"/>
    <s v="GWe"/>
    <n v="29.76"/>
  </r>
  <r>
    <x v="17"/>
    <s v="PT11"/>
    <x v="1"/>
    <x v="3"/>
    <n v="100"/>
    <x v="2"/>
    <x v="2"/>
    <x v="0"/>
    <s v="GWe"/>
    <n v="4.925099146"/>
  </r>
  <r>
    <x v="17"/>
    <s v="PT15"/>
    <x v="1"/>
    <x v="3"/>
    <n v="100"/>
    <x v="2"/>
    <x v="2"/>
    <x v="0"/>
    <s v="GWe"/>
    <n v="0.73995475099999997"/>
  </r>
  <r>
    <x v="17"/>
    <s v="PT16"/>
    <x v="1"/>
    <x v="3"/>
    <n v="100"/>
    <x v="2"/>
    <x v="2"/>
    <x v="0"/>
    <s v="GWe"/>
    <n v="0"/>
  </r>
  <r>
    <x v="17"/>
    <s v="PT17"/>
    <x v="1"/>
    <x v="3"/>
    <n v="100"/>
    <x v="2"/>
    <x v="2"/>
    <x v="0"/>
    <s v="GWe"/>
    <n v="0"/>
  </r>
  <r>
    <x v="17"/>
    <s v="PT18"/>
    <x v="1"/>
    <x v="3"/>
    <n v="100"/>
    <x v="2"/>
    <x v="2"/>
    <x v="0"/>
    <s v="GWe"/>
    <n v="0"/>
  </r>
  <r>
    <x v="18"/>
    <s v="RO11"/>
    <x v="1"/>
    <x v="3"/>
    <n v="100"/>
    <x v="2"/>
    <x v="2"/>
    <x v="0"/>
    <s v="GWe"/>
    <n v="0"/>
  </r>
  <r>
    <x v="18"/>
    <s v="RO12"/>
    <x v="1"/>
    <x v="3"/>
    <n v="100"/>
    <x v="2"/>
    <x v="2"/>
    <x v="0"/>
    <s v="GWe"/>
    <n v="0"/>
  </r>
  <r>
    <x v="18"/>
    <s v="RO21"/>
    <x v="1"/>
    <x v="3"/>
    <n v="100"/>
    <x v="2"/>
    <x v="2"/>
    <x v="0"/>
    <s v="GWe"/>
    <n v="14.193964193999999"/>
  </r>
  <r>
    <x v="18"/>
    <s v="RO22"/>
    <x v="1"/>
    <x v="3"/>
    <n v="100"/>
    <x v="2"/>
    <x v="2"/>
    <x v="0"/>
    <s v="GWe"/>
    <n v="17.488191176000001"/>
  </r>
  <r>
    <x v="18"/>
    <s v="RO31"/>
    <x v="1"/>
    <x v="3"/>
    <n v="100"/>
    <x v="2"/>
    <x v="2"/>
    <x v="0"/>
    <s v="GWe"/>
    <n v="0"/>
  </r>
  <r>
    <x v="18"/>
    <s v="RO32"/>
    <x v="1"/>
    <x v="3"/>
    <n v="100"/>
    <x v="2"/>
    <x v="2"/>
    <x v="0"/>
    <s v="GWe"/>
    <n v="0"/>
  </r>
  <r>
    <x v="18"/>
    <s v="RO41"/>
    <x v="1"/>
    <x v="3"/>
    <n v="100"/>
    <x v="2"/>
    <x v="2"/>
    <x v="0"/>
    <s v="GWe"/>
    <n v="0"/>
  </r>
  <r>
    <x v="18"/>
    <s v="RO42"/>
    <x v="1"/>
    <x v="3"/>
    <n v="100"/>
    <x v="2"/>
    <x v="2"/>
    <x v="0"/>
    <s v="GWe"/>
    <n v="0"/>
  </r>
  <r>
    <x v="26"/>
    <s v="SK01"/>
    <x v="1"/>
    <x v="3"/>
    <n v="100"/>
    <x v="2"/>
    <x v="2"/>
    <x v="0"/>
    <s v="GWe"/>
    <n v="1.5931221719999999"/>
  </r>
  <r>
    <x v="26"/>
    <s v="SK02"/>
    <x v="1"/>
    <x v="3"/>
    <n v="100"/>
    <x v="2"/>
    <x v="2"/>
    <x v="0"/>
    <s v="GWe"/>
    <n v="14.68854902"/>
  </r>
  <r>
    <x v="26"/>
    <s v="SK03"/>
    <x v="1"/>
    <x v="3"/>
    <n v="100"/>
    <x v="2"/>
    <x v="2"/>
    <x v="0"/>
    <s v="GWe"/>
    <n v="0"/>
  </r>
  <r>
    <x v="26"/>
    <s v="SK04"/>
    <x v="1"/>
    <x v="3"/>
    <n v="100"/>
    <x v="2"/>
    <x v="2"/>
    <x v="0"/>
    <s v="GWe"/>
    <n v="0"/>
  </r>
  <r>
    <x v="27"/>
    <s v="SI03"/>
    <x v="1"/>
    <x v="3"/>
    <n v="100"/>
    <x v="2"/>
    <x v="2"/>
    <x v="0"/>
    <s v="GWe"/>
    <n v="0"/>
  </r>
  <r>
    <x v="27"/>
    <s v="SI04"/>
    <x v="1"/>
    <x v="3"/>
    <n v="100"/>
    <x v="2"/>
    <x v="2"/>
    <x v="0"/>
    <s v="GWe"/>
    <n v="0.45872387399999998"/>
  </r>
  <r>
    <x v="19"/>
    <s v="AD00"/>
    <x v="1"/>
    <x v="3"/>
    <n v="100"/>
    <x v="2"/>
    <x v="2"/>
    <x v="0"/>
    <s v="GWe"/>
    <n v="0.56240471599999997"/>
  </r>
  <r>
    <x v="19"/>
    <s v="ES11"/>
    <x v="1"/>
    <x v="3"/>
    <n v="100"/>
    <x v="2"/>
    <x v="2"/>
    <x v="0"/>
    <s v="GWe"/>
    <n v="7.3469765699999998"/>
  </r>
  <r>
    <x v="19"/>
    <s v="ES12"/>
    <x v="1"/>
    <x v="3"/>
    <n v="100"/>
    <x v="2"/>
    <x v="2"/>
    <x v="0"/>
    <s v="GWe"/>
    <n v="4.6764705879999999"/>
  </r>
  <r>
    <x v="19"/>
    <s v="ES13"/>
    <x v="1"/>
    <x v="3"/>
    <n v="100"/>
    <x v="2"/>
    <x v="2"/>
    <x v="0"/>
    <s v="GWe"/>
    <n v="1.2270185419999999"/>
  </r>
  <r>
    <x v="19"/>
    <s v="ES21"/>
    <x v="1"/>
    <x v="3"/>
    <n v="100"/>
    <x v="2"/>
    <x v="2"/>
    <x v="0"/>
    <s v="GWe"/>
    <n v="1.2677580879999999"/>
  </r>
  <r>
    <x v="19"/>
    <s v="ES22"/>
    <x v="1"/>
    <x v="3"/>
    <n v="100"/>
    <x v="2"/>
    <x v="2"/>
    <x v="0"/>
    <s v="GWe"/>
    <n v="6.8970986160000001"/>
  </r>
  <r>
    <x v="19"/>
    <s v="ES23"/>
    <x v="1"/>
    <x v="3"/>
    <n v="100"/>
    <x v="2"/>
    <x v="2"/>
    <x v="0"/>
    <s v="GWe"/>
    <n v="1.7416960779999999"/>
  </r>
  <r>
    <x v="19"/>
    <s v="ES24"/>
    <x v="1"/>
    <x v="3"/>
    <n v="100"/>
    <x v="2"/>
    <x v="2"/>
    <x v="0"/>
    <s v="GWe"/>
    <n v="86.146001665"/>
  </r>
  <r>
    <x v="19"/>
    <s v="ES30"/>
    <x v="1"/>
    <x v="3"/>
    <n v="100"/>
    <x v="2"/>
    <x v="2"/>
    <x v="0"/>
    <s v="GWe"/>
    <n v="0"/>
  </r>
  <r>
    <x v="19"/>
    <s v="ES41"/>
    <x v="1"/>
    <x v="3"/>
    <n v="100"/>
    <x v="2"/>
    <x v="2"/>
    <x v="0"/>
    <s v="GWe"/>
    <n v="111.353823529"/>
  </r>
  <r>
    <x v="19"/>
    <s v="ES42"/>
    <x v="1"/>
    <x v="3"/>
    <n v="100"/>
    <x v="2"/>
    <x v="2"/>
    <x v="0"/>
    <s v="GWe"/>
    <n v="48.552172460000001"/>
  </r>
  <r>
    <x v="19"/>
    <s v="ES43"/>
    <x v="1"/>
    <x v="3"/>
    <n v="100"/>
    <x v="2"/>
    <x v="2"/>
    <x v="0"/>
    <s v="GWe"/>
    <n v="0"/>
  </r>
  <r>
    <x v="19"/>
    <s v="ES51"/>
    <x v="1"/>
    <x v="3"/>
    <n v="100"/>
    <x v="2"/>
    <x v="2"/>
    <x v="0"/>
    <s v="GWe"/>
    <n v="13.743584351000001"/>
  </r>
  <r>
    <x v="19"/>
    <s v="ES52"/>
    <x v="1"/>
    <x v="3"/>
    <n v="100"/>
    <x v="2"/>
    <x v="2"/>
    <x v="0"/>
    <s v="GWe"/>
    <n v="11.398705882"/>
  </r>
  <r>
    <x v="19"/>
    <s v="ES53"/>
    <x v="1"/>
    <x v="3"/>
    <n v="100"/>
    <x v="2"/>
    <x v="2"/>
    <x v="0"/>
    <s v="GWe"/>
    <n v="1.425095129"/>
  </r>
  <r>
    <x v="19"/>
    <s v="ES61"/>
    <x v="1"/>
    <x v="3"/>
    <n v="100"/>
    <x v="2"/>
    <x v="2"/>
    <x v="0"/>
    <s v="GWe"/>
    <n v="33.020955882000003"/>
  </r>
  <r>
    <x v="19"/>
    <s v="ES62"/>
    <x v="1"/>
    <x v="3"/>
    <n v="100"/>
    <x v="2"/>
    <x v="2"/>
    <x v="0"/>
    <s v="GWe"/>
    <n v="3.8965162270000002"/>
  </r>
  <r>
    <x v="20"/>
    <s v="SE11"/>
    <x v="1"/>
    <x v="3"/>
    <n v="100"/>
    <x v="2"/>
    <x v="2"/>
    <x v="0"/>
    <s v="GWe"/>
    <n v="0.89325387000000001"/>
  </r>
  <r>
    <x v="20"/>
    <s v="SE12"/>
    <x v="1"/>
    <x v="3"/>
    <n v="100"/>
    <x v="2"/>
    <x v="2"/>
    <x v="0"/>
    <s v="GWe"/>
    <n v="16.237890755999999"/>
  </r>
  <r>
    <x v="20"/>
    <s v="SE21"/>
    <x v="1"/>
    <x v="3"/>
    <n v="100"/>
    <x v="2"/>
    <x v="2"/>
    <x v="0"/>
    <s v="GWe"/>
    <n v="12.903342686"/>
  </r>
  <r>
    <x v="20"/>
    <s v="SE22"/>
    <x v="1"/>
    <x v="3"/>
    <n v="100"/>
    <x v="2"/>
    <x v="2"/>
    <x v="0"/>
    <s v="GWe"/>
    <n v="15.020850267"/>
  </r>
  <r>
    <x v="20"/>
    <s v="SE23"/>
    <x v="1"/>
    <x v="3"/>
    <n v="100"/>
    <x v="2"/>
    <x v="2"/>
    <x v="0"/>
    <s v="GWe"/>
    <n v="18.288761029"/>
  </r>
  <r>
    <x v="20"/>
    <s v="SE31"/>
    <x v="1"/>
    <x v="3"/>
    <n v="100"/>
    <x v="2"/>
    <x v="2"/>
    <x v="0"/>
    <s v="GWe"/>
    <n v="6.0381231619999998"/>
  </r>
  <r>
    <x v="20"/>
    <s v="SE32"/>
    <x v="1"/>
    <x v="3"/>
    <n v="100"/>
    <x v="2"/>
    <x v="2"/>
    <x v="0"/>
    <s v="GWe"/>
    <n v="29.304969920000001"/>
  </r>
  <r>
    <x v="20"/>
    <s v="SE33"/>
    <x v="1"/>
    <x v="3"/>
    <n v="100"/>
    <x v="2"/>
    <x v="2"/>
    <x v="0"/>
    <s v="GWe"/>
    <n v="55.085219668999997"/>
  </r>
  <r>
    <x v="21"/>
    <s v="UKC1"/>
    <x v="1"/>
    <x v="3"/>
    <n v="100"/>
    <x v="2"/>
    <x v="2"/>
    <x v="0"/>
    <s v="GWe"/>
    <n v="4.04"/>
  </r>
  <r>
    <x v="21"/>
    <s v="UKC2"/>
    <x v="1"/>
    <x v="3"/>
    <n v="100"/>
    <x v="2"/>
    <x v="2"/>
    <x v="0"/>
    <s v="GWe"/>
    <n v="10.49"/>
  </r>
  <r>
    <x v="21"/>
    <s v="UKD1"/>
    <x v="1"/>
    <x v="3"/>
    <n v="100"/>
    <x v="2"/>
    <x v="2"/>
    <x v="0"/>
    <s v="GWe"/>
    <n v="9.33"/>
  </r>
  <r>
    <x v="21"/>
    <s v="UKD3"/>
    <x v="1"/>
    <x v="3"/>
    <n v="100"/>
    <x v="2"/>
    <x v="2"/>
    <x v="0"/>
    <s v="GWe"/>
    <n v="0.35945343099999999"/>
  </r>
  <r>
    <x v="21"/>
    <s v="UKD4"/>
    <x v="1"/>
    <x v="3"/>
    <n v="100"/>
    <x v="2"/>
    <x v="2"/>
    <x v="0"/>
    <s v="GWe"/>
    <n v="3.17"/>
  </r>
  <r>
    <x v="21"/>
    <s v="UKD6"/>
    <x v="1"/>
    <x v="3"/>
    <n v="100"/>
    <x v="2"/>
    <x v="2"/>
    <x v="0"/>
    <s v="GWe"/>
    <n v="3.835"/>
  </r>
  <r>
    <x v="21"/>
    <s v="UKD7"/>
    <x v="1"/>
    <x v="3"/>
    <n v="100"/>
    <x v="2"/>
    <x v="2"/>
    <x v="0"/>
    <s v="GWe"/>
    <n v="0.16500000000000001"/>
  </r>
  <r>
    <x v="21"/>
    <s v="UKE1"/>
    <x v="1"/>
    <x v="3"/>
    <n v="100"/>
    <x v="2"/>
    <x v="2"/>
    <x v="0"/>
    <s v="GWe"/>
    <n v="10.154999999999999"/>
  </r>
  <r>
    <x v="21"/>
    <s v="UKE2"/>
    <x v="1"/>
    <x v="3"/>
    <n v="100"/>
    <x v="2"/>
    <x v="2"/>
    <x v="0"/>
    <s v="GWe"/>
    <n v="13.775"/>
  </r>
  <r>
    <x v="21"/>
    <s v="UKE3"/>
    <x v="1"/>
    <x v="3"/>
    <n v="100"/>
    <x v="2"/>
    <x v="2"/>
    <x v="0"/>
    <s v="GWe"/>
    <n v="1.48"/>
  </r>
  <r>
    <x v="21"/>
    <s v="UKE4"/>
    <x v="1"/>
    <x v="3"/>
    <n v="100"/>
    <x v="2"/>
    <x v="2"/>
    <x v="0"/>
    <s v="GWe"/>
    <n v="1.38"/>
  </r>
  <r>
    <x v="21"/>
    <s v="UKF1"/>
    <x v="1"/>
    <x v="3"/>
    <n v="100"/>
    <x v="2"/>
    <x v="2"/>
    <x v="0"/>
    <s v="GWe"/>
    <n v="6.4"/>
  </r>
  <r>
    <x v="21"/>
    <s v="UKF2"/>
    <x v="1"/>
    <x v="3"/>
    <n v="100"/>
    <x v="2"/>
    <x v="2"/>
    <x v="0"/>
    <s v="GWe"/>
    <n v="11.44"/>
  </r>
  <r>
    <x v="21"/>
    <s v="UKF3"/>
    <x v="1"/>
    <x v="3"/>
    <n v="100"/>
    <x v="2"/>
    <x v="2"/>
    <x v="0"/>
    <s v="GWe"/>
    <n v="18.155000000000001"/>
  </r>
  <r>
    <x v="21"/>
    <s v="UKG1"/>
    <x v="1"/>
    <x v="3"/>
    <n v="100"/>
    <x v="2"/>
    <x v="2"/>
    <x v="0"/>
    <s v="GWe"/>
    <n v="11.185"/>
  </r>
  <r>
    <x v="21"/>
    <s v="UKG2"/>
    <x v="1"/>
    <x v="3"/>
    <n v="100"/>
    <x v="2"/>
    <x v="2"/>
    <x v="0"/>
    <s v="GWe"/>
    <n v="11.32"/>
  </r>
  <r>
    <x v="21"/>
    <s v="UKG3"/>
    <x v="1"/>
    <x v="3"/>
    <n v="100"/>
    <x v="2"/>
    <x v="2"/>
    <x v="0"/>
    <s v="GWe"/>
    <n v="5.5E-2"/>
  </r>
  <r>
    <x v="21"/>
    <s v="UKH1"/>
    <x v="1"/>
    <x v="3"/>
    <n v="100"/>
    <x v="2"/>
    <x v="2"/>
    <x v="0"/>
    <s v="GWe"/>
    <n v="33.53"/>
  </r>
  <r>
    <x v="21"/>
    <s v="UKH2"/>
    <x v="1"/>
    <x v="3"/>
    <n v="100"/>
    <x v="2"/>
    <x v="2"/>
    <x v="0"/>
    <s v="GWe"/>
    <n v="4.0750000000000002"/>
  </r>
  <r>
    <x v="21"/>
    <s v="UKH3"/>
    <x v="1"/>
    <x v="3"/>
    <n v="100"/>
    <x v="2"/>
    <x v="2"/>
    <x v="0"/>
    <s v="GWe"/>
    <n v="5.0199999999999996"/>
  </r>
  <r>
    <x v="21"/>
    <s v="UKI3"/>
    <x v="1"/>
    <x v="3"/>
    <n v="100"/>
    <x v="2"/>
    <x v="2"/>
    <x v="0"/>
    <s v="GWe"/>
    <n v="0"/>
  </r>
  <r>
    <x v="21"/>
    <s v="UKI4"/>
    <x v="1"/>
    <x v="3"/>
    <n v="100"/>
    <x v="2"/>
    <x v="2"/>
    <x v="0"/>
    <s v="GWe"/>
    <n v="0"/>
  </r>
  <r>
    <x v="21"/>
    <s v="UKI5"/>
    <x v="1"/>
    <x v="3"/>
    <n v="100"/>
    <x v="2"/>
    <x v="2"/>
    <x v="0"/>
    <s v="GWe"/>
    <n v="1.5196078E-2"/>
  </r>
  <r>
    <x v="21"/>
    <s v="UKI6"/>
    <x v="1"/>
    <x v="3"/>
    <n v="100"/>
    <x v="2"/>
    <x v="2"/>
    <x v="0"/>
    <s v="GWe"/>
    <n v="1.5196078E-2"/>
  </r>
  <r>
    <x v="21"/>
    <s v="UKI7"/>
    <x v="1"/>
    <x v="3"/>
    <n v="100"/>
    <x v="2"/>
    <x v="2"/>
    <x v="0"/>
    <s v="GWe"/>
    <n v="1.5196078E-2"/>
  </r>
  <r>
    <x v="21"/>
    <s v="UKJ1"/>
    <x v="1"/>
    <x v="3"/>
    <n v="100"/>
    <x v="2"/>
    <x v="2"/>
    <x v="0"/>
    <s v="GWe"/>
    <n v="7.63"/>
  </r>
  <r>
    <x v="21"/>
    <s v="UKJ2"/>
    <x v="1"/>
    <x v="3"/>
    <n v="100"/>
    <x v="2"/>
    <x v="2"/>
    <x v="0"/>
    <s v="GWe"/>
    <n v="2.44"/>
  </r>
  <r>
    <x v="21"/>
    <s v="UKJ3"/>
    <x v="1"/>
    <x v="3"/>
    <n v="100"/>
    <x v="2"/>
    <x v="2"/>
    <x v="0"/>
    <s v="GWe"/>
    <n v="4.2750000000000004"/>
  </r>
  <r>
    <x v="21"/>
    <s v="UKJ4"/>
    <x v="1"/>
    <x v="3"/>
    <n v="100"/>
    <x v="2"/>
    <x v="2"/>
    <x v="0"/>
    <s v="GWe"/>
    <n v="2.91"/>
  </r>
  <r>
    <x v="21"/>
    <s v="UKK1"/>
    <x v="1"/>
    <x v="3"/>
    <n v="100"/>
    <x v="2"/>
    <x v="2"/>
    <x v="0"/>
    <s v="GWe"/>
    <n v="7.29"/>
  </r>
  <r>
    <x v="21"/>
    <s v="UKK2"/>
    <x v="1"/>
    <x v="3"/>
    <n v="100"/>
    <x v="2"/>
    <x v="2"/>
    <x v="0"/>
    <s v="GWe"/>
    <n v="8.7850000000000001"/>
  </r>
  <r>
    <x v="21"/>
    <s v="UKK3"/>
    <x v="1"/>
    <x v="3"/>
    <n v="100"/>
    <x v="2"/>
    <x v="2"/>
    <x v="0"/>
    <s v="GWe"/>
    <n v="6.165"/>
  </r>
  <r>
    <x v="21"/>
    <s v="UKK4"/>
    <x v="1"/>
    <x v="3"/>
    <n v="100"/>
    <x v="2"/>
    <x v="2"/>
    <x v="0"/>
    <s v="GWe"/>
    <n v="12.085000000000001"/>
  </r>
  <r>
    <x v="21"/>
    <s v="UKL1"/>
    <x v="1"/>
    <x v="3"/>
    <n v="100"/>
    <x v="2"/>
    <x v="2"/>
    <x v="0"/>
    <s v="GWe"/>
    <n v="24.85"/>
  </r>
  <r>
    <x v="21"/>
    <s v="UKL2"/>
    <x v="1"/>
    <x v="3"/>
    <n v="100"/>
    <x v="2"/>
    <x v="2"/>
    <x v="0"/>
    <s v="GWe"/>
    <n v="15.975"/>
  </r>
  <r>
    <x v="21"/>
    <s v="UKM2"/>
    <x v="1"/>
    <x v="3"/>
    <n v="100"/>
    <x v="2"/>
    <x v="2"/>
    <x v="0"/>
    <s v="GWe"/>
    <n v="41.120659750000002"/>
  </r>
  <r>
    <x v="21"/>
    <s v="UKM3"/>
    <x v="1"/>
    <x v="3"/>
    <n v="100"/>
    <x v="2"/>
    <x v="2"/>
    <x v="0"/>
    <s v="GWe"/>
    <n v="27.295000000000002"/>
  </r>
  <r>
    <x v="21"/>
    <s v="UKM5"/>
    <x v="1"/>
    <x v="3"/>
    <n v="100"/>
    <x v="2"/>
    <x v="2"/>
    <x v="0"/>
    <s v="GWe"/>
    <n v="17.598428235"/>
  </r>
  <r>
    <x v="21"/>
    <s v="UKM6"/>
    <x v="1"/>
    <x v="3"/>
    <n v="100"/>
    <x v="2"/>
    <x v="2"/>
    <x v="0"/>
    <s v="GWe"/>
    <n v="53.502297538000001"/>
  </r>
  <r>
    <x v="21"/>
    <s v="UKN0"/>
    <x v="1"/>
    <x v="3"/>
    <n v="100"/>
    <x v="2"/>
    <x v="2"/>
    <x v="0"/>
    <s v="GWe"/>
    <n v="29.125"/>
  </r>
  <r>
    <x v="22"/>
    <s v="AT11"/>
    <x v="1"/>
    <x v="3"/>
    <n v="100"/>
    <x v="2"/>
    <x v="0"/>
    <x v="1"/>
    <s v="TWh"/>
    <n v="1.208791768"/>
  </r>
  <r>
    <x v="22"/>
    <s v="AT12"/>
    <x v="1"/>
    <x v="3"/>
    <n v="100"/>
    <x v="2"/>
    <x v="0"/>
    <x v="1"/>
    <s v="TWh"/>
    <n v="0"/>
  </r>
  <r>
    <x v="22"/>
    <s v="AT13"/>
    <x v="1"/>
    <x v="3"/>
    <n v="100"/>
    <x v="2"/>
    <x v="0"/>
    <x v="1"/>
    <s v="TWh"/>
    <n v="0"/>
  </r>
  <r>
    <x v="22"/>
    <s v="AT21"/>
    <x v="1"/>
    <x v="3"/>
    <n v="100"/>
    <x v="2"/>
    <x v="0"/>
    <x v="1"/>
    <s v="TWh"/>
    <n v="1.4590913379999999"/>
  </r>
  <r>
    <x v="22"/>
    <s v="AT22"/>
    <x v="1"/>
    <x v="3"/>
    <n v="100"/>
    <x v="2"/>
    <x v="0"/>
    <x v="1"/>
    <s v="TWh"/>
    <n v="3.7454411959999998"/>
  </r>
  <r>
    <x v="22"/>
    <s v="AT31"/>
    <x v="1"/>
    <x v="3"/>
    <n v="100"/>
    <x v="2"/>
    <x v="0"/>
    <x v="1"/>
    <s v="TWh"/>
    <n v="6.344347022"/>
  </r>
  <r>
    <x v="22"/>
    <s v="AT32"/>
    <x v="1"/>
    <x v="3"/>
    <n v="100"/>
    <x v="2"/>
    <x v="0"/>
    <x v="1"/>
    <s v="TWh"/>
    <n v="1.0662041520000001"/>
  </r>
  <r>
    <x v="22"/>
    <s v="AT33"/>
    <x v="1"/>
    <x v="3"/>
    <n v="100"/>
    <x v="2"/>
    <x v="0"/>
    <x v="1"/>
    <s v="TWh"/>
    <n v="2.556147701"/>
  </r>
  <r>
    <x v="22"/>
    <s v="AT34"/>
    <x v="1"/>
    <x v="3"/>
    <n v="100"/>
    <x v="2"/>
    <x v="0"/>
    <x v="1"/>
    <s v="TWh"/>
    <n v="0.65387534400000002"/>
  </r>
  <r>
    <x v="0"/>
    <s v="BE10"/>
    <x v="1"/>
    <x v="3"/>
    <n v="100"/>
    <x v="2"/>
    <x v="0"/>
    <x v="1"/>
    <s v="TWh"/>
    <n v="0"/>
  </r>
  <r>
    <x v="0"/>
    <s v="BE21"/>
    <x v="1"/>
    <x v="3"/>
    <n v="100"/>
    <x v="2"/>
    <x v="0"/>
    <x v="1"/>
    <s v="TWh"/>
    <n v="0"/>
  </r>
  <r>
    <x v="0"/>
    <s v="BE22"/>
    <x v="1"/>
    <x v="3"/>
    <n v="100"/>
    <x v="2"/>
    <x v="0"/>
    <x v="1"/>
    <s v="TWh"/>
    <n v="0"/>
  </r>
  <r>
    <x v="0"/>
    <s v="BE23"/>
    <x v="1"/>
    <x v="3"/>
    <n v="100"/>
    <x v="2"/>
    <x v="0"/>
    <x v="1"/>
    <s v="TWh"/>
    <n v="0"/>
  </r>
  <r>
    <x v="0"/>
    <s v="BE24"/>
    <x v="1"/>
    <x v="3"/>
    <n v="100"/>
    <x v="2"/>
    <x v="0"/>
    <x v="1"/>
    <s v="TWh"/>
    <n v="0.89067892100000001"/>
  </r>
  <r>
    <x v="0"/>
    <s v="BE25"/>
    <x v="1"/>
    <x v="3"/>
    <n v="100"/>
    <x v="2"/>
    <x v="0"/>
    <x v="1"/>
    <s v="TWh"/>
    <n v="0"/>
  </r>
  <r>
    <x v="0"/>
    <s v="BE31"/>
    <x v="1"/>
    <x v="3"/>
    <n v="100"/>
    <x v="2"/>
    <x v="0"/>
    <x v="1"/>
    <s v="TWh"/>
    <n v="1.308863536"/>
  </r>
  <r>
    <x v="0"/>
    <s v="BE32"/>
    <x v="1"/>
    <x v="3"/>
    <n v="100"/>
    <x v="2"/>
    <x v="0"/>
    <x v="1"/>
    <s v="TWh"/>
    <n v="3.2840321609999998"/>
  </r>
  <r>
    <x v="0"/>
    <s v="BE33"/>
    <x v="1"/>
    <x v="3"/>
    <n v="100"/>
    <x v="2"/>
    <x v="0"/>
    <x v="1"/>
    <s v="TWh"/>
    <n v="2.8838445539999999"/>
  </r>
  <r>
    <x v="0"/>
    <s v="BE34"/>
    <x v="1"/>
    <x v="3"/>
    <n v="100"/>
    <x v="2"/>
    <x v="0"/>
    <x v="1"/>
    <s v="TWh"/>
    <n v="3.8796422549999998"/>
  </r>
  <r>
    <x v="0"/>
    <s v="BE35"/>
    <x v="1"/>
    <x v="3"/>
    <n v="100"/>
    <x v="2"/>
    <x v="0"/>
    <x v="1"/>
    <s v="TWh"/>
    <n v="4.2546836910000003"/>
  </r>
  <r>
    <x v="1"/>
    <s v="BG31"/>
    <x v="1"/>
    <x v="3"/>
    <n v="100"/>
    <x v="2"/>
    <x v="0"/>
    <x v="1"/>
    <s v="TWh"/>
    <n v="54.373389564999997"/>
  </r>
  <r>
    <x v="1"/>
    <s v="BG32"/>
    <x v="1"/>
    <x v="3"/>
    <n v="100"/>
    <x v="2"/>
    <x v="0"/>
    <x v="1"/>
    <s v="TWh"/>
    <n v="36.034615201999998"/>
  </r>
  <r>
    <x v="1"/>
    <s v="BG33"/>
    <x v="1"/>
    <x v="3"/>
    <n v="100"/>
    <x v="2"/>
    <x v="0"/>
    <x v="1"/>
    <s v="TWh"/>
    <n v="21.060629404"/>
  </r>
  <r>
    <x v="1"/>
    <s v="BG34"/>
    <x v="1"/>
    <x v="3"/>
    <n v="100"/>
    <x v="2"/>
    <x v="0"/>
    <x v="1"/>
    <s v="TWh"/>
    <n v="34.177507790999996"/>
  </r>
  <r>
    <x v="1"/>
    <s v="BG41"/>
    <x v="1"/>
    <x v="3"/>
    <n v="100"/>
    <x v="2"/>
    <x v="0"/>
    <x v="1"/>
    <s v="TWh"/>
    <n v="3.6615090160000001"/>
  </r>
  <r>
    <x v="1"/>
    <s v="BG42"/>
    <x v="1"/>
    <x v="3"/>
    <n v="100"/>
    <x v="2"/>
    <x v="0"/>
    <x v="1"/>
    <s v="TWh"/>
    <n v="18.706669046999998"/>
  </r>
  <r>
    <x v="2"/>
    <s v="HR03"/>
    <x v="1"/>
    <x v="3"/>
    <n v="100"/>
    <x v="2"/>
    <x v="0"/>
    <x v="1"/>
    <s v="TWh"/>
    <n v="10.144852941"/>
  </r>
  <r>
    <x v="2"/>
    <s v="HR04"/>
    <x v="1"/>
    <x v="3"/>
    <n v="100"/>
    <x v="2"/>
    <x v="0"/>
    <x v="1"/>
    <s v="TWh"/>
    <n v="41.247962663999999"/>
  </r>
  <r>
    <x v="3"/>
    <s v="CY00"/>
    <x v="1"/>
    <x v="3"/>
    <n v="100"/>
    <x v="2"/>
    <x v="0"/>
    <x v="1"/>
    <s v="TWh"/>
    <n v="11.499972596999999"/>
  </r>
  <r>
    <x v="23"/>
    <s v="CZ01"/>
    <x v="1"/>
    <x v="3"/>
    <n v="100"/>
    <x v="2"/>
    <x v="0"/>
    <x v="1"/>
    <s v="TWh"/>
    <n v="0"/>
  </r>
  <r>
    <x v="23"/>
    <s v="CZ02"/>
    <x v="1"/>
    <x v="3"/>
    <n v="100"/>
    <x v="2"/>
    <x v="0"/>
    <x v="1"/>
    <s v="TWh"/>
    <n v="0"/>
  </r>
  <r>
    <x v="23"/>
    <s v="CZ03"/>
    <x v="1"/>
    <x v="3"/>
    <n v="100"/>
    <x v="2"/>
    <x v="0"/>
    <x v="1"/>
    <s v="TWh"/>
    <n v="13.612790324000001"/>
  </r>
  <r>
    <x v="23"/>
    <s v="CZ04"/>
    <x v="1"/>
    <x v="3"/>
    <n v="100"/>
    <x v="2"/>
    <x v="0"/>
    <x v="1"/>
    <s v="TWh"/>
    <n v="8.3417744119999995"/>
  </r>
  <r>
    <x v="23"/>
    <s v="CZ05"/>
    <x v="1"/>
    <x v="3"/>
    <n v="100"/>
    <x v="2"/>
    <x v="0"/>
    <x v="1"/>
    <s v="TWh"/>
    <n v="5.2359615000000002"/>
  </r>
  <r>
    <x v="23"/>
    <s v="CZ06"/>
    <x v="1"/>
    <x v="3"/>
    <n v="100"/>
    <x v="2"/>
    <x v="0"/>
    <x v="1"/>
    <s v="TWh"/>
    <n v="0"/>
  </r>
  <r>
    <x v="23"/>
    <s v="CZ07"/>
    <x v="1"/>
    <x v="3"/>
    <n v="100"/>
    <x v="2"/>
    <x v="0"/>
    <x v="1"/>
    <s v="TWh"/>
    <n v="3.1465047959999999"/>
  </r>
  <r>
    <x v="23"/>
    <s v="CZ08"/>
    <x v="1"/>
    <x v="3"/>
    <n v="100"/>
    <x v="2"/>
    <x v="0"/>
    <x v="1"/>
    <s v="TWh"/>
    <n v="1.1794918400000001"/>
  </r>
  <r>
    <x v="4"/>
    <s v="DK01"/>
    <x v="1"/>
    <x v="3"/>
    <n v="100"/>
    <x v="2"/>
    <x v="0"/>
    <x v="1"/>
    <s v="TWh"/>
    <n v="0"/>
  </r>
  <r>
    <x v="4"/>
    <s v="DK02"/>
    <x v="1"/>
    <x v="3"/>
    <n v="100"/>
    <x v="2"/>
    <x v="0"/>
    <x v="1"/>
    <s v="TWh"/>
    <n v="0"/>
  </r>
  <r>
    <x v="4"/>
    <s v="DK03"/>
    <x v="1"/>
    <x v="3"/>
    <n v="100"/>
    <x v="2"/>
    <x v="0"/>
    <x v="1"/>
    <s v="TWh"/>
    <n v="0"/>
  </r>
  <r>
    <x v="4"/>
    <s v="DK04"/>
    <x v="1"/>
    <x v="3"/>
    <n v="100"/>
    <x v="2"/>
    <x v="0"/>
    <x v="1"/>
    <s v="TWh"/>
    <n v="0"/>
  </r>
  <r>
    <x v="4"/>
    <s v="DK05"/>
    <x v="1"/>
    <x v="3"/>
    <n v="100"/>
    <x v="2"/>
    <x v="0"/>
    <x v="1"/>
    <s v="TWh"/>
    <n v="0"/>
  </r>
  <r>
    <x v="5"/>
    <s v="EE00"/>
    <x v="1"/>
    <x v="3"/>
    <n v="100"/>
    <x v="2"/>
    <x v="0"/>
    <x v="1"/>
    <s v="TWh"/>
    <n v="0"/>
  </r>
  <r>
    <x v="6"/>
    <s v="FI19"/>
    <x v="1"/>
    <x v="3"/>
    <n v="100"/>
    <x v="2"/>
    <x v="0"/>
    <x v="1"/>
    <s v="TWh"/>
    <n v="0"/>
  </r>
  <r>
    <x v="6"/>
    <s v="FI1B"/>
    <x v="1"/>
    <x v="3"/>
    <n v="100"/>
    <x v="2"/>
    <x v="0"/>
    <x v="1"/>
    <s v="TWh"/>
    <n v="0"/>
  </r>
  <r>
    <x v="6"/>
    <s v="FI1C"/>
    <x v="1"/>
    <x v="3"/>
    <n v="100"/>
    <x v="2"/>
    <x v="0"/>
    <x v="1"/>
    <s v="TWh"/>
    <n v="0"/>
  </r>
  <r>
    <x v="6"/>
    <s v="FI1D"/>
    <x v="1"/>
    <x v="3"/>
    <n v="100"/>
    <x v="2"/>
    <x v="0"/>
    <x v="1"/>
    <s v="TWh"/>
    <n v="1.0652884629999999"/>
  </r>
  <r>
    <x v="6"/>
    <s v="FI20"/>
    <x v="1"/>
    <x v="3"/>
    <n v="100"/>
    <x v="2"/>
    <x v="0"/>
    <x v="1"/>
    <s v="TWh"/>
    <n v="0"/>
  </r>
  <r>
    <x v="7"/>
    <s v="FR10"/>
    <x v="1"/>
    <x v="3"/>
    <n v="100"/>
    <x v="2"/>
    <x v="0"/>
    <x v="1"/>
    <s v="TWh"/>
    <n v="0"/>
  </r>
  <r>
    <x v="7"/>
    <s v="FR21"/>
    <x v="1"/>
    <x v="3"/>
    <n v="100"/>
    <x v="2"/>
    <x v="0"/>
    <x v="1"/>
    <s v="TWh"/>
    <n v="0"/>
  </r>
  <r>
    <x v="7"/>
    <s v="FR22"/>
    <x v="1"/>
    <x v="3"/>
    <n v="100"/>
    <x v="2"/>
    <x v="0"/>
    <x v="1"/>
    <s v="TWh"/>
    <n v="0"/>
  </r>
  <r>
    <x v="7"/>
    <s v="FR23"/>
    <x v="1"/>
    <x v="3"/>
    <n v="100"/>
    <x v="2"/>
    <x v="0"/>
    <x v="1"/>
    <s v="TWh"/>
    <n v="0"/>
  </r>
  <r>
    <x v="7"/>
    <s v="FR24"/>
    <x v="1"/>
    <x v="3"/>
    <n v="100"/>
    <x v="2"/>
    <x v="0"/>
    <x v="1"/>
    <s v="TWh"/>
    <n v="0"/>
  </r>
  <r>
    <x v="7"/>
    <s v="FR25"/>
    <x v="1"/>
    <x v="3"/>
    <n v="100"/>
    <x v="2"/>
    <x v="0"/>
    <x v="1"/>
    <s v="TWh"/>
    <n v="0"/>
  </r>
  <r>
    <x v="7"/>
    <s v="FR26"/>
    <x v="1"/>
    <x v="3"/>
    <n v="100"/>
    <x v="2"/>
    <x v="0"/>
    <x v="1"/>
    <s v="TWh"/>
    <n v="0"/>
  </r>
  <r>
    <x v="7"/>
    <s v="FR30"/>
    <x v="1"/>
    <x v="3"/>
    <n v="100"/>
    <x v="2"/>
    <x v="0"/>
    <x v="1"/>
    <s v="TWh"/>
    <n v="0"/>
  </r>
  <r>
    <x v="7"/>
    <s v="FR41"/>
    <x v="1"/>
    <x v="3"/>
    <n v="100"/>
    <x v="2"/>
    <x v="0"/>
    <x v="1"/>
    <s v="TWh"/>
    <n v="30.139741091000001"/>
  </r>
  <r>
    <x v="7"/>
    <s v="FR42"/>
    <x v="1"/>
    <x v="3"/>
    <n v="100"/>
    <x v="2"/>
    <x v="0"/>
    <x v="1"/>
    <s v="TWh"/>
    <n v="10.377989176"/>
  </r>
  <r>
    <x v="7"/>
    <s v="FR43"/>
    <x v="1"/>
    <x v="3"/>
    <n v="100"/>
    <x v="2"/>
    <x v="0"/>
    <x v="1"/>
    <s v="TWh"/>
    <n v="12.732690651"/>
  </r>
  <r>
    <x v="7"/>
    <s v="FR51"/>
    <x v="1"/>
    <x v="3"/>
    <n v="100"/>
    <x v="2"/>
    <x v="0"/>
    <x v="1"/>
    <s v="TWh"/>
    <n v="0"/>
  </r>
  <r>
    <x v="7"/>
    <s v="FR52"/>
    <x v="1"/>
    <x v="3"/>
    <n v="100"/>
    <x v="2"/>
    <x v="0"/>
    <x v="1"/>
    <s v="TWh"/>
    <n v="0"/>
  </r>
  <r>
    <x v="7"/>
    <s v="FR53"/>
    <x v="1"/>
    <x v="3"/>
    <n v="100"/>
    <x v="2"/>
    <x v="0"/>
    <x v="1"/>
    <s v="TWh"/>
    <n v="0"/>
  </r>
  <r>
    <x v="7"/>
    <s v="FR61"/>
    <x v="1"/>
    <x v="3"/>
    <n v="100"/>
    <x v="2"/>
    <x v="0"/>
    <x v="1"/>
    <s v="TWh"/>
    <n v="50.704313161999998"/>
  </r>
  <r>
    <x v="7"/>
    <s v="FR62"/>
    <x v="1"/>
    <x v="3"/>
    <n v="100"/>
    <x v="2"/>
    <x v="0"/>
    <x v="1"/>
    <s v="TWh"/>
    <n v="28.719835996"/>
  </r>
  <r>
    <x v="7"/>
    <s v="FR63"/>
    <x v="1"/>
    <x v="3"/>
    <n v="100"/>
    <x v="2"/>
    <x v="0"/>
    <x v="1"/>
    <s v="TWh"/>
    <n v="6.4789708790000002"/>
  </r>
  <r>
    <x v="7"/>
    <s v="FR71"/>
    <x v="1"/>
    <x v="3"/>
    <n v="100"/>
    <x v="2"/>
    <x v="0"/>
    <x v="1"/>
    <s v="TWh"/>
    <n v="14.749411765"/>
  </r>
  <r>
    <x v="7"/>
    <s v="FR72"/>
    <x v="1"/>
    <x v="3"/>
    <n v="100"/>
    <x v="2"/>
    <x v="0"/>
    <x v="1"/>
    <s v="TWh"/>
    <n v="0"/>
  </r>
  <r>
    <x v="7"/>
    <s v="FR81"/>
    <x v="1"/>
    <x v="3"/>
    <n v="100"/>
    <x v="2"/>
    <x v="0"/>
    <x v="1"/>
    <s v="TWh"/>
    <n v="0"/>
  </r>
  <r>
    <x v="7"/>
    <s v="FR82"/>
    <x v="1"/>
    <x v="3"/>
    <n v="100"/>
    <x v="2"/>
    <x v="0"/>
    <x v="1"/>
    <s v="TWh"/>
    <n v="8.1798256679999994"/>
  </r>
  <r>
    <x v="7"/>
    <s v="FR83"/>
    <x v="1"/>
    <x v="3"/>
    <n v="100"/>
    <x v="2"/>
    <x v="0"/>
    <x v="1"/>
    <s v="TWh"/>
    <n v="2.6116638069999998"/>
  </r>
  <r>
    <x v="8"/>
    <s v="DEC0"/>
    <x v="1"/>
    <x v="3"/>
    <n v="100"/>
    <x v="2"/>
    <x v="0"/>
    <x v="1"/>
    <s v="TWh"/>
    <n v="0.94626433499999996"/>
  </r>
  <r>
    <x v="8"/>
    <s v="DE11"/>
    <x v="1"/>
    <x v="3"/>
    <n v="100"/>
    <x v="2"/>
    <x v="0"/>
    <x v="1"/>
    <s v="TWh"/>
    <n v="16.661786986999999"/>
  </r>
  <r>
    <x v="8"/>
    <s v="DE12"/>
    <x v="1"/>
    <x v="3"/>
    <n v="100"/>
    <x v="2"/>
    <x v="0"/>
    <x v="1"/>
    <s v="TWh"/>
    <n v="5.2219841469999997"/>
  </r>
  <r>
    <x v="8"/>
    <s v="DE13"/>
    <x v="1"/>
    <x v="3"/>
    <n v="100"/>
    <x v="2"/>
    <x v="0"/>
    <x v="1"/>
    <s v="TWh"/>
    <n v="8.5965236570000005"/>
  </r>
  <r>
    <x v="8"/>
    <s v="DE14"/>
    <x v="1"/>
    <x v="3"/>
    <n v="100"/>
    <x v="2"/>
    <x v="0"/>
    <x v="1"/>
    <s v="TWh"/>
    <n v="15.030489257999999"/>
  </r>
  <r>
    <x v="8"/>
    <s v="DE21"/>
    <x v="1"/>
    <x v="3"/>
    <n v="100"/>
    <x v="2"/>
    <x v="0"/>
    <x v="1"/>
    <s v="TWh"/>
    <n v="14.069750007"/>
  </r>
  <r>
    <x v="8"/>
    <s v="DE22"/>
    <x v="1"/>
    <x v="3"/>
    <n v="100"/>
    <x v="2"/>
    <x v="0"/>
    <x v="1"/>
    <s v="TWh"/>
    <n v="11.219155294"/>
  </r>
  <r>
    <x v="8"/>
    <s v="DE23"/>
    <x v="1"/>
    <x v="3"/>
    <n v="100"/>
    <x v="2"/>
    <x v="0"/>
    <x v="1"/>
    <s v="TWh"/>
    <n v="8.1500495449999999"/>
  </r>
  <r>
    <x v="8"/>
    <s v="DE24"/>
    <x v="1"/>
    <x v="3"/>
    <n v="100"/>
    <x v="2"/>
    <x v="0"/>
    <x v="1"/>
    <s v="TWh"/>
    <n v="4.1422026340000002"/>
  </r>
  <r>
    <x v="8"/>
    <s v="DE25"/>
    <x v="1"/>
    <x v="3"/>
    <n v="100"/>
    <x v="2"/>
    <x v="0"/>
    <x v="1"/>
    <s v="TWh"/>
    <n v="8.3392720150000006"/>
  </r>
  <r>
    <x v="8"/>
    <s v="DE26"/>
    <x v="1"/>
    <x v="3"/>
    <n v="100"/>
    <x v="2"/>
    <x v="0"/>
    <x v="1"/>
    <s v="TWh"/>
    <n v="9.4735732820000003"/>
  </r>
  <r>
    <x v="8"/>
    <s v="DE27"/>
    <x v="1"/>
    <x v="3"/>
    <n v="100"/>
    <x v="2"/>
    <x v="0"/>
    <x v="1"/>
    <s v="TWh"/>
    <n v="14.562683982999999"/>
  </r>
  <r>
    <x v="8"/>
    <s v="DE30"/>
    <x v="1"/>
    <x v="3"/>
    <n v="100"/>
    <x v="2"/>
    <x v="0"/>
    <x v="1"/>
    <s v="TWh"/>
    <n v="6.3079995999999999E-2"/>
  </r>
  <r>
    <x v="8"/>
    <s v="DE40"/>
    <x v="1"/>
    <x v="3"/>
    <n v="100"/>
    <x v="2"/>
    <x v="0"/>
    <x v="1"/>
    <s v="TWh"/>
    <n v="16.110160001000001"/>
  </r>
  <r>
    <x v="8"/>
    <s v="DE50"/>
    <x v="1"/>
    <x v="3"/>
    <n v="100"/>
    <x v="2"/>
    <x v="0"/>
    <x v="1"/>
    <s v="TWh"/>
    <n v="0"/>
  </r>
  <r>
    <x v="8"/>
    <s v="DE60"/>
    <x v="1"/>
    <x v="3"/>
    <n v="100"/>
    <x v="2"/>
    <x v="0"/>
    <x v="1"/>
    <s v="TWh"/>
    <n v="0"/>
  </r>
  <r>
    <x v="8"/>
    <s v="DE71"/>
    <x v="1"/>
    <x v="3"/>
    <n v="100"/>
    <x v="2"/>
    <x v="0"/>
    <x v="1"/>
    <s v="TWh"/>
    <n v="3.3069539020000001"/>
  </r>
  <r>
    <x v="8"/>
    <s v="DE72"/>
    <x v="1"/>
    <x v="3"/>
    <n v="100"/>
    <x v="2"/>
    <x v="0"/>
    <x v="1"/>
    <s v="TWh"/>
    <n v="5.1273495770000004"/>
  </r>
  <r>
    <x v="8"/>
    <s v="DE73"/>
    <x v="1"/>
    <x v="3"/>
    <n v="100"/>
    <x v="2"/>
    <x v="0"/>
    <x v="1"/>
    <s v="TWh"/>
    <n v="7.33430157"/>
  </r>
  <r>
    <x v="8"/>
    <s v="DE80"/>
    <x v="1"/>
    <x v="3"/>
    <n v="100"/>
    <x v="2"/>
    <x v="0"/>
    <x v="1"/>
    <s v="TWh"/>
    <n v="0"/>
  </r>
  <r>
    <x v="8"/>
    <s v="DE91"/>
    <x v="1"/>
    <x v="3"/>
    <n v="100"/>
    <x v="2"/>
    <x v="0"/>
    <x v="1"/>
    <s v="TWh"/>
    <n v="6.9881498400000002"/>
  </r>
  <r>
    <x v="8"/>
    <s v="DE92"/>
    <x v="1"/>
    <x v="3"/>
    <n v="100"/>
    <x v="2"/>
    <x v="0"/>
    <x v="1"/>
    <s v="TWh"/>
    <n v="2.0109474330000001"/>
  </r>
  <r>
    <x v="8"/>
    <s v="DE93"/>
    <x v="1"/>
    <x v="3"/>
    <n v="100"/>
    <x v="2"/>
    <x v="0"/>
    <x v="1"/>
    <s v="TWh"/>
    <n v="5.656657279"/>
  </r>
  <r>
    <x v="8"/>
    <s v="DE94"/>
    <x v="1"/>
    <x v="3"/>
    <n v="100"/>
    <x v="2"/>
    <x v="0"/>
    <x v="1"/>
    <s v="TWh"/>
    <n v="0"/>
  </r>
  <r>
    <x v="8"/>
    <s v="DEA1"/>
    <x v="1"/>
    <x v="3"/>
    <n v="100"/>
    <x v="2"/>
    <x v="0"/>
    <x v="1"/>
    <s v="TWh"/>
    <n v="0"/>
  </r>
  <r>
    <x v="8"/>
    <s v="DEA2"/>
    <x v="1"/>
    <x v="3"/>
    <n v="100"/>
    <x v="2"/>
    <x v="0"/>
    <x v="1"/>
    <s v="TWh"/>
    <n v="1.603292559"/>
  </r>
  <r>
    <x v="8"/>
    <s v="DEA3"/>
    <x v="1"/>
    <x v="3"/>
    <n v="100"/>
    <x v="2"/>
    <x v="0"/>
    <x v="1"/>
    <s v="TWh"/>
    <n v="0"/>
  </r>
  <r>
    <x v="8"/>
    <s v="DEA4"/>
    <x v="1"/>
    <x v="3"/>
    <n v="100"/>
    <x v="2"/>
    <x v="0"/>
    <x v="1"/>
    <s v="TWh"/>
    <n v="3.2383215989999998"/>
  </r>
  <r>
    <x v="8"/>
    <s v="DEA5"/>
    <x v="1"/>
    <x v="3"/>
    <n v="100"/>
    <x v="2"/>
    <x v="0"/>
    <x v="1"/>
    <s v="TWh"/>
    <n v="1.7397122169999999"/>
  </r>
  <r>
    <x v="8"/>
    <s v="DEB1"/>
    <x v="1"/>
    <x v="3"/>
    <n v="100"/>
    <x v="2"/>
    <x v="0"/>
    <x v="1"/>
    <s v="TWh"/>
    <n v="6.4282577759999997"/>
  </r>
  <r>
    <x v="8"/>
    <s v="DEB2"/>
    <x v="1"/>
    <x v="3"/>
    <n v="100"/>
    <x v="2"/>
    <x v="0"/>
    <x v="1"/>
    <s v="TWh"/>
    <n v="3.6555362200000001"/>
  </r>
  <r>
    <x v="8"/>
    <s v="DEB3"/>
    <x v="1"/>
    <x v="3"/>
    <n v="100"/>
    <x v="2"/>
    <x v="0"/>
    <x v="1"/>
    <s v="TWh"/>
    <n v="8.3137625879999995"/>
  </r>
  <r>
    <x v="8"/>
    <s v="DED2"/>
    <x v="1"/>
    <x v="3"/>
    <n v="100"/>
    <x v="2"/>
    <x v="0"/>
    <x v="1"/>
    <s v="TWh"/>
    <n v="4.5101802749999997"/>
  </r>
  <r>
    <x v="8"/>
    <s v="DED4"/>
    <x v="1"/>
    <x v="3"/>
    <n v="100"/>
    <x v="2"/>
    <x v="0"/>
    <x v="1"/>
    <s v="TWh"/>
    <n v="7.9773966559999998"/>
  </r>
  <r>
    <x v="8"/>
    <s v="DED5"/>
    <x v="1"/>
    <x v="3"/>
    <n v="100"/>
    <x v="2"/>
    <x v="0"/>
    <x v="1"/>
    <s v="TWh"/>
    <n v="1.2748128299999999"/>
  </r>
  <r>
    <x v="8"/>
    <s v="DEE0"/>
    <x v="1"/>
    <x v="3"/>
    <n v="100"/>
    <x v="2"/>
    <x v="0"/>
    <x v="1"/>
    <s v="TWh"/>
    <n v="14.021093038"/>
  </r>
  <r>
    <x v="8"/>
    <s v="DEF0"/>
    <x v="1"/>
    <x v="3"/>
    <n v="100"/>
    <x v="2"/>
    <x v="0"/>
    <x v="1"/>
    <s v="TWh"/>
    <n v="0"/>
  </r>
  <r>
    <x v="8"/>
    <s v="DEG0"/>
    <x v="1"/>
    <x v="3"/>
    <n v="100"/>
    <x v="2"/>
    <x v="0"/>
    <x v="1"/>
    <s v="TWh"/>
    <n v="20.699113499999999"/>
  </r>
  <r>
    <x v="9"/>
    <s v="EL30"/>
    <x v="1"/>
    <x v="3"/>
    <n v="100"/>
    <x v="2"/>
    <x v="0"/>
    <x v="1"/>
    <s v="TWh"/>
    <n v="3.248285294"/>
  </r>
  <r>
    <x v="9"/>
    <s v="EL41"/>
    <x v="1"/>
    <x v="3"/>
    <n v="100"/>
    <x v="2"/>
    <x v="0"/>
    <x v="1"/>
    <s v="TWh"/>
    <n v="0"/>
  </r>
  <r>
    <x v="9"/>
    <s v="EL42"/>
    <x v="1"/>
    <x v="3"/>
    <n v="100"/>
    <x v="2"/>
    <x v="0"/>
    <x v="1"/>
    <s v="TWh"/>
    <n v="0"/>
  </r>
  <r>
    <x v="9"/>
    <s v="EL43"/>
    <x v="1"/>
    <x v="3"/>
    <n v="100"/>
    <x v="2"/>
    <x v="0"/>
    <x v="1"/>
    <s v="TWh"/>
    <n v="10.192293606"/>
  </r>
  <r>
    <x v="9"/>
    <s v="EL51"/>
    <x v="1"/>
    <x v="3"/>
    <n v="100"/>
    <x v="2"/>
    <x v="0"/>
    <x v="1"/>
    <s v="TWh"/>
    <n v="11.405176471000001"/>
  </r>
  <r>
    <x v="9"/>
    <s v="EL52"/>
    <x v="1"/>
    <x v="3"/>
    <n v="100"/>
    <x v="2"/>
    <x v="0"/>
    <x v="1"/>
    <s v="TWh"/>
    <n v="27.298995190999999"/>
  </r>
  <r>
    <x v="9"/>
    <s v="EL53"/>
    <x v="1"/>
    <x v="3"/>
    <n v="100"/>
    <x v="2"/>
    <x v="0"/>
    <x v="1"/>
    <s v="TWh"/>
    <n v="11.42538055"/>
  </r>
  <r>
    <x v="9"/>
    <s v="EL54"/>
    <x v="1"/>
    <x v="3"/>
    <n v="100"/>
    <x v="2"/>
    <x v="0"/>
    <x v="1"/>
    <s v="TWh"/>
    <n v="4.9901626630000004"/>
  </r>
  <r>
    <x v="9"/>
    <s v="EL61"/>
    <x v="1"/>
    <x v="3"/>
    <n v="100"/>
    <x v="2"/>
    <x v="0"/>
    <x v="1"/>
    <s v="TWh"/>
    <n v="26.822970392999999"/>
  </r>
  <r>
    <x v="9"/>
    <s v="EL62"/>
    <x v="1"/>
    <x v="3"/>
    <n v="100"/>
    <x v="2"/>
    <x v="0"/>
    <x v="1"/>
    <s v="TWh"/>
    <n v="2.4204425610000002"/>
  </r>
  <r>
    <x v="9"/>
    <s v="EL63"/>
    <x v="1"/>
    <x v="3"/>
    <n v="100"/>
    <x v="2"/>
    <x v="0"/>
    <x v="1"/>
    <s v="TWh"/>
    <n v="14.212667811999999"/>
  </r>
  <r>
    <x v="9"/>
    <s v="EL64"/>
    <x v="1"/>
    <x v="3"/>
    <n v="100"/>
    <x v="2"/>
    <x v="0"/>
    <x v="1"/>
    <s v="TWh"/>
    <n v="18.307816599999999"/>
  </r>
  <r>
    <x v="9"/>
    <s v="EL65"/>
    <x v="1"/>
    <x v="3"/>
    <n v="100"/>
    <x v="2"/>
    <x v="0"/>
    <x v="1"/>
    <s v="TWh"/>
    <n v="19.979498824"/>
  </r>
  <r>
    <x v="24"/>
    <s v="HU10"/>
    <x v="1"/>
    <x v="3"/>
    <n v="100"/>
    <x v="2"/>
    <x v="0"/>
    <x v="1"/>
    <s v="TWh"/>
    <n v="14.194836044000001"/>
  </r>
  <r>
    <x v="24"/>
    <s v="HU21"/>
    <x v="1"/>
    <x v="3"/>
    <n v="100"/>
    <x v="2"/>
    <x v="0"/>
    <x v="1"/>
    <s v="TWh"/>
    <n v="0"/>
  </r>
  <r>
    <x v="24"/>
    <s v="HU22"/>
    <x v="1"/>
    <x v="3"/>
    <n v="100"/>
    <x v="2"/>
    <x v="0"/>
    <x v="1"/>
    <s v="TWh"/>
    <n v="0.60946828500000005"/>
  </r>
  <r>
    <x v="24"/>
    <s v="HU23"/>
    <x v="1"/>
    <x v="3"/>
    <n v="100"/>
    <x v="2"/>
    <x v="0"/>
    <x v="1"/>
    <s v="TWh"/>
    <n v="5.8677931890000004"/>
  </r>
  <r>
    <x v="24"/>
    <s v="HU31"/>
    <x v="1"/>
    <x v="3"/>
    <n v="100"/>
    <x v="2"/>
    <x v="0"/>
    <x v="1"/>
    <s v="TWh"/>
    <n v="23.851015176000001"/>
  </r>
  <r>
    <x v="24"/>
    <s v="HU32"/>
    <x v="1"/>
    <x v="3"/>
    <n v="100"/>
    <x v="2"/>
    <x v="0"/>
    <x v="1"/>
    <s v="TWh"/>
    <n v="72.831206824000006"/>
  </r>
  <r>
    <x v="24"/>
    <s v="HU33"/>
    <x v="1"/>
    <x v="3"/>
    <n v="100"/>
    <x v="2"/>
    <x v="0"/>
    <x v="1"/>
    <s v="TWh"/>
    <n v="68.579139983999994"/>
  </r>
  <r>
    <x v="10"/>
    <s v="IE01"/>
    <x v="1"/>
    <x v="3"/>
    <n v="100"/>
    <x v="2"/>
    <x v="0"/>
    <x v="1"/>
    <s v="TWh"/>
    <n v="0"/>
  </r>
  <r>
    <x v="10"/>
    <s v="IE02"/>
    <x v="1"/>
    <x v="3"/>
    <n v="100"/>
    <x v="2"/>
    <x v="0"/>
    <x v="1"/>
    <s v="TWh"/>
    <n v="0"/>
  </r>
  <r>
    <x v="11"/>
    <s v="ITC1"/>
    <x v="1"/>
    <x v="3"/>
    <n v="100"/>
    <x v="2"/>
    <x v="0"/>
    <x v="1"/>
    <s v="TWh"/>
    <n v="5.9453857489999997"/>
  </r>
  <r>
    <x v="11"/>
    <s v="ITC2"/>
    <x v="1"/>
    <x v="3"/>
    <n v="100"/>
    <x v="2"/>
    <x v="0"/>
    <x v="1"/>
    <s v="TWh"/>
    <n v="0.85620261099999995"/>
  </r>
  <r>
    <x v="11"/>
    <s v="ITC3"/>
    <x v="1"/>
    <x v="3"/>
    <n v="100"/>
    <x v="2"/>
    <x v="0"/>
    <x v="1"/>
    <s v="TWh"/>
    <n v="0.49437206"/>
  </r>
  <r>
    <x v="11"/>
    <s v="ITC4"/>
    <x v="1"/>
    <x v="3"/>
    <n v="100"/>
    <x v="2"/>
    <x v="0"/>
    <x v="1"/>
    <s v="TWh"/>
    <n v="3.1180447060000001"/>
  </r>
  <r>
    <x v="11"/>
    <s v="ITF1"/>
    <x v="1"/>
    <x v="3"/>
    <n v="100"/>
    <x v="2"/>
    <x v="0"/>
    <x v="1"/>
    <s v="TWh"/>
    <n v="7.3976737830000001"/>
  </r>
  <r>
    <x v="11"/>
    <s v="ITF2"/>
    <x v="1"/>
    <x v="3"/>
    <n v="100"/>
    <x v="2"/>
    <x v="0"/>
    <x v="1"/>
    <s v="TWh"/>
    <n v="4.9126220529999998"/>
  </r>
  <r>
    <x v="11"/>
    <s v="ITF3"/>
    <x v="1"/>
    <x v="3"/>
    <n v="100"/>
    <x v="2"/>
    <x v="0"/>
    <x v="1"/>
    <s v="TWh"/>
    <n v="9.0208795380000009"/>
  </r>
  <r>
    <x v="11"/>
    <s v="ITF4"/>
    <x v="1"/>
    <x v="3"/>
    <n v="100"/>
    <x v="2"/>
    <x v="0"/>
    <x v="1"/>
    <s v="TWh"/>
    <n v="11.270824533000001"/>
  </r>
  <r>
    <x v="11"/>
    <s v="ITF5"/>
    <x v="1"/>
    <x v="3"/>
    <n v="100"/>
    <x v="2"/>
    <x v="0"/>
    <x v="1"/>
    <s v="TWh"/>
    <n v="12.519070588"/>
  </r>
  <r>
    <x v="11"/>
    <s v="ITF6"/>
    <x v="1"/>
    <x v="3"/>
    <n v="100"/>
    <x v="2"/>
    <x v="0"/>
    <x v="1"/>
    <s v="TWh"/>
    <n v="12.474884118"/>
  </r>
  <r>
    <x v="11"/>
    <s v="ITG1"/>
    <x v="1"/>
    <x v="3"/>
    <n v="100"/>
    <x v="2"/>
    <x v="0"/>
    <x v="1"/>
    <s v="TWh"/>
    <n v="48.148539937999999"/>
  </r>
  <r>
    <x v="11"/>
    <s v="ITG2"/>
    <x v="1"/>
    <x v="3"/>
    <n v="100"/>
    <x v="2"/>
    <x v="0"/>
    <x v="1"/>
    <s v="TWh"/>
    <n v="33.872266234999998"/>
  </r>
  <r>
    <x v="11"/>
    <s v="ITH1"/>
    <x v="1"/>
    <x v="3"/>
    <n v="100"/>
    <x v="2"/>
    <x v="0"/>
    <x v="1"/>
    <s v="TWh"/>
    <n v="0.95142880500000004"/>
  </r>
  <r>
    <x v="11"/>
    <s v="ITH2"/>
    <x v="1"/>
    <x v="3"/>
    <n v="100"/>
    <x v="2"/>
    <x v="0"/>
    <x v="1"/>
    <s v="TWh"/>
    <n v="0.79698903499999996"/>
  </r>
  <r>
    <x v="11"/>
    <s v="ITH3"/>
    <x v="1"/>
    <x v="3"/>
    <n v="100"/>
    <x v="2"/>
    <x v="0"/>
    <x v="1"/>
    <s v="TWh"/>
    <n v="7.9663653659999998"/>
  </r>
  <r>
    <x v="11"/>
    <s v="ITH4"/>
    <x v="1"/>
    <x v="3"/>
    <n v="100"/>
    <x v="2"/>
    <x v="0"/>
    <x v="1"/>
    <s v="TWh"/>
    <n v="0.77008954900000004"/>
  </r>
  <r>
    <x v="11"/>
    <s v="ITH5"/>
    <x v="1"/>
    <x v="3"/>
    <n v="100"/>
    <x v="2"/>
    <x v="0"/>
    <x v="1"/>
    <s v="TWh"/>
    <n v="12.227274731"/>
  </r>
  <r>
    <x v="11"/>
    <s v="ITI1"/>
    <x v="1"/>
    <x v="3"/>
    <n v="100"/>
    <x v="2"/>
    <x v="0"/>
    <x v="1"/>
    <s v="TWh"/>
    <n v="21.223982572000001"/>
  </r>
  <r>
    <x v="11"/>
    <s v="ITI2"/>
    <x v="1"/>
    <x v="3"/>
    <n v="100"/>
    <x v="2"/>
    <x v="0"/>
    <x v="1"/>
    <s v="TWh"/>
    <n v="8.9571151009999994"/>
  </r>
  <r>
    <x v="11"/>
    <s v="ITI3"/>
    <x v="1"/>
    <x v="3"/>
    <n v="100"/>
    <x v="2"/>
    <x v="0"/>
    <x v="1"/>
    <s v="TWh"/>
    <n v="11.578132245000001"/>
  </r>
  <r>
    <x v="11"/>
    <s v="ITI4"/>
    <x v="1"/>
    <x v="3"/>
    <n v="100"/>
    <x v="2"/>
    <x v="0"/>
    <x v="1"/>
    <s v="TWh"/>
    <n v="15.429121779000001"/>
  </r>
  <r>
    <x v="11"/>
    <s v="SM00"/>
    <x v="1"/>
    <x v="3"/>
    <n v="100"/>
    <x v="2"/>
    <x v="0"/>
    <x v="1"/>
    <s v="TWh"/>
    <n v="6.9634270999999998E-2"/>
  </r>
  <r>
    <x v="12"/>
    <s v="LV00"/>
    <x v="1"/>
    <x v="3"/>
    <n v="100"/>
    <x v="2"/>
    <x v="0"/>
    <x v="1"/>
    <s v="TWh"/>
    <n v="0"/>
  </r>
  <r>
    <x v="13"/>
    <s v="LT00"/>
    <x v="1"/>
    <x v="3"/>
    <n v="100"/>
    <x v="2"/>
    <x v="0"/>
    <x v="1"/>
    <s v="TWh"/>
    <n v="0"/>
  </r>
  <r>
    <x v="25"/>
    <s v="LU00"/>
    <x v="1"/>
    <x v="3"/>
    <n v="100"/>
    <x v="2"/>
    <x v="0"/>
    <x v="1"/>
    <s v="TWh"/>
    <n v="2.3298508235294126"/>
  </r>
  <r>
    <x v="14"/>
    <s v="MT00"/>
    <x v="1"/>
    <x v="3"/>
    <n v="100"/>
    <x v="2"/>
    <x v="0"/>
    <x v="1"/>
    <s v="TWh"/>
    <n v="0"/>
  </r>
  <r>
    <x v="15"/>
    <s v="NL11"/>
    <x v="1"/>
    <x v="3"/>
    <n v="100"/>
    <x v="2"/>
    <x v="0"/>
    <x v="1"/>
    <s v="TWh"/>
    <n v="0"/>
  </r>
  <r>
    <x v="15"/>
    <s v="NL12"/>
    <x v="1"/>
    <x v="3"/>
    <n v="100"/>
    <x v="2"/>
    <x v="0"/>
    <x v="1"/>
    <s v="TWh"/>
    <n v="0"/>
  </r>
  <r>
    <x v="15"/>
    <s v="NL13"/>
    <x v="1"/>
    <x v="3"/>
    <n v="100"/>
    <x v="2"/>
    <x v="0"/>
    <x v="1"/>
    <s v="TWh"/>
    <n v="0"/>
  </r>
  <r>
    <x v="15"/>
    <s v="NL21"/>
    <x v="1"/>
    <x v="3"/>
    <n v="100"/>
    <x v="2"/>
    <x v="0"/>
    <x v="1"/>
    <s v="TWh"/>
    <n v="0"/>
  </r>
  <r>
    <x v="15"/>
    <s v="NL22"/>
    <x v="1"/>
    <x v="3"/>
    <n v="100"/>
    <x v="2"/>
    <x v="0"/>
    <x v="1"/>
    <s v="TWh"/>
    <n v="0"/>
  </r>
  <r>
    <x v="15"/>
    <s v="NL23"/>
    <x v="1"/>
    <x v="3"/>
    <n v="100"/>
    <x v="2"/>
    <x v="0"/>
    <x v="1"/>
    <s v="TWh"/>
    <n v="0"/>
  </r>
  <r>
    <x v="15"/>
    <s v="NL31"/>
    <x v="1"/>
    <x v="3"/>
    <n v="100"/>
    <x v="2"/>
    <x v="0"/>
    <x v="1"/>
    <s v="TWh"/>
    <n v="0"/>
  </r>
  <r>
    <x v="15"/>
    <s v="NL32"/>
    <x v="1"/>
    <x v="3"/>
    <n v="100"/>
    <x v="2"/>
    <x v="0"/>
    <x v="1"/>
    <s v="TWh"/>
    <n v="0"/>
  </r>
  <r>
    <x v="15"/>
    <s v="NL33"/>
    <x v="1"/>
    <x v="3"/>
    <n v="100"/>
    <x v="2"/>
    <x v="0"/>
    <x v="1"/>
    <s v="TWh"/>
    <n v="0"/>
  </r>
  <r>
    <x v="15"/>
    <s v="NL34"/>
    <x v="1"/>
    <x v="3"/>
    <n v="100"/>
    <x v="2"/>
    <x v="0"/>
    <x v="1"/>
    <s v="TWh"/>
    <n v="0"/>
  </r>
  <r>
    <x v="15"/>
    <s v="NL41"/>
    <x v="1"/>
    <x v="3"/>
    <n v="100"/>
    <x v="2"/>
    <x v="0"/>
    <x v="1"/>
    <s v="TWh"/>
    <n v="0"/>
  </r>
  <r>
    <x v="15"/>
    <s v="NL42"/>
    <x v="1"/>
    <x v="3"/>
    <n v="100"/>
    <x v="2"/>
    <x v="0"/>
    <x v="1"/>
    <s v="TWh"/>
    <n v="0"/>
  </r>
  <r>
    <x v="16"/>
    <s v="PL11"/>
    <x v="1"/>
    <x v="3"/>
    <n v="100"/>
    <x v="2"/>
    <x v="0"/>
    <x v="1"/>
    <s v="TWh"/>
    <n v="0"/>
  </r>
  <r>
    <x v="16"/>
    <s v="PL12"/>
    <x v="1"/>
    <x v="3"/>
    <n v="100"/>
    <x v="2"/>
    <x v="0"/>
    <x v="1"/>
    <s v="TWh"/>
    <n v="0"/>
  </r>
  <r>
    <x v="16"/>
    <s v="PL21"/>
    <x v="1"/>
    <x v="3"/>
    <n v="100"/>
    <x v="2"/>
    <x v="0"/>
    <x v="1"/>
    <s v="TWh"/>
    <n v="7.7844838239999996"/>
  </r>
  <r>
    <x v="16"/>
    <s v="PL22"/>
    <x v="1"/>
    <x v="3"/>
    <n v="100"/>
    <x v="2"/>
    <x v="0"/>
    <x v="1"/>
    <s v="TWh"/>
    <n v="3.1399076689999998"/>
  </r>
  <r>
    <x v="16"/>
    <s v="PL31"/>
    <x v="1"/>
    <x v="3"/>
    <n v="100"/>
    <x v="2"/>
    <x v="0"/>
    <x v="1"/>
    <s v="TWh"/>
    <n v="0"/>
  </r>
  <r>
    <x v="16"/>
    <s v="PL32"/>
    <x v="1"/>
    <x v="3"/>
    <n v="100"/>
    <x v="2"/>
    <x v="0"/>
    <x v="1"/>
    <s v="TWh"/>
    <n v="11.145062606"/>
  </r>
  <r>
    <x v="16"/>
    <s v="PL33"/>
    <x v="1"/>
    <x v="3"/>
    <n v="100"/>
    <x v="2"/>
    <x v="0"/>
    <x v="1"/>
    <s v="TWh"/>
    <n v="2.1948911949999999"/>
  </r>
  <r>
    <x v="16"/>
    <s v="PL34"/>
    <x v="1"/>
    <x v="3"/>
    <n v="100"/>
    <x v="2"/>
    <x v="0"/>
    <x v="1"/>
    <s v="TWh"/>
    <n v="0"/>
  </r>
  <r>
    <x v="16"/>
    <s v="PL41"/>
    <x v="1"/>
    <x v="3"/>
    <n v="100"/>
    <x v="2"/>
    <x v="0"/>
    <x v="1"/>
    <s v="TWh"/>
    <n v="0"/>
  </r>
  <r>
    <x v="16"/>
    <s v="PL42"/>
    <x v="1"/>
    <x v="3"/>
    <n v="100"/>
    <x v="2"/>
    <x v="0"/>
    <x v="1"/>
    <s v="TWh"/>
    <n v="0"/>
  </r>
  <r>
    <x v="16"/>
    <s v="PL43"/>
    <x v="1"/>
    <x v="3"/>
    <n v="100"/>
    <x v="2"/>
    <x v="0"/>
    <x v="1"/>
    <s v="TWh"/>
    <n v="7.727762824"/>
  </r>
  <r>
    <x v="16"/>
    <s v="PL51"/>
    <x v="1"/>
    <x v="3"/>
    <n v="100"/>
    <x v="2"/>
    <x v="0"/>
    <x v="1"/>
    <s v="TWh"/>
    <n v="0"/>
  </r>
  <r>
    <x v="16"/>
    <s v="PL52"/>
    <x v="1"/>
    <x v="3"/>
    <n v="100"/>
    <x v="2"/>
    <x v="0"/>
    <x v="1"/>
    <s v="TWh"/>
    <n v="0"/>
  </r>
  <r>
    <x v="16"/>
    <s v="PL61"/>
    <x v="1"/>
    <x v="3"/>
    <n v="100"/>
    <x v="2"/>
    <x v="0"/>
    <x v="1"/>
    <s v="TWh"/>
    <n v="0"/>
  </r>
  <r>
    <x v="16"/>
    <s v="PL62"/>
    <x v="1"/>
    <x v="3"/>
    <n v="100"/>
    <x v="2"/>
    <x v="0"/>
    <x v="1"/>
    <s v="TWh"/>
    <n v="0"/>
  </r>
  <r>
    <x v="16"/>
    <s v="PL63"/>
    <x v="1"/>
    <x v="3"/>
    <n v="100"/>
    <x v="2"/>
    <x v="0"/>
    <x v="1"/>
    <s v="TWh"/>
    <n v="0"/>
  </r>
  <r>
    <x v="17"/>
    <s v="PT11"/>
    <x v="1"/>
    <x v="3"/>
    <n v="100"/>
    <x v="2"/>
    <x v="0"/>
    <x v="1"/>
    <s v="TWh"/>
    <n v="10.797369882"/>
  </r>
  <r>
    <x v="17"/>
    <s v="PT15"/>
    <x v="1"/>
    <x v="3"/>
    <n v="100"/>
    <x v="2"/>
    <x v="0"/>
    <x v="1"/>
    <s v="TWh"/>
    <n v="1.9121305749999999"/>
  </r>
  <r>
    <x v="17"/>
    <s v="PT16"/>
    <x v="1"/>
    <x v="3"/>
    <n v="100"/>
    <x v="2"/>
    <x v="0"/>
    <x v="1"/>
    <s v="TWh"/>
    <n v="17.915579650000002"/>
  </r>
  <r>
    <x v="17"/>
    <s v="PT17"/>
    <x v="1"/>
    <x v="3"/>
    <n v="100"/>
    <x v="2"/>
    <x v="0"/>
    <x v="1"/>
    <s v="TWh"/>
    <n v="0.291434745"/>
  </r>
  <r>
    <x v="17"/>
    <s v="PT18"/>
    <x v="1"/>
    <x v="3"/>
    <n v="100"/>
    <x v="2"/>
    <x v="0"/>
    <x v="1"/>
    <s v="TWh"/>
    <n v="72.243041528999996"/>
  </r>
  <r>
    <x v="18"/>
    <s v="RO11"/>
    <x v="1"/>
    <x v="3"/>
    <n v="100"/>
    <x v="2"/>
    <x v="0"/>
    <x v="1"/>
    <s v="TWh"/>
    <n v="38.585905979000003"/>
  </r>
  <r>
    <x v="18"/>
    <s v="RO12"/>
    <x v="1"/>
    <x v="3"/>
    <n v="100"/>
    <x v="2"/>
    <x v="0"/>
    <x v="1"/>
    <s v="TWh"/>
    <n v="24.332316429999999"/>
  </r>
  <r>
    <x v="18"/>
    <s v="RO21"/>
    <x v="1"/>
    <x v="3"/>
    <n v="100"/>
    <x v="2"/>
    <x v="0"/>
    <x v="1"/>
    <s v="TWh"/>
    <n v="49.253088632999997"/>
  </r>
  <r>
    <x v="18"/>
    <s v="RO22"/>
    <x v="1"/>
    <x v="3"/>
    <n v="100"/>
    <x v="2"/>
    <x v="0"/>
    <x v="1"/>
    <s v="TWh"/>
    <n v="41.240423329000002"/>
  </r>
  <r>
    <x v="18"/>
    <s v="RO31"/>
    <x v="1"/>
    <x v="3"/>
    <n v="100"/>
    <x v="2"/>
    <x v="0"/>
    <x v="1"/>
    <s v="TWh"/>
    <n v="89.577093692000005"/>
  </r>
  <r>
    <x v="18"/>
    <s v="RO32"/>
    <x v="1"/>
    <x v="3"/>
    <n v="100"/>
    <x v="2"/>
    <x v="0"/>
    <x v="1"/>
    <s v="TWh"/>
    <n v="4.5939275740000003"/>
  </r>
  <r>
    <x v="18"/>
    <s v="RO41"/>
    <x v="1"/>
    <x v="3"/>
    <n v="100"/>
    <x v="2"/>
    <x v="0"/>
    <x v="1"/>
    <s v="TWh"/>
    <n v="61.753949970999997"/>
  </r>
  <r>
    <x v="18"/>
    <s v="RO42"/>
    <x v="1"/>
    <x v="3"/>
    <n v="100"/>
    <x v="2"/>
    <x v="0"/>
    <x v="1"/>
    <s v="TWh"/>
    <n v="51.634600542000001"/>
  </r>
  <r>
    <x v="26"/>
    <s v="SK01"/>
    <x v="1"/>
    <x v="3"/>
    <n v="100"/>
    <x v="2"/>
    <x v="0"/>
    <x v="1"/>
    <s v="TWh"/>
    <n v="0"/>
  </r>
  <r>
    <x v="26"/>
    <s v="SK02"/>
    <x v="1"/>
    <x v="3"/>
    <n v="100"/>
    <x v="2"/>
    <x v="0"/>
    <x v="1"/>
    <s v="TWh"/>
    <n v="5.8356637219999996"/>
  </r>
  <r>
    <x v="26"/>
    <s v="SK03"/>
    <x v="1"/>
    <x v="3"/>
    <n v="100"/>
    <x v="2"/>
    <x v="0"/>
    <x v="1"/>
    <s v="TWh"/>
    <n v="8.6908892360000003"/>
  </r>
  <r>
    <x v="26"/>
    <s v="SK04"/>
    <x v="1"/>
    <x v="3"/>
    <n v="100"/>
    <x v="2"/>
    <x v="0"/>
    <x v="1"/>
    <s v="TWh"/>
    <n v="14.188429006"/>
  </r>
  <r>
    <x v="27"/>
    <s v="SI03"/>
    <x v="1"/>
    <x v="3"/>
    <n v="100"/>
    <x v="2"/>
    <x v="0"/>
    <x v="1"/>
    <s v="TWh"/>
    <n v="7.2734721889999996"/>
  </r>
  <r>
    <x v="27"/>
    <s v="SI04"/>
    <x v="1"/>
    <x v="3"/>
    <n v="100"/>
    <x v="2"/>
    <x v="0"/>
    <x v="1"/>
    <s v="TWh"/>
    <n v="0.52525373500000005"/>
  </r>
  <r>
    <x v="19"/>
    <s v="AD00"/>
    <x v="1"/>
    <x v="3"/>
    <n v="100"/>
    <x v="2"/>
    <x v="0"/>
    <x v="1"/>
    <s v="TWh"/>
    <n v="0.15918755500000001"/>
  </r>
  <r>
    <x v="19"/>
    <s v="ES11"/>
    <x v="1"/>
    <x v="3"/>
    <n v="100"/>
    <x v="2"/>
    <x v="0"/>
    <x v="1"/>
    <s v="TWh"/>
    <n v="9.8379419880000007"/>
  </r>
  <r>
    <x v="19"/>
    <s v="ES12"/>
    <x v="1"/>
    <x v="3"/>
    <n v="100"/>
    <x v="2"/>
    <x v="0"/>
    <x v="1"/>
    <s v="TWh"/>
    <n v="2.79256167"/>
  </r>
  <r>
    <x v="19"/>
    <s v="ES13"/>
    <x v="1"/>
    <x v="3"/>
    <n v="100"/>
    <x v="2"/>
    <x v="0"/>
    <x v="1"/>
    <s v="TWh"/>
    <n v="1.4004797950000001"/>
  </r>
  <r>
    <x v="19"/>
    <s v="ES21"/>
    <x v="1"/>
    <x v="3"/>
    <n v="100"/>
    <x v="2"/>
    <x v="0"/>
    <x v="1"/>
    <s v="TWh"/>
    <n v="2.4011817440000001"/>
  </r>
  <r>
    <x v="19"/>
    <s v="ES22"/>
    <x v="1"/>
    <x v="3"/>
    <n v="100"/>
    <x v="2"/>
    <x v="0"/>
    <x v="1"/>
    <s v="TWh"/>
    <n v="5.5855219170000003"/>
  </r>
  <r>
    <x v="19"/>
    <s v="ES23"/>
    <x v="1"/>
    <x v="3"/>
    <n v="100"/>
    <x v="2"/>
    <x v="0"/>
    <x v="1"/>
    <s v="TWh"/>
    <n v="2.9662345060000002"/>
  </r>
  <r>
    <x v="19"/>
    <s v="ES24"/>
    <x v="1"/>
    <x v="3"/>
    <n v="100"/>
    <x v="2"/>
    <x v="0"/>
    <x v="1"/>
    <s v="TWh"/>
    <n v="28.594963076999999"/>
  </r>
  <r>
    <x v="19"/>
    <s v="ES30"/>
    <x v="1"/>
    <x v="3"/>
    <n v="100"/>
    <x v="2"/>
    <x v="0"/>
    <x v="1"/>
    <s v="TWh"/>
    <n v="8.8623374530000003"/>
  </r>
  <r>
    <x v="19"/>
    <s v="ES41"/>
    <x v="1"/>
    <x v="3"/>
    <n v="100"/>
    <x v="2"/>
    <x v="0"/>
    <x v="1"/>
    <s v="TWh"/>
    <n v="75.147091888000006"/>
  </r>
  <r>
    <x v="19"/>
    <s v="ES42"/>
    <x v="1"/>
    <x v="3"/>
    <n v="100"/>
    <x v="2"/>
    <x v="0"/>
    <x v="1"/>
    <s v="TWh"/>
    <n v="126.567773402"/>
  </r>
  <r>
    <x v="19"/>
    <s v="ES43"/>
    <x v="1"/>
    <x v="3"/>
    <n v="100"/>
    <x v="2"/>
    <x v="0"/>
    <x v="1"/>
    <s v="TWh"/>
    <n v="113.87392922799999"/>
  </r>
  <r>
    <x v="19"/>
    <s v="ES51"/>
    <x v="1"/>
    <x v="3"/>
    <n v="100"/>
    <x v="2"/>
    <x v="0"/>
    <x v="1"/>
    <s v="TWh"/>
    <n v="34.627622080999998"/>
  </r>
  <r>
    <x v="19"/>
    <s v="ES52"/>
    <x v="1"/>
    <x v="3"/>
    <n v="100"/>
    <x v="2"/>
    <x v="0"/>
    <x v="1"/>
    <s v="TWh"/>
    <n v="30.459035294"/>
  </r>
  <r>
    <x v="19"/>
    <s v="ES53"/>
    <x v="1"/>
    <x v="3"/>
    <n v="100"/>
    <x v="2"/>
    <x v="0"/>
    <x v="1"/>
    <s v="TWh"/>
    <n v="6.443672426"/>
  </r>
  <r>
    <x v="19"/>
    <s v="ES61"/>
    <x v="1"/>
    <x v="3"/>
    <n v="100"/>
    <x v="2"/>
    <x v="0"/>
    <x v="1"/>
    <s v="TWh"/>
    <n v="148.61260451499999"/>
  </r>
  <r>
    <x v="19"/>
    <s v="ES62"/>
    <x v="1"/>
    <x v="3"/>
    <n v="100"/>
    <x v="2"/>
    <x v="0"/>
    <x v="1"/>
    <s v="TWh"/>
    <n v="28.828954940999999"/>
  </r>
  <r>
    <x v="20"/>
    <s v="SE11"/>
    <x v="1"/>
    <x v="3"/>
    <n v="100"/>
    <x v="2"/>
    <x v="0"/>
    <x v="1"/>
    <s v="TWh"/>
    <n v="0"/>
  </r>
  <r>
    <x v="20"/>
    <s v="SE12"/>
    <x v="1"/>
    <x v="3"/>
    <n v="100"/>
    <x v="2"/>
    <x v="0"/>
    <x v="1"/>
    <s v="TWh"/>
    <n v="0"/>
  </r>
  <r>
    <x v="20"/>
    <s v="SE21"/>
    <x v="1"/>
    <x v="3"/>
    <n v="100"/>
    <x v="2"/>
    <x v="0"/>
    <x v="1"/>
    <s v="TWh"/>
    <n v="2.5313262050000001"/>
  </r>
  <r>
    <x v="20"/>
    <s v="SE22"/>
    <x v="1"/>
    <x v="3"/>
    <n v="100"/>
    <x v="2"/>
    <x v="0"/>
    <x v="1"/>
    <s v="TWh"/>
    <n v="0"/>
  </r>
  <r>
    <x v="20"/>
    <s v="SE23"/>
    <x v="1"/>
    <x v="3"/>
    <n v="100"/>
    <x v="2"/>
    <x v="0"/>
    <x v="1"/>
    <s v="TWh"/>
    <n v="0"/>
  </r>
  <r>
    <x v="20"/>
    <s v="SE31"/>
    <x v="1"/>
    <x v="3"/>
    <n v="100"/>
    <x v="2"/>
    <x v="0"/>
    <x v="1"/>
    <s v="TWh"/>
    <n v="6.8924333779999998"/>
  </r>
  <r>
    <x v="20"/>
    <s v="SE32"/>
    <x v="1"/>
    <x v="3"/>
    <n v="100"/>
    <x v="2"/>
    <x v="0"/>
    <x v="1"/>
    <s v="TWh"/>
    <n v="0"/>
  </r>
  <r>
    <x v="20"/>
    <s v="SE33"/>
    <x v="1"/>
    <x v="3"/>
    <n v="100"/>
    <x v="2"/>
    <x v="0"/>
    <x v="1"/>
    <s v="TWh"/>
    <n v="0"/>
  </r>
  <r>
    <x v="21"/>
    <s v="UKC1"/>
    <x v="1"/>
    <x v="3"/>
    <n v="100"/>
    <x v="2"/>
    <x v="0"/>
    <x v="1"/>
    <s v="TWh"/>
    <n v="0"/>
  </r>
  <r>
    <x v="21"/>
    <s v="UKC2"/>
    <x v="1"/>
    <x v="3"/>
    <n v="100"/>
    <x v="2"/>
    <x v="0"/>
    <x v="1"/>
    <s v="TWh"/>
    <n v="0"/>
  </r>
  <r>
    <x v="21"/>
    <s v="UKD1"/>
    <x v="1"/>
    <x v="3"/>
    <n v="100"/>
    <x v="2"/>
    <x v="0"/>
    <x v="1"/>
    <s v="TWh"/>
    <n v="0"/>
  </r>
  <r>
    <x v="21"/>
    <s v="UKD3"/>
    <x v="1"/>
    <x v="3"/>
    <n v="100"/>
    <x v="2"/>
    <x v="0"/>
    <x v="1"/>
    <s v="TWh"/>
    <n v="0"/>
  </r>
  <r>
    <x v="21"/>
    <s v="UKD4"/>
    <x v="1"/>
    <x v="3"/>
    <n v="100"/>
    <x v="2"/>
    <x v="0"/>
    <x v="1"/>
    <s v="TWh"/>
    <n v="0"/>
  </r>
  <r>
    <x v="21"/>
    <s v="UKD6"/>
    <x v="1"/>
    <x v="3"/>
    <n v="100"/>
    <x v="2"/>
    <x v="0"/>
    <x v="1"/>
    <s v="TWh"/>
    <n v="0"/>
  </r>
  <r>
    <x v="21"/>
    <s v="UKD7"/>
    <x v="1"/>
    <x v="3"/>
    <n v="100"/>
    <x v="2"/>
    <x v="0"/>
    <x v="1"/>
    <s v="TWh"/>
    <n v="0"/>
  </r>
  <r>
    <x v="21"/>
    <s v="UKE1"/>
    <x v="1"/>
    <x v="3"/>
    <n v="100"/>
    <x v="2"/>
    <x v="0"/>
    <x v="1"/>
    <s v="TWh"/>
    <n v="0"/>
  </r>
  <r>
    <x v="21"/>
    <s v="UKE2"/>
    <x v="1"/>
    <x v="3"/>
    <n v="100"/>
    <x v="2"/>
    <x v="0"/>
    <x v="1"/>
    <s v="TWh"/>
    <n v="0"/>
  </r>
  <r>
    <x v="21"/>
    <s v="UKE3"/>
    <x v="1"/>
    <x v="3"/>
    <n v="100"/>
    <x v="2"/>
    <x v="0"/>
    <x v="1"/>
    <s v="TWh"/>
    <n v="0"/>
  </r>
  <r>
    <x v="21"/>
    <s v="UKE4"/>
    <x v="1"/>
    <x v="3"/>
    <n v="100"/>
    <x v="2"/>
    <x v="0"/>
    <x v="1"/>
    <s v="TWh"/>
    <n v="0"/>
  </r>
  <r>
    <x v="21"/>
    <s v="UKF1"/>
    <x v="1"/>
    <x v="3"/>
    <n v="100"/>
    <x v="2"/>
    <x v="0"/>
    <x v="1"/>
    <s v="TWh"/>
    <n v="0"/>
  </r>
  <r>
    <x v="21"/>
    <s v="UKF2"/>
    <x v="1"/>
    <x v="3"/>
    <n v="100"/>
    <x v="2"/>
    <x v="0"/>
    <x v="1"/>
    <s v="TWh"/>
    <n v="0"/>
  </r>
  <r>
    <x v="21"/>
    <s v="UKF3"/>
    <x v="1"/>
    <x v="3"/>
    <n v="100"/>
    <x v="2"/>
    <x v="0"/>
    <x v="1"/>
    <s v="TWh"/>
    <n v="0"/>
  </r>
  <r>
    <x v="21"/>
    <s v="UKG1"/>
    <x v="1"/>
    <x v="3"/>
    <n v="100"/>
    <x v="2"/>
    <x v="0"/>
    <x v="1"/>
    <s v="TWh"/>
    <n v="0"/>
  </r>
  <r>
    <x v="21"/>
    <s v="UKG2"/>
    <x v="1"/>
    <x v="3"/>
    <n v="100"/>
    <x v="2"/>
    <x v="0"/>
    <x v="1"/>
    <s v="TWh"/>
    <n v="0"/>
  </r>
  <r>
    <x v="21"/>
    <s v="UKG3"/>
    <x v="1"/>
    <x v="3"/>
    <n v="100"/>
    <x v="2"/>
    <x v="0"/>
    <x v="1"/>
    <s v="TWh"/>
    <n v="0"/>
  </r>
  <r>
    <x v="21"/>
    <s v="UKH1"/>
    <x v="1"/>
    <x v="3"/>
    <n v="100"/>
    <x v="2"/>
    <x v="0"/>
    <x v="1"/>
    <s v="TWh"/>
    <n v="0"/>
  </r>
  <r>
    <x v="21"/>
    <s v="UKH2"/>
    <x v="1"/>
    <x v="3"/>
    <n v="100"/>
    <x v="2"/>
    <x v="0"/>
    <x v="1"/>
    <s v="TWh"/>
    <n v="0"/>
  </r>
  <r>
    <x v="21"/>
    <s v="UKH3"/>
    <x v="1"/>
    <x v="3"/>
    <n v="100"/>
    <x v="2"/>
    <x v="0"/>
    <x v="1"/>
    <s v="TWh"/>
    <n v="0"/>
  </r>
  <r>
    <x v="21"/>
    <s v="UKI3"/>
    <x v="1"/>
    <x v="3"/>
    <n v="100"/>
    <x v="2"/>
    <x v="0"/>
    <x v="1"/>
    <s v="TWh"/>
    <n v="0"/>
  </r>
  <r>
    <x v="21"/>
    <s v="UKI4"/>
    <x v="1"/>
    <x v="3"/>
    <n v="100"/>
    <x v="2"/>
    <x v="0"/>
    <x v="1"/>
    <s v="TWh"/>
    <n v="0"/>
  </r>
  <r>
    <x v="21"/>
    <s v="UKI5"/>
    <x v="1"/>
    <x v="3"/>
    <n v="100"/>
    <x v="2"/>
    <x v="0"/>
    <x v="1"/>
    <s v="TWh"/>
    <n v="0"/>
  </r>
  <r>
    <x v="21"/>
    <s v="UKI6"/>
    <x v="1"/>
    <x v="3"/>
    <n v="100"/>
    <x v="2"/>
    <x v="0"/>
    <x v="1"/>
    <s v="TWh"/>
    <n v="0"/>
  </r>
  <r>
    <x v="21"/>
    <s v="UKI7"/>
    <x v="1"/>
    <x v="3"/>
    <n v="100"/>
    <x v="2"/>
    <x v="0"/>
    <x v="1"/>
    <s v="TWh"/>
    <n v="0"/>
  </r>
  <r>
    <x v="21"/>
    <s v="UKJ1"/>
    <x v="1"/>
    <x v="3"/>
    <n v="100"/>
    <x v="2"/>
    <x v="0"/>
    <x v="1"/>
    <s v="TWh"/>
    <n v="0"/>
  </r>
  <r>
    <x v="21"/>
    <s v="UKJ2"/>
    <x v="1"/>
    <x v="3"/>
    <n v="100"/>
    <x v="2"/>
    <x v="0"/>
    <x v="1"/>
    <s v="TWh"/>
    <n v="0"/>
  </r>
  <r>
    <x v="21"/>
    <s v="UKJ3"/>
    <x v="1"/>
    <x v="3"/>
    <n v="100"/>
    <x v="2"/>
    <x v="0"/>
    <x v="1"/>
    <s v="TWh"/>
    <n v="0"/>
  </r>
  <r>
    <x v="21"/>
    <s v="UKJ4"/>
    <x v="1"/>
    <x v="3"/>
    <n v="100"/>
    <x v="2"/>
    <x v="0"/>
    <x v="1"/>
    <s v="TWh"/>
    <n v="0"/>
  </r>
  <r>
    <x v="21"/>
    <s v="UKK1"/>
    <x v="1"/>
    <x v="3"/>
    <n v="100"/>
    <x v="2"/>
    <x v="0"/>
    <x v="1"/>
    <s v="TWh"/>
    <n v="0"/>
  </r>
  <r>
    <x v="21"/>
    <s v="UKK2"/>
    <x v="1"/>
    <x v="3"/>
    <n v="100"/>
    <x v="2"/>
    <x v="0"/>
    <x v="1"/>
    <s v="TWh"/>
    <n v="0"/>
  </r>
  <r>
    <x v="21"/>
    <s v="UKK3"/>
    <x v="1"/>
    <x v="3"/>
    <n v="100"/>
    <x v="2"/>
    <x v="0"/>
    <x v="1"/>
    <s v="TWh"/>
    <n v="0"/>
  </r>
  <r>
    <x v="21"/>
    <s v="UKK4"/>
    <x v="1"/>
    <x v="3"/>
    <n v="100"/>
    <x v="2"/>
    <x v="0"/>
    <x v="1"/>
    <s v="TWh"/>
    <n v="0"/>
  </r>
  <r>
    <x v="21"/>
    <s v="UKL1"/>
    <x v="1"/>
    <x v="3"/>
    <n v="100"/>
    <x v="2"/>
    <x v="0"/>
    <x v="1"/>
    <s v="TWh"/>
    <n v="0"/>
  </r>
  <r>
    <x v="21"/>
    <s v="UKL2"/>
    <x v="1"/>
    <x v="3"/>
    <n v="100"/>
    <x v="2"/>
    <x v="0"/>
    <x v="1"/>
    <s v="TWh"/>
    <n v="0"/>
  </r>
  <r>
    <x v="21"/>
    <s v="UKM2"/>
    <x v="1"/>
    <x v="3"/>
    <n v="100"/>
    <x v="2"/>
    <x v="0"/>
    <x v="1"/>
    <s v="TWh"/>
    <n v="0"/>
  </r>
  <r>
    <x v="21"/>
    <s v="UKM3"/>
    <x v="1"/>
    <x v="3"/>
    <n v="100"/>
    <x v="2"/>
    <x v="0"/>
    <x v="1"/>
    <s v="TWh"/>
    <n v="0"/>
  </r>
  <r>
    <x v="21"/>
    <s v="UKM5"/>
    <x v="1"/>
    <x v="3"/>
    <n v="100"/>
    <x v="2"/>
    <x v="0"/>
    <x v="1"/>
    <s v="TWh"/>
    <n v="0"/>
  </r>
  <r>
    <x v="21"/>
    <s v="UKM6"/>
    <x v="1"/>
    <x v="3"/>
    <n v="100"/>
    <x v="2"/>
    <x v="0"/>
    <x v="1"/>
    <s v="TWh"/>
    <n v="0"/>
  </r>
  <r>
    <x v="21"/>
    <s v="UKN0"/>
    <x v="1"/>
    <x v="3"/>
    <n v="100"/>
    <x v="2"/>
    <x v="0"/>
    <x v="1"/>
    <s v="TWh"/>
    <n v="0"/>
  </r>
  <r>
    <x v="22"/>
    <s v="AT11"/>
    <x v="1"/>
    <x v="3"/>
    <n v="100"/>
    <x v="2"/>
    <x v="1"/>
    <x v="1"/>
    <s v="TWh"/>
    <n v="2.9768443950000001"/>
  </r>
  <r>
    <x v="22"/>
    <s v="AT12"/>
    <x v="1"/>
    <x v="3"/>
    <n v="100"/>
    <x v="2"/>
    <x v="1"/>
    <x v="1"/>
    <s v="TWh"/>
    <n v="8.7977613970000004"/>
  </r>
  <r>
    <x v="22"/>
    <s v="AT13"/>
    <x v="1"/>
    <x v="3"/>
    <n v="100"/>
    <x v="2"/>
    <x v="1"/>
    <x v="1"/>
    <s v="TWh"/>
    <n v="0"/>
  </r>
  <r>
    <x v="22"/>
    <s v="AT21"/>
    <x v="1"/>
    <x v="3"/>
    <n v="100"/>
    <x v="2"/>
    <x v="1"/>
    <x v="1"/>
    <s v="TWh"/>
    <n v="1.8954860630000001"/>
  </r>
  <r>
    <x v="22"/>
    <s v="AT22"/>
    <x v="1"/>
    <x v="3"/>
    <n v="100"/>
    <x v="2"/>
    <x v="1"/>
    <x v="1"/>
    <s v="TWh"/>
    <n v="2.117287175"/>
  </r>
  <r>
    <x v="22"/>
    <s v="AT31"/>
    <x v="1"/>
    <x v="3"/>
    <n v="100"/>
    <x v="2"/>
    <x v="1"/>
    <x v="1"/>
    <s v="TWh"/>
    <n v="13.671459576"/>
  </r>
  <r>
    <x v="22"/>
    <s v="AT32"/>
    <x v="1"/>
    <x v="3"/>
    <n v="100"/>
    <x v="2"/>
    <x v="1"/>
    <x v="1"/>
    <s v="TWh"/>
    <n v="1.5221436880000001"/>
  </r>
  <r>
    <x v="22"/>
    <s v="AT33"/>
    <x v="1"/>
    <x v="3"/>
    <n v="100"/>
    <x v="2"/>
    <x v="1"/>
    <x v="1"/>
    <s v="TWh"/>
    <n v="3.3298305880000001"/>
  </r>
  <r>
    <x v="22"/>
    <s v="AT34"/>
    <x v="1"/>
    <x v="3"/>
    <n v="100"/>
    <x v="2"/>
    <x v="1"/>
    <x v="1"/>
    <s v="TWh"/>
    <n v="0.98851940400000005"/>
  </r>
  <r>
    <x v="0"/>
    <s v="BE10"/>
    <x v="1"/>
    <x v="3"/>
    <n v="100"/>
    <x v="2"/>
    <x v="1"/>
    <x v="1"/>
    <s v="TWh"/>
    <n v="0"/>
  </r>
  <r>
    <x v="0"/>
    <s v="BE21"/>
    <x v="1"/>
    <x v="3"/>
    <n v="100"/>
    <x v="2"/>
    <x v="1"/>
    <x v="1"/>
    <s v="TWh"/>
    <n v="2.1385350000000001"/>
  </r>
  <r>
    <x v="0"/>
    <s v="BE22"/>
    <x v="1"/>
    <x v="3"/>
    <n v="100"/>
    <x v="2"/>
    <x v="1"/>
    <x v="1"/>
    <s v="TWh"/>
    <n v="2.8776600000000001"/>
  </r>
  <r>
    <x v="0"/>
    <s v="BE23"/>
    <x v="1"/>
    <x v="3"/>
    <n v="100"/>
    <x v="2"/>
    <x v="1"/>
    <x v="1"/>
    <s v="TWh"/>
    <n v="0"/>
  </r>
  <r>
    <x v="0"/>
    <s v="BE24"/>
    <x v="1"/>
    <x v="3"/>
    <n v="100"/>
    <x v="2"/>
    <x v="1"/>
    <x v="1"/>
    <s v="TWh"/>
    <n v="0.26514458800000001"/>
  </r>
  <r>
    <x v="0"/>
    <s v="BE25"/>
    <x v="1"/>
    <x v="3"/>
    <n v="100"/>
    <x v="2"/>
    <x v="1"/>
    <x v="1"/>
    <s v="TWh"/>
    <n v="1.758012524"/>
  </r>
  <r>
    <x v="0"/>
    <s v="BE31"/>
    <x v="1"/>
    <x v="3"/>
    <n v="100"/>
    <x v="2"/>
    <x v="1"/>
    <x v="1"/>
    <s v="TWh"/>
    <n v="0.38963320600000001"/>
  </r>
  <r>
    <x v="0"/>
    <s v="BE32"/>
    <x v="1"/>
    <x v="3"/>
    <n v="100"/>
    <x v="2"/>
    <x v="1"/>
    <x v="1"/>
    <s v="TWh"/>
    <n v="4.6570279350000003"/>
  </r>
  <r>
    <x v="0"/>
    <s v="BE33"/>
    <x v="1"/>
    <x v="3"/>
    <n v="100"/>
    <x v="2"/>
    <x v="1"/>
    <x v="1"/>
    <s v="TWh"/>
    <n v="0.85848644100000004"/>
  </r>
  <r>
    <x v="0"/>
    <s v="BE34"/>
    <x v="1"/>
    <x v="3"/>
    <n v="100"/>
    <x v="2"/>
    <x v="1"/>
    <x v="1"/>
    <s v="TWh"/>
    <n v="1.3585085290000001"/>
  </r>
  <r>
    <x v="0"/>
    <s v="BE35"/>
    <x v="1"/>
    <x v="3"/>
    <n v="100"/>
    <x v="2"/>
    <x v="1"/>
    <x v="1"/>
    <s v="TWh"/>
    <n v="1.5392640440000001"/>
  </r>
  <r>
    <x v="1"/>
    <s v="BG31"/>
    <x v="1"/>
    <x v="3"/>
    <n v="100"/>
    <x v="2"/>
    <x v="1"/>
    <x v="1"/>
    <s v="TWh"/>
    <n v="15.720430992000001"/>
  </r>
  <r>
    <x v="1"/>
    <s v="BG32"/>
    <x v="1"/>
    <x v="3"/>
    <n v="100"/>
    <x v="2"/>
    <x v="1"/>
    <x v="1"/>
    <s v="TWh"/>
    <n v="15.662563093999999"/>
  </r>
  <r>
    <x v="1"/>
    <s v="BG33"/>
    <x v="1"/>
    <x v="3"/>
    <n v="100"/>
    <x v="2"/>
    <x v="1"/>
    <x v="1"/>
    <s v="TWh"/>
    <n v="33.874313825000002"/>
  </r>
  <r>
    <x v="1"/>
    <s v="BG34"/>
    <x v="1"/>
    <x v="3"/>
    <n v="100"/>
    <x v="2"/>
    <x v="1"/>
    <x v="1"/>
    <s v="TWh"/>
    <n v="15.119362947000001"/>
  </r>
  <r>
    <x v="1"/>
    <s v="BG41"/>
    <x v="1"/>
    <x v="3"/>
    <n v="100"/>
    <x v="2"/>
    <x v="1"/>
    <x v="1"/>
    <s v="TWh"/>
    <n v="6.8679547699999999"/>
  </r>
  <r>
    <x v="1"/>
    <s v="BG42"/>
    <x v="1"/>
    <x v="3"/>
    <n v="100"/>
    <x v="2"/>
    <x v="1"/>
    <x v="1"/>
    <s v="TWh"/>
    <n v="12.074513915000001"/>
  </r>
  <r>
    <x v="2"/>
    <s v="HR03"/>
    <x v="1"/>
    <x v="3"/>
    <n v="100"/>
    <x v="2"/>
    <x v="1"/>
    <x v="1"/>
    <s v="TWh"/>
    <n v="16.3858921"/>
  </r>
  <r>
    <x v="2"/>
    <s v="HR04"/>
    <x v="1"/>
    <x v="3"/>
    <n v="100"/>
    <x v="2"/>
    <x v="1"/>
    <x v="1"/>
    <s v="TWh"/>
    <n v="22.640761058999999"/>
  </r>
  <r>
    <x v="3"/>
    <s v="CY00"/>
    <x v="1"/>
    <x v="3"/>
    <n v="100"/>
    <x v="2"/>
    <x v="1"/>
    <x v="1"/>
    <s v="TWh"/>
    <n v="6.3625812350000004"/>
  </r>
  <r>
    <x v="23"/>
    <s v="CZ01"/>
    <x v="1"/>
    <x v="3"/>
    <n v="100"/>
    <x v="2"/>
    <x v="1"/>
    <x v="1"/>
    <s v="TWh"/>
    <n v="0.13797000000000001"/>
  </r>
  <r>
    <x v="23"/>
    <s v="CZ02"/>
    <x v="1"/>
    <x v="3"/>
    <n v="100"/>
    <x v="2"/>
    <x v="1"/>
    <x v="1"/>
    <s v="TWh"/>
    <n v="24.217153266"/>
  </r>
  <r>
    <x v="23"/>
    <s v="CZ03"/>
    <x v="1"/>
    <x v="3"/>
    <n v="100"/>
    <x v="2"/>
    <x v="1"/>
    <x v="1"/>
    <s v="TWh"/>
    <n v="22.776600742999999"/>
  </r>
  <r>
    <x v="23"/>
    <s v="CZ04"/>
    <x v="1"/>
    <x v="3"/>
    <n v="100"/>
    <x v="2"/>
    <x v="1"/>
    <x v="1"/>
    <s v="TWh"/>
    <n v="10.660211471"/>
  </r>
  <r>
    <x v="23"/>
    <s v="CZ05"/>
    <x v="1"/>
    <x v="3"/>
    <n v="100"/>
    <x v="2"/>
    <x v="1"/>
    <x v="1"/>
    <s v="TWh"/>
    <n v="12.23991"/>
  </r>
  <r>
    <x v="23"/>
    <s v="CZ06"/>
    <x v="1"/>
    <x v="3"/>
    <n v="100"/>
    <x v="2"/>
    <x v="1"/>
    <x v="1"/>
    <s v="TWh"/>
    <n v="13.074956034"/>
  </r>
  <r>
    <x v="23"/>
    <s v="CZ07"/>
    <x v="1"/>
    <x v="3"/>
    <n v="100"/>
    <x v="2"/>
    <x v="1"/>
    <x v="1"/>
    <s v="TWh"/>
    <n v="7.4457168710000001"/>
  </r>
  <r>
    <x v="23"/>
    <s v="CZ08"/>
    <x v="1"/>
    <x v="3"/>
    <n v="100"/>
    <x v="2"/>
    <x v="1"/>
    <x v="1"/>
    <s v="TWh"/>
    <n v="4.35095615"/>
  </r>
  <r>
    <x v="4"/>
    <s v="DK01"/>
    <x v="1"/>
    <x v="3"/>
    <n v="100"/>
    <x v="2"/>
    <x v="1"/>
    <x v="1"/>
    <s v="TWh"/>
    <n v="0"/>
  </r>
  <r>
    <x v="4"/>
    <s v="DK02"/>
    <x v="1"/>
    <x v="3"/>
    <n v="100"/>
    <x v="2"/>
    <x v="1"/>
    <x v="1"/>
    <s v="TWh"/>
    <n v="0"/>
  </r>
  <r>
    <x v="4"/>
    <s v="DK03"/>
    <x v="1"/>
    <x v="3"/>
    <n v="100"/>
    <x v="2"/>
    <x v="1"/>
    <x v="1"/>
    <s v="TWh"/>
    <n v="0"/>
  </r>
  <r>
    <x v="4"/>
    <s v="DK04"/>
    <x v="1"/>
    <x v="3"/>
    <n v="100"/>
    <x v="2"/>
    <x v="1"/>
    <x v="1"/>
    <s v="TWh"/>
    <n v="0"/>
  </r>
  <r>
    <x v="4"/>
    <s v="DK05"/>
    <x v="1"/>
    <x v="3"/>
    <n v="100"/>
    <x v="2"/>
    <x v="1"/>
    <x v="1"/>
    <s v="TWh"/>
    <n v="0"/>
  </r>
  <r>
    <x v="5"/>
    <s v="EE00"/>
    <x v="1"/>
    <x v="3"/>
    <n v="100"/>
    <x v="2"/>
    <x v="1"/>
    <x v="1"/>
    <s v="TWh"/>
    <n v="22.412711206000001"/>
  </r>
  <r>
    <x v="6"/>
    <s v="FI19"/>
    <x v="1"/>
    <x v="3"/>
    <n v="100"/>
    <x v="2"/>
    <x v="1"/>
    <x v="1"/>
    <s v="TWh"/>
    <n v="11.014875528999999"/>
  </r>
  <r>
    <x v="6"/>
    <s v="FI1B"/>
    <x v="1"/>
    <x v="3"/>
    <n v="100"/>
    <x v="2"/>
    <x v="1"/>
    <x v="1"/>
    <s v="TWh"/>
    <n v="2.956864055"/>
  </r>
  <r>
    <x v="6"/>
    <s v="FI1C"/>
    <x v="1"/>
    <x v="3"/>
    <n v="100"/>
    <x v="2"/>
    <x v="1"/>
    <x v="1"/>
    <s v="TWh"/>
    <n v="11.248260541000001"/>
  </r>
  <r>
    <x v="6"/>
    <s v="FI1D"/>
    <x v="1"/>
    <x v="3"/>
    <n v="100"/>
    <x v="2"/>
    <x v="1"/>
    <x v="1"/>
    <s v="TWh"/>
    <n v="13.833896209000001"/>
  </r>
  <r>
    <x v="6"/>
    <s v="FI20"/>
    <x v="1"/>
    <x v="3"/>
    <n v="100"/>
    <x v="2"/>
    <x v="1"/>
    <x v="1"/>
    <s v="TWh"/>
    <n v="0"/>
  </r>
  <r>
    <x v="7"/>
    <s v="FR10"/>
    <x v="1"/>
    <x v="3"/>
    <n v="100"/>
    <x v="2"/>
    <x v="1"/>
    <x v="1"/>
    <s v="TWh"/>
    <n v="12.097302353"/>
  </r>
  <r>
    <x v="7"/>
    <s v="FR21"/>
    <x v="1"/>
    <x v="3"/>
    <n v="100"/>
    <x v="2"/>
    <x v="1"/>
    <x v="1"/>
    <s v="TWh"/>
    <n v="72.482360318000005"/>
  </r>
  <r>
    <x v="7"/>
    <s v="FR22"/>
    <x v="1"/>
    <x v="3"/>
    <n v="100"/>
    <x v="2"/>
    <x v="1"/>
    <x v="1"/>
    <s v="TWh"/>
    <n v="20.133401366000001"/>
  </r>
  <r>
    <x v="7"/>
    <s v="FR23"/>
    <x v="1"/>
    <x v="3"/>
    <n v="100"/>
    <x v="2"/>
    <x v="1"/>
    <x v="1"/>
    <s v="TWh"/>
    <n v="0"/>
  </r>
  <r>
    <x v="7"/>
    <s v="FR24"/>
    <x v="1"/>
    <x v="3"/>
    <n v="100"/>
    <x v="2"/>
    <x v="1"/>
    <x v="1"/>
    <s v="TWh"/>
    <n v="66.614615772999997"/>
  </r>
  <r>
    <x v="7"/>
    <s v="FR25"/>
    <x v="1"/>
    <x v="3"/>
    <n v="100"/>
    <x v="2"/>
    <x v="1"/>
    <x v="1"/>
    <s v="TWh"/>
    <n v="0"/>
  </r>
  <r>
    <x v="7"/>
    <s v="FR26"/>
    <x v="1"/>
    <x v="3"/>
    <n v="100"/>
    <x v="2"/>
    <x v="1"/>
    <x v="1"/>
    <s v="TWh"/>
    <n v="87.452391288000001"/>
  </r>
  <r>
    <x v="7"/>
    <s v="FR30"/>
    <x v="1"/>
    <x v="3"/>
    <n v="100"/>
    <x v="2"/>
    <x v="1"/>
    <x v="1"/>
    <s v="TWh"/>
    <n v="11.381923378"/>
  </r>
  <r>
    <x v="7"/>
    <s v="FR41"/>
    <x v="1"/>
    <x v="3"/>
    <n v="100"/>
    <x v="2"/>
    <x v="1"/>
    <x v="1"/>
    <s v="TWh"/>
    <n v="44.720754311"/>
  </r>
  <r>
    <x v="7"/>
    <s v="FR42"/>
    <x v="1"/>
    <x v="3"/>
    <n v="100"/>
    <x v="2"/>
    <x v="1"/>
    <x v="1"/>
    <s v="TWh"/>
    <n v="2.8979110590000001"/>
  </r>
  <r>
    <x v="7"/>
    <s v="FR43"/>
    <x v="1"/>
    <x v="3"/>
    <n v="100"/>
    <x v="2"/>
    <x v="1"/>
    <x v="1"/>
    <s v="TWh"/>
    <n v="22.193757648999998"/>
  </r>
  <r>
    <x v="7"/>
    <s v="FR51"/>
    <x v="1"/>
    <x v="3"/>
    <n v="100"/>
    <x v="2"/>
    <x v="1"/>
    <x v="1"/>
    <s v="TWh"/>
    <n v="0"/>
  </r>
  <r>
    <x v="7"/>
    <s v="FR52"/>
    <x v="1"/>
    <x v="3"/>
    <n v="100"/>
    <x v="2"/>
    <x v="1"/>
    <x v="1"/>
    <s v="TWh"/>
    <n v="0"/>
  </r>
  <r>
    <x v="7"/>
    <s v="FR53"/>
    <x v="1"/>
    <x v="3"/>
    <n v="100"/>
    <x v="2"/>
    <x v="1"/>
    <x v="1"/>
    <s v="TWh"/>
    <n v="0"/>
  </r>
  <r>
    <x v="7"/>
    <s v="FR61"/>
    <x v="1"/>
    <x v="3"/>
    <n v="100"/>
    <x v="2"/>
    <x v="1"/>
    <x v="1"/>
    <s v="TWh"/>
    <n v="51.452276134000002"/>
  </r>
  <r>
    <x v="7"/>
    <s v="FR62"/>
    <x v="1"/>
    <x v="3"/>
    <n v="100"/>
    <x v="2"/>
    <x v="1"/>
    <x v="1"/>
    <s v="TWh"/>
    <n v="81.450557834999998"/>
  </r>
  <r>
    <x v="7"/>
    <s v="FR63"/>
    <x v="1"/>
    <x v="3"/>
    <n v="100"/>
    <x v="2"/>
    <x v="1"/>
    <x v="1"/>
    <s v="TWh"/>
    <n v="32.658691232999999"/>
  </r>
  <r>
    <x v="7"/>
    <s v="FR71"/>
    <x v="1"/>
    <x v="3"/>
    <n v="100"/>
    <x v="2"/>
    <x v="1"/>
    <x v="1"/>
    <s v="TWh"/>
    <n v="18.963529412"/>
  </r>
  <r>
    <x v="7"/>
    <s v="FR72"/>
    <x v="1"/>
    <x v="3"/>
    <n v="100"/>
    <x v="2"/>
    <x v="1"/>
    <x v="1"/>
    <s v="TWh"/>
    <n v="40.150466811999998"/>
  </r>
  <r>
    <x v="7"/>
    <s v="FR81"/>
    <x v="1"/>
    <x v="3"/>
    <n v="100"/>
    <x v="2"/>
    <x v="1"/>
    <x v="1"/>
    <s v="TWh"/>
    <n v="10.951870558"/>
  </r>
  <r>
    <x v="7"/>
    <s v="FR82"/>
    <x v="1"/>
    <x v="3"/>
    <n v="100"/>
    <x v="2"/>
    <x v="1"/>
    <x v="1"/>
    <s v="TWh"/>
    <n v="10.39710792"/>
  </r>
  <r>
    <x v="7"/>
    <s v="FR83"/>
    <x v="1"/>
    <x v="3"/>
    <n v="100"/>
    <x v="2"/>
    <x v="1"/>
    <x v="1"/>
    <s v="TWh"/>
    <n v="1.6881816009999999"/>
  </r>
  <r>
    <x v="8"/>
    <s v="DEC0"/>
    <x v="1"/>
    <x v="3"/>
    <n v="100"/>
    <x v="2"/>
    <x v="1"/>
    <x v="1"/>
    <s v="TWh"/>
    <n v="0.63753734100000004"/>
  </r>
  <r>
    <x v="8"/>
    <s v="DE11"/>
    <x v="1"/>
    <x v="3"/>
    <n v="100"/>
    <x v="2"/>
    <x v="1"/>
    <x v="1"/>
    <s v="TWh"/>
    <n v="4.5859517869999999"/>
  </r>
  <r>
    <x v="8"/>
    <s v="DE12"/>
    <x v="1"/>
    <x v="3"/>
    <n v="100"/>
    <x v="2"/>
    <x v="1"/>
    <x v="1"/>
    <s v="TWh"/>
    <n v="0"/>
  </r>
  <r>
    <x v="8"/>
    <s v="DE13"/>
    <x v="1"/>
    <x v="3"/>
    <n v="100"/>
    <x v="2"/>
    <x v="1"/>
    <x v="1"/>
    <s v="TWh"/>
    <n v="3.2256896469999998"/>
  </r>
  <r>
    <x v="8"/>
    <s v="DE14"/>
    <x v="1"/>
    <x v="3"/>
    <n v="100"/>
    <x v="2"/>
    <x v="1"/>
    <x v="1"/>
    <s v="TWh"/>
    <n v="5.2265568870000001"/>
  </r>
  <r>
    <x v="8"/>
    <s v="DE21"/>
    <x v="1"/>
    <x v="3"/>
    <n v="100"/>
    <x v="2"/>
    <x v="1"/>
    <x v="1"/>
    <s v="TWh"/>
    <n v="12.351046864000001"/>
  </r>
  <r>
    <x v="8"/>
    <s v="DE22"/>
    <x v="1"/>
    <x v="3"/>
    <n v="100"/>
    <x v="2"/>
    <x v="1"/>
    <x v="1"/>
    <s v="TWh"/>
    <n v="12.696331765"/>
  </r>
  <r>
    <x v="8"/>
    <s v="DE23"/>
    <x v="1"/>
    <x v="3"/>
    <n v="100"/>
    <x v="2"/>
    <x v="1"/>
    <x v="1"/>
    <s v="TWh"/>
    <n v="3.0898081990000001"/>
  </r>
  <r>
    <x v="8"/>
    <s v="DE24"/>
    <x v="1"/>
    <x v="3"/>
    <n v="100"/>
    <x v="2"/>
    <x v="1"/>
    <x v="1"/>
    <s v="TWh"/>
    <n v="1.221741017"/>
  </r>
  <r>
    <x v="8"/>
    <s v="DE25"/>
    <x v="1"/>
    <x v="3"/>
    <n v="100"/>
    <x v="2"/>
    <x v="1"/>
    <x v="1"/>
    <s v="TWh"/>
    <n v="2.331982853"/>
  </r>
  <r>
    <x v="8"/>
    <s v="DE26"/>
    <x v="1"/>
    <x v="3"/>
    <n v="100"/>
    <x v="2"/>
    <x v="1"/>
    <x v="1"/>
    <s v="TWh"/>
    <n v="2.6534490879999999"/>
  </r>
  <r>
    <x v="8"/>
    <s v="DE27"/>
    <x v="1"/>
    <x v="3"/>
    <n v="100"/>
    <x v="2"/>
    <x v="1"/>
    <x v="1"/>
    <s v="TWh"/>
    <n v="9.1961373500000008"/>
  </r>
  <r>
    <x v="8"/>
    <s v="DE30"/>
    <x v="1"/>
    <x v="3"/>
    <n v="100"/>
    <x v="2"/>
    <x v="1"/>
    <x v="1"/>
    <s v="TWh"/>
    <n v="5.6867147999999999E-2"/>
  </r>
  <r>
    <x v="8"/>
    <s v="DE40"/>
    <x v="1"/>
    <x v="3"/>
    <n v="100"/>
    <x v="2"/>
    <x v="1"/>
    <x v="1"/>
    <s v="TWh"/>
    <n v="43.576750795999999"/>
  </r>
  <r>
    <x v="8"/>
    <s v="DE50"/>
    <x v="1"/>
    <x v="3"/>
    <n v="100"/>
    <x v="2"/>
    <x v="1"/>
    <x v="1"/>
    <s v="TWh"/>
    <n v="2.8888675999999999E-2"/>
  </r>
  <r>
    <x v="8"/>
    <s v="DE60"/>
    <x v="1"/>
    <x v="3"/>
    <n v="100"/>
    <x v="2"/>
    <x v="1"/>
    <x v="1"/>
    <s v="TWh"/>
    <n v="0.285927504"/>
  </r>
  <r>
    <x v="8"/>
    <s v="DE71"/>
    <x v="1"/>
    <x v="3"/>
    <n v="100"/>
    <x v="2"/>
    <x v="1"/>
    <x v="1"/>
    <s v="TWh"/>
    <n v="0"/>
  </r>
  <r>
    <x v="8"/>
    <s v="DE72"/>
    <x v="1"/>
    <x v="3"/>
    <n v="100"/>
    <x v="2"/>
    <x v="1"/>
    <x v="1"/>
    <s v="TWh"/>
    <n v="0"/>
  </r>
  <r>
    <x v="8"/>
    <s v="DE73"/>
    <x v="1"/>
    <x v="3"/>
    <n v="100"/>
    <x v="2"/>
    <x v="1"/>
    <x v="1"/>
    <s v="TWh"/>
    <n v="3.6131499030000001"/>
  </r>
  <r>
    <x v="8"/>
    <s v="DE80"/>
    <x v="1"/>
    <x v="3"/>
    <n v="100"/>
    <x v="2"/>
    <x v="1"/>
    <x v="1"/>
    <s v="TWh"/>
    <n v="21.309681819000001"/>
  </r>
  <r>
    <x v="8"/>
    <s v="DE91"/>
    <x v="1"/>
    <x v="3"/>
    <n v="100"/>
    <x v="2"/>
    <x v="1"/>
    <x v="1"/>
    <s v="TWh"/>
    <n v="16.48055592"/>
  </r>
  <r>
    <x v="8"/>
    <s v="DE92"/>
    <x v="1"/>
    <x v="3"/>
    <n v="100"/>
    <x v="2"/>
    <x v="1"/>
    <x v="1"/>
    <s v="TWh"/>
    <n v="16.004030398000001"/>
  </r>
  <r>
    <x v="8"/>
    <s v="DE93"/>
    <x v="1"/>
    <x v="3"/>
    <n v="100"/>
    <x v="2"/>
    <x v="1"/>
    <x v="1"/>
    <s v="TWh"/>
    <n v="26.780382794000001"/>
  </r>
  <r>
    <x v="8"/>
    <s v="DE94"/>
    <x v="1"/>
    <x v="3"/>
    <n v="100"/>
    <x v="2"/>
    <x v="1"/>
    <x v="1"/>
    <s v="TWh"/>
    <n v="15.120816353"/>
  </r>
  <r>
    <x v="8"/>
    <s v="DEA1"/>
    <x v="1"/>
    <x v="3"/>
    <n v="100"/>
    <x v="2"/>
    <x v="1"/>
    <x v="1"/>
    <s v="TWh"/>
    <n v="3.5689157869999999"/>
  </r>
  <r>
    <x v="8"/>
    <s v="DEA2"/>
    <x v="1"/>
    <x v="3"/>
    <n v="100"/>
    <x v="2"/>
    <x v="1"/>
    <x v="1"/>
    <s v="TWh"/>
    <n v="3.8638672409999999"/>
  </r>
  <r>
    <x v="8"/>
    <s v="DEA3"/>
    <x v="1"/>
    <x v="3"/>
    <n v="100"/>
    <x v="2"/>
    <x v="1"/>
    <x v="1"/>
    <s v="TWh"/>
    <n v="20.931744640000002"/>
  </r>
  <r>
    <x v="8"/>
    <s v="DEA4"/>
    <x v="1"/>
    <x v="3"/>
    <n v="100"/>
    <x v="2"/>
    <x v="1"/>
    <x v="1"/>
    <s v="TWh"/>
    <n v="9.094406373"/>
  </r>
  <r>
    <x v="8"/>
    <s v="DEA5"/>
    <x v="1"/>
    <x v="3"/>
    <n v="100"/>
    <x v="2"/>
    <x v="1"/>
    <x v="1"/>
    <s v="TWh"/>
    <n v="4.7845192599999997"/>
  </r>
  <r>
    <x v="8"/>
    <s v="DEB1"/>
    <x v="1"/>
    <x v="3"/>
    <n v="100"/>
    <x v="2"/>
    <x v="1"/>
    <x v="1"/>
    <s v="TWh"/>
    <n v="2.2943068009999998"/>
  </r>
  <r>
    <x v="8"/>
    <s v="DEB2"/>
    <x v="1"/>
    <x v="3"/>
    <n v="100"/>
    <x v="2"/>
    <x v="1"/>
    <x v="1"/>
    <s v="TWh"/>
    <n v="2.5893185879999998"/>
  </r>
  <r>
    <x v="8"/>
    <s v="DEB3"/>
    <x v="1"/>
    <x v="3"/>
    <n v="100"/>
    <x v="2"/>
    <x v="1"/>
    <x v="1"/>
    <s v="TWh"/>
    <n v="3.082564949"/>
  </r>
  <r>
    <x v="8"/>
    <s v="DED2"/>
    <x v="1"/>
    <x v="3"/>
    <n v="100"/>
    <x v="2"/>
    <x v="1"/>
    <x v="1"/>
    <s v="TWh"/>
    <n v="13.414266695"/>
  </r>
  <r>
    <x v="8"/>
    <s v="DED4"/>
    <x v="1"/>
    <x v="3"/>
    <n v="100"/>
    <x v="2"/>
    <x v="1"/>
    <x v="1"/>
    <s v="TWh"/>
    <n v="13.365782156"/>
  </r>
  <r>
    <x v="8"/>
    <s v="DED5"/>
    <x v="1"/>
    <x v="3"/>
    <n v="100"/>
    <x v="2"/>
    <x v="1"/>
    <x v="1"/>
    <s v="TWh"/>
    <n v="13.665769933"/>
  </r>
  <r>
    <x v="8"/>
    <s v="DEE0"/>
    <x v="1"/>
    <x v="3"/>
    <n v="100"/>
    <x v="2"/>
    <x v="1"/>
    <x v="1"/>
    <s v="TWh"/>
    <n v="59.167095379000003"/>
  </r>
  <r>
    <x v="8"/>
    <s v="DEF0"/>
    <x v="1"/>
    <x v="3"/>
    <n v="100"/>
    <x v="2"/>
    <x v="1"/>
    <x v="1"/>
    <s v="TWh"/>
    <n v="2.5830451889999999"/>
  </r>
  <r>
    <x v="8"/>
    <s v="DEG0"/>
    <x v="1"/>
    <x v="3"/>
    <n v="100"/>
    <x v="2"/>
    <x v="1"/>
    <x v="1"/>
    <s v="TWh"/>
    <n v="25.334472100999999"/>
  </r>
  <r>
    <x v="9"/>
    <s v="EL30"/>
    <x v="1"/>
    <x v="3"/>
    <n v="100"/>
    <x v="2"/>
    <x v="1"/>
    <x v="1"/>
    <s v="TWh"/>
    <n v="3.786875207"/>
  </r>
  <r>
    <x v="9"/>
    <s v="EL41"/>
    <x v="1"/>
    <x v="3"/>
    <n v="100"/>
    <x v="2"/>
    <x v="1"/>
    <x v="1"/>
    <s v="TWh"/>
    <n v="2.6244996619999998"/>
  </r>
  <r>
    <x v="9"/>
    <s v="EL42"/>
    <x v="1"/>
    <x v="3"/>
    <n v="100"/>
    <x v="2"/>
    <x v="1"/>
    <x v="1"/>
    <s v="TWh"/>
    <n v="2.7830133529999999"/>
  </r>
  <r>
    <x v="9"/>
    <s v="EL43"/>
    <x v="1"/>
    <x v="3"/>
    <n v="100"/>
    <x v="2"/>
    <x v="1"/>
    <x v="1"/>
    <s v="TWh"/>
    <n v="13.104377494"/>
  </r>
  <r>
    <x v="9"/>
    <s v="EL51"/>
    <x v="1"/>
    <x v="3"/>
    <n v="100"/>
    <x v="2"/>
    <x v="1"/>
    <x v="1"/>
    <s v="TWh"/>
    <n v="20.487421080000001"/>
  </r>
  <r>
    <x v="9"/>
    <s v="EL52"/>
    <x v="1"/>
    <x v="3"/>
    <n v="100"/>
    <x v="2"/>
    <x v="1"/>
    <x v="1"/>
    <s v="TWh"/>
    <n v="13.452818956"/>
  </r>
  <r>
    <x v="9"/>
    <s v="EL53"/>
    <x v="1"/>
    <x v="3"/>
    <n v="100"/>
    <x v="2"/>
    <x v="1"/>
    <x v="1"/>
    <s v="TWh"/>
    <n v="4.4124970269999997"/>
  </r>
  <r>
    <x v="9"/>
    <s v="EL54"/>
    <x v="1"/>
    <x v="3"/>
    <n v="100"/>
    <x v="2"/>
    <x v="1"/>
    <x v="1"/>
    <s v="TWh"/>
    <n v="5.5115225690000003"/>
  </r>
  <r>
    <x v="9"/>
    <s v="EL61"/>
    <x v="1"/>
    <x v="3"/>
    <n v="100"/>
    <x v="2"/>
    <x v="1"/>
    <x v="1"/>
    <s v="TWh"/>
    <n v="6.2897732069999996"/>
  </r>
  <r>
    <x v="9"/>
    <s v="EL62"/>
    <x v="1"/>
    <x v="3"/>
    <n v="100"/>
    <x v="2"/>
    <x v="1"/>
    <x v="1"/>
    <s v="TWh"/>
    <n v="3.111997578"/>
  </r>
  <r>
    <x v="9"/>
    <s v="EL63"/>
    <x v="1"/>
    <x v="3"/>
    <n v="100"/>
    <x v="2"/>
    <x v="1"/>
    <x v="1"/>
    <s v="TWh"/>
    <n v="15.909559274999999"/>
  </r>
  <r>
    <x v="9"/>
    <s v="EL64"/>
    <x v="1"/>
    <x v="3"/>
    <n v="100"/>
    <x v="2"/>
    <x v="1"/>
    <x v="1"/>
    <s v="TWh"/>
    <n v="14.473871213000001"/>
  </r>
  <r>
    <x v="9"/>
    <s v="EL65"/>
    <x v="1"/>
    <x v="3"/>
    <n v="100"/>
    <x v="2"/>
    <x v="1"/>
    <x v="1"/>
    <s v="TWh"/>
    <n v="27.138711121"/>
  </r>
  <r>
    <x v="24"/>
    <s v="HU10"/>
    <x v="1"/>
    <x v="3"/>
    <n v="100"/>
    <x v="2"/>
    <x v="1"/>
    <x v="1"/>
    <s v="TWh"/>
    <n v="7.1458315150000002"/>
  </r>
  <r>
    <x v="24"/>
    <s v="HU21"/>
    <x v="1"/>
    <x v="3"/>
    <n v="100"/>
    <x v="2"/>
    <x v="1"/>
    <x v="1"/>
    <s v="TWh"/>
    <n v="36.443136512999999"/>
  </r>
  <r>
    <x v="24"/>
    <s v="HU22"/>
    <x v="1"/>
    <x v="3"/>
    <n v="100"/>
    <x v="2"/>
    <x v="1"/>
    <x v="1"/>
    <s v="TWh"/>
    <n v="19.388092734000001"/>
  </r>
  <r>
    <x v="24"/>
    <s v="HU23"/>
    <x v="1"/>
    <x v="3"/>
    <n v="100"/>
    <x v="2"/>
    <x v="1"/>
    <x v="1"/>
    <s v="TWh"/>
    <n v="50.159406046000001"/>
  </r>
  <r>
    <x v="24"/>
    <s v="HU31"/>
    <x v="1"/>
    <x v="3"/>
    <n v="100"/>
    <x v="2"/>
    <x v="1"/>
    <x v="1"/>
    <s v="TWh"/>
    <n v="0"/>
  </r>
  <r>
    <x v="24"/>
    <s v="HU32"/>
    <x v="1"/>
    <x v="3"/>
    <n v="100"/>
    <x v="2"/>
    <x v="1"/>
    <x v="1"/>
    <s v="TWh"/>
    <n v="0"/>
  </r>
  <r>
    <x v="24"/>
    <s v="HU33"/>
    <x v="1"/>
    <x v="3"/>
    <n v="100"/>
    <x v="2"/>
    <x v="1"/>
    <x v="1"/>
    <s v="TWh"/>
    <n v="29.426535019999999"/>
  </r>
  <r>
    <x v="10"/>
    <s v="IE01"/>
    <x v="1"/>
    <x v="3"/>
    <n v="100"/>
    <x v="2"/>
    <x v="1"/>
    <x v="1"/>
    <s v="TWh"/>
    <n v="0"/>
  </r>
  <r>
    <x v="10"/>
    <s v="IE02"/>
    <x v="1"/>
    <x v="3"/>
    <n v="100"/>
    <x v="2"/>
    <x v="1"/>
    <x v="1"/>
    <s v="TWh"/>
    <n v="0"/>
  </r>
  <r>
    <x v="11"/>
    <s v="ITC1"/>
    <x v="1"/>
    <x v="3"/>
    <n v="100"/>
    <x v="2"/>
    <x v="1"/>
    <x v="1"/>
    <s v="TWh"/>
    <n v="3.6891169810000002"/>
  </r>
  <r>
    <x v="11"/>
    <s v="ITC2"/>
    <x v="1"/>
    <x v="3"/>
    <n v="100"/>
    <x v="2"/>
    <x v="1"/>
    <x v="1"/>
    <s v="TWh"/>
    <n v="1.0307230789999999"/>
  </r>
  <r>
    <x v="11"/>
    <s v="ITC3"/>
    <x v="1"/>
    <x v="3"/>
    <n v="100"/>
    <x v="2"/>
    <x v="1"/>
    <x v="1"/>
    <s v="TWh"/>
    <n v="0.33949698499999997"/>
  </r>
  <r>
    <x v="11"/>
    <s v="ITC4"/>
    <x v="1"/>
    <x v="3"/>
    <n v="100"/>
    <x v="2"/>
    <x v="1"/>
    <x v="1"/>
    <s v="TWh"/>
    <n v="6.0710000800000001"/>
  </r>
  <r>
    <x v="11"/>
    <s v="ITF1"/>
    <x v="1"/>
    <x v="3"/>
    <n v="100"/>
    <x v="2"/>
    <x v="1"/>
    <x v="1"/>
    <s v="TWh"/>
    <n v="3.2233906110000001"/>
  </r>
  <r>
    <x v="11"/>
    <s v="ITF2"/>
    <x v="1"/>
    <x v="3"/>
    <n v="100"/>
    <x v="2"/>
    <x v="1"/>
    <x v="1"/>
    <s v="TWh"/>
    <n v="5.8643267899999998"/>
  </r>
  <r>
    <x v="11"/>
    <s v="ITF3"/>
    <x v="1"/>
    <x v="3"/>
    <n v="100"/>
    <x v="2"/>
    <x v="1"/>
    <x v="1"/>
    <s v="TWh"/>
    <n v="7.3789760449999999"/>
  </r>
  <r>
    <x v="11"/>
    <s v="ITF4"/>
    <x v="1"/>
    <x v="3"/>
    <n v="100"/>
    <x v="2"/>
    <x v="1"/>
    <x v="1"/>
    <s v="TWh"/>
    <n v="85.455382044000004"/>
  </r>
  <r>
    <x v="11"/>
    <s v="ITF5"/>
    <x v="1"/>
    <x v="3"/>
    <n v="100"/>
    <x v="2"/>
    <x v="1"/>
    <x v="1"/>
    <s v="TWh"/>
    <n v="19.284957577"/>
  </r>
  <r>
    <x v="11"/>
    <s v="ITF6"/>
    <x v="1"/>
    <x v="3"/>
    <n v="100"/>
    <x v="2"/>
    <x v="1"/>
    <x v="1"/>
    <s v="TWh"/>
    <n v="13.76863927"/>
  </r>
  <r>
    <x v="11"/>
    <s v="ITG1"/>
    <x v="1"/>
    <x v="3"/>
    <n v="100"/>
    <x v="2"/>
    <x v="1"/>
    <x v="1"/>
    <s v="TWh"/>
    <n v="55.408078728"/>
  </r>
  <r>
    <x v="11"/>
    <s v="ITG2"/>
    <x v="1"/>
    <x v="3"/>
    <n v="100"/>
    <x v="2"/>
    <x v="1"/>
    <x v="1"/>
    <s v="TWh"/>
    <n v="51.752640776"/>
  </r>
  <r>
    <x v="11"/>
    <s v="ITH1"/>
    <x v="1"/>
    <x v="3"/>
    <n v="100"/>
    <x v="2"/>
    <x v="1"/>
    <x v="1"/>
    <s v="TWh"/>
    <n v="1.3995964299999999"/>
  </r>
  <r>
    <x v="11"/>
    <s v="ITH2"/>
    <x v="1"/>
    <x v="3"/>
    <n v="100"/>
    <x v="2"/>
    <x v="1"/>
    <x v="1"/>
    <s v="TWh"/>
    <n v="0.66661367800000004"/>
  </r>
  <r>
    <x v="11"/>
    <s v="ITH3"/>
    <x v="1"/>
    <x v="3"/>
    <n v="100"/>
    <x v="2"/>
    <x v="1"/>
    <x v="1"/>
    <s v="TWh"/>
    <n v="0"/>
  </r>
  <r>
    <x v="11"/>
    <s v="ITH4"/>
    <x v="1"/>
    <x v="3"/>
    <n v="100"/>
    <x v="2"/>
    <x v="1"/>
    <x v="1"/>
    <s v="TWh"/>
    <n v="0.99011513399999995"/>
  </r>
  <r>
    <x v="11"/>
    <s v="ITH5"/>
    <x v="1"/>
    <x v="3"/>
    <n v="100"/>
    <x v="2"/>
    <x v="1"/>
    <x v="1"/>
    <s v="TWh"/>
    <n v="0"/>
  </r>
  <r>
    <x v="11"/>
    <s v="ITI1"/>
    <x v="1"/>
    <x v="3"/>
    <n v="100"/>
    <x v="2"/>
    <x v="1"/>
    <x v="1"/>
    <s v="TWh"/>
    <n v="10.013902992"/>
  </r>
  <r>
    <x v="11"/>
    <s v="ITI2"/>
    <x v="1"/>
    <x v="3"/>
    <n v="100"/>
    <x v="2"/>
    <x v="1"/>
    <x v="1"/>
    <s v="TWh"/>
    <n v="3.414327766"/>
  </r>
  <r>
    <x v="11"/>
    <s v="ITI3"/>
    <x v="1"/>
    <x v="3"/>
    <n v="100"/>
    <x v="2"/>
    <x v="1"/>
    <x v="1"/>
    <s v="TWh"/>
    <n v="7.404497729"/>
  </r>
  <r>
    <x v="11"/>
    <s v="ITI4"/>
    <x v="1"/>
    <x v="3"/>
    <n v="100"/>
    <x v="2"/>
    <x v="1"/>
    <x v="1"/>
    <s v="TWh"/>
    <n v="8.4243399879999998"/>
  </r>
  <r>
    <x v="11"/>
    <s v="SM00"/>
    <x v="1"/>
    <x v="3"/>
    <n v="100"/>
    <x v="2"/>
    <x v="1"/>
    <x v="1"/>
    <s v="TWh"/>
    <n v="2.7686753000000001E-2"/>
  </r>
  <r>
    <x v="12"/>
    <s v="LV00"/>
    <x v="1"/>
    <x v="3"/>
    <n v="100"/>
    <x v="2"/>
    <x v="1"/>
    <x v="1"/>
    <s v="TWh"/>
    <n v="40.879003765"/>
  </r>
  <r>
    <x v="13"/>
    <s v="LT00"/>
    <x v="1"/>
    <x v="3"/>
    <n v="100"/>
    <x v="2"/>
    <x v="1"/>
    <x v="1"/>
    <s v="TWh"/>
    <n v="37.321767160999997"/>
  </r>
  <r>
    <x v="25"/>
    <s v="LU00"/>
    <x v="1"/>
    <x v="3"/>
    <n v="100"/>
    <x v="2"/>
    <x v="1"/>
    <x v="1"/>
    <s v="TWh"/>
    <n v="1.7447325126050406"/>
  </r>
  <r>
    <x v="14"/>
    <s v="MT00"/>
    <x v="1"/>
    <x v="3"/>
    <n v="100"/>
    <x v="2"/>
    <x v="1"/>
    <x v="1"/>
    <s v="TWh"/>
    <n v="5.0813538999999998E-2"/>
  </r>
  <r>
    <x v="15"/>
    <s v="NL11"/>
    <x v="1"/>
    <x v="3"/>
    <n v="100"/>
    <x v="2"/>
    <x v="1"/>
    <x v="1"/>
    <s v="TWh"/>
    <n v="0"/>
  </r>
  <r>
    <x v="15"/>
    <s v="NL12"/>
    <x v="1"/>
    <x v="3"/>
    <n v="100"/>
    <x v="2"/>
    <x v="1"/>
    <x v="1"/>
    <s v="TWh"/>
    <n v="0"/>
  </r>
  <r>
    <x v="15"/>
    <s v="NL13"/>
    <x v="1"/>
    <x v="3"/>
    <n v="100"/>
    <x v="2"/>
    <x v="1"/>
    <x v="1"/>
    <s v="TWh"/>
    <n v="0"/>
  </r>
  <r>
    <x v="15"/>
    <s v="NL21"/>
    <x v="1"/>
    <x v="3"/>
    <n v="100"/>
    <x v="2"/>
    <x v="1"/>
    <x v="1"/>
    <s v="TWh"/>
    <n v="1.9151580189999999"/>
  </r>
  <r>
    <x v="15"/>
    <s v="NL22"/>
    <x v="1"/>
    <x v="3"/>
    <n v="100"/>
    <x v="2"/>
    <x v="1"/>
    <x v="1"/>
    <s v="TWh"/>
    <n v="4.7347477939999996"/>
  </r>
  <r>
    <x v="15"/>
    <s v="NL23"/>
    <x v="1"/>
    <x v="3"/>
    <n v="100"/>
    <x v="2"/>
    <x v="1"/>
    <x v="1"/>
    <s v="TWh"/>
    <n v="0"/>
  </r>
  <r>
    <x v="15"/>
    <s v="NL31"/>
    <x v="1"/>
    <x v="3"/>
    <n v="100"/>
    <x v="2"/>
    <x v="1"/>
    <x v="1"/>
    <s v="TWh"/>
    <n v="0"/>
  </r>
  <r>
    <x v="15"/>
    <s v="NL32"/>
    <x v="1"/>
    <x v="3"/>
    <n v="100"/>
    <x v="2"/>
    <x v="1"/>
    <x v="1"/>
    <s v="TWh"/>
    <n v="0"/>
  </r>
  <r>
    <x v="15"/>
    <s v="NL33"/>
    <x v="1"/>
    <x v="3"/>
    <n v="100"/>
    <x v="2"/>
    <x v="1"/>
    <x v="1"/>
    <s v="TWh"/>
    <n v="0"/>
  </r>
  <r>
    <x v="15"/>
    <s v="NL34"/>
    <x v="1"/>
    <x v="3"/>
    <n v="100"/>
    <x v="2"/>
    <x v="1"/>
    <x v="1"/>
    <s v="TWh"/>
    <n v="0"/>
  </r>
  <r>
    <x v="15"/>
    <s v="NL41"/>
    <x v="1"/>
    <x v="3"/>
    <n v="100"/>
    <x v="2"/>
    <x v="1"/>
    <x v="1"/>
    <s v="TWh"/>
    <n v="0"/>
  </r>
  <r>
    <x v="15"/>
    <s v="NL42"/>
    <x v="1"/>
    <x v="3"/>
    <n v="100"/>
    <x v="2"/>
    <x v="1"/>
    <x v="1"/>
    <s v="TWh"/>
    <n v="4.2573600000000003"/>
  </r>
  <r>
    <x v="16"/>
    <s v="PL11"/>
    <x v="1"/>
    <x v="3"/>
    <n v="100"/>
    <x v="2"/>
    <x v="1"/>
    <x v="1"/>
    <s v="TWh"/>
    <n v="34.976218793000001"/>
  </r>
  <r>
    <x v="16"/>
    <s v="PL12"/>
    <x v="1"/>
    <x v="3"/>
    <n v="100"/>
    <x v="2"/>
    <x v="1"/>
    <x v="1"/>
    <s v="TWh"/>
    <n v="33.900704199000003"/>
  </r>
  <r>
    <x v="16"/>
    <s v="PL21"/>
    <x v="1"/>
    <x v="3"/>
    <n v="100"/>
    <x v="2"/>
    <x v="1"/>
    <x v="1"/>
    <s v="TWh"/>
    <n v="12.7692239"/>
  </r>
  <r>
    <x v="16"/>
    <s v="PL22"/>
    <x v="1"/>
    <x v="3"/>
    <n v="100"/>
    <x v="2"/>
    <x v="1"/>
    <x v="1"/>
    <s v="TWh"/>
    <n v="11.024272516"/>
  </r>
  <r>
    <x v="16"/>
    <s v="PL31"/>
    <x v="1"/>
    <x v="3"/>
    <n v="100"/>
    <x v="2"/>
    <x v="1"/>
    <x v="1"/>
    <s v="TWh"/>
    <n v="12.345893875"/>
  </r>
  <r>
    <x v="16"/>
    <s v="PL32"/>
    <x v="1"/>
    <x v="3"/>
    <n v="100"/>
    <x v="2"/>
    <x v="1"/>
    <x v="1"/>
    <s v="TWh"/>
    <n v="20.747941086000001"/>
  </r>
  <r>
    <x v="16"/>
    <s v="PL33"/>
    <x v="1"/>
    <x v="3"/>
    <n v="100"/>
    <x v="2"/>
    <x v="1"/>
    <x v="1"/>
    <s v="TWh"/>
    <n v="21.390553299"/>
  </r>
  <r>
    <x v="16"/>
    <s v="PL34"/>
    <x v="1"/>
    <x v="3"/>
    <n v="100"/>
    <x v="2"/>
    <x v="1"/>
    <x v="1"/>
    <s v="TWh"/>
    <n v="0"/>
  </r>
  <r>
    <x v="16"/>
    <s v="PL41"/>
    <x v="1"/>
    <x v="3"/>
    <n v="100"/>
    <x v="2"/>
    <x v="1"/>
    <x v="1"/>
    <s v="TWh"/>
    <n v="30.851367353000001"/>
  </r>
  <r>
    <x v="16"/>
    <s v="PL42"/>
    <x v="1"/>
    <x v="3"/>
    <n v="100"/>
    <x v="2"/>
    <x v="1"/>
    <x v="1"/>
    <s v="TWh"/>
    <n v="19.275243233000001"/>
  </r>
  <r>
    <x v="16"/>
    <s v="PL43"/>
    <x v="1"/>
    <x v="3"/>
    <n v="100"/>
    <x v="2"/>
    <x v="1"/>
    <x v="1"/>
    <s v="TWh"/>
    <n v="17.252592664000002"/>
  </r>
  <r>
    <x v="16"/>
    <s v="PL51"/>
    <x v="1"/>
    <x v="3"/>
    <n v="100"/>
    <x v="2"/>
    <x v="1"/>
    <x v="1"/>
    <s v="TWh"/>
    <n v="35.042737500000001"/>
  </r>
  <r>
    <x v="16"/>
    <s v="PL52"/>
    <x v="1"/>
    <x v="3"/>
    <n v="100"/>
    <x v="2"/>
    <x v="1"/>
    <x v="1"/>
    <s v="TWh"/>
    <n v="11.170648941"/>
  </r>
  <r>
    <x v="16"/>
    <s v="PL61"/>
    <x v="1"/>
    <x v="3"/>
    <n v="100"/>
    <x v="2"/>
    <x v="1"/>
    <x v="1"/>
    <s v="TWh"/>
    <n v="0"/>
  </r>
  <r>
    <x v="16"/>
    <s v="PL62"/>
    <x v="1"/>
    <x v="3"/>
    <n v="100"/>
    <x v="2"/>
    <x v="1"/>
    <x v="1"/>
    <s v="TWh"/>
    <n v="0"/>
  </r>
  <r>
    <x v="16"/>
    <s v="PL63"/>
    <x v="1"/>
    <x v="3"/>
    <n v="100"/>
    <x v="2"/>
    <x v="1"/>
    <x v="1"/>
    <s v="TWh"/>
    <n v="0"/>
  </r>
  <r>
    <x v="17"/>
    <s v="PT11"/>
    <x v="1"/>
    <x v="3"/>
    <n v="100"/>
    <x v="2"/>
    <x v="1"/>
    <x v="1"/>
    <s v="TWh"/>
    <n v="17.314011764"/>
  </r>
  <r>
    <x v="17"/>
    <s v="PT15"/>
    <x v="1"/>
    <x v="3"/>
    <n v="100"/>
    <x v="2"/>
    <x v="1"/>
    <x v="1"/>
    <s v="TWh"/>
    <n v="3.868545589"/>
  </r>
  <r>
    <x v="17"/>
    <s v="PT16"/>
    <x v="1"/>
    <x v="3"/>
    <n v="100"/>
    <x v="2"/>
    <x v="1"/>
    <x v="1"/>
    <s v="TWh"/>
    <n v="10.583052618"/>
  </r>
  <r>
    <x v="17"/>
    <s v="PT17"/>
    <x v="1"/>
    <x v="3"/>
    <n v="100"/>
    <x v="2"/>
    <x v="1"/>
    <x v="1"/>
    <s v="TWh"/>
    <n v="2.6310731839999999"/>
  </r>
  <r>
    <x v="17"/>
    <s v="PT18"/>
    <x v="1"/>
    <x v="3"/>
    <n v="100"/>
    <x v="2"/>
    <x v="1"/>
    <x v="1"/>
    <s v="TWh"/>
    <n v="38.493094462000002"/>
  </r>
  <r>
    <x v="18"/>
    <s v="RO11"/>
    <x v="1"/>
    <x v="3"/>
    <n v="100"/>
    <x v="2"/>
    <x v="1"/>
    <x v="1"/>
    <s v="TWh"/>
    <n v="19.95163256"/>
  </r>
  <r>
    <x v="18"/>
    <s v="RO12"/>
    <x v="1"/>
    <x v="3"/>
    <n v="100"/>
    <x v="2"/>
    <x v="1"/>
    <x v="1"/>
    <s v="TWh"/>
    <n v="21.221443109999999"/>
  </r>
  <r>
    <x v="18"/>
    <s v="RO21"/>
    <x v="1"/>
    <x v="3"/>
    <n v="100"/>
    <x v="2"/>
    <x v="1"/>
    <x v="1"/>
    <s v="TWh"/>
    <n v="66.772496902"/>
  </r>
  <r>
    <x v="18"/>
    <s v="RO22"/>
    <x v="1"/>
    <x v="3"/>
    <n v="100"/>
    <x v="2"/>
    <x v="1"/>
    <x v="1"/>
    <s v="TWh"/>
    <n v="83.097423767999999"/>
  </r>
  <r>
    <x v="18"/>
    <s v="RO31"/>
    <x v="1"/>
    <x v="3"/>
    <n v="100"/>
    <x v="2"/>
    <x v="1"/>
    <x v="1"/>
    <s v="TWh"/>
    <n v="63.740835662000002"/>
  </r>
  <r>
    <x v="18"/>
    <s v="RO32"/>
    <x v="1"/>
    <x v="3"/>
    <n v="100"/>
    <x v="2"/>
    <x v="1"/>
    <x v="1"/>
    <s v="TWh"/>
    <n v="0"/>
  </r>
  <r>
    <x v="18"/>
    <s v="RO41"/>
    <x v="1"/>
    <x v="3"/>
    <n v="100"/>
    <x v="2"/>
    <x v="1"/>
    <x v="1"/>
    <s v="TWh"/>
    <n v="24.084931599000001"/>
  </r>
  <r>
    <x v="18"/>
    <s v="RO42"/>
    <x v="1"/>
    <x v="3"/>
    <n v="100"/>
    <x v="2"/>
    <x v="1"/>
    <x v="1"/>
    <s v="TWh"/>
    <n v="18.593364088000001"/>
  </r>
  <r>
    <x v="26"/>
    <s v="SK01"/>
    <x v="1"/>
    <x v="3"/>
    <n v="100"/>
    <x v="2"/>
    <x v="1"/>
    <x v="1"/>
    <s v="TWh"/>
    <n v="1.6790511990000001"/>
  </r>
  <r>
    <x v="26"/>
    <s v="SK02"/>
    <x v="1"/>
    <x v="3"/>
    <n v="100"/>
    <x v="2"/>
    <x v="1"/>
    <x v="1"/>
    <s v="TWh"/>
    <n v="28.352353667999999"/>
  </r>
  <r>
    <x v="26"/>
    <s v="SK03"/>
    <x v="1"/>
    <x v="3"/>
    <n v="100"/>
    <x v="2"/>
    <x v="1"/>
    <x v="1"/>
    <s v="TWh"/>
    <n v="4.2428886090000004"/>
  </r>
  <r>
    <x v="26"/>
    <s v="SK04"/>
    <x v="1"/>
    <x v="3"/>
    <n v="100"/>
    <x v="2"/>
    <x v="1"/>
    <x v="1"/>
    <s v="TWh"/>
    <n v="0"/>
  </r>
  <r>
    <x v="27"/>
    <s v="SI03"/>
    <x v="1"/>
    <x v="3"/>
    <n v="100"/>
    <x v="2"/>
    <x v="1"/>
    <x v="1"/>
    <s v="TWh"/>
    <n v="4.3996917870000001"/>
  </r>
  <r>
    <x v="27"/>
    <s v="SI04"/>
    <x v="1"/>
    <x v="3"/>
    <n v="100"/>
    <x v="2"/>
    <x v="1"/>
    <x v="1"/>
    <s v="TWh"/>
    <n v="0.39321326699999998"/>
  </r>
  <r>
    <x v="19"/>
    <s v="AD00"/>
    <x v="1"/>
    <x v="3"/>
    <n v="100"/>
    <x v="2"/>
    <x v="1"/>
    <x v="1"/>
    <s v="TWh"/>
    <n v="0.204669713"/>
  </r>
  <r>
    <x v="19"/>
    <s v="ES11"/>
    <x v="1"/>
    <x v="3"/>
    <n v="100"/>
    <x v="2"/>
    <x v="1"/>
    <x v="1"/>
    <s v="TWh"/>
    <n v="17.217485297"/>
  </r>
  <r>
    <x v="19"/>
    <s v="ES12"/>
    <x v="1"/>
    <x v="3"/>
    <n v="100"/>
    <x v="2"/>
    <x v="1"/>
    <x v="1"/>
    <s v="TWh"/>
    <n v="5.3755565460000003"/>
  </r>
  <r>
    <x v="19"/>
    <s v="ES13"/>
    <x v="1"/>
    <x v="3"/>
    <n v="100"/>
    <x v="2"/>
    <x v="1"/>
    <x v="1"/>
    <s v="TWh"/>
    <n v="2.2597741839999999"/>
  </r>
  <r>
    <x v="19"/>
    <s v="ES21"/>
    <x v="1"/>
    <x v="3"/>
    <n v="100"/>
    <x v="2"/>
    <x v="1"/>
    <x v="1"/>
    <s v="TWh"/>
    <n v="4.5163441530000004"/>
  </r>
  <r>
    <x v="19"/>
    <s v="ES22"/>
    <x v="1"/>
    <x v="3"/>
    <n v="100"/>
    <x v="2"/>
    <x v="1"/>
    <x v="1"/>
    <s v="TWh"/>
    <n v="15.500688306000001"/>
  </r>
  <r>
    <x v="19"/>
    <s v="ES23"/>
    <x v="1"/>
    <x v="3"/>
    <n v="100"/>
    <x v="2"/>
    <x v="1"/>
    <x v="1"/>
    <s v="TWh"/>
    <n v="6.8953119510000001"/>
  </r>
  <r>
    <x v="19"/>
    <s v="ES24"/>
    <x v="1"/>
    <x v="3"/>
    <n v="100"/>
    <x v="2"/>
    <x v="1"/>
    <x v="1"/>
    <s v="TWh"/>
    <n v="74.998628190999995"/>
  </r>
  <r>
    <x v="19"/>
    <s v="ES30"/>
    <x v="1"/>
    <x v="3"/>
    <n v="100"/>
    <x v="2"/>
    <x v="1"/>
    <x v="1"/>
    <s v="TWh"/>
    <n v="3.21192733"/>
  </r>
  <r>
    <x v="19"/>
    <s v="ES41"/>
    <x v="1"/>
    <x v="3"/>
    <n v="100"/>
    <x v="2"/>
    <x v="1"/>
    <x v="1"/>
    <s v="TWh"/>
    <n v="245.57979425299999"/>
  </r>
  <r>
    <x v="19"/>
    <s v="ES42"/>
    <x v="1"/>
    <x v="3"/>
    <n v="100"/>
    <x v="2"/>
    <x v="1"/>
    <x v="1"/>
    <s v="TWh"/>
    <n v="217.01647393600001"/>
  </r>
  <r>
    <x v="19"/>
    <s v="ES43"/>
    <x v="1"/>
    <x v="3"/>
    <n v="100"/>
    <x v="2"/>
    <x v="1"/>
    <x v="1"/>
    <s v="TWh"/>
    <n v="32.879284437000003"/>
  </r>
  <r>
    <x v="19"/>
    <s v="ES51"/>
    <x v="1"/>
    <x v="3"/>
    <n v="100"/>
    <x v="2"/>
    <x v="1"/>
    <x v="1"/>
    <s v="TWh"/>
    <n v="32.397143509999999"/>
  </r>
  <r>
    <x v="19"/>
    <s v="ES52"/>
    <x v="1"/>
    <x v="3"/>
    <n v="100"/>
    <x v="2"/>
    <x v="1"/>
    <x v="1"/>
    <s v="TWh"/>
    <n v="39.751169408000003"/>
  </r>
  <r>
    <x v="19"/>
    <s v="ES53"/>
    <x v="1"/>
    <x v="3"/>
    <n v="100"/>
    <x v="2"/>
    <x v="1"/>
    <x v="1"/>
    <s v="TWh"/>
    <n v="3.12718081"/>
  </r>
  <r>
    <x v="19"/>
    <s v="ES61"/>
    <x v="1"/>
    <x v="3"/>
    <n v="100"/>
    <x v="2"/>
    <x v="1"/>
    <x v="1"/>
    <s v="TWh"/>
    <n v="66.695915381999995"/>
  </r>
  <r>
    <x v="19"/>
    <s v="ES62"/>
    <x v="1"/>
    <x v="3"/>
    <n v="100"/>
    <x v="2"/>
    <x v="1"/>
    <x v="1"/>
    <s v="TWh"/>
    <n v="15.606198454999999"/>
  </r>
  <r>
    <x v="20"/>
    <s v="SE11"/>
    <x v="1"/>
    <x v="3"/>
    <n v="100"/>
    <x v="2"/>
    <x v="1"/>
    <x v="1"/>
    <s v="TWh"/>
    <n v="0.52575662199999995"/>
  </r>
  <r>
    <x v="20"/>
    <s v="SE12"/>
    <x v="1"/>
    <x v="3"/>
    <n v="100"/>
    <x v="2"/>
    <x v="1"/>
    <x v="1"/>
    <s v="TWh"/>
    <n v="15.811577319"/>
  </r>
  <r>
    <x v="20"/>
    <s v="SE21"/>
    <x v="1"/>
    <x v="3"/>
    <n v="100"/>
    <x v="2"/>
    <x v="1"/>
    <x v="1"/>
    <s v="TWh"/>
    <n v="6.5445743030000001"/>
  </r>
  <r>
    <x v="20"/>
    <s v="SE22"/>
    <x v="1"/>
    <x v="3"/>
    <n v="100"/>
    <x v="2"/>
    <x v="1"/>
    <x v="1"/>
    <s v="TWh"/>
    <n v="4.0290191230000003"/>
  </r>
  <r>
    <x v="20"/>
    <s v="SE23"/>
    <x v="1"/>
    <x v="3"/>
    <n v="100"/>
    <x v="2"/>
    <x v="1"/>
    <x v="1"/>
    <s v="TWh"/>
    <n v="13.799442011"/>
  </r>
  <r>
    <x v="20"/>
    <s v="SE31"/>
    <x v="1"/>
    <x v="3"/>
    <n v="100"/>
    <x v="2"/>
    <x v="1"/>
    <x v="1"/>
    <s v="TWh"/>
    <n v="11.256054191"/>
  </r>
  <r>
    <x v="20"/>
    <s v="SE32"/>
    <x v="1"/>
    <x v="3"/>
    <n v="100"/>
    <x v="2"/>
    <x v="1"/>
    <x v="1"/>
    <s v="TWh"/>
    <n v="8.9779642880000008"/>
  </r>
  <r>
    <x v="20"/>
    <s v="SE33"/>
    <x v="1"/>
    <x v="3"/>
    <n v="100"/>
    <x v="2"/>
    <x v="1"/>
    <x v="1"/>
    <s v="TWh"/>
    <n v="13.737437032000001"/>
  </r>
  <r>
    <x v="21"/>
    <s v="UKC1"/>
    <x v="1"/>
    <x v="3"/>
    <n v="100"/>
    <x v="2"/>
    <x v="1"/>
    <x v="1"/>
    <s v="TWh"/>
    <n v="0"/>
  </r>
  <r>
    <x v="21"/>
    <s v="UKC2"/>
    <x v="1"/>
    <x v="3"/>
    <n v="100"/>
    <x v="2"/>
    <x v="1"/>
    <x v="1"/>
    <s v="TWh"/>
    <n v="0"/>
  </r>
  <r>
    <x v="21"/>
    <s v="UKD1"/>
    <x v="1"/>
    <x v="3"/>
    <n v="100"/>
    <x v="2"/>
    <x v="1"/>
    <x v="1"/>
    <s v="TWh"/>
    <n v="0"/>
  </r>
  <r>
    <x v="21"/>
    <s v="UKD3"/>
    <x v="1"/>
    <x v="3"/>
    <n v="100"/>
    <x v="2"/>
    <x v="1"/>
    <x v="1"/>
    <s v="TWh"/>
    <n v="9.9627286999999995E-2"/>
  </r>
  <r>
    <x v="21"/>
    <s v="UKD4"/>
    <x v="1"/>
    <x v="3"/>
    <n v="100"/>
    <x v="2"/>
    <x v="1"/>
    <x v="1"/>
    <s v="TWh"/>
    <n v="0"/>
  </r>
  <r>
    <x v="21"/>
    <s v="UKD6"/>
    <x v="1"/>
    <x v="3"/>
    <n v="100"/>
    <x v="2"/>
    <x v="1"/>
    <x v="1"/>
    <s v="TWh"/>
    <n v="0"/>
  </r>
  <r>
    <x v="21"/>
    <s v="UKD7"/>
    <x v="1"/>
    <x v="3"/>
    <n v="100"/>
    <x v="2"/>
    <x v="1"/>
    <x v="1"/>
    <s v="TWh"/>
    <n v="0"/>
  </r>
  <r>
    <x v="21"/>
    <s v="UKE1"/>
    <x v="1"/>
    <x v="3"/>
    <n v="100"/>
    <x v="2"/>
    <x v="1"/>
    <x v="1"/>
    <s v="TWh"/>
    <n v="0"/>
  </r>
  <r>
    <x v="21"/>
    <s v="UKE2"/>
    <x v="1"/>
    <x v="3"/>
    <n v="100"/>
    <x v="2"/>
    <x v="1"/>
    <x v="1"/>
    <s v="TWh"/>
    <n v="0"/>
  </r>
  <r>
    <x v="21"/>
    <s v="UKE3"/>
    <x v="1"/>
    <x v="3"/>
    <n v="100"/>
    <x v="2"/>
    <x v="1"/>
    <x v="1"/>
    <s v="TWh"/>
    <n v="0"/>
  </r>
  <r>
    <x v="21"/>
    <s v="UKE4"/>
    <x v="1"/>
    <x v="3"/>
    <n v="100"/>
    <x v="2"/>
    <x v="1"/>
    <x v="1"/>
    <s v="TWh"/>
    <n v="0"/>
  </r>
  <r>
    <x v="21"/>
    <s v="UKF1"/>
    <x v="1"/>
    <x v="3"/>
    <n v="100"/>
    <x v="2"/>
    <x v="1"/>
    <x v="1"/>
    <s v="TWh"/>
    <n v="0"/>
  </r>
  <r>
    <x v="21"/>
    <s v="UKF2"/>
    <x v="1"/>
    <x v="3"/>
    <n v="100"/>
    <x v="2"/>
    <x v="1"/>
    <x v="1"/>
    <s v="TWh"/>
    <n v="0"/>
  </r>
  <r>
    <x v="21"/>
    <s v="UKF3"/>
    <x v="1"/>
    <x v="3"/>
    <n v="100"/>
    <x v="2"/>
    <x v="1"/>
    <x v="1"/>
    <s v="TWh"/>
    <n v="0"/>
  </r>
  <r>
    <x v="21"/>
    <s v="UKG1"/>
    <x v="1"/>
    <x v="3"/>
    <n v="100"/>
    <x v="2"/>
    <x v="1"/>
    <x v="1"/>
    <s v="TWh"/>
    <n v="0"/>
  </r>
  <r>
    <x v="21"/>
    <s v="UKG2"/>
    <x v="1"/>
    <x v="3"/>
    <n v="100"/>
    <x v="2"/>
    <x v="1"/>
    <x v="1"/>
    <s v="TWh"/>
    <n v="0"/>
  </r>
  <r>
    <x v="21"/>
    <s v="UKG3"/>
    <x v="1"/>
    <x v="3"/>
    <n v="100"/>
    <x v="2"/>
    <x v="1"/>
    <x v="1"/>
    <s v="TWh"/>
    <n v="0"/>
  </r>
  <r>
    <x v="21"/>
    <s v="UKH1"/>
    <x v="1"/>
    <x v="3"/>
    <n v="100"/>
    <x v="2"/>
    <x v="1"/>
    <x v="1"/>
    <s v="TWh"/>
    <n v="0"/>
  </r>
  <r>
    <x v="21"/>
    <s v="UKH2"/>
    <x v="1"/>
    <x v="3"/>
    <n v="100"/>
    <x v="2"/>
    <x v="1"/>
    <x v="1"/>
    <s v="TWh"/>
    <n v="0"/>
  </r>
  <r>
    <x v="21"/>
    <s v="UKH3"/>
    <x v="1"/>
    <x v="3"/>
    <n v="100"/>
    <x v="2"/>
    <x v="1"/>
    <x v="1"/>
    <s v="TWh"/>
    <n v="0"/>
  </r>
  <r>
    <x v="21"/>
    <s v="UKI3"/>
    <x v="1"/>
    <x v="3"/>
    <n v="100"/>
    <x v="2"/>
    <x v="1"/>
    <x v="1"/>
    <s v="TWh"/>
    <n v="0"/>
  </r>
  <r>
    <x v="21"/>
    <s v="UKI4"/>
    <x v="1"/>
    <x v="3"/>
    <n v="100"/>
    <x v="2"/>
    <x v="1"/>
    <x v="1"/>
    <s v="TWh"/>
    <n v="0"/>
  </r>
  <r>
    <x v="21"/>
    <s v="UKI5"/>
    <x v="1"/>
    <x v="3"/>
    <n v="100"/>
    <x v="2"/>
    <x v="1"/>
    <x v="1"/>
    <s v="TWh"/>
    <n v="2.8985289999999999E-3"/>
  </r>
  <r>
    <x v="21"/>
    <s v="UKI6"/>
    <x v="1"/>
    <x v="3"/>
    <n v="100"/>
    <x v="2"/>
    <x v="1"/>
    <x v="1"/>
    <s v="TWh"/>
    <n v="2.8985289999999999E-3"/>
  </r>
  <r>
    <x v="21"/>
    <s v="UKI7"/>
    <x v="1"/>
    <x v="3"/>
    <n v="100"/>
    <x v="2"/>
    <x v="1"/>
    <x v="1"/>
    <s v="TWh"/>
    <n v="2.8985289999999999E-3"/>
  </r>
  <r>
    <x v="21"/>
    <s v="UKJ1"/>
    <x v="1"/>
    <x v="3"/>
    <n v="100"/>
    <x v="2"/>
    <x v="1"/>
    <x v="1"/>
    <s v="TWh"/>
    <n v="0"/>
  </r>
  <r>
    <x v="21"/>
    <s v="UKJ2"/>
    <x v="1"/>
    <x v="3"/>
    <n v="100"/>
    <x v="2"/>
    <x v="1"/>
    <x v="1"/>
    <s v="TWh"/>
    <n v="0"/>
  </r>
  <r>
    <x v="21"/>
    <s v="UKJ3"/>
    <x v="1"/>
    <x v="3"/>
    <n v="100"/>
    <x v="2"/>
    <x v="1"/>
    <x v="1"/>
    <s v="TWh"/>
    <n v="0"/>
  </r>
  <r>
    <x v="21"/>
    <s v="UKJ4"/>
    <x v="1"/>
    <x v="3"/>
    <n v="100"/>
    <x v="2"/>
    <x v="1"/>
    <x v="1"/>
    <s v="TWh"/>
    <n v="0"/>
  </r>
  <r>
    <x v="21"/>
    <s v="UKK1"/>
    <x v="1"/>
    <x v="3"/>
    <n v="100"/>
    <x v="2"/>
    <x v="1"/>
    <x v="1"/>
    <s v="TWh"/>
    <n v="0"/>
  </r>
  <r>
    <x v="21"/>
    <s v="UKK2"/>
    <x v="1"/>
    <x v="3"/>
    <n v="100"/>
    <x v="2"/>
    <x v="1"/>
    <x v="1"/>
    <s v="TWh"/>
    <n v="0"/>
  </r>
  <r>
    <x v="21"/>
    <s v="UKK3"/>
    <x v="1"/>
    <x v="3"/>
    <n v="100"/>
    <x v="2"/>
    <x v="1"/>
    <x v="1"/>
    <s v="TWh"/>
    <n v="0"/>
  </r>
  <r>
    <x v="21"/>
    <s v="UKK4"/>
    <x v="1"/>
    <x v="3"/>
    <n v="100"/>
    <x v="2"/>
    <x v="1"/>
    <x v="1"/>
    <s v="TWh"/>
    <n v="0"/>
  </r>
  <r>
    <x v="21"/>
    <s v="UKL1"/>
    <x v="1"/>
    <x v="3"/>
    <n v="100"/>
    <x v="2"/>
    <x v="1"/>
    <x v="1"/>
    <s v="TWh"/>
    <n v="0"/>
  </r>
  <r>
    <x v="21"/>
    <s v="UKL2"/>
    <x v="1"/>
    <x v="3"/>
    <n v="100"/>
    <x v="2"/>
    <x v="1"/>
    <x v="1"/>
    <s v="TWh"/>
    <n v="0"/>
  </r>
  <r>
    <x v="21"/>
    <s v="UKM2"/>
    <x v="1"/>
    <x v="3"/>
    <n v="100"/>
    <x v="2"/>
    <x v="1"/>
    <x v="1"/>
    <s v="TWh"/>
    <n v="11.164414632"/>
  </r>
  <r>
    <x v="21"/>
    <s v="UKM3"/>
    <x v="1"/>
    <x v="3"/>
    <n v="100"/>
    <x v="2"/>
    <x v="1"/>
    <x v="1"/>
    <s v="TWh"/>
    <n v="0"/>
  </r>
  <r>
    <x v="21"/>
    <s v="UKM5"/>
    <x v="1"/>
    <x v="3"/>
    <n v="100"/>
    <x v="2"/>
    <x v="1"/>
    <x v="1"/>
    <s v="TWh"/>
    <n v="0.18048794800000001"/>
  </r>
  <r>
    <x v="21"/>
    <s v="UKM6"/>
    <x v="1"/>
    <x v="3"/>
    <n v="100"/>
    <x v="2"/>
    <x v="1"/>
    <x v="1"/>
    <s v="TWh"/>
    <n v="19.961701553000001"/>
  </r>
  <r>
    <x v="21"/>
    <s v="UKN0"/>
    <x v="1"/>
    <x v="3"/>
    <n v="100"/>
    <x v="2"/>
    <x v="1"/>
    <x v="1"/>
    <s v="TWh"/>
    <n v="0"/>
  </r>
  <r>
    <x v="22"/>
    <s v="AT11"/>
    <x v="1"/>
    <x v="3"/>
    <n v="100"/>
    <x v="2"/>
    <x v="2"/>
    <x v="1"/>
    <s v="TWh"/>
    <n v="8.4090658470000008"/>
  </r>
  <r>
    <x v="22"/>
    <s v="AT12"/>
    <x v="1"/>
    <x v="3"/>
    <n v="100"/>
    <x v="2"/>
    <x v="2"/>
    <x v="1"/>
    <s v="TWh"/>
    <n v="61.522660547000001"/>
  </r>
  <r>
    <x v="22"/>
    <s v="AT13"/>
    <x v="1"/>
    <x v="3"/>
    <n v="100"/>
    <x v="2"/>
    <x v="2"/>
    <x v="1"/>
    <s v="TWh"/>
    <n v="9.0887737999999996E-2"/>
  </r>
  <r>
    <x v="22"/>
    <s v="AT21"/>
    <x v="1"/>
    <x v="3"/>
    <n v="100"/>
    <x v="2"/>
    <x v="2"/>
    <x v="1"/>
    <s v="TWh"/>
    <n v="6.7875495360000002"/>
  </r>
  <r>
    <x v="22"/>
    <s v="AT22"/>
    <x v="1"/>
    <x v="3"/>
    <n v="100"/>
    <x v="2"/>
    <x v="2"/>
    <x v="1"/>
    <s v="TWh"/>
    <n v="6.7370894530000003"/>
  </r>
  <r>
    <x v="22"/>
    <s v="AT31"/>
    <x v="1"/>
    <x v="3"/>
    <n v="100"/>
    <x v="2"/>
    <x v="2"/>
    <x v="1"/>
    <s v="TWh"/>
    <n v="14.199121229999999"/>
  </r>
  <r>
    <x v="22"/>
    <s v="AT32"/>
    <x v="1"/>
    <x v="3"/>
    <n v="100"/>
    <x v="2"/>
    <x v="2"/>
    <x v="1"/>
    <s v="TWh"/>
    <n v="5.1905007049999998"/>
  </r>
  <r>
    <x v="22"/>
    <s v="AT33"/>
    <x v="1"/>
    <x v="3"/>
    <n v="100"/>
    <x v="2"/>
    <x v="2"/>
    <x v="1"/>
    <s v="TWh"/>
    <n v="9.5114035999999995"/>
  </r>
  <r>
    <x v="22"/>
    <s v="AT34"/>
    <x v="1"/>
    <x v="3"/>
    <n v="100"/>
    <x v="2"/>
    <x v="2"/>
    <x v="1"/>
    <s v="TWh"/>
    <n v="2.5545646460000002"/>
  </r>
  <r>
    <x v="0"/>
    <s v="BE10"/>
    <x v="1"/>
    <x v="3"/>
    <n v="100"/>
    <x v="2"/>
    <x v="2"/>
    <x v="1"/>
    <s v="TWh"/>
    <n v="0"/>
  </r>
  <r>
    <x v="0"/>
    <s v="BE21"/>
    <x v="1"/>
    <x v="3"/>
    <n v="100"/>
    <x v="2"/>
    <x v="2"/>
    <x v="1"/>
    <s v="TWh"/>
    <n v="0"/>
  </r>
  <r>
    <x v="0"/>
    <s v="BE22"/>
    <x v="1"/>
    <x v="3"/>
    <n v="100"/>
    <x v="2"/>
    <x v="2"/>
    <x v="1"/>
    <s v="TWh"/>
    <n v="0"/>
  </r>
  <r>
    <x v="0"/>
    <s v="BE23"/>
    <x v="1"/>
    <x v="3"/>
    <n v="100"/>
    <x v="2"/>
    <x v="2"/>
    <x v="1"/>
    <s v="TWh"/>
    <n v="5.868227503"/>
  </r>
  <r>
    <x v="0"/>
    <s v="BE24"/>
    <x v="1"/>
    <x v="3"/>
    <n v="100"/>
    <x v="2"/>
    <x v="2"/>
    <x v="1"/>
    <s v="TWh"/>
    <n v="0"/>
  </r>
  <r>
    <x v="0"/>
    <s v="BE25"/>
    <x v="1"/>
    <x v="3"/>
    <n v="100"/>
    <x v="2"/>
    <x v="2"/>
    <x v="1"/>
    <s v="TWh"/>
    <n v="8.4528767350000003"/>
  </r>
  <r>
    <x v="0"/>
    <s v="BE31"/>
    <x v="1"/>
    <x v="3"/>
    <n v="100"/>
    <x v="2"/>
    <x v="2"/>
    <x v="1"/>
    <s v="TWh"/>
    <n v="0"/>
  </r>
  <r>
    <x v="0"/>
    <s v="BE32"/>
    <x v="1"/>
    <x v="3"/>
    <n v="100"/>
    <x v="2"/>
    <x v="2"/>
    <x v="1"/>
    <s v="TWh"/>
    <n v="0"/>
  </r>
  <r>
    <x v="0"/>
    <s v="BE33"/>
    <x v="1"/>
    <x v="3"/>
    <n v="100"/>
    <x v="2"/>
    <x v="2"/>
    <x v="1"/>
    <s v="TWh"/>
    <n v="0"/>
  </r>
  <r>
    <x v="0"/>
    <s v="BE34"/>
    <x v="1"/>
    <x v="3"/>
    <n v="100"/>
    <x v="2"/>
    <x v="2"/>
    <x v="1"/>
    <s v="TWh"/>
    <n v="0"/>
  </r>
  <r>
    <x v="0"/>
    <s v="BE35"/>
    <x v="1"/>
    <x v="3"/>
    <n v="100"/>
    <x v="2"/>
    <x v="2"/>
    <x v="1"/>
    <s v="TWh"/>
    <n v="0"/>
  </r>
  <r>
    <x v="1"/>
    <s v="BG31"/>
    <x v="1"/>
    <x v="3"/>
    <n v="100"/>
    <x v="2"/>
    <x v="2"/>
    <x v="1"/>
    <s v="TWh"/>
    <n v="0"/>
  </r>
  <r>
    <x v="1"/>
    <s v="BG32"/>
    <x v="1"/>
    <x v="3"/>
    <n v="100"/>
    <x v="2"/>
    <x v="2"/>
    <x v="1"/>
    <s v="TWh"/>
    <n v="0"/>
  </r>
  <r>
    <x v="1"/>
    <s v="BG33"/>
    <x v="1"/>
    <x v="3"/>
    <n v="100"/>
    <x v="2"/>
    <x v="2"/>
    <x v="1"/>
    <s v="TWh"/>
    <n v="16.037257078"/>
  </r>
  <r>
    <x v="1"/>
    <s v="BG34"/>
    <x v="1"/>
    <x v="3"/>
    <n v="100"/>
    <x v="2"/>
    <x v="2"/>
    <x v="1"/>
    <s v="TWh"/>
    <n v="0"/>
  </r>
  <r>
    <x v="1"/>
    <s v="BG41"/>
    <x v="1"/>
    <x v="3"/>
    <n v="100"/>
    <x v="2"/>
    <x v="2"/>
    <x v="1"/>
    <s v="TWh"/>
    <n v="0"/>
  </r>
  <r>
    <x v="1"/>
    <s v="BG42"/>
    <x v="1"/>
    <x v="3"/>
    <n v="100"/>
    <x v="2"/>
    <x v="2"/>
    <x v="1"/>
    <s v="TWh"/>
    <n v="0"/>
  </r>
  <r>
    <x v="2"/>
    <s v="HR03"/>
    <x v="1"/>
    <x v="3"/>
    <n v="100"/>
    <x v="2"/>
    <x v="2"/>
    <x v="1"/>
    <s v="TWh"/>
    <n v="20.840731579"/>
  </r>
  <r>
    <x v="2"/>
    <s v="HR04"/>
    <x v="1"/>
    <x v="3"/>
    <n v="100"/>
    <x v="2"/>
    <x v="2"/>
    <x v="1"/>
    <s v="TWh"/>
    <n v="0"/>
  </r>
  <r>
    <x v="3"/>
    <s v="CY00"/>
    <x v="1"/>
    <x v="3"/>
    <n v="100"/>
    <x v="2"/>
    <x v="2"/>
    <x v="1"/>
    <s v="TWh"/>
    <n v="0"/>
  </r>
  <r>
    <x v="23"/>
    <s v="CZ01"/>
    <x v="1"/>
    <x v="3"/>
    <n v="100"/>
    <x v="2"/>
    <x v="2"/>
    <x v="1"/>
    <s v="TWh"/>
    <n v="0"/>
  </r>
  <r>
    <x v="23"/>
    <s v="CZ02"/>
    <x v="1"/>
    <x v="3"/>
    <n v="100"/>
    <x v="2"/>
    <x v="2"/>
    <x v="1"/>
    <s v="TWh"/>
    <n v="10.888840474"/>
  </r>
  <r>
    <x v="23"/>
    <s v="CZ03"/>
    <x v="1"/>
    <x v="3"/>
    <n v="100"/>
    <x v="2"/>
    <x v="2"/>
    <x v="1"/>
    <s v="TWh"/>
    <n v="14.494808303999999"/>
  </r>
  <r>
    <x v="23"/>
    <s v="CZ04"/>
    <x v="1"/>
    <x v="3"/>
    <n v="100"/>
    <x v="2"/>
    <x v="2"/>
    <x v="1"/>
    <s v="TWh"/>
    <n v="0"/>
  </r>
  <r>
    <x v="23"/>
    <s v="CZ05"/>
    <x v="1"/>
    <x v="3"/>
    <n v="100"/>
    <x v="2"/>
    <x v="2"/>
    <x v="1"/>
    <s v="TWh"/>
    <n v="18.951998978999999"/>
  </r>
  <r>
    <x v="23"/>
    <s v="CZ06"/>
    <x v="1"/>
    <x v="3"/>
    <n v="100"/>
    <x v="2"/>
    <x v="2"/>
    <x v="1"/>
    <s v="TWh"/>
    <n v="50.659054589"/>
  </r>
  <r>
    <x v="23"/>
    <s v="CZ07"/>
    <x v="1"/>
    <x v="3"/>
    <n v="100"/>
    <x v="2"/>
    <x v="2"/>
    <x v="1"/>
    <s v="TWh"/>
    <n v="14.722337635000001"/>
  </r>
  <r>
    <x v="23"/>
    <s v="CZ08"/>
    <x v="1"/>
    <x v="3"/>
    <n v="100"/>
    <x v="2"/>
    <x v="2"/>
    <x v="1"/>
    <s v="TWh"/>
    <n v="7.0582829179999997"/>
  </r>
  <r>
    <x v="4"/>
    <s v="DK01"/>
    <x v="1"/>
    <x v="3"/>
    <n v="100"/>
    <x v="2"/>
    <x v="2"/>
    <x v="1"/>
    <s v="TWh"/>
    <n v="6.1913257310000001"/>
  </r>
  <r>
    <x v="4"/>
    <s v="DK02"/>
    <x v="1"/>
    <x v="3"/>
    <n v="100"/>
    <x v="2"/>
    <x v="2"/>
    <x v="1"/>
    <s v="TWh"/>
    <n v="41.329022999999999"/>
  </r>
  <r>
    <x v="4"/>
    <s v="DK03"/>
    <x v="1"/>
    <x v="3"/>
    <n v="100"/>
    <x v="2"/>
    <x v="2"/>
    <x v="1"/>
    <s v="TWh"/>
    <n v="78.305858999999998"/>
  </r>
  <r>
    <x v="4"/>
    <s v="DK04"/>
    <x v="1"/>
    <x v="3"/>
    <n v="100"/>
    <x v="2"/>
    <x v="2"/>
    <x v="1"/>
    <s v="TWh"/>
    <n v="76.578387000000006"/>
  </r>
  <r>
    <x v="4"/>
    <s v="DK05"/>
    <x v="1"/>
    <x v="3"/>
    <n v="100"/>
    <x v="2"/>
    <x v="2"/>
    <x v="1"/>
    <s v="TWh"/>
    <n v="61.629052799999997"/>
  </r>
  <r>
    <x v="5"/>
    <s v="EE00"/>
    <x v="1"/>
    <x v="3"/>
    <n v="100"/>
    <x v="2"/>
    <x v="2"/>
    <x v="1"/>
    <s v="TWh"/>
    <n v="85.819936884000001"/>
  </r>
  <r>
    <x v="6"/>
    <s v="FI19"/>
    <x v="1"/>
    <x v="3"/>
    <n v="100"/>
    <x v="2"/>
    <x v="2"/>
    <x v="1"/>
    <s v="TWh"/>
    <n v="31.777196745000001"/>
  </r>
  <r>
    <x v="6"/>
    <s v="FI1B"/>
    <x v="1"/>
    <x v="3"/>
    <n v="100"/>
    <x v="2"/>
    <x v="2"/>
    <x v="1"/>
    <s v="TWh"/>
    <n v="11.587645782999999"/>
  </r>
  <r>
    <x v="6"/>
    <s v="FI1C"/>
    <x v="1"/>
    <x v="3"/>
    <n v="100"/>
    <x v="2"/>
    <x v="2"/>
    <x v="1"/>
    <s v="TWh"/>
    <n v="34.815814987000003"/>
  </r>
  <r>
    <x v="6"/>
    <s v="FI1D"/>
    <x v="1"/>
    <x v="3"/>
    <n v="100"/>
    <x v="2"/>
    <x v="2"/>
    <x v="1"/>
    <s v="TWh"/>
    <n v="17.720887575999999"/>
  </r>
  <r>
    <x v="6"/>
    <s v="FI20"/>
    <x v="1"/>
    <x v="3"/>
    <n v="100"/>
    <x v="2"/>
    <x v="2"/>
    <x v="1"/>
    <s v="TWh"/>
    <n v="0.41986132500000001"/>
  </r>
  <r>
    <x v="7"/>
    <s v="FR10"/>
    <x v="1"/>
    <x v="3"/>
    <n v="100"/>
    <x v="2"/>
    <x v="2"/>
    <x v="1"/>
    <s v="TWh"/>
    <n v="18.371769839999999"/>
  </r>
  <r>
    <x v="7"/>
    <s v="FR21"/>
    <x v="1"/>
    <x v="3"/>
    <n v="100"/>
    <x v="2"/>
    <x v="2"/>
    <x v="1"/>
    <s v="TWh"/>
    <n v="61.110002928"/>
  </r>
  <r>
    <x v="7"/>
    <s v="FR22"/>
    <x v="1"/>
    <x v="3"/>
    <n v="100"/>
    <x v="2"/>
    <x v="2"/>
    <x v="1"/>
    <s v="TWh"/>
    <n v="99.998095523999993"/>
  </r>
  <r>
    <x v="7"/>
    <s v="FR23"/>
    <x v="1"/>
    <x v="3"/>
    <n v="100"/>
    <x v="2"/>
    <x v="2"/>
    <x v="1"/>
    <s v="TWh"/>
    <n v="62.312004573999999"/>
  </r>
  <r>
    <x v="7"/>
    <s v="FR24"/>
    <x v="1"/>
    <x v="3"/>
    <n v="100"/>
    <x v="2"/>
    <x v="2"/>
    <x v="1"/>
    <s v="TWh"/>
    <n v="174.179372817"/>
  </r>
  <r>
    <x v="7"/>
    <s v="FR25"/>
    <x v="1"/>
    <x v="3"/>
    <n v="100"/>
    <x v="2"/>
    <x v="2"/>
    <x v="1"/>
    <s v="TWh"/>
    <n v="123.64201670600001"/>
  </r>
  <r>
    <x v="7"/>
    <s v="FR26"/>
    <x v="1"/>
    <x v="3"/>
    <n v="100"/>
    <x v="2"/>
    <x v="2"/>
    <x v="1"/>
    <s v="TWh"/>
    <n v="69.760561644000006"/>
  </r>
  <r>
    <x v="7"/>
    <s v="FR30"/>
    <x v="1"/>
    <x v="3"/>
    <n v="100"/>
    <x v="2"/>
    <x v="2"/>
    <x v="1"/>
    <s v="TWh"/>
    <n v="54.726569926000003"/>
  </r>
  <r>
    <x v="7"/>
    <s v="FR41"/>
    <x v="1"/>
    <x v="3"/>
    <n v="100"/>
    <x v="2"/>
    <x v="2"/>
    <x v="1"/>
    <s v="TWh"/>
    <n v="0"/>
  </r>
  <r>
    <x v="7"/>
    <s v="FR42"/>
    <x v="1"/>
    <x v="3"/>
    <n v="100"/>
    <x v="2"/>
    <x v="2"/>
    <x v="1"/>
    <s v="TWh"/>
    <n v="0"/>
  </r>
  <r>
    <x v="7"/>
    <s v="FR43"/>
    <x v="1"/>
    <x v="3"/>
    <n v="100"/>
    <x v="2"/>
    <x v="2"/>
    <x v="1"/>
    <s v="TWh"/>
    <n v="6.005575694"/>
  </r>
  <r>
    <x v="7"/>
    <s v="FR51"/>
    <x v="1"/>
    <x v="3"/>
    <n v="100"/>
    <x v="2"/>
    <x v="2"/>
    <x v="1"/>
    <s v="TWh"/>
    <n v="194.91692040000001"/>
  </r>
  <r>
    <x v="7"/>
    <s v="FR52"/>
    <x v="1"/>
    <x v="3"/>
    <n v="100"/>
    <x v="2"/>
    <x v="2"/>
    <x v="1"/>
    <s v="TWh"/>
    <n v="143.50001006299999"/>
  </r>
  <r>
    <x v="7"/>
    <s v="FR53"/>
    <x v="1"/>
    <x v="3"/>
    <n v="100"/>
    <x v="2"/>
    <x v="2"/>
    <x v="1"/>
    <s v="TWh"/>
    <n v="167.13713229699999"/>
  </r>
  <r>
    <x v="7"/>
    <s v="FR61"/>
    <x v="1"/>
    <x v="3"/>
    <n v="100"/>
    <x v="2"/>
    <x v="2"/>
    <x v="1"/>
    <s v="TWh"/>
    <n v="29.616673914"/>
  </r>
  <r>
    <x v="7"/>
    <s v="FR62"/>
    <x v="1"/>
    <x v="3"/>
    <n v="100"/>
    <x v="2"/>
    <x v="2"/>
    <x v="1"/>
    <s v="TWh"/>
    <n v="112.444384206"/>
  </r>
  <r>
    <x v="7"/>
    <s v="FR63"/>
    <x v="1"/>
    <x v="3"/>
    <n v="100"/>
    <x v="2"/>
    <x v="2"/>
    <x v="1"/>
    <s v="TWh"/>
    <n v="31.806783625000001"/>
  </r>
  <r>
    <x v="7"/>
    <s v="FR71"/>
    <x v="1"/>
    <x v="3"/>
    <n v="100"/>
    <x v="2"/>
    <x v="2"/>
    <x v="1"/>
    <s v="TWh"/>
    <n v="71.848698141"/>
  </r>
  <r>
    <x v="7"/>
    <s v="FR72"/>
    <x v="1"/>
    <x v="3"/>
    <n v="100"/>
    <x v="2"/>
    <x v="2"/>
    <x v="1"/>
    <s v="TWh"/>
    <n v="75.705987871999994"/>
  </r>
  <r>
    <x v="7"/>
    <s v="FR81"/>
    <x v="1"/>
    <x v="3"/>
    <n v="100"/>
    <x v="2"/>
    <x v="2"/>
    <x v="1"/>
    <s v="TWh"/>
    <n v="124.30927869999999"/>
  </r>
  <r>
    <x v="7"/>
    <s v="FR82"/>
    <x v="1"/>
    <x v="3"/>
    <n v="100"/>
    <x v="2"/>
    <x v="2"/>
    <x v="1"/>
    <s v="TWh"/>
    <n v="45.608448119000002"/>
  </r>
  <r>
    <x v="7"/>
    <s v="FR83"/>
    <x v="1"/>
    <x v="3"/>
    <n v="100"/>
    <x v="2"/>
    <x v="2"/>
    <x v="1"/>
    <s v="TWh"/>
    <n v="2.7066135729999998"/>
  </r>
  <r>
    <x v="8"/>
    <s v="DEC0"/>
    <x v="1"/>
    <x v="3"/>
    <n v="100"/>
    <x v="2"/>
    <x v="2"/>
    <x v="1"/>
    <s v="TWh"/>
    <n v="0"/>
  </r>
  <r>
    <x v="8"/>
    <s v="DE11"/>
    <x v="1"/>
    <x v="3"/>
    <n v="100"/>
    <x v="2"/>
    <x v="2"/>
    <x v="1"/>
    <s v="TWh"/>
    <n v="0"/>
  </r>
  <r>
    <x v="8"/>
    <s v="DE12"/>
    <x v="1"/>
    <x v="3"/>
    <n v="100"/>
    <x v="2"/>
    <x v="2"/>
    <x v="1"/>
    <s v="TWh"/>
    <n v="0"/>
  </r>
  <r>
    <x v="8"/>
    <s v="DE13"/>
    <x v="1"/>
    <x v="3"/>
    <n v="100"/>
    <x v="2"/>
    <x v="2"/>
    <x v="1"/>
    <s v="TWh"/>
    <n v="0"/>
  </r>
  <r>
    <x v="8"/>
    <s v="DE14"/>
    <x v="1"/>
    <x v="3"/>
    <n v="100"/>
    <x v="2"/>
    <x v="2"/>
    <x v="1"/>
    <s v="TWh"/>
    <n v="0"/>
  </r>
  <r>
    <x v="8"/>
    <s v="DE21"/>
    <x v="1"/>
    <x v="3"/>
    <n v="100"/>
    <x v="2"/>
    <x v="2"/>
    <x v="1"/>
    <s v="TWh"/>
    <n v="0"/>
  </r>
  <r>
    <x v="8"/>
    <s v="DE22"/>
    <x v="1"/>
    <x v="3"/>
    <n v="100"/>
    <x v="2"/>
    <x v="2"/>
    <x v="1"/>
    <s v="TWh"/>
    <n v="0"/>
  </r>
  <r>
    <x v="8"/>
    <s v="DE23"/>
    <x v="1"/>
    <x v="3"/>
    <n v="100"/>
    <x v="2"/>
    <x v="2"/>
    <x v="1"/>
    <s v="TWh"/>
    <n v="0"/>
  </r>
  <r>
    <x v="8"/>
    <s v="DE24"/>
    <x v="1"/>
    <x v="3"/>
    <n v="100"/>
    <x v="2"/>
    <x v="2"/>
    <x v="1"/>
    <s v="TWh"/>
    <n v="0"/>
  </r>
  <r>
    <x v="8"/>
    <s v="DE25"/>
    <x v="1"/>
    <x v="3"/>
    <n v="100"/>
    <x v="2"/>
    <x v="2"/>
    <x v="1"/>
    <s v="TWh"/>
    <n v="0"/>
  </r>
  <r>
    <x v="8"/>
    <s v="DE26"/>
    <x v="1"/>
    <x v="3"/>
    <n v="100"/>
    <x v="2"/>
    <x v="2"/>
    <x v="1"/>
    <s v="TWh"/>
    <n v="0"/>
  </r>
  <r>
    <x v="8"/>
    <s v="DE27"/>
    <x v="1"/>
    <x v="3"/>
    <n v="100"/>
    <x v="2"/>
    <x v="2"/>
    <x v="1"/>
    <s v="TWh"/>
    <n v="0"/>
  </r>
  <r>
    <x v="8"/>
    <s v="DE30"/>
    <x v="1"/>
    <x v="3"/>
    <n v="100"/>
    <x v="2"/>
    <x v="2"/>
    <x v="1"/>
    <s v="TWh"/>
    <n v="0"/>
  </r>
  <r>
    <x v="8"/>
    <s v="DE40"/>
    <x v="1"/>
    <x v="3"/>
    <n v="100"/>
    <x v="2"/>
    <x v="2"/>
    <x v="1"/>
    <s v="TWh"/>
    <n v="20.092169706"/>
  </r>
  <r>
    <x v="8"/>
    <s v="DE50"/>
    <x v="1"/>
    <x v="3"/>
    <n v="100"/>
    <x v="2"/>
    <x v="2"/>
    <x v="1"/>
    <s v="TWh"/>
    <n v="0.36020600400000002"/>
  </r>
  <r>
    <x v="8"/>
    <s v="DE60"/>
    <x v="1"/>
    <x v="3"/>
    <n v="100"/>
    <x v="2"/>
    <x v="2"/>
    <x v="1"/>
    <s v="TWh"/>
    <n v="0.361128122"/>
  </r>
  <r>
    <x v="8"/>
    <s v="DE71"/>
    <x v="1"/>
    <x v="3"/>
    <n v="100"/>
    <x v="2"/>
    <x v="2"/>
    <x v="1"/>
    <s v="TWh"/>
    <n v="0"/>
  </r>
  <r>
    <x v="8"/>
    <s v="DE72"/>
    <x v="1"/>
    <x v="3"/>
    <n v="100"/>
    <x v="2"/>
    <x v="2"/>
    <x v="1"/>
    <s v="TWh"/>
    <n v="0"/>
  </r>
  <r>
    <x v="8"/>
    <s v="DE73"/>
    <x v="1"/>
    <x v="3"/>
    <n v="100"/>
    <x v="2"/>
    <x v="2"/>
    <x v="1"/>
    <s v="TWh"/>
    <n v="0"/>
  </r>
  <r>
    <x v="8"/>
    <s v="DE80"/>
    <x v="1"/>
    <x v="3"/>
    <n v="100"/>
    <x v="2"/>
    <x v="2"/>
    <x v="1"/>
    <s v="TWh"/>
    <n v="92.964931734000004"/>
  </r>
  <r>
    <x v="8"/>
    <s v="DE91"/>
    <x v="1"/>
    <x v="3"/>
    <n v="100"/>
    <x v="2"/>
    <x v="2"/>
    <x v="1"/>
    <s v="TWh"/>
    <n v="0"/>
  </r>
  <r>
    <x v="8"/>
    <s v="DE92"/>
    <x v="1"/>
    <x v="3"/>
    <n v="100"/>
    <x v="2"/>
    <x v="2"/>
    <x v="1"/>
    <s v="TWh"/>
    <n v="10.644576391999999"/>
  </r>
  <r>
    <x v="8"/>
    <s v="DE93"/>
    <x v="1"/>
    <x v="3"/>
    <n v="100"/>
    <x v="2"/>
    <x v="2"/>
    <x v="1"/>
    <s v="TWh"/>
    <n v="28.562484727000001"/>
  </r>
  <r>
    <x v="8"/>
    <s v="DE94"/>
    <x v="1"/>
    <x v="3"/>
    <n v="100"/>
    <x v="2"/>
    <x v="2"/>
    <x v="1"/>
    <s v="TWh"/>
    <n v="48.807726739000003"/>
  </r>
  <r>
    <x v="8"/>
    <s v="DEA1"/>
    <x v="1"/>
    <x v="3"/>
    <n v="100"/>
    <x v="2"/>
    <x v="2"/>
    <x v="1"/>
    <s v="TWh"/>
    <n v="3.5502419180000002"/>
  </r>
  <r>
    <x v="8"/>
    <s v="DEA2"/>
    <x v="1"/>
    <x v="3"/>
    <n v="100"/>
    <x v="2"/>
    <x v="2"/>
    <x v="1"/>
    <s v="TWh"/>
    <n v="2.9653103700000001"/>
  </r>
  <r>
    <x v="8"/>
    <s v="DEA3"/>
    <x v="1"/>
    <x v="3"/>
    <n v="100"/>
    <x v="2"/>
    <x v="2"/>
    <x v="1"/>
    <s v="TWh"/>
    <n v="5.3477100139999996"/>
  </r>
  <r>
    <x v="8"/>
    <s v="DEA4"/>
    <x v="1"/>
    <x v="3"/>
    <n v="100"/>
    <x v="2"/>
    <x v="2"/>
    <x v="1"/>
    <s v="TWh"/>
    <n v="3.2460243169999998"/>
  </r>
  <r>
    <x v="8"/>
    <s v="DEA5"/>
    <x v="1"/>
    <x v="3"/>
    <n v="100"/>
    <x v="2"/>
    <x v="2"/>
    <x v="1"/>
    <s v="TWh"/>
    <n v="1.6794142750000001"/>
  </r>
  <r>
    <x v="8"/>
    <s v="DEB1"/>
    <x v="1"/>
    <x v="3"/>
    <n v="100"/>
    <x v="2"/>
    <x v="2"/>
    <x v="1"/>
    <s v="TWh"/>
    <n v="0"/>
  </r>
  <r>
    <x v="8"/>
    <s v="DEB2"/>
    <x v="1"/>
    <x v="3"/>
    <n v="100"/>
    <x v="2"/>
    <x v="2"/>
    <x v="1"/>
    <s v="TWh"/>
    <n v="0"/>
  </r>
  <r>
    <x v="8"/>
    <s v="DEB3"/>
    <x v="1"/>
    <x v="3"/>
    <n v="100"/>
    <x v="2"/>
    <x v="2"/>
    <x v="1"/>
    <s v="TWh"/>
    <n v="0"/>
  </r>
  <r>
    <x v="8"/>
    <s v="DED2"/>
    <x v="1"/>
    <x v="3"/>
    <n v="100"/>
    <x v="2"/>
    <x v="2"/>
    <x v="1"/>
    <s v="TWh"/>
    <n v="3.2481353629999998"/>
  </r>
  <r>
    <x v="8"/>
    <s v="DED4"/>
    <x v="1"/>
    <x v="3"/>
    <n v="100"/>
    <x v="2"/>
    <x v="2"/>
    <x v="1"/>
    <s v="TWh"/>
    <n v="0"/>
  </r>
  <r>
    <x v="8"/>
    <s v="DED5"/>
    <x v="1"/>
    <x v="3"/>
    <n v="100"/>
    <x v="2"/>
    <x v="2"/>
    <x v="1"/>
    <s v="TWh"/>
    <n v="0"/>
  </r>
  <r>
    <x v="8"/>
    <s v="DEE0"/>
    <x v="1"/>
    <x v="3"/>
    <n v="100"/>
    <x v="2"/>
    <x v="2"/>
    <x v="1"/>
    <s v="TWh"/>
    <n v="0"/>
  </r>
  <r>
    <x v="8"/>
    <s v="DEF0"/>
    <x v="1"/>
    <x v="3"/>
    <n v="100"/>
    <x v="2"/>
    <x v="2"/>
    <x v="1"/>
    <s v="TWh"/>
    <n v="78.051470706999993"/>
  </r>
  <r>
    <x v="8"/>
    <s v="DEG0"/>
    <x v="1"/>
    <x v="3"/>
    <n v="100"/>
    <x v="2"/>
    <x v="2"/>
    <x v="1"/>
    <s v="TWh"/>
    <n v="0"/>
  </r>
  <r>
    <x v="9"/>
    <s v="EL30"/>
    <x v="1"/>
    <x v="3"/>
    <n v="100"/>
    <x v="2"/>
    <x v="2"/>
    <x v="1"/>
    <s v="TWh"/>
    <n v="9.388724946"/>
  </r>
  <r>
    <x v="9"/>
    <s v="EL41"/>
    <x v="1"/>
    <x v="3"/>
    <n v="100"/>
    <x v="2"/>
    <x v="2"/>
    <x v="1"/>
    <s v="TWh"/>
    <n v="34.764682688000001"/>
  </r>
  <r>
    <x v="9"/>
    <s v="EL42"/>
    <x v="1"/>
    <x v="3"/>
    <n v="100"/>
    <x v="2"/>
    <x v="2"/>
    <x v="1"/>
    <s v="TWh"/>
    <n v="58.040636827"/>
  </r>
  <r>
    <x v="9"/>
    <s v="EL43"/>
    <x v="1"/>
    <x v="3"/>
    <n v="100"/>
    <x v="2"/>
    <x v="2"/>
    <x v="1"/>
    <s v="TWh"/>
    <n v="46.279064646000002"/>
  </r>
  <r>
    <x v="9"/>
    <s v="EL51"/>
    <x v="1"/>
    <x v="3"/>
    <n v="100"/>
    <x v="2"/>
    <x v="2"/>
    <x v="1"/>
    <s v="TWh"/>
    <n v="17.020126690000001"/>
  </r>
  <r>
    <x v="9"/>
    <s v="EL52"/>
    <x v="1"/>
    <x v="3"/>
    <n v="100"/>
    <x v="2"/>
    <x v="2"/>
    <x v="1"/>
    <s v="TWh"/>
    <n v="0"/>
  </r>
  <r>
    <x v="9"/>
    <s v="EL53"/>
    <x v="1"/>
    <x v="3"/>
    <n v="100"/>
    <x v="2"/>
    <x v="2"/>
    <x v="1"/>
    <s v="TWh"/>
    <n v="8.0704639119999992"/>
  </r>
  <r>
    <x v="9"/>
    <s v="EL54"/>
    <x v="1"/>
    <x v="3"/>
    <n v="100"/>
    <x v="2"/>
    <x v="2"/>
    <x v="1"/>
    <s v="TWh"/>
    <n v="12.638119927"/>
  </r>
  <r>
    <x v="9"/>
    <s v="EL61"/>
    <x v="1"/>
    <x v="3"/>
    <n v="100"/>
    <x v="2"/>
    <x v="2"/>
    <x v="1"/>
    <s v="TWh"/>
    <n v="14.198166773000001"/>
  </r>
  <r>
    <x v="9"/>
    <s v="EL62"/>
    <x v="1"/>
    <x v="3"/>
    <n v="100"/>
    <x v="2"/>
    <x v="2"/>
    <x v="1"/>
    <s v="TWh"/>
    <n v="10.795934531"/>
  </r>
  <r>
    <x v="9"/>
    <s v="EL63"/>
    <x v="1"/>
    <x v="3"/>
    <n v="100"/>
    <x v="2"/>
    <x v="2"/>
    <x v="1"/>
    <s v="TWh"/>
    <n v="19.78588427"/>
  </r>
  <r>
    <x v="9"/>
    <s v="EL64"/>
    <x v="1"/>
    <x v="3"/>
    <n v="100"/>
    <x v="2"/>
    <x v="2"/>
    <x v="1"/>
    <s v="TWh"/>
    <n v="27.988956605999999"/>
  </r>
  <r>
    <x v="9"/>
    <s v="EL65"/>
    <x v="1"/>
    <x v="3"/>
    <n v="100"/>
    <x v="2"/>
    <x v="2"/>
    <x v="1"/>
    <s v="TWh"/>
    <n v="38.307765857"/>
  </r>
  <r>
    <x v="24"/>
    <s v="HU10"/>
    <x v="1"/>
    <x v="3"/>
    <n v="100"/>
    <x v="2"/>
    <x v="2"/>
    <x v="1"/>
    <s v="TWh"/>
    <n v="0"/>
  </r>
  <r>
    <x v="24"/>
    <s v="HU21"/>
    <x v="1"/>
    <x v="3"/>
    <n v="100"/>
    <x v="2"/>
    <x v="2"/>
    <x v="1"/>
    <s v="TWh"/>
    <n v="17.058806704999999"/>
  </r>
  <r>
    <x v="24"/>
    <s v="HU22"/>
    <x v="1"/>
    <x v="3"/>
    <n v="100"/>
    <x v="2"/>
    <x v="2"/>
    <x v="1"/>
    <s v="TWh"/>
    <n v="31.685580720000001"/>
  </r>
  <r>
    <x v="24"/>
    <s v="HU23"/>
    <x v="1"/>
    <x v="3"/>
    <n v="100"/>
    <x v="2"/>
    <x v="2"/>
    <x v="1"/>
    <s v="TWh"/>
    <n v="11.827394838"/>
  </r>
  <r>
    <x v="24"/>
    <s v="HU31"/>
    <x v="1"/>
    <x v="3"/>
    <n v="100"/>
    <x v="2"/>
    <x v="2"/>
    <x v="1"/>
    <s v="TWh"/>
    <n v="0"/>
  </r>
  <r>
    <x v="24"/>
    <s v="HU32"/>
    <x v="1"/>
    <x v="3"/>
    <n v="100"/>
    <x v="2"/>
    <x v="2"/>
    <x v="1"/>
    <s v="TWh"/>
    <n v="0"/>
  </r>
  <r>
    <x v="24"/>
    <s v="HU33"/>
    <x v="1"/>
    <x v="3"/>
    <n v="100"/>
    <x v="2"/>
    <x v="2"/>
    <x v="1"/>
    <s v="TWh"/>
    <n v="0"/>
  </r>
  <r>
    <x v="10"/>
    <s v="IE01"/>
    <x v="1"/>
    <x v="3"/>
    <n v="100"/>
    <x v="2"/>
    <x v="2"/>
    <x v="1"/>
    <s v="TWh"/>
    <n v="306.50043794599998"/>
  </r>
  <r>
    <x v="10"/>
    <s v="IE02"/>
    <x v="1"/>
    <x v="3"/>
    <n v="100"/>
    <x v="2"/>
    <x v="2"/>
    <x v="1"/>
    <s v="TWh"/>
    <n v="333.16684893799999"/>
  </r>
  <r>
    <x v="11"/>
    <s v="ITC1"/>
    <x v="1"/>
    <x v="3"/>
    <n v="100"/>
    <x v="2"/>
    <x v="2"/>
    <x v="1"/>
    <s v="TWh"/>
    <n v="14.216246698999999"/>
  </r>
  <r>
    <x v="11"/>
    <s v="ITC2"/>
    <x v="1"/>
    <x v="3"/>
    <n v="100"/>
    <x v="2"/>
    <x v="2"/>
    <x v="1"/>
    <s v="TWh"/>
    <n v="2.492800076"/>
  </r>
  <r>
    <x v="11"/>
    <s v="ITC3"/>
    <x v="1"/>
    <x v="3"/>
    <n v="100"/>
    <x v="2"/>
    <x v="2"/>
    <x v="1"/>
    <s v="TWh"/>
    <n v="0.73500481399999995"/>
  </r>
  <r>
    <x v="11"/>
    <s v="ITC4"/>
    <x v="1"/>
    <x v="3"/>
    <n v="100"/>
    <x v="2"/>
    <x v="2"/>
    <x v="1"/>
    <s v="TWh"/>
    <n v="0"/>
  </r>
  <r>
    <x v="11"/>
    <s v="ITF1"/>
    <x v="1"/>
    <x v="3"/>
    <n v="100"/>
    <x v="2"/>
    <x v="2"/>
    <x v="1"/>
    <s v="TWh"/>
    <n v="4.3544467750000004"/>
  </r>
  <r>
    <x v="11"/>
    <s v="ITF2"/>
    <x v="1"/>
    <x v="3"/>
    <n v="100"/>
    <x v="2"/>
    <x v="2"/>
    <x v="1"/>
    <s v="TWh"/>
    <n v="3.5637724"/>
  </r>
  <r>
    <x v="11"/>
    <s v="ITF3"/>
    <x v="1"/>
    <x v="3"/>
    <n v="100"/>
    <x v="2"/>
    <x v="2"/>
    <x v="1"/>
    <s v="TWh"/>
    <n v="7.3874473639999998"/>
  </r>
  <r>
    <x v="11"/>
    <s v="ITF4"/>
    <x v="1"/>
    <x v="3"/>
    <n v="100"/>
    <x v="2"/>
    <x v="2"/>
    <x v="1"/>
    <s v="TWh"/>
    <n v="26.995572724999999"/>
  </r>
  <r>
    <x v="11"/>
    <s v="ITF5"/>
    <x v="1"/>
    <x v="3"/>
    <n v="100"/>
    <x v="2"/>
    <x v="2"/>
    <x v="1"/>
    <s v="TWh"/>
    <n v="12.894153680000001"/>
  </r>
  <r>
    <x v="11"/>
    <s v="ITF6"/>
    <x v="1"/>
    <x v="3"/>
    <n v="100"/>
    <x v="2"/>
    <x v="2"/>
    <x v="1"/>
    <s v="TWh"/>
    <n v="13.02015858"/>
  </r>
  <r>
    <x v="11"/>
    <s v="ITG1"/>
    <x v="1"/>
    <x v="3"/>
    <n v="100"/>
    <x v="2"/>
    <x v="2"/>
    <x v="1"/>
    <s v="TWh"/>
    <n v="41.071378670999998"/>
  </r>
  <r>
    <x v="11"/>
    <s v="ITG2"/>
    <x v="1"/>
    <x v="3"/>
    <n v="100"/>
    <x v="2"/>
    <x v="2"/>
    <x v="1"/>
    <s v="TWh"/>
    <n v="59.906278362000002"/>
  </r>
  <r>
    <x v="11"/>
    <s v="ITH1"/>
    <x v="1"/>
    <x v="3"/>
    <n v="100"/>
    <x v="2"/>
    <x v="2"/>
    <x v="1"/>
    <s v="TWh"/>
    <n v="3.0784160589999998"/>
  </r>
  <r>
    <x v="11"/>
    <s v="ITH2"/>
    <x v="1"/>
    <x v="3"/>
    <n v="100"/>
    <x v="2"/>
    <x v="2"/>
    <x v="1"/>
    <s v="TWh"/>
    <n v="1.3369481729999999"/>
  </r>
  <r>
    <x v="11"/>
    <s v="ITH3"/>
    <x v="1"/>
    <x v="3"/>
    <n v="100"/>
    <x v="2"/>
    <x v="2"/>
    <x v="1"/>
    <s v="TWh"/>
    <n v="0"/>
  </r>
  <r>
    <x v="11"/>
    <s v="ITH4"/>
    <x v="1"/>
    <x v="3"/>
    <n v="100"/>
    <x v="2"/>
    <x v="2"/>
    <x v="1"/>
    <s v="TWh"/>
    <n v="2.672809617"/>
  </r>
  <r>
    <x v="11"/>
    <s v="ITH5"/>
    <x v="1"/>
    <x v="3"/>
    <n v="100"/>
    <x v="2"/>
    <x v="2"/>
    <x v="1"/>
    <s v="TWh"/>
    <n v="0"/>
  </r>
  <r>
    <x v="11"/>
    <s v="ITI1"/>
    <x v="1"/>
    <x v="3"/>
    <n v="100"/>
    <x v="2"/>
    <x v="2"/>
    <x v="1"/>
    <s v="TWh"/>
    <n v="0"/>
  </r>
  <r>
    <x v="11"/>
    <s v="ITI2"/>
    <x v="1"/>
    <x v="3"/>
    <n v="100"/>
    <x v="2"/>
    <x v="2"/>
    <x v="1"/>
    <s v="TWh"/>
    <n v="4.7674575409999997"/>
  </r>
  <r>
    <x v="11"/>
    <s v="ITI3"/>
    <x v="1"/>
    <x v="3"/>
    <n v="100"/>
    <x v="2"/>
    <x v="2"/>
    <x v="1"/>
    <s v="TWh"/>
    <n v="0"/>
  </r>
  <r>
    <x v="11"/>
    <s v="ITI4"/>
    <x v="1"/>
    <x v="3"/>
    <n v="100"/>
    <x v="2"/>
    <x v="2"/>
    <x v="1"/>
    <s v="TWh"/>
    <n v="0"/>
  </r>
  <r>
    <x v="11"/>
    <s v="SM00"/>
    <x v="1"/>
    <x v="3"/>
    <n v="100"/>
    <x v="2"/>
    <x v="2"/>
    <x v="1"/>
    <s v="TWh"/>
    <n v="0"/>
  </r>
  <r>
    <x v="12"/>
    <s v="LV00"/>
    <x v="1"/>
    <x v="3"/>
    <n v="100"/>
    <x v="2"/>
    <x v="2"/>
    <x v="1"/>
    <s v="TWh"/>
    <n v="165.31378436599999"/>
  </r>
  <r>
    <x v="13"/>
    <s v="LT00"/>
    <x v="1"/>
    <x v="3"/>
    <n v="100"/>
    <x v="2"/>
    <x v="2"/>
    <x v="1"/>
    <s v="TWh"/>
    <n v="320.99074797999998"/>
  </r>
  <r>
    <x v="25"/>
    <s v="LU00"/>
    <x v="1"/>
    <x v="3"/>
    <n v="100"/>
    <x v="2"/>
    <x v="2"/>
    <x v="1"/>
    <s v="TWh"/>
    <n v="0"/>
  </r>
  <r>
    <x v="14"/>
    <s v="MT00"/>
    <x v="1"/>
    <x v="3"/>
    <n v="100"/>
    <x v="2"/>
    <x v="2"/>
    <x v="1"/>
    <s v="TWh"/>
    <n v="0.19913302899999999"/>
  </r>
  <r>
    <x v="15"/>
    <s v="NL11"/>
    <x v="1"/>
    <x v="3"/>
    <n v="100"/>
    <x v="2"/>
    <x v="2"/>
    <x v="1"/>
    <s v="TWh"/>
    <n v="15.687186262000001"/>
  </r>
  <r>
    <x v="15"/>
    <s v="NL12"/>
    <x v="1"/>
    <x v="3"/>
    <n v="100"/>
    <x v="2"/>
    <x v="2"/>
    <x v="1"/>
    <s v="TWh"/>
    <n v="13.417412775000001"/>
  </r>
  <r>
    <x v="15"/>
    <s v="NL13"/>
    <x v="1"/>
    <x v="3"/>
    <n v="100"/>
    <x v="2"/>
    <x v="2"/>
    <x v="1"/>
    <s v="TWh"/>
    <n v="14.14870305"/>
  </r>
  <r>
    <x v="15"/>
    <s v="NL21"/>
    <x v="1"/>
    <x v="3"/>
    <n v="100"/>
    <x v="2"/>
    <x v="2"/>
    <x v="1"/>
    <s v="TWh"/>
    <n v="13.046380922000001"/>
  </r>
  <r>
    <x v="15"/>
    <s v="NL22"/>
    <x v="1"/>
    <x v="3"/>
    <n v="100"/>
    <x v="2"/>
    <x v="2"/>
    <x v="1"/>
    <s v="TWh"/>
    <n v="8.7595756869999999"/>
  </r>
  <r>
    <x v="15"/>
    <s v="NL23"/>
    <x v="1"/>
    <x v="3"/>
    <n v="100"/>
    <x v="2"/>
    <x v="2"/>
    <x v="1"/>
    <s v="TWh"/>
    <n v="8.8931068310000008"/>
  </r>
  <r>
    <x v="15"/>
    <s v="NL31"/>
    <x v="1"/>
    <x v="3"/>
    <n v="100"/>
    <x v="2"/>
    <x v="2"/>
    <x v="1"/>
    <s v="TWh"/>
    <n v="4.5924857079999999"/>
  </r>
  <r>
    <x v="15"/>
    <s v="NL32"/>
    <x v="1"/>
    <x v="3"/>
    <n v="100"/>
    <x v="2"/>
    <x v="2"/>
    <x v="1"/>
    <s v="TWh"/>
    <n v="11.270568094"/>
  </r>
  <r>
    <x v="15"/>
    <s v="NL33"/>
    <x v="1"/>
    <x v="3"/>
    <n v="100"/>
    <x v="2"/>
    <x v="2"/>
    <x v="1"/>
    <s v="TWh"/>
    <n v="9.6499741159999992"/>
  </r>
  <r>
    <x v="15"/>
    <s v="NL34"/>
    <x v="1"/>
    <x v="3"/>
    <n v="100"/>
    <x v="2"/>
    <x v="2"/>
    <x v="1"/>
    <s v="TWh"/>
    <n v="9.2877378509999993"/>
  </r>
  <r>
    <x v="15"/>
    <s v="NL41"/>
    <x v="1"/>
    <x v="3"/>
    <n v="100"/>
    <x v="2"/>
    <x v="2"/>
    <x v="1"/>
    <s v="TWh"/>
    <n v="13.819333894"/>
  </r>
  <r>
    <x v="15"/>
    <s v="NL42"/>
    <x v="1"/>
    <x v="3"/>
    <n v="100"/>
    <x v="2"/>
    <x v="2"/>
    <x v="1"/>
    <s v="TWh"/>
    <n v="0"/>
  </r>
  <r>
    <x v="16"/>
    <s v="PL11"/>
    <x v="1"/>
    <x v="3"/>
    <n v="100"/>
    <x v="2"/>
    <x v="2"/>
    <x v="1"/>
    <s v="TWh"/>
    <n v="43.519586637000003"/>
  </r>
  <r>
    <x v="16"/>
    <s v="PL12"/>
    <x v="1"/>
    <x v="3"/>
    <n v="100"/>
    <x v="2"/>
    <x v="2"/>
    <x v="1"/>
    <s v="TWh"/>
    <n v="92.911868312999999"/>
  </r>
  <r>
    <x v="16"/>
    <s v="PL21"/>
    <x v="1"/>
    <x v="3"/>
    <n v="100"/>
    <x v="2"/>
    <x v="2"/>
    <x v="1"/>
    <s v="TWh"/>
    <n v="5.1483144689999998"/>
  </r>
  <r>
    <x v="16"/>
    <s v="PL22"/>
    <x v="1"/>
    <x v="3"/>
    <n v="100"/>
    <x v="2"/>
    <x v="2"/>
    <x v="1"/>
    <s v="TWh"/>
    <n v="4.030165545"/>
  </r>
  <r>
    <x v="16"/>
    <s v="PL31"/>
    <x v="1"/>
    <x v="3"/>
    <n v="100"/>
    <x v="2"/>
    <x v="2"/>
    <x v="1"/>
    <s v="TWh"/>
    <n v="104.747675685"/>
  </r>
  <r>
    <x v="16"/>
    <s v="PL32"/>
    <x v="1"/>
    <x v="3"/>
    <n v="100"/>
    <x v="2"/>
    <x v="2"/>
    <x v="1"/>
    <s v="TWh"/>
    <n v="11.58746958"/>
  </r>
  <r>
    <x v="16"/>
    <s v="PL33"/>
    <x v="1"/>
    <x v="3"/>
    <n v="100"/>
    <x v="2"/>
    <x v="2"/>
    <x v="1"/>
    <s v="TWh"/>
    <n v="12.452134961000001"/>
  </r>
  <r>
    <x v="16"/>
    <s v="PL34"/>
    <x v="1"/>
    <x v="3"/>
    <n v="100"/>
    <x v="2"/>
    <x v="2"/>
    <x v="1"/>
    <s v="TWh"/>
    <n v="91.724947125"/>
  </r>
  <r>
    <x v="16"/>
    <s v="PL41"/>
    <x v="1"/>
    <x v="3"/>
    <n v="100"/>
    <x v="2"/>
    <x v="2"/>
    <x v="1"/>
    <s v="TWh"/>
    <n v="97.150234124999997"/>
  </r>
  <r>
    <x v="16"/>
    <s v="PL42"/>
    <x v="1"/>
    <x v="3"/>
    <n v="100"/>
    <x v="2"/>
    <x v="2"/>
    <x v="1"/>
    <s v="TWh"/>
    <n v="76.698534996999996"/>
  </r>
  <r>
    <x v="16"/>
    <s v="PL43"/>
    <x v="1"/>
    <x v="3"/>
    <n v="100"/>
    <x v="2"/>
    <x v="2"/>
    <x v="1"/>
    <s v="TWh"/>
    <n v="6.1496220279999996"/>
  </r>
  <r>
    <x v="16"/>
    <s v="PL51"/>
    <x v="1"/>
    <x v="3"/>
    <n v="100"/>
    <x v="2"/>
    <x v="2"/>
    <x v="1"/>
    <s v="TWh"/>
    <n v="43.542230156000002"/>
  </r>
  <r>
    <x v="16"/>
    <s v="PL52"/>
    <x v="1"/>
    <x v="3"/>
    <n v="100"/>
    <x v="2"/>
    <x v="2"/>
    <x v="1"/>
    <s v="TWh"/>
    <n v="27.785532208999999"/>
  </r>
  <r>
    <x v="16"/>
    <s v="PL61"/>
    <x v="1"/>
    <x v="3"/>
    <n v="100"/>
    <x v="2"/>
    <x v="2"/>
    <x v="1"/>
    <s v="TWh"/>
    <n v="89.649746925000002"/>
  </r>
  <r>
    <x v="16"/>
    <s v="PL62"/>
    <x v="1"/>
    <x v="3"/>
    <n v="100"/>
    <x v="2"/>
    <x v="2"/>
    <x v="1"/>
    <s v="TWh"/>
    <n v="127.184707162"/>
  </r>
  <r>
    <x v="16"/>
    <s v="PL63"/>
    <x v="1"/>
    <x v="3"/>
    <n v="100"/>
    <x v="2"/>
    <x v="2"/>
    <x v="1"/>
    <s v="TWh"/>
    <n v="80.022757679999998"/>
  </r>
  <r>
    <x v="17"/>
    <s v="PT11"/>
    <x v="1"/>
    <x v="3"/>
    <n v="100"/>
    <x v="2"/>
    <x v="2"/>
    <x v="1"/>
    <s v="TWh"/>
    <n v="12.170615659999999"/>
  </r>
  <r>
    <x v="17"/>
    <s v="PT15"/>
    <x v="1"/>
    <x v="3"/>
    <n v="100"/>
    <x v="2"/>
    <x v="2"/>
    <x v="1"/>
    <s v="TWh"/>
    <n v="1.7768792419999999"/>
  </r>
  <r>
    <x v="17"/>
    <s v="PT16"/>
    <x v="1"/>
    <x v="3"/>
    <n v="100"/>
    <x v="2"/>
    <x v="2"/>
    <x v="1"/>
    <s v="TWh"/>
    <n v="0"/>
  </r>
  <r>
    <x v="17"/>
    <s v="PT17"/>
    <x v="1"/>
    <x v="3"/>
    <n v="100"/>
    <x v="2"/>
    <x v="2"/>
    <x v="1"/>
    <s v="TWh"/>
    <n v="0"/>
  </r>
  <r>
    <x v="17"/>
    <s v="PT18"/>
    <x v="1"/>
    <x v="3"/>
    <n v="100"/>
    <x v="2"/>
    <x v="2"/>
    <x v="1"/>
    <s v="TWh"/>
    <n v="0"/>
  </r>
  <r>
    <x v="18"/>
    <s v="RO11"/>
    <x v="1"/>
    <x v="3"/>
    <n v="100"/>
    <x v="2"/>
    <x v="2"/>
    <x v="1"/>
    <s v="TWh"/>
    <n v="0"/>
  </r>
  <r>
    <x v="18"/>
    <s v="RO12"/>
    <x v="1"/>
    <x v="3"/>
    <n v="100"/>
    <x v="2"/>
    <x v="2"/>
    <x v="1"/>
    <s v="TWh"/>
    <n v="0"/>
  </r>
  <r>
    <x v="18"/>
    <s v="RO21"/>
    <x v="1"/>
    <x v="3"/>
    <n v="100"/>
    <x v="2"/>
    <x v="2"/>
    <x v="1"/>
    <s v="TWh"/>
    <n v="33.423911400000001"/>
  </r>
  <r>
    <x v="18"/>
    <s v="RO22"/>
    <x v="1"/>
    <x v="3"/>
    <n v="100"/>
    <x v="2"/>
    <x v="2"/>
    <x v="1"/>
    <s v="TWh"/>
    <n v="39.878978146999998"/>
  </r>
  <r>
    <x v="18"/>
    <s v="RO31"/>
    <x v="1"/>
    <x v="3"/>
    <n v="100"/>
    <x v="2"/>
    <x v="2"/>
    <x v="1"/>
    <s v="TWh"/>
    <n v="0"/>
  </r>
  <r>
    <x v="18"/>
    <s v="RO32"/>
    <x v="1"/>
    <x v="3"/>
    <n v="100"/>
    <x v="2"/>
    <x v="2"/>
    <x v="1"/>
    <s v="TWh"/>
    <n v="0"/>
  </r>
  <r>
    <x v="18"/>
    <s v="RO41"/>
    <x v="1"/>
    <x v="3"/>
    <n v="100"/>
    <x v="2"/>
    <x v="2"/>
    <x v="1"/>
    <s v="TWh"/>
    <n v="0"/>
  </r>
  <r>
    <x v="18"/>
    <s v="RO42"/>
    <x v="1"/>
    <x v="3"/>
    <n v="100"/>
    <x v="2"/>
    <x v="2"/>
    <x v="1"/>
    <s v="TWh"/>
    <n v="0"/>
  </r>
  <r>
    <x v="26"/>
    <s v="SK01"/>
    <x v="1"/>
    <x v="3"/>
    <n v="100"/>
    <x v="2"/>
    <x v="2"/>
    <x v="1"/>
    <s v="TWh"/>
    <n v="3.8911102959999999"/>
  </r>
  <r>
    <x v="26"/>
    <s v="SK02"/>
    <x v="1"/>
    <x v="3"/>
    <n v="100"/>
    <x v="2"/>
    <x v="2"/>
    <x v="1"/>
    <s v="TWh"/>
    <n v="34.588558509999999"/>
  </r>
  <r>
    <x v="26"/>
    <s v="SK03"/>
    <x v="1"/>
    <x v="3"/>
    <n v="100"/>
    <x v="2"/>
    <x v="2"/>
    <x v="1"/>
    <s v="TWh"/>
    <n v="0"/>
  </r>
  <r>
    <x v="26"/>
    <s v="SK04"/>
    <x v="1"/>
    <x v="3"/>
    <n v="100"/>
    <x v="2"/>
    <x v="2"/>
    <x v="1"/>
    <s v="TWh"/>
    <n v="0"/>
  </r>
  <r>
    <x v="27"/>
    <s v="SI03"/>
    <x v="1"/>
    <x v="3"/>
    <n v="100"/>
    <x v="2"/>
    <x v="2"/>
    <x v="1"/>
    <s v="TWh"/>
    <n v="0"/>
  </r>
  <r>
    <x v="27"/>
    <s v="SI04"/>
    <x v="1"/>
    <x v="3"/>
    <n v="100"/>
    <x v="2"/>
    <x v="2"/>
    <x v="1"/>
    <s v="TWh"/>
    <n v="1.065258327"/>
  </r>
  <r>
    <x v="19"/>
    <s v="AD00"/>
    <x v="1"/>
    <x v="3"/>
    <n v="100"/>
    <x v="2"/>
    <x v="2"/>
    <x v="1"/>
    <s v="TWh"/>
    <n v="1.780339463"/>
  </r>
  <r>
    <x v="19"/>
    <s v="ES11"/>
    <x v="1"/>
    <x v="3"/>
    <n v="100"/>
    <x v="2"/>
    <x v="2"/>
    <x v="1"/>
    <s v="TWh"/>
    <n v="19.659820523"/>
  </r>
  <r>
    <x v="19"/>
    <s v="ES12"/>
    <x v="1"/>
    <x v="3"/>
    <n v="100"/>
    <x v="2"/>
    <x v="2"/>
    <x v="1"/>
    <s v="TWh"/>
    <n v="13.1449275"/>
  </r>
  <r>
    <x v="19"/>
    <s v="ES13"/>
    <x v="1"/>
    <x v="3"/>
    <n v="100"/>
    <x v="2"/>
    <x v="2"/>
    <x v="1"/>
    <s v="TWh"/>
    <n v="3.1691818349999998"/>
  </r>
  <r>
    <x v="19"/>
    <s v="ES21"/>
    <x v="1"/>
    <x v="3"/>
    <n v="100"/>
    <x v="2"/>
    <x v="2"/>
    <x v="1"/>
    <s v="TWh"/>
    <n v="3.463199742"/>
  </r>
  <r>
    <x v="19"/>
    <s v="ES22"/>
    <x v="1"/>
    <x v="3"/>
    <n v="100"/>
    <x v="2"/>
    <x v="2"/>
    <x v="1"/>
    <s v="TWh"/>
    <n v="16.883218031999998"/>
  </r>
  <r>
    <x v="19"/>
    <s v="ES23"/>
    <x v="1"/>
    <x v="3"/>
    <n v="100"/>
    <x v="2"/>
    <x v="2"/>
    <x v="1"/>
    <s v="TWh"/>
    <n v="4.1094469890000003"/>
  </r>
  <r>
    <x v="19"/>
    <s v="ES24"/>
    <x v="1"/>
    <x v="3"/>
    <n v="100"/>
    <x v="2"/>
    <x v="2"/>
    <x v="1"/>
    <s v="TWh"/>
    <n v="212.923482898"/>
  </r>
  <r>
    <x v="19"/>
    <s v="ES30"/>
    <x v="1"/>
    <x v="3"/>
    <n v="100"/>
    <x v="2"/>
    <x v="2"/>
    <x v="1"/>
    <s v="TWh"/>
    <n v="0"/>
  </r>
  <r>
    <x v="19"/>
    <s v="ES41"/>
    <x v="1"/>
    <x v="3"/>
    <n v="100"/>
    <x v="2"/>
    <x v="2"/>
    <x v="1"/>
    <s v="TWh"/>
    <n v="273.61638809999999"/>
  </r>
  <r>
    <x v="19"/>
    <s v="ES42"/>
    <x v="1"/>
    <x v="3"/>
    <n v="100"/>
    <x v="2"/>
    <x v="2"/>
    <x v="1"/>
    <s v="TWh"/>
    <n v="114.330534328"/>
  </r>
  <r>
    <x v="19"/>
    <s v="ES43"/>
    <x v="1"/>
    <x v="3"/>
    <n v="100"/>
    <x v="2"/>
    <x v="2"/>
    <x v="1"/>
    <s v="TWh"/>
    <n v="0"/>
  </r>
  <r>
    <x v="19"/>
    <s v="ES51"/>
    <x v="1"/>
    <x v="3"/>
    <n v="100"/>
    <x v="2"/>
    <x v="2"/>
    <x v="1"/>
    <s v="TWh"/>
    <n v="35.561318354000001"/>
  </r>
  <r>
    <x v="19"/>
    <s v="ES52"/>
    <x v="1"/>
    <x v="3"/>
    <n v="100"/>
    <x v="2"/>
    <x v="2"/>
    <x v="1"/>
    <s v="TWh"/>
    <n v="29.493980489999998"/>
  </r>
  <r>
    <x v="19"/>
    <s v="ES53"/>
    <x v="1"/>
    <x v="3"/>
    <n v="100"/>
    <x v="2"/>
    <x v="2"/>
    <x v="1"/>
    <s v="TWh"/>
    <n v="3.5348754310000001"/>
  </r>
  <r>
    <x v="19"/>
    <s v="ES61"/>
    <x v="1"/>
    <x v="3"/>
    <n v="100"/>
    <x v="2"/>
    <x v="2"/>
    <x v="1"/>
    <s v="TWh"/>
    <n v="80.677418555000003"/>
  </r>
  <r>
    <x v="19"/>
    <s v="ES62"/>
    <x v="1"/>
    <x v="3"/>
    <n v="100"/>
    <x v="2"/>
    <x v="2"/>
    <x v="1"/>
    <s v="TWh"/>
    <n v="8.7040379479999999"/>
  </r>
  <r>
    <x v="20"/>
    <s v="SE11"/>
    <x v="1"/>
    <x v="3"/>
    <n v="100"/>
    <x v="2"/>
    <x v="2"/>
    <x v="1"/>
    <s v="TWh"/>
    <n v="2.4330211240000001"/>
  </r>
  <r>
    <x v="20"/>
    <s v="SE12"/>
    <x v="1"/>
    <x v="3"/>
    <n v="100"/>
    <x v="2"/>
    <x v="2"/>
    <x v="1"/>
    <s v="TWh"/>
    <n v="42.821347660999997"/>
  </r>
  <r>
    <x v="20"/>
    <s v="SE21"/>
    <x v="1"/>
    <x v="3"/>
    <n v="100"/>
    <x v="2"/>
    <x v="2"/>
    <x v="1"/>
    <s v="TWh"/>
    <n v="37.993816500999998"/>
  </r>
  <r>
    <x v="20"/>
    <s v="SE22"/>
    <x v="1"/>
    <x v="3"/>
    <n v="100"/>
    <x v="2"/>
    <x v="2"/>
    <x v="1"/>
    <s v="TWh"/>
    <n v="43.514793003000001"/>
  </r>
  <r>
    <x v="20"/>
    <s v="SE23"/>
    <x v="1"/>
    <x v="3"/>
    <n v="100"/>
    <x v="2"/>
    <x v="2"/>
    <x v="1"/>
    <s v="TWh"/>
    <n v="49.340249030999999"/>
  </r>
  <r>
    <x v="20"/>
    <s v="SE31"/>
    <x v="1"/>
    <x v="3"/>
    <n v="100"/>
    <x v="2"/>
    <x v="2"/>
    <x v="1"/>
    <s v="TWh"/>
    <n v="15.988852013000001"/>
  </r>
  <r>
    <x v="20"/>
    <s v="SE32"/>
    <x v="1"/>
    <x v="3"/>
    <n v="100"/>
    <x v="2"/>
    <x v="2"/>
    <x v="1"/>
    <s v="TWh"/>
    <n v="94.578145610000007"/>
  </r>
  <r>
    <x v="20"/>
    <s v="SE33"/>
    <x v="1"/>
    <x v="3"/>
    <n v="100"/>
    <x v="2"/>
    <x v="2"/>
    <x v="1"/>
    <s v="TWh"/>
    <n v="167.013875934"/>
  </r>
  <r>
    <x v="21"/>
    <s v="UKC1"/>
    <x v="1"/>
    <x v="3"/>
    <n v="100"/>
    <x v="2"/>
    <x v="2"/>
    <x v="1"/>
    <s v="TWh"/>
    <n v="12.788542229999999"/>
  </r>
  <r>
    <x v="21"/>
    <s v="UKC2"/>
    <x v="1"/>
    <x v="3"/>
    <n v="100"/>
    <x v="2"/>
    <x v="2"/>
    <x v="1"/>
    <s v="TWh"/>
    <n v="35.051207325"/>
  </r>
  <r>
    <x v="21"/>
    <s v="UKD1"/>
    <x v="1"/>
    <x v="3"/>
    <n v="100"/>
    <x v="2"/>
    <x v="2"/>
    <x v="1"/>
    <s v="TWh"/>
    <n v="29.959446374999999"/>
  </r>
  <r>
    <x v="21"/>
    <s v="UKD3"/>
    <x v="1"/>
    <x v="3"/>
    <n v="100"/>
    <x v="2"/>
    <x v="2"/>
    <x v="1"/>
    <s v="TWh"/>
    <n v="0.95851807099999997"/>
  </r>
  <r>
    <x v="21"/>
    <s v="UKD4"/>
    <x v="1"/>
    <x v="3"/>
    <n v="100"/>
    <x v="2"/>
    <x v="2"/>
    <x v="1"/>
    <s v="TWh"/>
    <n v="9.7351005110000006"/>
  </r>
  <r>
    <x v="21"/>
    <s v="UKD6"/>
    <x v="1"/>
    <x v="3"/>
    <n v="100"/>
    <x v="2"/>
    <x v="2"/>
    <x v="1"/>
    <s v="TWh"/>
    <n v="12.271687447"/>
  </r>
  <r>
    <x v="21"/>
    <s v="UKD7"/>
    <x v="1"/>
    <x v="3"/>
    <n v="100"/>
    <x v="2"/>
    <x v="2"/>
    <x v="1"/>
    <s v="TWh"/>
    <n v="0.48452518100000003"/>
  </r>
  <r>
    <x v="21"/>
    <s v="UKE1"/>
    <x v="1"/>
    <x v="3"/>
    <n v="100"/>
    <x v="2"/>
    <x v="2"/>
    <x v="1"/>
    <s v="TWh"/>
    <n v="32.750370056000001"/>
  </r>
  <r>
    <x v="21"/>
    <s v="UKE2"/>
    <x v="1"/>
    <x v="3"/>
    <n v="100"/>
    <x v="2"/>
    <x v="2"/>
    <x v="1"/>
    <s v="TWh"/>
    <n v="42.694200561999999"/>
  </r>
  <r>
    <x v="21"/>
    <s v="UKE3"/>
    <x v="1"/>
    <x v="3"/>
    <n v="100"/>
    <x v="2"/>
    <x v="2"/>
    <x v="1"/>
    <s v="TWh"/>
    <n v="4.2144918450000004"/>
  </r>
  <r>
    <x v="21"/>
    <s v="UKE4"/>
    <x v="1"/>
    <x v="3"/>
    <n v="100"/>
    <x v="2"/>
    <x v="2"/>
    <x v="1"/>
    <s v="TWh"/>
    <n v="3.9149578799999998"/>
  </r>
  <r>
    <x v="21"/>
    <s v="UKF1"/>
    <x v="1"/>
    <x v="3"/>
    <n v="100"/>
    <x v="2"/>
    <x v="2"/>
    <x v="1"/>
    <s v="TWh"/>
    <n v="18.525648"/>
  </r>
  <r>
    <x v="21"/>
    <s v="UKF2"/>
    <x v="1"/>
    <x v="3"/>
    <n v="100"/>
    <x v="2"/>
    <x v="2"/>
    <x v="1"/>
    <s v="TWh"/>
    <n v="34.232612699999997"/>
  </r>
  <r>
    <x v="21"/>
    <s v="UKF3"/>
    <x v="1"/>
    <x v="3"/>
    <n v="100"/>
    <x v="2"/>
    <x v="2"/>
    <x v="1"/>
    <s v="TWh"/>
    <n v="55.779526390999997"/>
  </r>
  <r>
    <x v="21"/>
    <s v="UKG1"/>
    <x v="1"/>
    <x v="3"/>
    <n v="100"/>
    <x v="2"/>
    <x v="2"/>
    <x v="1"/>
    <s v="TWh"/>
    <n v="32.89698645"/>
  </r>
  <r>
    <x v="21"/>
    <s v="UKG2"/>
    <x v="1"/>
    <x v="3"/>
    <n v="100"/>
    <x v="2"/>
    <x v="2"/>
    <x v="1"/>
    <s v="TWh"/>
    <n v="34.821777449999999"/>
  </r>
  <r>
    <x v="21"/>
    <s v="UKG3"/>
    <x v="1"/>
    <x v="3"/>
    <n v="100"/>
    <x v="2"/>
    <x v="2"/>
    <x v="1"/>
    <s v="TWh"/>
    <n v="0.142055719"/>
  </r>
  <r>
    <x v="21"/>
    <s v="UKH1"/>
    <x v="1"/>
    <x v="3"/>
    <n v="100"/>
    <x v="2"/>
    <x v="2"/>
    <x v="1"/>
    <s v="TWh"/>
    <n v="101.785046921"/>
  </r>
  <r>
    <x v="21"/>
    <s v="UKH2"/>
    <x v="1"/>
    <x v="3"/>
    <n v="100"/>
    <x v="2"/>
    <x v="2"/>
    <x v="1"/>
    <s v="TWh"/>
    <n v="11.772870599999999"/>
  </r>
  <r>
    <x v="21"/>
    <s v="UKH3"/>
    <x v="1"/>
    <x v="3"/>
    <n v="100"/>
    <x v="2"/>
    <x v="2"/>
    <x v="1"/>
    <s v="TWh"/>
    <n v="15.722508225"/>
  </r>
  <r>
    <x v="21"/>
    <s v="UKI3"/>
    <x v="1"/>
    <x v="3"/>
    <n v="100"/>
    <x v="2"/>
    <x v="2"/>
    <x v="1"/>
    <s v="TWh"/>
    <n v="0"/>
  </r>
  <r>
    <x v="21"/>
    <s v="UKI4"/>
    <x v="1"/>
    <x v="3"/>
    <n v="100"/>
    <x v="2"/>
    <x v="2"/>
    <x v="1"/>
    <s v="TWh"/>
    <n v="0"/>
  </r>
  <r>
    <x v="21"/>
    <s v="UKI5"/>
    <x v="1"/>
    <x v="3"/>
    <n v="100"/>
    <x v="2"/>
    <x v="2"/>
    <x v="1"/>
    <s v="TWh"/>
    <n v="3.6349436999999998E-2"/>
  </r>
  <r>
    <x v="21"/>
    <s v="UKI6"/>
    <x v="1"/>
    <x v="3"/>
    <n v="100"/>
    <x v="2"/>
    <x v="2"/>
    <x v="1"/>
    <s v="TWh"/>
    <n v="3.6349436999999998E-2"/>
  </r>
  <r>
    <x v="21"/>
    <s v="UKI7"/>
    <x v="1"/>
    <x v="3"/>
    <n v="100"/>
    <x v="2"/>
    <x v="2"/>
    <x v="1"/>
    <s v="TWh"/>
    <n v="3.6349436999999998E-2"/>
  </r>
  <r>
    <x v="21"/>
    <s v="UKJ1"/>
    <x v="1"/>
    <x v="3"/>
    <n v="100"/>
    <x v="2"/>
    <x v="2"/>
    <x v="1"/>
    <s v="TWh"/>
    <n v="22.01502975"/>
  </r>
  <r>
    <x v="21"/>
    <s v="UKJ2"/>
    <x v="1"/>
    <x v="3"/>
    <n v="100"/>
    <x v="2"/>
    <x v="2"/>
    <x v="1"/>
    <s v="TWh"/>
    <n v="6.7744824899999996"/>
  </r>
  <r>
    <x v="21"/>
    <s v="UKJ3"/>
    <x v="1"/>
    <x v="3"/>
    <n v="100"/>
    <x v="2"/>
    <x v="2"/>
    <x v="1"/>
    <s v="TWh"/>
    <n v="12.235290469000001"/>
  </r>
  <r>
    <x v="21"/>
    <s v="UKJ4"/>
    <x v="1"/>
    <x v="3"/>
    <n v="100"/>
    <x v="2"/>
    <x v="2"/>
    <x v="1"/>
    <s v="TWh"/>
    <n v="8.0794032970000007"/>
  </r>
  <r>
    <x v="21"/>
    <s v="UKK1"/>
    <x v="1"/>
    <x v="3"/>
    <n v="100"/>
    <x v="2"/>
    <x v="2"/>
    <x v="1"/>
    <s v="TWh"/>
    <n v="21.644684325"/>
  </r>
  <r>
    <x v="21"/>
    <s v="UKK2"/>
    <x v="1"/>
    <x v="3"/>
    <n v="100"/>
    <x v="2"/>
    <x v="2"/>
    <x v="1"/>
    <s v="TWh"/>
    <n v="28.536469237999999"/>
  </r>
  <r>
    <x v="21"/>
    <s v="UKK3"/>
    <x v="1"/>
    <x v="3"/>
    <n v="100"/>
    <x v="2"/>
    <x v="2"/>
    <x v="1"/>
    <s v="TWh"/>
    <n v="24.099909749999998"/>
  </r>
  <r>
    <x v="21"/>
    <s v="UKK4"/>
    <x v="1"/>
    <x v="3"/>
    <n v="100"/>
    <x v="2"/>
    <x v="2"/>
    <x v="1"/>
    <s v="TWh"/>
    <n v="44.092605900000002"/>
  </r>
  <r>
    <x v="21"/>
    <s v="UKL1"/>
    <x v="1"/>
    <x v="3"/>
    <n v="100"/>
    <x v="2"/>
    <x v="2"/>
    <x v="1"/>
    <s v="TWh"/>
    <n v="87.775076812999998"/>
  </r>
  <r>
    <x v="21"/>
    <s v="UKL2"/>
    <x v="1"/>
    <x v="3"/>
    <n v="100"/>
    <x v="2"/>
    <x v="2"/>
    <x v="1"/>
    <s v="TWh"/>
    <n v="52.858339594"/>
  </r>
  <r>
    <x v="21"/>
    <s v="UKM2"/>
    <x v="1"/>
    <x v="3"/>
    <n v="100"/>
    <x v="2"/>
    <x v="2"/>
    <x v="1"/>
    <s v="TWh"/>
    <n v="126.492443677"/>
  </r>
  <r>
    <x v="21"/>
    <s v="UKM3"/>
    <x v="1"/>
    <x v="3"/>
    <n v="100"/>
    <x v="2"/>
    <x v="2"/>
    <x v="1"/>
    <s v="TWh"/>
    <n v="85.487223506000007"/>
  </r>
  <r>
    <x v="21"/>
    <s v="UKM5"/>
    <x v="1"/>
    <x v="3"/>
    <n v="100"/>
    <x v="2"/>
    <x v="2"/>
    <x v="1"/>
    <s v="TWh"/>
    <n v="56.983285330999998"/>
  </r>
  <r>
    <x v="21"/>
    <s v="UKM6"/>
    <x v="1"/>
    <x v="3"/>
    <n v="100"/>
    <x v="2"/>
    <x v="2"/>
    <x v="1"/>
    <s v="TWh"/>
    <n v="178.77217572500001"/>
  </r>
  <r>
    <x v="21"/>
    <s v="UKN0"/>
    <x v="1"/>
    <x v="3"/>
    <n v="100"/>
    <x v="2"/>
    <x v="2"/>
    <x v="1"/>
    <s v="TWh"/>
    <n v="113.637129"/>
  </r>
  <r>
    <x v="22"/>
    <s v="AT11"/>
    <x v="1"/>
    <x v="3"/>
    <n v="100"/>
    <x v="1"/>
    <x v="0"/>
    <x v="0"/>
    <s v="GWe"/>
    <n v="0.33376248600000002"/>
  </r>
  <r>
    <x v="22"/>
    <s v="AT12"/>
    <x v="1"/>
    <x v="3"/>
    <n v="100"/>
    <x v="1"/>
    <x v="0"/>
    <x v="0"/>
    <s v="GWe"/>
    <n v="0"/>
  </r>
  <r>
    <x v="22"/>
    <s v="AT13"/>
    <x v="1"/>
    <x v="3"/>
    <n v="100"/>
    <x v="1"/>
    <x v="0"/>
    <x v="0"/>
    <s v="GWe"/>
    <n v="0"/>
  </r>
  <r>
    <x v="22"/>
    <s v="AT21"/>
    <x v="1"/>
    <x v="3"/>
    <n v="100"/>
    <x v="1"/>
    <x v="0"/>
    <x v="0"/>
    <s v="GWe"/>
    <n v="5.51761E-4"/>
  </r>
  <r>
    <x v="22"/>
    <s v="AT22"/>
    <x v="1"/>
    <x v="3"/>
    <n v="100"/>
    <x v="1"/>
    <x v="0"/>
    <x v="0"/>
    <s v="GWe"/>
    <n v="1.3296554840000001"/>
  </r>
  <r>
    <x v="22"/>
    <s v="AT31"/>
    <x v="1"/>
    <x v="3"/>
    <n v="100"/>
    <x v="1"/>
    <x v="0"/>
    <x v="0"/>
    <s v="GWe"/>
    <n v="2.3228382349999999"/>
  </r>
  <r>
    <x v="22"/>
    <s v="AT32"/>
    <x v="1"/>
    <x v="3"/>
    <n v="100"/>
    <x v="1"/>
    <x v="0"/>
    <x v="0"/>
    <s v="GWe"/>
    <n v="0"/>
  </r>
  <r>
    <x v="22"/>
    <s v="AT33"/>
    <x v="1"/>
    <x v="3"/>
    <n v="100"/>
    <x v="1"/>
    <x v="0"/>
    <x v="0"/>
    <s v="GWe"/>
    <n v="7.4438200000000003E-4"/>
  </r>
  <r>
    <x v="22"/>
    <s v="AT34"/>
    <x v="1"/>
    <x v="3"/>
    <n v="100"/>
    <x v="1"/>
    <x v="0"/>
    <x v="0"/>
    <s v="GWe"/>
    <n v="7.5093899999999995E-4"/>
  </r>
  <r>
    <x v="0"/>
    <s v="BE10"/>
    <x v="1"/>
    <x v="3"/>
    <n v="100"/>
    <x v="1"/>
    <x v="0"/>
    <x v="0"/>
    <s v="GWe"/>
    <n v="0"/>
  </r>
  <r>
    <x v="0"/>
    <s v="BE21"/>
    <x v="1"/>
    <x v="3"/>
    <n v="100"/>
    <x v="1"/>
    <x v="0"/>
    <x v="0"/>
    <s v="GWe"/>
    <n v="0"/>
  </r>
  <r>
    <x v="0"/>
    <s v="BE22"/>
    <x v="1"/>
    <x v="3"/>
    <n v="100"/>
    <x v="1"/>
    <x v="0"/>
    <x v="0"/>
    <s v="GWe"/>
    <n v="0"/>
  </r>
  <r>
    <x v="0"/>
    <s v="BE23"/>
    <x v="1"/>
    <x v="3"/>
    <n v="100"/>
    <x v="1"/>
    <x v="0"/>
    <x v="0"/>
    <s v="GWe"/>
    <n v="0"/>
  </r>
  <r>
    <x v="0"/>
    <s v="BE24"/>
    <x v="1"/>
    <x v="3"/>
    <n v="100"/>
    <x v="1"/>
    <x v="0"/>
    <x v="0"/>
    <s v="GWe"/>
    <n v="0.155879085"/>
  </r>
  <r>
    <x v="0"/>
    <s v="BE25"/>
    <x v="1"/>
    <x v="3"/>
    <n v="100"/>
    <x v="1"/>
    <x v="0"/>
    <x v="0"/>
    <s v="GWe"/>
    <n v="0"/>
  </r>
  <r>
    <x v="0"/>
    <s v="BE31"/>
    <x v="1"/>
    <x v="3"/>
    <n v="100"/>
    <x v="1"/>
    <x v="0"/>
    <x v="0"/>
    <s v="GWe"/>
    <n v="0.85379226100000005"/>
  </r>
  <r>
    <x v="0"/>
    <s v="BE32"/>
    <x v="1"/>
    <x v="3"/>
    <n v="100"/>
    <x v="1"/>
    <x v="0"/>
    <x v="0"/>
    <s v="GWe"/>
    <n v="2.1398481970000001"/>
  </r>
  <r>
    <x v="0"/>
    <s v="BE33"/>
    <x v="1"/>
    <x v="3"/>
    <n v="100"/>
    <x v="1"/>
    <x v="0"/>
    <x v="0"/>
    <s v="GWe"/>
    <n v="1.8811771390000001"/>
  </r>
  <r>
    <x v="0"/>
    <s v="BE34"/>
    <x v="1"/>
    <x v="3"/>
    <n v="100"/>
    <x v="1"/>
    <x v="0"/>
    <x v="0"/>
    <s v="GWe"/>
    <n v="2.530751634"/>
  </r>
  <r>
    <x v="0"/>
    <s v="BE35"/>
    <x v="1"/>
    <x v="3"/>
    <n v="100"/>
    <x v="1"/>
    <x v="0"/>
    <x v="0"/>
    <s v="GWe"/>
    <n v="2.7753970589999999"/>
  </r>
  <r>
    <x v="1"/>
    <s v="BG31"/>
    <x v="1"/>
    <x v="3"/>
    <n v="100"/>
    <x v="1"/>
    <x v="0"/>
    <x v="0"/>
    <s v="GWe"/>
    <n v="33.505076400999997"/>
  </r>
  <r>
    <x v="1"/>
    <s v="BG32"/>
    <x v="1"/>
    <x v="3"/>
    <n v="100"/>
    <x v="1"/>
    <x v="0"/>
    <x v="0"/>
    <s v="GWe"/>
    <n v="21.837412299"/>
  </r>
  <r>
    <x v="1"/>
    <s v="BG33"/>
    <x v="1"/>
    <x v="3"/>
    <n v="100"/>
    <x v="1"/>
    <x v="0"/>
    <x v="0"/>
    <s v="GWe"/>
    <n v="12.698759936"/>
  </r>
  <r>
    <x v="1"/>
    <s v="BG34"/>
    <x v="1"/>
    <x v="3"/>
    <n v="100"/>
    <x v="1"/>
    <x v="0"/>
    <x v="0"/>
    <s v="GWe"/>
    <n v="20.661034034"/>
  </r>
  <r>
    <x v="1"/>
    <s v="BG41"/>
    <x v="1"/>
    <x v="3"/>
    <n v="100"/>
    <x v="1"/>
    <x v="0"/>
    <x v="0"/>
    <s v="GWe"/>
    <n v="2.1619197859999999"/>
  </r>
  <r>
    <x v="1"/>
    <s v="BG42"/>
    <x v="1"/>
    <x v="3"/>
    <n v="100"/>
    <x v="1"/>
    <x v="0"/>
    <x v="0"/>
    <s v="GWe"/>
    <n v="11.187355331999999"/>
  </r>
  <r>
    <x v="2"/>
    <s v="HR03"/>
    <x v="1"/>
    <x v="3"/>
    <n v="100"/>
    <x v="1"/>
    <x v="0"/>
    <x v="0"/>
    <s v="GWe"/>
    <n v="5.8941176469999998"/>
  </r>
  <r>
    <x v="2"/>
    <s v="HR04"/>
    <x v="1"/>
    <x v="3"/>
    <n v="100"/>
    <x v="1"/>
    <x v="0"/>
    <x v="0"/>
    <s v="GWe"/>
    <n v="23.318558824"/>
  </r>
  <r>
    <x v="3"/>
    <s v="CY00"/>
    <x v="1"/>
    <x v="3"/>
    <n v="100"/>
    <x v="1"/>
    <x v="0"/>
    <x v="0"/>
    <s v="GWe"/>
    <n v="4.5028177149999999"/>
  </r>
  <r>
    <x v="23"/>
    <s v="CZ01"/>
    <x v="1"/>
    <x v="3"/>
    <n v="100"/>
    <x v="1"/>
    <x v="0"/>
    <x v="0"/>
    <s v="GWe"/>
    <n v="0"/>
  </r>
  <r>
    <x v="23"/>
    <s v="CZ02"/>
    <x v="1"/>
    <x v="3"/>
    <n v="100"/>
    <x v="1"/>
    <x v="0"/>
    <x v="0"/>
    <s v="GWe"/>
    <n v="0"/>
  </r>
  <r>
    <x v="23"/>
    <s v="CZ03"/>
    <x v="1"/>
    <x v="3"/>
    <n v="100"/>
    <x v="1"/>
    <x v="0"/>
    <x v="0"/>
    <s v="GWe"/>
    <n v="7.168141544"/>
  </r>
  <r>
    <x v="23"/>
    <s v="CZ04"/>
    <x v="1"/>
    <x v="3"/>
    <n v="100"/>
    <x v="1"/>
    <x v="0"/>
    <x v="0"/>
    <s v="GWe"/>
    <n v="4.4735407970000001"/>
  </r>
  <r>
    <x v="23"/>
    <s v="CZ05"/>
    <x v="1"/>
    <x v="3"/>
    <n v="100"/>
    <x v="1"/>
    <x v="0"/>
    <x v="0"/>
    <s v="GWe"/>
    <n v="2.642911765"/>
  </r>
  <r>
    <x v="23"/>
    <s v="CZ06"/>
    <x v="1"/>
    <x v="3"/>
    <n v="100"/>
    <x v="1"/>
    <x v="0"/>
    <x v="0"/>
    <s v="GWe"/>
    <n v="0"/>
  </r>
  <r>
    <x v="23"/>
    <s v="CZ07"/>
    <x v="1"/>
    <x v="3"/>
    <n v="100"/>
    <x v="1"/>
    <x v="0"/>
    <x v="0"/>
    <s v="GWe"/>
    <n v="1.596493859"/>
  </r>
  <r>
    <x v="23"/>
    <s v="CZ08"/>
    <x v="1"/>
    <x v="3"/>
    <n v="100"/>
    <x v="1"/>
    <x v="0"/>
    <x v="0"/>
    <s v="GWe"/>
    <n v="0.59430481300000004"/>
  </r>
  <r>
    <x v="4"/>
    <s v="DK01"/>
    <x v="1"/>
    <x v="3"/>
    <n v="100"/>
    <x v="1"/>
    <x v="0"/>
    <x v="0"/>
    <s v="GWe"/>
    <n v="0"/>
  </r>
  <r>
    <x v="4"/>
    <s v="DK02"/>
    <x v="1"/>
    <x v="3"/>
    <n v="100"/>
    <x v="1"/>
    <x v="0"/>
    <x v="0"/>
    <s v="GWe"/>
    <n v="0"/>
  </r>
  <r>
    <x v="4"/>
    <s v="DK03"/>
    <x v="1"/>
    <x v="3"/>
    <n v="100"/>
    <x v="1"/>
    <x v="0"/>
    <x v="0"/>
    <s v="GWe"/>
    <n v="0"/>
  </r>
  <r>
    <x v="4"/>
    <s v="DK04"/>
    <x v="1"/>
    <x v="3"/>
    <n v="100"/>
    <x v="1"/>
    <x v="0"/>
    <x v="0"/>
    <s v="GWe"/>
    <n v="0"/>
  </r>
  <r>
    <x v="4"/>
    <s v="DK05"/>
    <x v="1"/>
    <x v="3"/>
    <n v="100"/>
    <x v="1"/>
    <x v="0"/>
    <x v="0"/>
    <s v="GWe"/>
    <n v="0"/>
  </r>
  <r>
    <x v="5"/>
    <s v="EE00"/>
    <x v="1"/>
    <x v="3"/>
    <n v="100"/>
    <x v="1"/>
    <x v="0"/>
    <x v="0"/>
    <s v="GWe"/>
    <n v="0"/>
  </r>
  <r>
    <x v="6"/>
    <s v="FI19"/>
    <x v="1"/>
    <x v="3"/>
    <n v="100"/>
    <x v="1"/>
    <x v="0"/>
    <x v="0"/>
    <s v="GWe"/>
    <n v="0"/>
  </r>
  <r>
    <x v="6"/>
    <s v="FI1B"/>
    <x v="1"/>
    <x v="3"/>
    <n v="100"/>
    <x v="1"/>
    <x v="0"/>
    <x v="0"/>
    <s v="GWe"/>
    <n v="0"/>
  </r>
  <r>
    <x v="6"/>
    <s v="FI1C"/>
    <x v="1"/>
    <x v="3"/>
    <n v="100"/>
    <x v="1"/>
    <x v="0"/>
    <x v="0"/>
    <s v="GWe"/>
    <n v="0"/>
  </r>
  <r>
    <x v="6"/>
    <s v="FI1D"/>
    <x v="1"/>
    <x v="3"/>
    <n v="100"/>
    <x v="1"/>
    <x v="0"/>
    <x v="0"/>
    <s v="GWe"/>
    <n v="0.49436470599999999"/>
  </r>
  <r>
    <x v="6"/>
    <s v="FI20"/>
    <x v="1"/>
    <x v="3"/>
    <n v="100"/>
    <x v="1"/>
    <x v="0"/>
    <x v="0"/>
    <s v="GWe"/>
    <n v="0"/>
  </r>
  <r>
    <x v="7"/>
    <s v="FR10"/>
    <x v="1"/>
    <x v="3"/>
    <n v="100"/>
    <x v="1"/>
    <x v="0"/>
    <x v="0"/>
    <s v="GWe"/>
    <n v="0"/>
  </r>
  <r>
    <x v="7"/>
    <s v="FR21"/>
    <x v="1"/>
    <x v="3"/>
    <n v="100"/>
    <x v="1"/>
    <x v="0"/>
    <x v="0"/>
    <s v="GWe"/>
    <n v="0"/>
  </r>
  <r>
    <x v="7"/>
    <s v="FR22"/>
    <x v="1"/>
    <x v="3"/>
    <n v="100"/>
    <x v="1"/>
    <x v="0"/>
    <x v="0"/>
    <s v="GWe"/>
    <n v="0"/>
  </r>
  <r>
    <x v="7"/>
    <s v="FR23"/>
    <x v="1"/>
    <x v="3"/>
    <n v="100"/>
    <x v="1"/>
    <x v="0"/>
    <x v="0"/>
    <s v="GWe"/>
    <n v="0"/>
  </r>
  <r>
    <x v="7"/>
    <s v="FR24"/>
    <x v="1"/>
    <x v="3"/>
    <n v="100"/>
    <x v="1"/>
    <x v="0"/>
    <x v="0"/>
    <s v="GWe"/>
    <n v="0"/>
  </r>
  <r>
    <x v="7"/>
    <s v="FR25"/>
    <x v="1"/>
    <x v="3"/>
    <n v="100"/>
    <x v="1"/>
    <x v="0"/>
    <x v="0"/>
    <s v="GWe"/>
    <n v="0"/>
  </r>
  <r>
    <x v="7"/>
    <s v="FR26"/>
    <x v="1"/>
    <x v="3"/>
    <n v="100"/>
    <x v="1"/>
    <x v="0"/>
    <x v="0"/>
    <s v="GWe"/>
    <n v="0"/>
  </r>
  <r>
    <x v="7"/>
    <s v="FR30"/>
    <x v="1"/>
    <x v="3"/>
    <n v="100"/>
    <x v="1"/>
    <x v="0"/>
    <x v="0"/>
    <s v="GWe"/>
    <n v="0"/>
  </r>
  <r>
    <x v="7"/>
    <s v="FR41"/>
    <x v="1"/>
    <x v="3"/>
    <n v="100"/>
    <x v="1"/>
    <x v="0"/>
    <x v="0"/>
    <s v="GWe"/>
    <n v="17.046947368000001"/>
  </r>
  <r>
    <x v="7"/>
    <s v="FR42"/>
    <x v="1"/>
    <x v="3"/>
    <n v="100"/>
    <x v="1"/>
    <x v="0"/>
    <x v="0"/>
    <s v="GWe"/>
    <n v="5.520941176"/>
  </r>
  <r>
    <x v="7"/>
    <s v="FR43"/>
    <x v="1"/>
    <x v="3"/>
    <n v="100"/>
    <x v="1"/>
    <x v="0"/>
    <x v="0"/>
    <s v="GWe"/>
    <n v="6.9382358010000003"/>
  </r>
  <r>
    <x v="7"/>
    <s v="FR51"/>
    <x v="1"/>
    <x v="3"/>
    <n v="100"/>
    <x v="1"/>
    <x v="0"/>
    <x v="0"/>
    <s v="GWe"/>
    <n v="0"/>
  </r>
  <r>
    <x v="7"/>
    <s v="FR52"/>
    <x v="1"/>
    <x v="3"/>
    <n v="100"/>
    <x v="1"/>
    <x v="0"/>
    <x v="0"/>
    <s v="GWe"/>
    <n v="0"/>
  </r>
  <r>
    <x v="7"/>
    <s v="FR53"/>
    <x v="1"/>
    <x v="3"/>
    <n v="100"/>
    <x v="1"/>
    <x v="0"/>
    <x v="0"/>
    <s v="GWe"/>
    <n v="0"/>
  </r>
  <r>
    <x v="7"/>
    <s v="FR61"/>
    <x v="1"/>
    <x v="3"/>
    <n v="100"/>
    <x v="1"/>
    <x v="0"/>
    <x v="0"/>
    <s v="GWe"/>
    <n v="29.256441175999999"/>
  </r>
  <r>
    <x v="7"/>
    <s v="FR62"/>
    <x v="1"/>
    <x v="3"/>
    <n v="100"/>
    <x v="1"/>
    <x v="0"/>
    <x v="0"/>
    <s v="GWe"/>
    <n v="16.900924308"/>
  </r>
  <r>
    <x v="7"/>
    <s v="FR63"/>
    <x v="1"/>
    <x v="3"/>
    <n v="100"/>
    <x v="1"/>
    <x v="0"/>
    <x v="0"/>
    <s v="GWe"/>
    <n v="3.7219246319999999"/>
  </r>
  <r>
    <x v="7"/>
    <s v="FR71"/>
    <x v="1"/>
    <x v="3"/>
    <n v="100"/>
    <x v="1"/>
    <x v="0"/>
    <x v="0"/>
    <s v="GWe"/>
    <n v="7.7473005639999997"/>
  </r>
  <r>
    <x v="7"/>
    <s v="FR72"/>
    <x v="1"/>
    <x v="3"/>
    <n v="100"/>
    <x v="1"/>
    <x v="0"/>
    <x v="0"/>
    <s v="GWe"/>
    <n v="0"/>
  </r>
  <r>
    <x v="7"/>
    <s v="FR81"/>
    <x v="1"/>
    <x v="3"/>
    <n v="100"/>
    <x v="1"/>
    <x v="0"/>
    <x v="0"/>
    <s v="GWe"/>
    <n v="0"/>
  </r>
  <r>
    <x v="7"/>
    <s v="FR82"/>
    <x v="1"/>
    <x v="3"/>
    <n v="100"/>
    <x v="1"/>
    <x v="0"/>
    <x v="0"/>
    <s v="GWe"/>
    <n v="4.8280748659999997"/>
  </r>
  <r>
    <x v="7"/>
    <s v="FR83"/>
    <x v="1"/>
    <x v="3"/>
    <n v="100"/>
    <x v="1"/>
    <x v="0"/>
    <x v="0"/>
    <s v="GWe"/>
    <n v="1.612330893"/>
  </r>
  <r>
    <x v="8"/>
    <s v="DEC0"/>
    <x v="1"/>
    <x v="3"/>
    <n v="100"/>
    <x v="1"/>
    <x v="0"/>
    <x v="0"/>
    <s v="GWe"/>
    <n v="0.193391444"/>
  </r>
  <r>
    <x v="8"/>
    <s v="DE11"/>
    <x v="1"/>
    <x v="3"/>
    <n v="100"/>
    <x v="1"/>
    <x v="0"/>
    <x v="0"/>
    <s v="GWe"/>
    <n v="0.721576471"/>
  </r>
  <r>
    <x v="8"/>
    <s v="DE12"/>
    <x v="1"/>
    <x v="3"/>
    <n v="100"/>
    <x v="1"/>
    <x v="0"/>
    <x v="0"/>
    <s v="GWe"/>
    <n v="0.26740557300000001"/>
  </r>
  <r>
    <x v="8"/>
    <s v="DE13"/>
    <x v="1"/>
    <x v="3"/>
    <n v="100"/>
    <x v="1"/>
    <x v="0"/>
    <x v="0"/>
    <s v="GWe"/>
    <n v="0.70029528500000005"/>
  </r>
  <r>
    <x v="8"/>
    <s v="DE14"/>
    <x v="1"/>
    <x v="3"/>
    <n v="100"/>
    <x v="1"/>
    <x v="0"/>
    <x v="0"/>
    <s v="GWe"/>
    <n v="1.0882287900000001"/>
  </r>
  <r>
    <x v="8"/>
    <s v="DE21"/>
    <x v="1"/>
    <x v="3"/>
    <n v="100"/>
    <x v="1"/>
    <x v="0"/>
    <x v="0"/>
    <s v="GWe"/>
    <n v="1.1208382349999999"/>
  </r>
  <r>
    <x v="8"/>
    <s v="DE22"/>
    <x v="1"/>
    <x v="3"/>
    <n v="100"/>
    <x v="1"/>
    <x v="0"/>
    <x v="0"/>
    <s v="GWe"/>
    <n v="0.81109068600000001"/>
  </r>
  <r>
    <x v="8"/>
    <s v="DE23"/>
    <x v="1"/>
    <x v="3"/>
    <n v="100"/>
    <x v="1"/>
    <x v="0"/>
    <x v="0"/>
    <s v="GWe"/>
    <n v="1.3761667959999999"/>
  </r>
  <r>
    <x v="8"/>
    <s v="DE24"/>
    <x v="1"/>
    <x v="3"/>
    <n v="100"/>
    <x v="1"/>
    <x v="0"/>
    <x v="0"/>
    <s v="GWe"/>
    <n v="0.49014614000000001"/>
  </r>
  <r>
    <x v="8"/>
    <s v="DE25"/>
    <x v="1"/>
    <x v="3"/>
    <n v="100"/>
    <x v="1"/>
    <x v="0"/>
    <x v="0"/>
    <s v="GWe"/>
    <n v="0.96756016"/>
  </r>
  <r>
    <x v="8"/>
    <s v="DE26"/>
    <x v="1"/>
    <x v="3"/>
    <n v="100"/>
    <x v="1"/>
    <x v="0"/>
    <x v="0"/>
    <s v="GWe"/>
    <n v="1.823744314"/>
  </r>
  <r>
    <x v="8"/>
    <s v="DE27"/>
    <x v="1"/>
    <x v="3"/>
    <n v="100"/>
    <x v="1"/>
    <x v="0"/>
    <x v="0"/>
    <s v="GWe"/>
    <n v="2.317243172"/>
  </r>
  <r>
    <x v="8"/>
    <s v="DE30"/>
    <x v="1"/>
    <x v="3"/>
    <n v="100"/>
    <x v="1"/>
    <x v="0"/>
    <x v="0"/>
    <s v="GWe"/>
    <n v="0"/>
  </r>
  <r>
    <x v="8"/>
    <s v="DE40"/>
    <x v="1"/>
    <x v="3"/>
    <n v="100"/>
    <x v="1"/>
    <x v="0"/>
    <x v="0"/>
    <s v="GWe"/>
    <n v="3.9061470589999998"/>
  </r>
  <r>
    <x v="8"/>
    <s v="DE50"/>
    <x v="1"/>
    <x v="3"/>
    <n v="100"/>
    <x v="1"/>
    <x v="0"/>
    <x v="0"/>
    <s v="GWe"/>
    <n v="0"/>
  </r>
  <r>
    <x v="8"/>
    <s v="DE60"/>
    <x v="1"/>
    <x v="3"/>
    <n v="100"/>
    <x v="1"/>
    <x v="0"/>
    <x v="0"/>
    <s v="GWe"/>
    <n v="0"/>
  </r>
  <r>
    <x v="8"/>
    <s v="DE71"/>
    <x v="1"/>
    <x v="3"/>
    <n v="100"/>
    <x v="1"/>
    <x v="0"/>
    <x v="0"/>
    <s v="GWe"/>
    <n v="0.26932662499999999"/>
  </r>
  <r>
    <x v="8"/>
    <s v="DE72"/>
    <x v="1"/>
    <x v="3"/>
    <n v="100"/>
    <x v="1"/>
    <x v="0"/>
    <x v="0"/>
    <s v="GWe"/>
    <n v="0.704269853"/>
  </r>
  <r>
    <x v="8"/>
    <s v="DE73"/>
    <x v="1"/>
    <x v="3"/>
    <n v="100"/>
    <x v="1"/>
    <x v="0"/>
    <x v="0"/>
    <s v="GWe"/>
    <n v="1.2063514580000001"/>
  </r>
  <r>
    <x v="8"/>
    <s v="DE80"/>
    <x v="1"/>
    <x v="3"/>
    <n v="100"/>
    <x v="1"/>
    <x v="0"/>
    <x v="0"/>
    <s v="GWe"/>
    <n v="0"/>
  </r>
  <r>
    <x v="8"/>
    <s v="DE91"/>
    <x v="1"/>
    <x v="3"/>
    <n v="100"/>
    <x v="1"/>
    <x v="0"/>
    <x v="0"/>
    <s v="GWe"/>
    <n v="1.3283805879999999"/>
  </r>
  <r>
    <x v="8"/>
    <s v="DE92"/>
    <x v="1"/>
    <x v="3"/>
    <n v="100"/>
    <x v="1"/>
    <x v="0"/>
    <x v="0"/>
    <s v="GWe"/>
    <n v="0.32724491"/>
  </r>
  <r>
    <x v="8"/>
    <s v="DE93"/>
    <x v="1"/>
    <x v="3"/>
    <n v="100"/>
    <x v="1"/>
    <x v="0"/>
    <x v="0"/>
    <s v="GWe"/>
    <n v="1.0949142160000001"/>
  </r>
  <r>
    <x v="8"/>
    <s v="DE94"/>
    <x v="1"/>
    <x v="3"/>
    <n v="100"/>
    <x v="1"/>
    <x v="0"/>
    <x v="0"/>
    <s v="GWe"/>
    <n v="0"/>
  </r>
  <r>
    <x v="8"/>
    <s v="DEA1"/>
    <x v="1"/>
    <x v="3"/>
    <n v="100"/>
    <x v="1"/>
    <x v="0"/>
    <x v="0"/>
    <s v="GWe"/>
    <n v="0"/>
  </r>
  <r>
    <x v="8"/>
    <s v="DEA2"/>
    <x v="1"/>
    <x v="3"/>
    <n v="100"/>
    <x v="1"/>
    <x v="0"/>
    <x v="0"/>
    <s v="GWe"/>
    <n v="0.39340533100000002"/>
  </r>
  <r>
    <x v="8"/>
    <s v="DEA3"/>
    <x v="1"/>
    <x v="3"/>
    <n v="100"/>
    <x v="1"/>
    <x v="0"/>
    <x v="0"/>
    <s v="GWe"/>
    <n v="0"/>
  </r>
  <r>
    <x v="8"/>
    <s v="DEA4"/>
    <x v="1"/>
    <x v="3"/>
    <n v="100"/>
    <x v="1"/>
    <x v="0"/>
    <x v="0"/>
    <s v="GWe"/>
    <n v="1.179319853"/>
  </r>
  <r>
    <x v="8"/>
    <s v="DEA5"/>
    <x v="1"/>
    <x v="3"/>
    <n v="100"/>
    <x v="1"/>
    <x v="0"/>
    <x v="0"/>
    <s v="GWe"/>
    <n v="0.60597285099999998"/>
  </r>
  <r>
    <x v="8"/>
    <s v="DEB1"/>
    <x v="1"/>
    <x v="3"/>
    <n v="100"/>
    <x v="1"/>
    <x v="0"/>
    <x v="0"/>
    <s v="GWe"/>
    <n v="0.70170833300000002"/>
  </r>
  <r>
    <x v="8"/>
    <s v="DEB2"/>
    <x v="1"/>
    <x v="3"/>
    <n v="100"/>
    <x v="1"/>
    <x v="0"/>
    <x v="0"/>
    <s v="GWe"/>
    <n v="0.400991661"/>
  </r>
  <r>
    <x v="8"/>
    <s v="DEB3"/>
    <x v="1"/>
    <x v="3"/>
    <n v="100"/>
    <x v="1"/>
    <x v="0"/>
    <x v="0"/>
    <s v="GWe"/>
    <n v="1.315706464"/>
  </r>
  <r>
    <x v="8"/>
    <s v="DED2"/>
    <x v="1"/>
    <x v="3"/>
    <n v="100"/>
    <x v="1"/>
    <x v="0"/>
    <x v="0"/>
    <s v="GWe"/>
    <n v="0.95180481299999997"/>
  </r>
  <r>
    <x v="8"/>
    <s v="DED4"/>
    <x v="1"/>
    <x v="3"/>
    <n v="100"/>
    <x v="1"/>
    <x v="0"/>
    <x v="0"/>
    <s v="GWe"/>
    <n v="1.9755698530000001"/>
  </r>
  <r>
    <x v="8"/>
    <s v="DED5"/>
    <x v="1"/>
    <x v="3"/>
    <n v="100"/>
    <x v="1"/>
    <x v="0"/>
    <x v="0"/>
    <s v="GWe"/>
    <n v="0.213651384"/>
  </r>
  <r>
    <x v="8"/>
    <s v="DEE0"/>
    <x v="1"/>
    <x v="3"/>
    <n v="100"/>
    <x v="1"/>
    <x v="0"/>
    <x v="0"/>
    <s v="GWe"/>
    <n v="4.1743382349999996"/>
  </r>
  <r>
    <x v="8"/>
    <s v="DEF0"/>
    <x v="1"/>
    <x v="3"/>
    <n v="100"/>
    <x v="1"/>
    <x v="0"/>
    <x v="0"/>
    <s v="GWe"/>
    <n v="0"/>
  </r>
  <r>
    <x v="8"/>
    <s v="DEG0"/>
    <x v="1"/>
    <x v="3"/>
    <n v="100"/>
    <x v="1"/>
    <x v="0"/>
    <x v="0"/>
    <s v="GWe"/>
    <n v="4.4656964290000003"/>
  </r>
  <r>
    <x v="9"/>
    <s v="EL30"/>
    <x v="1"/>
    <x v="3"/>
    <n v="100"/>
    <x v="1"/>
    <x v="0"/>
    <x v="0"/>
    <s v="GWe"/>
    <n v="1.9651260500000001"/>
  </r>
  <r>
    <x v="9"/>
    <s v="EL41"/>
    <x v="1"/>
    <x v="3"/>
    <n v="100"/>
    <x v="1"/>
    <x v="0"/>
    <x v="0"/>
    <s v="GWe"/>
    <n v="0"/>
  </r>
  <r>
    <x v="9"/>
    <s v="EL42"/>
    <x v="1"/>
    <x v="3"/>
    <n v="100"/>
    <x v="1"/>
    <x v="0"/>
    <x v="0"/>
    <s v="GWe"/>
    <n v="0"/>
  </r>
  <r>
    <x v="9"/>
    <s v="EL43"/>
    <x v="1"/>
    <x v="3"/>
    <n v="100"/>
    <x v="1"/>
    <x v="0"/>
    <x v="0"/>
    <s v="GWe"/>
    <n v="6.5554987210000002"/>
  </r>
  <r>
    <x v="9"/>
    <s v="EL51"/>
    <x v="1"/>
    <x v="3"/>
    <n v="100"/>
    <x v="1"/>
    <x v="0"/>
    <x v="0"/>
    <s v="GWe"/>
    <n v="7.2448179269999997"/>
  </r>
  <r>
    <x v="9"/>
    <s v="EL52"/>
    <x v="1"/>
    <x v="3"/>
    <n v="100"/>
    <x v="1"/>
    <x v="0"/>
    <x v="0"/>
    <s v="GWe"/>
    <n v="17.125470587999999"/>
  </r>
  <r>
    <x v="9"/>
    <s v="EL53"/>
    <x v="1"/>
    <x v="3"/>
    <n v="100"/>
    <x v="1"/>
    <x v="0"/>
    <x v="0"/>
    <s v="GWe"/>
    <n v="7.3209716350000003"/>
  </r>
  <r>
    <x v="9"/>
    <s v="EL54"/>
    <x v="1"/>
    <x v="3"/>
    <n v="100"/>
    <x v="1"/>
    <x v="0"/>
    <x v="0"/>
    <s v="GWe"/>
    <n v="3.1711380249999999"/>
  </r>
  <r>
    <x v="9"/>
    <s v="EL61"/>
    <x v="1"/>
    <x v="3"/>
    <n v="100"/>
    <x v="1"/>
    <x v="0"/>
    <x v="0"/>
    <s v="GWe"/>
    <n v="17.065147019000001"/>
  </r>
  <r>
    <x v="9"/>
    <s v="EL62"/>
    <x v="1"/>
    <x v="3"/>
    <n v="100"/>
    <x v="1"/>
    <x v="0"/>
    <x v="0"/>
    <s v="GWe"/>
    <n v="1.550865052"/>
  </r>
  <r>
    <x v="9"/>
    <s v="EL63"/>
    <x v="1"/>
    <x v="3"/>
    <n v="100"/>
    <x v="1"/>
    <x v="0"/>
    <x v="0"/>
    <s v="GWe"/>
    <n v="9.1148220339999995"/>
  </r>
  <r>
    <x v="9"/>
    <s v="EL64"/>
    <x v="1"/>
    <x v="3"/>
    <n v="100"/>
    <x v="1"/>
    <x v="0"/>
    <x v="0"/>
    <s v="GWe"/>
    <n v="11.742960266000001"/>
  </r>
  <r>
    <x v="9"/>
    <s v="EL65"/>
    <x v="1"/>
    <x v="3"/>
    <n v="100"/>
    <x v="1"/>
    <x v="0"/>
    <x v="0"/>
    <s v="GWe"/>
    <n v="12.881176471"/>
  </r>
  <r>
    <x v="24"/>
    <s v="HU10"/>
    <x v="1"/>
    <x v="3"/>
    <n v="100"/>
    <x v="1"/>
    <x v="0"/>
    <x v="0"/>
    <s v="GWe"/>
    <n v="4.8902598040000003"/>
  </r>
  <r>
    <x v="24"/>
    <s v="HU21"/>
    <x v="1"/>
    <x v="3"/>
    <n v="100"/>
    <x v="1"/>
    <x v="0"/>
    <x v="0"/>
    <s v="GWe"/>
    <n v="0"/>
  </r>
  <r>
    <x v="24"/>
    <s v="HU22"/>
    <x v="1"/>
    <x v="3"/>
    <n v="100"/>
    <x v="1"/>
    <x v="0"/>
    <x v="0"/>
    <s v="GWe"/>
    <n v="0.17637889300000001"/>
  </r>
  <r>
    <x v="24"/>
    <s v="HU23"/>
    <x v="1"/>
    <x v="3"/>
    <n v="100"/>
    <x v="1"/>
    <x v="0"/>
    <x v="0"/>
    <s v="GWe"/>
    <n v="2.1765307489999999"/>
  </r>
  <r>
    <x v="24"/>
    <s v="HU31"/>
    <x v="1"/>
    <x v="3"/>
    <n v="100"/>
    <x v="1"/>
    <x v="0"/>
    <x v="0"/>
    <s v="GWe"/>
    <n v="9.1125416670000003"/>
  </r>
  <r>
    <x v="24"/>
    <s v="HU32"/>
    <x v="1"/>
    <x v="3"/>
    <n v="100"/>
    <x v="1"/>
    <x v="0"/>
    <x v="0"/>
    <s v="GWe"/>
    <n v="32.823058824"/>
  </r>
  <r>
    <x v="24"/>
    <s v="HU33"/>
    <x v="1"/>
    <x v="3"/>
    <n v="100"/>
    <x v="1"/>
    <x v="0"/>
    <x v="0"/>
    <s v="GWe"/>
    <n v="30.594518099999998"/>
  </r>
  <r>
    <x v="10"/>
    <s v="IE01"/>
    <x v="1"/>
    <x v="3"/>
    <n v="100"/>
    <x v="1"/>
    <x v="0"/>
    <x v="0"/>
    <s v="GWe"/>
    <n v="0"/>
  </r>
  <r>
    <x v="10"/>
    <s v="IE02"/>
    <x v="1"/>
    <x v="3"/>
    <n v="100"/>
    <x v="1"/>
    <x v="0"/>
    <x v="0"/>
    <s v="GWe"/>
    <n v="0"/>
  </r>
  <r>
    <x v="11"/>
    <s v="ITC1"/>
    <x v="1"/>
    <x v="3"/>
    <n v="100"/>
    <x v="1"/>
    <x v="0"/>
    <x v="0"/>
    <s v="GWe"/>
    <n v="2.5517829860000001"/>
  </r>
  <r>
    <x v="11"/>
    <s v="ITC2"/>
    <x v="1"/>
    <x v="3"/>
    <n v="100"/>
    <x v="1"/>
    <x v="0"/>
    <x v="0"/>
    <s v="GWe"/>
    <n v="0.49741346199999997"/>
  </r>
  <r>
    <x v="11"/>
    <s v="ITC3"/>
    <x v="1"/>
    <x v="3"/>
    <n v="100"/>
    <x v="1"/>
    <x v="0"/>
    <x v="0"/>
    <s v="GWe"/>
    <n v="0.210856667"/>
  </r>
  <r>
    <x v="11"/>
    <s v="ITC4"/>
    <x v="1"/>
    <x v="3"/>
    <n v="100"/>
    <x v="1"/>
    <x v="0"/>
    <x v="0"/>
    <s v="GWe"/>
    <n v="1.108907563"/>
  </r>
  <r>
    <x v="11"/>
    <s v="ITF1"/>
    <x v="1"/>
    <x v="3"/>
    <n v="100"/>
    <x v="1"/>
    <x v="0"/>
    <x v="0"/>
    <s v="GWe"/>
    <n v="2.918392645"/>
  </r>
  <r>
    <x v="11"/>
    <s v="ITF2"/>
    <x v="1"/>
    <x v="3"/>
    <n v="100"/>
    <x v="1"/>
    <x v="0"/>
    <x v="0"/>
    <s v="GWe"/>
    <n v="2.4115115070000002"/>
  </r>
  <r>
    <x v="11"/>
    <s v="ITF3"/>
    <x v="1"/>
    <x v="3"/>
    <n v="100"/>
    <x v="1"/>
    <x v="0"/>
    <x v="0"/>
    <s v="GWe"/>
    <n v="3.9355158370000001"/>
  </r>
  <r>
    <x v="11"/>
    <s v="ITF4"/>
    <x v="1"/>
    <x v="3"/>
    <n v="100"/>
    <x v="1"/>
    <x v="0"/>
    <x v="0"/>
    <s v="GWe"/>
    <n v="5.6705147059999996"/>
  </r>
  <r>
    <x v="11"/>
    <s v="ITF5"/>
    <x v="1"/>
    <x v="3"/>
    <n v="100"/>
    <x v="1"/>
    <x v="0"/>
    <x v="0"/>
    <s v="GWe"/>
    <n v="7.1176470590000003"/>
  </r>
  <r>
    <x v="11"/>
    <s v="ITF6"/>
    <x v="1"/>
    <x v="3"/>
    <n v="100"/>
    <x v="1"/>
    <x v="0"/>
    <x v="0"/>
    <s v="GWe"/>
    <n v="6.5625966389999997"/>
  </r>
  <r>
    <x v="11"/>
    <s v="ITG1"/>
    <x v="1"/>
    <x v="3"/>
    <n v="100"/>
    <x v="1"/>
    <x v="0"/>
    <x v="0"/>
    <s v="GWe"/>
    <n v="26.167801858000001"/>
  </r>
  <r>
    <x v="11"/>
    <s v="ITG2"/>
    <x v="1"/>
    <x v="3"/>
    <n v="100"/>
    <x v="1"/>
    <x v="0"/>
    <x v="0"/>
    <s v="GWe"/>
    <n v="18.479882353000001"/>
  </r>
  <r>
    <x v="11"/>
    <s v="ITH1"/>
    <x v="1"/>
    <x v="3"/>
    <n v="100"/>
    <x v="1"/>
    <x v="0"/>
    <x v="0"/>
    <s v="GWe"/>
    <n v="0.51276963200000003"/>
  </r>
  <r>
    <x v="11"/>
    <s v="ITH2"/>
    <x v="1"/>
    <x v="3"/>
    <n v="100"/>
    <x v="1"/>
    <x v="0"/>
    <x v="0"/>
    <s v="GWe"/>
    <n v="0.41414844699999998"/>
  </r>
  <r>
    <x v="11"/>
    <s v="ITH3"/>
    <x v="1"/>
    <x v="3"/>
    <n v="100"/>
    <x v="1"/>
    <x v="0"/>
    <x v="0"/>
    <s v="GWe"/>
    <n v="3.093342898"/>
  </r>
  <r>
    <x v="11"/>
    <s v="ITH4"/>
    <x v="1"/>
    <x v="3"/>
    <n v="100"/>
    <x v="1"/>
    <x v="0"/>
    <x v="0"/>
    <s v="GWe"/>
    <n v="0.32027412900000002"/>
  </r>
  <r>
    <x v="11"/>
    <s v="ITH5"/>
    <x v="1"/>
    <x v="3"/>
    <n v="100"/>
    <x v="1"/>
    <x v="0"/>
    <x v="0"/>
    <s v="GWe"/>
    <n v="4.9031176470000002"/>
  </r>
  <r>
    <x v="11"/>
    <s v="ITI1"/>
    <x v="1"/>
    <x v="3"/>
    <n v="100"/>
    <x v="1"/>
    <x v="0"/>
    <x v="0"/>
    <s v="GWe"/>
    <n v="10.429313364"/>
  </r>
  <r>
    <x v="11"/>
    <s v="ITI2"/>
    <x v="1"/>
    <x v="3"/>
    <n v="100"/>
    <x v="1"/>
    <x v="0"/>
    <x v="0"/>
    <s v="GWe"/>
    <n v="4.3121127450000003"/>
  </r>
  <r>
    <x v="11"/>
    <s v="ITI3"/>
    <x v="1"/>
    <x v="3"/>
    <n v="100"/>
    <x v="1"/>
    <x v="0"/>
    <x v="0"/>
    <s v="GWe"/>
    <n v="5.1376158939999996"/>
  </r>
  <r>
    <x v="11"/>
    <s v="ITI4"/>
    <x v="1"/>
    <x v="3"/>
    <n v="100"/>
    <x v="1"/>
    <x v="0"/>
    <x v="0"/>
    <s v="GWe"/>
    <n v="6.3904677760000004"/>
  </r>
  <r>
    <x v="11"/>
    <s v="SM00"/>
    <x v="1"/>
    <x v="3"/>
    <n v="100"/>
    <x v="1"/>
    <x v="0"/>
    <x v="0"/>
    <s v="GWe"/>
    <n v="5.6779412000000001E-2"/>
  </r>
  <r>
    <x v="12"/>
    <s v="LV00"/>
    <x v="1"/>
    <x v="3"/>
    <n v="100"/>
    <x v="1"/>
    <x v="0"/>
    <x v="0"/>
    <s v="GWe"/>
    <n v="0"/>
  </r>
  <r>
    <x v="13"/>
    <s v="LT00"/>
    <x v="1"/>
    <x v="3"/>
    <n v="100"/>
    <x v="1"/>
    <x v="0"/>
    <x v="0"/>
    <s v="GWe"/>
    <n v="0"/>
  </r>
  <r>
    <x v="25"/>
    <s v="LU00"/>
    <x v="1"/>
    <x v="3"/>
    <n v="100"/>
    <x v="1"/>
    <x v="0"/>
    <x v="0"/>
    <s v="GWe"/>
    <n v="1.1911932773109248"/>
  </r>
  <r>
    <x v="14"/>
    <s v="MT00"/>
    <x v="1"/>
    <x v="3"/>
    <n v="100"/>
    <x v="1"/>
    <x v="0"/>
    <x v="0"/>
    <s v="GWe"/>
    <n v="0"/>
  </r>
  <r>
    <x v="15"/>
    <s v="NL11"/>
    <x v="1"/>
    <x v="3"/>
    <n v="100"/>
    <x v="1"/>
    <x v="0"/>
    <x v="0"/>
    <s v="GWe"/>
    <n v="0"/>
  </r>
  <r>
    <x v="15"/>
    <s v="NL12"/>
    <x v="1"/>
    <x v="3"/>
    <n v="100"/>
    <x v="1"/>
    <x v="0"/>
    <x v="0"/>
    <s v="GWe"/>
    <n v="0"/>
  </r>
  <r>
    <x v="15"/>
    <s v="NL13"/>
    <x v="1"/>
    <x v="3"/>
    <n v="100"/>
    <x v="1"/>
    <x v="0"/>
    <x v="0"/>
    <s v="GWe"/>
    <n v="0"/>
  </r>
  <r>
    <x v="15"/>
    <s v="NL21"/>
    <x v="1"/>
    <x v="3"/>
    <n v="100"/>
    <x v="1"/>
    <x v="0"/>
    <x v="0"/>
    <s v="GWe"/>
    <n v="0"/>
  </r>
  <r>
    <x v="15"/>
    <s v="NL22"/>
    <x v="1"/>
    <x v="3"/>
    <n v="100"/>
    <x v="1"/>
    <x v="0"/>
    <x v="0"/>
    <s v="GWe"/>
    <n v="0"/>
  </r>
  <r>
    <x v="15"/>
    <s v="NL23"/>
    <x v="1"/>
    <x v="3"/>
    <n v="100"/>
    <x v="1"/>
    <x v="0"/>
    <x v="0"/>
    <s v="GWe"/>
    <n v="0"/>
  </r>
  <r>
    <x v="15"/>
    <s v="NL31"/>
    <x v="1"/>
    <x v="3"/>
    <n v="100"/>
    <x v="1"/>
    <x v="0"/>
    <x v="0"/>
    <s v="GWe"/>
    <n v="0"/>
  </r>
  <r>
    <x v="15"/>
    <s v="NL32"/>
    <x v="1"/>
    <x v="3"/>
    <n v="100"/>
    <x v="1"/>
    <x v="0"/>
    <x v="0"/>
    <s v="GWe"/>
    <n v="0"/>
  </r>
  <r>
    <x v="15"/>
    <s v="NL33"/>
    <x v="1"/>
    <x v="3"/>
    <n v="100"/>
    <x v="1"/>
    <x v="0"/>
    <x v="0"/>
    <s v="GWe"/>
    <n v="0"/>
  </r>
  <r>
    <x v="15"/>
    <s v="NL34"/>
    <x v="1"/>
    <x v="3"/>
    <n v="100"/>
    <x v="1"/>
    <x v="0"/>
    <x v="0"/>
    <s v="GWe"/>
    <n v="0"/>
  </r>
  <r>
    <x v="15"/>
    <s v="NL41"/>
    <x v="1"/>
    <x v="3"/>
    <n v="100"/>
    <x v="1"/>
    <x v="0"/>
    <x v="0"/>
    <s v="GWe"/>
    <n v="0"/>
  </r>
  <r>
    <x v="15"/>
    <s v="NL42"/>
    <x v="1"/>
    <x v="3"/>
    <n v="100"/>
    <x v="1"/>
    <x v="0"/>
    <x v="0"/>
    <s v="GWe"/>
    <n v="0"/>
  </r>
  <r>
    <x v="16"/>
    <s v="PL11"/>
    <x v="1"/>
    <x v="3"/>
    <n v="100"/>
    <x v="1"/>
    <x v="0"/>
    <x v="0"/>
    <s v="GWe"/>
    <n v="0"/>
  </r>
  <r>
    <x v="16"/>
    <s v="PL12"/>
    <x v="1"/>
    <x v="3"/>
    <n v="100"/>
    <x v="1"/>
    <x v="0"/>
    <x v="0"/>
    <s v="GWe"/>
    <n v="0"/>
  </r>
  <r>
    <x v="16"/>
    <s v="PL21"/>
    <x v="1"/>
    <x v="3"/>
    <n v="100"/>
    <x v="1"/>
    <x v="0"/>
    <x v="0"/>
    <s v="GWe"/>
    <n v="0.71176470599999997"/>
  </r>
  <r>
    <x v="16"/>
    <s v="PL22"/>
    <x v="1"/>
    <x v="3"/>
    <n v="100"/>
    <x v="1"/>
    <x v="0"/>
    <x v="0"/>
    <s v="GWe"/>
    <n v="8.5251049999999995E-2"/>
  </r>
  <r>
    <x v="16"/>
    <s v="PL31"/>
    <x v="1"/>
    <x v="3"/>
    <n v="100"/>
    <x v="1"/>
    <x v="0"/>
    <x v="0"/>
    <s v="GWe"/>
    <n v="0"/>
  </r>
  <r>
    <x v="16"/>
    <s v="PL32"/>
    <x v="1"/>
    <x v="3"/>
    <n v="100"/>
    <x v="1"/>
    <x v="0"/>
    <x v="0"/>
    <s v="GWe"/>
    <n v="1.3084276020000001"/>
  </r>
  <r>
    <x v="16"/>
    <s v="PL33"/>
    <x v="1"/>
    <x v="3"/>
    <n v="100"/>
    <x v="1"/>
    <x v="0"/>
    <x v="0"/>
    <s v="GWe"/>
    <n v="0.16699866299999999"/>
  </r>
  <r>
    <x v="16"/>
    <s v="PL34"/>
    <x v="1"/>
    <x v="3"/>
    <n v="100"/>
    <x v="1"/>
    <x v="0"/>
    <x v="0"/>
    <s v="GWe"/>
    <n v="0"/>
  </r>
  <r>
    <x v="16"/>
    <s v="PL41"/>
    <x v="1"/>
    <x v="3"/>
    <n v="100"/>
    <x v="1"/>
    <x v="0"/>
    <x v="0"/>
    <s v="GWe"/>
    <n v="0"/>
  </r>
  <r>
    <x v="16"/>
    <s v="PL42"/>
    <x v="1"/>
    <x v="3"/>
    <n v="100"/>
    <x v="1"/>
    <x v="0"/>
    <x v="0"/>
    <s v="GWe"/>
    <n v="0"/>
  </r>
  <r>
    <x v="16"/>
    <s v="PL43"/>
    <x v="1"/>
    <x v="3"/>
    <n v="100"/>
    <x v="1"/>
    <x v="0"/>
    <x v="0"/>
    <s v="GWe"/>
    <n v="1.485058824"/>
  </r>
  <r>
    <x v="16"/>
    <s v="PL51"/>
    <x v="1"/>
    <x v="3"/>
    <n v="100"/>
    <x v="1"/>
    <x v="0"/>
    <x v="0"/>
    <s v="GWe"/>
    <n v="0"/>
  </r>
  <r>
    <x v="16"/>
    <s v="PL52"/>
    <x v="1"/>
    <x v="3"/>
    <n v="100"/>
    <x v="1"/>
    <x v="0"/>
    <x v="0"/>
    <s v="GWe"/>
    <n v="0"/>
  </r>
  <r>
    <x v="16"/>
    <s v="PL61"/>
    <x v="1"/>
    <x v="3"/>
    <n v="100"/>
    <x v="1"/>
    <x v="0"/>
    <x v="0"/>
    <s v="GWe"/>
    <n v="0"/>
  </r>
  <r>
    <x v="16"/>
    <s v="PL62"/>
    <x v="1"/>
    <x v="3"/>
    <n v="100"/>
    <x v="1"/>
    <x v="0"/>
    <x v="0"/>
    <s v="GWe"/>
    <n v="0"/>
  </r>
  <r>
    <x v="16"/>
    <s v="PL63"/>
    <x v="1"/>
    <x v="3"/>
    <n v="100"/>
    <x v="1"/>
    <x v="0"/>
    <x v="0"/>
    <s v="GWe"/>
    <n v="0"/>
  </r>
  <r>
    <x v="17"/>
    <s v="PT11"/>
    <x v="1"/>
    <x v="3"/>
    <n v="100"/>
    <x v="1"/>
    <x v="0"/>
    <x v="0"/>
    <s v="GWe"/>
    <n v="6.482823529"/>
  </r>
  <r>
    <x v="17"/>
    <s v="PT15"/>
    <x v="1"/>
    <x v="3"/>
    <n v="100"/>
    <x v="1"/>
    <x v="0"/>
    <x v="0"/>
    <s v="GWe"/>
    <n v="1.056268717"/>
  </r>
  <r>
    <x v="17"/>
    <s v="PT16"/>
    <x v="1"/>
    <x v="3"/>
    <n v="100"/>
    <x v="1"/>
    <x v="0"/>
    <x v="0"/>
    <s v="GWe"/>
    <n v="10.18365724"/>
  </r>
  <r>
    <x v="17"/>
    <s v="PT17"/>
    <x v="1"/>
    <x v="3"/>
    <n v="100"/>
    <x v="1"/>
    <x v="0"/>
    <x v="0"/>
    <s v="GWe"/>
    <n v="0.14959275999999999"/>
  </r>
  <r>
    <x v="17"/>
    <s v="PT18"/>
    <x v="1"/>
    <x v="3"/>
    <n v="100"/>
    <x v="1"/>
    <x v="0"/>
    <x v="0"/>
    <s v="GWe"/>
    <n v="44.767417367"/>
  </r>
  <r>
    <x v="18"/>
    <s v="RO11"/>
    <x v="1"/>
    <x v="3"/>
    <n v="100"/>
    <x v="1"/>
    <x v="0"/>
    <x v="0"/>
    <s v="GWe"/>
    <n v="22.996130915999998"/>
  </r>
  <r>
    <x v="18"/>
    <s v="RO12"/>
    <x v="1"/>
    <x v="3"/>
    <n v="100"/>
    <x v="1"/>
    <x v="0"/>
    <x v="0"/>
    <s v="GWe"/>
    <n v="14.739820455"/>
  </r>
  <r>
    <x v="18"/>
    <s v="RO21"/>
    <x v="1"/>
    <x v="3"/>
    <n v="100"/>
    <x v="1"/>
    <x v="0"/>
    <x v="0"/>
    <s v="GWe"/>
    <n v="28.777498701999999"/>
  </r>
  <r>
    <x v="18"/>
    <s v="RO22"/>
    <x v="1"/>
    <x v="3"/>
    <n v="100"/>
    <x v="1"/>
    <x v="0"/>
    <x v="0"/>
    <s v="GWe"/>
    <n v="25.383403528999999"/>
  </r>
  <r>
    <x v="18"/>
    <s v="RO31"/>
    <x v="1"/>
    <x v="3"/>
    <n v="100"/>
    <x v="1"/>
    <x v="0"/>
    <x v="0"/>
    <s v="GWe"/>
    <n v="54.649998451999998"/>
  </r>
  <r>
    <x v="18"/>
    <s v="RO32"/>
    <x v="1"/>
    <x v="3"/>
    <n v="100"/>
    <x v="1"/>
    <x v="0"/>
    <x v="0"/>
    <s v="GWe"/>
    <n v="2.665238971"/>
  </r>
  <r>
    <x v="18"/>
    <s v="RO41"/>
    <x v="1"/>
    <x v="3"/>
    <n v="100"/>
    <x v="1"/>
    <x v="0"/>
    <x v="0"/>
    <s v="GWe"/>
    <n v="36.970626267999997"/>
  </r>
  <r>
    <x v="18"/>
    <s v="RO42"/>
    <x v="1"/>
    <x v="3"/>
    <n v="100"/>
    <x v="1"/>
    <x v="0"/>
    <x v="0"/>
    <s v="GWe"/>
    <n v="31.514438375000001"/>
  </r>
  <r>
    <x v="26"/>
    <s v="SK01"/>
    <x v="1"/>
    <x v="3"/>
    <n v="100"/>
    <x v="1"/>
    <x v="0"/>
    <x v="0"/>
    <s v="GWe"/>
    <n v="0"/>
  </r>
  <r>
    <x v="26"/>
    <s v="SK02"/>
    <x v="1"/>
    <x v="3"/>
    <n v="100"/>
    <x v="1"/>
    <x v="0"/>
    <x v="0"/>
    <s v="GWe"/>
    <n v="3.3366470590000001"/>
  </r>
  <r>
    <x v="26"/>
    <s v="SK03"/>
    <x v="1"/>
    <x v="3"/>
    <n v="100"/>
    <x v="1"/>
    <x v="0"/>
    <x v="0"/>
    <s v="GWe"/>
    <n v="4.8039386029999998"/>
  </r>
  <r>
    <x v="26"/>
    <s v="SK04"/>
    <x v="1"/>
    <x v="3"/>
    <n v="100"/>
    <x v="1"/>
    <x v="0"/>
    <x v="0"/>
    <s v="GWe"/>
    <n v="7.7641235289999999"/>
  </r>
  <r>
    <x v="27"/>
    <s v="SI03"/>
    <x v="1"/>
    <x v="3"/>
    <n v="100"/>
    <x v="1"/>
    <x v="0"/>
    <x v="0"/>
    <s v="GWe"/>
    <n v="4.0351743410000003"/>
  </r>
  <r>
    <x v="27"/>
    <s v="SI04"/>
    <x v="1"/>
    <x v="3"/>
    <n v="100"/>
    <x v="1"/>
    <x v="0"/>
    <x v="0"/>
    <s v="GWe"/>
    <n v="0.27384707400000002"/>
  </r>
  <r>
    <x v="19"/>
    <s v="AD00"/>
    <x v="1"/>
    <x v="3"/>
    <n v="100"/>
    <x v="1"/>
    <x v="0"/>
    <x v="0"/>
    <s v="GWe"/>
    <n v="0.104423918"/>
  </r>
  <r>
    <x v="19"/>
    <s v="ES11"/>
    <x v="1"/>
    <x v="3"/>
    <n v="100"/>
    <x v="1"/>
    <x v="0"/>
    <x v="0"/>
    <s v="GWe"/>
    <n v="5.8089249489999997"/>
  </r>
  <r>
    <x v="19"/>
    <s v="ES12"/>
    <x v="1"/>
    <x v="3"/>
    <n v="100"/>
    <x v="1"/>
    <x v="0"/>
    <x v="0"/>
    <s v="GWe"/>
    <n v="1.7297912710000001"/>
  </r>
  <r>
    <x v="19"/>
    <s v="ES13"/>
    <x v="1"/>
    <x v="3"/>
    <n v="100"/>
    <x v="1"/>
    <x v="0"/>
    <x v="0"/>
    <s v="GWe"/>
    <n v="0.84398976999999997"/>
  </r>
  <r>
    <x v="19"/>
    <s v="ES21"/>
    <x v="1"/>
    <x v="3"/>
    <n v="100"/>
    <x v="1"/>
    <x v="0"/>
    <x v="0"/>
    <s v="GWe"/>
    <n v="1.3874239349999999"/>
  </r>
  <r>
    <x v="19"/>
    <s v="ES22"/>
    <x v="1"/>
    <x v="3"/>
    <n v="100"/>
    <x v="1"/>
    <x v="0"/>
    <x v="0"/>
    <s v="GWe"/>
    <n v="3.3742929859999999"/>
  </r>
  <r>
    <x v="19"/>
    <s v="ES23"/>
    <x v="1"/>
    <x v="3"/>
    <n v="100"/>
    <x v="1"/>
    <x v="0"/>
    <x v="0"/>
    <s v="GWe"/>
    <n v="1.801432049"/>
  </r>
  <r>
    <x v="19"/>
    <s v="ES24"/>
    <x v="1"/>
    <x v="3"/>
    <n v="100"/>
    <x v="1"/>
    <x v="0"/>
    <x v="0"/>
    <s v="GWe"/>
    <n v="18.201799945000001"/>
  </r>
  <r>
    <x v="19"/>
    <s v="ES30"/>
    <x v="1"/>
    <x v="3"/>
    <n v="100"/>
    <x v="1"/>
    <x v="0"/>
    <x v="0"/>
    <s v="GWe"/>
    <n v="4.9264225110000002"/>
  </r>
  <r>
    <x v="19"/>
    <s v="ES41"/>
    <x v="1"/>
    <x v="3"/>
    <n v="100"/>
    <x v="1"/>
    <x v="0"/>
    <x v="0"/>
    <s v="GWe"/>
    <n v="47.407831932999997"/>
  </r>
  <r>
    <x v="19"/>
    <s v="ES42"/>
    <x v="1"/>
    <x v="3"/>
    <n v="100"/>
    <x v="1"/>
    <x v="0"/>
    <x v="0"/>
    <s v="GWe"/>
    <n v="80.619437340000005"/>
  </r>
  <r>
    <x v="19"/>
    <s v="ES43"/>
    <x v="1"/>
    <x v="3"/>
    <n v="100"/>
    <x v="1"/>
    <x v="0"/>
    <x v="0"/>
    <s v="GWe"/>
    <n v="72.811915225000007"/>
  </r>
  <r>
    <x v="19"/>
    <s v="ES51"/>
    <x v="1"/>
    <x v="3"/>
    <n v="100"/>
    <x v="1"/>
    <x v="0"/>
    <x v="0"/>
    <s v="GWe"/>
    <n v="21.126696980999998"/>
  </r>
  <r>
    <x v="19"/>
    <s v="ES52"/>
    <x v="1"/>
    <x v="3"/>
    <n v="100"/>
    <x v="1"/>
    <x v="0"/>
    <x v="0"/>
    <s v="GWe"/>
    <n v="18.594957983"/>
  </r>
  <r>
    <x v="19"/>
    <s v="ES53"/>
    <x v="1"/>
    <x v="3"/>
    <n v="100"/>
    <x v="1"/>
    <x v="0"/>
    <x v="0"/>
    <s v="GWe"/>
    <n v="3.6877262439999998"/>
  </r>
  <r>
    <x v="19"/>
    <s v="ES61"/>
    <x v="1"/>
    <x v="3"/>
    <n v="100"/>
    <x v="1"/>
    <x v="0"/>
    <x v="0"/>
    <s v="GWe"/>
    <n v="93.578708824000003"/>
  </r>
  <r>
    <x v="19"/>
    <s v="ES62"/>
    <x v="1"/>
    <x v="3"/>
    <n v="100"/>
    <x v="1"/>
    <x v="0"/>
    <x v="0"/>
    <s v="GWe"/>
    <n v="17.905268614000001"/>
  </r>
  <r>
    <x v="20"/>
    <s v="SE11"/>
    <x v="1"/>
    <x v="3"/>
    <n v="100"/>
    <x v="1"/>
    <x v="0"/>
    <x v="0"/>
    <s v="GWe"/>
    <n v="0"/>
  </r>
  <r>
    <x v="20"/>
    <s v="SE12"/>
    <x v="1"/>
    <x v="3"/>
    <n v="100"/>
    <x v="1"/>
    <x v="0"/>
    <x v="0"/>
    <s v="GWe"/>
    <n v="0"/>
  </r>
  <r>
    <x v="20"/>
    <s v="SE21"/>
    <x v="1"/>
    <x v="3"/>
    <n v="100"/>
    <x v="1"/>
    <x v="0"/>
    <x v="0"/>
    <s v="GWe"/>
    <n v="1.041079334"/>
  </r>
  <r>
    <x v="20"/>
    <s v="SE22"/>
    <x v="1"/>
    <x v="3"/>
    <n v="100"/>
    <x v="1"/>
    <x v="0"/>
    <x v="0"/>
    <s v="GWe"/>
    <n v="0"/>
  </r>
  <r>
    <x v="20"/>
    <s v="SE23"/>
    <x v="1"/>
    <x v="3"/>
    <n v="100"/>
    <x v="1"/>
    <x v="0"/>
    <x v="0"/>
    <s v="GWe"/>
    <n v="0"/>
  </r>
  <r>
    <x v="20"/>
    <s v="SE31"/>
    <x v="1"/>
    <x v="3"/>
    <n v="100"/>
    <x v="1"/>
    <x v="0"/>
    <x v="0"/>
    <s v="GWe"/>
    <n v="2.8340705879999999"/>
  </r>
  <r>
    <x v="20"/>
    <s v="SE32"/>
    <x v="1"/>
    <x v="3"/>
    <n v="100"/>
    <x v="1"/>
    <x v="0"/>
    <x v="0"/>
    <s v="GWe"/>
    <n v="0"/>
  </r>
  <r>
    <x v="20"/>
    <s v="SE33"/>
    <x v="1"/>
    <x v="3"/>
    <n v="100"/>
    <x v="1"/>
    <x v="0"/>
    <x v="0"/>
    <s v="GWe"/>
    <n v="0"/>
  </r>
  <r>
    <x v="21"/>
    <s v="UKC1"/>
    <x v="1"/>
    <x v="3"/>
    <n v="100"/>
    <x v="1"/>
    <x v="0"/>
    <x v="0"/>
    <s v="GWe"/>
    <n v="0"/>
  </r>
  <r>
    <x v="21"/>
    <s v="UKC2"/>
    <x v="1"/>
    <x v="3"/>
    <n v="100"/>
    <x v="1"/>
    <x v="0"/>
    <x v="0"/>
    <s v="GWe"/>
    <n v="0"/>
  </r>
  <r>
    <x v="21"/>
    <s v="UKD1"/>
    <x v="1"/>
    <x v="3"/>
    <n v="100"/>
    <x v="1"/>
    <x v="0"/>
    <x v="0"/>
    <s v="GWe"/>
    <n v="0"/>
  </r>
  <r>
    <x v="21"/>
    <s v="UKD3"/>
    <x v="1"/>
    <x v="3"/>
    <n v="100"/>
    <x v="1"/>
    <x v="0"/>
    <x v="0"/>
    <s v="GWe"/>
    <n v="0"/>
  </r>
  <r>
    <x v="21"/>
    <s v="UKD4"/>
    <x v="1"/>
    <x v="3"/>
    <n v="100"/>
    <x v="1"/>
    <x v="0"/>
    <x v="0"/>
    <s v="GWe"/>
    <n v="0"/>
  </r>
  <r>
    <x v="21"/>
    <s v="UKD6"/>
    <x v="1"/>
    <x v="3"/>
    <n v="100"/>
    <x v="1"/>
    <x v="0"/>
    <x v="0"/>
    <s v="GWe"/>
    <n v="0"/>
  </r>
  <r>
    <x v="21"/>
    <s v="UKD7"/>
    <x v="1"/>
    <x v="3"/>
    <n v="100"/>
    <x v="1"/>
    <x v="0"/>
    <x v="0"/>
    <s v="GWe"/>
    <n v="0"/>
  </r>
  <r>
    <x v="21"/>
    <s v="UKE1"/>
    <x v="1"/>
    <x v="3"/>
    <n v="100"/>
    <x v="1"/>
    <x v="0"/>
    <x v="0"/>
    <s v="GWe"/>
    <n v="0"/>
  </r>
  <r>
    <x v="21"/>
    <s v="UKE2"/>
    <x v="1"/>
    <x v="3"/>
    <n v="100"/>
    <x v="1"/>
    <x v="0"/>
    <x v="0"/>
    <s v="GWe"/>
    <n v="0"/>
  </r>
  <r>
    <x v="21"/>
    <s v="UKE3"/>
    <x v="1"/>
    <x v="3"/>
    <n v="100"/>
    <x v="1"/>
    <x v="0"/>
    <x v="0"/>
    <s v="GWe"/>
    <n v="0"/>
  </r>
  <r>
    <x v="21"/>
    <s v="UKE4"/>
    <x v="1"/>
    <x v="3"/>
    <n v="100"/>
    <x v="1"/>
    <x v="0"/>
    <x v="0"/>
    <s v="GWe"/>
    <n v="0"/>
  </r>
  <r>
    <x v="21"/>
    <s v="UKF1"/>
    <x v="1"/>
    <x v="3"/>
    <n v="100"/>
    <x v="1"/>
    <x v="0"/>
    <x v="0"/>
    <s v="GWe"/>
    <n v="0"/>
  </r>
  <r>
    <x v="21"/>
    <s v="UKF2"/>
    <x v="1"/>
    <x v="3"/>
    <n v="100"/>
    <x v="1"/>
    <x v="0"/>
    <x v="0"/>
    <s v="GWe"/>
    <n v="0"/>
  </r>
  <r>
    <x v="21"/>
    <s v="UKF3"/>
    <x v="1"/>
    <x v="3"/>
    <n v="100"/>
    <x v="1"/>
    <x v="0"/>
    <x v="0"/>
    <s v="GWe"/>
    <n v="0"/>
  </r>
  <r>
    <x v="21"/>
    <s v="UKG1"/>
    <x v="1"/>
    <x v="3"/>
    <n v="100"/>
    <x v="1"/>
    <x v="0"/>
    <x v="0"/>
    <s v="GWe"/>
    <n v="0"/>
  </r>
  <r>
    <x v="21"/>
    <s v="UKG2"/>
    <x v="1"/>
    <x v="3"/>
    <n v="100"/>
    <x v="1"/>
    <x v="0"/>
    <x v="0"/>
    <s v="GWe"/>
    <n v="0"/>
  </r>
  <r>
    <x v="21"/>
    <s v="UKG3"/>
    <x v="1"/>
    <x v="3"/>
    <n v="100"/>
    <x v="1"/>
    <x v="0"/>
    <x v="0"/>
    <s v="GWe"/>
    <n v="0"/>
  </r>
  <r>
    <x v="21"/>
    <s v="UKH1"/>
    <x v="1"/>
    <x v="3"/>
    <n v="100"/>
    <x v="1"/>
    <x v="0"/>
    <x v="0"/>
    <s v="GWe"/>
    <n v="0"/>
  </r>
  <r>
    <x v="21"/>
    <s v="UKH2"/>
    <x v="1"/>
    <x v="3"/>
    <n v="100"/>
    <x v="1"/>
    <x v="0"/>
    <x v="0"/>
    <s v="GWe"/>
    <n v="0"/>
  </r>
  <r>
    <x v="21"/>
    <s v="UKH3"/>
    <x v="1"/>
    <x v="3"/>
    <n v="100"/>
    <x v="1"/>
    <x v="0"/>
    <x v="0"/>
    <s v="GWe"/>
    <n v="0"/>
  </r>
  <r>
    <x v="21"/>
    <s v="UKI3"/>
    <x v="1"/>
    <x v="3"/>
    <n v="100"/>
    <x v="1"/>
    <x v="0"/>
    <x v="0"/>
    <s v="GWe"/>
    <n v="0"/>
  </r>
  <r>
    <x v="21"/>
    <s v="UKI4"/>
    <x v="1"/>
    <x v="3"/>
    <n v="100"/>
    <x v="1"/>
    <x v="0"/>
    <x v="0"/>
    <s v="GWe"/>
    <n v="0"/>
  </r>
  <r>
    <x v="21"/>
    <s v="UKI5"/>
    <x v="1"/>
    <x v="3"/>
    <n v="100"/>
    <x v="1"/>
    <x v="0"/>
    <x v="0"/>
    <s v="GWe"/>
    <n v="0"/>
  </r>
  <r>
    <x v="21"/>
    <s v="UKI6"/>
    <x v="1"/>
    <x v="3"/>
    <n v="100"/>
    <x v="1"/>
    <x v="0"/>
    <x v="0"/>
    <s v="GWe"/>
    <n v="0"/>
  </r>
  <r>
    <x v="21"/>
    <s v="UKI7"/>
    <x v="1"/>
    <x v="3"/>
    <n v="100"/>
    <x v="1"/>
    <x v="0"/>
    <x v="0"/>
    <s v="GWe"/>
    <n v="0"/>
  </r>
  <r>
    <x v="21"/>
    <s v="UKJ1"/>
    <x v="1"/>
    <x v="3"/>
    <n v="100"/>
    <x v="1"/>
    <x v="0"/>
    <x v="0"/>
    <s v="GWe"/>
    <n v="0"/>
  </r>
  <r>
    <x v="21"/>
    <s v="UKJ2"/>
    <x v="1"/>
    <x v="3"/>
    <n v="100"/>
    <x v="1"/>
    <x v="0"/>
    <x v="0"/>
    <s v="GWe"/>
    <n v="0"/>
  </r>
  <r>
    <x v="21"/>
    <s v="UKJ3"/>
    <x v="1"/>
    <x v="3"/>
    <n v="100"/>
    <x v="1"/>
    <x v="0"/>
    <x v="0"/>
    <s v="GWe"/>
    <n v="0"/>
  </r>
  <r>
    <x v="21"/>
    <s v="UKJ4"/>
    <x v="1"/>
    <x v="3"/>
    <n v="100"/>
    <x v="1"/>
    <x v="0"/>
    <x v="0"/>
    <s v="GWe"/>
    <n v="0"/>
  </r>
  <r>
    <x v="21"/>
    <s v="UKK1"/>
    <x v="1"/>
    <x v="3"/>
    <n v="100"/>
    <x v="1"/>
    <x v="0"/>
    <x v="0"/>
    <s v="GWe"/>
    <n v="0"/>
  </r>
  <r>
    <x v="21"/>
    <s v="UKK2"/>
    <x v="1"/>
    <x v="3"/>
    <n v="100"/>
    <x v="1"/>
    <x v="0"/>
    <x v="0"/>
    <s v="GWe"/>
    <n v="0"/>
  </r>
  <r>
    <x v="21"/>
    <s v="UKK3"/>
    <x v="1"/>
    <x v="3"/>
    <n v="100"/>
    <x v="1"/>
    <x v="0"/>
    <x v="0"/>
    <s v="GWe"/>
    <n v="0"/>
  </r>
  <r>
    <x v="21"/>
    <s v="UKK4"/>
    <x v="1"/>
    <x v="3"/>
    <n v="100"/>
    <x v="1"/>
    <x v="0"/>
    <x v="0"/>
    <s v="GWe"/>
    <n v="0"/>
  </r>
  <r>
    <x v="21"/>
    <s v="UKL1"/>
    <x v="1"/>
    <x v="3"/>
    <n v="100"/>
    <x v="1"/>
    <x v="0"/>
    <x v="0"/>
    <s v="GWe"/>
    <n v="0"/>
  </r>
  <r>
    <x v="21"/>
    <s v="UKL2"/>
    <x v="1"/>
    <x v="3"/>
    <n v="100"/>
    <x v="1"/>
    <x v="0"/>
    <x v="0"/>
    <s v="GWe"/>
    <n v="0"/>
  </r>
  <r>
    <x v="21"/>
    <s v="UKM2"/>
    <x v="1"/>
    <x v="3"/>
    <n v="100"/>
    <x v="1"/>
    <x v="0"/>
    <x v="0"/>
    <s v="GWe"/>
    <n v="0"/>
  </r>
  <r>
    <x v="21"/>
    <s v="UKM3"/>
    <x v="1"/>
    <x v="3"/>
    <n v="100"/>
    <x v="1"/>
    <x v="0"/>
    <x v="0"/>
    <s v="GWe"/>
    <n v="0"/>
  </r>
  <r>
    <x v="21"/>
    <s v="UKM5"/>
    <x v="1"/>
    <x v="3"/>
    <n v="100"/>
    <x v="1"/>
    <x v="0"/>
    <x v="0"/>
    <s v="GWe"/>
    <n v="0"/>
  </r>
  <r>
    <x v="21"/>
    <s v="UKM6"/>
    <x v="1"/>
    <x v="3"/>
    <n v="100"/>
    <x v="1"/>
    <x v="0"/>
    <x v="0"/>
    <s v="GWe"/>
    <n v="0"/>
  </r>
  <r>
    <x v="21"/>
    <s v="UKN0"/>
    <x v="1"/>
    <x v="3"/>
    <n v="100"/>
    <x v="1"/>
    <x v="0"/>
    <x v="0"/>
    <s v="GWe"/>
    <n v="0"/>
  </r>
  <r>
    <x v="22"/>
    <s v="AT11"/>
    <x v="1"/>
    <x v="3"/>
    <n v="100"/>
    <x v="1"/>
    <x v="1"/>
    <x v="0"/>
    <s v="GWe"/>
    <n v="0.63928967800000003"/>
  </r>
  <r>
    <x v="22"/>
    <s v="AT12"/>
    <x v="1"/>
    <x v="3"/>
    <n v="100"/>
    <x v="1"/>
    <x v="1"/>
    <x v="0"/>
    <s v="GWe"/>
    <n v="1.5661760000000001E-3"/>
  </r>
  <r>
    <x v="22"/>
    <s v="AT13"/>
    <x v="1"/>
    <x v="3"/>
    <n v="100"/>
    <x v="1"/>
    <x v="1"/>
    <x v="0"/>
    <s v="GWe"/>
    <n v="0"/>
  </r>
  <r>
    <x v="22"/>
    <s v="AT21"/>
    <x v="1"/>
    <x v="3"/>
    <n v="100"/>
    <x v="1"/>
    <x v="1"/>
    <x v="0"/>
    <s v="GWe"/>
    <n v="5.5750000000000005E-4"/>
  </r>
  <r>
    <x v="22"/>
    <s v="AT22"/>
    <x v="1"/>
    <x v="3"/>
    <n v="100"/>
    <x v="1"/>
    <x v="1"/>
    <x v="0"/>
    <s v="GWe"/>
    <n v="0.58461700500000002"/>
  </r>
  <r>
    <x v="22"/>
    <s v="AT31"/>
    <x v="1"/>
    <x v="3"/>
    <n v="100"/>
    <x v="1"/>
    <x v="1"/>
    <x v="0"/>
    <s v="GWe"/>
    <n v="3.8931617649999999"/>
  </r>
  <r>
    <x v="22"/>
    <s v="AT32"/>
    <x v="1"/>
    <x v="3"/>
    <n v="100"/>
    <x v="1"/>
    <x v="1"/>
    <x v="0"/>
    <s v="GWe"/>
    <n v="0"/>
  </r>
  <r>
    <x v="22"/>
    <s v="AT33"/>
    <x v="1"/>
    <x v="3"/>
    <n v="100"/>
    <x v="1"/>
    <x v="1"/>
    <x v="0"/>
    <s v="GWe"/>
    <n v="7.5420200000000004E-4"/>
  </r>
  <r>
    <x v="22"/>
    <s v="AT34"/>
    <x v="1"/>
    <x v="3"/>
    <n v="100"/>
    <x v="1"/>
    <x v="1"/>
    <x v="0"/>
    <s v="GWe"/>
    <n v="8.8297899999999999E-4"/>
  </r>
  <r>
    <x v="0"/>
    <s v="BE10"/>
    <x v="1"/>
    <x v="3"/>
    <n v="100"/>
    <x v="1"/>
    <x v="1"/>
    <x v="0"/>
    <s v="GWe"/>
    <n v="0"/>
  </r>
  <r>
    <x v="0"/>
    <s v="BE21"/>
    <x v="1"/>
    <x v="3"/>
    <n v="100"/>
    <x v="1"/>
    <x v="1"/>
    <x v="0"/>
    <s v="GWe"/>
    <n v="0.375"/>
  </r>
  <r>
    <x v="0"/>
    <s v="BE22"/>
    <x v="1"/>
    <x v="3"/>
    <n v="100"/>
    <x v="1"/>
    <x v="1"/>
    <x v="0"/>
    <s v="GWe"/>
    <n v="0.64500000000000002"/>
  </r>
  <r>
    <x v="0"/>
    <s v="BE23"/>
    <x v="1"/>
    <x v="3"/>
    <n v="100"/>
    <x v="1"/>
    <x v="1"/>
    <x v="0"/>
    <s v="GWe"/>
    <n v="0"/>
  </r>
  <r>
    <x v="0"/>
    <s v="BE24"/>
    <x v="1"/>
    <x v="3"/>
    <n v="100"/>
    <x v="1"/>
    <x v="1"/>
    <x v="0"/>
    <s v="GWe"/>
    <n v="3.6091502999999997E-2"/>
  </r>
  <r>
    <x v="0"/>
    <s v="BE25"/>
    <x v="1"/>
    <x v="3"/>
    <n v="100"/>
    <x v="1"/>
    <x v="1"/>
    <x v="0"/>
    <s v="GWe"/>
    <n v="0.41027080300000002"/>
  </r>
  <r>
    <x v="0"/>
    <s v="BE31"/>
    <x v="1"/>
    <x v="3"/>
    <n v="100"/>
    <x v="1"/>
    <x v="1"/>
    <x v="0"/>
    <s v="GWe"/>
    <n v="0.19768300699999999"/>
  </r>
  <r>
    <x v="0"/>
    <s v="BE32"/>
    <x v="1"/>
    <x v="3"/>
    <n v="100"/>
    <x v="1"/>
    <x v="1"/>
    <x v="0"/>
    <s v="GWe"/>
    <n v="2.3601518029999999"/>
  </r>
  <r>
    <x v="0"/>
    <s v="BE33"/>
    <x v="1"/>
    <x v="3"/>
    <n v="100"/>
    <x v="1"/>
    <x v="1"/>
    <x v="0"/>
    <s v="GWe"/>
    <n v="0.43555882400000001"/>
  </r>
  <r>
    <x v="0"/>
    <s v="BE34"/>
    <x v="1"/>
    <x v="3"/>
    <n v="100"/>
    <x v="1"/>
    <x v="1"/>
    <x v="0"/>
    <s v="GWe"/>
    <n v="0.68924836599999995"/>
  </r>
  <r>
    <x v="0"/>
    <s v="BE35"/>
    <x v="1"/>
    <x v="3"/>
    <n v="100"/>
    <x v="1"/>
    <x v="1"/>
    <x v="0"/>
    <s v="GWe"/>
    <n v="0.78095588199999999"/>
  </r>
  <r>
    <x v="1"/>
    <s v="BG31"/>
    <x v="1"/>
    <x v="3"/>
    <n v="100"/>
    <x v="1"/>
    <x v="1"/>
    <x v="0"/>
    <s v="GWe"/>
    <n v="7.5343221290000004"/>
  </r>
  <r>
    <x v="1"/>
    <s v="BG32"/>
    <x v="1"/>
    <x v="3"/>
    <n v="100"/>
    <x v="1"/>
    <x v="1"/>
    <x v="0"/>
    <s v="GWe"/>
    <n v="7.3824352940000004"/>
  </r>
  <r>
    <x v="1"/>
    <s v="BG33"/>
    <x v="1"/>
    <x v="3"/>
    <n v="100"/>
    <x v="1"/>
    <x v="1"/>
    <x v="0"/>
    <s v="GWe"/>
    <n v="15.886052898000001"/>
  </r>
  <r>
    <x v="1"/>
    <s v="BG34"/>
    <x v="1"/>
    <x v="3"/>
    <n v="100"/>
    <x v="1"/>
    <x v="1"/>
    <x v="0"/>
    <s v="GWe"/>
    <n v="7.1088718489999998"/>
  </r>
  <r>
    <x v="1"/>
    <s v="BG41"/>
    <x v="1"/>
    <x v="3"/>
    <n v="100"/>
    <x v="1"/>
    <x v="1"/>
    <x v="0"/>
    <s v="GWe"/>
    <n v="3.1540053480000001"/>
  </r>
  <r>
    <x v="1"/>
    <s v="BG42"/>
    <x v="1"/>
    <x v="3"/>
    <n v="100"/>
    <x v="1"/>
    <x v="1"/>
    <x v="0"/>
    <s v="GWe"/>
    <n v="5.6163757609999996"/>
  </r>
  <r>
    <x v="2"/>
    <s v="HR03"/>
    <x v="1"/>
    <x v="3"/>
    <n v="100"/>
    <x v="1"/>
    <x v="1"/>
    <x v="0"/>
    <s v="GWe"/>
    <n v="7.4045499230000003"/>
  </r>
  <r>
    <x v="2"/>
    <s v="HR04"/>
    <x v="1"/>
    <x v="3"/>
    <n v="100"/>
    <x v="1"/>
    <x v="1"/>
    <x v="0"/>
    <s v="GWe"/>
    <n v="9.9551029409999998"/>
  </r>
  <r>
    <x v="3"/>
    <s v="CY00"/>
    <x v="1"/>
    <x v="3"/>
    <n v="100"/>
    <x v="1"/>
    <x v="1"/>
    <x v="0"/>
    <s v="GWe"/>
    <n v="1.937654902"/>
  </r>
  <r>
    <x v="23"/>
    <s v="CZ01"/>
    <x v="1"/>
    <x v="3"/>
    <n v="100"/>
    <x v="1"/>
    <x v="1"/>
    <x v="0"/>
    <s v="GWe"/>
    <n v="3.5000000000000003E-2"/>
  </r>
  <r>
    <x v="23"/>
    <s v="CZ02"/>
    <x v="1"/>
    <x v="3"/>
    <n v="100"/>
    <x v="1"/>
    <x v="1"/>
    <x v="0"/>
    <s v="GWe"/>
    <n v="9.0807099390000001"/>
  </r>
  <r>
    <x v="23"/>
    <s v="CZ03"/>
    <x v="1"/>
    <x v="3"/>
    <n v="100"/>
    <x v="1"/>
    <x v="1"/>
    <x v="0"/>
    <s v="GWe"/>
    <n v="9.3283290440000002"/>
  </r>
  <r>
    <x v="23"/>
    <s v="CZ04"/>
    <x v="1"/>
    <x v="3"/>
    <n v="100"/>
    <x v="1"/>
    <x v="1"/>
    <x v="0"/>
    <s v="GWe"/>
    <n v="4.4464592029999999"/>
  </r>
  <r>
    <x v="23"/>
    <s v="CZ05"/>
    <x v="1"/>
    <x v="3"/>
    <n v="100"/>
    <x v="1"/>
    <x v="1"/>
    <x v="0"/>
    <s v="GWe"/>
    <n v="4.8052941179999999"/>
  </r>
  <r>
    <x v="23"/>
    <s v="CZ06"/>
    <x v="1"/>
    <x v="3"/>
    <n v="100"/>
    <x v="1"/>
    <x v="1"/>
    <x v="0"/>
    <s v="GWe"/>
    <n v="5.4447882349999999"/>
  </r>
  <r>
    <x v="23"/>
    <s v="CZ07"/>
    <x v="1"/>
    <x v="3"/>
    <n v="100"/>
    <x v="1"/>
    <x v="1"/>
    <x v="0"/>
    <s v="GWe"/>
    <n v="2.9383322559999998"/>
  </r>
  <r>
    <x v="23"/>
    <s v="CZ08"/>
    <x v="1"/>
    <x v="3"/>
    <n v="100"/>
    <x v="1"/>
    <x v="1"/>
    <x v="0"/>
    <s v="GWe"/>
    <n v="1.7051184109999999"/>
  </r>
  <r>
    <x v="4"/>
    <s v="DK01"/>
    <x v="1"/>
    <x v="3"/>
    <n v="100"/>
    <x v="1"/>
    <x v="1"/>
    <x v="0"/>
    <s v="GWe"/>
    <n v="0"/>
  </r>
  <r>
    <x v="4"/>
    <s v="DK02"/>
    <x v="1"/>
    <x v="3"/>
    <n v="100"/>
    <x v="1"/>
    <x v="1"/>
    <x v="0"/>
    <s v="GWe"/>
    <n v="0"/>
  </r>
  <r>
    <x v="4"/>
    <s v="DK03"/>
    <x v="1"/>
    <x v="3"/>
    <n v="100"/>
    <x v="1"/>
    <x v="1"/>
    <x v="0"/>
    <s v="GWe"/>
    <n v="0"/>
  </r>
  <r>
    <x v="4"/>
    <s v="DK04"/>
    <x v="1"/>
    <x v="3"/>
    <n v="100"/>
    <x v="1"/>
    <x v="1"/>
    <x v="0"/>
    <s v="GWe"/>
    <n v="0"/>
  </r>
  <r>
    <x v="4"/>
    <s v="DK05"/>
    <x v="1"/>
    <x v="3"/>
    <n v="100"/>
    <x v="1"/>
    <x v="1"/>
    <x v="0"/>
    <s v="GWe"/>
    <n v="0"/>
  </r>
  <r>
    <x v="5"/>
    <s v="EE00"/>
    <x v="1"/>
    <x v="3"/>
    <n v="100"/>
    <x v="1"/>
    <x v="1"/>
    <x v="0"/>
    <s v="GWe"/>
    <n v="6.7575947709999999"/>
  </r>
  <r>
    <x v="6"/>
    <s v="FI19"/>
    <x v="1"/>
    <x v="3"/>
    <n v="100"/>
    <x v="1"/>
    <x v="1"/>
    <x v="0"/>
    <s v="GWe"/>
    <n v="2.3950588239999999"/>
  </r>
  <r>
    <x v="6"/>
    <s v="FI1B"/>
    <x v="1"/>
    <x v="3"/>
    <n v="100"/>
    <x v="1"/>
    <x v="1"/>
    <x v="0"/>
    <s v="GWe"/>
    <n v="0.80042588199999998"/>
  </r>
  <r>
    <x v="6"/>
    <s v="FI1C"/>
    <x v="1"/>
    <x v="3"/>
    <n v="100"/>
    <x v="1"/>
    <x v="1"/>
    <x v="0"/>
    <s v="GWe"/>
    <n v="2.8446466720000001"/>
  </r>
  <r>
    <x v="6"/>
    <s v="FI1D"/>
    <x v="1"/>
    <x v="3"/>
    <n v="100"/>
    <x v="1"/>
    <x v="1"/>
    <x v="0"/>
    <s v="GWe"/>
    <n v="4.9932151259999999"/>
  </r>
  <r>
    <x v="6"/>
    <s v="FI20"/>
    <x v="1"/>
    <x v="3"/>
    <n v="100"/>
    <x v="1"/>
    <x v="1"/>
    <x v="0"/>
    <s v="GWe"/>
    <n v="0"/>
  </r>
  <r>
    <x v="7"/>
    <s v="FR10"/>
    <x v="1"/>
    <x v="3"/>
    <n v="100"/>
    <x v="1"/>
    <x v="1"/>
    <x v="0"/>
    <s v="GWe"/>
    <n v="4.6489411760000001"/>
  </r>
  <r>
    <x v="7"/>
    <s v="FR21"/>
    <x v="1"/>
    <x v="3"/>
    <n v="100"/>
    <x v="1"/>
    <x v="1"/>
    <x v="0"/>
    <s v="GWe"/>
    <n v="33.262832887999998"/>
  </r>
  <r>
    <x v="7"/>
    <s v="FR22"/>
    <x v="1"/>
    <x v="3"/>
    <n v="100"/>
    <x v="1"/>
    <x v="1"/>
    <x v="0"/>
    <s v="GWe"/>
    <n v="8.8683449200000002"/>
  </r>
  <r>
    <x v="7"/>
    <s v="FR23"/>
    <x v="1"/>
    <x v="3"/>
    <n v="100"/>
    <x v="1"/>
    <x v="1"/>
    <x v="0"/>
    <s v="GWe"/>
    <n v="0"/>
  </r>
  <r>
    <x v="7"/>
    <s v="FR24"/>
    <x v="1"/>
    <x v="3"/>
    <n v="100"/>
    <x v="1"/>
    <x v="1"/>
    <x v="0"/>
    <s v="GWe"/>
    <n v="30.577655461999999"/>
  </r>
  <r>
    <x v="7"/>
    <s v="FR25"/>
    <x v="1"/>
    <x v="3"/>
    <n v="100"/>
    <x v="1"/>
    <x v="1"/>
    <x v="0"/>
    <s v="GWe"/>
    <n v="0"/>
  </r>
  <r>
    <x v="7"/>
    <s v="FR26"/>
    <x v="1"/>
    <x v="3"/>
    <n v="100"/>
    <x v="1"/>
    <x v="1"/>
    <x v="0"/>
    <s v="GWe"/>
    <n v="39.020879256999997"/>
  </r>
  <r>
    <x v="7"/>
    <s v="FR30"/>
    <x v="1"/>
    <x v="3"/>
    <n v="100"/>
    <x v="1"/>
    <x v="1"/>
    <x v="0"/>
    <s v="GWe"/>
    <n v="4.6994655669999998"/>
  </r>
  <r>
    <x v="7"/>
    <s v="FR41"/>
    <x v="1"/>
    <x v="3"/>
    <n v="100"/>
    <x v="1"/>
    <x v="1"/>
    <x v="0"/>
    <s v="GWe"/>
    <n v="19.673052632000001"/>
  </r>
  <r>
    <x v="7"/>
    <s v="FR42"/>
    <x v="1"/>
    <x v="3"/>
    <n v="100"/>
    <x v="1"/>
    <x v="1"/>
    <x v="0"/>
    <s v="GWe"/>
    <n v="1.199058824"/>
  </r>
  <r>
    <x v="7"/>
    <s v="FR43"/>
    <x v="1"/>
    <x v="3"/>
    <n v="100"/>
    <x v="1"/>
    <x v="1"/>
    <x v="0"/>
    <s v="GWe"/>
    <n v="9.4062222870000003"/>
  </r>
  <r>
    <x v="7"/>
    <s v="FR51"/>
    <x v="1"/>
    <x v="3"/>
    <n v="100"/>
    <x v="1"/>
    <x v="1"/>
    <x v="0"/>
    <s v="GWe"/>
    <n v="0"/>
  </r>
  <r>
    <x v="7"/>
    <s v="FR52"/>
    <x v="1"/>
    <x v="3"/>
    <n v="100"/>
    <x v="1"/>
    <x v="1"/>
    <x v="0"/>
    <s v="GWe"/>
    <n v="0"/>
  </r>
  <r>
    <x v="7"/>
    <s v="FR53"/>
    <x v="1"/>
    <x v="3"/>
    <n v="100"/>
    <x v="1"/>
    <x v="1"/>
    <x v="0"/>
    <s v="GWe"/>
    <n v="0"/>
  </r>
  <r>
    <x v="7"/>
    <s v="FR61"/>
    <x v="1"/>
    <x v="3"/>
    <n v="100"/>
    <x v="1"/>
    <x v="1"/>
    <x v="0"/>
    <s v="GWe"/>
    <n v="23.090679566999999"/>
  </r>
  <r>
    <x v="7"/>
    <s v="FR62"/>
    <x v="1"/>
    <x v="3"/>
    <n v="100"/>
    <x v="1"/>
    <x v="1"/>
    <x v="0"/>
    <s v="GWe"/>
    <n v="37.280188086999999"/>
  </r>
  <r>
    <x v="7"/>
    <s v="FR63"/>
    <x v="1"/>
    <x v="3"/>
    <n v="100"/>
    <x v="1"/>
    <x v="1"/>
    <x v="0"/>
    <s v="GWe"/>
    <n v="14.59203471"/>
  </r>
  <r>
    <x v="7"/>
    <s v="FR71"/>
    <x v="1"/>
    <x v="3"/>
    <n v="100"/>
    <x v="1"/>
    <x v="1"/>
    <x v="0"/>
    <s v="GWe"/>
    <n v="7.7473005639999997"/>
  </r>
  <r>
    <x v="7"/>
    <s v="FR72"/>
    <x v="1"/>
    <x v="3"/>
    <n v="100"/>
    <x v="1"/>
    <x v="1"/>
    <x v="0"/>
    <s v="GWe"/>
    <n v="17.88341556"/>
  </r>
  <r>
    <x v="7"/>
    <s v="FR81"/>
    <x v="1"/>
    <x v="3"/>
    <n v="100"/>
    <x v="1"/>
    <x v="1"/>
    <x v="0"/>
    <s v="GWe"/>
    <n v="4.9223446690000001"/>
  </r>
  <r>
    <x v="7"/>
    <s v="FR82"/>
    <x v="1"/>
    <x v="3"/>
    <n v="100"/>
    <x v="1"/>
    <x v="1"/>
    <x v="0"/>
    <s v="GWe"/>
    <n v="4.7730724919999998"/>
  </r>
  <r>
    <x v="7"/>
    <s v="FR83"/>
    <x v="1"/>
    <x v="3"/>
    <n v="100"/>
    <x v="1"/>
    <x v="1"/>
    <x v="0"/>
    <s v="GWe"/>
    <n v="0.81060933000000002"/>
  </r>
  <r>
    <x v="8"/>
    <s v="DEC0"/>
    <x v="1"/>
    <x v="3"/>
    <n v="100"/>
    <x v="1"/>
    <x v="1"/>
    <x v="0"/>
    <s v="GWe"/>
    <n v="0.10134117600000001"/>
  </r>
  <r>
    <x v="8"/>
    <s v="DE11"/>
    <x v="1"/>
    <x v="3"/>
    <n v="100"/>
    <x v="1"/>
    <x v="1"/>
    <x v="0"/>
    <s v="GWe"/>
    <n v="0.15447058799999999"/>
  </r>
  <r>
    <x v="8"/>
    <s v="DE12"/>
    <x v="1"/>
    <x v="3"/>
    <n v="100"/>
    <x v="1"/>
    <x v="1"/>
    <x v="0"/>
    <s v="GWe"/>
    <n v="0"/>
  </r>
  <r>
    <x v="8"/>
    <s v="DE13"/>
    <x v="1"/>
    <x v="3"/>
    <n v="100"/>
    <x v="1"/>
    <x v="1"/>
    <x v="0"/>
    <s v="GWe"/>
    <n v="0.20437908499999999"/>
  </r>
  <r>
    <x v="8"/>
    <s v="DE14"/>
    <x v="1"/>
    <x v="3"/>
    <n v="100"/>
    <x v="1"/>
    <x v="1"/>
    <x v="0"/>
    <s v="GWe"/>
    <n v="0.29431900500000002"/>
  </r>
  <r>
    <x v="8"/>
    <s v="DE21"/>
    <x v="1"/>
    <x v="3"/>
    <n v="100"/>
    <x v="1"/>
    <x v="1"/>
    <x v="0"/>
    <s v="GWe"/>
    <n v="0.76527205899999995"/>
  </r>
  <r>
    <x v="8"/>
    <s v="DE22"/>
    <x v="1"/>
    <x v="3"/>
    <n v="100"/>
    <x v="1"/>
    <x v="1"/>
    <x v="0"/>
    <s v="GWe"/>
    <n v="0.71390931400000002"/>
  </r>
  <r>
    <x v="8"/>
    <s v="DE23"/>
    <x v="1"/>
    <x v="3"/>
    <n v="100"/>
    <x v="1"/>
    <x v="1"/>
    <x v="0"/>
    <s v="GWe"/>
    <n v="0.40578676499999999"/>
  </r>
  <r>
    <x v="8"/>
    <s v="DE24"/>
    <x v="1"/>
    <x v="3"/>
    <n v="100"/>
    <x v="1"/>
    <x v="1"/>
    <x v="0"/>
    <s v="GWe"/>
    <n v="0.11244209600000001"/>
  </r>
  <r>
    <x v="8"/>
    <s v="DE25"/>
    <x v="1"/>
    <x v="3"/>
    <n v="100"/>
    <x v="1"/>
    <x v="1"/>
    <x v="0"/>
    <s v="GWe"/>
    <n v="0.21044117600000001"/>
  </r>
  <r>
    <x v="8"/>
    <s v="DE26"/>
    <x v="1"/>
    <x v="3"/>
    <n v="100"/>
    <x v="1"/>
    <x v="1"/>
    <x v="0"/>
    <s v="GWe"/>
    <n v="0.39729803899999999"/>
  </r>
  <r>
    <x v="8"/>
    <s v="DE27"/>
    <x v="1"/>
    <x v="3"/>
    <n v="100"/>
    <x v="1"/>
    <x v="1"/>
    <x v="0"/>
    <s v="GWe"/>
    <n v="1.1381281510000001"/>
  </r>
  <r>
    <x v="8"/>
    <s v="DE30"/>
    <x v="1"/>
    <x v="3"/>
    <n v="100"/>
    <x v="1"/>
    <x v="1"/>
    <x v="0"/>
    <s v="GWe"/>
    <n v="0"/>
  </r>
  <r>
    <x v="8"/>
    <s v="DE40"/>
    <x v="1"/>
    <x v="3"/>
    <n v="100"/>
    <x v="1"/>
    <x v="1"/>
    <x v="0"/>
    <s v="GWe"/>
    <n v="8.2178670589999996"/>
  </r>
  <r>
    <x v="8"/>
    <s v="DE50"/>
    <x v="1"/>
    <x v="3"/>
    <n v="100"/>
    <x v="1"/>
    <x v="1"/>
    <x v="0"/>
    <s v="GWe"/>
    <n v="7.8169929999999995E-3"/>
  </r>
  <r>
    <x v="8"/>
    <s v="DE60"/>
    <x v="1"/>
    <x v="3"/>
    <n v="100"/>
    <x v="1"/>
    <x v="1"/>
    <x v="0"/>
    <s v="GWe"/>
    <n v="9.9882352999999993E-2"/>
  </r>
  <r>
    <x v="8"/>
    <s v="DE71"/>
    <x v="1"/>
    <x v="3"/>
    <n v="100"/>
    <x v="1"/>
    <x v="1"/>
    <x v="0"/>
    <s v="GWe"/>
    <n v="0"/>
  </r>
  <r>
    <x v="8"/>
    <s v="DE72"/>
    <x v="1"/>
    <x v="3"/>
    <n v="100"/>
    <x v="1"/>
    <x v="1"/>
    <x v="0"/>
    <s v="GWe"/>
    <n v="0"/>
  </r>
  <r>
    <x v="8"/>
    <s v="DE73"/>
    <x v="1"/>
    <x v="3"/>
    <n v="100"/>
    <x v="1"/>
    <x v="1"/>
    <x v="0"/>
    <s v="GWe"/>
    <n v="0.462228374"/>
  </r>
  <r>
    <x v="8"/>
    <s v="DE80"/>
    <x v="1"/>
    <x v="3"/>
    <n v="100"/>
    <x v="1"/>
    <x v="1"/>
    <x v="0"/>
    <s v="GWe"/>
    <n v="4.3643193279999997"/>
  </r>
  <r>
    <x v="8"/>
    <s v="DE91"/>
    <x v="1"/>
    <x v="3"/>
    <n v="100"/>
    <x v="1"/>
    <x v="1"/>
    <x v="0"/>
    <s v="GWe"/>
    <n v="2.4366194120000002"/>
  </r>
  <r>
    <x v="8"/>
    <s v="DE92"/>
    <x v="1"/>
    <x v="3"/>
    <n v="100"/>
    <x v="1"/>
    <x v="1"/>
    <x v="0"/>
    <s v="GWe"/>
    <n v="2.0256158169999998"/>
  </r>
  <r>
    <x v="8"/>
    <s v="DE93"/>
    <x v="1"/>
    <x v="3"/>
    <n v="100"/>
    <x v="1"/>
    <x v="1"/>
    <x v="0"/>
    <s v="GWe"/>
    <n v="4.0317401960000003"/>
  </r>
  <r>
    <x v="8"/>
    <s v="DE94"/>
    <x v="1"/>
    <x v="3"/>
    <n v="100"/>
    <x v="1"/>
    <x v="1"/>
    <x v="0"/>
    <s v="GWe"/>
    <n v="2.0308141709999998"/>
  </r>
  <r>
    <x v="8"/>
    <s v="DEA1"/>
    <x v="1"/>
    <x v="3"/>
    <n v="100"/>
    <x v="1"/>
    <x v="1"/>
    <x v="0"/>
    <s v="GWe"/>
    <n v="0.51002205899999997"/>
  </r>
  <r>
    <x v="8"/>
    <s v="DEA2"/>
    <x v="1"/>
    <x v="3"/>
    <n v="100"/>
    <x v="1"/>
    <x v="1"/>
    <x v="0"/>
    <s v="GWe"/>
    <n v="0.73740349299999997"/>
  </r>
  <r>
    <x v="8"/>
    <s v="DEA3"/>
    <x v="1"/>
    <x v="3"/>
    <n v="100"/>
    <x v="1"/>
    <x v="1"/>
    <x v="0"/>
    <s v="GWe"/>
    <n v="5.6682941180000004"/>
  </r>
  <r>
    <x v="8"/>
    <s v="DEA4"/>
    <x v="1"/>
    <x v="3"/>
    <n v="100"/>
    <x v="1"/>
    <x v="1"/>
    <x v="0"/>
    <s v="GWe"/>
    <n v="2.5759742650000002"/>
  </r>
  <r>
    <x v="8"/>
    <s v="DEA5"/>
    <x v="1"/>
    <x v="3"/>
    <n v="100"/>
    <x v="1"/>
    <x v="1"/>
    <x v="0"/>
    <s v="GWe"/>
    <n v="1.2961927600000001"/>
  </r>
  <r>
    <x v="8"/>
    <s v="DEB1"/>
    <x v="1"/>
    <x v="3"/>
    <n v="100"/>
    <x v="1"/>
    <x v="1"/>
    <x v="0"/>
    <s v="GWe"/>
    <n v="0.194791667"/>
  </r>
  <r>
    <x v="8"/>
    <s v="DEB2"/>
    <x v="1"/>
    <x v="3"/>
    <n v="100"/>
    <x v="1"/>
    <x v="1"/>
    <x v="0"/>
    <s v="GWe"/>
    <n v="0.22091503300000001"/>
  </r>
  <r>
    <x v="8"/>
    <s v="DEB3"/>
    <x v="1"/>
    <x v="3"/>
    <n v="100"/>
    <x v="1"/>
    <x v="1"/>
    <x v="0"/>
    <s v="GWe"/>
    <n v="0.37942780700000001"/>
  </r>
  <r>
    <x v="8"/>
    <s v="DED2"/>
    <x v="1"/>
    <x v="3"/>
    <n v="100"/>
    <x v="1"/>
    <x v="1"/>
    <x v="0"/>
    <s v="GWe"/>
    <n v="2.2017928759999998"/>
  </r>
  <r>
    <x v="8"/>
    <s v="DED4"/>
    <x v="1"/>
    <x v="3"/>
    <n v="100"/>
    <x v="1"/>
    <x v="1"/>
    <x v="0"/>
    <s v="GWe"/>
    <n v="2.5744301470000002"/>
  </r>
  <r>
    <x v="8"/>
    <s v="DED5"/>
    <x v="1"/>
    <x v="3"/>
    <n v="100"/>
    <x v="1"/>
    <x v="1"/>
    <x v="0"/>
    <s v="GWe"/>
    <n v="1.7813486160000001"/>
  </r>
  <r>
    <x v="8"/>
    <s v="DEE0"/>
    <x v="1"/>
    <x v="3"/>
    <n v="100"/>
    <x v="1"/>
    <x v="1"/>
    <x v="0"/>
    <s v="GWe"/>
    <n v="13.700661765"/>
  </r>
  <r>
    <x v="8"/>
    <s v="DEF0"/>
    <x v="1"/>
    <x v="3"/>
    <n v="100"/>
    <x v="1"/>
    <x v="1"/>
    <x v="0"/>
    <s v="GWe"/>
    <n v="0.51431932800000002"/>
  </r>
  <r>
    <x v="8"/>
    <s v="DEG0"/>
    <x v="1"/>
    <x v="3"/>
    <n v="100"/>
    <x v="1"/>
    <x v="1"/>
    <x v="0"/>
    <s v="GWe"/>
    <n v="4.2511344539999998"/>
  </r>
  <r>
    <x v="9"/>
    <s v="EL30"/>
    <x v="1"/>
    <x v="3"/>
    <n v="100"/>
    <x v="1"/>
    <x v="1"/>
    <x v="0"/>
    <s v="GWe"/>
    <n v="1.781856686"/>
  </r>
  <r>
    <x v="9"/>
    <s v="EL41"/>
    <x v="1"/>
    <x v="3"/>
    <n v="100"/>
    <x v="1"/>
    <x v="1"/>
    <x v="0"/>
    <s v="GWe"/>
    <n v="1.3108962529999999"/>
  </r>
  <r>
    <x v="9"/>
    <s v="EL42"/>
    <x v="1"/>
    <x v="3"/>
    <n v="100"/>
    <x v="1"/>
    <x v="1"/>
    <x v="0"/>
    <s v="GWe"/>
    <n v="1.384488562"/>
  </r>
  <r>
    <x v="9"/>
    <s v="EL43"/>
    <x v="1"/>
    <x v="3"/>
    <n v="100"/>
    <x v="1"/>
    <x v="1"/>
    <x v="0"/>
    <s v="GWe"/>
    <n v="6.5554987210000002"/>
  </r>
  <r>
    <x v="9"/>
    <s v="EL51"/>
    <x v="1"/>
    <x v="3"/>
    <n v="100"/>
    <x v="1"/>
    <x v="1"/>
    <x v="0"/>
    <s v="GWe"/>
    <n v="10.122045618"/>
  </r>
  <r>
    <x v="9"/>
    <s v="EL52"/>
    <x v="1"/>
    <x v="3"/>
    <n v="100"/>
    <x v="1"/>
    <x v="1"/>
    <x v="0"/>
    <s v="GWe"/>
    <n v="6.5639411760000002"/>
  </r>
  <r>
    <x v="9"/>
    <s v="EL53"/>
    <x v="1"/>
    <x v="3"/>
    <n v="100"/>
    <x v="1"/>
    <x v="1"/>
    <x v="0"/>
    <s v="GWe"/>
    <n v="2.1990646960000002"/>
  </r>
  <r>
    <x v="9"/>
    <s v="EL54"/>
    <x v="1"/>
    <x v="3"/>
    <n v="100"/>
    <x v="1"/>
    <x v="1"/>
    <x v="0"/>
    <s v="GWe"/>
    <n v="2.7241283350000001"/>
  </r>
  <r>
    <x v="9"/>
    <s v="EL61"/>
    <x v="1"/>
    <x v="3"/>
    <n v="100"/>
    <x v="1"/>
    <x v="1"/>
    <x v="0"/>
    <s v="GWe"/>
    <n v="3.1123876309999998"/>
  </r>
  <r>
    <x v="9"/>
    <s v="EL62"/>
    <x v="1"/>
    <x v="3"/>
    <n v="100"/>
    <x v="1"/>
    <x v="1"/>
    <x v="0"/>
    <s v="GWe"/>
    <n v="1.550865052"/>
  </r>
  <r>
    <x v="9"/>
    <s v="EL63"/>
    <x v="1"/>
    <x v="3"/>
    <n v="100"/>
    <x v="1"/>
    <x v="1"/>
    <x v="0"/>
    <s v="GWe"/>
    <n v="7.9357187500000004"/>
  </r>
  <r>
    <x v="9"/>
    <s v="EL64"/>
    <x v="1"/>
    <x v="3"/>
    <n v="100"/>
    <x v="1"/>
    <x v="1"/>
    <x v="0"/>
    <s v="GWe"/>
    <n v="7.2207327729999999"/>
  </r>
  <r>
    <x v="9"/>
    <s v="EL65"/>
    <x v="1"/>
    <x v="3"/>
    <n v="100"/>
    <x v="1"/>
    <x v="1"/>
    <x v="0"/>
    <s v="GWe"/>
    <n v="13.608670187"/>
  </r>
  <r>
    <x v="24"/>
    <s v="HU10"/>
    <x v="1"/>
    <x v="3"/>
    <n v="100"/>
    <x v="1"/>
    <x v="1"/>
    <x v="0"/>
    <s v="GWe"/>
    <n v="1.9147401959999999"/>
  </r>
  <r>
    <x v="24"/>
    <s v="HU21"/>
    <x v="1"/>
    <x v="3"/>
    <n v="100"/>
    <x v="1"/>
    <x v="1"/>
    <x v="0"/>
    <s v="GWe"/>
    <n v="9.4162994649999998"/>
  </r>
  <r>
    <x v="24"/>
    <s v="HU22"/>
    <x v="1"/>
    <x v="3"/>
    <n v="100"/>
    <x v="1"/>
    <x v="1"/>
    <x v="0"/>
    <s v="GWe"/>
    <n v="4.3640138410000002"/>
  </r>
  <r>
    <x v="24"/>
    <s v="HU23"/>
    <x v="1"/>
    <x v="3"/>
    <n v="100"/>
    <x v="1"/>
    <x v="1"/>
    <x v="0"/>
    <s v="GWe"/>
    <n v="14.470979362"/>
  </r>
  <r>
    <x v="24"/>
    <s v="HU31"/>
    <x v="1"/>
    <x v="3"/>
    <n v="100"/>
    <x v="1"/>
    <x v="1"/>
    <x v="0"/>
    <s v="GWe"/>
    <n v="0"/>
  </r>
  <r>
    <x v="24"/>
    <s v="HU32"/>
    <x v="1"/>
    <x v="3"/>
    <n v="100"/>
    <x v="1"/>
    <x v="1"/>
    <x v="0"/>
    <s v="GWe"/>
    <n v="0"/>
  </r>
  <r>
    <x v="24"/>
    <s v="HU33"/>
    <x v="1"/>
    <x v="3"/>
    <n v="100"/>
    <x v="1"/>
    <x v="1"/>
    <x v="0"/>
    <s v="GWe"/>
    <n v="10.2104819"/>
  </r>
  <r>
    <x v="10"/>
    <s v="IE01"/>
    <x v="1"/>
    <x v="3"/>
    <n v="100"/>
    <x v="1"/>
    <x v="1"/>
    <x v="0"/>
    <s v="GWe"/>
    <n v="0"/>
  </r>
  <r>
    <x v="10"/>
    <s v="IE02"/>
    <x v="1"/>
    <x v="3"/>
    <n v="100"/>
    <x v="1"/>
    <x v="1"/>
    <x v="0"/>
    <s v="GWe"/>
    <n v="0"/>
  </r>
  <r>
    <x v="11"/>
    <s v="ITC1"/>
    <x v="1"/>
    <x v="3"/>
    <n v="100"/>
    <x v="1"/>
    <x v="1"/>
    <x v="0"/>
    <s v="GWe"/>
    <n v="1.2315205330000001"/>
  </r>
  <r>
    <x v="11"/>
    <s v="ITC2"/>
    <x v="1"/>
    <x v="3"/>
    <n v="100"/>
    <x v="1"/>
    <x v="1"/>
    <x v="0"/>
    <s v="GWe"/>
    <n v="0.46573461500000002"/>
  </r>
  <r>
    <x v="11"/>
    <s v="ITC3"/>
    <x v="1"/>
    <x v="3"/>
    <n v="100"/>
    <x v="1"/>
    <x v="1"/>
    <x v="0"/>
    <s v="GWe"/>
    <n v="0.112622424"/>
  </r>
  <r>
    <x v="11"/>
    <s v="ITC4"/>
    <x v="1"/>
    <x v="3"/>
    <n v="100"/>
    <x v="1"/>
    <x v="1"/>
    <x v="0"/>
    <s v="GWe"/>
    <n v="1.6793018909999999"/>
  </r>
  <r>
    <x v="11"/>
    <s v="ITF1"/>
    <x v="1"/>
    <x v="3"/>
    <n v="100"/>
    <x v="1"/>
    <x v="1"/>
    <x v="0"/>
    <s v="GWe"/>
    <n v="0.98904718899999999"/>
  </r>
  <r>
    <x v="11"/>
    <s v="ITF2"/>
    <x v="1"/>
    <x v="3"/>
    <n v="100"/>
    <x v="1"/>
    <x v="1"/>
    <x v="0"/>
    <s v="GWe"/>
    <n v="2.2389772410000002"/>
  </r>
  <r>
    <x v="11"/>
    <s v="ITF3"/>
    <x v="1"/>
    <x v="3"/>
    <n v="100"/>
    <x v="1"/>
    <x v="1"/>
    <x v="0"/>
    <s v="GWe"/>
    <n v="2.5038275400000001"/>
  </r>
  <r>
    <x v="11"/>
    <s v="ITF4"/>
    <x v="1"/>
    <x v="3"/>
    <n v="100"/>
    <x v="1"/>
    <x v="1"/>
    <x v="0"/>
    <s v="GWe"/>
    <n v="33.439651535000003"/>
  </r>
  <r>
    <x v="11"/>
    <s v="ITF5"/>
    <x v="1"/>
    <x v="3"/>
    <n v="100"/>
    <x v="1"/>
    <x v="1"/>
    <x v="0"/>
    <s v="GWe"/>
    <n v="8.5278308819999999"/>
  </r>
  <r>
    <x v="11"/>
    <s v="ITF6"/>
    <x v="1"/>
    <x v="3"/>
    <n v="100"/>
    <x v="1"/>
    <x v="1"/>
    <x v="0"/>
    <s v="GWe"/>
    <n v="5.6335965799999999"/>
  </r>
  <r>
    <x v="11"/>
    <s v="ITG1"/>
    <x v="1"/>
    <x v="3"/>
    <n v="100"/>
    <x v="1"/>
    <x v="1"/>
    <x v="0"/>
    <s v="GWe"/>
    <n v="23.421394135"/>
  </r>
  <r>
    <x v="11"/>
    <s v="ITG2"/>
    <x v="1"/>
    <x v="3"/>
    <n v="100"/>
    <x v="1"/>
    <x v="1"/>
    <x v="0"/>
    <s v="GWe"/>
    <n v="21.960538927000002"/>
  </r>
  <r>
    <x v="11"/>
    <s v="ITH1"/>
    <x v="1"/>
    <x v="3"/>
    <n v="100"/>
    <x v="1"/>
    <x v="1"/>
    <x v="0"/>
    <s v="GWe"/>
    <n v="0.58668415299999999"/>
  </r>
  <r>
    <x v="11"/>
    <s v="ITH2"/>
    <x v="1"/>
    <x v="3"/>
    <n v="100"/>
    <x v="1"/>
    <x v="1"/>
    <x v="0"/>
    <s v="GWe"/>
    <n v="0.26942223999999998"/>
  </r>
  <r>
    <x v="11"/>
    <s v="ITH3"/>
    <x v="1"/>
    <x v="3"/>
    <n v="100"/>
    <x v="1"/>
    <x v="1"/>
    <x v="0"/>
    <s v="GWe"/>
    <n v="0"/>
  </r>
  <r>
    <x v="11"/>
    <s v="ITH4"/>
    <x v="1"/>
    <x v="3"/>
    <n v="100"/>
    <x v="1"/>
    <x v="1"/>
    <x v="0"/>
    <s v="GWe"/>
    <n v="0.32027412900000002"/>
  </r>
  <r>
    <x v="11"/>
    <s v="ITH5"/>
    <x v="1"/>
    <x v="3"/>
    <n v="100"/>
    <x v="1"/>
    <x v="1"/>
    <x v="0"/>
    <s v="GWe"/>
    <n v="0"/>
  </r>
  <r>
    <x v="11"/>
    <s v="ITI1"/>
    <x v="1"/>
    <x v="3"/>
    <n v="100"/>
    <x v="1"/>
    <x v="1"/>
    <x v="0"/>
    <s v="GWe"/>
    <n v="3.8272580650000001"/>
  </r>
  <r>
    <x v="11"/>
    <s v="ITI2"/>
    <x v="1"/>
    <x v="3"/>
    <n v="100"/>
    <x v="1"/>
    <x v="1"/>
    <x v="0"/>
    <s v="GWe"/>
    <n v="1.2784468950000001"/>
  </r>
  <r>
    <x v="11"/>
    <s v="ITI3"/>
    <x v="1"/>
    <x v="3"/>
    <n v="100"/>
    <x v="1"/>
    <x v="1"/>
    <x v="0"/>
    <s v="GWe"/>
    <n v="2.5554904409999999"/>
  </r>
  <r>
    <x v="11"/>
    <s v="ITI4"/>
    <x v="1"/>
    <x v="3"/>
    <n v="100"/>
    <x v="1"/>
    <x v="1"/>
    <x v="0"/>
    <s v="GWe"/>
    <n v="2.7138313730000001"/>
  </r>
  <r>
    <x v="11"/>
    <s v="SM00"/>
    <x v="1"/>
    <x v="3"/>
    <n v="100"/>
    <x v="1"/>
    <x v="1"/>
    <x v="0"/>
    <s v="GWe"/>
    <n v="1.7558824000000001E-2"/>
  </r>
  <r>
    <x v="12"/>
    <s v="LV00"/>
    <x v="1"/>
    <x v="3"/>
    <n v="100"/>
    <x v="1"/>
    <x v="1"/>
    <x v="0"/>
    <s v="GWe"/>
    <n v="19.396367647000002"/>
  </r>
  <r>
    <x v="13"/>
    <s v="LT00"/>
    <x v="1"/>
    <x v="3"/>
    <n v="100"/>
    <x v="1"/>
    <x v="1"/>
    <x v="0"/>
    <s v="GWe"/>
    <n v="17.064245524"/>
  </r>
  <r>
    <x v="25"/>
    <s v="LU00"/>
    <x v="1"/>
    <x v="3"/>
    <n v="100"/>
    <x v="1"/>
    <x v="1"/>
    <x v="0"/>
    <s v="GWe"/>
    <n v="0.69380672268907506"/>
  </r>
  <r>
    <x v="14"/>
    <s v="MT00"/>
    <x v="1"/>
    <x v="3"/>
    <n v="100"/>
    <x v="1"/>
    <x v="1"/>
    <x v="0"/>
    <s v="GWe"/>
    <n v="1.2276471000000001E-2"/>
  </r>
  <r>
    <x v="15"/>
    <s v="NL11"/>
    <x v="1"/>
    <x v="3"/>
    <n v="100"/>
    <x v="1"/>
    <x v="1"/>
    <x v="0"/>
    <s v="GWe"/>
    <n v="0"/>
  </r>
  <r>
    <x v="15"/>
    <s v="NL12"/>
    <x v="1"/>
    <x v="3"/>
    <n v="100"/>
    <x v="1"/>
    <x v="1"/>
    <x v="0"/>
    <s v="GWe"/>
    <n v="0"/>
  </r>
  <r>
    <x v="15"/>
    <s v="NL13"/>
    <x v="1"/>
    <x v="3"/>
    <n v="100"/>
    <x v="1"/>
    <x v="1"/>
    <x v="0"/>
    <s v="GWe"/>
    <n v="0"/>
  </r>
  <r>
    <x v="15"/>
    <s v="NL21"/>
    <x v="1"/>
    <x v="3"/>
    <n v="100"/>
    <x v="1"/>
    <x v="1"/>
    <x v="0"/>
    <s v="GWe"/>
    <n v="0.97166819900000001"/>
  </r>
  <r>
    <x v="15"/>
    <s v="NL22"/>
    <x v="1"/>
    <x v="3"/>
    <n v="100"/>
    <x v="1"/>
    <x v="1"/>
    <x v="0"/>
    <s v="GWe"/>
    <n v="2.4022058820000001"/>
  </r>
  <r>
    <x v="15"/>
    <s v="NL23"/>
    <x v="1"/>
    <x v="3"/>
    <n v="100"/>
    <x v="1"/>
    <x v="1"/>
    <x v="0"/>
    <s v="GWe"/>
    <n v="0"/>
  </r>
  <r>
    <x v="15"/>
    <s v="NL31"/>
    <x v="1"/>
    <x v="3"/>
    <n v="100"/>
    <x v="1"/>
    <x v="1"/>
    <x v="0"/>
    <s v="GWe"/>
    <n v="0"/>
  </r>
  <r>
    <x v="15"/>
    <s v="NL32"/>
    <x v="1"/>
    <x v="3"/>
    <n v="100"/>
    <x v="1"/>
    <x v="1"/>
    <x v="0"/>
    <s v="GWe"/>
    <n v="0"/>
  </r>
  <r>
    <x v="15"/>
    <s v="NL33"/>
    <x v="1"/>
    <x v="3"/>
    <n v="100"/>
    <x v="1"/>
    <x v="1"/>
    <x v="0"/>
    <s v="GWe"/>
    <n v="0"/>
  </r>
  <r>
    <x v="15"/>
    <s v="NL34"/>
    <x v="1"/>
    <x v="3"/>
    <n v="100"/>
    <x v="1"/>
    <x v="1"/>
    <x v="0"/>
    <s v="GWe"/>
    <n v="0"/>
  </r>
  <r>
    <x v="15"/>
    <s v="NL41"/>
    <x v="1"/>
    <x v="3"/>
    <n v="100"/>
    <x v="1"/>
    <x v="1"/>
    <x v="0"/>
    <s v="GWe"/>
    <n v="0"/>
  </r>
  <r>
    <x v="15"/>
    <s v="NL42"/>
    <x v="1"/>
    <x v="3"/>
    <n v="100"/>
    <x v="1"/>
    <x v="1"/>
    <x v="0"/>
    <s v="GWe"/>
    <n v="2.1549999999999998"/>
  </r>
  <r>
    <x v="16"/>
    <s v="PL11"/>
    <x v="1"/>
    <x v="3"/>
    <n v="100"/>
    <x v="1"/>
    <x v="1"/>
    <x v="0"/>
    <s v="GWe"/>
    <n v="2.7718049539999998"/>
  </r>
  <r>
    <x v="16"/>
    <s v="PL12"/>
    <x v="1"/>
    <x v="3"/>
    <n v="100"/>
    <x v="1"/>
    <x v="1"/>
    <x v="0"/>
    <s v="GWe"/>
    <n v="2.8545897830000002"/>
  </r>
  <r>
    <x v="16"/>
    <s v="PL21"/>
    <x v="1"/>
    <x v="3"/>
    <n v="100"/>
    <x v="1"/>
    <x v="1"/>
    <x v="0"/>
    <s v="GWe"/>
    <n v="0.90808533300000005"/>
  </r>
  <r>
    <x v="16"/>
    <s v="PL22"/>
    <x v="1"/>
    <x v="3"/>
    <n v="100"/>
    <x v="1"/>
    <x v="1"/>
    <x v="0"/>
    <s v="GWe"/>
    <n v="0.23280287099999999"/>
  </r>
  <r>
    <x v="16"/>
    <s v="PL31"/>
    <x v="1"/>
    <x v="3"/>
    <n v="100"/>
    <x v="1"/>
    <x v="1"/>
    <x v="0"/>
    <s v="GWe"/>
    <n v="1.5294671280000001"/>
  </r>
  <r>
    <x v="16"/>
    <s v="PL32"/>
    <x v="1"/>
    <x v="3"/>
    <n v="100"/>
    <x v="1"/>
    <x v="1"/>
    <x v="0"/>
    <s v="GWe"/>
    <n v="1.8945135749999999"/>
  </r>
  <r>
    <x v="16"/>
    <s v="PL33"/>
    <x v="1"/>
    <x v="3"/>
    <n v="100"/>
    <x v="1"/>
    <x v="1"/>
    <x v="0"/>
    <s v="GWe"/>
    <n v="1.265836304"/>
  </r>
  <r>
    <x v="16"/>
    <s v="PL34"/>
    <x v="1"/>
    <x v="3"/>
    <n v="100"/>
    <x v="1"/>
    <x v="1"/>
    <x v="0"/>
    <s v="GWe"/>
    <n v="0"/>
  </r>
  <r>
    <x v="16"/>
    <s v="PL41"/>
    <x v="1"/>
    <x v="3"/>
    <n v="100"/>
    <x v="1"/>
    <x v="1"/>
    <x v="0"/>
    <s v="GWe"/>
    <n v="2.9044852940000001"/>
  </r>
  <r>
    <x v="16"/>
    <s v="PL42"/>
    <x v="1"/>
    <x v="3"/>
    <n v="100"/>
    <x v="1"/>
    <x v="1"/>
    <x v="0"/>
    <s v="GWe"/>
    <n v="2.5315050549999998"/>
  </r>
  <r>
    <x v="16"/>
    <s v="PL43"/>
    <x v="1"/>
    <x v="3"/>
    <n v="100"/>
    <x v="1"/>
    <x v="1"/>
    <x v="0"/>
    <s v="GWe"/>
    <n v="2.5786937719999998"/>
  </r>
  <r>
    <x v="16"/>
    <s v="PL51"/>
    <x v="1"/>
    <x v="3"/>
    <n v="100"/>
    <x v="1"/>
    <x v="1"/>
    <x v="0"/>
    <s v="GWe"/>
    <n v="2.5813627449999998"/>
  </r>
  <r>
    <x v="16"/>
    <s v="PL52"/>
    <x v="1"/>
    <x v="3"/>
    <n v="100"/>
    <x v="1"/>
    <x v="1"/>
    <x v="0"/>
    <s v="GWe"/>
    <n v="0.723334967"/>
  </r>
  <r>
    <x v="16"/>
    <s v="PL61"/>
    <x v="1"/>
    <x v="3"/>
    <n v="100"/>
    <x v="1"/>
    <x v="1"/>
    <x v="0"/>
    <s v="GWe"/>
    <n v="0"/>
  </r>
  <r>
    <x v="16"/>
    <s v="PL62"/>
    <x v="1"/>
    <x v="3"/>
    <n v="100"/>
    <x v="1"/>
    <x v="1"/>
    <x v="0"/>
    <s v="GWe"/>
    <n v="0"/>
  </r>
  <r>
    <x v="16"/>
    <s v="PL63"/>
    <x v="1"/>
    <x v="3"/>
    <n v="100"/>
    <x v="1"/>
    <x v="1"/>
    <x v="0"/>
    <s v="GWe"/>
    <n v="0"/>
  </r>
  <r>
    <x v="17"/>
    <s v="PT11"/>
    <x v="1"/>
    <x v="3"/>
    <n v="100"/>
    <x v="1"/>
    <x v="1"/>
    <x v="0"/>
    <s v="GWe"/>
    <n v="8.0853618219999994"/>
  </r>
  <r>
    <x v="17"/>
    <s v="PT15"/>
    <x v="1"/>
    <x v="3"/>
    <n v="100"/>
    <x v="1"/>
    <x v="1"/>
    <x v="0"/>
    <s v="GWe"/>
    <n v="1.662111374"/>
  </r>
  <r>
    <x v="17"/>
    <s v="PT16"/>
    <x v="1"/>
    <x v="3"/>
    <n v="100"/>
    <x v="1"/>
    <x v="1"/>
    <x v="0"/>
    <s v="GWe"/>
    <n v="4.6788529409999997"/>
  </r>
  <r>
    <x v="17"/>
    <s v="PT17"/>
    <x v="1"/>
    <x v="3"/>
    <n v="100"/>
    <x v="1"/>
    <x v="1"/>
    <x v="0"/>
    <s v="GWe"/>
    <n v="1.05040724"/>
  </r>
  <r>
    <x v="17"/>
    <s v="PT18"/>
    <x v="1"/>
    <x v="3"/>
    <n v="100"/>
    <x v="1"/>
    <x v="1"/>
    <x v="0"/>
    <s v="GWe"/>
    <n v="18.552582633"/>
  </r>
  <r>
    <x v="18"/>
    <s v="RO11"/>
    <x v="1"/>
    <x v="3"/>
    <n v="100"/>
    <x v="1"/>
    <x v="1"/>
    <x v="0"/>
    <s v="GWe"/>
    <n v="9.2482601809999991"/>
  </r>
  <r>
    <x v="18"/>
    <s v="RO12"/>
    <x v="1"/>
    <x v="3"/>
    <n v="100"/>
    <x v="1"/>
    <x v="1"/>
    <x v="0"/>
    <s v="GWe"/>
    <n v="9.9985997130000008"/>
  </r>
  <r>
    <x v="18"/>
    <s v="RO21"/>
    <x v="1"/>
    <x v="3"/>
    <n v="100"/>
    <x v="1"/>
    <x v="1"/>
    <x v="0"/>
    <s v="GWe"/>
    <n v="30.343992346"/>
  </r>
  <r>
    <x v="18"/>
    <s v="RO22"/>
    <x v="1"/>
    <x v="3"/>
    <n v="100"/>
    <x v="1"/>
    <x v="1"/>
    <x v="0"/>
    <s v="GWe"/>
    <n v="39.780462647"/>
  </r>
  <r>
    <x v="18"/>
    <s v="RO31"/>
    <x v="1"/>
    <x v="3"/>
    <n v="100"/>
    <x v="1"/>
    <x v="1"/>
    <x v="0"/>
    <s v="GWe"/>
    <n v="30.245897059000001"/>
  </r>
  <r>
    <x v="18"/>
    <s v="RO32"/>
    <x v="1"/>
    <x v="3"/>
    <n v="100"/>
    <x v="1"/>
    <x v="1"/>
    <x v="0"/>
    <s v="GWe"/>
    <n v="0"/>
  </r>
  <r>
    <x v="18"/>
    <s v="RO41"/>
    <x v="1"/>
    <x v="3"/>
    <n v="100"/>
    <x v="1"/>
    <x v="1"/>
    <x v="0"/>
    <s v="GWe"/>
    <n v="11.214838235"/>
  </r>
  <r>
    <x v="18"/>
    <s v="RO42"/>
    <x v="1"/>
    <x v="3"/>
    <n v="100"/>
    <x v="1"/>
    <x v="1"/>
    <x v="0"/>
    <s v="GWe"/>
    <n v="8.8263725490000002"/>
  </r>
  <r>
    <x v="26"/>
    <s v="SK01"/>
    <x v="1"/>
    <x v="3"/>
    <n v="100"/>
    <x v="1"/>
    <x v="1"/>
    <x v="0"/>
    <s v="GWe"/>
    <n v="0.69160633500000002"/>
  </r>
  <r>
    <x v="26"/>
    <s v="SK02"/>
    <x v="1"/>
    <x v="3"/>
    <n v="100"/>
    <x v="1"/>
    <x v="1"/>
    <x v="0"/>
    <s v="GWe"/>
    <n v="12.608535948"/>
  </r>
  <r>
    <x v="26"/>
    <s v="SK03"/>
    <x v="1"/>
    <x v="3"/>
    <n v="100"/>
    <x v="1"/>
    <x v="1"/>
    <x v="0"/>
    <s v="GWe"/>
    <n v="1.824107353"/>
  </r>
  <r>
    <x v="26"/>
    <s v="SK04"/>
    <x v="1"/>
    <x v="3"/>
    <n v="100"/>
    <x v="1"/>
    <x v="1"/>
    <x v="0"/>
    <s v="GWe"/>
    <n v="0"/>
  </r>
  <r>
    <x v="27"/>
    <s v="SI03"/>
    <x v="1"/>
    <x v="3"/>
    <n v="100"/>
    <x v="1"/>
    <x v="1"/>
    <x v="0"/>
    <s v="GWe"/>
    <n v="1.8984462470000001"/>
  </r>
  <r>
    <x v="27"/>
    <s v="SI04"/>
    <x v="1"/>
    <x v="3"/>
    <n v="100"/>
    <x v="1"/>
    <x v="1"/>
    <x v="0"/>
    <s v="GWe"/>
    <n v="0.15944931200000001"/>
  </r>
  <r>
    <x v="19"/>
    <s v="AD00"/>
    <x v="1"/>
    <x v="3"/>
    <n v="100"/>
    <x v="1"/>
    <x v="1"/>
    <x v="0"/>
    <s v="GWe"/>
    <n v="0.104423918"/>
  </r>
  <r>
    <x v="19"/>
    <s v="ES11"/>
    <x v="1"/>
    <x v="3"/>
    <n v="100"/>
    <x v="1"/>
    <x v="1"/>
    <x v="0"/>
    <s v="GWe"/>
    <n v="7.9070914109999997"/>
  </r>
  <r>
    <x v="19"/>
    <s v="ES12"/>
    <x v="1"/>
    <x v="3"/>
    <n v="100"/>
    <x v="1"/>
    <x v="1"/>
    <x v="0"/>
    <s v="GWe"/>
    <n v="2.5898218690000001"/>
  </r>
  <r>
    <x v="19"/>
    <s v="ES13"/>
    <x v="1"/>
    <x v="3"/>
    <n v="100"/>
    <x v="1"/>
    <x v="1"/>
    <x v="0"/>
    <s v="GWe"/>
    <n v="1.059207161"/>
  </r>
  <r>
    <x v="19"/>
    <s v="ES21"/>
    <x v="1"/>
    <x v="3"/>
    <n v="100"/>
    <x v="1"/>
    <x v="1"/>
    <x v="0"/>
    <s v="GWe"/>
    <n v="2.0296759629999999"/>
  </r>
  <r>
    <x v="19"/>
    <s v="ES22"/>
    <x v="1"/>
    <x v="3"/>
    <n v="100"/>
    <x v="1"/>
    <x v="1"/>
    <x v="0"/>
    <s v="GWe"/>
    <n v="7.283255456"/>
  </r>
  <r>
    <x v="19"/>
    <s v="ES23"/>
    <x v="1"/>
    <x v="3"/>
    <n v="100"/>
    <x v="1"/>
    <x v="1"/>
    <x v="0"/>
    <s v="GWe"/>
    <n v="3.2570306960000002"/>
  </r>
  <r>
    <x v="19"/>
    <s v="ES24"/>
    <x v="1"/>
    <x v="3"/>
    <n v="100"/>
    <x v="1"/>
    <x v="1"/>
    <x v="0"/>
    <s v="GWe"/>
    <n v="37.130743617999997"/>
  </r>
  <r>
    <x v="19"/>
    <s v="ES30"/>
    <x v="1"/>
    <x v="3"/>
    <n v="100"/>
    <x v="1"/>
    <x v="1"/>
    <x v="0"/>
    <s v="GWe"/>
    <n v="1.388687783"/>
  </r>
  <r>
    <x v="19"/>
    <s v="ES41"/>
    <x v="1"/>
    <x v="3"/>
    <n v="100"/>
    <x v="1"/>
    <x v="1"/>
    <x v="0"/>
    <s v="GWe"/>
    <n v="120.499731092"/>
  </r>
  <r>
    <x v="19"/>
    <s v="ES42"/>
    <x v="1"/>
    <x v="3"/>
    <n v="100"/>
    <x v="1"/>
    <x v="1"/>
    <x v="0"/>
    <s v="GWe"/>
    <n v="107.513959486"/>
  </r>
  <r>
    <x v="19"/>
    <s v="ES43"/>
    <x v="1"/>
    <x v="3"/>
    <n v="100"/>
    <x v="1"/>
    <x v="1"/>
    <x v="0"/>
    <s v="GWe"/>
    <n v="16.351441176000002"/>
  </r>
  <r>
    <x v="19"/>
    <s v="ES51"/>
    <x v="1"/>
    <x v="3"/>
    <n v="100"/>
    <x v="1"/>
    <x v="1"/>
    <x v="0"/>
    <s v="GWe"/>
    <n v="15.373444506"/>
  </r>
  <r>
    <x v="19"/>
    <s v="ES52"/>
    <x v="1"/>
    <x v="3"/>
    <n v="100"/>
    <x v="1"/>
    <x v="1"/>
    <x v="0"/>
    <s v="GWe"/>
    <n v="18.874892947999999"/>
  </r>
  <r>
    <x v="19"/>
    <s v="ES53"/>
    <x v="1"/>
    <x v="3"/>
    <n v="100"/>
    <x v="1"/>
    <x v="1"/>
    <x v="0"/>
    <s v="GWe"/>
    <n v="1.3919823950000001"/>
  </r>
  <r>
    <x v="19"/>
    <s v="ES61"/>
    <x v="1"/>
    <x v="3"/>
    <n v="100"/>
    <x v="1"/>
    <x v="1"/>
    <x v="0"/>
    <s v="GWe"/>
    <n v="32.664511765"/>
  </r>
  <r>
    <x v="19"/>
    <s v="ES62"/>
    <x v="1"/>
    <x v="3"/>
    <n v="100"/>
    <x v="1"/>
    <x v="1"/>
    <x v="0"/>
    <s v="GWe"/>
    <n v="7.5388412320000002"/>
  </r>
  <r>
    <x v="20"/>
    <s v="SE11"/>
    <x v="1"/>
    <x v="3"/>
    <n v="100"/>
    <x v="1"/>
    <x v="1"/>
    <x v="0"/>
    <s v="GWe"/>
    <n v="1.4946981E-2"/>
  </r>
  <r>
    <x v="20"/>
    <s v="SE12"/>
    <x v="1"/>
    <x v="3"/>
    <n v="100"/>
    <x v="1"/>
    <x v="1"/>
    <x v="0"/>
    <s v="GWe"/>
    <n v="3.5811806719999999"/>
  </r>
  <r>
    <x v="20"/>
    <s v="SE21"/>
    <x v="1"/>
    <x v="3"/>
    <n v="100"/>
    <x v="1"/>
    <x v="1"/>
    <x v="0"/>
    <s v="GWe"/>
    <n v="2.093498452"/>
  </r>
  <r>
    <x v="20"/>
    <s v="SE22"/>
    <x v="1"/>
    <x v="3"/>
    <n v="100"/>
    <x v="1"/>
    <x v="1"/>
    <x v="0"/>
    <s v="GWe"/>
    <n v="0.72171123000000004"/>
  </r>
  <r>
    <x v="20"/>
    <s v="SE23"/>
    <x v="1"/>
    <x v="3"/>
    <n v="100"/>
    <x v="1"/>
    <x v="1"/>
    <x v="0"/>
    <s v="GWe"/>
    <n v="3.8466672790000001"/>
  </r>
  <r>
    <x v="20"/>
    <s v="SE31"/>
    <x v="1"/>
    <x v="3"/>
    <n v="100"/>
    <x v="1"/>
    <x v="1"/>
    <x v="0"/>
    <s v="GWe"/>
    <n v="3.5998117650000001"/>
  </r>
  <r>
    <x v="20"/>
    <s v="SE32"/>
    <x v="1"/>
    <x v="3"/>
    <n v="100"/>
    <x v="1"/>
    <x v="1"/>
    <x v="0"/>
    <s v="GWe"/>
    <n v="3.9503384019999999"/>
  </r>
  <r>
    <x v="20"/>
    <s v="SE33"/>
    <x v="1"/>
    <x v="3"/>
    <n v="100"/>
    <x v="1"/>
    <x v="1"/>
    <x v="0"/>
    <s v="GWe"/>
    <n v="6.2953216909999998"/>
  </r>
  <r>
    <x v="21"/>
    <s v="UKC1"/>
    <x v="1"/>
    <x v="3"/>
    <n v="100"/>
    <x v="1"/>
    <x v="1"/>
    <x v="0"/>
    <s v="GWe"/>
    <n v="0"/>
  </r>
  <r>
    <x v="21"/>
    <s v="UKC2"/>
    <x v="1"/>
    <x v="3"/>
    <n v="100"/>
    <x v="1"/>
    <x v="1"/>
    <x v="0"/>
    <s v="GWe"/>
    <n v="0"/>
  </r>
  <r>
    <x v="21"/>
    <s v="UKD1"/>
    <x v="1"/>
    <x v="3"/>
    <n v="100"/>
    <x v="1"/>
    <x v="1"/>
    <x v="0"/>
    <s v="GWe"/>
    <n v="0"/>
  </r>
  <r>
    <x v="21"/>
    <s v="UKD3"/>
    <x v="1"/>
    <x v="3"/>
    <n v="100"/>
    <x v="1"/>
    <x v="1"/>
    <x v="0"/>
    <s v="GWe"/>
    <n v="9.2463240000000002E-3"/>
  </r>
  <r>
    <x v="21"/>
    <s v="UKD4"/>
    <x v="1"/>
    <x v="3"/>
    <n v="100"/>
    <x v="1"/>
    <x v="1"/>
    <x v="0"/>
    <s v="GWe"/>
    <n v="0"/>
  </r>
  <r>
    <x v="21"/>
    <s v="UKD6"/>
    <x v="1"/>
    <x v="3"/>
    <n v="100"/>
    <x v="1"/>
    <x v="1"/>
    <x v="0"/>
    <s v="GWe"/>
    <n v="0"/>
  </r>
  <r>
    <x v="21"/>
    <s v="UKD7"/>
    <x v="1"/>
    <x v="3"/>
    <n v="100"/>
    <x v="1"/>
    <x v="1"/>
    <x v="0"/>
    <s v="GWe"/>
    <n v="0"/>
  </r>
  <r>
    <x v="21"/>
    <s v="UKE1"/>
    <x v="1"/>
    <x v="3"/>
    <n v="100"/>
    <x v="1"/>
    <x v="1"/>
    <x v="0"/>
    <s v="GWe"/>
    <n v="0"/>
  </r>
  <r>
    <x v="21"/>
    <s v="UKE2"/>
    <x v="1"/>
    <x v="3"/>
    <n v="100"/>
    <x v="1"/>
    <x v="1"/>
    <x v="0"/>
    <s v="GWe"/>
    <n v="0"/>
  </r>
  <r>
    <x v="21"/>
    <s v="UKE3"/>
    <x v="1"/>
    <x v="3"/>
    <n v="100"/>
    <x v="1"/>
    <x v="1"/>
    <x v="0"/>
    <s v="GWe"/>
    <n v="0"/>
  </r>
  <r>
    <x v="21"/>
    <s v="UKE4"/>
    <x v="1"/>
    <x v="3"/>
    <n v="100"/>
    <x v="1"/>
    <x v="1"/>
    <x v="0"/>
    <s v="GWe"/>
    <n v="0"/>
  </r>
  <r>
    <x v="21"/>
    <s v="UKF1"/>
    <x v="1"/>
    <x v="3"/>
    <n v="100"/>
    <x v="1"/>
    <x v="1"/>
    <x v="0"/>
    <s v="GWe"/>
    <n v="0"/>
  </r>
  <r>
    <x v="21"/>
    <s v="UKF2"/>
    <x v="1"/>
    <x v="3"/>
    <n v="100"/>
    <x v="1"/>
    <x v="1"/>
    <x v="0"/>
    <s v="GWe"/>
    <n v="0"/>
  </r>
  <r>
    <x v="21"/>
    <s v="UKF3"/>
    <x v="1"/>
    <x v="3"/>
    <n v="100"/>
    <x v="1"/>
    <x v="1"/>
    <x v="0"/>
    <s v="GWe"/>
    <n v="0"/>
  </r>
  <r>
    <x v="21"/>
    <s v="UKG1"/>
    <x v="1"/>
    <x v="3"/>
    <n v="100"/>
    <x v="1"/>
    <x v="1"/>
    <x v="0"/>
    <s v="GWe"/>
    <n v="0"/>
  </r>
  <r>
    <x v="21"/>
    <s v="UKG2"/>
    <x v="1"/>
    <x v="3"/>
    <n v="100"/>
    <x v="1"/>
    <x v="1"/>
    <x v="0"/>
    <s v="GWe"/>
    <n v="0"/>
  </r>
  <r>
    <x v="21"/>
    <s v="UKG3"/>
    <x v="1"/>
    <x v="3"/>
    <n v="100"/>
    <x v="1"/>
    <x v="1"/>
    <x v="0"/>
    <s v="GWe"/>
    <n v="0"/>
  </r>
  <r>
    <x v="21"/>
    <s v="UKH1"/>
    <x v="1"/>
    <x v="3"/>
    <n v="100"/>
    <x v="1"/>
    <x v="1"/>
    <x v="0"/>
    <s v="GWe"/>
    <n v="0"/>
  </r>
  <r>
    <x v="21"/>
    <s v="UKH2"/>
    <x v="1"/>
    <x v="3"/>
    <n v="100"/>
    <x v="1"/>
    <x v="1"/>
    <x v="0"/>
    <s v="GWe"/>
    <n v="0"/>
  </r>
  <r>
    <x v="21"/>
    <s v="UKH3"/>
    <x v="1"/>
    <x v="3"/>
    <n v="100"/>
    <x v="1"/>
    <x v="1"/>
    <x v="0"/>
    <s v="GWe"/>
    <n v="0"/>
  </r>
  <r>
    <x v="21"/>
    <s v="UKI3"/>
    <x v="1"/>
    <x v="3"/>
    <n v="100"/>
    <x v="1"/>
    <x v="1"/>
    <x v="0"/>
    <s v="GWe"/>
    <n v="0"/>
  </r>
  <r>
    <x v="21"/>
    <s v="UKI4"/>
    <x v="1"/>
    <x v="3"/>
    <n v="100"/>
    <x v="1"/>
    <x v="1"/>
    <x v="0"/>
    <s v="GWe"/>
    <n v="0"/>
  </r>
  <r>
    <x v="21"/>
    <s v="UKI5"/>
    <x v="1"/>
    <x v="3"/>
    <n v="100"/>
    <x v="1"/>
    <x v="1"/>
    <x v="0"/>
    <s v="GWe"/>
    <n v="0"/>
  </r>
  <r>
    <x v="21"/>
    <s v="UKI6"/>
    <x v="1"/>
    <x v="3"/>
    <n v="100"/>
    <x v="1"/>
    <x v="1"/>
    <x v="0"/>
    <s v="GWe"/>
    <n v="0"/>
  </r>
  <r>
    <x v="21"/>
    <s v="UKI7"/>
    <x v="1"/>
    <x v="3"/>
    <n v="100"/>
    <x v="1"/>
    <x v="1"/>
    <x v="0"/>
    <s v="GWe"/>
    <n v="0"/>
  </r>
  <r>
    <x v="21"/>
    <s v="UKJ1"/>
    <x v="1"/>
    <x v="3"/>
    <n v="100"/>
    <x v="1"/>
    <x v="1"/>
    <x v="0"/>
    <s v="GWe"/>
    <n v="0"/>
  </r>
  <r>
    <x v="21"/>
    <s v="UKJ2"/>
    <x v="1"/>
    <x v="3"/>
    <n v="100"/>
    <x v="1"/>
    <x v="1"/>
    <x v="0"/>
    <s v="GWe"/>
    <n v="0"/>
  </r>
  <r>
    <x v="21"/>
    <s v="UKJ3"/>
    <x v="1"/>
    <x v="3"/>
    <n v="100"/>
    <x v="1"/>
    <x v="1"/>
    <x v="0"/>
    <s v="GWe"/>
    <n v="0"/>
  </r>
  <r>
    <x v="21"/>
    <s v="UKJ4"/>
    <x v="1"/>
    <x v="3"/>
    <n v="100"/>
    <x v="1"/>
    <x v="1"/>
    <x v="0"/>
    <s v="GWe"/>
    <n v="0"/>
  </r>
  <r>
    <x v="21"/>
    <s v="UKK1"/>
    <x v="1"/>
    <x v="3"/>
    <n v="100"/>
    <x v="1"/>
    <x v="1"/>
    <x v="0"/>
    <s v="GWe"/>
    <n v="0"/>
  </r>
  <r>
    <x v="21"/>
    <s v="UKK2"/>
    <x v="1"/>
    <x v="3"/>
    <n v="100"/>
    <x v="1"/>
    <x v="1"/>
    <x v="0"/>
    <s v="GWe"/>
    <n v="0"/>
  </r>
  <r>
    <x v="21"/>
    <s v="UKK3"/>
    <x v="1"/>
    <x v="3"/>
    <n v="100"/>
    <x v="1"/>
    <x v="1"/>
    <x v="0"/>
    <s v="GWe"/>
    <n v="0"/>
  </r>
  <r>
    <x v="21"/>
    <s v="UKK4"/>
    <x v="1"/>
    <x v="3"/>
    <n v="100"/>
    <x v="1"/>
    <x v="1"/>
    <x v="0"/>
    <s v="GWe"/>
    <n v="0"/>
  </r>
  <r>
    <x v="21"/>
    <s v="UKL1"/>
    <x v="1"/>
    <x v="3"/>
    <n v="100"/>
    <x v="1"/>
    <x v="1"/>
    <x v="0"/>
    <s v="GWe"/>
    <n v="0"/>
  </r>
  <r>
    <x v="21"/>
    <s v="UKL2"/>
    <x v="1"/>
    <x v="3"/>
    <n v="100"/>
    <x v="1"/>
    <x v="1"/>
    <x v="0"/>
    <s v="GWe"/>
    <n v="0"/>
  </r>
  <r>
    <x v="21"/>
    <s v="UKM2"/>
    <x v="1"/>
    <x v="3"/>
    <n v="100"/>
    <x v="1"/>
    <x v="1"/>
    <x v="0"/>
    <s v="GWe"/>
    <n v="2.3130751410000001"/>
  </r>
  <r>
    <x v="21"/>
    <s v="UKM3"/>
    <x v="1"/>
    <x v="3"/>
    <n v="100"/>
    <x v="1"/>
    <x v="1"/>
    <x v="0"/>
    <s v="GWe"/>
    <n v="0"/>
  </r>
  <r>
    <x v="21"/>
    <s v="UKM5"/>
    <x v="1"/>
    <x v="3"/>
    <n v="100"/>
    <x v="1"/>
    <x v="1"/>
    <x v="0"/>
    <s v="GWe"/>
    <n v="2.1792941E-2"/>
  </r>
  <r>
    <x v="21"/>
    <s v="UKM6"/>
    <x v="1"/>
    <x v="3"/>
    <n v="100"/>
    <x v="1"/>
    <x v="1"/>
    <x v="0"/>
    <s v="GWe"/>
    <n v="7.4640673729999998"/>
  </r>
  <r>
    <x v="21"/>
    <s v="UKN0"/>
    <x v="1"/>
    <x v="3"/>
    <n v="100"/>
    <x v="1"/>
    <x v="1"/>
    <x v="0"/>
    <s v="GWe"/>
    <n v="0"/>
  </r>
  <r>
    <x v="22"/>
    <s v="AT11"/>
    <x v="1"/>
    <x v="3"/>
    <n v="100"/>
    <x v="1"/>
    <x v="2"/>
    <x v="0"/>
    <s v="GWe"/>
    <n v="1.4269478360000001"/>
  </r>
  <r>
    <x v="22"/>
    <s v="AT12"/>
    <x v="1"/>
    <x v="3"/>
    <n v="100"/>
    <x v="1"/>
    <x v="2"/>
    <x v="0"/>
    <s v="GWe"/>
    <n v="8.4338239999999995E-3"/>
  </r>
  <r>
    <x v="22"/>
    <s v="AT13"/>
    <x v="1"/>
    <x v="3"/>
    <n v="100"/>
    <x v="1"/>
    <x v="2"/>
    <x v="0"/>
    <s v="GWe"/>
    <n v="0"/>
  </r>
  <r>
    <x v="22"/>
    <s v="AT21"/>
    <x v="1"/>
    <x v="3"/>
    <n v="100"/>
    <x v="1"/>
    <x v="2"/>
    <x v="0"/>
    <s v="GWe"/>
    <n v="1.3770589999999999E-3"/>
  </r>
  <r>
    <x v="22"/>
    <s v="AT22"/>
    <x v="1"/>
    <x v="3"/>
    <n v="100"/>
    <x v="1"/>
    <x v="2"/>
    <x v="0"/>
    <s v="GWe"/>
    <n v="1.268691311"/>
  </r>
  <r>
    <x v="22"/>
    <s v="AT31"/>
    <x v="1"/>
    <x v="3"/>
    <n v="100"/>
    <x v="1"/>
    <x v="2"/>
    <x v="0"/>
    <s v="GWe"/>
    <n v="3.2189999999999999"/>
  </r>
  <r>
    <x v="22"/>
    <s v="AT32"/>
    <x v="1"/>
    <x v="3"/>
    <n v="100"/>
    <x v="1"/>
    <x v="2"/>
    <x v="0"/>
    <s v="GWe"/>
    <n v="0"/>
  </r>
  <r>
    <x v="22"/>
    <s v="AT33"/>
    <x v="1"/>
    <x v="3"/>
    <n v="100"/>
    <x v="1"/>
    <x v="2"/>
    <x v="0"/>
    <s v="GWe"/>
    <n v="1.6120450000000001E-3"/>
  </r>
  <r>
    <x v="22"/>
    <s v="AT34"/>
    <x v="1"/>
    <x v="3"/>
    <n v="100"/>
    <x v="1"/>
    <x v="2"/>
    <x v="0"/>
    <s v="GWe"/>
    <n v="1.669118E-3"/>
  </r>
  <r>
    <x v="0"/>
    <s v="BE10"/>
    <x v="1"/>
    <x v="3"/>
    <n v="100"/>
    <x v="1"/>
    <x v="2"/>
    <x v="0"/>
    <s v="GWe"/>
    <n v="0"/>
  </r>
  <r>
    <x v="0"/>
    <s v="BE21"/>
    <x v="1"/>
    <x v="3"/>
    <n v="100"/>
    <x v="1"/>
    <x v="2"/>
    <x v="0"/>
    <s v="GWe"/>
    <n v="0"/>
  </r>
  <r>
    <x v="0"/>
    <s v="BE22"/>
    <x v="1"/>
    <x v="3"/>
    <n v="100"/>
    <x v="1"/>
    <x v="2"/>
    <x v="0"/>
    <s v="GWe"/>
    <n v="0"/>
  </r>
  <r>
    <x v="0"/>
    <s v="BE23"/>
    <x v="1"/>
    <x v="3"/>
    <n v="100"/>
    <x v="1"/>
    <x v="2"/>
    <x v="0"/>
    <s v="GWe"/>
    <n v="0.68500000000000005"/>
  </r>
  <r>
    <x v="0"/>
    <s v="BE24"/>
    <x v="1"/>
    <x v="3"/>
    <n v="100"/>
    <x v="1"/>
    <x v="2"/>
    <x v="0"/>
    <s v="GWe"/>
    <n v="0"/>
  </r>
  <r>
    <x v="0"/>
    <s v="BE25"/>
    <x v="1"/>
    <x v="3"/>
    <n v="100"/>
    <x v="1"/>
    <x v="2"/>
    <x v="0"/>
    <s v="GWe"/>
    <n v="1.5147291970000001"/>
  </r>
  <r>
    <x v="0"/>
    <s v="BE31"/>
    <x v="1"/>
    <x v="3"/>
    <n v="100"/>
    <x v="1"/>
    <x v="2"/>
    <x v="0"/>
    <s v="GWe"/>
    <n v="0"/>
  </r>
  <r>
    <x v="0"/>
    <s v="BE32"/>
    <x v="1"/>
    <x v="3"/>
    <n v="100"/>
    <x v="1"/>
    <x v="2"/>
    <x v="0"/>
    <s v="GWe"/>
    <n v="0"/>
  </r>
  <r>
    <x v="0"/>
    <s v="BE33"/>
    <x v="1"/>
    <x v="3"/>
    <n v="100"/>
    <x v="1"/>
    <x v="2"/>
    <x v="0"/>
    <s v="GWe"/>
    <n v="0"/>
  </r>
  <r>
    <x v="0"/>
    <s v="BE34"/>
    <x v="1"/>
    <x v="3"/>
    <n v="100"/>
    <x v="1"/>
    <x v="2"/>
    <x v="0"/>
    <s v="GWe"/>
    <n v="0"/>
  </r>
  <r>
    <x v="0"/>
    <s v="BE35"/>
    <x v="1"/>
    <x v="3"/>
    <n v="100"/>
    <x v="1"/>
    <x v="2"/>
    <x v="0"/>
    <s v="GWe"/>
    <n v="0"/>
  </r>
  <r>
    <x v="1"/>
    <s v="BG31"/>
    <x v="1"/>
    <x v="3"/>
    <n v="100"/>
    <x v="1"/>
    <x v="2"/>
    <x v="0"/>
    <s v="GWe"/>
    <n v="0"/>
  </r>
  <r>
    <x v="1"/>
    <s v="BG32"/>
    <x v="1"/>
    <x v="3"/>
    <n v="100"/>
    <x v="1"/>
    <x v="2"/>
    <x v="0"/>
    <s v="GWe"/>
    <n v="0"/>
  </r>
  <r>
    <x v="1"/>
    <s v="BG33"/>
    <x v="1"/>
    <x v="3"/>
    <n v="100"/>
    <x v="1"/>
    <x v="2"/>
    <x v="0"/>
    <s v="GWe"/>
    <n v="6.2951871659999998"/>
  </r>
  <r>
    <x v="1"/>
    <s v="BG34"/>
    <x v="1"/>
    <x v="3"/>
    <n v="100"/>
    <x v="1"/>
    <x v="2"/>
    <x v="0"/>
    <s v="GWe"/>
    <n v="0"/>
  </r>
  <r>
    <x v="1"/>
    <s v="BG41"/>
    <x v="1"/>
    <x v="3"/>
    <n v="100"/>
    <x v="1"/>
    <x v="2"/>
    <x v="0"/>
    <s v="GWe"/>
    <n v="0"/>
  </r>
  <r>
    <x v="1"/>
    <s v="BG42"/>
    <x v="1"/>
    <x v="3"/>
    <n v="100"/>
    <x v="1"/>
    <x v="2"/>
    <x v="0"/>
    <s v="GWe"/>
    <n v="0"/>
  </r>
  <r>
    <x v="2"/>
    <s v="HR03"/>
    <x v="1"/>
    <x v="3"/>
    <n v="100"/>
    <x v="1"/>
    <x v="2"/>
    <x v="0"/>
    <s v="GWe"/>
    <n v="6.9488544890000004"/>
  </r>
  <r>
    <x v="2"/>
    <s v="HR04"/>
    <x v="1"/>
    <x v="3"/>
    <n v="100"/>
    <x v="1"/>
    <x v="2"/>
    <x v="0"/>
    <s v="GWe"/>
    <n v="0"/>
  </r>
  <r>
    <x v="3"/>
    <s v="CY00"/>
    <x v="1"/>
    <x v="3"/>
    <n v="100"/>
    <x v="1"/>
    <x v="2"/>
    <x v="0"/>
    <s v="GWe"/>
    <n v="0"/>
  </r>
  <r>
    <x v="23"/>
    <s v="CZ01"/>
    <x v="1"/>
    <x v="3"/>
    <n v="100"/>
    <x v="1"/>
    <x v="2"/>
    <x v="0"/>
    <s v="GWe"/>
    <n v="0"/>
  </r>
  <r>
    <x v="23"/>
    <s v="CZ02"/>
    <x v="1"/>
    <x v="3"/>
    <n v="100"/>
    <x v="1"/>
    <x v="2"/>
    <x v="0"/>
    <s v="GWe"/>
    <n v="3.4242900610000002"/>
  </r>
  <r>
    <x v="23"/>
    <s v="CZ03"/>
    <x v="1"/>
    <x v="3"/>
    <n v="100"/>
    <x v="1"/>
    <x v="2"/>
    <x v="0"/>
    <s v="GWe"/>
    <n v="5.0285294120000001"/>
  </r>
  <r>
    <x v="23"/>
    <s v="CZ04"/>
    <x v="1"/>
    <x v="3"/>
    <n v="100"/>
    <x v="1"/>
    <x v="2"/>
    <x v="0"/>
    <s v="GWe"/>
    <n v="0"/>
  </r>
  <r>
    <x v="23"/>
    <s v="CZ05"/>
    <x v="1"/>
    <x v="3"/>
    <n v="100"/>
    <x v="1"/>
    <x v="2"/>
    <x v="0"/>
    <s v="GWe"/>
    <n v="6.1667941180000003"/>
  </r>
  <r>
    <x v="23"/>
    <s v="CZ06"/>
    <x v="1"/>
    <x v="3"/>
    <n v="100"/>
    <x v="1"/>
    <x v="2"/>
    <x v="0"/>
    <s v="GWe"/>
    <n v="16.515211765"/>
  </r>
  <r>
    <x v="23"/>
    <s v="CZ07"/>
    <x v="1"/>
    <x v="3"/>
    <n v="100"/>
    <x v="1"/>
    <x v="2"/>
    <x v="0"/>
    <s v="GWe"/>
    <n v="4.9351738850000002"/>
  </r>
  <r>
    <x v="23"/>
    <s v="CZ08"/>
    <x v="1"/>
    <x v="3"/>
    <n v="100"/>
    <x v="1"/>
    <x v="2"/>
    <x v="0"/>
    <s v="GWe"/>
    <n v="2.350576776"/>
  </r>
  <r>
    <x v="4"/>
    <s v="DK01"/>
    <x v="1"/>
    <x v="3"/>
    <n v="100"/>
    <x v="1"/>
    <x v="2"/>
    <x v="0"/>
    <s v="GWe"/>
    <n v="1"/>
  </r>
  <r>
    <x v="4"/>
    <s v="DK02"/>
    <x v="1"/>
    <x v="3"/>
    <n v="100"/>
    <x v="1"/>
    <x v="2"/>
    <x v="0"/>
    <s v="GWe"/>
    <n v="7.87"/>
  </r>
  <r>
    <x v="4"/>
    <s v="DK03"/>
    <x v="1"/>
    <x v="3"/>
    <n v="100"/>
    <x v="1"/>
    <x v="2"/>
    <x v="0"/>
    <s v="GWe"/>
    <n v="17.77"/>
  </r>
  <r>
    <x v="4"/>
    <s v="DK04"/>
    <x v="1"/>
    <x v="3"/>
    <n v="100"/>
    <x v="1"/>
    <x v="2"/>
    <x v="0"/>
    <s v="GWe"/>
    <n v="15.28"/>
  </r>
  <r>
    <x v="4"/>
    <s v="DK05"/>
    <x v="1"/>
    <x v="3"/>
    <n v="100"/>
    <x v="1"/>
    <x v="2"/>
    <x v="0"/>
    <s v="GWe"/>
    <n v="12.75"/>
  </r>
  <r>
    <x v="5"/>
    <s v="EE00"/>
    <x v="1"/>
    <x v="3"/>
    <n v="100"/>
    <x v="1"/>
    <x v="2"/>
    <x v="0"/>
    <s v="GWe"/>
    <n v="20.522405229"/>
  </r>
  <r>
    <x v="6"/>
    <s v="FI19"/>
    <x v="1"/>
    <x v="3"/>
    <n v="100"/>
    <x v="1"/>
    <x v="2"/>
    <x v="0"/>
    <s v="GWe"/>
    <n v="5.4349411759999997"/>
  </r>
  <r>
    <x v="6"/>
    <s v="FI1B"/>
    <x v="1"/>
    <x v="3"/>
    <n v="100"/>
    <x v="1"/>
    <x v="2"/>
    <x v="0"/>
    <s v="GWe"/>
    <n v="2.4595741179999999"/>
  </r>
  <r>
    <x v="6"/>
    <s v="FI1C"/>
    <x v="1"/>
    <x v="3"/>
    <n v="100"/>
    <x v="1"/>
    <x v="2"/>
    <x v="0"/>
    <s v="GWe"/>
    <n v="6.8603533280000004"/>
  </r>
  <r>
    <x v="6"/>
    <s v="FI1D"/>
    <x v="1"/>
    <x v="3"/>
    <n v="100"/>
    <x v="1"/>
    <x v="2"/>
    <x v="0"/>
    <s v="GWe"/>
    <n v="4.9524201679999997"/>
  </r>
  <r>
    <x v="6"/>
    <s v="FI20"/>
    <x v="1"/>
    <x v="3"/>
    <n v="100"/>
    <x v="1"/>
    <x v="2"/>
    <x v="0"/>
    <s v="GWe"/>
    <n v="2.5000000000000001E-2"/>
  </r>
  <r>
    <x v="7"/>
    <s v="FR10"/>
    <x v="1"/>
    <x v="3"/>
    <n v="100"/>
    <x v="1"/>
    <x v="2"/>
    <x v="0"/>
    <s v="GWe"/>
    <n v="6.0310588239999996"/>
  </r>
  <r>
    <x v="7"/>
    <s v="FR21"/>
    <x v="1"/>
    <x v="3"/>
    <n v="100"/>
    <x v="1"/>
    <x v="2"/>
    <x v="0"/>
    <s v="GWe"/>
    <n v="24.092167111999998"/>
  </r>
  <r>
    <x v="7"/>
    <s v="FR22"/>
    <x v="1"/>
    <x v="3"/>
    <n v="100"/>
    <x v="1"/>
    <x v="2"/>
    <x v="0"/>
    <s v="GWe"/>
    <n v="34.60165508"/>
  </r>
  <r>
    <x v="7"/>
    <s v="FR23"/>
    <x v="1"/>
    <x v="3"/>
    <n v="100"/>
    <x v="1"/>
    <x v="2"/>
    <x v="0"/>
    <s v="GWe"/>
    <n v="19.510000000000002"/>
  </r>
  <r>
    <x v="7"/>
    <s v="FR24"/>
    <x v="1"/>
    <x v="3"/>
    <n v="100"/>
    <x v="1"/>
    <x v="2"/>
    <x v="0"/>
    <s v="GWe"/>
    <n v="64.677344538"/>
  </r>
  <r>
    <x v="7"/>
    <s v="FR25"/>
    <x v="1"/>
    <x v="3"/>
    <n v="100"/>
    <x v="1"/>
    <x v="2"/>
    <x v="0"/>
    <s v="GWe"/>
    <n v="37.784999999999997"/>
  </r>
  <r>
    <x v="7"/>
    <s v="FR26"/>
    <x v="1"/>
    <x v="3"/>
    <n v="100"/>
    <x v="1"/>
    <x v="2"/>
    <x v="0"/>
    <s v="GWe"/>
    <n v="26.419120743000001"/>
  </r>
  <r>
    <x v="7"/>
    <s v="FR30"/>
    <x v="1"/>
    <x v="3"/>
    <n v="100"/>
    <x v="1"/>
    <x v="2"/>
    <x v="0"/>
    <s v="GWe"/>
    <n v="17.350534433"/>
  </r>
  <r>
    <x v="7"/>
    <s v="FR41"/>
    <x v="1"/>
    <x v="3"/>
    <n v="100"/>
    <x v="1"/>
    <x v="2"/>
    <x v="0"/>
    <s v="GWe"/>
    <n v="0"/>
  </r>
  <r>
    <x v="7"/>
    <s v="FR42"/>
    <x v="1"/>
    <x v="3"/>
    <n v="100"/>
    <x v="1"/>
    <x v="2"/>
    <x v="0"/>
    <s v="GWe"/>
    <n v="0"/>
  </r>
  <r>
    <x v="7"/>
    <s v="FR43"/>
    <x v="1"/>
    <x v="3"/>
    <n v="100"/>
    <x v="1"/>
    <x v="2"/>
    <x v="0"/>
    <s v="GWe"/>
    <n v="2.2505419120000001"/>
  </r>
  <r>
    <x v="7"/>
    <s v="FR51"/>
    <x v="1"/>
    <x v="3"/>
    <n v="100"/>
    <x v="1"/>
    <x v="2"/>
    <x v="0"/>
    <s v="GWe"/>
    <n v="57.945"/>
  </r>
  <r>
    <x v="7"/>
    <s v="FR52"/>
    <x v="1"/>
    <x v="3"/>
    <n v="100"/>
    <x v="1"/>
    <x v="2"/>
    <x v="0"/>
    <s v="GWe"/>
    <n v="40.19"/>
  </r>
  <r>
    <x v="7"/>
    <s v="FR53"/>
    <x v="1"/>
    <x v="3"/>
    <n v="100"/>
    <x v="1"/>
    <x v="2"/>
    <x v="0"/>
    <s v="GWe"/>
    <n v="56.54"/>
  </r>
  <r>
    <x v="7"/>
    <s v="FR61"/>
    <x v="1"/>
    <x v="3"/>
    <n v="100"/>
    <x v="1"/>
    <x v="2"/>
    <x v="0"/>
    <s v="GWe"/>
    <n v="10.742879257"/>
  </r>
  <r>
    <x v="7"/>
    <s v="FR62"/>
    <x v="1"/>
    <x v="3"/>
    <n v="100"/>
    <x v="1"/>
    <x v="2"/>
    <x v="0"/>
    <s v="GWe"/>
    <n v="39.703887604999998"/>
  </r>
  <r>
    <x v="7"/>
    <s v="FR63"/>
    <x v="1"/>
    <x v="3"/>
    <n v="100"/>
    <x v="1"/>
    <x v="2"/>
    <x v="0"/>
    <s v="GWe"/>
    <n v="12.271040657"/>
  </r>
  <r>
    <x v="7"/>
    <s v="FR71"/>
    <x v="1"/>
    <x v="3"/>
    <n v="100"/>
    <x v="1"/>
    <x v="2"/>
    <x v="0"/>
    <s v="GWe"/>
    <n v="21.545565672999999"/>
  </r>
  <r>
    <x v="7"/>
    <s v="FR72"/>
    <x v="1"/>
    <x v="3"/>
    <n v="100"/>
    <x v="1"/>
    <x v="2"/>
    <x v="0"/>
    <s v="GWe"/>
    <n v="26.15658444"/>
  </r>
  <r>
    <x v="7"/>
    <s v="FR81"/>
    <x v="1"/>
    <x v="3"/>
    <n v="100"/>
    <x v="1"/>
    <x v="2"/>
    <x v="0"/>
    <s v="GWe"/>
    <n v="37.147655331000003"/>
  </r>
  <r>
    <x v="7"/>
    <s v="FR82"/>
    <x v="1"/>
    <x v="3"/>
    <n v="100"/>
    <x v="1"/>
    <x v="2"/>
    <x v="0"/>
    <s v="GWe"/>
    <n v="14.302852474"/>
  </r>
  <r>
    <x v="7"/>
    <s v="FR83"/>
    <x v="1"/>
    <x v="3"/>
    <n v="100"/>
    <x v="1"/>
    <x v="2"/>
    <x v="0"/>
    <s v="GWe"/>
    <n v="1.1030665630000001"/>
  </r>
  <r>
    <x v="8"/>
    <s v="DEC0"/>
    <x v="1"/>
    <x v="3"/>
    <n v="100"/>
    <x v="1"/>
    <x v="2"/>
    <x v="0"/>
    <s v="GWe"/>
    <n v="0"/>
  </r>
  <r>
    <x v="8"/>
    <s v="DE11"/>
    <x v="1"/>
    <x v="3"/>
    <n v="100"/>
    <x v="1"/>
    <x v="2"/>
    <x v="0"/>
    <s v="GWe"/>
    <n v="0"/>
  </r>
  <r>
    <x v="8"/>
    <s v="DE12"/>
    <x v="1"/>
    <x v="3"/>
    <n v="100"/>
    <x v="1"/>
    <x v="2"/>
    <x v="0"/>
    <s v="GWe"/>
    <n v="0"/>
  </r>
  <r>
    <x v="8"/>
    <s v="DE13"/>
    <x v="1"/>
    <x v="3"/>
    <n v="100"/>
    <x v="1"/>
    <x v="2"/>
    <x v="0"/>
    <s v="GWe"/>
    <n v="0"/>
  </r>
  <r>
    <x v="8"/>
    <s v="DE14"/>
    <x v="1"/>
    <x v="3"/>
    <n v="100"/>
    <x v="1"/>
    <x v="2"/>
    <x v="0"/>
    <s v="GWe"/>
    <n v="0"/>
  </r>
  <r>
    <x v="8"/>
    <s v="DE21"/>
    <x v="1"/>
    <x v="3"/>
    <n v="100"/>
    <x v="1"/>
    <x v="2"/>
    <x v="0"/>
    <s v="GWe"/>
    <n v="0"/>
  </r>
  <r>
    <x v="8"/>
    <s v="DE22"/>
    <x v="1"/>
    <x v="3"/>
    <n v="100"/>
    <x v="1"/>
    <x v="2"/>
    <x v="0"/>
    <s v="GWe"/>
    <n v="0"/>
  </r>
  <r>
    <x v="8"/>
    <s v="DE23"/>
    <x v="1"/>
    <x v="3"/>
    <n v="100"/>
    <x v="1"/>
    <x v="2"/>
    <x v="0"/>
    <s v="GWe"/>
    <n v="0"/>
  </r>
  <r>
    <x v="8"/>
    <s v="DE24"/>
    <x v="1"/>
    <x v="3"/>
    <n v="100"/>
    <x v="1"/>
    <x v="2"/>
    <x v="0"/>
    <s v="GWe"/>
    <n v="0"/>
  </r>
  <r>
    <x v="8"/>
    <s v="DE25"/>
    <x v="1"/>
    <x v="3"/>
    <n v="100"/>
    <x v="1"/>
    <x v="2"/>
    <x v="0"/>
    <s v="GWe"/>
    <n v="0"/>
  </r>
  <r>
    <x v="8"/>
    <s v="DE26"/>
    <x v="1"/>
    <x v="3"/>
    <n v="100"/>
    <x v="1"/>
    <x v="2"/>
    <x v="0"/>
    <s v="GWe"/>
    <n v="0"/>
  </r>
  <r>
    <x v="8"/>
    <s v="DE27"/>
    <x v="1"/>
    <x v="3"/>
    <n v="100"/>
    <x v="1"/>
    <x v="2"/>
    <x v="0"/>
    <s v="GWe"/>
    <n v="0"/>
  </r>
  <r>
    <x v="8"/>
    <s v="DE30"/>
    <x v="1"/>
    <x v="3"/>
    <n v="100"/>
    <x v="1"/>
    <x v="2"/>
    <x v="0"/>
    <s v="GWe"/>
    <n v="0"/>
  </r>
  <r>
    <x v="8"/>
    <s v="DE40"/>
    <x v="1"/>
    <x v="3"/>
    <n v="100"/>
    <x v="1"/>
    <x v="2"/>
    <x v="0"/>
    <s v="GWe"/>
    <n v="3.215985882"/>
  </r>
  <r>
    <x v="8"/>
    <s v="DE50"/>
    <x v="1"/>
    <x v="3"/>
    <n v="100"/>
    <x v="1"/>
    <x v="2"/>
    <x v="0"/>
    <s v="GWe"/>
    <n v="7.2183006999999993E-2"/>
  </r>
  <r>
    <x v="8"/>
    <s v="DE60"/>
    <x v="1"/>
    <x v="3"/>
    <n v="100"/>
    <x v="1"/>
    <x v="2"/>
    <x v="0"/>
    <s v="GWe"/>
    <n v="0.110117647"/>
  </r>
  <r>
    <x v="8"/>
    <s v="DE71"/>
    <x v="1"/>
    <x v="3"/>
    <n v="100"/>
    <x v="1"/>
    <x v="2"/>
    <x v="0"/>
    <s v="GWe"/>
    <n v="0"/>
  </r>
  <r>
    <x v="8"/>
    <s v="DE72"/>
    <x v="1"/>
    <x v="3"/>
    <n v="100"/>
    <x v="1"/>
    <x v="2"/>
    <x v="0"/>
    <s v="GWe"/>
    <n v="0"/>
  </r>
  <r>
    <x v="8"/>
    <s v="DE73"/>
    <x v="1"/>
    <x v="3"/>
    <n v="100"/>
    <x v="1"/>
    <x v="2"/>
    <x v="0"/>
    <s v="GWe"/>
    <n v="0"/>
  </r>
  <r>
    <x v="8"/>
    <s v="DE80"/>
    <x v="1"/>
    <x v="3"/>
    <n v="100"/>
    <x v="1"/>
    <x v="2"/>
    <x v="0"/>
    <s v="GWe"/>
    <n v="14.555680671999999"/>
  </r>
  <r>
    <x v="8"/>
    <s v="DE91"/>
    <x v="1"/>
    <x v="3"/>
    <n v="100"/>
    <x v="1"/>
    <x v="2"/>
    <x v="0"/>
    <s v="GWe"/>
    <n v="0"/>
  </r>
  <r>
    <x v="8"/>
    <s v="DE92"/>
    <x v="1"/>
    <x v="3"/>
    <n v="100"/>
    <x v="1"/>
    <x v="2"/>
    <x v="0"/>
    <s v="GWe"/>
    <n v="1.162139273"/>
  </r>
  <r>
    <x v="8"/>
    <s v="DE93"/>
    <x v="1"/>
    <x v="3"/>
    <n v="100"/>
    <x v="1"/>
    <x v="2"/>
    <x v="0"/>
    <s v="GWe"/>
    <n v="3.2233455879999999"/>
  </r>
  <r>
    <x v="8"/>
    <s v="DE94"/>
    <x v="1"/>
    <x v="3"/>
    <n v="100"/>
    <x v="1"/>
    <x v="2"/>
    <x v="0"/>
    <s v="GWe"/>
    <n v="5.0741858290000001"/>
  </r>
  <r>
    <x v="8"/>
    <s v="DEA1"/>
    <x v="1"/>
    <x v="3"/>
    <n v="100"/>
    <x v="1"/>
    <x v="2"/>
    <x v="0"/>
    <s v="GWe"/>
    <n v="0.43497794099999998"/>
  </r>
  <r>
    <x v="8"/>
    <s v="DEA2"/>
    <x v="1"/>
    <x v="3"/>
    <n v="100"/>
    <x v="1"/>
    <x v="2"/>
    <x v="0"/>
    <s v="GWe"/>
    <n v="0.49419117600000001"/>
  </r>
  <r>
    <x v="8"/>
    <s v="DEA3"/>
    <x v="1"/>
    <x v="3"/>
    <n v="100"/>
    <x v="1"/>
    <x v="2"/>
    <x v="0"/>
    <s v="GWe"/>
    <n v="1.251705882"/>
  </r>
  <r>
    <x v="8"/>
    <s v="DEA4"/>
    <x v="1"/>
    <x v="3"/>
    <n v="100"/>
    <x v="1"/>
    <x v="2"/>
    <x v="0"/>
    <s v="GWe"/>
    <n v="0.79470588200000003"/>
  </r>
  <r>
    <x v="8"/>
    <s v="DEA5"/>
    <x v="1"/>
    <x v="3"/>
    <n v="100"/>
    <x v="1"/>
    <x v="2"/>
    <x v="0"/>
    <s v="GWe"/>
    <n v="0.40482352900000002"/>
  </r>
  <r>
    <x v="8"/>
    <s v="DEB1"/>
    <x v="1"/>
    <x v="3"/>
    <n v="100"/>
    <x v="1"/>
    <x v="2"/>
    <x v="0"/>
    <s v="GWe"/>
    <n v="0"/>
  </r>
  <r>
    <x v="8"/>
    <s v="DEB2"/>
    <x v="1"/>
    <x v="3"/>
    <n v="100"/>
    <x v="1"/>
    <x v="2"/>
    <x v="0"/>
    <s v="GWe"/>
    <n v="0"/>
  </r>
  <r>
    <x v="8"/>
    <s v="DEB3"/>
    <x v="1"/>
    <x v="3"/>
    <n v="100"/>
    <x v="1"/>
    <x v="2"/>
    <x v="0"/>
    <s v="GWe"/>
    <n v="0"/>
  </r>
  <r>
    <x v="8"/>
    <s v="DED2"/>
    <x v="1"/>
    <x v="3"/>
    <n v="100"/>
    <x v="1"/>
    <x v="2"/>
    <x v="0"/>
    <s v="GWe"/>
    <n v="0.47140231100000002"/>
  </r>
  <r>
    <x v="8"/>
    <s v="DED4"/>
    <x v="1"/>
    <x v="3"/>
    <n v="100"/>
    <x v="1"/>
    <x v="2"/>
    <x v="0"/>
    <s v="GWe"/>
    <n v="0"/>
  </r>
  <r>
    <x v="8"/>
    <s v="DED5"/>
    <x v="1"/>
    <x v="3"/>
    <n v="100"/>
    <x v="1"/>
    <x v="2"/>
    <x v="0"/>
    <s v="GWe"/>
    <n v="0"/>
  </r>
  <r>
    <x v="8"/>
    <s v="DEE0"/>
    <x v="1"/>
    <x v="3"/>
    <n v="100"/>
    <x v="1"/>
    <x v="2"/>
    <x v="0"/>
    <s v="GWe"/>
    <n v="0"/>
  </r>
  <r>
    <x v="8"/>
    <s v="DEF0"/>
    <x v="1"/>
    <x v="3"/>
    <n v="100"/>
    <x v="1"/>
    <x v="2"/>
    <x v="0"/>
    <s v="GWe"/>
    <n v="10.925680672"/>
  </r>
  <r>
    <x v="8"/>
    <s v="DEG0"/>
    <x v="1"/>
    <x v="3"/>
    <n v="100"/>
    <x v="1"/>
    <x v="2"/>
    <x v="0"/>
    <s v="GWe"/>
    <n v="0"/>
  </r>
  <r>
    <x v="9"/>
    <s v="EL30"/>
    <x v="1"/>
    <x v="3"/>
    <n v="100"/>
    <x v="1"/>
    <x v="2"/>
    <x v="0"/>
    <s v="GWe"/>
    <n v="3.1080319689999998"/>
  </r>
  <r>
    <x v="9"/>
    <s v="EL41"/>
    <x v="1"/>
    <x v="3"/>
    <n v="100"/>
    <x v="1"/>
    <x v="2"/>
    <x v="0"/>
    <s v="GWe"/>
    <n v="10.744103747"/>
  </r>
  <r>
    <x v="9"/>
    <s v="EL42"/>
    <x v="1"/>
    <x v="3"/>
    <n v="100"/>
    <x v="1"/>
    <x v="2"/>
    <x v="0"/>
    <s v="GWe"/>
    <n v="17.500511438"/>
  </r>
  <r>
    <x v="9"/>
    <s v="EL43"/>
    <x v="1"/>
    <x v="3"/>
    <n v="100"/>
    <x v="1"/>
    <x v="2"/>
    <x v="0"/>
    <s v="GWe"/>
    <n v="16.675549872000001"/>
  </r>
  <r>
    <x v="9"/>
    <s v="EL51"/>
    <x v="1"/>
    <x v="3"/>
    <n v="100"/>
    <x v="1"/>
    <x v="2"/>
    <x v="0"/>
    <s v="GWe"/>
    <n v="6.314635054"/>
  </r>
  <r>
    <x v="9"/>
    <s v="EL52"/>
    <x v="1"/>
    <x v="3"/>
    <n v="100"/>
    <x v="1"/>
    <x v="2"/>
    <x v="0"/>
    <s v="GWe"/>
    <n v="0"/>
  </r>
  <r>
    <x v="9"/>
    <s v="EL53"/>
    <x v="1"/>
    <x v="3"/>
    <n v="100"/>
    <x v="1"/>
    <x v="2"/>
    <x v="0"/>
    <s v="GWe"/>
    <n v="3.3799098669999998"/>
  </r>
  <r>
    <x v="9"/>
    <s v="EL54"/>
    <x v="1"/>
    <x v="3"/>
    <n v="100"/>
    <x v="1"/>
    <x v="2"/>
    <x v="0"/>
    <s v="GWe"/>
    <n v="4.2060204040000002"/>
  </r>
  <r>
    <x v="9"/>
    <s v="EL61"/>
    <x v="1"/>
    <x v="3"/>
    <n v="100"/>
    <x v="1"/>
    <x v="2"/>
    <x v="0"/>
    <s v="GWe"/>
    <n v="5.667809428"/>
  </r>
  <r>
    <x v="9"/>
    <s v="EL62"/>
    <x v="1"/>
    <x v="3"/>
    <n v="100"/>
    <x v="1"/>
    <x v="2"/>
    <x v="0"/>
    <s v="GWe"/>
    <n v="3.9559982699999998"/>
  </r>
  <r>
    <x v="9"/>
    <s v="EL63"/>
    <x v="1"/>
    <x v="3"/>
    <n v="100"/>
    <x v="1"/>
    <x v="2"/>
    <x v="0"/>
    <s v="GWe"/>
    <n v="6.6347812499999996"/>
  </r>
  <r>
    <x v="9"/>
    <s v="EL64"/>
    <x v="1"/>
    <x v="3"/>
    <n v="100"/>
    <x v="1"/>
    <x v="2"/>
    <x v="0"/>
    <s v="GWe"/>
    <n v="10.320773108999999"/>
  </r>
  <r>
    <x v="9"/>
    <s v="EL65"/>
    <x v="1"/>
    <x v="3"/>
    <n v="100"/>
    <x v="1"/>
    <x v="2"/>
    <x v="0"/>
    <s v="GWe"/>
    <n v="13.836286429999999"/>
  </r>
  <r>
    <x v="24"/>
    <s v="HU10"/>
    <x v="1"/>
    <x v="3"/>
    <n v="100"/>
    <x v="1"/>
    <x v="2"/>
    <x v="0"/>
    <s v="GWe"/>
    <n v="0"/>
  </r>
  <r>
    <x v="24"/>
    <s v="HU21"/>
    <x v="1"/>
    <x v="3"/>
    <n v="100"/>
    <x v="1"/>
    <x v="2"/>
    <x v="0"/>
    <s v="GWe"/>
    <n v="3.7637005349999999"/>
  </r>
  <r>
    <x v="24"/>
    <s v="HU22"/>
    <x v="1"/>
    <x v="3"/>
    <n v="100"/>
    <x v="1"/>
    <x v="2"/>
    <x v="0"/>
    <s v="GWe"/>
    <n v="5.9696072659999997"/>
  </r>
  <r>
    <x v="24"/>
    <s v="HU23"/>
    <x v="1"/>
    <x v="3"/>
    <n v="100"/>
    <x v="1"/>
    <x v="2"/>
    <x v="0"/>
    <s v="GWe"/>
    <n v="2.96748989"/>
  </r>
  <r>
    <x v="24"/>
    <s v="HU31"/>
    <x v="1"/>
    <x v="3"/>
    <n v="100"/>
    <x v="1"/>
    <x v="2"/>
    <x v="0"/>
    <s v="GWe"/>
    <n v="0"/>
  </r>
  <r>
    <x v="24"/>
    <s v="HU32"/>
    <x v="1"/>
    <x v="3"/>
    <n v="100"/>
    <x v="1"/>
    <x v="2"/>
    <x v="0"/>
    <s v="GWe"/>
    <n v="0"/>
  </r>
  <r>
    <x v="24"/>
    <s v="HU33"/>
    <x v="1"/>
    <x v="3"/>
    <n v="100"/>
    <x v="1"/>
    <x v="2"/>
    <x v="0"/>
    <s v="GWe"/>
    <n v="0"/>
  </r>
  <r>
    <x v="10"/>
    <s v="IE01"/>
    <x v="1"/>
    <x v="3"/>
    <n v="100"/>
    <x v="1"/>
    <x v="2"/>
    <x v="0"/>
    <s v="GWe"/>
    <n v="71.64"/>
  </r>
  <r>
    <x v="10"/>
    <s v="IE02"/>
    <x v="1"/>
    <x v="3"/>
    <n v="100"/>
    <x v="1"/>
    <x v="2"/>
    <x v="0"/>
    <s v="GWe"/>
    <n v="74.86"/>
  </r>
  <r>
    <x v="11"/>
    <s v="ITC1"/>
    <x v="1"/>
    <x v="3"/>
    <n v="100"/>
    <x v="1"/>
    <x v="2"/>
    <x v="0"/>
    <s v="GWe"/>
    <n v="3.7084162040000002"/>
  </r>
  <r>
    <x v="11"/>
    <s v="ITC2"/>
    <x v="1"/>
    <x v="3"/>
    <n v="100"/>
    <x v="1"/>
    <x v="2"/>
    <x v="0"/>
    <s v="GWe"/>
    <n v="0.81547692299999996"/>
  </r>
  <r>
    <x v="11"/>
    <s v="ITC3"/>
    <x v="1"/>
    <x v="3"/>
    <n v="100"/>
    <x v="1"/>
    <x v="2"/>
    <x v="0"/>
    <s v="GWe"/>
    <n v="0.19859090900000001"/>
  </r>
  <r>
    <x v="11"/>
    <s v="ITC4"/>
    <x v="1"/>
    <x v="3"/>
    <n v="100"/>
    <x v="1"/>
    <x v="2"/>
    <x v="0"/>
    <s v="GWe"/>
    <n v="0"/>
  </r>
  <r>
    <x v="11"/>
    <s v="ITF1"/>
    <x v="1"/>
    <x v="3"/>
    <n v="100"/>
    <x v="1"/>
    <x v="2"/>
    <x v="0"/>
    <s v="GWe"/>
    <n v="1.111739037"/>
  </r>
  <r>
    <x v="11"/>
    <s v="ITF2"/>
    <x v="1"/>
    <x v="3"/>
    <n v="100"/>
    <x v="1"/>
    <x v="2"/>
    <x v="0"/>
    <s v="GWe"/>
    <n v="1.134387255"/>
  </r>
  <r>
    <x v="11"/>
    <s v="ITF3"/>
    <x v="1"/>
    <x v="3"/>
    <n v="100"/>
    <x v="1"/>
    <x v="2"/>
    <x v="0"/>
    <s v="GWe"/>
    <n v="2.041657754"/>
  </r>
  <r>
    <x v="11"/>
    <s v="ITF4"/>
    <x v="1"/>
    <x v="3"/>
    <n v="100"/>
    <x v="1"/>
    <x v="2"/>
    <x v="0"/>
    <s v="GWe"/>
    <n v="8.7898337600000005"/>
  </r>
  <r>
    <x v="11"/>
    <s v="ITF5"/>
    <x v="1"/>
    <x v="3"/>
    <n v="100"/>
    <x v="1"/>
    <x v="2"/>
    <x v="0"/>
    <s v="GWe"/>
    <n v="4.6709558820000003"/>
  </r>
  <r>
    <x v="11"/>
    <s v="ITF6"/>
    <x v="1"/>
    <x v="3"/>
    <n v="100"/>
    <x v="1"/>
    <x v="2"/>
    <x v="0"/>
    <s v="GWe"/>
    <n v="4.24913031"/>
  </r>
  <r>
    <x v="11"/>
    <s v="ITG1"/>
    <x v="1"/>
    <x v="3"/>
    <n v="100"/>
    <x v="1"/>
    <x v="2"/>
    <x v="0"/>
    <s v="GWe"/>
    <n v="14.167562908000001"/>
  </r>
  <r>
    <x v="11"/>
    <s v="ITG2"/>
    <x v="1"/>
    <x v="3"/>
    <n v="100"/>
    <x v="1"/>
    <x v="2"/>
    <x v="0"/>
    <s v="GWe"/>
    <n v="19.97457872"/>
  </r>
  <r>
    <x v="11"/>
    <s v="ITH1"/>
    <x v="1"/>
    <x v="3"/>
    <n v="100"/>
    <x v="1"/>
    <x v="2"/>
    <x v="0"/>
    <s v="GWe"/>
    <n v="0.99188386100000003"/>
  </r>
  <r>
    <x v="11"/>
    <s v="ITH2"/>
    <x v="1"/>
    <x v="3"/>
    <n v="100"/>
    <x v="1"/>
    <x v="2"/>
    <x v="0"/>
    <s v="GWe"/>
    <n v="0.416855009"/>
  </r>
  <r>
    <x v="11"/>
    <s v="ITH3"/>
    <x v="1"/>
    <x v="3"/>
    <n v="100"/>
    <x v="1"/>
    <x v="2"/>
    <x v="0"/>
    <s v="GWe"/>
    <n v="0"/>
  </r>
  <r>
    <x v="11"/>
    <s v="ITH4"/>
    <x v="1"/>
    <x v="3"/>
    <n v="100"/>
    <x v="1"/>
    <x v="2"/>
    <x v="0"/>
    <s v="GWe"/>
    <n v="0.75344488899999995"/>
  </r>
  <r>
    <x v="11"/>
    <s v="ITH5"/>
    <x v="1"/>
    <x v="3"/>
    <n v="100"/>
    <x v="1"/>
    <x v="2"/>
    <x v="0"/>
    <s v="GWe"/>
    <n v="0"/>
  </r>
  <r>
    <x v="11"/>
    <s v="ITI1"/>
    <x v="1"/>
    <x v="3"/>
    <n v="100"/>
    <x v="1"/>
    <x v="2"/>
    <x v="0"/>
    <s v="GWe"/>
    <n v="0"/>
  </r>
  <r>
    <x v="11"/>
    <s v="ITI2"/>
    <x v="1"/>
    <x v="3"/>
    <n v="100"/>
    <x v="1"/>
    <x v="2"/>
    <x v="0"/>
    <s v="GWe"/>
    <n v="1.509072712"/>
  </r>
  <r>
    <x v="11"/>
    <s v="ITI3"/>
    <x v="1"/>
    <x v="3"/>
    <n v="100"/>
    <x v="1"/>
    <x v="2"/>
    <x v="0"/>
    <s v="GWe"/>
    <n v="0"/>
  </r>
  <r>
    <x v="11"/>
    <s v="ITI4"/>
    <x v="1"/>
    <x v="3"/>
    <n v="100"/>
    <x v="1"/>
    <x v="2"/>
    <x v="0"/>
    <s v="GWe"/>
    <n v="0"/>
  </r>
  <r>
    <x v="11"/>
    <s v="SM00"/>
    <x v="1"/>
    <x v="3"/>
    <n v="100"/>
    <x v="1"/>
    <x v="2"/>
    <x v="0"/>
    <s v="GWe"/>
    <n v="0"/>
  </r>
  <r>
    <x v="12"/>
    <s v="LV00"/>
    <x v="1"/>
    <x v="3"/>
    <n v="100"/>
    <x v="1"/>
    <x v="2"/>
    <x v="0"/>
    <s v="GWe"/>
    <n v="60.058632353"/>
  </r>
  <r>
    <x v="13"/>
    <s v="LT00"/>
    <x v="1"/>
    <x v="3"/>
    <n v="100"/>
    <x v="1"/>
    <x v="2"/>
    <x v="0"/>
    <s v="GWe"/>
    <n v="111.245754476"/>
  </r>
  <r>
    <x v="25"/>
    <s v="LU00"/>
    <x v="1"/>
    <x v="3"/>
    <n v="100"/>
    <x v="1"/>
    <x v="2"/>
    <x v="0"/>
    <s v="GWe"/>
    <n v="0"/>
  </r>
  <r>
    <x v="14"/>
    <s v="MT00"/>
    <x v="1"/>
    <x v="3"/>
    <n v="100"/>
    <x v="1"/>
    <x v="2"/>
    <x v="0"/>
    <s v="GWe"/>
    <n v="3.7723528999999999E-2"/>
  </r>
  <r>
    <x v="15"/>
    <s v="NL11"/>
    <x v="1"/>
    <x v="3"/>
    <n v="100"/>
    <x v="1"/>
    <x v="2"/>
    <x v="0"/>
    <s v="GWe"/>
    <n v="5.21"/>
  </r>
  <r>
    <x v="15"/>
    <s v="NL12"/>
    <x v="1"/>
    <x v="3"/>
    <n v="100"/>
    <x v="1"/>
    <x v="2"/>
    <x v="0"/>
    <s v="GWe"/>
    <n v="4.2649999999999997"/>
  </r>
  <r>
    <x v="15"/>
    <s v="NL13"/>
    <x v="1"/>
    <x v="3"/>
    <n v="100"/>
    <x v="1"/>
    <x v="2"/>
    <x v="0"/>
    <s v="GWe"/>
    <n v="5.78"/>
  </r>
  <r>
    <x v="15"/>
    <s v="NL21"/>
    <x v="1"/>
    <x v="3"/>
    <n v="100"/>
    <x v="1"/>
    <x v="2"/>
    <x v="0"/>
    <s v="GWe"/>
    <n v="5.1533318010000002"/>
  </r>
  <r>
    <x v="15"/>
    <s v="NL22"/>
    <x v="1"/>
    <x v="3"/>
    <n v="100"/>
    <x v="1"/>
    <x v="2"/>
    <x v="0"/>
    <s v="GWe"/>
    <n v="3.6477941180000002"/>
  </r>
  <r>
    <x v="15"/>
    <s v="NL23"/>
    <x v="1"/>
    <x v="3"/>
    <n v="100"/>
    <x v="1"/>
    <x v="2"/>
    <x v="0"/>
    <s v="GWe"/>
    <n v="2.8650000000000002"/>
  </r>
  <r>
    <x v="15"/>
    <s v="NL31"/>
    <x v="1"/>
    <x v="3"/>
    <n v="100"/>
    <x v="1"/>
    <x v="2"/>
    <x v="0"/>
    <s v="GWe"/>
    <n v="1.645"/>
  </r>
  <r>
    <x v="15"/>
    <s v="NL32"/>
    <x v="1"/>
    <x v="3"/>
    <n v="100"/>
    <x v="1"/>
    <x v="2"/>
    <x v="0"/>
    <s v="GWe"/>
    <n v="3.29"/>
  </r>
  <r>
    <x v="15"/>
    <s v="NL33"/>
    <x v="1"/>
    <x v="3"/>
    <n v="100"/>
    <x v="1"/>
    <x v="2"/>
    <x v="0"/>
    <s v="GWe"/>
    <n v="3.33"/>
  </r>
  <r>
    <x v="15"/>
    <s v="NL34"/>
    <x v="1"/>
    <x v="3"/>
    <n v="100"/>
    <x v="1"/>
    <x v="2"/>
    <x v="0"/>
    <s v="GWe"/>
    <n v="3.2"/>
  </r>
  <r>
    <x v="15"/>
    <s v="NL41"/>
    <x v="1"/>
    <x v="3"/>
    <n v="100"/>
    <x v="1"/>
    <x v="2"/>
    <x v="0"/>
    <s v="GWe"/>
    <n v="4.95"/>
  </r>
  <r>
    <x v="15"/>
    <s v="NL42"/>
    <x v="1"/>
    <x v="3"/>
    <n v="100"/>
    <x v="1"/>
    <x v="2"/>
    <x v="0"/>
    <s v="GWe"/>
    <n v="0"/>
  </r>
  <r>
    <x v="16"/>
    <s v="PL11"/>
    <x v="1"/>
    <x v="3"/>
    <n v="100"/>
    <x v="1"/>
    <x v="2"/>
    <x v="0"/>
    <s v="GWe"/>
    <n v="2.8981950460000001"/>
  </r>
  <r>
    <x v="16"/>
    <s v="PL12"/>
    <x v="1"/>
    <x v="3"/>
    <n v="100"/>
    <x v="1"/>
    <x v="2"/>
    <x v="0"/>
    <s v="GWe"/>
    <n v="6.4354102170000003"/>
  </r>
  <r>
    <x v="16"/>
    <s v="PL21"/>
    <x v="1"/>
    <x v="3"/>
    <n v="100"/>
    <x v="1"/>
    <x v="2"/>
    <x v="0"/>
    <s v="GWe"/>
    <n v="0.32104334400000001"/>
  </r>
  <r>
    <x v="16"/>
    <s v="PL22"/>
    <x v="1"/>
    <x v="3"/>
    <n v="100"/>
    <x v="1"/>
    <x v="2"/>
    <x v="0"/>
    <s v="GWe"/>
    <n v="7.1946077999999997E-2"/>
  </r>
  <r>
    <x v="16"/>
    <s v="PL31"/>
    <x v="1"/>
    <x v="3"/>
    <n v="100"/>
    <x v="1"/>
    <x v="2"/>
    <x v="0"/>
    <s v="GWe"/>
    <n v="10.630532872"/>
  </r>
  <r>
    <x v="16"/>
    <s v="PL32"/>
    <x v="1"/>
    <x v="3"/>
    <n v="100"/>
    <x v="1"/>
    <x v="2"/>
    <x v="0"/>
    <s v="GWe"/>
    <n v="0.92205882400000005"/>
  </r>
  <r>
    <x v="16"/>
    <s v="PL33"/>
    <x v="1"/>
    <x v="3"/>
    <n v="100"/>
    <x v="1"/>
    <x v="2"/>
    <x v="0"/>
    <s v="GWe"/>
    <n v="0.64216503300000005"/>
  </r>
  <r>
    <x v="16"/>
    <s v="PL34"/>
    <x v="1"/>
    <x v="3"/>
    <n v="100"/>
    <x v="1"/>
    <x v="2"/>
    <x v="0"/>
    <s v="GWe"/>
    <n v="7.5350000000000001"/>
  </r>
  <r>
    <x v="16"/>
    <s v="PL41"/>
    <x v="1"/>
    <x v="3"/>
    <n v="100"/>
    <x v="1"/>
    <x v="2"/>
    <x v="0"/>
    <s v="GWe"/>
    <n v="7.4905147059999999"/>
  </r>
  <r>
    <x v="16"/>
    <s v="PL42"/>
    <x v="1"/>
    <x v="3"/>
    <n v="100"/>
    <x v="1"/>
    <x v="2"/>
    <x v="0"/>
    <s v="GWe"/>
    <n v="7.8034949449999997"/>
  </r>
  <r>
    <x v="16"/>
    <s v="PL43"/>
    <x v="1"/>
    <x v="3"/>
    <n v="100"/>
    <x v="1"/>
    <x v="2"/>
    <x v="0"/>
    <s v="GWe"/>
    <n v="0.79124740500000001"/>
  </r>
  <r>
    <x v="16"/>
    <s v="PL51"/>
    <x v="1"/>
    <x v="3"/>
    <n v="100"/>
    <x v="1"/>
    <x v="2"/>
    <x v="0"/>
    <s v="GWe"/>
    <n v="2.6636372549999998"/>
  </r>
  <r>
    <x v="16"/>
    <s v="PL52"/>
    <x v="1"/>
    <x v="3"/>
    <n v="100"/>
    <x v="1"/>
    <x v="2"/>
    <x v="0"/>
    <s v="GWe"/>
    <n v="1.4616650330000001"/>
  </r>
  <r>
    <x v="16"/>
    <s v="PL61"/>
    <x v="1"/>
    <x v="3"/>
    <n v="100"/>
    <x v="1"/>
    <x v="2"/>
    <x v="0"/>
    <s v="GWe"/>
    <n v="8.24"/>
  </r>
  <r>
    <x v="16"/>
    <s v="PL62"/>
    <x v="1"/>
    <x v="3"/>
    <n v="100"/>
    <x v="1"/>
    <x v="2"/>
    <x v="0"/>
    <s v="GWe"/>
    <n v="13.4"/>
  </r>
  <r>
    <x v="16"/>
    <s v="PL63"/>
    <x v="1"/>
    <x v="3"/>
    <n v="100"/>
    <x v="1"/>
    <x v="2"/>
    <x v="0"/>
    <s v="GWe"/>
    <n v="7.4649999999999999"/>
  </r>
  <r>
    <x v="17"/>
    <s v="PT11"/>
    <x v="1"/>
    <x v="3"/>
    <n v="100"/>
    <x v="1"/>
    <x v="2"/>
    <x v="0"/>
    <s v="GWe"/>
    <n v="4.533184061"/>
  </r>
  <r>
    <x v="17"/>
    <s v="PT15"/>
    <x v="1"/>
    <x v="3"/>
    <n v="100"/>
    <x v="1"/>
    <x v="2"/>
    <x v="0"/>
    <s v="GWe"/>
    <n v="0.62661990999999995"/>
  </r>
  <r>
    <x v="17"/>
    <s v="PT16"/>
    <x v="1"/>
    <x v="3"/>
    <n v="100"/>
    <x v="1"/>
    <x v="2"/>
    <x v="0"/>
    <s v="GWe"/>
    <n v="0"/>
  </r>
  <r>
    <x v="17"/>
    <s v="PT17"/>
    <x v="1"/>
    <x v="3"/>
    <n v="100"/>
    <x v="1"/>
    <x v="2"/>
    <x v="0"/>
    <s v="GWe"/>
    <n v="0"/>
  </r>
  <r>
    <x v="17"/>
    <s v="PT18"/>
    <x v="1"/>
    <x v="3"/>
    <n v="100"/>
    <x v="1"/>
    <x v="2"/>
    <x v="0"/>
    <s v="GWe"/>
    <n v="0"/>
  </r>
  <r>
    <x v="18"/>
    <s v="RO11"/>
    <x v="1"/>
    <x v="3"/>
    <n v="100"/>
    <x v="1"/>
    <x v="2"/>
    <x v="0"/>
    <s v="GWe"/>
    <n v="0"/>
  </r>
  <r>
    <x v="18"/>
    <s v="RO12"/>
    <x v="1"/>
    <x v="3"/>
    <n v="100"/>
    <x v="1"/>
    <x v="2"/>
    <x v="0"/>
    <s v="GWe"/>
    <n v="0"/>
  </r>
  <r>
    <x v="18"/>
    <s v="RO21"/>
    <x v="1"/>
    <x v="3"/>
    <n v="100"/>
    <x v="1"/>
    <x v="2"/>
    <x v="0"/>
    <s v="GWe"/>
    <n v="12.713508951"/>
  </r>
  <r>
    <x v="18"/>
    <s v="RO22"/>
    <x v="1"/>
    <x v="3"/>
    <n v="100"/>
    <x v="1"/>
    <x v="2"/>
    <x v="0"/>
    <s v="GWe"/>
    <n v="16.501133824"/>
  </r>
  <r>
    <x v="18"/>
    <s v="RO31"/>
    <x v="1"/>
    <x v="3"/>
    <n v="100"/>
    <x v="1"/>
    <x v="2"/>
    <x v="0"/>
    <s v="GWe"/>
    <n v="0"/>
  </r>
  <r>
    <x v="18"/>
    <s v="RO32"/>
    <x v="1"/>
    <x v="3"/>
    <n v="100"/>
    <x v="1"/>
    <x v="2"/>
    <x v="0"/>
    <s v="GWe"/>
    <n v="0"/>
  </r>
  <r>
    <x v="18"/>
    <s v="RO41"/>
    <x v="1"/>
    <x v="3"/>
    <n v="100"/>
    <x v="1"/>
    <x v="2"/>
    <x v="0"/>
    <s v="GWe"/>
    <n v="0"/>
  </r>
  <r>
    <x v="18"/>
    <s v="RO42"/>
    <x v="1"/>
    <x v="3"/>
    <n v="100"/>
    <x v="1"/>
    <x v="2"/>
    <x v="0"/>
    <s v="GWe"/>
    <n v="0"/>
  </r>
  <r>
    <x v="26"/>
    <s v="SK01"/>
    <x v="1"/>
    <x v="3"/>
    <n v="100"/>
    <x v="1"/>
    <x v="2"/>
    <x v="0"/>
    <s v="GWe"/>
    <n v="1.293393665"/>
  </r>
  <r>
    <x v="26"/>
    <s v="SK02"/>
    <x v="1"/>
    <x v="3"/>
    <n v="100"/>
    <x v="1"/>
    <x v="2"/>
    <x v="0"/>
    <s v="GWe"/>
    <n v="12.874816993"/>
  </r>
  <r>
    <x v="26"/>
    <s v="SK03"/>
    <x v="1"/>
    <x v="3"/>
    <n v="100"/>
    <x v="1"/>
    <x v="2"/>
    <x v="0"/>
    <s v="GWe"/>
    <n v="0"/>
  </r>
  <r>
    <x v="26"/>
    <s v="SK04"/>
    <x v="1"/>
    <x v="3"/>
    <n v="100"/>
    <x v="1"/>
    <x v="2"/>
    <x v="0"/>
    <s v="GWe"/>
    <n v="0"/>
  </r>
  <r>
    <x v="27"/>
    <s v="SI03"/>
    <x v="1"/>
    <x v="3"/>
    <n v="100"/>
    <x v="1"/>
    <x v="2"/>
    <x v="0"/>
    <s v="GWe"/>
    <n v="0"/>
  </r>
  <r>
    <x v="27"/>
    <s v="SI04"/>
    <x v="1"/>
    <x v="3"/>
    <n v="100"/>
    <x v="1"/>
    <x v="2"/>
    <x v="0"/>
    <s v="GWe"/>
    <n v="0.366633761"/>
  </r>
  <r>
    <x v="19"/>
    <s v="AD00"/>
    <x v="1"/>
    <x v="3"/>
    <n v="100"/>
    <x v="1"/>
    <x v="2"/>
    <x v="0"/>
    <s v="GWe"/>
    <n v="0.565564293"/>
  </r>
  <r>
    <x v="19"/>
    <s v="ES11"/>
    <x v="1"/>
    <x v="3"/>
    <n v="100"/>
    <x v="1"/>
    <x v="2"/>
    <x v="0"/>
    <s v="GWe"/>
    <n v="6.6503165500000003"/>
  </r>
  <r>
    <x v="19"/>
    <s v="ES12"/>
    <x v="1"/>
    <x v="3"/>
    <n v="100"/>
    <x v="1"/>
    <x v="2"/>
    <x v="0"/>
    <s v="GWe"/>
    <n v="4.4406985289999996"/>
  </r>
  <r>
    <x v="19"/>
    <s v="ES13"/>
    <x v="1"/>
    <x v="3"/>
    <n v="100"/>
    <x v="1"/>
    <x v="2"/>
    <x v="0"/>
    <s v="GWe"/>
    <n v="1.1335837600000001"/>
  </r>
  <r>
    <x v="19"/>
    <s v="ES21"/>
    <x v="1"/>
    <x v="3"/>
    <n v="100"/>
    <x v="1"/>
    <x v="2"/>
    <x v="0"/>
    <s v="GWe"/>
    <n v="1.1229558820000001"/>
  </r>
  <r>
    <x v="19"/>
    <s v="ES22"/>
    <x v="1"/>
    <x v="3"/>
    <n v="100"/>
    <x v="1"/>
    <x v="2"/>
    <x v="0"/>
    <s v="GWe"/>
    <n v="6.3874515570000003"/>
  </r>
  <r>
    <x v="19"/>
    <s v="ES23"/>
    <x v="1"/>
    <x v="3"/>
    <n v="100"/>
    <x v="1"/>
    <x v="2"/>
    <x v="0"/>
    <s v="GWe"/>
    <n v="1.621537255"/>
  </r>
  <r>
    <x v="19"/>
    <s v="ES24"/>
    <x v="1"/>
    <x v="3"/>
    <n v="100"/>
    <x v="1"/>
    <x v="2"/>
    <x v="0"/>
    <s v="GWe"/>
    <n v="84.062456436999994"/>
  </r>
  <r>
    <x v="19"/>
    <s v="ES30"/>
    <x v="1"/>
    <x v="3"/>
    <n v="100"/>
    <x v="1"/>
    <x v="2"/>
    <x v="0"/>
    <s v="GWe"/>
    <n v="0"/>
  </r>
  <r>
    <x v="19"/>
    <s v="ES41"/>
    <x v="1"/>
    <x v="3"/>
    <n v="100"/>
    <x v="1"/>
    <x v="2"/>
    <x v="0"/>
    <s v="GWe"/>
    <n v="107.69243697500001"/>
  </r>
  <r>
    <x v="19"/>
    <s v="ES42"/>
    <x v="1"/>
    <x v="3"/>
    <n v="100"/>
    <x v="1"/>
    <x v="2"/>
    <x v="0"/>
    <s v="GWe"/>
    <n v="47.409725936000001"/>
  </r>
  <r>
    <x v="19"/>
    <s v="ES43"/>
    <x v="1"/>
    <x v="3"/>
    <n v="100"/>
    <x v="1"/>
    <x v="2"/>
    <x v="0"/>
    <s v="GWe"/>
    <n v="0"/>
  </r>
  <r>
    <x v="19"/>
    <s v="ES51"/>
    <x v="1"/>
    <x v="3"/>
    <n v="100"/>
    <x v="1"/>
    <x v="2"/>
    <x v="0"/>
    <s v="GWe"/>
    <n v="12.854379023"/>
  </r>
  <r>
    <x v="19"/>
    <s v="ES52"/>
    <x v="1"/>
    <x v="3"/>
    <n v="100"/>
    <x v="1"/>
    <x v="2"/>
    <x v="0"/>
    <s v="GWe"/>
    <n v="10.667846547"/>
  </r>
  <r>
    <x v="19"/>
    <s v="ES53"/>
    <x v="1"/>
    <x v="3"/>
    <n v="100"/>
    <x v="1"/>
    <x v="2"/>
    <x v="0"/>
    <s v="GWe"/>
    <n v="1.2502913600000001"/>
  </r>
  <r>
    <x v="19"/>
    <s v="ES61"/>
    <x v="1"/>
    <x v="3"/>
    <n v="100"/>
    <x v="1"/>
    <x v="2"/>
    <x v="0"/>
    <s v="GWe"/>
    <n v="31.875220588000001"/>
  </r>
  <r>
    <x v="19"/>
    <s v="ES62"/>
    <x v="1"/>
    <x v="3"/>
    <n v="100"/>
    <x v="1"/>
    <x v="2"/>
    <x v="0"/>
    <s v="GWe"/>
    <n v="3.709971602"/>
  </r>
  <r>
    <x v="20"/>
    <s v="SE11"/>
    <x v="1"/>
    <x v="3"/>
    <n v="100"/>
    <x v="1"/>
    <x v="2"/>
    <x v="0"/>
    <s v="GWe"/>
    <n v="5.0053018999999997E-2"/>
  </r>
  <r>
    <x v="20"/>
    <s v="SE12"/>
    <x v="1"/>
    <x v="3"/>
    <n v="100"/>
    <x v="1"/>
    <x v="2"/>
    <x v="0"/>
    <s v="GWe"/>
    <n v="7.2488193279999997"/>
  </r>
  <r>
    <x v="20"/>
    <s v="SE21"/>
    <x v="1"/>
    <x v="3"/>
    <n v="100"/>
    <x v="1"/>
    <x v="2"/>
    <x v="0"/>
    <s v="GWe"/>
    <n v="8.1354222140000001"/>
  </r>
  <r>
    <x v="20"/>
    <s v="SE22"/>
    <x v="1"/>
    <x v="3"/>
    <n v="100"/>
    <x v="1"/>
    <x v="2"/>
    <x v="0"/>
    <s v="GWe"/>
    <n v="5.30328877"/>
  </r>
  <r>
    <x v="20"/>
    <s v="SE23"/>
    <x v="1"/>
    <x v="3"/>
    <n v="100"/>
    <x v="1"/>
    <x v="2"/>
    <x v="0"/>
    <s v="GWe"/>
    <n v="10.048332721"/>
  </r>
  <r>
    <x v="20"/>
    <s v="SE31"/>
    <x v="1"/>
    <x v="3"/>
    <n v="100"/>
    <x v="1"/>
    <x v="2"/>
    <x v="0"/>
    <s v="GWe"/>
    <n v="3.8061176470000002"/>
  </r>
  <r>
    <x v="20"/>
    <s v="SE32"/>
    <x v="1"/>
    <x v="3"/>
    <n v="100"/>
    <x v="1"/>
    <x v="2"/>
    <x v="0"/>
    <s v="GWe"/>
    <n v="25.414661597999999"/>
  </r>
  <r>
    <x v="20"/>
    <s v="SE33"/>
    <x v="1"/>
    <x v="3"/>
    <n v="100"/>
    <x v="1"/>
    <x v="2"/>
    <x v="0"/>
    <s v="GWe"/>
    <n v="49.754678308999999"/>
  </r>
  <r>
    <x v="21"/>
    <s v="UKC1"/>
    <x v="1"/>
    <x v="3"/>
    <n v="100"/>
    <x v="1"/>
    <x v="2"/>
    <x v="0"/>
    <s v="GWe"/>
    <n v="1.585"/>
  </r>
  <r>
    <x v="21"/>
    <s v="UKC2"/>
    <x v="1"/>
    <x v="3"/>
    <n v="100"/>
    <x v="1"/>
    <x v="2"/>
    <x v="0"/>
    <s v="GWe"/>
    <n v="6.52"/>
  </r>
  <r>
    <x v="21"/>
    <s v="UKD1"/>
    <x v="1"/>
    <x v="3"/>
    <n v="100"/>
    <x v="1"/>
    <x v="2"/>
    <x v="0"/>
    <s v="GWe"/>
    <n v="5.1849999999999996"/>
  </r>
  <r>
    <x v="21"/>
    <s v="UKD3"/>
    <x v="1"/>
    <x v="3"/>
    <n v="100"/>
    <x v="1"/>
    <x v="2"/>
    <x v="0"/>
    <s v="GWe"/>
    <n v="6.5753675999999997E-2"/>
  </r>
  <r>
    <x v="21"/>
    <s v="UKD4"/>
    <x v="1"/>
    <x v="3"/>
    <n v="100"/>
    <x v="1"/>
    <x v="2"/>
    <x v="0"/>
    <s v="GWe"/>
    <n v="0.77"/>
  </r>
  <r>
    <x v="21"/>
    <s v="UKD6"/>
    <x v="1"/>
    <x v="3"/>
    <n v="100"/>
    <x v="1"/>
    <x v="2"/>
    <x v="0"/>
    <s v="GWe"/>
    <n v="0.90500000000000003"/>
  </r>
  <r>
    <x v="21"/>
    <s v="UKD7"/>
    <x v="1"/>
    <x v="3"/>
    <n v="100"/>
    <x v="1"/>
    <x v="2"/>
    <x v="0"/>
    <s v="GWe"/>
    <n v="0.01"/>
  </r>
  <r>
    <x v="21"/>
    <s v="UKE1"/>
    <x v="1"/>
    <x v="3"/>
    <n v="100"/>
    <x v="1"/>
    <x v="2"/>
    <x v="0"/>
    <s v="GWe"/>
    <n v="5.2549999999999999"/>
  </r>
  <r>
    <x v="21"/>
    <s v="UKE2"/>
    <x v="1"/>
    <x v="3"/>
    <n v="100"/>
    <x v="1"/>
    <x v="2"/>
    <x v="0"/>
    <s v="GWe"/>
    <n v="6.5949999999999998"/>
  </r>
  <r>
    <x v="21"/>
    <s v="UKE3"/>
    <x v="1"/>
    <x v="3"/>
    <n v="100"/>
    <x v="1"/>
    <x v="2"/>
    <x v="0"/>
    <s v="GWe"/>
    <n v="0.38500000000000001"/>
  </r>
  <r>
    <x v="21"/>
    <s v="UKE4"/>
    <x v="1"/>
    <x v="3"/>
    <n v="100"/>
    <x v="1"/>
    <x v="2"/>
    <x v="0"/>
    <s v="GWe"/>
    <n v="0.24"/>
  </r>
  <r>
    <x v="21"/>
    <s v="UKF1"/>
    <x v="1"/>
    <x v="3"/>
    <n v="100"/>
    <x v="1"/>
    <x v="2"/>
    <x v="0"/>
    <s v="GWe"/>
    <n v="1.895"/>
  </r>
  <r>
    <x v="21"/>
    <s v="UKF2"/>
    <x v="1"/>
    <x v="3"/>
    <n v="100"/>
    <x v="1"/>
    <x v="2"/>
    <x v="0"/>
    <s v="GWe"/>
    <n v="4.3"/>
  </r>
  <r>
    <x v="21"/>
    <s v="UKF3"/>
    <x v="1"/>
    <x v="3"/>
    <n v="100"/>
    <x v="1"/>
    <x v="2"/>
    <x v="0"/>
    <s v="GWe"/>
    <n v="10.050000000000001"/>
  </r>
  <r>
    <x v="21"/>
    <s v="UKG1"/>
    <x v="1"/>
    <x v="3"/>
    <n v="100"/>
    <x v="1"/>
    <x v="2"/>
    <x v="0"/>
    <s v="GWe"/>
    <n v="3.7349999999999999"/>
  </r>
  <r>
    <x v="21"/>
    <s v="UKG2"/>
    <x v="1"/>
    <x v="3"/>
    <n v="100"/>
    <x v="1"/>
    <x v="2"/>
    <x v="0"/>
    <s v="GWe"/>
    <n v="4.12"/>
  </r>
  <r>
    <x v="21"/>
    <s v="UKG3"/>
    <x v="1"/>
    <x v="3"/>
    <n v="100"/>
    <x v="1"/>
    <x v="2"/>
    <x v="0"/>
    <s v="GWe"/>
    <n v="0"/>
  </r>
  <r>
    <x v="21"/>
    <s v="UKH1"/>
    <x v="1"/>
    <x v="3"/>
    <n v="100"/>
    <x v="1"/>
    <x v="2"/>
    <x v="0"/>
    <s v="GWe"/>
    <n v="17.085000000000001"/>
  </r>
  <r>
    <x v="21"/>
    <s v="UKH2"/>
    <x v="1"/>
    <x v="3"/>
    <n v="100"/>
    <x v="1"/>
    <x v="2"/>
    <x v="0"/>
    <s v="GWe"/>
    <n v="1.1399999999999999"/>
  </r>
  <r>
    <x v="21"/>
    <s v="UKH3"/>
    <x v="1"/>
    <x v="3"/>
    <n v="100"/>
    <x v="1"/>
    <x v="2"/>
    <x v="0"/>
    <s v="GWe"/>
    <n v="0.98499999999999999"/>
  </r>
  <r>
    <x v="21"/>
    <s v="UKI3"/>
    <x v="1"/>
    <x v="3"/>
    <n v="100"/>
    <x v="1"/>
    <x v="2"/>
    <x v="0"/>
    <s v="GWe"/>
    <n v="0"/>
  </r>
  <r>
    <x v="21"/>
    <s v="UKI4"/>
    <x v="1"/>
    <x v="3"/>
    <n v="100"/>
    <x v="1"/>
    <x v="2"/>
    <x v="0"/>
    <s v="GWe"/>
    <n v="0"/>
  </r>
  <r>
    <x v="21"/>
    <s v="UKI5"/>
    <x v="1"/>
    <x v="3"/>
    <n v="100"/>
    <x v="1"/>
    <x v="2"/>
    <x v="0"/>
    <s v="GWe"/>
    <n v="0"/>
  </r>
  <r>
    <x v="21"/>
    <s v="UKI6"/>
    <x v="1"/>
    <x v="3"/>
    <n v="100"/>
    <x v="1"/>
    <x v="2"/>
    <x v="0"/>
    <s v="GWe"/>
    <n v="0"/>
  </r>
  <r>
    <x v="21"/>
    <s v="UKI7"/>
    <x v="1"/>
    <x v="3"/>
    <n v="100"/>
    <x v="1"/>
    <x v="2"/>
    <x v="0"/>
    <s v="GWe"/>
    <n v="0"/>
  </r>
  <r>
    <x v="21"/>
    <s v="UKJ1"/>
    <x v="1"/>
    <x v="3"/>
    <n v="100"/>
    <x v="1"/>
    <x v="2"/>
    <x v="0"/>
    <s v="GWe"/>
    <n v="2.5299999999999998"/>
  </r>
  <r>
    <x v="21"/>
    <s v="UKJ2"/>
    <x v="1"/>
    <x v="3"/>
    <n v="100"/>
    <x v="1"/>
    <x v="2"/>
    <x v="0"/>
    <s v="GWe"/>
    <n v="0.56000000000000005"/>
  </r>
  <r>
    <x v="21"/>
    <s v="UKJ3"/>
    <x v="1"/>
    <x v="3"/>
    <n v="100"/>
    <x v="1"/>
    <x v="2"/>
    <x v="0"/>
    <s v="GWe"/>
    <n v="1.69"/>
  </r>
  <r>
    <x v="21"/>
    <s v="UKJ4"/>
    <x v="1"/>
    <x v="3"/>
    <n v="100"/>
    <x v="1"/>
    <x v="2"/>
    <x v="0"/>
    <s v="GWe"/>
    <n v="0.995"/>
  </r>
  <r>
    <x v="21"/>
    <s v="UKK1"/>
    <x v="1"/>
    <x v="3"/>
    <n v="100"/>
    <x v="1"/>
    <x v="2"/>
    <x v="0"/>
    <s v="GWe"/>
    <n v="2.2149999999999999"/>
  </r>
  <r>
    <x v="21"/>
    <s v="UKK2"/>
    <x v="1"/>
    <x v="3"/>
    <n v="100"/>
    <x v="1"/>
    <x v="2"/>
    <x v="0"/>
    <s v="GWe"/>
    <n v="3.27"/>
  </r>
  <r>
    <x v="21"/>
    <s v="UKK3"/>
    <x v="1"/>
    <x v="3"/>
    <n v="100"/>
    <x v="1"/>
    <x v="2"/>
    <x v="0"/>
    <s v="GWe"/>
    <n v="2.1800000000000002"/>
  </r>
  <r>
    <x v="21"/>
    <s v="UKK4"/>
    <x v="1"/>
    <x v="3"/>
    <n v="100"/>
    <x v="1"/>
    <x v="2"/>
    <x v="0"/>
    <s v="GWe"/>
    <n v="6.1349999999999998"/>
  </r>
  <r>
    <x v="21"/>
    <s v="UKL1"/>
    <x v="1"/>
    <x v="3"/>
    <n v="100"/>
    <x v="1"/>
    <x v="2"/>
    <x v="0"/>
    <s v="GWe"/>
    <n v="21.695"/>
  </r>
  <r>
    <x v="21"/>
    <s v="UKL2"/>
    <x v="1"/>
    <x v="3"/>
    <n v="100"/>
    <x v="1"/>
    <x v="2"/>
    <x v="0"/>
    <s v="GWe"/>
    <n v="14.265000000000001"/>
  </r>
  <r>
    <x v="21"/>
    <s v="UKM2"/>
    <x v="1"/>
    <x v="3"/>
    <n v="100"/>
    <x v="1"/>
    <x v="2"/>
    <x v="0"/>
    <s v="GWe"/>
    <n v="16.791924859000002"/>
  </r>
  <r>
    <x v="21"/>
    <s v="UKM3"/>
    <x v="1"/>
    <x v="3"/>
    <n v="100"/>
    <x v="1"/>
    <x v="2"/>
    <x v="0"/>
    <s v="GWe"/>
    <n v="8.4550000000000001"/>
  </r>
  <r>
    <x v="21"/>
    <s v="UKM5"/>
    <x v="1"/>
    <x v="3"/>
    <n v="100"/>
    <x v="1"/>
    <x v="2"/>
    <x v="0"/>
    <s v="GWe"/>
    <n v="4.1882070589999998"/>
  </r>
  <r>
    <x v="21"/>
    <s v="UKM6"/>
    <x v="1"/>
    <x v="3"/>
    <n v="100"/>
    <x v="1"/>
    <x v="2"/>
    <x v="0"/>
    <s v="GWe"/>
    <n v="39.430932626999997"/>
  </r>
  <r>
    <x v="21"/>
    <s v="UKN0"/>
    <x v="1"/>
    <x v="3"/>
    <n v="100"/>
    <x v="1"/>
    <x v="2"/>
    <x v="0"/>
    <s v="GWe"/>
    <n v="24.97"/>
  </r>
  <r>
    <x v="22"/>
    <s v="AT11"/>
    <x v="1"/>
    <x v="3"/>
    <n v="100"/>
    <x v="1"/>
    <x v="0"/>
    <x v="1"/>
    <s v="TWh"/>
    <n v="0.51165789100000003"/>
  </r>
  <r>
    <x v="22"/>
    <s v="AT12"/>
    <x v="1"/>
    <x v="3"/>
    <n v="100"/>
    <x v="1"/>
    <x v="0"/>
    <x v="1"/>
    <s v="TWh"/>
    <n v="0"/>
  </r>
  <r>
    <x v="22"/>
    <s v="AT13"/>
    <x v="1"/>
    <x v="3"/>
    <n v="100"/>
    <x v="1"/>
    <x v="0"/>
    <x v="1"/>
    <s v="TWh"/>
    <n v="0"/>
  </r>
  <r>
    <x v="22"/>
    <s v="AT21"/>
    <x v="1"/>
    <x v="3"/>
    <n v="100"/>
    <x v="1"/>
    <x v="0"/>
    <x v="1"/>
    <s v="TWh"/>
    <n v="8.4584999999999999E-4"/>
  </r>
  <r>
    <x v="22"/>
    <s v="AT22"/>
    <x v="1"/>
    <x v="3"/>
    <n v="100"/>
    <x v="1"/>
    <x v="0"/>
    <x v="1"/>
    <s v="TWh"/>
    <n v="2.038361858"/>
  </r>
  <r>
    <x v="22"/>
    <s v="AT31"/>
    <x v="1"/>
    <x v="3"/>
    <n v="100"/>
    <x v="1"/>
    <x v="0"/>
    <x v="1"/>
    <s v="TWh"/>
    <n v="3.5609110149999998"/>
  </r>
  <r>
    <x v="22"/>
    <s v="AT32"/>
    <x v="1"/>
    <x v="3"/>
    <n v="100"/>
    <x v="1"/>
    <x v="0"/>
    <x v="1"/>
    <s v="TWh"/>
    <n v="0"/>
  </r>
  <r>
    <x v="22"/>
    <s v="AT33"/>
    <x v="1"/>
    <x v="3"/>
    <n v="100"/>
    <x v="1"/>
    <x v="0"/>
    <x v="1"/>
    <s v="TWh"/>
    <n v="1.141137E-3"/>
  </r>
  <r>
    <x v="22"/>
    <s v="AT34"/>
    <x v="1"/>
    <x v="3"/>
    <n v="100"/>
    <x v="1"/>
    <x v="0"/>
    <x v="1"/>
    <s v="TWh"/>
    <n v="1.1511889999999999E-3"/>
  </r>
  <r>
    <x v="0"/>
    <s v="BE10"/>
    <x v="1"/>
    <x v="3"/>
    <n v="100"/>
    <x v="1"/>
    <x v="0"/>
    <x v="1"/>
    <s v="TWh"/>
    <n v="0"/>
  </r>
  <r>
    <x v="0"/>
    <s v="BE21"/>
    <x v="1"/>
    <x v="3"/>
    <n v="100"/>
    <x v="1"/>
    <x v="0"/>
    <x v="1"/>
    <s v="TWh"/>
    <n v="0"/>
  </r>
  <r>
    <x v="0"/>
    <s v="BE22"/>
    <x v="1"/>
    <x v="3"/>
    <n v="100"/>
    <x v="1"/>
    <x v="0"/>
    <x v="1"/>
    <s v="TWh"/>
    <n v="0"/>
  </r>
  <r>
    <x v="0"/>
    <s v="BE23"/>
    <x v="1"/>
    <x v="3"/>
    <n v="100"/>
    <x v="1"/>
    <x v="0"/>
    <x v="1"/>
    <s v="TWh"/>
    <n v="0"/>
  </r>
  <r>
    <x v="0"/>
    <s v="BE24"/>
    <x v="1"/>
    <x v="3"/>
    <n v="100"/>
    <x v="1"/>
    <x v="0"/>
    <x v="1"/>
    <s v="TWh"/>
    <n v="0.23896263700000001"/>
  </r>
  <r>
    <x v="0"/>
    <s v="BE25"/>
    <x v="1"/>
    <x v="3"/>
    <n v="100"/>
    <x v="1"/>
    <x v="0"/>
    <x v="1"/>
    <s v="TWh"/>
    <n v="0"/>
  </r>
  <r>
    <x v="0"/>
    <s v="BE31"/>
    <x v="1"/>
    <x v="3"/>
    <n v="100"/>
    <x v="1"/>
    <x v="0"/>
    <x v="1"/>
    <s v="TWh"/>
    <n v="1.308863536"/>
  </r>
  <r>
    <x v="0"/>
    <s v="BE32"/>
    <x v="1"/>
    <x v="3"/>
    <n v="100"/>
    <x v="1"/>
    <x v="0"/>
    <x v="1"/>
    <s v="TWh"/>
    <n v="3.2803872869999999"/>
  </r>
  <r>
    <x v="0"/>
    <s v="BE33"/>
    <x v="1"/>
    <x v="3"/>
    <n v="100"/>
    <x v="1"/>
    <x v="0"/>
    <x v="1"/>
    <s v="TWh"/>
    <n v="2.8838445539999999"/>
  </r>
  <r>
    <x v="0"/>
    <s v="BE34"/>
    <x v="1"/>
    <x v="3"/>
    <n v="100"/>
    <x v="1"/>
    <x v="0"/>
    <x v="1"/>
    <s v="TWh"/>
    <n v="3.8796422549999998"/>
  </r>
  <r>
    <x v="0"/>
    <s v="BE35"/>
    <x v="1"/>
    <x v="3"/>
    <n v="100"/>
    <x v="1"/>
    <x v="0"/>
    <x v="1"/>
    <s v="TWh"/>
    <n v="4.2546836910000003"/>
  </r>
  <r>
    <x v="1"/>
    <s v="BG31"/>
    <x v="1"/>
    <x v="3"/>
    <n v="100"/>
    <x v="1"/>
    <x v="0"/>
    <x v="1"/>
    <s v="TWh"/>
    <n v="51.363282122000001"/>
  </r>
  <r>
    <x v="1"/>
    <s v="BG32"/>
    <x v="1"/>
    <x v="3"/>
    <n v="100"/>
    <x v="1"/>
    <x v="0"/>
    <x v="1"/>
    <s v="TWh"/>
    <n v="33.476753055000003"/>
  </r>
  <r>
    <x v="1"/>
    <s v="BG33"/>
    <x v="1"/>
    <x v="3"/>
    <n v="100"/>
    <x v="1"/>
    <x v="0"/>
    <x v="1"/>
    <s v="TWh"/>
    <n v="19.467198982999999"/>
  </r>
  <r>
    <x v="1"/>
    <s v="BG34"/>
    <x v="1"/>
    <x v="3"/>
    <n v="100"/>
    <x v="1"/>
    <x v="0"/>
    <x v="1"/>
    <s v="TWh"/>
    <n v="31.673365174000001"/>
  </r>
  <r>
    <x v="1"/>
    <s v="BG41"/>
    <x v="1"/>
    <x v="3"/>
    <n v="100"/>
    <x v="1"/>
    <x v="0"/>
    <x v="1"/>
    <s v="TWh"/>
    <n v="3.3142230320000001"/>
  </r>
  <r>
    <x v="1"/>
    <s v="BG42"/>
    <x v="1"/>
    <x v="3"/>
    <n v="100"/>
    <x v="1"/>
    <x v="0"/>
    <x v="1"/>
    <s v="TWh"/>
    <n v="17.150215723999999"/>
  </r>
  <r>
    <x v="2"/>
    <s v="HR03"/>
    <x v="1"/>
    <x v="3"/>
    <n v="100"/>
    <x v="1"/>
    <x v="0"/>
    <x v="1"/>
    <s v="TWh"/>
    <n v="9.0356823530000003"/>
  </r>
  <r>
    <x v="2"/>
    <s v="HR04"/>
    <x v="1"/>
    <x v="3"/>
    <n v="100"/>
    <x v="1"/>
    <x v="0"/>
    <x v="1"/>
    <s v="TWh"/>
    <n v="35.747350676000003"/>
  </r>
  <r>
    <x v="3"/>
    <s v="CY00"/>
    <x v="1"/>
    <x v="3"/>
    <n v="100"/>
    <x v="1"/>
    <x v="0"/>
    <x v="1"/>
    <s v="TWh"/>
    <n v="6.9028195569999999"/>
  </r>
  <r>
    <x v="23"/>
    <s v="CZ01"/>
    <x v="1"/>
    <x v="3"/>
    <n v="100"/>
    <x v="1"/>
    <x v="0"/>
    <x v="1"/>
    <s v="TWh"/>
    <n v="0"/>
  </r>
  <r>
    <x v="23"/>
    <s v="CZ02"/>
    <x v="1"/>
    <x v="3"/>
    <n v="100"/>
    <x v="1"/>
    <x v="0"/>
    <x v="1"/>
    <s v="TWh"/>
    <n v="0"/>
  </r>
  <r>
    <x v="23"/>
    <s v="CZ03"/>
    <x v="1"/>
    <x v="3"/>
    <n v="100"/>
    <x v="1"/>
    <x v="0"/>
    <x v="1"/>
    <s v="TWh"/>
    <n v="10.988760986999999"/>
  </r>
  <r>
    <x v="23"/>
    <s v="CZ04"/>
    <x v="1"/>
    <x v="3"/>
    <n v="100"/>
    <x v="1"/>
    <x v="0"/>
    <x v="1"/>
    <s v="TWh"/>
    <n v="6.8579380419999998"/>
  </r>
  <r>
    <x v="23"/>
    <s v="CZ05"/>
    <x v="1"/>
    <x v="3"/>
    <n v="100"/>
    <x v="1"/>
    <x v="0"/>
    <x v="1"/>
    <s v="TWh"/>
    <n v="4.0515837350000004"/>
  </r>
  <r>
    <x v="23"/>
    <s v="CZ06"/>
    <x v="1"/>
    <x v="3"/>
    <n v="100"/>
    <x v="1"/>
    <x v="0"/>
    <x v="1"/>
    <s v="TWh"/>
    <n v="0"/>
  </r>
  <r>
    <x v="23"/>
    <s v="CZ07"/>
    <x v="1"/>
    <x v="3"/>
    <n v="100"/>
    <x v="1"/>
    <x v="0"/>
    <x v="1"/>
    <s v="TWh"/>
    <n v="2.447425086"/>
  </r>
  <r>
    <x v="23"/>
    <s v="CZ08"/>
    <x v="1"/>
    <x v="3"/>
    <n v="100"/>
    <x v="1"/>
    <x v="0"/>
    <x v="1"/>
    <s v="TWh"/>
    <n v="0.91106927800000004"/>
  </r>
  <r>
    <x v="4"/>
    <s v="DK01"/>
    <x v="1"/>
    <x v="3"/>
    <n v="100"/>
    <x v="1"/>
    <x v="0"/>
    <x v="1"/>
    <s v="TWh"/>
    <n v="0"/>
  </r>
  <r>
    <x v="4"/>
    <s v="DK02"/>
    <x v="1"/>
    <x v="3"/>
    <n v="100"/>
    <x v="1"/>
    <x v="0"/>
    <x v="1"/>
    <s v="TWh"/>
    <n v="0"/>
  </r>
  <r>
    <x v="4"/>
    <s v="DK03"/>
    <x v="1"/>
    <x v="3"/>
    <n v="100"/>
    <x v="1"/>
    <x v="0"/>
    <x v="1"/>
    <s v="TWh"/>
    <n v="0"/>
  </r>
  <r>
    <x v="4"/>
    <s v="DK04"/>
    <x v="1"/>
    <x v="3"/>
    <n v="100"/>
    <x v="1"/>
    <x v="0"/>
    <x v="1"/>
    <s v="TWh"/>
    <n v="0"/>
  </r>
  <r>
    <x v="4"/>
    <s v="DK05"/>
    <x v="1"/>
    <x v="3"/>
    <n v="100"/>
    <x v="1"/>
    <x v="0"/>
    <x v="1"/>
    <s v="TWh"/>
    <n v="0"/>
  </r>
  <r>
    <x v="5"/>
    <s v="EE00"/>
    <x v="1"/>
    <x v="3"/>
    <n v="100"/>
    <x v="1"/>
    <x v="0"/>
    <x v="1"/>
    <s v="TWh"/>
    <n v="0"/>
  </r>
  <r>
    <x v="6"/>
    <s v="FI19"/>
    <x v="1"/>
    <x v="3"/>
    <n v="100"/>
    <x v="1"/>
    <x v="0"/>
    <x v="1"/>
    <s v="TWh"/>
    <n v="0"/>
  </r>
  <r>
    <x v="6"/>
    <s v="FI1B"/>
    <x v="1"/>
    <x v="3"/>
    <n v="100"/>
    <x v="1"/>
    <x v="0"/>
    <x v="1"/>
    <s v="TWh"/>
    <n v="0"/>
  </r>
  <r>
    <x v="6"/>
    <s v="FI1C"/>
    <x v="1"/>
    <x v="3"/>
    <n v="100"/>
    <x v="1"/>
    <x v="0"/>
    <x v="1"/>
    <s v="TWh"/>
    <n v="0"/>
  </r>
  <r>
    <x v="6"/>
    <s v="FI1D"/>
    <x v="1"/>
    <x v="3"/>
    <n v="100"/>
    <x v="1"/>
    <x v="0"/>
    <x v="1"/>
    <s v="TWh"/>
    <n v="0.75786109400000001"/>
  </r>
  <r>
    <x v="6"/>
    <s v="FI20"/>
    <x v="1"/>
    <x v="3"/>
    <n v="100"/>
    <x v="1"/>
    <x v="0"/>
    <x v="1"/>
    <s v="TWh"/>
    <n v="0"/>
  </r>
  <r>
    <x v="7"/>
    <s v="FR10"/>
    <x v="1"/>
    <x v="3"/>
    <n v="100"/>
    <x v="1"/>
    <x v="0"/>
    <x v="1"/>
    <s v="TWh"/>
    <n v="0"/>
  </r>
  <r>
    <x v="7"/>
    <s v="FR21"/>
    <x v="1"/>
    <x v="3"/>
    <n v="100"/>
    <x v="1"/>
    <x v="0"/>
    <x v="1"/>
    <s v="TWh"/>
    <n v="0"/>
  </r>
  <r>
    <x v="7"/>
    <s v="FR22"/>
    <x v="1"/>
    <x v="3"/>
    <n v="100"/>
    <x v="1"/>
    <x v="0"/>
    <x v="1"/>
    <s v="TWh"/>
    <n v="0"/>
  </r>
  <r>
    <x v="7"/>
    <s v="FR23"/>
    <x v="1"/>
    <x v="3"/>
    <n v="100"/>
    <x v="1"/>
    <x v="0"/>
    <x v="1"/>
    <s v="TWh"/>
    <n v="0"/>
  </r>
  <r>
    <x v="7"/>
    <s v="FR24"/>
    <x v="1"/>
    <x v="3"/>
    <n v="100"/>
    <x v="1"/>
    <x v="0"/>
    <x v="1"/>
    <s v="TWh"/>
    <n v="0"/>
  </r>
  <r>
    <x v="7"/>
    <s v="FR25"/>
    <x v="1"/>
    <x v="3"/>
    <n v="100"/>
    <x v="1"/>
    <x v="0"/>
    <x v="1"/>
    <s v="TWh"/>
    <n v="0"/>
  </r>
  <r>
    <x v="7"/>
    <s v="FR26"/>
    <x v="1"/>
    <x v="3"/>
    <n v="100"/>
    <x v="1"/>
    <x v="0"/>
    <x v="1"/>
    <s v="TWh"/>
    <n v="0"/>
  </r>
  <r>
    <x v="7"/>
    <s v="FR30"/>
    <x v="1"/>
    <x v="3"/>
    <n v="100"/>
    <x v="1"/>
    <x v="0"/>
    <x v="1"/>
    <s v="TWh"/>
    <n v="0"/>
  </r>
  <r>
    <x v="7"/>
    <s v="FR41"/>
    <x v="1"/>
    <x v="3"/>
    <n v="100"/>
    <x v="1"/>
    <x v="0"/>
    <x v="1"/>
    <s v="TWh"/>
    <n v="26.132970316000002"/>
  </r>
  <r>
    <x v="7"/>
    <s v="FR42"/>
    <x v="1"/>
    <x v="3"/>
    <n v="100"/>
    <x v="1"/>
    <x v="0"/>
    <x v="1"/>
    <s v="TWh"/>
    <n v="8.4636028240000005"/>
  </r>
  <r>
    <x v="7"/>
    <s v="FR43"/>
    <x v="1"/>
    <x v="3"/>
    <n v="100"/>
    <x v="1"/>
    <x v="0"/>
    <x v="1"/>
    <s v="TWh"/>
    <n v="10.636315483000001"/>
  </r>
  <r>
    <x v="7"/>
    <s v="FR51"/>
    <x v="1"/>
    <x v="3"/>
    <n v="100"/>
    <x v="1"/>
    <x v="0"/>
    <x v="1"/>
    <s v="TWh"/>
    <n v="0"/>
  </r>
  <r>
    <x v="7"/>
    <s v="FR52"/>
    <x v="1"/>
    <x v="3"/>
    <n v="100"/>
    <x v="1"/>
    <x v="0"/>
    <x v="1"/>
    <s v="TWh"/>
    <n v="0"/>
  </r>
  <r>
    <x v="7"/>
    <s v="FR53"/>
    <x v="1"/>
    <x v="3"/>
    <n v="100"/>
    <x v="1"/>
    <x v="0"/>
    <x v="1"/>
    <s v="TWh"/>
    <n v="0"/>
  </r>
  <r>
    <x v="7"/>
    <s v="FR61"/>
    <x v="1"/>
    <x v="3"/>
    <n v="100"/>
    <x v="1"/>
    <x v="0"/>
    <x v="1"/>
    <s v="TWh"/>
    <n v="44.850124323999999"/>
  </r>
  <r>
    <x v="7"/>
    <s v="FR62"/>
    <x v="1"/>
    <x v="3"/>
    <n v="100"/>
    <x v="1"/>
    <x v="0"/>
    <x v="1"/>
    <s v="TWh"/>
    <n v="25.909116963999999"/>
  </r>
  <r>
    <x v="7"/>
    <s v="FR63"/>
    <x v="1"/>
    <x v="3"/>
    <n v="100"/>
    <x v="1"/>
    <x v="0"/>
    <x v="1"/>
    <s v="TWh"/>
    <n v="5.7057104609999998"/>
  </r>
  <r>
    <x v="7"/>
    <s v="FR71"/>
    <x v="1"/>
    <x v="3"/>
    <n v="100"/>
    <x v="1"/>
    <x v="0"/>
    <x v="1"/>
    <s v="TWh"/>
    <n v="11.876611765"/>
  </r>
  <r>
    <x v="7"/>
    <s v="FR72"/>
    <x v="1"/>
    <x v="3"/>
    <n v="100"/>
    <x v="1"/>
    <x v="0"/>
    <x v="1"/>
    <s v="TWh"/>
    <n v="0"/>
  </r>
  <r>
    <x v="7"/>
    <s v="FR81"/>
    <x v="1"/>
    <x v="3"/>
    <n v="100"/>
    <x v="1"/>
    <x v="0"/>
    <x v="1"/>
    <s v="TWh"/>
    <n v="0"/>
  </r>
  <r>
    <x v="7"/>
    <s v="FR82"/>
    <x v="1"/>
    <x v="3"/>
    <n v="100"/>
    <x v="1"/>
    <x v="0"/>
    <x v="1"/>
    <s v="TWh"/>
    <n v="7.4014387700000004"/>
  </r>
  <r>
    <x v="7"/>
    <s v="FR83"/>
    <x v="1"/>
    <x v="3"/>
    <n v="100"/>
    <x v="1"/>
    <x v="0"/>
    <x v="1"/>
    <s v="TWh"/>
    <n v="2.47170326"/>
  </r>
  <r>
    <x v="8"/>
    <s v="DEC0"/>
    <x v="1"/>
    <x v="3"/>
    <n v="100"/>
    <x v="1"/>
    <x v="0"/>
    <x v="1"/>
    <s v="TWh"/>
    <n v="0.29646908300000002"/>
  </r>
  <r>
    <x v="8"/>
    <s v="DE11"/>
    <x v="1"/>
    <x v="3"/>
    <n v="100"/>
    <x v="1"/>
    <x v="0"/>
    <x v="1"/>
    <s v="TWh"/>
    <n v="1.106176729"/>
  </r>
  <r>
    <x v="8"/>
    <s v="DE12"/>
    <x v="1"/>
    <x v="3"/>
    <n v="100"/>
    <x v="1"/>
    <x v="0"/>
    <x v="1"/>
    <s v="TWh"/>
    <n v="0.40993274299999999"/>
  </r>
  <r>
    <x v="8"/>
    <s v="DE13"/>
    <x v="1"/>
    <x v="3"/>
    <n v="100"/>
    <x v="1"/>
    <x v="0"/>
    <x v="1"/>
    <s v="TWh"/>
    <n v="1.0735526719999999"/>
  </r>
  <r>
    <x v="8"/>
    <s v="DE14"/>
    <x v="1"/>
    <x v="3"/>
    <n v="100"/>
    <x v="1"/>
    <x v="0"/>
    <x v="1"/>
    <s v="TWh"/>
    <n v="1.668254734"/>
  </r>
  <r>
    <x v="8"/>
    <s v="DE21"/>
    <x v="1"/>
    <x v="3"/>
    <n v="100"/>
    <x v="1"/>
    <x v="0"/>
    <x v="1"/>
    <s v="TWh"/>
    <n v="1.7182450149999999"/>
  </r>
  <r>
    <x v="8"/>
    <s v="DE22"/>
    <x v="1"/>
    <x v="3"/>
    <n v="100"/>
    <x v="1"/>
    <x v="0"/>
    <x v="1"/>
    <s v="TWh"/>
    <n v="1.2434020219999999"/>
  </r>
  <r>
    <x v="8"/>
    <s v="DE23"/>
    <x v="1"/>
    <x v="3"/>
    <n v="100"/>
    <x v="1"/>
    <x v="0"/>
    <x v="1"/>
    <s v="TWh"/>
    <n v="2.1096636979999999"/>
  </r>
  <r>
    <x v="8"/>
    <s v="DE24"/>
    <x v="1"/>
    <x v="3"/>
    <n v="100"/>
    <x v="1"/>
    <x v="0"/>
    <x v="1"/>
    <s v="TWh"/>
    <n v="0.75139403199999999"/>
  </r>
  <r>
    <x v="8"/>
    <s v="DE25"/>
    <x v="1"/>
    <x v="3"/>
    <n v="100"/>
    <x v="1"/>
    <x v="0"/>
    <x v="1"/>
    <s v="TWh"/>
    <n v="1.4832697260000001"/>
  </r>
  <r>
    <x v="8"/>
    <s v="DE26"/>
    <x v="1"/>
    <x v="3"/>
    <n v="100"/>
    <x v="1"/>
    <x v="0"/>
    <x v="1"/>
    <s v="TWh"/>
    <n v="2.7958000329999999"/>
  </r>
  <r>
    <x v="8"/>
    <s v="DE27"/>
    <x v="1"/>
    <x v="3"/>
    <n v="100"/>
    <x v="1"/>
    <x v="0"/>
    <x v="1"/>
    <s v="TWh"/>
    <n v="3.5523337829999999"/>
  </r>
  <r>
    <x v="8"/>
    <s v="DE30"/>
    <x v="1"/>
    <x v="3"/>
    <n v="100"/>
    <x v="1"/>
    <x v="0"/>
    <x v="1"/>
    <s v="TWh"/>
    <n v="0"/>
  </r>
  <r>
    <x v="8"/>
    <s v="DE40"/>
    <x v="1"/>
    <x v="3"/>
    <n v="100"/>
    <x v="1"/>
    <x v="0"/>
    <x v="1"/>
    <s v="TWh"/>
    <n v="5.9881234409999999"/>
  </r>
  <r>
    <x v="8"/>
    <s v="DE50"/>
    <x v="1"/>
    <x v="3"/>
    <n v="100"/>
    <x v="1"/>
    <x v="0"/>
    <x v="1"/>
    <s v="TWh"/>
    <n v="0"/>
  </r>
  <r>
    <x v="8"/>
    <s v="DE60"/>
    <x v="1"/>
    <x v="3"/>
    <n v="100"/>
    <x v="1"/>
    <x v="0"/>
    <x v="1"/>
    <s v="TWh"/>
    <n v="0"/>
  </r>
  <r>
    <x v="8"/>
    <s v="DE71"/>
    <x v="1"/>
    <x v="3"/>
    <n v="100"/>
    <x v="1"/>
    <x v="0"/>
    <x v="1"/>
    <s v="TWh"/>
    <n v="0.41287771699999998"/>
  </r>
  <r>
    <x v="8"/>
    <s v="DE72"/>
    <x v="1"/>
    <x v="3"/>
    <n v="100"/>
    <x v="1"/>
    <x v="0"/>
    <x v="1"/>
    <s v="TWh"/>
    <n v="1.079645685"/>
  </r>
  <r>
    <x v="8"/>
    <s v="DE73"/>
    <x v="1"/>
    <x v="3"/>
    <n v="100"/>
    <x v="1"/>
    <x v="0"/>
    <x v="1"/>
    <s v="TWh"/>
    <n v="1.849336785"/>
  </r>
  <r>
    <x v="8"/>
    <s v="DE80"/>
    <x v="1"/>
    <x v="3"/>
    <n v="100"/>
    <x v="1"/>
    <x v="0"/>
    <x v="1"/>
    <s v="TWh"/>
    <n v="0"/>
  </r>
  <r>
    <x v="8"/>
    <s v="DE91"/>
    <x v="1"/>
    <x v="3"/>
    <n v="100"/>
    <x v="1"/>
    <x v="0"/>
    <x v="1"/>
    <s v="TWh"/>
    <n v="2.0364074419999998"/>
  </r>
  <r>
    <x v="8"/>
    <s v="DE92"/>
    <x v="1"/>
    <x v="3"/>
    <n v="100"/>
    <x v="1"/>
    <x v="0"/>
    <x v="1"/>
    <s v="TWh"/>
    <n v="0.50166644599999999"/>
  </r>
  <r>
    <x v="8"/>
    <s v="DE93"/>
    <x v="1"/>
    <x v="3"/>
    <n v="100"/>
    <x v="1"/>
    <x v="0"/>
    <x v="1"/>
    <s v="TWh"/>
    <n v="1.678503493"/>
  </r>
  <r>
    <x v="8"/>
    <s v="DE94"/>
    <x v="1"/>
    <x v="3"/>
    <n v="100"/>
    <x v="1"/>
    <x v="0"/>
    <x v="1"/>
    <s v="TWh"/>
    <n v="0"/>
  </r>
  <r>
    <x v="8"/>
    <s v="DEA1"/>
    <x v="1"/>
    <x v="3"/>
    <n v="100"/>
    <x v="1"/>
    <x v="0"/>
    <x v="1"/>
    <s v="TWh"/>
    <n v="0"/>
  </r>
  <r>
    <x v="8"/>
    <s v="DEA2"/>
    <x v="1"/>
    <x v="3"/>
    <n v="100"/>
    <x v="1"/>
    <x v="0"/>
    <x v="1"/>
    <s v="TWh"/>
    <n v="0.60309037200000004"/>
  </r>
  <r>
    <x v="8"/>
    <s v="DEA3"/>
    <x v="1"/>
    <x v="3"/>
    <n v="100"/>
    <x v="1"/>
    <x v="0"/>
    <x v="1"/>
    <s v="TWh"/>
    <n v="0"/>
  </r>
  <r>
    <x v="8"/>
    <s v="DEA4"/>
    <x v="1"/>
    <x v="3"/>
    <n v="100"/>
    <x v="1"/>
    <x v="0"/>
    <x v="1"/>
    <s v="TWh"/>
    <n v="1.807897335"/>
  </r>
  <r>
    <x v="8"/>
    <s v="DEA5"/>
    <x v="1"/>
    <x v="3"/>
    <n v="100"/>
    <x v="1"/>
    <x v="0"/>
    <x v="1"/>
    <s v="TWh"/>
    <n v="0.92895638000000003"/>
  </r>
  <r>
    <x v="8"/>
    <s v="DEB1"/>
    <x v="1"/>
    <x v="3"/>
    <n v="100"/>
    <x v="1"/>
    <x v="0"/>
    <x v="1"/>
    <s v="TWh"/>
    <n v="1.075718875"/>
  </r>
  <r>
    <x v="8"/>
    <s v="DEB2"/>
    <x v="1"/>
    <x v="3"/>
    <n v="100"/>
    <x v="1"/>
    <x v="0"/>
    <x v="1"/>
    <s v="TWh"/>
    <n v="0.61472021600000004"/>
  </r>
  <r>
    <x v="8"/>
    <s v="DEB3"/>
    <x v="1"/>
    <x v="3"/>
    <n v="100"/>
    <x v="1"/>
    <x v="0"/>
    <x v="1"/>
    <s v="TWh"/>
    <n v="2.0169780089999998"/>
  </r>
  <r>
    <x v="8"/>
    <s v="DED2"/>
    <x v="1"/>
    <x v="3"/>
    <n v="100"/>
    <x v="1"/>
    <x v="0"/>
    <x v="1"/>
    <s v="TWh"/>
    <n v="1.4591167780000001"/>
  </r>
  <r>
    <x v="8"/>
    <s v="DED4"/>
    <x v="1"/>
    <x v="3"/>
    <n v="100"/>
    <x v="1"/>
    <x v="0"/>
    <x v="1"/>
    <s v="TWh"/>
    <n v="3.0285485849999998"/>
  </r>
  <r>
    <x v="8"/>
    <s v="DED5"/>
    <x v="1"/>
    <x v="3"/>
    <n v="100"/>
    <x v="1"/>
    <x v="0"/>
    <x v="1"/>
    <s v="TWh"/>
    <n v="0.32752757199999999"/>
  </r>
  <r>
    <x v="8"/>
    <s v="DEE0"/>
    <x v="1"/>
    <x v="3"/>
    <n v="100"/>
    <x v="1"/>
    <x v="0"/>
    <x v="1"/>
    <s v="TWh"/>
    <n v="6.3992605149999999"/>
  </r>
  <r>
    <x v="8"/>
    <s v="DEF0"/>
    <x v="1"/>
    <x v="3"/>
    <n v="100"/>
    <x v="1"/>
    <x v="0"/>
    <x v="1"/>
    <s v="TWh"/>
    <n v="0"/>
  </r>
  <r>
    <x v="8"/>
    <s v="DEG0"/>
    <x v="1"/>
    <x v="3"/>
    <n v="100"/>
    <x v="1"/>
    <x v="0"/>
    <x v="1"/>
    <s v="TWh"/>
    <n v="6.8459126250000004"/>
  </r>
  <r>
    <x v="9"/>
    <s v="EL30"/>
    <x v="1"/>
    <x v="3"/>
    <n v="100"/>
    <x v="1"/>
    <x v="0"/>
    <x v="1"/>
    <s v="TWh"/>
    <n v="3.0125382350000001"/>
  </r>
  <r>
    <x v="9"/>
    <s v="EL41"/>
    <x v="1"/>
    <x v="3"/>
    <n v="100"/>
    <x v="1"/>
    <x v="0"/>
    <x v="1"/>
    <s v="TWh"/>
    <n v="0"/>
  </r>
  <r>
    <x v="9"/>
    <s v="EL42"/>
    <x v="1"/>
    <x v="3"/>
    <n v="100"/>
    <x v="1"/>
    <x v="0"/>
    <x v="1"/>
    <s v="TWh"/>
    <n v="0"/>
  </r>
  <r>
    <x v="9"/>
    <s v="EL43"/>
    <x v="1"/>
    <x v="3"/>
    <n v="100"/>
    <x v="1"/>
    <x v="0"/>
    <x v="1"/>
    <s v="TWh"/>
    <n v="10.04957954"/>
  </r>
  <r>
    <x v="9"/>
    <s v="EL51"/>
    <x v="1"/>
    <x v="3"/>
    <n v="100"/>
    <x v="1"/>
    <x v="0"/>
    <x v="1"/>
    <s v="TWh"/>
    <n v="11.106305881999999"/>
  </r>
  <r>
    <x v="9"/>
    <s v="EL52"/>
    <x v="1"/>
    <x v="3"/>
    <n v="100"/>
    <x v="1"/>
    <x v="0"/>
    <x v="1"/>
    <s v="TWh"/>
    <n v="26.253346411999999"/>
  </r>
  <r>
    <x v="9"/>
    <s v="EL53"/>
    <x v="1"/>
    <x v="3"/>
    <n v="100"/>
    <x v="1"/>
    <x v="0"/>
    <x v="1"/>
    <s v="TWh"/>
    <n v="11.223049517"/>
  </r>
  <r>
    <x v="9"/>
    <s v="EL54"/>
    <x v="1"/>
    <x v="3"/>
    <n v="100"/>
    <x v="1"/>
    <x v="0"/>
    <x v="1"/>
    <s v="TWh"/>
    <n v="4.8613545929999997"/>
  </r>
  <r>
    <x v="9"/>
    <s v="EL61"/>
    <x v="1"/>
    <x v="3"/>
    <n v="100"/>
    <x v="1"/>
    <x v="0"/>
    <x v="1"/>
    <s v="TWh"/>
    <n v="26.160870378999999"/>
  </r>
  <r>
    <x v="9"/>
    <s v="EL62"/>
    <x v="1"/>
    <x v="3"/>
    <n v="100"/>
    <x v="1"/>
    <x v="0"/>
    <x v="1"/>
    <s v="TWh"/>
    <n v="2.3774761249999998"/>
  </r>
  <r>
    <x v="9"/>
    <s v="EL63"/>
    <x v="1"/>
    <x v="3"/>
    <n v="100"/>
    <x v="1"/>
    <x v="0"/>
    <x v="1"/>
    <s v="TWh"/>
    <n v="13.973022178000001"/>
  </r>
  <r>
    <x v="9"/>
    <s v="EL64"/>
    <x v="1"/>
    <x v="3"/>
    <n v="100"/>
    <x v="1"/>
    <x v="0"/>
    <x v="1"/>
    <s v="TWh"/>
    <n v="18.001958087999999"/>
  </r>
  <r>
    <x v="9"/>
    <s v="EL65"/>
    <x v="1"/>
    <x v="3"/>
    <n v="100"/>
    <x v="1"/>
    <x v="0"/>
    <x v="1"/>
    <s v="TWh"/>
    <n v="19.746843529"/>
  </r>
  <r>
    <x v="24"/>
    <s v="HU10"/>
    <x v="1"/>
    <x v="3"/>
    <n v="100"/>
    <x v="1"/>
    <x v="0"/>
    <x v="1"/>
    <s v="TWh"/>
    <n v="7.4967682790000003"/>
  </r>
  <r>
    <x v="24"/>
    <s v="HU21"/>
    <x v="1"/>
    <x v="3"/>
    <n v="100"/>
    <x v="1"/>
    <x v="0"/>
    <x v="1"/>
    <s v="TWh"/>
    <n v="0"/>
  </r>
  <r>
    <x v="24"/>
    <s v="HU22"/>
    <x v="1"/>
    <x v="3"/>
    <n v="100"/>
    <x v="1"/>
    <x v="0"/>
    <x v="1"/>
    <s v="TWh"/>
    <n v="0.27038884299999999"/>
  </r>
  <r>
    <x v="24"/>
    <s v="HU23"/>
    <x v="1"/>
    <x v="3"/>
    <n v="100"/>
    <x v="1"/>
    <x v="0"/>
    <x v="1"/>
    <s v="TWh"/>
    <n v="3.336621638"/>
  </r>
  <r>
    <x v="24"/>
    <s v="HU31"/>
    <x v="1"/>
    <x v="3"/>
    <n v="100"/>
    <x v="1"/>
    <x v="0"/>
    <x v="1"/>
    <s v="TWh"/>
    <n v="13.969526374999999"/>
  </r>
  <r>
    <x v="24"/>
    <s v="HU32"/>
    <x v="1"/>
    <x v="3"/>
    <n v="100"/>
    <x v="1"/>
    <x v="0"/>
    <x v="1"/>
    <s v="TWh"/>
    <n v="50.317749176"/>
  </r>
  <r>
    <x v="24"/>
    <s v="HU33"/>
    <x v="1"/>
    <x v="3"/>
    <n v="100"/>
    <x v="1"/>
    <x v="0"/>
    <x v="1"/>
    <s v="TWh"/>
    <n v="46.901396247000001"/>
  </r>
  <r>
    <x v="10"/>
    <s v="IE01"/>
    <x v="1"/>
    <x v="3"/>
    <n v="100"/>
    <x v="1"/>
    <x v="0"/>
    <x v="1"/>
    <s v="TWh"/>
    <n v="0"/>
  </r>
  <r>
    <x v="10"/>
    <s v="IE02"/>
    <x v="1"/>
    <x v="3"/>
    <n v="100"/>
    <x v="1"/>
    <x v="0"/>
    <x v="1"/>
    <s v="TWh"/>
    <n v="0"/>
  </r>
  <r>
    <x v="11"/>
    <s v="ITC1"/>
    <x v="1"/>
    <x v="3"/>
    <n v="100"/>
    <x v="1"/>
    <x v="0"/>
    <x v="1"/>
    <s v="TWh"/>
    <n v="3.9118833180000001"/>
  </r>
  <r>
    <x v="11"/>
    <s v="ITC2"/>
    <x v="1"/>
    <x v="3"/>
    <n v="100"/>
    <x v="1"/>
    <x v="0"/>
    <x v="1"/>
    <s v="TWh"/>
    <n v="0.76253483700000002"/>
  </r>
  <r>
    <x v="11"/>
    <s v="ITC3"/>
    <x v="1"/>
    <x v="3"/>
    <n v="100"/>
    <x v="1"/>
    <x v="0"/>
    <x v="1"/>
    <s v="TWh"/>
    <n v="0.32324327000000003"/>
  </r>
  <r>
    <x v="11"/>
    <s v="ITC4"/>
    <x v="1"/>
    <x v="3"/>
    <n v="100"/>
    <x v="1"/>
    <x v="0"/>
    <x v="1"/>
    <s v="TWh"/>
    <n v="1.699955294"/>
  </r>
  <r>
    <x v="11"/>
    <s v="ITF1"/>
    <x v="1"/>
    <x v="3"/>
    <n v="100"/>
    <x v="1"/>
    <x v="0"/>
    <x v="1"/>
    <s v="TWh"/>
    <n v="4.4738959249999999"/>
  </r>
  <r>
    <x v="11"/>
    <s v="ITF2"/>
    <x v="1"/>
    <x v="3"/>
    <n v="100"/>
    <x v="1"/>
    <x v="0"/>
    <x v="1"/>
    <s v="TWh"/>
    <n v="3.69684714"/>
  </r>
  <r>
    <x v="11"/>
    <s v="ITF3"/>
    <x v="1"/>
    <x v="3"/>
    <n v="100"/>
    <x v="1"/>
    <x v="0"/>
    <x v="1"/>
    <s v="TWh"/>
    <n v="6.0331457779999997"/>
  </r>
  <r>
    <x v="11"/>
    <s v="ITF4"/>
    <x v="1"/>
    <x v="3"/>
    <n v="100"/>
    <x v="1"/>
    <x v="0"/>
    <x v="1"/>
    <s v="TWh"/>
    <n v="8.6928990440000007"/>
  </r>
  <r>
    <x v="11"/>
    <s v="ITF5"/>
    <x v="1"/>
    <x v="3"/>
    <n v="100"/>
    <x v="1"/>
    <x v="0"/>
    <x v="1"/>
    <s v="TWh"/>
    <n v="10.911352941000001"/>
  </r>
  <r>
    <x v="11"/>
    <s v="ITF6"/>
    <x v="1"/>
    <x v="3"/>
    <n v="100"/>
    <x v="1"/>
    <x v="0"/>
    <x v="1"/>
    <s v="TWh"/>
    <n v="10.060460646999999"/>
  </r>
  <r>
    <x v="11"/>
    <s v="ITG1"/>
    <x v="1"/>
    <x v="3"/>
    <n v="100"/>
    <x v="1"/>
    <x v="0"/>
    <x v="1"/>
    <s v="TWh"/>
    <n v="40.115240247999999"/>
  </r>
  <r>
    <x v="11"/>
    <s v="ITG2"/>
    <x v="1"/>
    <x v="3"/>
    <n v="100"/>
    <x v="1"/>
    <x v="0"/>
    <x v="1"/>
    <s v="TWh"/>
    <n v="28.329659647"/>
  </r>
  <r>
    <x v="11"/>
    <s v="ITH1"/>
    <x v="1"/>
    <x v="3"/>
    <n v="100"/>
    <x v="1"/>
    <x v="0"/>
    <x v="1"/>
    <s v="TWh"/>
    <n v="0.78607584600000002"/>
  </r>
  <r>
    <x v="11"/>
    <s v="ITH2"/>
    <x v="1"/>
    <x v="3"/>
    <n v="100"/>
    <x v="1"/>
    <x v="0"/>
    <x v="1"/>
    <s v="TWh"/>
    <n v="0.63488957000000001"/>
  </r>
  <r>
    <x v="11"/>
    <s v="ITH3"/>
    <x v="1"/>
    <x v="3"/>
    <n v="100"/>
    <x v="1"/>
    <x v="0"/>
    <x v="1"/>
    <s v="TWh"/>
    <n v="4.7420946629999996"/>
  </r>
  <r>
    <x v="11"/>
    <s v="ITH4"/>
    <x v="1"/>
    <x v="3"/>
    <n v="100"/>
    <x v="1"/>
    <x v="0"/>
    <x v="1"/>
    <s v="TWh"/>
    <n v="0.49098024000000001"/>
  </r>
  <r>
    <x v="11"/>
    <s v="ITH5"/>
    <x v="1"/>
    <x v="3"/>
    <n v="100"/>
    <x v="1"/>
    <x v="0"/>
    <x v="1"/>
    <s v="TWh"/>
    <n v="7.5164793530000003"/>
  </r>
  <r>
    <x v="11"/>
    <s v="ITI1"/>
    <x v="1"/>
    <x v="3"/>
    <n v="100"/>
    <x v="1"/>
    <x v="0"/>
    <x v="1"/>
    <s v="TWh"/>
    <n v="15.988137387"/>
  </r>
  <r>
    <x v="11"/>
    <s v="ITI2"/>
    <x v="1"/>
    <x v="3"/>
    <n v="100"/>
    <x v="1"/>
    <x v="0"/>
    <x v="1"/>
    <s v="TWh"/>
    <n v="6.6104688380000001"/>
  </r>
  <r>
    <x v="11"/>
    <s v="ITI3"/>
    <x v="1"/>
    <x v="3"/>
    <n v="100"/>
    <x v="1"/>
    <x v="0"/>
    <x v="1"/>
    <s v="TWh"/>
    <n v="7.8759651650000002"/>
  </r>
  <r>
    <x v="11"/>
    <s v="ITI4"/>
    <x v="1"/>
    <x v="3"/>
    <n v="100"/>
    <x v="1"/>
    <x v="0"/>
    <x v="1"/>
    <s v="TWh"/>
    <n v="9.7965871010000001"/>
  </r>
  <r>
    <x v="11"/>
    <s v="SM00"/>
    <x v="1"/>
    <x v="3"/>
    <n v="100"/>
    <x v="1"/>
    <x v="0"/>
    <x v="1"/>
    <s v="TWh"/>
    <n v="8.7042837999999997E-2"/>
  </r>
  <r>
    <x v="12"/>
    <s v="LV00"/>
    <x v="1"/>
    <x v="3"/>
    <n v="100"/>
    <x v="1"/>
    <x v="0"/>
    <x v="1"/>
    <s v="TWh"/>
    <n v="0"/>
  </r>
  <r>
    <x v="13"/>
    <s v="LT00"/>
    <x v="1"/>
    <x v="3"/>
    <n v="100"/>
    <x v="1"/>
    <x v="0"/>
    <x v="1"/>
    <s v="TWh"/>
    <n v="0"/>
  </r>
  <r>
    <x v="25"/>
    <s v="LU00"/>
    <x v="1"/>
    <x v="3"/>
    <n v="100"/>
    <x v="1"/>
    <x v="0"/>
    <x v="1"/>
    <s v="TWh"/>
    <n v="1.8260992941176477"/>
  </r>
  <r>
    <x v="14"/>
    <s v="MT00"/>
    <x v="1"/>
    <x v="3"/>
    <n v="100"/>
    <x v="1"/>
    <x v="0"/>
    <x v="1"/>
    <s v="TWh"/>
    <n v="0"/>
  </r>
  <r>
    <x v="15"/>
    <s v="NL11"/>
    <x v="1"/>
    <x v="3"/>
    <n v="100"/>
    <x v="1"/>
    <x v="0"/>
    <x v="1"/>
    <s v="TWh"/>
    <n v="0"/>
  </r>
  <r>
    <x v="15"/>
    <s v="NL12"/>
    <x v="1"/>
    <x v="3"/>
    <n v="100"/>
    <x v="1"/>
    <x v="0"/>
    <x v="1"/>
    <s v="TWh"/>
    <n v="0"/>
  </r>
  <r>
    <x v="15"/>
    <s v="NL13"/>
    <x v="1"/>
    <x v="3"/>
    <n v="100"/>
    <x v="1"/>
    <x v="0"/>
    <x v="1"/>
    <s v="TWh"/>
    <n v="0"/>
  </r>
  <r>
    <x v="15"/>
    <s v="NL21"/>
    <x v="1"/>
    <x v="3"/>
    <n v="100"/>
    <x v="1"/>
    <x v="0"/>
    <x v="1"/>
    <s v="TWh"/>
    <n v="0"/>
  </r>
  <r>
    <x v="15"/>
    <s v="NL22"/>
    <x v="1"/>
    <x v="3"/>
    <n v="100"/>
    <x v="1"/>
    <x v="0"/>
    <x v="1"/>
    <s v="TWh"/>
    <n v="0"/>
  </r>
  <r>
    <x v="15"/>
    <s v="NL23"/>
    <x v="1"/>
    <x v="3"/>
    <n v="100"/>
    <x v="1"/>
    <x v="0"/>
    <x v="1"/>
    <s v="TWh"/>
    <n v="0"/>
  </r>
  <r>
    <x v="15"/>
    <s v="NL31"/>
    <x v="1"/>
    <x v="3"/>
    <n v="100"/>
    <x v="1"/>
    <x v="0"/>
    <x v="1"/>
    <s v="TWh"/>
    <n v="0"/>
  </r>
  <r>
    <x v="15"/>
    <s v="NL32"/>
    <x v="1"/>
    <x v="3"/>
    <n v="100"/>
    <x v="1"/>
    <x v="0"/>
    <x v="1"/>
    <s v="TWh"/>
    <n v="0"/>
  </r>
  <r>
    <x v="15"/>
    <s v="NL33"/>
    <x v="1"/>
    <x v="3"/>
    <n v="100"/>
    <x v="1"/>
    <x v="0"/>
    <x v="1"/>
    <s v="TWh"/>
    <n v="0"/>
  </r>
  <r>
    <x v="15"/>
    <s v="NL34"/>
    <x v="1"/>
    <x v="3"/>
    <n v="100"/>
    <x v="1"/>
    <x v="0"/>
    <x v="1"/>
    <s v="TWh"/>
    <n v="0"/>
  </r>
  <r>
    <x v="15"/>
    <s v="NL41"/>
    <x v="1"/>
    <x v="3"/>
    <n v="100"/>
    <x v="1"/>
    <x v="0"/>
    <x v="1"/>
    <s v="TWh"/>
    <n v="0"/>
  </r>
  <r>
    <x v="15"/>
    <s v="NL42"/>
    <x v="1"/>
    <x v="3"/>
    <n v="100"/>
    <x v="1"/>
    <x v="0"/>
    <x v="1"/>
    <s v="TWh"/>
    <n v="0"/>
  </r>
  <r>
    <x v="16"/>
    <s v="PL11"/>
    <x v="1"/>
    <x v="3"/>
    <n v="100"/>
    <x v="1"/>
    <x v="0"/>
    <x v="1"/>
    <s v="TWh"/>
    <n v="0"/>
  </r>
  <r>
    <x v="16"/>
    <s v="PL12"/>
    <x v="1"/>
    <x v="3"/>
    <n v="100"/>
    <x v="1"/>
    <x v="0"/>
    <x v="1"/>
    <s v="TWh"/>
    <n v="0"/>
  </r>
  <r>
    <x v="16"/>
    <s v="PL21"/>
    <x v="1"/>
    <x v="3"/>
    <n v="100"/>
    <x v="1"/>
    <x v="0"/>
    <x v="1"/>
    <s v="TWh"/>
    <n v="1.0911352940000001"/>
  </r>
  <r>
    <x v="16"/>
    <s v="PL22"/>
    <x v="1"/>
    <x v="3"/>
    <n v="100"/>
    <x v="1"/>
    <x v="0"/>
    <x v="1"/>
    <s v="TWh"/>
    <n v="0.13068985999999999"/>
  </r>
  <r>
    <x v="16"/>
    <s v="PL31"/>
    <x v="1"/>
    <x v="3"/>
    <n v="100"/>
    <x v="1"/>
    <x v="0"/>
    <x v="1"/>
    <s v="TWh"/>
    <n v="0"/>
  </r>
  <r>
    <x v="16"/>
    <s v="PL32"/>
    <x v="1"/>
    <x v="3"/>
    <n v="100"/>
    <x v="1"/>
    <x v="0"/>
    <x v="1"/>
    <s v="TWh"/>
    <n v="2.0058195140000001"/>
  </r>
  <r>
    <x v="16"/>
    <s v="PL33"/>
    <x v="1"/>
    <x v="3"/>
    <n v="100"/>
    <x v="1"/>
    <x v="0"/>
    <x v="1"/>
    <s v="TWh"/>
    <n v="0.25600895099999998"/>
  </r>
  <r>
    <x v="16"/>
    <s v="PL34"/>
    <x v="1"/>
    <x v="3"/>
    <n v="100"/>
    <x v="1"/>
    <x v="0"/>
    <x v="1"/>
    <s v="TWh"/>
    <n v="0"/>
  </r>
  <r>
    <x v="16"/>
    <s v="PL41"/>
    <x v="1"/>
    <x v="3"/>
    <n v="100"/>
    <x v="1"/>
    <x v="0"/>
    <x v="1"/>
    <s v="TWh"/>
    <n v="0"/>
  </r>
  <r>
    <x v="16"/>
    <s v="PL42"/>
    <x v="1"/>
    <x v="3"/>
    <n v="100"/>
    <x v="1"/>
    <x v="0"/>
    <x v="1"/>
    <s v="TWh"/>
    <n v="0"/>
  </r>
  <r>
    <x v="16"/>
    <s v="PL43"/>
    <x v="1"/>
    <x v="3"/>
    <n v="100"/>
    <x v="1"/>
    <x v="0"/>
    <x v="1"/>
    <s v="TWh"/>
    <n v="2.2765951759999998"/>
  </r>
  <r>
    <x v="16"/>
    <s v="PL51"/>
    <x v="1"/>
    <x v="3"/>
    <n v="100"/>
    <x v="1"/>
    <x v="0"/>
    <x v="1"/>
    <s v="TWh"/>
    <n v="0"/>
  </r>
  <r>
    <x v="16"/>
    <s v="PL52"/>
    <x v="1"/>
    <x v="3"/>
    <n v="100"/>
    <x v="1"/>
    <x v="0"/>
    <x v="1"/>
    <s v="TWh"/>
    <n v="0"/>
  </r>
  <r>
    <x v="16"/>
    <s v="PL61"/>
    <x v="1"/>
    <x v="3"/>
    <n v="100"/>
    <x v="1"/>
    <x v="0"/>
    <x v="1"/>
    <s v="TWh"/>
    <n v="0"/>
  </r>
  <r>
    <x v="16"/>
    <s v="PL62"/>
    <x v="1"/>
    <x v="3"/>
    <n v="100"/>
    <x v="1"/>
    <x v="0"/>
    <x v="1"/>
    <s v="TWh"/>
    <n v="0"/>
  </r>
  <r>
    <x v="16"/>
    <s v="PL63"/>
    <x v="1"/>
    <x v="3"/>
    <n v="100"/>
    <x v="1"/>
    <x v="0"/>
    <x v="1"/>
    <s v="TWh"/>
    <n v="0"/>
  </r>
  <r>
    <x v="17"/>
    <s v="PT11"/>
    <x v="1"/>
    <x v="3"/>
    <n v="100"/>
    <x v="1"/>
    <x v="0"/>
    <x v="1"/>
    <s v="TWh"/>
    <n v="9.9381684709999991"/>
  </r>
  <r>
    <x v="17"/>
    <s v="PT15"/>
    <x v="1"/>
    <x v="3"/>
    <n v="100"/>
    <x v="1"/>
    <x v="0"/>
    <x v="1"/>
    <s v="TWh"/>
    <n v="1.6192599430000001"/>
  </r>
  <r>
    <x v="17"/>
    <s v="PT16"/>
    <x v="1"/>
    <x v="3"/>
    <n v="100"/>
    <x v="1"/>
    <x v="0"/>
    <x v="1"/>
    <s v="TWh"/>
    <n v="15.611546549"/>
  </r>
  <r>
    <x v="17"/>
    <s v="PT17"/>
    <x v="1"/>
    <x v="3"/>
    <n v="100"/>
    <x v="1"/>
    <x v="0"/>
    <x v="1"/>
    <s v="TWh"/>
    <n v="0.22932570099999999"/>
  </r>
  <r>
    <x v="17"/>
    <s v="PT18"/>
    <x v="1"/>
    <x v="3"/>
    <n v="100"/>
    <x v="1"/>
    <x v="0"/>
    <x v="1"/>
    <s v="TWh"/>
    <n v="68.628450823999998"/>
  </r>
  <r>
    <x v="18"/>
    <s v="RO11"/>
    <x v="1"/>
    <x v="3"/>
    <n v="100"/>
    <x v="1"/>
    <x v="0"/>
    <x v="1"/>
    <s v="TWh"/>
    <n v="35.253068694"/>
  </r>
  <r>
    <x v="18"/>
    <s v="RO12"/>
    <x v="1"/>
    <x v="3"/>
    <n v="100"/>
    <x v="1"/>
    <x v="0"/>
    <x v="1"/>
    <s v="TWh"/>
    <n v="22.596144758000001"/>
  </r>
  <r>
    <x v="18"/>
    <s v="RO21"/>
    <x v="1"/>
    <x v="3"/>
    <n v="100"/>
    <x v="1"/>
    <x v="0"/>
    <x v="1"/>
    <s v="TWh"/>
    <n v="44.115905511000001"/>
  </r>
  <r>
    <x v="18"/>
    <s v="RO22"/>
    <x v="1"/>
    <x v="3"/>
    <n v="100"/>
    <x v="1"/>
    <x v="0"/>
    <x v="1"/>
    <s v="TWh"/>
    <n v="38.912757611000004"/>
  </r>
  <r>
    <x v="18"/>
    <s v="RO31"/>
    <x v="1"/>
    <x v="3"/>
    <n v="100"/>
    <x v="1"/>
    <x v="0"/>
    <x v="1"/>
    <s v="TWh"/>
    <n v="83.778447627000006"/>
  </r>
  <r>
    <x v="18"/>
    <s v="RO32"/>
    <x v="1"/>
    <x v="3"/>
    <n v="100"/>
    <x v="1"/>
    <x v="0"/>
    <x v="1"/>
    <s v="TWh"/>
    <n v="4.0858113420000004"/>
  </r>
  <r>
    <x v="18"/>
    <s v="RO41"/>
    <x v="1"/>
    <x v="3"/>
    <n v="100"/>
    <x v="1"/>
    <x v="0"/>
    <x v="1"/>
    <s v="TWh"/>
    <n v="56.675970067999998"/>
  </r>
  <r>
    <x v="18"/>
    <s v="RO42"/>
    <x v="1"/>
    <x v="3"/>
    <n v="100"/>
    <x v="1"/>
    <x v="0"/>
    <x v="1"/>
    <s v="TWh"/>
    <n v="48.311634028999997"/>
  </r>
  <r>
    <x v="26"/>
    <s v="SK01"/>
    <x v="1"/>
    <x v="3"/>
    <n v="100"/>
    <x v="1"/>
    <x v="0"/>
    <x v="1"/>
    <s v="TWh"/>
    <n v="0"/>
  </r>
  <r>
    <x v="26"/>
    <s v="SK02"/>
    <x v="1"/>
    <x v="3"/>
    <n v="100"/>
    <x v="1"/>
    <x v="0"/>
    <x v="1"/>
    <s v="TWh"/>
    <n v="5.1150799410000003"/>
  </r>
  <r>
    <x v="26"/>
    <s v="SK03"/>
    <x v="1"/>
    <x v="3"/>
    <n v="100"/>
    <x v="1"/>
    <x v="0"/>
    <x v="1"/>
    <s v="TWh"/>
    <n v="7.3644378780000004"/>
  </r>
  <r>
    <x v="26"/>
    <s v="SK04"/>
    <x v="1"/>
    <x v="3"/>
    <n v="100"/>
    <x v="1"/>
    <x v="0"/>
    <x v="1"/>
    <s v="TWh"/>
    <n v="11.902401371"/>
  </r>
  <r>
    <x v="27"/>
    <s v="SI03"/>
    <x v="1"/>
    <x v="3"/>
    <n v="100"/>
    <x v="1"/>
    <x v="0"/>
    <x v="1"/>
    <s v="TWh"/>
    <n v="6.1859222640000002"/>
  </r>
  <r>
    <x v="27"/>
    <s v="SI04"/>
    <x v="1"/>
    <x v="3"/>
    <n v="100"/>
    <x v="1"/>
    <x v="0"/>
    <x v="1"/>
    <s v="TWh"/>
    <n v="0.41980756499999999"/>
  </r>
  <r>
    <x v="19"/>
    <s v="AD00"/>
    <x v="1"/>
    <x v="3"/>
    <n v="100"/>
    <x v="1"/>
    <x v="0"/>
    <x v="1"/>
    <s v="TWh"/>
    <n v="0.16008186699999999"/>
  </r>
  <r>
    <x v="19"/>
    <s v="ES11"/>
    <x v="1"/>
    <x v="3"/>
    <n v="100"/>
    <x v="1"/>
    <x v="0"/>
    <x v="1"/>
    <s v="TWh"/>
    <n v="8.9050819469999993"/>
  </r>
  <r>
    <x v="19"/>
    <s v="ES12"/>
    <x v="1"/>
    <x v="3"/>
    <n v="100"/>
    <x v="1"/>
    <x v="0"/>
    <x v="1"/>
    <s v="TWh"/>
    <n v="2.6517700190000002"/>
  </r>
  <r>
    <x v="19"/>
    <s v="ES13"/>
    <x v="1"/>
    <x v="3"/>
    <n v="100"/>
    <x v="1"/>
    <x v="0"/>
    <x v="1"/>
    <s v="TWh"/>
    <n v="1.293836317"/>
  </r>
  <r>
    <x v="19"/>
    <s v="ES21"/>
    <x v="1"/>
    <x v="3"/>
    <n v="100"/>
    <x v="1"/>
    <x v="0"/>
    <x v="1"/>
    <s v="TWh"/>
    <n v="2.1269208919999998"/>
  </r>
  <r>
    <x v="19"/>
    <s v="ES22"/>
    <x v="1"/>
    <x v="3"/>
    <n v="100"/>
    <x v="1"/>
    <x v="0"/>
    <x v="1"/>
    <s v="TWh"/>
    <n v="5.172791148"/>
  </r>
  <r>
    <x v="19"/>
    <s v="ES23"/>
    <x v="1"/>
    <x v="3"/>
    <n v="100"/>
    <x v="1"/>
    <x v="0"/>
    <x v="1"/>
    <s v="TWh"/>
    <n v="2.7615953310000001"/>
  </r>
  <r>
    <x v="19"/>
    <s v="ES24"/>
    <x v="1"/>
    <x v="3"/>
    <n v="100"/>
    <x v="1"/>
    <x v="0"/>
    <x v="1"/>
    <s v="TWh"/>
    <n v="27.903359314999999"/>
  </r>
  <r>
    <x v="19"/>
    <s v="ES30"/>
    <x v="1"/>
    <x v="3"/>
    <n v="100"/>
    <x v="1"/>
    <x v="0"/>
    <x v="1"/>
    <s v="TWh"/>
    <n v="7.55220571"/>
  </r>
  <r>
    <x v="19"/>
    <s v="ES41"/>
    <x v="1"/>
    <x v="3"/>
    <n v="100"/>
    <x v="1"/>
    <x v="0"/>
    <x v="1"/>
    <s v="TWh"/>
    <n v="72.676206352999998"/>
  </r>
  <r>
    <x v="19"/>
    <s v="ES42"/>
    <x v="1"/>
    <x v="3"/>
    <n v="100"/>
    <x v="1"/>
    <x v="0"/>
    <x v="1"/>
    <s v="TWh"/>
    <n v="123.589597442"/>
  </r>
  <r>
    <x v="19"/>
    <s v="ES43"/>
    <x v="1"/>
    <x v="3"/>
    <n v="100"/>
    <x v="1"/>
    <x v="0"/>
    <x v="1"/>
    <s v="TWh"/>
    <n v="111.62066604"/>
  </r>
  <r>
    <x v="19"/>
    <s v="ES51"/>
    <x v="1"/>
    <x v="3"/>
    <n v="100"/>
    <x v="1"/>
    <x v="0"/>
    <x v="1"/>
    <s v="TWh"/>
    <n v="32.387226472999998"/>
  </r>
  <r>
    <x v="19"/>
    <s v="ES52"/>
    <x v="1"/>
    <x v="3"/>
    <n v="100"/>
    <x v="1"/>
    <x v="0"/>
    <x v="1"/>
    <s v="TWh"/>
    <n v="28.506070588"/>
  </r>
  <r>
    <x v="19"/>
    <s v="ES53"/>
    <x v="1"/>
    <x v="3"/>
    <n v="100"/>
    <x v="1"/>
    <x v="0"/>
    <x v="1"/>
    <s v="TWh"/>
    <n v="5.6532843330000002"/>
  </r>
  <r>
    <x v="19"/>
    <s v="ES61"/>
    <x v="1"/>
    <x v="3"/>
    <n v="100"/>
    <x v="1"/>
    <x v="0"/>
    <x v="1"/>
    <s v="TWh"/>
    <n v="143.45616062600001"/>
  </r>
  <r>
    <x v="19"/>
    <s v="ES62"/>
    <x v="1"/>
    <x v="3"/>
    <n v="100"/>
    <x v="1"/>
    <x v="0"/>
    <x v="1"/>
    <s v="TWh"/>
    <n v="27.448776785"/>
  </r>
  <r>
    <x v="20"/>
    <s v="SE11"/>
    <x v="1"/>
    <x v="3"/>
    <n v="100"/>
    <x v="1"/>
    <x v="0"/>
    <x v="1"/>
    <s v="TWh"/>
    <n v="0"/>
  </r>
  <r>
    <x v="20"/>
    <s v="SE12"/>
    <x v="1"/>
    <x v="3"/>
    <n v="100"/>
    <x v="1"/>
    <x v="0"/>
    <x v="1"/>
    <s v="TWh"/>
    <n v="0"/>
  </r>
  <r>
    <x v="20"/>
    <s v="SE21"/>
    <x v="1"/>
    <x v="3"/>
    <n v="100"/>
    <x v="1"/>
    <x v="0"/>
    <x v="1"/>
    <s v="TWh"/>
    <n v="1.59597462"/>
  </r>
  <r>
    <x v="20"/>
    <s v="SE22"/>
    <x v="1"/>
    <x v="3"/>
    <n v="100"/>
    <x v="1"/>
    <x v="0"/>
    <x v="1"/>
    <s v="TWh"/>
    <n v="0"/>
  </r>
  <r>
    <x v="20"/>
    <s v="SE23"/>
    <x v="1"/>
    <x v="3"/>
    <n v="100"/>
    <x v="1"/>
    <x v="0"/>
    <x v="1"/>
    <s v="TWh"/>
    <n v="0"/>
  </r>
  <r>
    <x v="20"/>
    <s v="SE31"/>
    <x v="1"/>
    <x v="3"/>
    <n v="100"/>
    <x v="1"/>
    <x v="0"/>
    <x v="1"/>
    <s v="TWh"/>
    <n v="4.3446302120000002"/>
  </r>
  <r>
    <x v="20"/>
    <s v="SE32"/>
    <x v="1"/>
    <x v="3"/>
    <n v="100"/>
    <x v="1"/>
    <x v="0"/>
    <x v="1"/>
    <s v="TWh"/>
    <n v="0"/>
  </r>
  <r>
    <x v="20"/>
    <s v="SE33"/>
    <x v="1"/>
    <x v="3"/>
    <n v="100"/>
    <x v="1"/>
    <x v="0"/>
    <x v="1"/>
    <s v="TWh"/>
    <n v="0"/>
  </r>
  <r>
    <x v="21"/>
    <s v="UKC1"/>
    <x v="1"/>
    <x v="3"/>
    <n v="100"/>
    <x v="1"/>
    <x v="0"/>
    <x v="1"/>
    <s v="TWh"/>
    <n v="0"/>
  </r>
  <r>
    <x v="21"/>
    <s v="UKC2"/>
    <x v="1"/>
    <x v="3"/>
    <n v="100"/>
    <x v="1"/>
    <x v="0"/>
    <x v="1"/>
    <s v="TWh"/>
    <n v="0"/>
  </r>
  <r>
    <x v="21"/>
    <s v="UKD1"/>
    <x v="1"/>
    <x v="3"/>
    <n v="100"/>
    <x v="1"/>
    <x v="0"/>
    <x v="1"/>
    <s v="TWh"/>
    <n v="0"/>
  </r>
  <r>
    <x v="21"/>
    <s v="UKD3"/>
    <x v="1"/>
    <x v="3"/>
    <n v="100"/>
    <x v="1"/>
    <x v="0"/>
    <x v="1"/>
    <s v="TWh"/>
    <n v="0"/>
  </r>
  <r>
    <x v="21"/>
    <s v="UKD4"/>
    <x v="1"/>
    <x v="3"/>
    <n v="100"/>
    <x v="1"/>
    <x v="0"/>
    <x v="1"/>
    <s v="TWh"/>
    <n v="0"/>
  </r>
  <r>
    <x v="21"/>
    <s v="UKD6"/>
    <x v="1"/>
    <x v="3"/>
    <n v="100"/>
    <x v="1"/>
    <x v="0"/>
    <x v="1"/>
    <s v="TWh"/>
    <n v="0"/>
  </r>
  <r>
    <x v="21"/>
    <s v="UKD7"/>
    <x v="1"/>
    <x v="3"/>
    <n v="100"/>
    <x v="1"/>
    <x v="0"/>
    <x v="1"/>
    <s v="TWh"/>
    <n v="0"/>
  </r>
  <r>
    <x v="21"/>
    <s v="UKE1"/>
    <x v="1"/>
    <x v="3"/>
    <n v="100"/>
    <x v="1"/>
    <x v="0"/>
    <x v="1"/>
    <s v="TWh"/>
    <n v="0"/>
  </r>
  <r>
    <x v="21"/>
    <s v="UKE2"/>
    <x v="1"/>
    <x v="3"/>
    <n v="100"/>
    <x v="1"/>
    <x v="0"/>
    <x v="1"/>
    <s v="TWh"/>
    <n v="0"/>
  </r>
  <r>
    <x v="21"/>
    <s v="UKE3"/>
    <x v="1"/>
    <x v="3"/>
    <n v="100"/>
    <x v="1"/>
    <x v="0"/>
    <x v="1"/>
    <s v="TWh"/>
    <n v="0"/>
  </r>
  <r>
    <x v="21"/>
    <s v="UKE4"/>
    <x v="1"/>
    <x v="3"/>
    <n v="100"/>
    <x v="1"/>
    <x v="0"/>
    <x v="1"/>
    <s v="TWh"/>
    <n v="0"/>
  </r>
  <r>
    <x v="21"/>
    <s v="UKF1"/>
    <x v="1"/>
    <x v="3"/>
    <n v="100"/>
    <x v="1"/>
    <x v="0"/>
    <x v="1"/>
    <s v="TWh"/>
    <n v="0"/>
  </r>
  <r>
    <x v="21"/>
    <s v="UKF2"/>
    <x v="1"/>
    <x v="3"/>
    <n v="100"/>
    <x v="1"/>
    <x v="0"/>
    <x v="1"/>
    <s v="TWh"/>
    <n v="0"/>
  </r>
  <r>
    <x v="21"/>
    <s v="UKF3"/>
    <x v="1"/>
    <x v="3"/>
    <n v="100"/>
    <x v="1"/>
    <x v="0"/>
    <x v="1"/>
    <s v="TWh"/>
    <n v="0"/>
  </r>
  <r>
    <x v="21"/>
    <s v="UKG1"/>
    <x v="1"/>
    <x v="3"/>
    <n v="100"/>
    <x v="1"/>
    <x v="0"/>
    <x v="1"/>
    <s v="TWh"/>
    <n v="0"/>
  </r>
  <r>
    <x v="21"/>
    <s v="UKG2"/>
    <x v="1"/>
    <x v="3"/>
    <n v="100"/>
    <x v="1"/>
    <x v="0"/>
    <x v="1"/>
    <s v="TWh"/>
    <n v="0"/>
  </r>
  <r>
    <x v="21"/>
    <s v="UKG3"/>
    <x v="1"/>
    <x v="3"/>
    <n v="100"/>
    <x v="1"/>
    <x v="0"/>
    <x v="1"/>
    <s v="TWh"/>
    <n v="0"/>
  </r>
  <r>
    <x v="21"/>
    <s v="UKH1"/>
    <x v="1"/>
    <x v="3"/>
    <n v="100"/>
    <x v="1"/>
    <x v="0"/>
    <x v="1"/>
    <s v="TWh"/>
    <n v="0"/>
  </r>
  <r>
    <x v="21"/>
    <s v="UKH2"/>
    <x v="1"/>
    <x v="3"/>
    <n v="100"/>
    <x v="1"/>
    <x v="0"/>
    <x v="1"/>
    <s v="TWh"/>
    <n v="0"/>
  </r>
  <r>
    <x v="21"/>
    <s v="UKH3"/>
    <x v="1"/>
    <x v="3"/>
    <n v="100"/>
    <x v="1"/>
    <x v="0"/>
    <x v="1"/>
    <s v="TWh"/>
    <n v="0"/>
  </r>
  <r>
    <x v="21"/>
    <s v="UKI3"/>
    <x v="1"/>
    <x v="3"/>
    <n v="100"/>
    <x v="1"/>
    <x v="0"/>
    <x v="1"/>
    <s v="TWh"/>
    <n v="0"/>
  </r>
  <r>
    <x v="21"/>
    <s v="UKI4"/>
    <x v="1"/>
    <x v="3"/>
    <n v="100"/>
    <x v="1"/>
    <x v="0"/>
    <x v="1"/>
    <s v="TWh"/>
    <n v="0"/>
  </r>
  <r>
    <x v="21"/>
    <s v="UKI5"/>
    <x v="1"/>
    <x v="3"/>
    <n v="100"/>
    <x v="1"/>
    <x v="0"/>
    <x v="1"/>
    <s v="TWh"/>
    <n v="0"/>
  </r>
  <r>
    <x v="21"/>
    <s v="UKI6"/>
    <x v="1"/>
    <x v="3"/>
    <n v="100"/>
    <x v="1"/>
    <x v="0"/>
    <x v="1"/>
    <s v="TWh"/>
    <n v="0"/>
  </r>
  <r>
    <x v="21"/>
    <s v="UKI7"/>
    <x v="1"/>
    <x v="3"/>
    <n v="100"/>
    <x v="1"/>
    <x v="0"/>
    <x v="1"/>
    <s v="TWh"/>
    <n v="0"/>
  </r>
  <r>
    <x v="21"/>
    <s v="UKJ1"/>
    <x v="1"/>
    <x v="3"/>
    <n v="100"/>
    <x v="1"/>
    <x v="0"/>
    <x v="1"/>
    <s v="TWh"/>
    <n v="0"/>
  </r>
  <r>
    <x v="21"/>
    <s v="UKJ2"/>
    <x v="1"/>
    <x v="3"/>
    <n v="100"/>
    <x v="1"/>
    <x v="0"/>
    <x v="1"/>
    <s v="TWh"/>
    <n v="0"/>
  </r>
  <r>
    <x v="21"/>
    <s v="UKJ3"/>
    <x v="1"/>
    <x v="3"/>
    <n v="100"/>
    <x v="1"/>
    <x v="0"/>
    <x v="1"/>
    <s v="TWh"/>
    <n v="0"/>
  </r>
  <r>
    <x v="21"/>
    <s v="UKJ4"/>
    <x v="1"/>
    <x v="3"/>
    <n v="100"/>
    <x v="1"/>
    <x v="0"/>
    <x v="1"/>
    <s v="TWh"/>
    <n v="0"/>
  </r>
  <r>
    <x v="21"/>
    <s v="UKK1"/>
    <x v="1"/>
    <x v="3"/>
    <n v="100"/>
    <x v="1"/>
    <x v="0"/>
    <x v="1"/>
    <s v="TWh"/>
    <n v="0"/>
  </r>
  <r>
    <x v="21"/>
    <s v="UKK2"/>
    <x v="1"/>
    <x v="3"/>
    <n v="100"/>
    <x v="1"/>
    <x v="0"/>
    <x v="1"/>
    <s v="TWh"/>
    <n v="0"/>
  </r>
  <r>
    <x v="21"/>
    <s v="UKK3"/>
    <x v="1"/>
    <x v="3"/>
    <n v="100"/>
    <x v="1"/>
    <x v="0"/>
    <x v="1"/>
    <s v="TWh"/>
    <n v="0"/>
  </r>
  <r>
    <x v="21"/>
    <s v="UKK4"/>
    <x v="1"/>
    <x v="3"/>
    <n v="100"/>
    <x v="1"/>
    <x v="0"/>
    <x v="1"/>
    <s v="TWh"/>
    <n v="0"/>
  </r>
  <r>
    <x v="21"/>
    <s v="UKL1"/>
    <x v="1"/>
    <x v="3"/>
    <n v="100"/>
    <x v="1"/>
    <x v="0"/>
    <x v="1"/>
    <s v="TWh"/>
    <n v="0"/>
  </r>
  <r>
    <x v="21"/>
    <s v="UKL2"/>
    <x v="1"/>
    <x v="3"/>
    <n v="100"/>
    <x v="1"/>
    <x v="0"/>
    <x v="1"/>
    <s v="TWh"/>
    <n v="0"/>
  </r>
  <r>
    <x v="21"/>
    <s v="UKM2"/>
    <x v="1"/>
    <x v="3"/>
    <n v="100"/>
    <x v="1"/>
    <x v="0"/>
    <x v="1"/>
    <s v="TWh"/>
    <n v="0"/>
  </r>
  <r>
    <x v="21"/>
    <s v="UKM3"/>
    <x v="1"/>
    <x v="3"/>
    <n v="100"/>
    <x v="1"/>
    <x v="0"/>
    <x v="1"/>
    <s v="TWh"/>
    <n v="0"/>
  </r>
  <r>
    <x v="21"/>
    <s v="UKM5"/>
    <x v="1"/>
    <x v="3"/>
    <n v="100"/>
    <x v="1"/>
    <x v="0"/>
    <x v="1"/>
    <s v="TWh"/>
    <n v="0"/>
  </r>
  <r>
    <x v="21"/>
    <s v="UKM6"/>
    <x v="1"/>
    <x v="3"/>
    <n v="100"/>
    <x v="1"/>
    <x v="0"/>
    <x v="1"/>
    <s v="TWh"/>
    <n v="0"/>
  </r>
  <r>
    <x v="21"/>
    <s v="UKN0"/>
    <x v="1"/>
    <x v="3"/>
    <n v="100"/>
    <x v="1"/>
    <x v="0"/>
    <x v="1"/>
    <s v="TWh"/>
    <n v="0"/>
  </r>
  <r>
    <x v="22"/>
    <s v="AT11"/>
    <x v="1"/>
    <x v="3"/>
    <n v="100"/>
    <x v="1"/>
    <x v="1"/>
    <x v="1"/>
    <s v="TWh"/>
    <n v="1.260039956"/>
  </r>
  <r>
    <x v="22"/>
    <s v="AT12"/>
    <x v="1"/>
    <x v="3"/>
    <n v="100"/>
    <x v="1"/>
    <x v="1"/>
    <x v="1"/>
    <s v="TWh"/>
    <n v="3.0869339999999999E-3"/>
  </r>
  <r>
    <x v="22"/>
    <s v="AT13"/>
    <x v="1"/>
    <x v="3"/>
    <n v="100"/>
    <x v="1"/>
    <x v="1"/>
    <x v="1"/>
    <s v="TWh"/>
    <n v="0"/>
  </r>
  <r>
    <x v="22"/>
    <s v="AT21"/>
    <x v="1"/>
    <x v="3"/>
    <n v="100"/>
    <x v="1"/>
    <x v="1"/>
    <x v="1"/>
    <s v="TWh"/>
    <n v="1.098833E-3"/>
  </r>
  <r>
    <x v="22"/>
    <s v="AT22"/>
    <x v="1"/>
    <x v="3"/>
    <n v="100"/>
    <x v="1"/>
    <x v="1"/>
    <x v="1"/>
    <s v="TWh"/>
    <n v="1.1522801170000001"/>
  </r>
  <r>
    <x v="22"/>
    <s v="AT31"/>
    <x v="1"/>
    <x v="3"/>
    <n v="100"/>
    <x v="1"/>
    <x v="1"/>
    <x v="1"/>
    <s v="TWh"/>
    <n v="7.6734218380000003"/>
  </r>
  <r>
    <x v="22"/>
    <s v="AT32"/>
    <x v="1"/>
    <x v="3"/>
    <n v="100"/>
    <x v="1"/>
    <x v="1"/>
    <x v="1"/>
    <s v="TWh"/>
    <n v="0"/>
  </r>
  <r>
    <x v="22"/>
    <s v="AT33"/>
    <x v="1"/>
    <x v="3"/>
    <n v="100"/>
    <x v="1"/>
    <x v="1"/>
    <x v="1"/>
    <s v="TWh"/>
    <n v="1.486532E-3"/>
  </r>
  <r>
    <x v="22"/>
    <s v="AT34"/>
    <x v="1"/>
    <x v="3"/>
    <n v="100"/>
    <x v="1"/>
    <x v="1"/>
    <x v="1"/>
    <s v="TWh"/>
    <n v="1.740351E-3"/>
  </r>
  <r>
    <x v="0"/>
    <s v="BE10"/>
    <x v="1"/>
    <x v="3"/>
    <n v="100"/>
    <x v="1"/>
    <x v="1"/>
    <x v="1"/>
    <s v="TWh"/>
    <n v="0"/>
  </r>
  <r>
    <x v="0"/>
    <s v="BE21"/>
    <x v="1"/>
    <x v="3"/>
    <n v="100"/>
    <x v="1"/>
    <x v="1"/>
    <x v="1"/>
    <s v="TWh"/>
    <n v="0.73912500000000003"/>
  </r>
  <r>
    <x v="0"/>
    <s v="BE22"/>
    <x v="1"/>
    <x v="3"/>
    <n v="100"/>
    <x v="1"/>
    <x v="1"/>
    <x v="1"/>
    <s v="TWh"/>
    <n v="1.2712950000000001"/>
  </r>
  <r>
    <x v="0"/>
    <s v="BE23"/>
    <x v="1"/>
    <x v="3"/>
    <n v="100"/>
    <x v="1"/>
    <x v="1"/>
    <x v="1"/>
    <s v="TWh"/>
    <n v="0"/>
  </r>
  <r>
    <x v="0"/>
    <s v="BE24"/>
    <x v="1"/>
    <x v="3"/>
    <n v="100"/>
    <x v="1"/>
    <x v="1"/>
    <x v="1"/>
    <s v="TWh"/>
    <n v="7.1136352999999999E-2"/>
  </r>
  <r>
    <x v="0"/>
    <s v="BE25"/>
    <x v="1"/>
    <x v="3"/>
    <n v="100"/>
    <x v="1"/>
    <x v="1"/>
    <x v="1"/>
    <s v="TWh"/>
    <n v="0.80864375399999999"/>
  </r>
  <r>
    <x v="0"/>
    <s v="BE31"/>
    <x v="1"/>
    <x v="3"/>
    <n v="100"/>
    <x v="1"/>
    <x v="1"/>
    <x v="1"/>
    <s v="TWh"/>
    <n v="0.38963320600000001"/>
  </r>
  <r>
    <x v="0"/>
    <s v="BE32"/>
    <x v="1"/>
    <x v="3"/>
    <n v="100"/>
    <x v="1"/>
    <x v="1"/>
    <x v="1"/>
    <s v="TWh"/>
    <n v="4.6518592029999999"/>
  </r>
  <r>
    <x v="0"/>
    <s v="BE33"/>
    <x v="1"/>
    <x v="3"/>
    <n v="100"/>
    <x v="1"/>
    <x v="1"/>
    <x v="1"/>
    <s v="TWh"/>
    <n v="0.85848644100000004"/>
  </r>
  <r>
    <x v="0"/>
    <s v="BE34"/>
    <x v="1"/>
    <x v="3"/>
    <n v="100"/>
    <x v="1"/>
    <x v="1"/>
    <x v="1"/>
    <s v="TWh"/>
    <n v="1.3585085290000001"/>
  </r>
  <r>
    <x v="0"/>
    <s v="BE35"/>
    <x v="1"/>
    <x v="3"/>
    <n v="100"/>
    <x v="1"/>
    <x v="1"/>
    <x v="1"/>
    <s v="TWh"/>
    <n v="1.5392640440000001"/>
  </r>
  <r>
    <x v="1"/>
    <s v="BG31"/>
    <x v="1"/>
    <x v="3"/>
    <n v="100"/>
    <x v="1"/>
    <x v="1"/>
    <x v="1"/>
    <s v="TWh"/>
    <n v="14.850148916"/>
  </r>
  <r>
    <x v="1"/>
    <s v="BG32"/>
    <x v="1"/>
    <x v="3"/>
    <n v="100"/>
    <x v="1"/>
    <x v="1"/>
    <x v="1"/>
    <s v="TWh"/>
    <n v="14.550779965"/>
  </r>
  <r>
    <x v="1"/>
    <s v="BG33"/>
    <x v="1"/>
    <x v="3"/>
    <n v="100"/>
    <x v="1"/>
    <x v="1"/>
    <x v="1"/>
    <s v="TWh"/>
    <n v="31.311410261999999"/>
  </r>
  <r>
    <x v="1"/>
    <s v="BG34"/>
    <x v="1"/>
    <x v="3"/>
    <n v="100"/>
    <x v="1"/>
    <x v="1"/>
    <x v="1"/>
    <s v="TWh"/>
    <n v="14.011586414"/>
  </r>
  <r>
    <x v="1"/>
    <s v="BG41"/>
    <x v="1"/>
    <x v="3"/>
    <n v="100"/>
    <x v="1"/>
    <x v="1"/>
    <x v="1"/>
    <s v="TWh"/>
    <n v="6.2165445400000001"/>
  </r>
  <r>
    <x v="1"/>
    <s v="BG42"/>
    <x v="1"/>
    <x v="3"/>
    <n v="100"/>
    <x v="1"/>
    <x v="1"/>
    <x v="1"/>
    <s v="TWh"/>
    <n v="11.069876624000001"/>
  </r>
  <r>
    <x v="2"/>
    <s v="HR03"/>
    <x v="1"/>
    <x v="3"/>
    <n v="100"/>
    <x v="1"/>
    <x v="1"/>
    <x v="1"/>
    <s v="TWh"/>
    <n v="14.594367897"/>
  </r>
  <r>
    <x v="2"/>
    <s v="HR04"/>
    <x v="1"/>
    <x v="3"/>
    <n v="100"/>
    <x v="1"/>
    <x v="1"/>
    <x v="1"/>
    <s v="TWh"/>
    <n v="19.621507897000001"/>
  </r>
  <r>
    <x v="3"/>
    <s v="CY00"/>
    <x v="1"/>
    <x v="3"/>
    <n v="100"/>
    <x v="1"/>
    <x v="1"/>
    <x v="1"/>
    <s v="TWh"/>
    <n v="3.819117812"/>
  </r>
  <r>
    <x v="23"/>
    <s v="CZ01"/>
    <x v="1"/>
    <x v="3"/>
    <n v="100"/>
    <x v="1"/>
    <x v="1"/>
    <x v="1"/>
    <s v="TWh"/>
    <n v="6.8985000000000005E-2"/>
  </r>
  <r>
    <x v="23"/>
    <s v="CZ02"/>
    <x v="1"/>
    <x v="3"/>
    <n v="100"/>
    <x v="1"/>
    <x v="1"/>
    <x v="1"/>
    <s v="TWh"/>
    <n v="17.898079289999998"/>
  </r>
  <r>
    <x v="23"/>
    <s v="CZ03"/>
    <x v="1"/>
    <x v="3"/>
    <n v="100"/>
    <x v="1"/>
    <x v="1"/>
    <x v="1"/>
    <s v="TWh"/>
    <n v="18.386136545999999"/>
  </r>
  <r>
    <x v="23"/>
    <s v="CZ04"/>
    <x v="1"/>
    <x v="3"/>
    <n v="100"/>
    <x v="1"/>
    <x v="1"/>
    <x v="1"/>
    <s v="TWh"/>
    <n v="8.763971089"/>
  </r>
  <r>
    <x v="23"/>
    <s v="CZ05"/>
    <x v="1"/>
    <x v="3"/>
    <n v="100"/>
    <x v="1"/>
    <x v="1"/>
    <x v="1"/>
    <s v="TWh"/>
    <n v="9.4712347060000006"/>
  </r>
  <r>
    <x v="23"/>
    <s v="CZ06"/>
    <x v="1"/>
    <x v="3"/>
    <n v="100"/>
    <x v="1"/>
    <x v="1"/>
    <x v="1"/>
    <s v="TWh"/>
    <n v="10.731677612"/>
  </r>
  <r>
    <x v="23"/>
    <s v="CZ07"/>
    <x v="1"/>
    <x v="3"/>
    <n v="100"/>
    <x v="1"/>
    <x v="1"/>
    <x v="1"/>
    <s v="TWh"/>
    <n v="5.7914528770000002"/>
  </r>
  <r>
    <x v="23"/>
    <s v="CZ08"/>
    <x v="1"/>
    <x v="3"/>
    <n v="100"/>
    <x v="1"/>
    <x v="1"/>
    <x v="1"/>
    <s v="TWh"/>
    <n v="3.360788388"/>
  </r>
  <r>
    <x v="4"/>
    <s v="DK01"/>
    <x v="1"/>
    <x v="3"/>
    <n v="100"/>
    <x v="1"/>
    <x v="1"/>
    <x v="1"/>
    <s v="TWh"/>
    <n v="0"/>
  </r>
  <r>
    <x v="4"/>
    <s v="DK02"/>
    <x v="1"/>
    <x v="3"/>
    <n v="100"/>
    <x v="1"/>
    <x v="1"/>
    <x v="1"/>
    <s v="TWh"/>
    <n v="0"/>
  </r>
  <r>
    <x v="4"/>
    <s v="DK03"/>
    <x v="1"/>
    <x v="3"/>
    <n v="100"/>
    <x v="1"/>
    <x v="1"/>
    <x v="1"/>
    <s v="TWh"/>
    <n v="0"/>
  </r>
  <r>
    <x v="4"/>
    <s v="DK04"/>
    <x v="1"/>
    <x v="3"/>
    <n v="100"/>
    <x v="1"/>
    <x v="1"/>
    <x v="1"/>
    <s v="TWh"/>
    <n v="0"/>
  </r>
  <r>
    <x v="4"/>
    <s v="DK05"/>
    <x v="1"/>
    <x v="3"/>
    <n v="100"/>
    <x v="1"/>
    <x v="1"/>
    <x v="1"/>
    <s v="TWh"/>
    <n v="0"/>
  </r>
  <r>
    <x v="5"/>
    <s v="EE00"/>
    <x v="1"/>
    <x v="3"/>
    <n v="100"/>
    <x v="1"/>
    <x v="1"/>
    <x v="1"/>
    <s v="TWh"/>
    <n v="13.319219294"/>
  </r>
  <r>
    <x v="6"/>
    <s v="FI19"/>
    <x v="1"/>
    <x v="3"/>
    <n v="100"/>
    <x v="1"/>
    <x v="1"/>
    <x v="1"/>
    <s v="TWh"/>
    <n v="4.7206609410000002"/>
  </r>
  <r>
    <x v="6"/>
    <s v="FI1B"/>
    <x v="1"/>
    <x v="3"/>
    <n v="100"/>
    <x v="1"/>
    <x v="1"/>
    <x v="1"/>
    <s v="TWh"/>
    <n v="1.5776394140000001"/>
  </r>
  <r>
    <x v="6"/>
    <s v="FI1C"/>
    <x v="1"/>
    <x v="3"/>
    <n v="100"/>
    <x v="1"/>
    <x v="1"/>
    <x v="1"/>
    <s v="TWh"/>
    <n v="5.6067985900000004"/>
  </r>
  <r>
    <x v="6"/>
    <s v="FI1D"/>
    <x v="1"/>
    <x v="3"/>
    <n v="100"/>
    <x v="1"/>
    <x v="1"/>
    <x v="1"/>
    <s v="TWh"/>
    <n v="9.8416270130000001"/>
  </r>
  <r>
    <x v="6"/>
    <s v="FI20"/>
    <x v="1"/>
    <x v="3"/>
    <n v="100"/>
    <x v="1"/>
    <x v="1"/>
    <x v="1"/>
    <s v="TWh"/>
    <n v="0"/>
  </r>
  <r>
    <x v="7"/>
    <s v="FR10"/>
    <x v="1"/>
    <x v="3"/>
    <n v="100"/>
    <x v="1"/>
    <x v="1"/>
    <x v="1"/>
    <s v="TWh"/>
    <n v="9.1630630590000006"/>
  </r>
  <r>
    <x v="7"/>
    <s v="FR21"/>
    <x v="1"/>
    <x v="3"/>
    <n v="100"/>
    <x v="1"/>
    <x v="1"/>
    <x v="1"/>
    <s v="TWh"/>
    <n v="65.561043622"/>
  </r>
  <r>
    <x v="7"/>
    <s v="FR22"/>
    <x v="1"/>
    <x v="3"/>
    <n v="100"/>
    <x v="1"/>
    <x v="1"/>
    <x v="1"/>
    <s v="TWh"/>
    <n v="17.479507837"/>
  </r>
  <r>
    <x v="7"/>
    <s v="FR23"/>
    <x v="1"/>
    <x v="3"/>
    <n v="100"/>
    <x v="1"/>
    <x v="1"/>
    <x v="1"/>
    <s v="TWh"/>
    <n v="0"/>
  </r>
  <r>
    <x v="7"/>
    <s v="FR24"/>
    <x v="1"/>
    <x v="3"/>
    <n v="100"/>
    <x v="1"/>
    <x v="1"/>
    <x v="1"/>
    <s v="TWh"/>
    <n v="60.268558916000003"/>
  </r>
  <r>
    <x v="7"/>
    <s v="FR25"/>
    <x v="1"/>
    <x v="3"/>
    <n v="100"/>
    <x v="1"/>
    <x v="1"/>
    <x v="1"/>
    <s v="TWh"/>
    <n v="0"/>
  </r>
  <r>
    <x v="7"/>
    <s v="FR26"/>
    <x v="1"/>
    <x v="3"/>
    <n v="100"/>
    <x v="1"/>
    <x v="1"/>
    <x v="1"/>
    <s v="TWh"/>
    <n v="76.910153015000006"/>
  </r>
  <r>
    <x v="7"/>
    <s v="FR30"/>
    <x v="1"/>
    <x v="3"/>
    <n v="100"/>
    <x v="1"/>
    <x v="1"/>
    <x v="1"/>
    <s v="TWh"/>
    <n v="9.2626466319999992"/>
  </r>
  <r>
    <x v="7"/>
    <s v="FR41"/>
    <x v="1"/>
    <x v="3"/>
    <n v="100"/>
    <x v="1"/>
    <x v="1"/>
    <x v="1"/>
    <s v="TWh"/>
    <n v="38.775586736999998"/>
  </r>
  <r>
    <x v="7"/>
    <s v="FR42"/>
    <x v="1"/>
    <x v="3"/>
    <n v="100"/>
    <x v="1"/>
    <x v="1"/>
    <x v="1"/>
    <s v="TWh"/>
    <n v="2.3633449409999998"/>
  </r>
  <r>
    <x v="7"/>
    <s v="FR43"/>
    <x v="1"/>
    <x v="3"/>
    <n v="100"/>
    <x v="1"/>
    <x v="1"/>
    <x v="1"/>
    <s v="TWh"/>
    <n v="18.539664127999998"/>
  </r>
  <r>
    <x v="7"/>
    <s v="FR51"/>
    <x v="1"/>
    <x v="3"/>
    <n v="100"/>
    <x v="1"/>
    <x v="1"/>
    <x v="1"/>
    <s v="TWh"/>
    <n v="0"/>
  </r>
  <r>
    <x v="7"/>
    <s v="FR52"/>
    <x v="1"/>
    <x v="3"/>
    <n v="100"/>
    <x v="1"/>
    <x v="1"/>
    <x v="1"/>
    <s v="TWh"/>
    <n v="0"/>
  </r>
  <r>
    <x v="7"/>
    <s v="FR53"/>
    <x v="1"/>
    <x v="3"/>
    <n v="100"/>
    <x v="1"/>
    <x v="1"/>
    <x v="1"/>
    <s v="TWh"/>
    <n v="0"/>
  </r>
  <r>
    <x v="7"/>
    <s v="FR61"/>
    <x v="1"/>
    <x v="3"/>
    <n v="100"/>
    <x v="1"/>
    <x v="1"/>
    <x v="1"/>
    <s v="TWh"/>
    <n v="45.511729426000002"/>
  </r>
  <r>
    <x v="7"/>
    <s v="FR62"/>
    <x v="1"/>
    <x v="3"/>
    <n v="100"/>
    <x v="1"/>
    <x v="1"/>
    <x v="1"/>
    <s v="TWh"/>
    <n v="73.479250719000007"/>
  </r>
  <r>
    <x v="7"/>
    <s v="FR63"/>
    <x v="1"/>
    <x v="3"/>
    <n v="100"/>
    <x v="1"/>
    <x v="1"/>
    <x v="1"/>
    <s v="TWh"/>
    <n v="28.760900414000002"/>
  </r>
  <r>
    <x v="7"/>
    <s v="FR71"/>
    <x v="1"/>
    <x v="3"/>
    <n v="100"/>
    <x v="1"/>
    <x v="1"/>
    <x v="1"/>
    <s v="TWh"/>
    <n v="15.269929412"/>
  </r>
  <r>
    <x v="7"/>
    <s v="FR72"/>
    <x v="1"/>
    <x v="3"/>
    <n v="100"/>
    <x v="1"/>
    <x v="1"/>
    <x v="1"/>
    <s v="TWh"/>
    <n v="35.248212068000001"/>
  </r>
  <r>
    <x v="7"/>
    <s v="FR81"/>
    <x v="1"/>
    <x v="3"/>
    <n v="100"/>
    <x v="1"/>
    <x v="1"/>
    <x v="1"/>
    <s v="TWh"/>
    <n v="9.7019413429999997"/>
  </r>
  <r>
    <x v="7"/>
    <s v="FR82"/>
    <x v="1"/>
    <x v="3"/>
    <n v="100"/>
    <x v="1"/>
    <x v="1"/>
    <x v="1"/>
    <s v="TWh"/>
    <n v="9.4077258819999994"/>
  </r>
  <r>
    <x v="7"/>
    <s v="FR83"/>
    <x v="1"/>
    <x v="3"/>
    <n v="100"/>
    <x v="1"/>
    <x v="1"/>
    <x v="1"/>
    <s v="TWh"/>
    <n v="1.5977109899999999"/>
  </r>
  <r>
    <x v="8"/>
    <s v="DEC0"/>
    <x v="1"/>
    <x v="3"/>
    <n v="100"/>
    <x v="1"/>
    <x v="1"/>
    <x v="1"/>
    <s v="TWh"/>
    <n v="0.19974345900000001"/>
  </r>
  <r>
    <x v="8"/>
    <s v="DE11"/>
    <x v="1"/>
    <x v="3"/>
    <n v="100"/>
    <x v="1"/>
    <x v="1"/>
    <x v="1"/>
    <s v="TWh"/>
    <n v="0.30446152900000001"/>
  </r>
  <r>
    <x v="8"/>
    <s v="DE12"/>
    <x v="1"/>
    <x v="3"/>
    <n v="100"/>
    <x v="1"/>
    <x v="1"/>
    <x v="1"/>
    <s v="TWh"/>
    <n v="0"/>
  </r>
  <r>
    <x v="8"/>
    <s v="DE13"/>
    <x v="1"/>
    <x v="3"/>
    <n v="100"/>
    <x v="1"/>
    <x v="1"/>
    <x v="1"/>
    <s v="TWh"/>
    <n v="0.40283117600000001"/>
  </r>
  <r>
    <x v="8"/>
    <s v="DE14"/>
    <x v="1"/>
    <x v="3"/>
    <n v="100"/>
    <x v="1"/>
    <x v="1"/>
    <x v="1"/>
    <s v="TWh"/>
    <n v="0.580102758"/>
  </r>
  <r>
    <x v="8"/>
    <s v="DE21"/>
    <x v="1"/>
    <x v="3"/>
    <n v="100"/>
    <x v="1"/>
    <x v="1"/>
    <x v="1"/>
    <s v="TWh"/>
    <n v="1.508351228"/>
  </r>
  <r>
    <x v="8"/>
    <s v="DE22"/>
    <x v="1"/>
    <x v="3"/>
    <n v="100"/>
    <x v="1"/>
    <x v="1"/>
    <x v="1"/>
    <s v="TWh"/>
    <n v="1.4071152570000001"/>
  </r>
  <r>
    <x v="8"/>
    <s v="DE23"/>
    <x v="1"/>
    <x v="3"/>
    <n v="100"/>
    <x v="1"/>
    <x v="1"/>
    <x v="1"/>
    <s v="TWh"/>
    <n v="0.79980571300000003"/>
  </r>
  <r>
    <x v="8"/>
    <s v="DE24"/>
    <x v="1"/>
    <x v="3"/>
    <n v="100"/>
    <x v="1"/>
    <x v="1"/>
    <x v="1"/>
    <s v="TWh"/>
    <n v="0.22162336999999999"/>
  </r>
  <r>
    <x v="8"/>
    <s v="DE25"/>
    <x v="1"/>
    <x v="3"/>
    <n v="100"/>
    <x v="1"/>
    <x v="1"/>
    <x v="1"/>
    <s v="TWh"/>
    <n v="0.41477955900000002"/>
  </r>
  <r>
    <x v="8"/>
    <s v="DE26"/>
    <x v="1"/>
    <x v="3"/>
    <n v="100"/>
    <x v="1"/>
    <x v="1"/>
    <x v="1"/>
    <s v="TWh"/>
    <n v="0.78307443499999996"/>
  </r>
  <r>
    <x v="8"/>
    <s v="DE27"/>
    <x v="1"/>
    <x v="3"/>
    <n v="100"/>
    <x v="1"/>
    <x v="1"/>
    <x v="1"/>
    <s v="TWh"/>
    <n v="2.2432505859999998"/>
  </r>
  <r>
    <x v="8"/>
    <s v="DE30"/>
    <x v="1"/>
    <x v="3"/>
    <n v="100"/>
    <x v="1"/>
    <x v="1"/>
    <x v="1"/>
    <s v="TWh"/>
    <n v="0"/>
  </r>
  <r>
    <x v="8"/>
    <s v="DE40"/>
    <x v="1"/>
    <x v="3"/>
    <n v="100"/>
    <x v="1"/>
    <x v="1"/>
    <x v="1"/>
    <s v="TWh"/>
    <n v="16.197415972999998"/>
  </r>
  <r>
    <x v="8"/>
    <s v="DE50"/>
    <x v="1"/>
    <x v="3"/>
    <n v="100"/>
    <x v="1"/>
    <x v="1"/>
    <x v="1"/>
    <s v="TWh"/>
    <n v="1.5407294E-2"/>
  </r>
  <r>
    <x v="8"/>
    <s v="DE60"/>
    <x v="1"/>
    <x v="3"/>
    <n v="100"/>
    <x v="1"/>
    <x v="1"/>
    <x v="1"/>
    <s v="TWh"/>
    <n v="0.19686811800000001"/>
  </r>
  <r>
    <x v="8"/>
    <s v="DE71"/>
    <x v="1"/>
    <x v="3"/>
    <n v="100"/>
    <x v="1"/>
    <x v="1"/>
    <x v="1"/>
    <s v="TWh"/>
    <n v="0"/>
  </r>
  <r>
    <x v="8"/>
    <s v="DE72"/>
    <x v="1"/>
    <x v="3"/>
    <n v="100"/>
    <x v="1"/>
    <x v="1"/>
    <x v="1"/>
    <s v="TWh"/>
    <n v="0"/>
  </r>
  <r>
    <x v="8"/>
    <s v="DE73"/>
    <x v="1"/>
    <x v="3"/>
    <n v="100"/>
    <x v="1"/>
    <x v="1"/>
    <x v="1"/>
    <s v="TWh"/>
    <n v="0.91105212499999999"/>
  </r>
  <r>
    <x v="8"/>
    <s v="DE80"/>
    <x v="1"/>
    <x v="3"/>
    <n v="100"/>
    <x v="1"/>
    <x v="1"/>
    <x v="1"/>
    <s v="TWh"/>
    <n v="8.6020733949999997"/>
  </r>
  <r>
    <x v="8"/>
    <s v="DE91"/>
    <x v="1"/>
    <x v="3"/>
    <n v="100"/>
    <x v="1"/>
    <x v="1"/>
    <x v="1"/>
    <s v="TWh"/>
    <n v="4.8025768610000004"/>
  </r>
  <r>
    <x v="8"/>
    <s v="DE92"/>
    <x v="1"/>
    <x v="3"/>
    <n v="100"/>
    <x v="1"/>
    <x v="1"/>
    <x v="1"/>
    <s v="TWh"/>
    <n v="3.9924887760000001"/>
  </r>
  <r>
    <x v="8"/>
    <s v="DE93"/>
    <x v="1"/>
    <x v="3"/>
    <n v="100"/>
    <x v="1"/>
    <x v="1"/>
    <x v="1"/>
    <s v="TWh"/>
    <n v="7.9465599259999999"/>
  </r>
  <r>
    <x v="8"/>
    <s v="DE94"/>
    <x v="1"/>
    <x v="3"/>
    <n v="100"/>
    <x v="1"/>
    <x v="1"/>
    <x v="1"/>
    <s v="TWh"/>
    <n v="4.0027347310000003"/>
  </r>
  <r>
    <x v="8"/>
    <s v="DEA1"/>
    <x v="1"/>
    <x v="3"/>
    <n v="100"/>
    <x v="1"/>
    <x v="1"/>
    <x v="1"/>
    <s v="TWh"/>
    <n v="1.005253478"/>
  </r>
  <r>
    <x v="8"/>
    <s v="DEA2"/>
    <x v="1"/>
    <x v="3"/>
    <n v="100"/>
    <x v="1"/>
    <x v="1"/>
    <x v="1"/>
    <s v="TWh"/>
    <n v="1.453422284"/>
  </r>
  <r>
    <x v="8"/>
    <s v="DEA3"/>
    <x v="1"/>
    <x v="3"/>
    <n v="100"/>
    <x v="1"/>
    <x v="1"/>
    <x v="1"/>
    <s v="TWh"/>
    <n v="11.172207706"/>
  </r>
  <r>
    <x v="8"/>
    <s v="DEA4"/>
    <x v="1"/>
    <x v="3"/>
    <n v="100"/>
    <x v="1"/>
    <x v="1"/>
    <x v="1"/>
    <s v="TWh"/>
    <n v="5.0772452760000002"/>
  </r>
  <r>
    <x v="8"/>
    <s v="DEA5"/>
    <x v="1"/>
    <x v="3"/>
    <n v="100"/>
    <x v="1"/>
    <x v="1"/>
    <x v="1"/>
    <s v="TWh"/>
    <n v="2.55479593"/>
  </r>
  <r>
    <x v="8"/>
    <s v="DEB1"/>
    <x v="1"/>
    <x v="3"/>
    <n v="100"/>
    <x v="1"/>
    <x v="1"/>
    <x v="1"/>
    <s v="TWh"/>
    <n v="0.38393437499999999"/>
  </r>
  <r>
    <x v="8"/>
    <s v="DEB2"/>
    <x v="1"/>
    <x v="3"/>
    <n v="100"/>
    <x v="1"/>
    <x v="1"/>
    <x v="1"/>
    <s v="TWh"/>
    <n v="0.43542352899999998"/>
  </r>
  <r>
    <x v="8"/>
    <s v="DEB3"/>
    <x v="1"/>
    <x v="3"/>
    <n v="100"/>
    <x v="1"/>
    <x v="1"/>
    <x v="1"/>
    <s v="TWh"/>
    <n v="0.74785220900000005"/>
  </r>
  <r>
    <x v="8"/>
    <s v="DED2"/>
    <x v="1"/>
    <x v="3"/>
    <n v="100"/>
    <x v="1"/>
    <x v="1"/>
    <x v="1"/>
    <s v="TWh"/>
    <n v="4.3397337589999996"/>
  </r>
  <r>
    <x v="8"/>
    <s v="DED4"/>
    <x v="1"/>
    <x v="3"/>
    <n v="100"/>
    <x v="1"/>
    <x v="1"/>
    <x v="1"/>
    <s v="TWh"/>
    <n v="5.0742018199999999"/>
  </r>
  <r>
    <x v="8"/>
    <s v="DED5"/>
    <x v="1"/>
    <x v="3"/>
    <n v="100"/>
    <x v="1"/>
    <x v="1"/>
    <x v="1"/>
    <s v="TWh"/>
    <n v="3.511038122"/>
  </r>
  <r>
    <x v="8"/>
    <s v="DEE0"/>
    <x v="1"/>
    <x v="3"/>
    <n v="100"/>
    <x v="1"/>
    <x v="1"/>
    <x v="1"/>
    <s v="TWh"/>
    <n v="27.004004338000001"/>
  </r>
  <r>
    <x v="8"/>
    <s v="DEF0"/>
    <x v="1"/>
    <x v="3"/>
    <n v="100"/>
    <x v="1"/>
    <x v="1"/>
    <x v="1"/>
    <s v="TWh"/>
    <n v="1.013723395"/>
  </r>
  <r>
    <x v="8"/>
    <s v="DEG0"/>
    <x v="1"/>
    <x v="3"/>
    <n v="100"/>
    <x v="1"/>
    <x v="1"/>
    <x v="1"/>
    <s v="TWh"/>
    <n v="8.378986008"/>
  </r>
  <r>
    <x v="9"/>
    <s v="EL30"/>
    <x v="1"/>
    <x v="3"/>
    <n v="100"/>
    <x v="1"/>
    <x v="1"/>
    <x v="1"/>
    <s v="TWh"/>
    <n v="3.5120395279999999"/>
  </r>
  <r>
    <x v="9"/>
    <s v="EL41"/>
    <x v="1"/>
    <x v="3"/>
    <n v="100"/>
    <x v="1"/>
    <x v="1"/>
    <x v="1"/>
    <s v="TWh"/>
    <n v="2.5837765149999998"/>
  </r>
  <r>
    <x v="9"/>
    <s v="EL42"/>
    <x v="1"/>
    <x v="3"/>
    <n v="100"/>
    <x v="1"/>
    <x v="1"/>
    <x v="1"/>
    <s v="TWh"/>
    <n v="2.7288269559999998"/>
  </r>
  <r>
    <x v="9"/>
    <s v="EL43"/>
    <x v="1"/>
    <x v="3"/>
    <n v="100"/>
    <x v="1"/>
    <x v="1"/>
    <x v="1"/>
    <s v="TWh"/>
    <n v="12.92088798"/>
  </r>
  <r>
    <x v="9"/>
    <s v="EL51"/>
    <x v="1"/>
    <x v="3"/>
    <n v="100"/>
    <x v="1"/>
    <x v="1"/>
    <x v="1"/>
    <s v="TWh"/>
    <n v="19.950551913999998"/>
  </r>
  <r>
    <x v="9"/>
    <s v="EL52"/>
    <x v="1"/>
    <x v="3"/>
    <n v="100"/>
    <x v="1"/>
    <x v="1"/>
    <x v="1"/>
    <s v="TWh"/>
    <n v="12.937528059"/>
  </r>
  <r>
    <x v="9"/>
    <s v="EL53"/>
    <x v="1"/>
    <x v="3"/>
    <n v="100"/>
    <x v="1"/>
    <x v="1"/>
    <x v="1"/>
    <s v="TWh"/>
    <n v="4.3343565149999996"/>
  </r>
  <r>
    <x v="9"/>
    <s v="EL54"/>
    <x v="1"/>
    <x v="3"/>
    <n v="100"/>
    <x v="1"/>
    <x v="1"/>
    <x v="1"/>
    <s v="TWh"/>
    <n v="5.3692569480000003"/>
  </r>
  <r>
    <x v="9"/>
    <s v="EL61"/>
    <x v="1"/>
    <x v="3"/>
    <n v="100"/>
    <x v="1"/>
    <x v="1"/>
    <x v="1"/>
    <s v="TWh"/>
    <n v="6.1345160209999996"/>
  </r>
  <r>
    <x v="9"/>
    <s v="EL62"/>
    <x v="1"/>
    <x v="3"/>
    <n v="100"/>
    <x v="1"/>
    <x v="1"/>
    <x v="1"/>
    <s v="TWh"/>
    <n v="3.056755017"/>
  </r>
  <r>
    <x v="9"/>
    <s v="EL63"/>
    <x v="1"/>
    <x v="3"/>
    <n v="100"/>
    <x v="1"/>
    <x v="1"/>
    <x v="1"/>
    <s v="TWh"/>
    <n v="15.641301656"/>
  </r>
  <r>
    <x v="9"/>
    <s v="EL64"/>
    <x v="1"/>
    <x v="3"/>
    <n v="100"/>
    <x v="1"/>
    <x v="1"/>
    <x v="1"/>
    <s v="TWh"/>
    <n v="14.232064296000001"/>
  </r>
  <r>
    <x v="9"/>
    <s v="EL65"/>
    <x v="1"/>
    <x v="3"/>
    <n v="100"/>
    <x v="1"/>
    <x v="1"/>
    <x v="1"/>
    <s v="TWh"/>
    <n v="26.822688938999999"/>
  </r>
  <r>
    <x v="24"/>
    <s v="HU10"/>
    <x v="1"/>
    <x v="3"/>
    <n v="100"/>
    <x v="1"/>
    <x v="1"/>
    <x v="1"/>
    <s v="TWh"/>
    <n v="3.7739529260000002"/>
  </r>
  <r>
    <x v="24"/>
    <s v="HU21"/>
    <x v="1"/>
    <x v="3"/>
    <n v="100"/>
    <x v="1"/>
    <x v="1"/>
    <x v="1"/>
    <s v="TWh"/>
    <n v="18.559526246000001"/>
  </r>
  <r>
    <x v="24"/>
    <s v="HU22"/>
    <x v="1"/>
    <x v="3"/>
    <n v="100"/>
    <x v="1"/>
    <x v="1"/>
    <x v="1"/>
    <s v="TWh"/>
    <n v="8.6014712800000002"/>
  </r>
  <r>
    <x v="24"/>
    <s v="HU23"/>
    <x v="1"/>
    <x v="3"/>
    <n v="100"/>
    <x v="1"/>
    <x v="1"/>
    <x v="1"/>
    <s v="TWh"/>
    <n v="28.522300322"/>
  </r>
  <r>
    <x v="24"/>
    <s v="HU31"/>
    <x v="1"/>
    <x v="3"/>
    <n v="100"/>
    <x v="1"/>
    <x v="1"/>
    <x v="1"/>
    <s v="TWh"/>
    <n v="0"/>
  </r>
  <r>
    <x v="24"/>
    <s v="HU32"/>
    <x v="1"/>
    <x v="3"/>
    <n v="100"/>
    <x v="1"/>
    <x v="1"/>
    <x v="1"/>
    <s v="TWh"/>
    <n v="0"/>
  </r>
  <r>
    <x v="24"/>
    <s v="HU33"/>
    <x v="1"/>
    <x v="3"/>
    <n v="100"/>
    <x v="1"/>
    <x v="1"/>
    <x v="1"/>
    <s v="TWh"/>
    <n v="20.124859826000002"/>
  </r>
  <r>
    <x v="10"/>
    <s v="IE01"/>
    <x v="1"/>
    <x v="3"/>
    <n v="100"/>
    <x v="1"/>
    <x v="1"/>
    <x v="1"/>
    <s v="TWh"/>
    <n v="0"/>
  </r>
  <r>
    <x v="10"/>
    <s v="IE02"/>
    <x v="1"/>
    <x v="3"/>
    <n v="100"/>
    <x v="1"/>
    <x v="1"/>
    <x v="1"/>
    <s v="TWh"/>
    <n v="0"/>
  </r>
  <r>
    <x v="11"/>
    <s v="ITC1"/>
    <x v="1"/>
    <x v="3"/>
    <n v="100"/>
    <x v="1"/>
    <x v="1"/>
    <x v="1"/>
    <s v="TWh"/>
    <n v="2.4273269700000002"/>
  </r>
  <r>
    <x v="11"/>
    <s v="ITC2"/>
    <x v="1"/>
    <x v="3"/>
    <n v="100"/>
    <x v="1"/>
    <x v="1"/>
    <x v="1"/>
    <s v="TWh"/>
    <n v="0.91796292700000004"/>
  </r>
  <r>
    <x v="11"/>
    <s v="ITC3"/>
    <x v="1"/>
    <x v="3"/>
    <n v="100"/>
    <x v="1"/>
    <x v="1"/>
    <x v="1"/>
    <s v="TWh"/>
    <n v="0.221978798"/>
  </r>
  <r>
    <x v="11"/>
    <s v="ITC4"/>
    <x v="1"/>
    <x v="3"/>
    <n v="100"/>
    <x v="1"/>
    <x v="1"/>
    <x v="1"/>
    <s v="TWh"/>
    <n v="3.309904027"/>
  </r>
  <r>
    <x v="11"/>
    <s v="ITF1"/>
    <x v="1"/>
    <x v="3"/>
    <n v="100"/>
    <x v="1"/>
    <x v="1"/>
    <x v="1"/>
    <s v="TWh"/>
    <n v="1.9494120100000001"/>
  </r>
  <r>
    <x v="11"/>
    <s v="ITF2"/>
    <x v="1"/>
    <x v="3"/>
    <n v="100"/>
    <x v="1"/>
    <x v="1"/>
    <x v="1"/>
    <s v="TWh"/>
    <n v="4.4130241420000003"/>
  </r>
  <r>
    <x v="11"/>
    <s v="ITF3"/>
    <x v="1"/>
    <x v="3"/>
    <n v="100"/>
    <x v="1"/>
    <x v="1"/>
    <x v="1"/>
    <s v="TWh"/>
    <n v="4.9350440820000001"/>
  </r>
  <r>
    <x v="11"/>
    <s v="ITF4"/>
    <x v="1"/>
    <x v="3"/>
    <n v="100"/>
    <x v="1"/>
    <x v="1"/>
    <x v="1"/>
    <s v="TWh"/>
    <n v="65.909553174999999"/>
  </r>
  <r>
    <x v="11"/>
    <s v="ITF5"/>
    <x v="1"/>
    <x v="3"/>
    <n v="100"/>
    <x v="1"/>
    <x v="1"/>
    <x v="1"/>
    <s v="TWh"/>
    <n v="16.808354669"/>
  </r>
  <r>
    <x v="11"/>
    <s v="ITF6"/>
    <x v="1"/>
    <x v="3"/>
    <n v="100"/>
    <x v="1"/>
    <x v="1"/>
    <x v="1"/>
    <s v="TWh"/>
    <n v="11.103818860000001"/>
  </r>
  <r>
    <x v="11"/>
    <s v="ITG1"/>
    <x v="1"/>
    <x v="3"/>
    <n v="100"/>
    <x v="1"/>
    <x v="1"/>
    <x v="1"/>
    <s v="TWh"/>
    <n v="46.163567839999999"/>
  </r>
  <r>
    <x v="11"/>
    <s v="ITG2"/>
    <x v="1"/>
    <x v="3"/>
    <n v="100"/>
    <x v="1"/>
    <x v="1"/>
    <x v="1"/>
    <s v="TWh"/>
    <n v="43.284222225999997"/>
  </r>
  <r>
    <x v="11"/>
    <s v="ITH1"/>
    <x v="1"/>
    <x v="3"/>
    <n v="100"/>
    <x v="1"/>
    <x v="1"/>
    <x v="1"/>
    <s v="TWh"/>
    <n v="1.156354466"/>
  </r>
  <r>
    <x v="11"/>
    <s v="ITH2"/>
    <x v="1"/>
    <x v="3"/>
    <n v="100"/>
    <x v="1"/>
    <x v="1"/>
    <x v="1"/>
    <s v="TWh"/>
    <n v="0.53103123500000005"/>
  </r>
  <r>
    <x v="11"/>
    <s v="ITH3"/>
    <x v="1"/>
    <x v="3"/>
    <n v="100"/>
    <x v="1"/>
    <x v="1"/>
    <x v="1"/>
    <s v="TWh"/>
    <n v="0"/>
  </r>
  <r>
    <x v="11"/>
    <s v="ITH4"/>
    <x v="1"/>
    <x v="3"/>
    <n v="100"/>
    <x v="1"/>
    <x v="1"/>
    <x v="1"/>
    <s v="TWh"/>
    <n v="0.63126030799999999"/>
  </r>
  <r>
    <x v="11"/>
    <s v="ITH5"/>
    <x v="1"/>
    <x v="3"/>
    <n v="100"/>
    <x v="1"/>
    <x v="1"/>
    <x v="1"/>
    <s v="TWh"/>
    <n v="0"/>
  </r>
  <r>
    <x v="11"/>
    <s v="ITI1"/>
    <x v="1"/>
    <x v="3"/>
    <n v="100"/>
    <x v="1"/>
    <x v="1"/>
    <x v="1"/>
    <s v="TWh"/>
    <n v="7.5435256449999999"/>
  </r>
  <r>
    <x v="11"/>
    <s v="ITI2"/>
    <x v="1"/>
    <x v="3"/>
    <n v="100"/>
    <x v="1"/>
    <x v="1"/>
    <x v="1"/>
    <s v="TWh"/>
    <n v="2.5198188309999998"/>
  </r>
  <r>
    <x v="11"/>
    <s v="ITI3"/>
    <x v="1"/>
    <x v="3"/>
    <n v="100"/>
    <x v="1"/>
    <x v="1"/>
    <x v="1"/>
    <s v="TWh"/>
    <n v="5.0368716600000001"/>
  </r>
  <r>
    <x v="11"/>
    <s v="ITI4"/>
    <x v="1"/>
    <x v="3"/>
    <n v="100"/>
    <x v="1"/>
    <x v="1"/>
    <x v="1"/>
    <s v="TWh"/>
    <n v="5.3489616350000002"/>
  </r>
  <r>
    <x v="11"/>
    <s v="SM00"/>
    <x v="1"/>
    <x v="3"/>
    <n v="100"/>
    <x v="1"/>
    <x v="1"/>
    <x v="1"/>
    <s v="TWh"/>
    <n v="3.4608440999999997E-2"/>
  </r>
  <r>
    <x v="12"/>
    <s v="LV00"/>
    <x v="1"/>
    <x v="3"/>
    <n v="100"/>
    <x v="1"/>
    <x v="1"/>
    <x v="1"/>
    <s v="TWh"/>
    <n v="38.230240631999997"/>
  </r>
  <r>
    <x v="13"/>
    <s v="LT00"/>
    <x v="1"/>
    <x v="3"/>
    <n v="100"/>
    <x v="1"/>
    <x v="1"/>
    <x v="1"/>
    <s v="TWh"/>
    <n v="33.633627928000003"/>
  </r>
  <r>
    <x v="25"/>
    <s v="LU00"/>
    <x v="1"/>
    <x v="3"/>
    <n v="100"/>
    <x v="1"/>
    <x v="1"/>
    <x v="1"/>
    <s v="TWh"/>
    <n v="1.3674930504201668"/>
  </r>
  <r>
    <x v="14"/>
    <s v="MT00"/>
    <x v="1"/>
    <x v="3"/>
    <n v="100"/>
    <x v="1"/>
    <x v="1"/>
    <x v="1"/>
    <s v="TWh"/>
    <n v="2.4196924000000002E-2"/>
  </r>
  <r>
    <x v="15"/>
    <s v="NL11"/>
    <x v="1"/>
    <x v="3"/>
    <n v="100"/>
    <x v="1"/>
    <x v="1"/>
    <x v="1"/>
    <s v="TWh"/>
    <n v="0"/>
  </r>
  <r>
    <x v="15"/>
    <s v="NL12"/>
    <x v="1"/>
    <x v="3"/>
    <n v="100"/>
    <x v="1"/>
    <x v="1"/>
    <x v="1"/>
    <s v="TWh"/>
    <n v="0"/>
  </r>
  <r>
    <x v="15"/>
    <s v="NL13"/>
    <x v="1"/>
    <x v="3"/>
    <n v="100"/>
    <x v="1"/>
    <x v="1"/>
    <x v="1"/>
    <s v="TWh"/>
    <n v="0"/>
  </r>
  <r>
    <x v="15"/>
    <s v="NL21"/>
    <x v="1"/>
    <x v="3"/>
    <n v="100"/>
    <x v="1"/>
    <x v="1"/>
    <x v="1"/>
    <s v="TWh"/>
    <n v="1.9151580189999999"/>
  </r>
  <r>
    <x v="15"/>
    <s v="NL22"/>
    <x v="1"/>
    <x v="3"/>
    <n v="100"/>
    <x v="1"/>
    <x v="1"/>
    <x v="1"/>
    <s v="TWh"/>
    <n v="4.7347477939999996"/>
  </r>
  <r>
    <x v="15"/>
    <s v="NL23"/>
    <x v="1"/>
    <x v="3"/>
    <n v="100"/>
    <x v="1"/>
    <x v="1"/>
    <x v="1"/>
    <s v="TWh"/>
    <n v="0"/>
  </r>
  <r>
    <x v="15"/>
    <s v="NL31"/>
    <x v="1"/>
    <x v="3"/>
    <n v="100"/>
    <x v="1"/>
    <x v="1"/>
    <x v="1"/>
    <s v="TWh"/>
    <n v="0"/>
  </r>
  <r>
    <x v="15"/>
    <s v="NL32"/>
    <x v="1"/>
    <x v="3"/>
    <n v="100"/>
    <x v="1"/>
    <x v="1"/>
    <x v="1"/>
    <s v="TWh"/>
    <n v="0"/>
  </r>
  <r>
    <x v="15"/>
    <s v="NL33"/>
    <x v="1"/>
    <x v="3"/>
    <n v="100"/>
    <x v="1"/>
    <x v="1"/>
    <x v="1"/>
    <s v="TWh"/>
    <n v="0"/>
  </r>
  <r>
    <x v="15"/>
    <s v="NL34"/>
    <x v="1"/>
    <x v="3"/>
    <n v="100"/>
    <x v="1"/>
    <x v="1"/>
    <x v="1"/>
    <s v="TWh"/>
    <n v="0"/>
  </r>
  <r>
    <x v="15"/>
    <s v="NL41"/>
    <x v="1"/>
    <x v="3"/>
    <n v="100"/>
    <x v="1"/>
    <x v="1"/>
    <x v="1"/>
    <s v="TWh"/>
    <n v="0"/>
  </r>
  <r>
    <x v="15"/>
    <s v="NL42"/>
    <x v="1"/>
    <x v="3"/>
    <n v="100"/>
    <x v="1"/>
    <x v="1"/>
    <x v="1"/>
    <s v="TWh"/>
    <n v="4.2475050000000003"/>
  </r>
  <r>
    <x v="16"/>
    <s v="PL11"/>
    <x v="1"/>
    <x v="3"/>
    <n v="100"/>
    <x v="1"/>
    <x v="1"/>
    <x v="1"/>
    <s v="TWh"/>
    <n v="5.4632275630000002"/>
  </r>
  <r>
    <x v="16"/>
    <s v="PL12"/>
    <x v="1"/>
    <x v="3"/>
    <n v="100"/>
    <x v="1"/>
    <x v="1"/>
    <x v="1"/>
    <s v="TWh"/>
    <n v="5.6263964629999998"/>
  </r>
  <r>
    <x v="16"/>
    <s v="PL21"/>
    <x v="1"/>
    <x v="3"/>
    <n v="100"/>
    <x v="1"/>
    <x v="1"/>
    <x v="1"/>
    <s v="TWh"/>
    <n v="1.789836191"/>
  </r>
  <r>
    <x v="16"/>
    <s v="PL22"/>
    <x v="1"/>
    <x v="3"/>
    <n v="100"/>
    <x v="1"/>
    <x v="1"/>
    <x v="1"/>
    <s v="TWh"/>
    <n v="0.45885445899999999"/>
  </r>
  <r>
    <x v="16"/>
    <s v="PL31"/>
    <x v="1"/>
    <x v="3"/>
    <n v="100"/>
    <x v="1"/>
    <x v="1"/>
    <x v="1"/>
    <s v="TWh"/>
    <n v="3.0145797089999999"/>
  </r>
  <r>
    <x v="16"/>
    <s v="PL32"/>
    <x v="1"/>
    <x v="3"/>
    <n v="100"/>
    <x v="1"/>
    <x v="1"/>
    <x v="1"/>
    <s v="TWh"/>
    <n v="3.7340862559999999"/>
  </r>
  <r>
    <x v="16"/>
    <s v="PL33"/>
    <x v="1"/>
    <x v="3"/>
    <n v="100"/>
    <x v="1"/>
    <x v="1"/>
    <x v="1"/>
    <s v="TWh"/>
    <n v="2.494963356"/>
  </r>
  <r>
    <x v="16"/>
    <s v="PL34"/>
    <x v="1"/>
    <x v="3"/>
    <n v="100"/>
    <x v="1"/>
    <x v="1"/>
    <x v="1"/>
    <s v="TWh"/>
    <n v="0"/>
  </r>
  <r>
    <x v="16"/>
    <s v="PL41"/>
    <x v="1"/>
    <x v="3"/>
    <n v="100"/>
    <x v="1"/>
    <x v="1"/>
    <x v="1"/>
    <s v="TWh"/>
    <n v="5.7247405149999997"/>
  </r>
  <r>
    <x v="16"/>
    <s v="PL42"/>
    <x v="1"/>
    <x v="3"/>
    <n v="100"/>
    <x v="1"/>
    <x v="1"/>
    <x v="1"/>
    <s v="TWh"/>
    <n v="4.9895964639999999"/>
  </r>
  <r>
    <x v="16"/>
    <s v="PL43"/>
    <x v="1"/>
    <x v="3"/>
    <n v="100"/>
    <x v="1"/>
    <x v="1"/>
    <x v="1"/>
    <s v="TWh"/>
    <n v="5.0826054239999996"/>
  </r>
  <r>
    <x v="16"/>
    <s v="PL51"/>
    <x v="1"/>
    <x v="3"/>
    <n v="100"/>
    <x v="1"/>
    <x v="1"/>
    <x v="1"/>
    <s v="TWh"/>
    <n v="5.0878659710000003"/>
  </r>
  <r>
    <x v="16"/>
    <s v="PL52"/>
    <x v="1"/>
    <x v="3"/>
    <n v="100"/>
    <x v="1"/>
    <x v="1"/>
    <x v="1"/>
    <s v="TWh"/>
    <n v="1.425693221"/>
  </r>
  <r>
    <x v="16"/>
    <s v="PL61"/>
    <x v="1"/>
    <x v="3"/>
    <n v="100"/>
    <x v="1"/>
    <x v="1"/>
    <x v="1"/>
    <s v="TWh"/>
    <n v="0"/>
  </r>
  <r>
    <x v="16"/>
    <s v="PL62"/>
    <x v="1"/>
    <x v="3"/>
    <n v="100"/>
    <x v="1"/>
    <x v="1"/>
    <x v="1"/>
    <s v="TWh"/>
    <n v="0"/>
  </r>
  <r>
    <x v="16"/>
    <s v="PL63"/>
    <x v="1"/>
    <x v="3"/>
    <n v="100"/>
    <x v="1"/>
    <x v="1"/>
    <x v="1"/>
    <s v="TWh"/>
    <n v="0"/>
  </r>
  <r>
    <x v="17"/>
    <s v="PT11"/>
    <x v="1"/>
    <x v="3"/>
    <n v="100"/>
    <x v="1"/>
    <x v="1"/>
    <x v="1"/>
    <s v="TWh"/>
    <n v="15.936248150000001"/>
  </r>
  <r>
    <x v="17"/>
    <s v="PT15"/>
    <x v="1"/>
    <x v="3"/>
    <n v="100"/>
    <x v="1"/>
    <x v="1"/>
    <x v="1"/>
    <s v="TWh"/>
    <n v="3.2760215179999999"/>
  </r>
  <r>
    <x v="17"/>
    <s v="PT16"/>
    <x v="1"/>
    <x v="3"/>
    <n v="100"/>
    <x v="1"/>
    <x v="1"/>
    <x v="1"/>
    <s v="TWh"/>
    <n v="9.2220191469999993"/>
  </r>
  <r>
    <x v="17"/>
    <s v="PT17"/>
    <x v="1"/>
    <x v="3"/>
    <n v="100"/>
    <x v="1"/>
    <x v="1"/>
    <x v="1"/>
    <s v="TWh"/>
    <n v="2.0703526700000001"/>
  </r>
  <r>
    <x v="17"/>
    <s v="PT18"/>
    <x v="1"/>
    <x v="3"/>
    <n v="100"/>
    <x v="1"/>
    <x v="1"/>
    <x v="1"/>
    <s v="TWh"/>
    <n v="36.567140369999997"/>
  </r>
  <r>
    <x v="18"/>
    <s v="RO11"/>
    <x v="1"/>
    <x v="3"/>
    <n v="100"/>
    <x v="1"/>
    <x v="1"/>
    <x v="1"/>
    <s v="TWh"/>
    <n v="18.228320817"/>
  </r>
  <r>
    <x v="18"/>
    <s v="RO12"/>
    <x v="1"/>
    <x v="3"/>
    <n v="100"/>
    <x v="1"/>
    <x v="1"/>
    <x v="1"/>
    <s v="TWh"/>
    <n v="19.707240034000002"/>
  </r>
  <r>
    <x v="18"/>
    <s v="RO21"/>
    <x v="1"/>
    <x v="3"/>
    <n v="100"/>
    <x v="1"/>
    <x v="1"/>
    <x v="1"/>
    <s v="TWh"/>
    <n v="59.808008913999998"/>
  </r>
  <r>
    <x v="18"/>
    <s v="RO22"/>
    <x v="1"/>
    <x v="3"/>
    <n v="100"/>
    <x v="1"/>
    <x v="1"/>
    <x v="1"/>
    <s v="TWh"/>
    <n v="78.407291877000006"/>
  </r>
  <r>
    <x v="18"/>
    <s v="RO31"/>
    <x v="1"/>
    <x v="3"/>
    <n v="100"/>
    <x v="1"/>
    <x v="1"/>
    <x v="1"/>
    <s v="TWh"/>
    <n v="59.614663102999998"/>
  </r>
  <r>
    <x v="18"/>
    <s v="RO32"/>
    <x v="1"/>
    <x v="3"/>
    <n v="100"/>
    <x v="1"/>
    <x v="1"/>
    <x v="1"/>
    <s v="TWh"/>
    <n v="0"/>
  </r>
  <r>
    <x v="18"/>
    <s v="RO41"/>
    <x v="1"/>
    <x v="3"/>
    <n v="100"/>
    <x v="1"/>
    <x v="1"/>
    <x v="1"/>
    <s v="TWh"/>
    <n v="22.104446161999999"/>
  </r>
  <r>
    <x v="18"/>
    <s v="RO42"/>
    <x v="1"/>
    <x v="3"/>
    <n v="100"/>
    <x v="1"/>
    <x v="1"/>
    <x v="1"/>
    <s v="TWh"/>
    <n v="17.396780293999999"/>
  </r>
  <r>
    <x v="26"/>
    <s v="SK01"/>
    <x v="1"/>
    <x v="3"/>
    <n v="100"/>
    <x v="1"/>
    <x v="1"/>
    <x v="1"/>
    <s v="TWh"/>
    <n v="1.363156086"/>
  </r>
  <r>
    <x v="26"/>
    <s v="SK02"/>
    <x v="1"/>
    <x v="3"/>
    <n v="100"/>
    <x v="1"/>
    <x v="1"/>
    <x v="1"/>
    <s v="TWh"/>
    <n v="24.851424352999999"/>
  </r>
  <r>
    <x v="26"/>
    <s v="SK03"/>
    <x v="1"/>
    <x v="3"/>
    <n v="100"/>
    <x v="1"/>
    <x v="1"/>
    <x v="1"/>
    <s v="TWh"/>
    <n v="3.595315593"/>
  </r>
  <r>
    <x v="26"/>
    <s v="SK04"/>
    <x v="1"/>
    <x v="3"/>
    <n v="100"/>
    <x v="1"/>
    <x v="1"/>
    <x v="1"/>
    <s v="TWh"/>
    <n v="0"/>
  </r>
  <r>
    <x v="27"/>
    <s v="SI03"/>
    <x v="1"/>
    <x v="3"/>
    <n v="100"/>
    <x v="1"/>
    <x v="1"/>
    <x v="1"/>
    <s v="TWh"/>
    <n v="3.741837554"/>
  </r>
  <r>
    <x v="27"/>
    <s v="SI04"/>
    <x v="1"/>
    <x v="3"/>
    <n v="100"/>
    <x v="1"/>
    <x v="1"/>
    <x v="1"/>
    <s v="TWh"/>
    <n v="0.31427459299999999"/>
  </r>
  <r>
    <x v="19"/>
    <s v="AD00"/>
    <x v="1"/>
    <x v="3"/>
    <n v="100"/>
    <x v="1"/>
    <x v="1"/>
    <x v="1"/>
    <s v="TWh"/>
    <n v="0.20581954299999999"/>
  </r>
  <r>
    <x v="19"/>
    <s v="ES11"/>
    <x v="1"/>
    <x v="3"/>
    <n v="100"/>
    <x v="1"/>
    <x v="1"/>
    <x v="1"/>
    <s v="TWh"/>
    <n v="15.584877171"/>
  </r>
  <r>
    <x v="19"/>
    <s v="ES12"/>
    <x v="1"/>
    <x v="3"/>
    <n v="100"/>
    <x v="1"/>
    <x v="1"/>
    <x v="1"/>
    <s v="TWh"/>
    <n v="5.104538904"/>
  </r>
  <r>
    <x v="19"/>
    <s v="ES13"/>
    <x v="1"/>
    <x v="3"/>
    <n v="100"/>
    <x v="1"/>
    <x v="1"/>
    <x v="1"/>
    <s v="TWh"/>
    <n v="2.0876973150000002"/>
  </r>
  <r>
    <x v="19"/>
    <s v="ES21"/>
    <x v="1"/>
    <x v="3"/>
    <n v="100"/>
    <x v="1"/>
    <x v="1"/>
    <x v="1"/>
    <s v="TWh"/>
    <n v="4.0004913240000004"/>
  </r>
  <r>
    <x v="19"/>
    <s v="ES22"/>
    <x v="1"/>
    <x v="3"/>
    <n v="100"/>
    <x v="1"/>
    <x v="1"/>
    <x v="1"/>
    <s v="TWh"/>
    <n v="14.355296505"/>
  </r>
  <r>
    <x v="19"/>
    <s v="ES23"/>
    <x v="1"/>
    <x v="3"/>
    <n v="100"/>
    <x v="1"/>
    <x v="1"/>
    <x v="1"/>
    <s v="TWh"/>
    <n v="6.4196075029999999"/>
  </r>
  <r>
    <x v="19"/>
    <s v="ES24"/>
    <x v="1"/>
    <x v="3"/>
    <n v="100"/>
    <x v="1"/>
    <x v="1"/>
    <x v="1"/>
    <s v="TWh"/>
    <n v="73.184695671"/>
  </r>
  <r>
    <x v="19"/>
    <s v="ES30"/>
    <x v="1"/>
    <x v="3"/>
    <n v="100"/>
    <x v="1"/>
    <x v="1"/>
    <x v="1"/>
    <s v="TWh"/>
    <n v="2.7371036200000001"/>
  </r>
  <r>
    <x v="19"/>
    <s v="ES41"/>
    <x v="1"/>
    <x v="3"/>
    <n v="100"/>
    <x v="1"/>
    <x v="1"/>
    <x v="1"/>
    <s v="TWh"/>
    <n v="237.504969983"/>
  </r>
  <r>
    <x v="19"/>
    <s v="ES42"/>
    <x v="1"/>
    <x v="3"/>
    <n v="100"/>
    <x v="1"/>
    <x v="1"/>
    <x v="1"/>
    <s v="TWh"/>
    <n v="211.910014147"/>
  </r>
  <r>
    <x v="19"/>
    <s v="ES43"/>
    <x v="1"/>
    <x v="3"/>
    <n v="100"/>
    <x v="1"/>
    <x v="1"/>
    <x v="1"/>
    <s v="TWh"/>
    <n v="32.228690559"/>
  </r>
  <r>
    <x v="19"/>
    <s v="ES51"/>
    <x v="1"/>
    <x v="3"/>
    <n v="100"/>
    <x v="1"/>
    <x v="1"/>
    <x v="1"/>
    <s v="TWh"/>
    <n v="30.301059122000002"/>
  </r>
  <r>
    <x v="19"/>
    <s v="ES52"/>
    <x v="1"/>
    <x v="3"/>
    <n v="100"/>
    <x v="1"/>
    <x v="1"/>
    <x v="1"/>
    <s v="TWh"/>
    <n v="37.202414001000001"/>
  </r>
  <r>
    <x v="19"/>
    <s v="ES53"/>
    <x v="1"/>
    <x v="3"/>
    <n v="100"/>
    <x v="1"/>
    <x v="1"/>
    <x v="1"/>
    <s v="TWh"/>
    <n v="2.7435973009999999"/>
  </r>
  <r>
    <x v="19"/>
    <s v="ES61"/>
    <x v="1"/>
    <x v="3"/>
    <n v="100"/>
    <x v="1"/>
    <x v="1"/>
    <x v="1"/>
    <s v="TWh"/>
    <n v="64.381752688000006"/>
  </r>
  <r>
    <x v="19"/>
    <s v="ES62"/>
    <x v="1"/>
    <x v="3"/>
    <n v="100"/>
    <x v="1"/>
    <x v="1"/>
    <x v="1"/>
    <s v="TWh"/>
    <n v="14.859056067999999"/>
  </r>
  <r>
    <x v="20"/>
    <s v="SE11"/>
    <x v="1"/>
    <x v="3"/>
    <n v="100"/>
    <x v="1"/>
    <x v="1"/>
    <x v="1"/>
    <s v="TWh"/>
    <n v="2.9460500000000001E-2"/>
  </r>
  <r>
    <x v="20"/>
    <s v="SE12"/>
    <x v="1"/>
    <x v="3"/>
    <n v="100"/>
    <x v="1"/>
    <x v="1"/>
    <x v="1"/>
    <s v="TWh"/>
    <n v="7.0585071050000003"/>
  </r>
  <r>
    <x v="20"/>
    <s v="SE21"/>
    <x v="1"/>
    <x v="3"/>
    <n v="100"/>
    <x v="1"/>
    <x v="1"/>
    <x v="1"/>
    <s v="TWh"/>
    <n v="4.126285449"/>
  </r>
  <r>
    <x v="20"/>
    <s v="SE22"/>
    <x v="1"/>
    <x v="3"/>
    <n v="100"/>
    <x v="1"/>
    <x v="1"/>
    <x v="1"/>
    <s v="TWh"/>
    <n v="1.422492834"/>
  </r>
  <r>
    <x v="20"/>
    <s v="SE23"/>
    <x v="1"/>
    <x v="3"/>
    <n v="100"/>
    <x v="1"/>
    <x v="1"/>
    <x v="1"/>
    <s v="TWh"/>
    <n v="7.5817812079999998"/>
  </r>
  <r>
    <x v="20"/>
    <s v="SE31"/>
    <x v="1"/>
    <x v="3"/>
    <n v="100"/>
    <x v="1"/>
    <x v="1"/>
    <x v="1"/>
    <s v="TWh"/>
    <n v="7.0952289879999997"/>
  </r>
  <r>
    <x v="20"/>
    <s v="SE32"/>
    <x v="1"/>
    <x v="3"/>
    <n v="100"/>
    <x v="1"/>
    <x v="1"/>
    <x v="1"/>
    <s v="TWh"/>
    <n v="7.7861169910000001"/>
  </r>
  <r>
    <x v="20"/>
    <s v="SE33"/>
    <x v="1"/>
    <x v="3"/>
    <n v="100"/>
    <x v="1"/>
    <x v="1"/>
    <x v="1"/>
    <s v="TWh"/>
    <n v="12.408079053"/>
  </r>
  <r>
    <x v="21"/>
    <s v="UKC1"/>
    <x v="1"/>
    <x v="3"/>
    <n v="100"/>
    <x v="1"/>
    <x v="1"/>
    <x v="1"/>
    <s v="TWh"/>
    <n v="0"/>
  </r>
  <r>
    <x v="21"/>
    <s v="UKC2"/>
    <x v="1"/>
    <x v="3"/>
    <n v="100"/>
    <x v="1"/>
    <x v="1"/>
    <x v="1"/>
    <s v="TWh"/>
    <n v="0"/>
  </r>
  <r>
    <x v="21"/>
    <s v="UKD1"/>
    <x v="1"/>
    <x v="3"/>
    <n v="100"/>
    <x v="1"/>
    <x v="1"/>
    <x v="1"/>
    <s v="TWh"/>
    <n v="0"/>
  </r>
  <r>
    <x v="21"/>
    <s v="UKD3"/>
    <x v="1"/>
    <x v="3"/>
    <n v="100"/>
    <x v="1"/>
    <x v="1"/>
    <x v="1"/>
    <s v="TWh"/>
    <n v="1.8224503999999999E-2"/>
  </r>
  <r>
    <x v="21"/>
    <s v="UKD4"/>
    <x v="1"/>
    <x v="3"/>
    <n v="100"/>
    <x v="1"/>
    <x v="1"/>
    <x v="1"/>
    <s v="TWh"/>
    <n v="0"/>
  </r>
  <r>
    <x v="21"/>
    <s v="UKD6"/>
    <x v="1"/>
    <x v="3"/>
    <n v="100"/>
    <x v="1"/>
    <x v="1"/>
    <x v="1"/>
    <s v="TWh"/>
    <n v="0"/>
  </r>
  <r>
    <x v="21"/>
    <s v="UKD7"/>
    <x v="1"/>
    <x v="3"/>
    <n v="100"/>
    <x v="1"/>
    <x v="1"/>
    <x v="1"/>
    <s v="TWh"/>
    <n v="0"/>
  </r>
  <r>
    <x v="21"/>
    <s v="UKE1"/>
    <x v="1"/>
    <x v="3"/>
    <n v="100"/>
    <x v="1"/>
    <x v="1"/>
    <x v="1"/>
    <s v="TWh"/>
    <n v="0"/>
  </r>
  <r>
    <x v="21"/>
    <s v="UKE2"/>
    <x v="1"/>
    <x v="3"/>
    <n v="100"/>
    <x v="1"/>
    <x v="1"/>
    <x v="1"/>
    <s v="TWh"/>
    <n v="0"/>
  </r>
  <r>
    <x v="21"/>
    <s v="UKE3"/>
    <x v="1"/>
    <x v="3"/>
    <n v="100"/>
    <x v="1"/>
    <x v="1"/>
    <x v="1"/>
    <s v="TWh"/>
    <n v="0"/>
  </r>
  <r>
    <x v="21"/>
    <s v="UKE4"/>
    <x v="1"/>
    <x v="3"/>
    <n v="100"/>
    <x v="1"/>
    <x v="1"/>
    <x v="1"/>
    <s v="TWh"/>
    <n v="0"/>
  </r>
  <r>
    <x v="21"/>
    <s v="UKF1"/>
    <x v="1"/>
    <x v="3"/>
    <n v="100"/>
    <x v="1"/>
    <x v="1"/>
    <x v="1"/>
    <s v="TWh"/>
    <n v="0"/>
  </r>
  <r>
    <x v="21"/>
    <s v="UKF2"/>
    <x v="1"/>
    <x v="3"/>
    <n v="100"/>
    <x v="1"/>
    <x v="1"/>
    <x v="1"/>
    <s v="TWh"/>
    <n v="0"/>
  </r>
  <r>
    <x v="21"/>
    <s v="UKF3"/>
    <x v="1"/>
    <x v="3"/>
    <n v="100"/>
    <x v="1"/>
    <x v="1"/>
    <x v="1"/>
    <s v="TWh"/>
    <n v="0"/>
  </r>
  <r>
    <x v="21"/>
    <s v="UKG1"/>
    <x v="1"/>
    <x v="3"/>
    <n v="100"/>
    <x v="1"/>
    <x v="1"/>
    <x v="1"/>
    <s v="TWh"/>
    <n v="0"/>
  </r>
  <r>
    <x v="21"/>
    <s v="UKG2"/>
    <x v="1"/>
    <x v="3"/>
    <n v="100"/>
    <x v="1"/>
    <x v="1"/>
    <x v="1"/>
    <s v="TWh"/>
    <n v="0"/>
  </r>
  <r>
    <x v="21"/>
    <s v="UKG3"/>
    <x v="1"/>
    <x v="3"/>
    <n v="100"/>
    <x v="1"/>
    <x v="1"/>
    <x v="1"/>
    <s v="TWh"/>
    <n v="0"/>
  </r>
  <r>
    <x v="21"/>
    <s v="UKH1"/>
    <x v="1"/>
    <x v="3"/>
    <n v="100"/>
    <x v="1"/>
    <x v="1"/>
    <x v="1"/>
    <s v="TWh"/>
    <n v="0"/>
  </r>
  <r>
    <x v="21"/>
    <s v="UKH2"/>
    <x v="1"/>
    <x v="3"/>
    <n v="100"/>
    <x v="1"/>
    <x v="1"/>
    <x v="1"/>
    <s v="TWh"/>
    <n v="0"/>
  </r>
  <r>
    <x v="21"/>
    <s v="UKH3"/>
    <x v="1"/>
    <x v="3"/>
    <n v="100"/>
    <x v="1"/>
    <x v="1"/>
    <x v="1"/>
    <s v="TWh"/>
    <n v="0"/>
  </r>
  <r>
    <x v="21"/>
    <s v="UKI3"/>
    <x v="1"/>
    <x v="3"/>
    <n v="100"/>
    <x v="1"/>
    <x v="1"/>
    <x v="1"/>
    <s v="TWh"/>
    <n v="0"/>
  </r>
  <r>
    <x v="21"/>
    <s v="UKI4"/>
    <x v="1"/>
    <x v="3"/>
    <n v="100"/>
    <x v="1"/>
    <x v="1"/>
    <x v="1"/>
    <s v="TWh"/>
    <n v="0"/>
  </r>
  <r>
    <x v="21"/>
    <s v="UKI5"/>
    <x v="1"/>
    <x v="3"/>
    <n v="100"/>
    <x v="1"/>
    <x v="1"/>
    <x v="1"/>
    <s v="TWh"/>
    <n v="0"/>
  </r>
  <r>
    <x v="21"/>
    <s v="UKI6"/>
    <x v="1"/>
    <x v="3"/>
    <n v="100"/>
    <x v="1"/>
    <x v="1"/>
    <x v="1"/>
    <s v="TWh"/>
    <n v="0"/>
  </r>
  <r>
    <x v="21"/>
    <s v="UKI7"/>
    <x v="1"/>
    <x v="3"/>
    <n v="100"/>
    <x v="1"/>
    <x v="1"/>
    <x v="1"/>
    <s v="TWh"/>
    <n v="0"/>
  </r>
  <r>
    <x v="21"/>
    <s v="UKJ1"/>
    <x v="1"/>
    <x v="3"/>
    <n v="100"/>
    <x v="1"/>
    <x v="1"/>
    <x v="1"/>
    <s v="TWh"/>
    <n v="0"/>
  </r>
  <r>
    <x v="21"/>
    <s v="UKJ2"/>
    <x v="1"/>
    <x v="3"/>
    <n v="100"/>
    <x v="1"/>
    <x v="1"/>
    <x v="1"/>
    <s v="TWh"/>
    <n v="0"/>
  </r>
  <r>
    <x v="21"/>
    <s v="UKJ3"/>
    <x v="1"/>
    <x v="3"/>
    <n v="100"/>
    <x v="1"/>
    <x v="1"/>
    <x v="1"/>
    <s v="TWh"/>
    <n v="0"/>
  </r>
  <r>
    <x v="21"/>
    <s v="UKJ4"/>
    <x v="1"/>
    <x v="3"/>
    <n v="100"/>
    <x v="1"/>
    <x v="1"/>
    <x v="1"/>
    <s v="TWh"/>
    <n v="0"/>
  </r>
  <r>
    <x v="21"/>
    <s v="UKK1"/>
    <x v="1"/>
    <x v="3"/>
    <n v="100"/>
    <x v="1"/>
    <x v="1"/>
    <x v="1"/>
    <s v="TWh"/>
    <n v="0"/>
  </r>
  <r>
    <x v="21"/>
    <s v="UKK2"/>
    <x v="1"/>
    <x v="3"/>
    <n v="100"/>
    <x v="1"/>
    <x v="1"/>
    <x v="1"/>
    <s v="TWh"/>
    <n v="0"/>
  </r>
  <r>
    <x v="21"/>
    <s v="UKK3"/>
    <x v="1"/>
    <x v="3"/>
    <n v="100"/>
    <x v="1"/>
    <x v="1"/>
    <x v="1"/>
    <s v="TWh"/>
    <n v="0"/>
  </r>
  <r>
    <x v="21"/>
    <s v="UKK4"/>
    <x v="1"/>
    <x v="3"/>
    <n v="100"/>
    <x v="1"/>
    <x v="1"/>
    <x v="1"/>
    <s v="TWh"/>
    <n v="0"/>
  </r>
  <r>
    <x v="21"/>
    <s v="UKL1"/>
    <x v="1"/>
    <x v="3"/>
    <n v="100"/>
    <x v="1"/>
    <x v="1"/>
    <x v="1"/>
    <s v="TWh"/>
    <n v="0"/>
  </r>
  <r>
    <x v="21"/>
    <s v="UKL2"/>
    <x v="1"/>
    <x v="3"/>
    <n v="100"/>
    <x v="1"/>
    <x v="1"/>
    <x v="1"/>
    <s v="TWh"/>
    <n v="0"/>
  </r>
  <r>
    <x v="21"/>
    <s v="UKM2"/>
    <x v="1"/>
    <x v="3"/>
    <n v="100"/>
    <x v="1"/>
    <x v="1"/>
    <x v="1"/>
    <s v="TWh"/>
    <n v="4.559071103"/>
  </r>
  <r>
    <x v="21"/>
    <s v="UKM3"/>
    <x v="1"/>
    <x v="3"/>
    <n v="100"/>
    <x v="1"/>
    <x v="1"/>
    <x v="1"/>
    <s v="TWh"/>
    <n v="0"/>
  </r>
  <r>
    <x v="21"/>
    <s v="UKM5"/>
    <x v="1"/>
    <x v="3"/>
    <n v="100"/>
    <x v="1"/>
    <x v="1"/>
    <x v="1"/>
    <s v="TWh"/>
    <n v="4.2953887000000003E-2"/>
  </r>
  <r>
    <x v="21"/>
    <s v="UKM6"/>
    <x v="1"/>
    <x v="3"/>
    <n v="100"/>
    <x v="1"/>
    <x v="1"/>
    <x v="1"/>
    <s v="TWh"/>
    <n v="14.711676793000001"/>
  </r>
  <r>
    <x v="21"/>
    <s v="UKN0"/>
    <x v="1"/>
    <x v="3"/>
    <n v="100"/>
    <x v="1"/>
    <x v="1"/>
    <x v="1"/>
    <s v="TWh"/>
    <n v="0"/>
  </r>
  <r>
    <x v="22"/>
    <s v="AT11"/>
    <x v="1"/>
    <x v="3"/>
    <n v="100"/>
    <x v="1"/>
    <x v="2"/>
    <x v="1"/>
    <s v="TWh"/>
    <n v="3.559392951"/>
  </r>
  <r>
    <x v="22"/>
    <s v="AT12"/>
    <x v="1"/>
    <x v="3"/>
    <n v="100"/>
    <x v="1"/>
    <x v="2"/>
    <x v="1"/>
    <s v="TWh"/>
    <n v="2.1586898E-2"/>
  </r>
  <r>
    <x v="22"/>
    <s v="AT13"/>
    <x v="1"/>
    <x v="3"/>
    <n v="100"/>
    <x v="1"/>
    <x v="2"/>
    <x v="1"/>
    <s v="TWh"/>
    <n v="0"/>
  </r>
  <r>
    <x v="22"/>
    <s v="AT21"/>
    <x v="1"/>
    <x v="3"/>
    <n v="100"/>
    <x v="1"/>
    <x v="2"/>
    <x v="1"/>
    <s v="TWh"/>
    <n v="3.9348109999999999E-3"/>
  </r>
  <r>
    <x v="22"/>
    <s v="AT22"/>
    <x v="1"/>
    <x v="3"/>
    <n v="100"/>
    <x v="1"/>
    <x v="2"/>
    <x v="1"/>
    <s v="TWh"/>
    <n v="3.6664909300000001"/>
  </r>
  <r>
    <x v="22"/>
    <s v="AT31"/>
    <x v="1"/>
    <x v="3"/>
    <n v="100"/>
    <x v="1"/>
    <x v="2"/>
    <x v="1"/>
    <s v="TWh"/>
    <n v="7.969584105"/>
  </r>
  <r>
    <x v="22"/>
    <s v="AT32"/>
    <x v="1"/>
    <x v="3"/>
    <n v="100"/>
    <x v="1"/>
    <x v="2"/>
    <x v="1"/>
    <s v="TWh"/>
    <n v="0"/>
  </r>
  <r>
    <x v="22"/>
    <s v="AT33"/>
    <x v="1"/>
    <x v="3"/>
    <n v="100"/>
    <x v="1"/>
    <x v="2"/>
    <x v="1"/>
    <s v="TWh"/>
    <n v="4.2461620000000004E-3"/>
  </r>
  <r>
    <x v="22"/>
    <s v="AT34"/>
    <x v="1"/>
    <x v="3"/>
    <n v="100"/>
    <x v="1"/>
    <x v="2"/>
    <x v="1"/>
    <s v="TWh"/>
    <n v="4.4974730000000001E-3"/>
  </r>
  <r>
    <x v="0"/>
    <s v="BE10"/>
    <x v="1"/>
    <x v="3"/>
    <n v="100"/>
    <x v="1"/>
    <x v="2"/>
    <x v="1"/>
    <s v="TWh"/>
    <n v="0"/>
  </r>
  <r>
    <x v="0"/>
    <s v="BE21"/>
    <x v="1"/>
    <x v="3"/>
    <n v="100"/>
    <x v="1"/>
    <x v="2"/>
    <x v="1"/>
    <s v="TWh"/>
    <n v="0"/>
  </r>
  <r>
    <x v="0"/>
    <s v="BE22"/>
    <x v="1"/>
    <x v="3"/>
    <n v="100"/>
    <x v="1"/>
    <x v="2"/>
    <x v="1"/>
    <s v="TWh"/>
    <n v="0"/>
  </r>
  <r>
    <x v="0"/>
    <s v="BE23"/>
    <x v="1"/>
    <x v="3"/>
    <n v="100"/>
    <x v="1"/>
    <x v="2"/>
    <x v="1"/>
    <s v="TWh"/>
    <n v="1.9850547359999999"/>
  </r>
  <r>
    <x v="0"/>
    <s v="BE24"/>
    <x v="1"/>
    <x v="3"/>
    <n v="100"/>
    <x v="1"/>
    <x v="2"/>
    <x v="1"/>
    <s v="TWh"/>
    <n v="0"/>
  </r>
  <r>
    <x v="0"/>
    <s v="BE25"/>
    <x v="1"/>
    <x v="3"/>
    <n v="100"/>
    <x v="1"/>
    <x v="2"/>
    <x v="1"/>
    <s v="TWh"/>
    <n v="3.888121318"/>
  </r>
  <r>
    <x v="0"/>
    <s v="BE31"/>
    <x v="1"/>
    <x v="3"/>
    <n v="100"/>
    <x v="1"/>
    <x v="2"/>
    <x v="1"/>
    <s v="TWh"/>
    <n v="0"/>
  </r>
  <r>
    <x v="0"/>
    <s v="BE32"/>
    <x v="1"/>
    <x v="3"/>
    <n v="100"/>
    <x v="1"/>
    <x v="2"/>
    <x v="1"/>
    <s v="TWh"/>
    <n v="0"/>
  </r>
  <r>
    <x v="0"/>
    <s v="BE33"/>
    <x v="1"/>
    <x v="3"/>
    <n v="100"/>
    <x v="1"/>
    <x v="2"/>
    <x v="1"/>
    <s v="TWh"/>
    <n v="0"/>
  </r>
  <r>
    <x v="0"/>
    <s v="BE34"/>
    <x v="1"/>
    <x v="3"/>
    <n v="100"/>
    <x v="1"/>
    <x v="2"/>
    <x v="1"/>
    <s v="TWh"/>
    <n v="0"/>
  </r>
  <r>
    <x v="0"/>
    <s v="BE35"/>
    <x v="1"/>
    <x v="3"/>
    <n v="100"/>
    <x v="1"/>
    <x v="2"/>
    <x v="1"/>
    <s v="TWh"/>
    <n v="0"/>
  </r>
  <r>
    <x v="1"/>
    <s v="BG31"/>
    <x v="1"/>
    <x v="3"/>
    <n v="100"/>
    <x v="1"/>
    <x v="2"/>
    <x v="1"/>
    <s v="TWh"/>
    <n v="0"/>
  </r>
  <r>
    <x v="1"/>
    <s v="BG32"/>
    <x v="1"/>
    <x v="3"/>
    <n v="100"/>
    <x v="1"/>
    <x v="2"/>
    <x v="1"/>
    <s v="TWh"/>
    <n v="0"/>
  </r>
  <r>
    <x v="1"/>
    <s v="BG33"/>
    <x v="1"/>
    <x v="3"/>
    <n v="100"/>
    <x v="1"/>
    <x v="2"/>
    <x v="1"/>
    <s v="TWh"/>
    <n v="14.823891"/>
  </r>
  <r>
    <x v="1"/>
    <s v="BG34"/>
    <x v="1"/>
    <x v="3"/>
    <n v="100"/>
    <x v="1"/>
    <x v="2"/>
    <x v="1"/>
    <s v="TWh"/>
    <n v="0"/>
  </r>
  <r>
    <x v="1"/>
    <s v="BG41"/>
    <x v="1"/>
    <x v="3"/>
    <n v="100"/>
    <x v="1"/>
    <x v="2"/>
    <x v="1"/>
    <s v="TWh"/>
    <n v="0"/>
  </r>
  <r>
    <x v="1"/>
    <s v="BG42"/>
    <x v="1"/>
    <x v="3"/>
    <n v="100"/>
    <x v="1"/>
    <x v="2"/>
    <x v="1"/>
    <s v="TWh"/>
    <n v="0"/>
  </r>
  <r>
    <x v="2"/>
    <s v="HR03"/>
    <x v="1"/>
    <x v="3"/>
    <n v="100"/>
    <x v="1"/>
    <x v="2"/>
    <x v="1"/>
    <s v="TWh"/>
    <n v="18.562144925999998"/>
  </r>
  <r>
    <x v="2"/>
    <s v="HR04"/>
    <x v="1"/>
    <x v="3"/>
    <n v="100"/>
    <x v="1"/>
    <x v="2"/>
    <x v="1"/>
    <s v="TWh"/>
    <n v="0"/>
  </r>
  <r>
    <x v="3"/>
    <s v="CY00"/>
    <x v="1"/>
    <x v="3"/>
    <n v="100"/>
    <x v="1"/>
    <x v="2"/>
    <x v="1"/>
    <s v="TWh"/>
    <n v="0"/>
  </r>
  <r>
    <x v="23"/>
    <s v="CZ01"/>
    <x v="1"/>
    <x v="3"/>
    <n v="100"/>
    <x v="1"/>
    <x v="2"/>
    <x v="1"/>
    <s v="TWh"/>
    <n v="0"/>
  </r>
  <r>
    <x v="23"/>
    <s v="CZ02"/>
    <x v="1"/>
    <x v="3"/>
    <n v="100"/>
    <x v="1"/>
    <x v="2"/>
    <x v="1"/>
    <s v="TWh"/>
    <n v="8.0475738850000003"/>
  </r>
  <r>
    <x v="23"/>
    <s v="CZ03"/>
    <x v="1"/>
    <x v="3"/>
    <n v="100"/>
    <x v="1"/>
    <x v="2"/>
    <x v="1"/>
    <s v="TWh"/>
    <n v="11.700759375000001"/>
  </r>
  <r>
    <x v="23"/>
    <s v="CZ04"/>
    <x v="1"/>
    <x v="3"/>
    <n v="100"/>
    <x v="1"/>
    <x v="2"/>
    <x v="1"/>
    <s v="TWh"/>
    <n v="0"/>
  </r>
  <r>
    <x v="23"/>
    <s v="CZ05"/>
    <x v="1"/>
    <x v="3"/>
    <n v="100"/>
    <x v="1"/>
    <x v="2"/>
    <x v="1"/>
    <s v="TWh"/>
    <n v="14.665044962"/>
  </r>
  <r>
    <x v="23"/>
    <s v="CZ06"/>
    <x v="1"/>
    <x v="3"/>
    <n v="100"/>
    <x v="1"/>
    <x v="2"/>
    <x v="1"/>
    <s v="TWh"/>
    <n v="41.579997712000001"/>
  </r>
  <r>
    <x v="23"/>
    <s v="CZ07"/>
    <x v="1"/>
    <x v="3"/>
    <n v="100"/>
    <x v="1"/>
    <x v="2"/>
    <x v="1"/>
    <s v="TWh"/>
    <n v="11.451378842"/>
  </r>
  <r>
    <x v="23"/>
    <s v="CZ08"/>
    <x v="1"/>
    <x v="3"/>
    <n v="100"/>
    <x v="1"/>
    <x v="2"/>
    <x v="1"/>
    <s v="TWh"/>
    <n v="5.4519959409999998"/>
  </r>
  <r>
    <x v="4"/>
    <s v="DK01"/>
    <x v="1"/>
    <x v="3"/>
    <n v="100"/>
    <x v="1"/>
    <x v="2"/>
    <x v="1"/>
    <s v="TWh"/>
    <n v="3.4111987500000001"/>
  </r>
  <r>
    <x v="4"/>
    <s v="DK02"/>
    <x v="1"/>
    <x v="3"/>
    <n v="100"/>
    <x v="1"/>
    <x v="2"/>
    <x v="1"/>
    <s v="TWh"/>
    <n v="24.905008500000001"/>
  </r>
  <r>
    <x v="4"/>
    <s v="DK03"/>
    <x v="1"/>
    <x v="3"/>
    <n v="100"/>
    <x v="1"/>
    <x v="2"/>
    <x v="1"/>
    <s v="TWh"/>
    <n v="54.249322200000002"/>
  </r>
  <r>
    <x v="4"/>
    <s v="DK04"/>
    <x v="1"/>
    <x v="3"/>
    <n v="100"/>
    <x v="1"/>
    <x v="2"/>
    <x v="1"/>
    <s v="TWh"/>
    <n v="47.643231"/>
  </r>
  <r>
    <x v="4"/>
    <s v="DK05"/>
    <x v="1"/>
    <x v="3"/>
    <n v="100"/>
    <x v="1"/>
    <x v="2"/>
    <x v="1"/>
    <s v="TWh"/>
    <n v="43.848795938000002"/>
  </r>
  <r>
    <x v="5"/>
    <s v="EE00"/>
    <x v="1"/>
    <x v="3"/>
    <n v="100"/>
    <x v="1"/>
    <x v="2"/>
    <x v="1"/>
    <s v="TWh"/>
    <n v="51.000280539999999"/>
  </r>
  <r>
    <x v="6"/>
    <s v="FI19"/>
    <x v="1"/>
    <x v="3"/>
    <n v="100"/>
    <x v="1"/>
    <x v="2"/>
    <x v="1"/>
    <s v="TWh"/>
    <n v="13.618798605"/>
  </r>
  <r>
    <x v="6"/>
    <s v="FI1B"/>
    <x v="1"/>
    <x v="3"/>
    <n v="100"/>
    <x v="1"/>
    <x v="2"/>
    <x v="1"/>
    <s v="TWh"/>
    <n v="6.1826064250000003"/>
  </r>
  <r>
    <x v="6"/>
    <s v="FI1C"/>
    <x v="1"/>
    <x v="3"/>
    <n v="100"/>
    <x v="1"/>
    <x v="2"/>
    <x v="1"/>
    <s v="TWh"/>
    <n v="17.354262169999998"/>
  </r>
  <r>
    <x v="6"/>
    <s v="FI1D"/>
    <x v="1"/>
    <x v="3"/>
    <n v="100"/>
    <x v="1"/>
    <x v="2"/>
    <x v="1"/>
    <s v="TWh"/>
    <n v="12.60688697"/>
  </r>
  <r>
    <x v="6"/>
    <s v="FI20"/>
    <x v="1"/>
    <x v="3"/>
    <n v="100"/>
    <x v="1"/>
    <x v="2"/>
    <x v="1"/>
    <s v="TWh"/>
    <n v="8.0742563000000003E-2"/>
  </r>
  <r>
    <x v="7"/>
    <s v="FR10"/>
    <x v="1"/>
    <x v="3"/>
    <n v="100"/>
    <x v="1"/>
    <x v="2"/>
    <x v="1"/>
    <s v="TWh"/>
    <n v="13.915638432"/>
  </r>
  <r>
    <x v="7"/>
    <s v="FR21"/>
    <x v="1"/>
    <x v="3"/>
    <n v="100"/>
    <x v="1"/>
    <x v="2"/>
    <x v="1"/>
    <s v="TWh"/>
    <n v="55.274628890999999"/>
  </r>
  <r>
    <x v="7"/>
    <s v="FR22"/>
    <x v="1"/>
    <x v="3"/>
    <n v="100"/>
    <x v="1"/>
    <x v="2"/>
    <x v="1"/>
    <s v="TWh"/>
    <n v="86.816800727"/>
  </r>
  <r>
    <x v="7"/>
    <s v="FR23"/>
    <x v="1"/>
    <x v="3"/>
    <n v="100"/>
    <x v="1"/>
    <x v="2"/>
    <x v="1"/>
    <s v="TWh"/>
    <n v="51.589527232999998"/>
  </r>
  <r>
    <x v="7"/>
    <s v="FR24"/>
    <x v="1"/>
    <x v="3"/>
    <n v="100"/>
    <x v="1"/>
    <x v="2"/>
    <x v="1"/>
    <s v="TWh"/>
    <n v="157.586134375"/>
  </r>
  <r>
    <x v="7"/>
    <s v="FR25"/>
    <x v="1"/>
    <x v="3"/>
    <n v="100"/>
    <x v="1"/>
    <x v="2"/>
    <x v="1"/>
    <s v="TWh"/>
    <n v="105.76892916600001"/>
  </r>
  <r>
    <x v="7"/>
    <s v="FR26"/>
    <x v="1"/>
    <x v="3"/>
    <n v="100"/>
    <x v="1"/>
    <x v="2"/>
    <x v="1"/>
    <s v="TWh"/>
    <n v="61.351043595999997"/>
  </r>
  <r>
    <x v="7"/>
    <s v="FR30"/>
    <x v="1"/>
    <x v="3"/>
    <n v="100"/>
    <x v="1"/>
    <x v="2"/>
    <x v="1"/>
    <s v="TWh"/>
    <n v="44.536662368000002"/>
  </r>
  <r>
    <x v="7"/>
    <s v="FR41"/>
    <x v="1"/>
    <x v="3"/>
    <n v="100"/>
    <x v="1"/>
    <x v="2"/>
    <x v="1"/>
    <s v="TWh"/>
    <n v="0"/>
  </r>
  <r>
    <x v="7"/>
    <s v="FR42"/>
    <x v="1"/>
    <x v="3"/>
    <n v="100"/>
    <x v="1"/>
    <x v="2"/>
    <x v="1"/>
    <s v="TWh"/>
    <n v="0"/>
  </r>
  <r>
    <x v="7"/>
    <s v="FR43"/>
    <x v="1"/>
    <x v="3"/>
    <n v="100"/>
    <x v="1"/>
    <x v="2"/>
    <x v="1"/>
    <s v="TWh"/>
    <n v="5.0167870629999998"/>
  </r>
  <r>
    <x v="7"/>
    <s v="FR51"/>
    <x v="1"/>
    <x v="3"/>
    <n v="100"/>
    <x v="1"/>
    <x v="2"/>
    <x v="1"/>
    <s v="TWh"/>
    <n v="155.3250492"/>
  </r>
  <r>
    <x v="7"/>
    <s v="FR52"/>
    <x v="1"/>
    <x v="3"/>
    <n v="100"/>
    <x v="1"/>
    <x v="2"/>
    <x v="1"/>
    <s v="TWh"/>
    <n v="109.415014312"/>
  </r>
  <r>
    <x v="7"/>
    <s v="FR53"/>
    <x v="1"/>
    <x v="3"/>
    <n v="100"/>
    <x v="1"/>
    <x v="2"/>
    <x v="1"/>
    <s v="TWh"/>
    <n v="141.34968903000001"/>
  </r>
  <r>
    <x v="7"/>
    <s v="FR61"/>
    <x v="1"/>
    <x v="3"/>
    <n v="100"/>
    <x v="1"/>
    <x v="2"/>
    <x v="1"/>
    <s v="TWh"/>
    <n v="26.197209354999998"/>
  </r>
  <r>
    <x v="7"/>
    <s v="FR62"/>
    <x v="1"/>
    <x v="3"/>
    <n v="100"/>
    <x v="1"/>
    <x v="2"/>
    <x v="1"/>
    <s v="TWh"/>
    <n v="101.43980985100001"/>
  </r>
  <r>
    <x v="7"/>
    <s v="FR63"/>
    <x v="1"/>
    <x v="3"/>
    <n v="100"/>
    <x v="1"/>
    <x v="2"/>
    <x v="1"/>
    <s v="TWh"/>
    <n v="28.010667352999999"/>
  </r>
  <r>
    <x v="7"/>
    <s v="FR71"/>
    <x v="1"/>
    <x v="3"/>
    <n v="100"/>
    <x v="1"/>
    <x v="2"/>
    <x v="1"/>
    <s v="TWh"/>
    <n v="57.854449195999997"/>
  </r>
  <r>
    <x v="7"/>
    <s v="FR72"/>
    <x v="1"/>
    <x v="3"/>
    <n v="100"/>
    <x v="1"/>
    <x v="2"/>
    <x v="1"/>
    <s v="TWh"/>
    <n v="66.462507841999994"/>
  </r>
  <r>
    <x v="7"/>
    <s v="FR81"/>
    <x v="1"/>
    <x v="3"/>
    <n v="100"/>
    <x v="1"/>
    <x v="2"/>
    <x v="1"/>
    <s v="TWh"/>
    <n v="110.12194893500001"/>
  </r>
  <r>
    <x v="7"/>
    <s v="FR82"/>
    <x v="1"/>
    <x v="3"/>
    <n v="100"/>
    <x v="1"/>
    <x v="2"/>
    <x v="1"/>
    <s v="TWh"/>
    <n v="41.268377815000001"/>
  </r>
  <r>
    <x v="7"/>
    <s v="FR83"/>
    <x v="1"/>
    <x v="3"/>
    <n v="100"/>
    <x v="1"/>
    <x v="2"/>
    <x v="1"/>
    <s v="TWh"/>
    <n v="2.5615646139999999"/>
  </r>
  <r>
    <x v="8"/>
    <s v="DEC0"/>
    <x v="1"/>
    <x v="3"/>
    <n v="100"/>
    <x v="1"/>
    <x v="2"/>
    <x v="1"/>
    <s v="TWh"/>
    <n v="0"/>
  </r>
  <r>
    <x v="8"/>
    <s v="DE11"/>
    <x v="1"/>
    <x v="3"/>
    <n v="100"/>
    <x v="1"/>
    <x v="2"/>
    <x v="1"/>
    <s v="TWh"/>
    <n v="0"/>
  </r>
  <r>
    <x v="8"/>
    <s v="DE12"/>
    <x v="1"/>
    <x v="3"/>
    <n v="100"/>
    <x v="1"/>
    <x v="2"/>
    <x v="1"/>
    <s v="TWh"/>
    <n v="0"/>
  </r>
  <r>
    <x v="8"/>
    <s v="DE13"/>
    <x v="1"/>
    <x v="3"/>
    <n v="100"/>
    <x v="1"/>
    <x v="2"/>
    <x v="1"/>
    <s v="TWh"/>
    <n v="0"/>
  </r>
  <r>
    <x v="8"/>
    <s v="DE14"/>
    <x v="1"/>
    <x v="3"/>
    <n v="100"/>
    <x v="1"/>
    <x v="2"/>
    <x v="1"/>
    <s v="TWh"/>
    <n v="0"/>
  </r>
  <r>
    <x v="8"/>
    <s v="DE21"/>
    <x v="1"/>
    <x v="3"/>
    <n v="100"/>
    <x v="1"/>
    <x v="2"/>
    <x v="1"/>
    <s v="TWh"/>
    <n v="0"/>
  </r>
  <r>
    <x v="8"/>
    <s v="DE22"/>
    <x v="1"/>
    <x v="3"/>
    <n v="100"/>
    <x v="1"/>
    <x v="2"/>
    <x v="1"/>
    <s v="TWh"/>
    <n v="0"/>
  </r>
  <r>
    <x v="8"/>
    <s v="DE23"/>
    <x v="1"/>
    <x v="3"/>
    <n v="100"/>
    <x v="1"/>
    <x v="2"/>
    <x v="1"/>
    <s v="TWh"/>
    <n v="0"/>
  </r>
  <r>
    <x v="8"/>
    <s v="DE24"/>
    <x v="1"/>
    <x v="3"/>
    <n v="100"/>
    <x v="1"/>
    <x v="2"/>
    <x v="1"/>
    <s v="TWh"/>
    <n v="0"/>
  </r>
  <r>
    <x v="8"/>
    <s v="DE25"/>
    <x v="1"/>
    <x v="3"/>
    <n v="100"/>
    <x v="1"/>
    <x v="2"/>
    <x v="1"/>
    <s v="TWh"/>
    <n v="0"/>
  </r>
  <r>
    <x v="8"/>
    <s v="DE26"/>
    <x v="1"/>
    <x v="3"/>
    <n v="100"/>
    <x v="1"/>
    <x v="2"/>
    <x v="1"/>
    <s v="TWh"/>
    <n v="0"/>
  </r>
  <r>
    <x v="8"/>
    <s v="DE27"/>
    <x v="1"/>
    <x v="3"/>
    <n v="100"/>
    <x v="1"/>
    <x v="2"/>
    <x v="1"/>
    <s v="TWh"/>
    <n v="0"/>
  </r>
  <r>
    <x v="8"/>
    <s v="DE30"/>
    <x v="1"/>
    <x v="3"/>
    <n v="100"/>
    <x v="1"/>
    <x v="2"/>
    <x v="1"/>
    <s v="TWh"/>
    <n v="0"/>
  </r>
  <r>
    <x v="8"/>
    <s v="DE40"/>
    <x v="1"/>
    <x v="3"/>
    <n v="100"/>
    <x v="1"/>
    <x v="2"/>
    <x v="1"/>
    <s v="TWh"/>
    <n v="7.4682307559999996"/>
  </r>
  <r>
    <x v="8"/>
    <s v="DE50"/>
    <x v="1"/>
    <x v="3"/>
    <n v="100"/>
    <x v="1"/>
    <x v="2"/>
    <x v="1"/>
    <s v="TWh"/>
    <n v="0.19210986899999999"/>
  </r>
  <r>
    <x v="8"/>
    <s v="DE60"/>
    <x v="1"/>
    <x v="3"/>
    <n v="100"/>
    <x v="1"/>
    <x v="2"/>
    <x v="1"/>
    <s v="TWh"/>
    <n v="0.248645592"/>
  </r>
  <r>
    <x v="8"/>
    <s v="DE71"/>
    <x v="1"/>
    <x v="3"/>
    <n v="100"/>
    <x v="1"/>
    <x v="2"/>
    <x v="1"/>
    <s v="TWh"/>
    <n v="0"/>
  </r>
  <r>
    <x v="8"/>
    <s v="DE72"/>
    <x v="1"/>
    <x v="3"/>
    <n v="100"/>
    <x v="1"/>
    <x v="2"/>
    <x v="1"/>
    <s v="TWh"/>
    <n v="0"/>
  </r>
  <r>
    <x v="8"/>
    <s v="DE73"/>
    <x v="1"/>
    <x v="3"/>
    <n v="100"/>
    <x v="1"/>
    <x v="2"/>
    <x v="1"/>
    <s v="TWh"/>
    <n v="0"/>
  </r>
  <r>
    <x v="8"/>
    <s v="DE80"/>
    <x v="1"/>
    <x v="3"/>
    <n v="100"/>
    <x v="1"/>
    <x v="2"/>
    <x v="1"/>
    <s v="TWh"/>
    <n v="37.527128406000003"/>
  </r>
  <r>
    <x v="8"/>
    <s v="DE91"/>
    <x v="1"/>
    <x v="3"/>
    <n v="100"/>
    <x v="1"/>
    <x v="2"/>
    <x v="1"/>
    <s v="TWh"/>
    <n v="0"/>
  </r>
  <r>
    <x v="8"/>
    <s v="DE92"/>
    <x v="1"/>
    <x v="3"/>
    <n v="100"/>
    <x v="1"/>
    <x v="2"/>
    <x v="1"/>
    <s v="TWh"/>
    <n v="2.6554780710000001"/>
  </r>
  <r>
    <x v="8"/>
    <s v="DE93"/>
    <x v="1"/>
    <x v="3"/>
    <n v="100"/>
    <x v="1"/>
    <x v="2"/>
    <x v="1"/>
    <s v="TWh"/>
    <n v="8.4753641599999998"/>
  </r>
  <r>
    <x v="8"/>
    <s v="DE94"/>
    <x v="1"/>
    <x v="3"/>
    <n v="100"/>
    <x v="1"/>
    <x v="2"/>
    <x v="1"/>
    <s v="TWh"/>
    <n v="12.920227216000001"/>
  </r>
  <r>
    <x v="8"/>
    <s v="DEA1"/>
    <x v="1"/>
    <x v="3"/>
    <n v="100"/>
    <x v="1"/>
    <x v="2"/>
    <x v="1"/>
    <s v="TWh"/>
    <n v="0.999993625"/>
  </r>
  <r>
    <x v="8"/>
    <s v="DEA2"/>
    <x v="1"/>
    <x v="3"/>
    <n v="100"/>
    <x v="1"/>
    <x v="2"/>
    <x v="1"/>
    <s v="TWh"/>
    <n v="1.115423461"/>
  </r>
  <r>
    <x v="8"/>
    <s v="DEA3"/>
    <x v="1"/>
    <x v="3"/>
    <n v="100"/>
    <x v="1"/>
    <x v="2"/>
    <x v="1"/>
    <s v="TWh"/>
    <n v="2.8543118619999999"/>
  </r>
  <r>
    <x v="8"/>
    <s v="DEA4"/>
    <x v="1"/>
    <x v="3"/>
    <n v="100"/>
    <x v="1"/>
    <x v="2"/>
    <x v="1"/>
    <s v="TWh"/>
    <n v="1.812197625"/>
  </r>
  <r>
    <x v="8"/>
    <s v="DEA5"/>
    <x v="1"/>
    <x v="3"/>
    <n v="100"/>
    <x v="1"/>
    <x v="2"/>
    <x v="1"/>
    <s v="TWh"/>
    <n v="0.89675901000000002"/>
  </r>
  <r>
    <x v="8"/>
    <s v="DEB1"/>
    <x v="1"/>
    <x v="3"/>
    <n v="100"/>
    <x v="1"/>
    <x v="2"/>
    <x v="1"/>
    <s v="TWh"/>
    <n v="0"/>
  </r>
  <r>
    <x v="8"/>
    <s v="DEB2"/>
    <x v="1"/>
    <x v="3"/>
    <n v="100"/>
    <x v="1"/>
    <x v="2"/>
    <x v="1"/>
    <s v="TWh"/>
    <n v="0"/>
  </r>
  <r>
    <x v="8"/>
    <s v="DEB3"/>
    <x v="1"/>
    <x v="3"/>
    <n v="100"/>
    <x v="1"/>
    <x v="2"/>
    <x v="1"/>
    <s v="TWh"/>
    <n v="0"/>
  </r>
  <r>
    <x v="8"/>
    <s v="DED2"/>
    <x v="1"/>
    <x v="3"/>
    <n v="100"/>
    <x v="1"/>
    <x v="2"/>
    <x v="1"/>
    <s v="TWh"/>
    <n v="1.0508246939999999"/>
  </r>
  <r>
    <x v="8"/>
    <s v="DED4"/>
    <x v="1"/>
    <x v="3"/>
    <n v="100"/>
    <x v="1"/>
    <x v="2"/>
    <x v="1"/>
    <s v="TWh"/>
    <n v="0"/>
  </r>
  <r>
    <x v="8"/>
    <s v="DED5"/>
    <x v="1"/>
    <x v="3"/>
    <n v="100"/>
    <x v="1"/>
    <x v="2"/>
    <x v="1"/>
    <s v="TWh"/>
    <n v="0"/>
  </r>
  <r>
    <x v="8"/>
    <s v="DEE0"/>
    <x v="1"/>
    <x v="3"/>
    <n v="100"/>
    <x v="1"/>
    <x v="2"/>
    <x v="1"/>
    <s v="TWh"/>
    <n v="0"/>
  </r>
  <r>
    <x v="8"/>
    <s v="DEF0"/>
    <x v="1"/>
    <x v="3"/>
    <n v="100"/>
    <x v="1"/>
    <x v="2"/>
    <x v="1"/>
    <s v="TWh"/>
    <n v="30.63152058"/>
  </r>
  <r>
    <x v="8"/>
    <s v="DEG0"/>
    <x v="1"/>
    <x v="3"/>
    <n v="100"/>
    <x v="1"/>
    <x v="2"/>
    <x v="1"/>
    <s v="TWh"/>
    <n v="0"/>
  </r>
  <r>
    <x v="9"/>
    <s v="EL30"/>
    <x v="1"/>
    <x v="3"/>
    <n v="100"/>
    <x v="1"/>
    <x v="2"/>
    <x v="1"/>
    <s v="TWh"/>
    <n v="8.7073302740000003"/>
  </r>
  <r>
    <x v="9"/>
    <s v="EL41"/>
    <x v="1"/>
    <x v="3"/>
    <n v="100"/>
    <x v="1"/>
    <x v="2"/>
    <x v="1"/>
    <s v="TWh"/>
    <n v="34.225255189999999"/>
  </r>
  <r>
    <x v="9"/>
    <s v="EL42"/>
    <x v="1"/>
    <x v="3"/>
    <n v="100"/>
    <x v="1"/>
    <x v="2"/>
    <x v="1"/>
    <s v="TWh"/>
    <n v="56.910562122000002"/>
  </r>
  <r>
    <x v="9"/>
    <s v="EL43"/>
    <x v="1"/>
    <x v="3"/>
    <n v="100"/>
    <x v="1"/>
    <x v="2"/>
    <x v="1"/>
    <s v="TWh"/>
    <n v="45.631058048"/>
  </r>
  <r>
    <x v="9"/>
    <s v="EL51"/>
    <x v="1"/>
    <x v="3"/>
    <n v="100"/>
    <x v="1"/>
    <x v="2"/>
    <x v="1"/>
    <s v="TWh"/>
    <n v="16.574117346000001"/>
  </r>
  <r>
    <x v="9"/>
    <s v="EL52"/>
    <x v="1"/>
    <x v="3"/>
    <n v="100"/>
    <x v="1"/>
    <x v="2"/>
    <x v="1"/>
    <s v="TWh"/>
    <n v="0"/>
  </r>
  <r>
    <x v="9"/>
    <s v="EL53"/>
    <x v="1"/>
    <x v="3"/>
    <n v="100"/>
    <x v="1"/>
    <x v="2"/>
    <x v="1"/>
    <s v="TWh"/>
    <n v="7.9275447940000001"/>
  </r>
  <r>
    <x v="9"/>
    <s v="EL54"/>
    <x v="1"/>
    <x v="3"/>
    <n v="100"/>
    <x v="1"/>
    <x v="2"/>
    <x v="1"/>
    <s v="TWh"/>
    <n v="12.31189973"/>
  </r>
  <r>
    <x v="9"/>
    <s v="EL61"/>
    <x v="1"/>
    <x v="3"/>
    <n v="100"/>
    <x v="1"/>
    <x v="2"/>
    <x v="1"/>
    <s v="TWh"/>
    <n v="13.847698266"/>
  </r>
  <r>
    <x v="9"/>
    <s v="EL62"/>
    <x v="1"/>
    <x v="3"/>
    <n v="100"/>
    <x v="1"/>
    <x v="2"/>
    <x v="1"/>
    <s v="TWh"/>
    <n v="10.604290722"/>
  </r>
  <r>
    <x v="9"/>
    <s v="EL63"/>
    <x v="1"/>
    <x v="3"/>
    <n v="100"/>
    <x v="1"/>
    <x v="2"/>
    <x v="1"/>
    <s v="TWh"/>
    <n v="19.452266343000002"/>
  </r>
  <r>
    <x v="9"/>
    <s v="EL64"/>
    <x v="1"/>
    <x v="3"/>
    <n v="100"/>
    <x v="1"/>
    <x v="2"/>
    <x v="1"/>
    <s v="TWh"/>
    <n v="27.521360672"/>
  </r>
  <r>
    <x v="9"/>
    <s v="EL65"/>
    <x v="1"/>
    <x v="3"/>
    <n v="100"/>
    <x v="1"/>
    <x v="2"/>
    <x v="1"/>
    <s v="TWh"/>
    <n v="37.861683370000002"/>
  </r>
  <r>
    <x v="24"/>
    <s v="HU10"/>
    <x v="1"/>
    <x v="3"/>
    <n v="100"/>
    <x v="1"/>
    <x v="2"/>
    <x v="1"/>
    <s v="TWh"/>
    <n v="0"/>
  </r>
  <r>
    <x v="24"/>
    <s v="HU21"/>
    <x v="1"/>
    <x v="3"/>
    <n v="100"/>
    <x v="1"/>
    <x v="2"/>
    <x v="1"/>
    <s v="TWh"/>
    <n v="8.6875993959999995"/>
  </r>
  <r>
    <x v="24"/>
    <s v="HU22"/>
    <x v="1"/>
    <x v="3"/>
    <n v="100"/>
    <x v="1"/>
    <x v="2"/>
    <x v="1"/>
    <s v="TWh"/>
    <n v="14.057216266999999"/>
  </r>
  <r>
    <x v="24"/>
    <s v="HU23"/>
    <x v="1"/>
    <x v="3"/>
    <n v="100"/>
    <x v="1"/>
    <x v="2"/>
    <x v="1"/>
    <s v="TWh"/>
    <n v="6.7254486079999998"/>
  </r>
  <r>
    <x v="24"/>
    <s v="HU31"/>
    <x v="1"/>
    <x v="3"/>
    <n v="100"/>
    <x v="1"/>
    <x v="2"/>
    <x v="1"/>
    <s v="TWh"/>
    <n v="0"/>
  </r>
  <r>
    <x v="24"/>
    <s v="HU32"/>
    <x v="1"/>
    <x v="3"/>
    <n v="100"/>
    <x v="1"/>
    <x v="2"/>
    <x v="1"/>
    <s v="TWh"/>
    <n v="0"/>
  </r>
  <r>
    <x v="24"/>
    <s v="HU33"/>
    <x v="1"/>
    <x v="3"/>
    <n v="100"/>
    <x v="1"/>
    <x v="2"/>
    <x v="1"/>
    <s v="TWh"/>
    <n v="0"/>
  </r>
  <r>
    <x v="10"/>
    <s v="IE01"/>
    <x v="1"/>
    <x v="3"/>
    <n v="100"/>
    <x v="1"/>
    <x v="2"/>
    <x v="1"/>
    <s v="TWh"/>
    <n v="279.751450815"/>
  </r>
  <r>
    <x v="10"/>
    <s v="IE02"/>
    <x v="1"/>
    <x v="3"/>
    <n v="100"/>
    <x v="1"/>
    <x v="2"/>
    <x v="1"/>
    <s v="TWh"/>
    <n v="293.33572844999998"/>
  </r>
  <r>
    <x v="11"/>
    <s v="ITC1"/>
    <x v="1"/>
    <x v="3"/>
    <n v="100"/>
    <x v="1"/>
    <x v="2"/>
    <x v="1"/>
    <s v="TWh"/>
    <n v="9.3538587149999994"/>
  </r>
  <r>
    <x v="11"/>
    <s v="ITC2"/>
    <x v="1"/>
    <x v="3"/>
    <n v="100"/>
    <x v="1"/>
    <x v="2"/>
    <x v="1"/>
    <s v="TWh"/>
    <n v="2.2200900520000002"/>
  </r>
  <r>
    <x v="11"/>
    <s v="ITC3"/>
    <x v="1"/>
    <x v="3"/>
    <n v="100"/>
    <x v="1"/>
    <x v="2"/>
    <x v="1"/>
    <s v="TWh"/>
    <n v="0.48058007000000003"/>
  </r>
  <r>
    <x v="11"/>
    <s v="ITC4"/>
    <x v="1"/>
    <x v="3"/>
    <n v="100"/>
    <x v="1"/>
    <x v="2"/>
    <x v="1"/>
    <s v="TWh"/>
    <n v="0"/>
  </r>
  <r>
    <x v="11"/>
    <s v="ITF1"/>
    <x v="1"/>
    <x v="3"/>
    <n v="100"/>
    <x v="1"/>
    <x v="2"/>
    <x v="1"/>
    <s v="TWh"/>
    <n v="2.6334415729999998"/>
  </r>
  <r>
    <x v="11"/>
    <s v="ITF2"/>
    <x v="1"/>
    <x v="3"/>
    <n v="100"/>
    <x v="1"/>
    <x v="2"/>
    <x v="1"/>
    <s v="TWh"/>
    <n v="2.6818105810000001"/>
  </r>
  <r>
    <x v="11"/>
    <s v="ITF3"/>
    <x v="1"/>
    <x v="3"/>
    <n v="100"/>
    <x v="1"/>
    <x v="2"/>
    <x v="1"/>
    <s v="TWh"/>
    <n v="4.9407096819999996"/>
  </r>
  <r>
    <x v="11"/>
    <s v="ITF4"/>
    <x v="1"/>
    <x v="3"/>
    <n v="100"/>
    <x v="1"/>
    <x v="2"/>
    <x v="1"/>
    <s v="TWh"/>
    <n v="20.820995628999999"/>
  </r>
  <r>
    <x v="11"/>
    <s v="ITF5"/>
    <x v="1"/>
    <x v="3"/>
    <n v="100"/>
    <x v="1"/>
    <x v="2"/>
    <x v="1"/>
    <s v="TWh"/>
    <n v="11.238267305000001"/>
  </r>
  <r>
    <x v="11"/>
    <s v="ITF6"/>
    <x v="1"/>
    <x v="3"/>
    <n v="100"/>
    <x v="1"/>
    <x v="2"/>
    <x v="1"/>
    <s v="TWh"/>
    <n v="10.500201187"/>
  </r>
  <r>
    <x v="11"/>
    <s v="ITG1"/>
    <x v="1"/>
    <x v="3"/>
    <n v="100"/>
    <x v="1"/>
    <x v="2"/>
    <x v="1"/>
    <s v="TWh"/>
    <n v="34.218861564999997"/>
  </r>
  <r>
    <x v="11"/>
    <s v="ITG2"/>
    <x v="1"/>
    <x v="3"/>
    <n v="100"/>
    <x v="1"/>
    <x v="2"/>
    <x v="1"/>
    <s v="TWh"/>
    <n v="50.103658991000003"/>
  </r>
  <r>
    <x v="11"/>
    <s v="ITH1"/>
    <x v="1"/>
    <x v="3"/>
    <n v="100"/>
    <x v="1"/>
    <x v="2"/>
    <x v="1"/>
    <s v="TWh"/>
    <n v="2.5434047149999999"/>
  </r>
  <r>
    <x v="11"/>
    <s v="ITH2"/>
    <x v="1"/>
    <x v="3"/>
    <n v="100"/>
    <x v="1"/>
    <x v="2"/>
    <x v="1"/>
    <s v="TWh"/>
    <n v="1.06502651"/>
  </r>
  <r>
    <x v="11"/>
    <s v="ITH3"/>
    <x v="1"/>
    <x v="3"/>
    <n v="100"/>
    <x v="1"/>
    <x v="2"/>
    <x v="1"/>
    <s v="TWh"/>
    <n v="0"/>
  </r>
  <r>
    <x v="11"/>
    <s v="ITH4"/>
    <x v="1"/>
    <x v="3"/>
    <n v="100"/>
    <x v="1"/>
    <x v="2"/>
    <x v="1"/>
    <s v="TWh"/>
    <n v="1.704083257"/>
  </r>
  <r>
    <x v="11"/>
    <s v="ITH5"/>
    <x v="1"/>
    <x v="3"/>
    <n v="100"/>
    <x v="1"/>
    <x v="2"/>
    <x v="1"/>
    <s v="TWh"/>
    <n v="0"/>
  </r>
  <r>
    <x v="11"/>
    <s v="ITI1"/>
    <x v="1"/>
    <x v="3"/>
    <n v="100"/>
    <x v="1"/>
    <x v="2"/>
    <x v="1"/>
    <s v="TWh"/>
    <n v="0"/>
  </r>
  <r>
    <x v="11"/>
    <s v="ITI2"/>
    <x v="1"/>
    <x v="3"/>
    <n v="100"/>
    <x v="1"/>
    <x v="2"/>
    <x v="1"/>
    <s v="TWh"/>
    <n v="3.5184464150000001"/>
  </r>
  <r>
    <x v="11"/>
    <s v="ITI3"/>
    <x v="1"/>
    <x v="3"/>
    <n v="100"/>
    <x v="1"/>
    <x v="2"/>
    <x v="1"/>
    <s v="TWh"/>
    <n v="0"/>
  </r>
  <r>
    <x v="11"/>
    <s v="ITI4"/>
    <x v="1"/>
    <x v="3"/>
    <n v="100"/>
    <x v="1"/>
    <x v="2"/>
    <x v="1"/>
    <s v="TWh"/>
    <n v="0"/>
  </r>
  <r>
    <x v="11"/>
    <s v="SM00"/>
    <x v="1"/>
    <x v="3"/>
    <n v="100"/>
    <x v="1"/>
    <x v="2"/>
    <x v="1"/>
    <s v="TWh"/>
    <n v="0"/>
  </r>
  <r>
    <x v="12"/>
    <s v="LV00"/>
    <x v="1"/>
    <x v="3"/>
    <n v="100"/>
    <x v="1"/>
    <x v="2"/>
    <x v="1"/>
    <s v="TWh"/>
    <n v="154.60224501900001"/>
  </r>
  <r>
    <x v="13"/>
    <s v="LT00"/>
    <x v="1"/>
    <x v="3"/>
    <n v="100"/>
    <x v="1"/>
    <x v="2"/>
    <x v="1"/>
    <s v="TWh"/>
    <n v="289.270423327"/>
  </r>
  <r>
    <x v="25"/>
    <s v="LU00"/>
    <x v="1"/>
    <x v="3"/>
    <n v="100"/>
    <x v="1"/>
    <x v="2"/>
    <x v="1"/>
    <s v="TWh"/>
    <n v="0"/>
  </r>
  <r>
    <x v="14"/>
    <s v="MT00"/>
    <x v="1"/>
    <x v="3"/>
    <n v="100"/>
    <x v="1"/>
    <x v="2"/>
    <x v="1"/>
    <s v="TWh"/>
    <n v="9.4825251999999999E-2"/>
  </r>
  <r>
    <x v="15"/>
    <s v="NL11"/>
    <x v="1"/>
    <x v="3"/>
    <n v="100"/>
    <x v="1"/>
    <x v="2"/>
    <x v="1"/>
    <s v="TWh"/>
    <n v="15.687186262000001"/>
  </r>
  <r>
    <x v="15"/>
    <s v="NL12"/>
    <x v="1"/>
    <x v="3"/>
    <n v="100"/>
    <x v="1"/>
    <x v="2"/>
    <x v="1"/>
    <s v="TWh"/>
    <n v="13.417412775000001"/>
  </r>
  <r>
    <x v="15"/>
    <s v="NL13"/>
    <x v="1"/>
    <x v="3"/>
    <n v="100"/>
    <x v="1"/>
    <x v="2"/>
    <x v="1"/>
    <s v="TWh"/>
    <n v="14.14870305"/>
  </r>
  <r>
    <x v="15"/>
    <s v="NL21"/>
    <x v="1"/>
    <x v="3"/>
    <n v="100"/>
    <x v="1"/>
    <x v="2"/>
    <x v="1"/>
    <s v="TWh"/>
    <n v="13.046380922000001"/>
  </r>
  <r>
    <x v="15"/>
    <s v="NL22"/>
    <x v="1"/>
    <x v="3"/>
    <n v="100"/>
    <x v="1"/>
    <x v="2"/>
    <x v="1"/>
    <s v="TWh"/>
    <n v="8.7595756869999999"/>
  </r>
  <r>
    <x v="15"/>
    <s v="NL23"/>
    <x v="1"/>
    <x v="3"/>
    <n v="100"/>
    <x v="1"/>
    <x v="2"/>
    <x v="1"/>
    <s v="TWh"/>
    <n v="8.8931068310000008"/>
  </r>
  <r>
    <x v="15"/>
    <s v="NL31"/>
    <x v="1"/>
    <x v="3"/>
    <n v="100"/>
    <x v="1"/>
    <x v="2"/>
    <x v="1"/>
    <s v="TWh"/>
    <n v="4.5924857079999999"/>
  </r>
  <r>
    <x v="15"/>
    <s v="NL32"/>
    <x v="1"/>
    <x v="3"/>
    <n v="100"/>
    <x v="1"/>
    <x v="2"/>
    <x v="1"/>
    <s v="TWh"/>
    <n v="11.253465562000001"/>
  </r>
  <r>
    <x v="15"/>
    <s v="NL33"/>
    <x v="1"/>
    <x v="3"/>
    <n v="100"/>
    <x v="1"/>
    <x v="2"/>
    <x v="1"/>
    <s v="TWh"/>
    <n v="9.6499741159999992"/>
  </r>
  <r>
    <x v="15"/>
    <s v="NL34"/>
    <x v="1"/>
    <x v="3"/>
    <n v="100"/>
    <x v="1"/>
    <x v="2"/>
    <x v="1"/>
    <s v="TWh"/>
    <n v="9.2732483999999999"/>
  </r>
  <r>
    <x v="15"/>
    <s v="NL41"/>
    <x v="1"/>
    <x v="3"/>
    <n v="100"/>
    <x v="1"/>
    <x v="2"/>
    <x v="1"/>
    <s v="TWh"/>
    <n v="13.819333894"/>
  </r>
  <r>
    <x v="15"/>
    <s v="NL42"/>
    <x v="1"/>
    <x v="3"/>
    <n v="100"/>
    <x v="1"/>
    <x v="2"/>
    <x v="1"/>
    <s v="TWh"/>
    <n v="0"/>
  </r>
  <r>
    <x v="16"/>
    <s v="PL11"/>
    <x v="1"/>
    <x v="3"/>
    <n v="100"/>
    <x v="1"/>
    <x v="2"/>
    <x v="1"/>
    <s v="TWh"/>
    <n v="6.7976874990000002"/>
  </r>
  <r>
    <x v="16"/>
    <s v="PL12"/>
    <x v="1"/>
    <x v="3"/>
    <n v="100"/>
    <x v="1"/>
    <x v="2"/>
    <x v="1"/>
    <s v="TWh"/>
    <n v="15.420299358999999"/>
  </r>
  <r>
    <x v="16"/>
    <s v="PL21"/>
    <x v="1"/>
    <x v="3"/>
    <n v="100"/>
    <x v="1"/>
    <x v="2"/>
    <x v="1"/>
    <s v="TWh"/>
    <n v="0.72162878699999999"/>
  </r>
  <r>
    <x v="16"/>
    <s v="PL22"/>
    <x v="1"/>
    <x v="3"/>
    <n v="100"/>
    <x v="1"/>
    <x v="2"/>
    <x v="1"/>
    <s v="TWh"/>
    <n v="0.16774434999999999"/>
  </r>
  <r>
    <x v="16"/>
    <s v="PL31"/>
    <x v="1"/>
    <x v="3"/>
    <n v="100"/>
    <x v="1"/>
    <x v="2"/>
    <x v="1"/>
    <s v="TWh"/>
    <n v="25.576942496000001"/>
  </r>
  <r>
    <x v="16"/>
    <s v="PL32"/>
    <x v="1"/>
    <x v="3"/>
    <n v="100"/>
    <x v="1"/>
    <x v="2"/>
    <x v="1"/>
    <s v="TWh"/>
    <n v="2.0854411879999999"/>
  </r>
  <r>
    <x v="16"/>
    <s v="PL33"/>
    <x v="1"/>
    <x v="3"/>
    <n v="100"/>
    <x v="1"/>
    <x v="2"/>
    <x v="1"/>
    <s v="TWh"/>
    <n v="1.4523991030000001"/>
  </r>
  <r>
    <x v="16"/>
    <s v="PL34"/>
    <x v="1"/>
    <x v="3"/>
    <n v="100"/>
    <x v="1"/>
    <x v="2"/>
    <x v="1"/>
    <s v="TWh"/>
    <n v="18.679661529000001"/>
  </r>
  <r>
    <x v="16"/>
    <s v="PL41"/>
    <x v="1"/>
    <x v="3"/>
    <n v="100"/>
    <x v="1"/>
    <x v="2"/>
    <x v="1"/>
    <s v="TWh"/>
    <n v="18.027073969"/>
  </r>
  <r>
    <x v="16"/>
    <s v="PL42"/>
    <x v="1"/>
    <x v="3"/>
    <n v="100"/>
    <x v="1"/>
    <x v="2"/>
    <x v="1"/>
    <s v="TWh"/>
    <n v="19.854210625"/>
  </r>
  <r>
    <x v="16"/>
    <s v="PL43"/>
    <x v="1"/>
    <x v="3"/>
    <n v="100"/>
    <x v="1"/>
    <x v="2"/>
    <x v="1"/>
    <s v="TWh"/>
    <n v="1.811675664"/>
  </r>
  <r>
    <x v="16"/>
    <s v="PL51"/>
    <x v="1"/>
    <x v="3"/>
    <n v="100"/>
    <x v="1"/>
    <x v="2"/>
    <x v="1"/>
    <s v="TWh"/>
    <n v="6.3219099559999998"/>
  </r>
  <r>
    <x v="16"/>
    <s v="PL52"/>
    <x v="1"/>
    <x v="3"/>
    <n v="100"/>
    <x v="1"/>
    <x v="2"/>
    <x v="1"/>
    <s v="TWh"/>
    <n v="3.5462259270000001"/>
  </r>
  <r>
    <x v="16"/>
    <s v="PL61"/>
    <x v="1"/>
    <x v="3"/>
    <n v="100"/>
    <x v="1"/>
    <x v="2"/>
    <x v="1"/>
    <s v="TWh"/>
    <n v="20.634466889999999"/>
  </r>
  <r>
    <x v="16"/>
    <s v="PL62"/>
    <x v="1"/>
    <x v="3"/>
    <n v="100"/>
    <x v="1"/>
    <x v="2"/>
    <x v="1"/>
    <s v="TWh"/>
    <n v="34.859379750000002"/>
  </r>
  <r>
    <x v="16"/>
    <s v="PL63"/>
    <x v="1"/>
    <x v="3"/>
    <n v="100"/>
    <x v="1"/>
    <x v="2"/>
    <x v="1"/>
    <s v="TWh"/>
    <n v="20.072912839000001"/>
  </r>
  <r>
    <x v="17"/>
    <s v="PT11"/>
    <x v="1"/>
    <x v="3"/>
    <n v="100"/>
    <x v="1"/>
    <x v="2"/>
    <x v="1"/>
    <s v="TWh"/>
    <n v="11.202138125999999"/>
  </r>
  <r>
    <x v="17"/>
    <s v="PT15"/>
    <x v="1"/>
    <x v="3"/>
    <n v="100"/>
    <x v="1"/>
    <x v="2"/>
    <x v="1"/>
    <s v="TWh"/>
    <n v="1.50472432"/>
  </r>
  <r>
    <x v="17"/>
    <s v="PT16"/>
    <x v="1"/>
    <x v="3"/>
    <n v="100"/>
    <x v="1"/>
    <x v="2"/>
    <x v="1"/>
    <s v="TWh"/>
    <n v="0"/>
  </r>
  <r>
    <x v="17"/>
    <s v="PT17"/>
    <x v="1"/>
    <x v="3"/>
    <n v="100"/>
    <x v="1"/>
    <x v="2"/>
    <x v="1"/>
    <s v="TWh"/>
    <n v="0"/>
  </r>
  <r>
    <x v="17"/>
    <s v="PT18"/>
    <x v="1"/>
    <x v="3"/>
    <n v="100"/>
    <x v="1"/>
    <x v="2"/>
    <x v="1"/>
    <s v="TWh"/>
    <n v="0"/>
  </r>
  <r>
    <x v="18"/>
    <s v="RO11"/>
    <x v="1"/>
    <x v="3"/>
    <n v="100"/>
    <x v="1"/>
    <x v="2"/>
    <x v="1"/>
    <s v="TWh"/>
    <n v="0"/>
  </r>
  <r>
    <x v="18"/>
    <s v="RO12"/>
    <x v="1"/>
    <x v="3"/>
    <n v="100"/>
    <x v="1"/>
    <x v="2"/>
    <x v="1"/>
    <s v="TWh"/>
    <n v="0"/>
  </r>
  <r>
    <x v="18"/>
    <s v="RO21"/>
    <x v="1"/>
    <x v="3"/>
    <n v="100"/>
    <x v="1"/>
    <x v="2"/>
    <x v="1"/>
    <s v="TWh"/>
    <n v="29.937739095000001"/>
  </r>
  <r>
    <x v="18"/>
    <s v="RO22"/>
    <x v="1"/>
    <x v="3"/>
    <n v="100"/>
    <x v="1"/>
    <x v="2"/>
    <x v="1"/>
    <s v="TWh"/>
    <n v="37.628154250000001"/>
  </r>
  <r>
    <x v="18"/>
    <s v="RO31"/>
    <x v="1"/>
    <x v="3"/>
    <n v="100"/>
    <x v="1"/>
    <x v="2"/>
    <x v="1"/>
    <s v="TWh"/>
    <n v="0"/>
  </r>
  <r>
    <x v="18"/>
    <s v="RO32"/>
    <x v="1"/>
    <x v="3"/>
    <n v="100"/>
    <x v="1"/>
    <x v="2"/>
    <x v="1"/>
    <s v="TWh"/>
    <n v="0"/>
  </r>
  <r>
    <x v="18"/>
    <s v="RO41"/>
    <x v="1"/>
    <x v="3"/>
    <n v="100"/>
    <x v="1"/>
    <x v="2"/>
    <x v="1"/>
    <s v="TWh"/>
    <n v="0"/>
  </r>
  <r>
    <x v="18"/>
    <s v="RO42"/>
    <x v="1"/>
    <x v="3"/>
    <n v="100"/>
    <x v="1"/>
    <x v="2"/>
    <x v="1"/>
    <s v="TWh"/>
    <n v="0"/>
  </r>
  <r>
    <x v="26"/>
    <s v="SK01"/>
    <x v="1"/>
    <x v="3"/>
    <n v="100"/>
    <x v="1"/>
    <x v="2"/>
    <x v="1"/>
    <s v="TWh"/>
    <n v="3.1590404649999999"/>
  </r>
  <r>
    <x v="26"/>
    <s v="SK02"/>
    <x v="1"/>
    <x v="3"/>
    <n v="100"/>
    <x v="1"/>
    <x v="2"/>
    <x v="1"/>
    <s v="TWh"/>
    <n v="30.317586868999999"/>
  </r>
  <r>
    <x v="26"/>
    <s v="SK03"/>
    <x v="1"/>
    <x v="3"/>
    <n v="100"/>
    <x v="1"/>
    <x v="2"/>
    <x v="1"/>
    <s v="TWh"/>
    <n v="0"/>
  </r>
  <r>
    <x v="26"/>
    <s v="SK04"/>
    <x v="1"/>
    <x v="3"/>
    <n v="100"/>
    <x v="1"/>
    <x v="2"/>
    <x v="1"/>
    <s v="TWh"/>
    <n v="0"/>
  </r>
  <r>
    <x v="27"/>
    <s v="SI03"/>
    <x v="1"/>
    <x v="3"/>
    <n v="100"/>
    <x v="1"/>
    <x v="2"/>
    <x v="1"/>
    <s v="TWh"/>
    <n v="0"/>
  </r>
  <r>
    <x v="27"/>
    <s v="SI04"/>
    <x v="1"/>
    <x v="3"/>
    <n v="100"/>
    <x v="1"/>
    <x v="2"/>
    <x v="1"/>
    <s v="TWh"/>
    <n v="0.85140471100000004"/>
  </r>
  <r>
    <x v="19"/>
    <s v="AD00"/>
    <x v="1"/>
    <x v="3"/>
    <n v="100"/>
    <x v="1"/>
    <x v="2"/>
    <x v="1"/>
    <s v="TWh"/>
    <n v="1.7903413699999999"/>
  </r>
  <r>
    <x v="19"/>
    <s v="ES11"/>
    <x v="1"/>
    <x v="3"/>
    <n v="100"/>
    <x v="1"/>
    <x v="2"/>
    <x v="1"/>
    <s v="TWh"/>
    <n v="17.795623622000001"/>
  </r>
  <r>
    <x v="19"/>
    <s v="ES12"/>
    <x v="1"/>
    <x v="3"/>
    <n v="100"/>
    <x v="1"/>
    <x v="2"/>
    <x v="1"/>
    <s v="TWh"/>
    <n v="12.482204072"/>
  </r>
  <r>
    <x v="19"/>
    <s v="ES13"/>
    <x v="1"/>
    <x v="3"/>
    <n v="100"/>
    <x v="1"/>
    <x v="2"/>
    <x v="1"/>
    <s v="TWh"/>
    <n v="2.9278555590000002"/>
  </r>
  <r>
    <x v="19"/>
    <s v="ES21"/>
    <x v="1"/>
    <x v="3"/>
    <n v="100"/>
    <x v="1"/>
    <x v="2"/>
    <x v="1"/>
    <s v="TWh"/>
    <n v="3.0676361349999999"/>
  </r>
  <r>
    <x v="19"/>
    <s v="ES22"/>
    <x v="1"/>
    <x v="3"/>
    <n v="100"/>
    <x v="1"/>
    <x v="2"/>
    <x v="1"/>
    <s v="TWh"/>
    <n v="15.635667012000001"/>
  </r>
  <r>
    <x v="19"/>
    <s v="ES23"/>
    <x v="1"/>
    <x v="3"/>
    <n v="100"/>
    <x v="1"/>
    <x v="2"/>
    <x v="1"/>
    <s v="TWh"/>
    <n v="3.8259381029999999"/>
  </r>
  <r>
    <x v="19"/>
    <s v="ES24"/>
    <x v="1"/>
    <x v="3"/>
    <n v="100"/>
    <x v="1"/>
    <x v="2"/>
    <x v="1"/>
    <s v="TWh"/>
    <n v="207.773670974"/>
  </r>
  <r>
    <x v="19"/>
    <s v="ES30"/>
    <x v="1"/>
    <x v="3"/>
    <n v="100"/>
    <x v="1"/>
    <x v="2"/>
    <x v="1"/>
    <s v="TWh"/>
    <n v="0"/>
  </r>
  <r>
    <x v="19"/>
    <s v="ES41"/>
    <x v="1"/>
    <x v="3"/>
    <n v="100"/>
    <x v="1"/>
    <x v="2"/>
    <x v="1"/>
    <s v="TWh"/>
    <n v="264.61970228600001"/>
  </r>
  <r>
    <x v="19"/>
    <s v="ES42"/>
    <x v="1"/>
    <x v="3"/>
    <n v="100"/>
    <x v="1"/>
    <x v="2"/>
    <x v="1"/>
    <s v="TWh"/>
    <n v="111.640304109"/>
  </r>
  <r>
    <x v="19"/>
    <s v="ES43"/>
    <x v="1"/>
    <x v="3"/>
    <n v="100"/>
    <x v="1"/>
    <x v="2"/>
    <x v="1"/>
    <s v="TWh"/>
    <n v="0"/>
  </r>
  <r>
    <x v="19"/>
    <s v="ES51"/>
    <x v="1"/>
    <x v="3"/>
    <n v="100"/>
    <x v="1"/>
    <x v="2"/>
    <x v="1"/>
    <s v="TWh"/>
    <n v="33.260512906999999"/>
  </r>
  <r>
    <x v="19"/>
    <s v="ES52"/>
    <x v="1"/>
    <x v="3"/>
    <n v="100"/>
    <x v="1"/>
    <x v="2"/>
    <x v="1"/>
    <s v="TWh"/>
    <n v="27.602892922999999"/>
  </r>
  <r>
    <x v="19"/>
    <s v="ES53"/>
    <x v="1"/>
    <x v="3"/>
    <n v="100"/>
    <x v="1"/>
    <x v="2"/>
    <x v="1"/>
    <s v="TWh"/>
    <n v="3.1012836419999998"/>
  </r>
  <r>
    <x v="19"/>
    <s v="ES61"/>
    <x v="1"/>
    <x v="3"/>
    <n v="100"/>
    <x v="1"/>
    <x v="2"/>
    <x v="1"/>
    <s v="TWh"/>
    <n v="77.878136601999998"/>
  </r>
  <r>
    <x v="19"/>
    <s v="ES62"/>
    <x v="1"/>
    <x v="3"/>
    <n v="100"/>
    <x v="1"/>
    <x v="2"/>
    <x v="1"/>
    <s v="TWh"/>
    <n v="8.2873345660000002"/>
  </r>
  <r>
    <x v="20"/>
    <s v="SE11"/>
    <x v="1"/>
    <x v="3"/>
    <n v="100"/>
    <x v="1"/>
    <x v="2"/>
    <x v="1"/>
    <s v="TWh"/>
    <n v="0.13633308"/>
  </r>
  <r>
    <x v="20"/>
    <s v="SE12"/>
    <x v="1"/>
    <x v="3"/>
    <n v="100"/>
    <x v="1"/>
    <x v="2"/>
    <x v="1"/>
    <s v="TWh"/>
    <n v="19.116042669999999"/>
  </r>
  <r>
    <x v="20"/>
    <s v="SE21"/>
    <x v="1"/>
    <x v="3"/>
    <n v="100"/>
    <x v="1"/>
    <x v="2"/>
    <x v="1"/>
    <s v="TWh"/>
    <n v="23.954702767000001"/>
  </r>
  <r>
    <x v="20"/>
    <s v="SE22"/>
    <x v="1"/>
    <x v="3"/>
    <n v="100"/>
    <x v="1"/>
    <x v="2"/>
    <x v="1"/>
    <s v="TWh"/>
    <n v="15.363412121"/>
  </r>
  <r>
    <x v="20"/>
    <s v="SE23"/>
    <x v="1"/>
    <x v="3"/>
    <n v="100"/>
    <x v="1"/>
    <x v="2"/>
    <x v="1"/>
    <s v="TWh"/>
    <n v="27.108847777000001"/>
  </r>
  <r>
    <x v="20"/>
    <s v="SE31"/>
    <x v="1"/>
    <x v="3"/>
    <n v="100"/>
    <x v="1"/>
    <x v="2"/>
    <x v="1"/>
    <s v="TWh"/>
    <n v="10.07853768"/>
  </r>
  <r>
    <x v="20"/>
    <s v="SE32"/>
    <x v="1"/>
    <x v="3"/>
    <n v="100"/>
    <x v="1"/>
    <x v="2"/>
    <x v="1"/>
    <s v="TWh"/>
    <n v="82.022659357999999"/>
  </r>
  <r>
    <x v="20"/>
    <s v="SE33"/>
    <x v="1"/>
    <x v="3"/>
    <n v="100"/>
    <x v="1"/>
    <x v="2"/>
    <x v="1"/>
    <s v="TWh"/>
    <n v="150.85211096800001"/>
  </r>
  <r>
    <x v="21"/>
    <s v="UKC1"/>
    <x v="1"/>
    <x v="3"/>
    <n v="100"/>
    <x v="1"/>
    <x v="2"/>
    <x v="1"/>
    <s v="TWh"/>
    <n v="5.0172869889999996"/>
  </r>
  <r>
    <x v="21"/>
    <s v="UKC2"/>
    <x v="1"/>
    <x v="3"/>
    <n v="100"/>
    <x v="1"/>
    <x v="2"/>
    <x v="1"/>
    <s v="TWh"/>
    <n v="21.785879099999999"/>
  </r>
  <r>
    <x v="21"/>
    <s v="UKD1"/>
    <x v="1"/>
    <x v="3"/>
    <n v="100"/>
    <x v="1"/>
    <x v="2"/>
    <x v="1"/>
    <s v="TWh"/>
    <n v="16.649488688000002"/>
  </r>
  <r>
    <x v="21"/>
    <s v="UKD3"/>
    <x v="1"/>
    <x v="3"/>
    <n v="100"/>
    <x v="1"/>
    <x v="2"/>
    <x v="1"/>
    <s v="TWh"/>
    <n v="0.175338671"/>
  </r>
  <r>
    <x v="21"/>
    <s v="UKD4"/>
    <x v="1"/>
    <x v="3"/>
    <n v="100"/>
    <x v="1"/>
    <x v="2"/>
    <x v="1"/>
    <s v="TWh"/>
    <n v="2.3646774110000002"/>
  </r>
  <r>
    <x v="21"/>
    <s v="UKD6"/>
    <x v="1"/>
    <x v="3"/>
    <n v="100"/>
    <x v="1"/>
    <x v="2"/>
    <x v="1"/>
    <s v="TWh"/>
    <n v="2.8959262419999998"/>
  </r>
  <r>
    <x v="21"/>
    <s v="UKD7"/>
    <x v="1"/>
    <x v="3"/>
    <n v="100"/>
    <x v="1"/>
    <x v="2"/>
    <x v="1"/>
    <s v="TWh"/>
    <n v="2.9365163E-2"/>
  </r>
  <r>
    <x v="21"/>
    <s v="UKE1"/>
    <x v="1"/>
    <x v="3"/>
    <n v="100"/>
    <x v="1"/>
    <x v="2"/>
    <x v="1"/>
    <s v="TWh"/>
    <n v="16.947631180999998"/>
  </r>
  <r>
    <x v="21"/>
    <s v="UKE2"/>
    <x v="1"/>
    <x v="3"/>
    <n v="100"/>
    <x v="1"/>
    <x v="2"/>
    <x v="1"/>
    <s v="TWh"/>
    <n v="20.440526512000002"/>
  </r>
  <r>
    <x v="21"/>
    <s v="UKE3"/>
    <x v="1"/>
    <x v="3"/>
    <n v="100"/>
    <x v="1"/>
    <x v="2"/>
    <x v="1"/>
    <s v="TWh"/>
    <n v="1.096337406"/>
  </r>
  <r>
    <x v="21"/>
    <s v="UKE4"/>
    <x v="1"/>
    <x v="3"/>
    <n v="100"/>
    <x v="1"/>
    <x v="2"/>
    <x v="1"/>
    <s v="TWh"/>
    <n v="0.68086223999999995"/>
  </r>
  <r>
    <x v="21"/>
    <s v="UKF1"/>
    <x v="1"/>
    <x v="3"/>
    <n v="100"/>
    <x v="1"/>
    <x v="2"/>
    <x v="1"/>
    <s v="TWh"/>
    <n v="5.4853285869999997"/>
  </r>
  <r>
    <x v="21"/>
    <s v="UKF2"/>
    <x v="1"/>
    <x v="3"/>
    <n v="100"/>
    <x v="1"/>
    <x v="2"/>
    <x v="1"/>
    <s v="TWh"/>
    <n v="12.867153374999999"/>
  </r>
  <r>
    <x v="21"/>
    <s v="UKF3"/>
    <x v="1"/>
    <x v="3"/>
    <n v="100"/>
    <x v="1"/>
    <x v="2"/>
    <x v="1"/>
    <s v="TWh"/>
    <n v="30.877677788"/>
  </r>
  <r>
    <x v="21"/>
    <s v="UKG1"/>
    <x v="1"/>
    <x v="3"/>
    <n v="100"/>
    <x v="1"/>
    <x v="2"/>
    <x v="1"/>
    <s v="TWh"/>
    <n v="10.985269949999999"/>
  </r>
  <r>
    <x v="21"/>
    <s v="UKG2"/>
    <x v="1"/>
    <x v="3"/>
    <n v="100"/>
    <x v="1"/>
    <x v="2"/>
    <x v="1"/>
    <s v="TWh"/>
    <n v="12.67365045"/>
  </r>
  <r>
    <x v="21"/>
    <s v="UKG3"/>
    <x v="1"/>
    <x v="3"/>
    <n v="100"/>
    <x v="1"/>
    <x v="2"/>
    <x v="1"/>
    <s v="TWh"/>
    <n v="0"/>
  </r>
  <r>
    <x v="21"/>
    <s v="UKH1"/>
    <x v="1"/>
    <x v="3"/>
    <n v="100"/>
    <x v="1"/>
    <x v="2"/>
    <x v="1"/>
    <s v="TWh"/>
    <n v="51.863928620999999"/>
  </r>
  <r>
    <x v="21"/>
    <s v="UKH2"/>
    <x v="1"/>
    <x v="3"/>
    <n v="100"/>
    <x v="1"/>
    <x v="2"/>
    <x v="1"/>
    <s v="TWh"/>
    <n v="3.2935147200000001"/>
  </r>
  <r>
    <x v="21"/>
    <s v="UKH3"/>
    <x v="1"/>
    <x v="3"/>
    <n v="100"/>
    <x v="1"/>
    <x v="2"/>
    <x v="1"/>
    <s v="TWh"/>
    <n v="3.0849941439999999"/>
  </r>
  <r>
    <x v="21"/>
    <s v="UKI3"/>
    <x v="1"/>
    <x v="3"/>
    <n v="100"/>
    <x v="1"/>
    <x v="2"/>
    <x v="1"/>
    <s v="TWh"/>
    <n v="0"/>
  </r>
  <r>
    <x v="21"/>
    <s v="UKI4"/>
    <x v="1"/>
    <x v="3"/>
    <n v="100"/>
    <x v="1"/>
    <x v="2"/>
    <x v="1"/>
    <s v="TWh"/>
    <n v="0"/>
  </r>
  <r>
    <x v="21"/>
    <s v="UKI5"/>
    <x v="1"/>
    <x v="3"/>
    <n v="100"/>
    <x v="1"/>
    <x v="2"/>
    <x v="1"/>
    <s v="TWh"/>
    <n v="0"/>
  </r>
  <r>
    <x v="21"/>
    <s v="UKI6"/>
    <x v="1"/>
    <x v="3"/>
    <n v="100"/>
    <x v="1"/>
    <x v="2"/>
    <x v="1"/>
    <s v="TWh"/>
    <n v="0"/>
  </r>
  <r>
    <x v="21"/>
    <s v="UKI7"/>
    <x v="1"/>
    <x v="3"/>
    <n v="100"/>
    <x v="1"/>
    <x v="2"/>
    <x v="1"/>
    <s v="TWh"/>
    <n v="0"/>
  </r>
  <r>
    <x v="21"/>
    <s v="UKJ1"/>
    <x v="1"/>
    <x v="3"/>
    <n v="100"/>
    <x v="1"/>
    <x v="2"/>
    <x v="1"/>
    <s v="TWh"/>
    <n v="7.29987225"/>
  </r>
  <r>
    <x v="21"/>
    <s v="UKJ2"/>
    <x v="1"/>
    <x v="3"/>
    <n v="100"/>
    <x v="1"/>
    <x v="2"/>
    <x v="1"/>
    <s v="TWh"/>
    <n v="1.55479926"/>
  </r>
  <r>
    <x v="21"/>
    <s v="UKJ3"/>
    <x v="1"/>
    <x v="3"/>
    <n v="100"/>
    <x v="1"/>
    <x v="2"/>
    <x v="1"/>
    <s v="TWh"/>
    <n v="4.8368750619999998"/>
  </r>
  <r>
    <x v="21"/>
    <s v="UKJ4"/>
    <x v="1"/>
    <x v="3"/>
    <n v="100"/>
    <x v="1"/>
    <x v="2"/>
    <x v="1"/>
    <s v="TWh"/>
    <n v="2.7625451139999999"/>
  </r>
  <r>
    <x v="21"/>
    <s v="UKK1"/>
    <x v="1"/>
    <x v="3"/>
    <n v="100"/>
    <x v="1"/>
    <x v="2"/>
    <x v="1"/>
    <s v="TWh"/>
    <n v="6.576539887"/>
  </r>
  <r>
    <x v="21"/>
    <s v="UKK2"/>
    <x v="1"/>
    <x v="3"/>
    <n v="100"/>
    <x v="1"/>
    <x v="2"/>
    <x v="1"/>
    <s v="TWh"/>
    <n v="10.621998225"/>
  </r>
  <r>
    <x v="21"/>
    <s v="UKK3"/>
    <x v="1"/>
    <x v="3"/>
    <n v="100"/>
    <x v="1"/>
    <x v="2"/>
    <x v="1"/>
    <s v="TWh"/>
    <n v="8.5219470000000008"/>
  </r>
  <r>
    <x v="21"/>
    <s v="UKK4"/>
    <x v="1"/>
    <x v="3"/>
    <n v="100"/>
    <x v="1"/>
    <x v="2"/>
    <x v="1"/>
    <s v="TWh"/>
    <n v="22.3837929"/>
  </r>
  <r>
    <x v="21"/>
    <s v="UKL1"/>
    <x v="1"/>
    <x v="3"/>
    <n v="100"/>
    <x v="1"/>
    <x v="2"/>
    <x v="1"/>
    <s v="TWh"/>
    <n v="76.630997644000004"/>
  </r>
  <r>
    <x v="21"/>
    <s v="UKL2"/>
    <x v="1"/>
    <x v="3"/>
    <n v="100"/>
    <x v="1"/>
    <x v="2"/>
    <x v="1"/>
    <s v="TWh"/>
    <n v="47.200263806000002"/>
  </r>
  <r>
    <x v="21"/>
    <s v="UKM2"/>
    <x v="1"/>
    <x v="3"/>
    <n v="100"/>
    <x v="1"/>
    <x v="2"/>
    <x v="1"/>
    <s v="TWh"/>
    <n v="51.654122827000002"/>
  </r>
  <r>
    <x v="21"/>
    <s v="UKM3"/>
    <x v="1"/>
    <x v="3"/>
    <n v="100"/>
    <x v="1"/>
    <x v="2"/>
    <x v="1"/>
    <s v="TWh"/>
    <n v="26.480838056"/>
  </r>
  <r>
    <x v="21"/>
    <s v="UKM5"/>
    <x v="1"/>
    <x v="3"/>
    <n v="100"/>
    <x v="1"/>
    <x v="2"/>
    <x v="1"/>
    <s v="TWh"/>
    <n v="13.561313241000001"/>
  </r>
  <r>
    <x v="21"/>
    <s v="UKM6"/>
    <x v="1"/>
    <x v="3"/>
    <n v="100"/>
    <x v="1"/>
    <x v="2"/>
    <x v="1"/>
    <s v="TWh"/>
    <n v="131.75422254599999"/>
  </r>
  <r>
    <x v="21"/>
    <s v="UKN0"/>
    <x v="1"/>
    <x v="3"/>
    <n v="100"/>
    <x v="1"/>
    <x v="2"/>
    <x v="1"/>
    <s v="TWh"/>
    <n v="97.425548879999994"/>
  </r>
  <r>
    <x v="0"/>
    <s v="EZBE"/>
    <x v="0"/>
    <x v="4"/>
    <n v="100"/>
    <x v="2"/>
    <x v="0"/>
    <x v="0"/>
    <s v="GWe"/>
    <n v="0"/>
  </r>
  <r>
    <x v="1"/>
    <s v="EZBG"/>
    <x v="0"/>
    <x v="4"/>
    <n v="100"/>
    <x v="2"/>
    <x v="0"/>
    <x v="0"/>
    <s v="GWe"/>
    <n v="0"/>
  </r>
  <r>
    <x v="3"/>
    <s v="EZCY"/>
    <x v="0"/>
    <x v="4"/>
    <n v="100"/>
    <x v="2"/>
    <x v="0"/>
    <x v="0"/>
    <s v="GWe"/>
    <n v="0.7867826079600001"/>
  </r>
  <r>
    <x v="8"/>
    <s v="EZDE"/>
    <x v="0"/>
    <x v="4"/>
    <n v="100"/>
    <x v="2"/>
    <x v="0"/>
    <x v="0"/>
    <s v="GWe"/>
    <n v="0"/>
  </r>
  <r>
    <x v="4"/>
    <s v="EZDK"/>
    <x v="0"/>
    <x v="4"/>
    <n v="100"/>
    <x v="2"/>
    <x v="0"/>
    <x v="0"/>
    <s v="GWe"/>
    <n v="0"/>
  </r>
  <r>
    <x v="5"/>
    <s v="EZEE"/>
    <x v="0"/>
    <x v="4"/>
    <n v="100"/>
    <x v="2"/>
    <x v="0"/>
    <x v="0"/>
    <s v="GWe"/>
    <n v="0"/>
  </r>
  <r>
    <x v="9"/>
    <s v="EZGR"/>
    <x v="0"/>
    <x v="4"/>
    <n v="100"/>
    <x v="2"/>
    <x v="0"/>
    <x v="0"/>
    <s v="GWe"/>
    <n v="0"/>
  </r>
  <r>
    <x v="19"/>
    <s v="EZES"/>
    <x v="0"/>
    <x v="4"/>
    <n v="100"/>
    <x v="2"/>
    <x v="0"/>
    <x v="0"/>
    <s v="GWe"/>
    <n v="0"/>
  </r>
  <r>
    <x v="6"/>
    <s v="EZFI"/>
    <x v="0"/>
    <x v="4"/>
    <n v="100"/>
    <x v="2"/>
    <x v="0"/>
    <x v="0"/>
    <s v="GWe"/>
    <n v="0"/>
  </r>
  <r>
    <x v="7"/>
    <s v="EZFR"/>
    <x v="0"/>
    <x v="4"/>
    <n v="100"/>
    <x v="2"/>
    <x v="0"/>
    <x v="0"/>
    <s v="GWe"/>
    <n v="0"/>
  </r>
  <r>
    <x v="2"/>
    <s v="EZHR"/>
    <x v="0"/>
    <x v="4"/>
    <n v="100"/>
    <x v="2"/>
    <x v="0"/>
    <x v="0"/>
    <s v="GWe"/>
    <n v="0"/>
  </r>
  <r>
    <x v="10"/>
    <s v="EZIR"/>
    <x v="0"/>
    <x v="4"/>
    <n v="100"/>
    <x v="2"/>
    <x v="0"/>
    <x v="0"/>
    <s v="GWe"/>
    <n v="0"/>
  </r>
  <r>
    <x v="11"/>
    <s v="EZIT"/>
    <x v="0"/>
    <x v="4"/>
    <n v="100"/>
    <x v="2"/>
    <x v="0"/>
    <x v="0"/>
    <s v="GWe"/>
    <n v="10.167922972864"/>
  </r>
  <r>
    <x v="13"/>
    <s v="EZLT"/>
    <x v="0"/>
    <x v="4"/>
    <n v="100"/>
    <x v="2"/>
    <x v="0"/>
    <x v="0"/>
    <s v="GWe"/>
    <n v="0"/>
  </r>
  <r>
    <x v="12"/>
    <s v="EZLV"/>
    <x v="0"/>
    <x v="4"/>
    <n v="100"/>
    <x v="2"/>
    <x v="0"/>
    <x v="0"/>
    <s v="GWe"/>
    <n v="0"/>
  </r>
  <r>
    <x v="14"/>
    <s v="EZMT"/>
    <x v="0"/>
    <x v="4"/>
    <n v="100"/>
    <x v="2"/>
    <x v="0"/>
    <x v="0"/>
    <s v="GWe"/>
    <n v="0"/>
  </r>
  <r>
    <x v="15"/>
    <s v="EZNL"/>
    <x v="0"/>
    <x v="4"/>
    <n v="100"/>
    <x v="2"/>
    <x v="0"/>
    <x v="0"/>
    <s v="GWe"/>
    <n v="0"/>
  </r>
  <r>
    <x v="16"/>
    <s v="EZPL"/>
    <x v="0"/>
    <x v="4"/>
    <n v="100"/>
    <x v="2"/>
    <x v="0"/>
    <x v="0"/>
    <s v="GWe"/>
    <n v="0"/>
  </r>
  <r>
    <x v="17"/>
    <s v="EZPT"/>
    <x v="0"/>
    <x v="4"/>
    <n v="100"/>
    <x v="2"/>
    <x v="0"/>
    <x v="0"/>
    <s v="GWe"/>
    <n v="0"/>
  </r>
  <r>
    <x v="18"/>
    <s v="EZRO"/>
    <x v="0"/>
    <x v="4"/>
    <n v="100"/>
    <x v="2"/>
    <x v="0"/>
    <x v="0"/>
    <s v="GWe"/>
    <n v="0"/>
  </r>
  <r>
    <x v="20"/>
    <s v="EZSE"/>
    <x v="0"/>
    <x v="4"/>
    <n v="100"/>
    <x v="2"/>
    <x v="0"/>
    <x v="0"/>
    <s v="GWe"/>
    <n v="0"/>
  </r>
  <r>
    <x v="21"/>
    <s v="EZUK"/>
    <x v="0"/>
    <x v="4"/>
    <n v="100"/>
    <x v="2"/>
    <x v="0"/>
    <x v="0"/>
    <s v="GWe"/>
    <n v="0"/>
  </r>
  <r>
    <x v="0"/>
    <s v="EZBE"/>
    <x v="0"/>
    <x v="5"/>
    <n v="100"/>
    <x v="2"/>
    <x v="0"/>
    <x v="0"/>
    <s v="GWe"/>
    <n v="0"/>
  </r>
  <r>
    <x v="1"/>
    <s v="EZBG"/>
    <x v="0"/>
    <x v="5"/>
    <n v="100"/>
    <x v="2"/>
    <x v="0"/>
    <x v="0"/>
    <s v="GWe"/>
    <n v="0"/>
  </r>
  <r>
    <x v="3"/>
    <s v="EZCY"/>
    <x v="0"/>
    <x v="5"/>
    <n v="100"/>
    <x v="2"/>
    <x v="0"/>
    <x v="0"/>
    <s v="GWe"/>
    <n v="0.80992327289999999"/>
  </r>
  <r>
    <x v="8"/>
    <s v="EZDE"/>
    <x v="0"/>
    <x v="5"/>
    <n v="100"/>
    <x v="2"/>
    <x v="0"/>
    <x v="0"/>
    <s v="GWe"/>
    <n v="0"/>
  </r>
  <r>
    <x v="4"/>
    <s v="EZDK"/>
    <x v="0"/>
    <x v="5"/>
    <n v="100"/>
    <x v="2"/>
    <x v="0"/>
    <x v="0"/>
    <s v="GWe"/>
    <n v="0"/>
  </r>
  <r>
    <x v="5"/>
    <s v="EZEE"/>
    <x v="0"/>
    <x v="5"/>
    <n v="100"/>
    <x v="2"/>
    <x v="0"/>
    <x v="0"/>
    <s v="GWe"/>
    <n v="0"/>
  </r>
  <r>
    <x v="9"/>
    <s v="EZGR"/>
    <x v="0"/>
    <x v="5"/>
    <n v="100"/>
    <x v="2"/>
    <x v="0"/>
    <x v="0"/>
    <s v="GWe"/>
    <n v="0"/>
  </r>
  <r>
    <x v="19"/>
    <s v="EZES"/>
    <x v="0"/>
    <x v="5"/>
    <n v="100"/>
    <x v="2"/>
    <x v="0"/>
    <x v="0"/>
    <s v="GWe"/>
    <n v="0"/>
  </r>
  <r>
    <x v="6"/>
    <s v="EZFI"/>
    <x v="0"/>
    <x v="5"/>
    <n v="100"/>
    <x v="2"/>
    <x v="0"/>
    <x v="0"/>
    <s v="GWe"/>
    <n v="0"/>
  </r>
  <r>
    <x v="7"/>
    <s v="EZFR"/>
    <x v="0"/>
    <x v="5"/>
    <n v="100"/>
    <x v="2"/>
    <x v="0"/>
    <x v="0"/>
    <s v="GWe"/>
    <n v="0"/>
  </r>
  <r>
    <x v="2"/>
    <s v="EZHR"/>
    <x v="0"/>
    <x v="5"/>
    <n v="100"/>
    <x v="2"/>
    <x v="0"/>
    <x v="0"/>
    <s v="GWe"/>
    <n v="0"/>
  </r>
  <r>
    <x v="10"/>
    <s v="EZIR"/>
    <x v="0"/>
    <x v="5"/>
    <n v="100"/>
    <x v="2"/>
    <x v="0"/>
    <x v="0"/>
    <s v="GWe"/>
    <n v="0"/>
  </r>
  <r>
    <x v="11"/>
    <s v="EZIT"/>
    <x v="0"/>
    <x v="5"/>
    <n v="100"/>
    <x v="2"/>
    <x v="0"/>
    <x v="0"/>
    <s v="GWe"/>
    <n v="6.7223957075199996"/>
  </r>
  <r>
    <x v="13"/>
    <s v="EZLT"/>
    <x v="0"/>
    <x v="5"/>
    <n v="100"/>
    <x v="2"/>
    <x v="0"/>
    <x v="0"/>
    <s v="GWe"/>
    <n v="0"/>
  </r>
  <r>
    <x v="12"/>
    <s v="EZLV"/>
    <x v="0"/>
    <x v="5"/>
    <n v="100"/>
    <x v="2"/>
    <x v="0"/>
    <x v="0"/>
    <s v="GWe"/>
    <n v="0"/>
  </r>
  <r>
    <x v="14"/>
    <s v="EZMT"/>
    <x v="0"/>
    <x v="5"/>
    <n v="100"/>
    <x v="2"/>
    <x v="0"/>
    <x v="0"/>
    <s v="GWe"/>
    <n v="0"/>
  </r>
  <r>
    <x v="15"/>
    <s v="EZNL"/>
    <x v="0"/>
    <x v="5"/>
    <n v="100"/>
    <x v="2"/>
    <x v="0"/>
    <x v="0"/>
    <s v="GWe"/>
    <n v="0"/>
  </r>
  <r>
    <x v="16"/>
    <s v="EZPL"/>
    <x v="0"/>
    <x v="5"/>
    <n v="100"/>
    <x v="2"/>
    <x v="0"/>
    <x v="0"/>
    <s v="GWe"/>
    <n v="0"/>
  </r>
  <r>
    <x v="17"/>
    <s v="EZPT"/>
    <x v="0"/>
    <x v="5"/>
    <n v="100"/>
    <x v="2"/>
    <x v="0"/>
    <x v="0"/>
    <s v="GWe"/>
    <n v="0"/>
  </r>
  <r>
    <x v="18"/>
    <s v="EZRO"/>
    <x v="0"/>
    <x v="5"/>
    <n v="100"/>
    <x v="2"/>
    <x v="0"/>
    <x v="0"/>
    <s v="GWe"/>
    <n v="0"/>
  </r>
  <r>
    <x v="20"/>
    <s v="EZSE"/>
    <x v="0"/>
    <x v="5"/>
    <n v="100"/>
    <x v="2"/>
    <x v="0"/>
    <x v="0"/>
    <s v="GWe"/>
    <n v="0"/>
  </r>
  <r>
    <x v="21"/>
    <s v="EZUK"/>
    <x v="0"/>
    <x v="5"/>
    <n v="100"/>
    <x v="2"/>
    <x v="0"/>
    <x v="0"/>
    <s v="GWe"/>
    <n v="0"/>
  </r>
  <r>
    <x v="0"/>
    <s v="EZBE"/>
    <x v="0"/>
    <x v="6"/>
    <n v="100"/>
    <x v="2"/>
    <x v="0"/>
    <x v="0"/>
    <s v="GWe"/>
    <n v="0"/>
  </r>
  <r>
    <x v="1"/>
    <s v="EZBG"/>
    <x v="0"/>
    <x v="6"/>
    <n v="100"/>
    <x v="2"/>
    <x v="0"/>
    <x v="0"/>
    <s v="GWe"/>
    <n v="0"/>
  </r>
  <r>
    <x v="3"/>
    <s v="EZCY"/>
    <x v="0"/>
    <x v="6"/>
    <n v="100"/>
    <x v="2"/>
    <x v="0"/>
    <x v="0"/>
    <s v="GWe"/>
    <n v="0.87934526771999999"/>
  </r>
  <r>
    <x v="8"/>
    <s v="EZDE"/>
    <x v="0"/>
    <x v="6"/>
    <n v="100"/>
    <x v="2"/>
    <x v="0"/>
    <x v="0"/>
    <s v="GWe"/>
    <n v="0"/>
  </r>
  <r>
    <x v="4"/>
    <s v="EZDK"/>
    <x v="0"/>
    <x v="6"/>
    <n v="100"/>
    <x v="2"/>
    <x v="0"/>
    <x v="0"/>
    <s v="GWe"/>
    <n v="0"/>
  </r>
  <r>
    <x v="5"/>
    <s v="EZEE"/>
    <x v="0"/>
    <x v="6"/>
    <n v="100"/>
    <x v="2"/>
    <x v="0"/>
    <x v="0"/>
    <s v="GWe"/>
    <n v="0"/>
  </r>
  <r>
    <x v="9"/>
    <s v="EZGR"/>
    <x v="0"/>
    <x v="6"/>
    <n v="100"/>
    <x v="2"/>
    <x v="0"/>
    <x v="0"/>
    <s v="GWe"/>
    <n v="0"/>
  </r>
  <r>
    <x v="19"/>
    <s v="EZES"/>
    <x v="0"/>
    <x v="6"/>
    <n v="100"/>
    <x v="2"/>
    <x v="0"/>
    <x v="0"/>
    <s v="GWe"/>
    <n v="0"/>
  </r>
  <r>
    <x v="6"/>
    <s v="EZFI"/>
    <x v="0"/>
    <x v="6"/>
    <n v="100"/>
    <x v="2"/>
    <x v="0"/>
    <x v="0"/>
    <s v="GWe"/>
    <n v="0"/>
  </r>
  <r>
    <x v="7"/>
    <s v="EZFR"/>
    <x v="0"/>
    <x v="6"/>
    <n v="100"/>
    <x v="2"/>
    <x v="0"/>
    <x v="0"/>
    <s v="GWe"/>
    <n v="0"/>
  </r>
  <r>
    <x v="2"/>
    <s v="EZHR"/>
    <x v="0"/>
    <x v="6"/>
    <n v="100"/>
    <x v="2"/>
    <x v="0"/>
    <x v="0"/>
    <s v="GWe"/>
    <n v="0"/>
  </r>
  <r>
    <x v="10"/>
    <s v="EZIR"/>
    <x v="0"/>
    <x v="6"/>
    <n v="100"/>
    <x v="2"/>
    <x v="0"/>
    <x v="0"/>
    <s v="GWe"/>
    <n v="0"/>
  </r>
  <r>
    <x v="11"/>
    <s v="EZIT"/>
    <x v="0"/>
    <x v="6"/>
    <n v="100"/>
    <x v="2"/>
    <x v="0"/>
    <x v="0"/>
    <s v="GWe"/>
    <n v="8.4392898214879981"/>
  </r>
  <r>
    <x v="13"/>
    <s v="EZLT"/>
    <x v="0"/>
    <x v="6"/>
    <n v="100"/>
    <x v="2"/>
    <x v="0"/>
    <x v="0"/>
    <s v="GWe"/>
    <n v="0"/>
  </r>
  <r>
    <x v="12"/>
    <s v="EZLV"/>
    <x v="0"/>
    <x v="6"/>
    <n v="100"/>
    <x v="2"/>
    <x v="0"/>
    <x v="0"/>
    <s v="GWe"/>
    <n v="0"/>
  </r>
  <r>
    <x v="14"/>
    <s v="EZMT"/>
    <x v="0"/>
    <x v="6"/>
    <n v="100"/>
    <x v="2"/>
    <x v="0"/>
    <x v="0"/>
    <s v="GWe"/>
    <n v="0"/>
  </r>
  <r>
    <x v="15"/>
    <s v="EZNL"/>
    <x v="0"/>
    <x v="6"/>
    <n v="100"/>
    <x v="2"/>
    <x v="0"/>
    <x v="0"/>
    <s v="GWe"/>
    <n v="0"/>
  </r>
  <r>
    <x v="16"/>
    <s v="EZPL"/>
    <x v="0"/>
    <x v="6"/>
    <n v="100"/>
    <x v="2"/>
    <x v="0"/>
    <x v="0"/>
    <s v="GWe"/>
    <n v="0"/>
  </r>
  <r>
    <x v="17"/>
    <s v="EZPT"/>
    <x v="0"/>
    <x v="6"/>
    <n v="100"/>
    <x v="2"/>
    <x v="0"/>
    <x v="0"/>
    <s v="GWe"/>
    <n v="0"/>
  </r>
  <r>
    <x v="18"/>
    <s v="EZRO"/>
    <x v="0"/>
    <x v="6"/>
    <n v="100"/>
    <x v="2"/>
    <x v="0"/>
    <x v="0"/>
    <s v="GWe"/>
    <n v="0"/>
  </r>
  <r>
    <x v="20"/>
    <s v="EZSE"/>
    <x v="0"/>
    <x v="6"/>
    <n v="100"/>
    <x v="2"/>
    <x v="0"/>
    <x v="0"/>
    <s v="GWe"/>
    <n v="0"/>
  </r>
  <r>
    <x v="21"/>
    <s v="EZUK"/>
    <x v="0"/>
    <x v="6"/>
    <n v="100"/>
    <x v="2"/>
    <x v="0"/>
    <x v="0"/>
    <s v="GWe"/>
    <n v="0"/>
  </r>
  <r>
    <x v="0"/>
    <s v="EZBE"/>
    <x v="0"/>
    <x v="0"/>
    <n v="100"/>
    <x v="2"/>
    <x v="0"/>
    <x v="0"/>
    <s v="GWe"/>
    <n v="0"/>
  </r>
  <r>
    <x v="1"/>
    <s v="EZBG"/>
    <x v="0"/>
    <x v="0"/>
    <n v="100"/>
    <x v="2"/>
    <x v="0"/>
    <x v="0"/>
    <s v="GWe"/>
    <n v="0"/>
  </r>
  <r>
    <x v="3"/>
    <s v="EZCY"/>
    <x v="0"/>
    <x v="0"/>
    <n v="100"/>
    <x v="2"/>
    <x v="0"/>
    <x v="0"/>
    <s v="GWe"/>
    <n v="0"/>
  </r>
  <r>
    <x v="8"/>
    <s v="EZDE"/>
    <x v="0"/>
    <x v="0"/>
    <n v="100"/>
    <x v="2"/>
    <x v="0"/>
    <x v="0"/>
    <s v="GWe"/>
    <n v="0"/>
  </r>
  <r>
    <x v="4"/>
    <s v="EZDK"/>
    <x v="0"/>
    <x v="0"/>
    <n v="100"/>
    <x v="2"/>
    <x v="0"/>
    <x v="0"/>
    <s v="GWe"/>
    <n v="0"/>
  </r>
  <r>
    <x v="5"/>
    <s v="EZEE"/>
    <x v="0"/>
    <x v="0"/>
    <n v="100"/>
    <x v="2"/>
    <x v="0"/>
    <x v="0"/>
    <s v="GWe"/>
    <n v="0"/>
  </r>
  <r>
    <x v="9"/>
    <s v="EZGR"/>
    <x v="0"/>
    <x v="0"/>
    <n v="100"/>
    <x v="2"/>
    <x v="0"/>
    <x v="0"/>
    <s v="GWe"/>
    <n v="0"/>
  </r>
  <r>
    <x v="19"/>
    <s v="EZES"/>
    <x v="0"/>
    <x v="0"/>
    <n v="100"/>
    <x v="2"/>
    <x v="0"/>
    <x v="0"/>
    <s v="GWe"/>
    <n v="0"/>
  </r>
  <r>
    <x v="6"/>
    <s v="EZFI"/>
    <x v="0"/>
    <x v="0"/>
    <n v="100"/>
    <x v="2"/>
    <x v="0"/>
    <x v="0"/>
    <s v="GWe"/>
    <n v="0"/>
  </r>
  <r>
    <x v="7"/>
    <s v="EZFR"/>
    <x v="0"/>
    <x v="0"/>
    <n v="100"/>
    <x v="2"/>
    <x v="0"/>
    <x v="0"/>
    <s v="GWe"/>
    <n v="0"/>
  </r>
  <r>
    <x v="2"/>
    <s v="EZHR"/>
    <x v="0"/>
    <x v="0"/>
    <n v="100"/>
    <x v="2"/>
    <x v="0"/>
    <x v="0"/>
    <s v="GWe"/>
    <n v="0"/>
  </r>
  <r>
    <x v="10"/>
    <s v="EZIR"/>
    <x v="0"/>
    <x v="0"/>
    <n v="100"/>
    <x v="2"/>
    <x v="0"/>
    <x v="0"/>
    <s v="GWe"/>
    <n v="0"/>
  </r>
  <r>
    <x v="11"/>
    <s v="EZIT"/>
    <x v="0"/>
    <x v="0"/>
    <n v="100"/>
    <x v="2"/>
    <x v="0"/>
    <x v="0"/>
    <s v="GWe"/>
    <n v="0.38271657671999998"/>
  </r>
  <r>
    <x v="13"/>
    <s v="EZLT"/>
    <x v="0"/>
    <x v="0"/>
    <n v="100"/>
    <x v="2"/>
    <x v="0"/>
    <x v="0"/>
    <s v="GWe"/>
    <n v="0"/>
  </r>
  <r>
    <x v="12"/>
    <s v="EZLV"/>
    <x v="0"/>
    <x v="0"/>
    <n v="100"/>
    <x v="2"/>
    <x v="0"/>
    <x v="0"/>
    <s v="GWe"/>
    <n v="0"/>
  </r>
  <r>
    <x v="14"/>
    <s v="EZMT"/>
    <x v="0"/>
    <x v="0"/>
    <n v="100"/>
    <x v="2"/>
    <x v="0"/>
    <x v="0"/>
    <s v="GWe"/>
    <n v="0"/>
  </r>
  <r>
    <x v="15"/>
    <s v="EZNL"/>
    <x v="0"/>
    <x v="0"/>
    <n v="100"/>
    <x v="2"/>
    <x v="0"/>
    <x v="0"/>
    <s v="GWe"/>
    <n v="0"/>
  </r>
  <r>
    <x v="16"/>
    <s v="EZPL"/>
    <x v="0"/>
    <x v="0"/>
    <n v="100"/>
    <x v="2"/>
    <x v="0"/>
    <x v="0"/>
    <s v="GWe"/>
    <n v="0"/>
  </r>
  <r>
    <x v="17"/>
    <s v="EZPT"/>
    <x v="0"/>
    <x v="0"/>
    <n v="100"/>
    <x v="2"/>
    <x v="0"/>
    <x v="0"/>
    <s v="GWe"/>
    <n v="0"/>
  </r>
  <r>
    <x v="18"/>
    <s v="EZRO"/>
    <x v="0"/>
    <x v="0"/>
    <n v="100"/>
    <x v="2"/>
    <x v="0"/>
    <x v="0"/>
    <s v="GWe"/>
    <n v="0"/>
  </r>
  <r>
    <x v="20"/>
    <s v="EZSE"/>
    <x v="0"/>
    <x v="0"/>
    <n v="100"/>
    <x v="2"/>
    <x v="0"/>
    <x v="0"/>
    <s v="GWe"/>
    <n v="0"/>
  </r>
  <r>
    <x v="21"/>
    <s v="EZUK"/>
    <x v="0"/>
    <x v="0"/>
    <n v="100"/>
    <x v="2"/>
    <x v="0"/>
    <x v="0"/>
    <s v="GWe"/>
    <n v="0"/>
  </r>
  <r>
    <x v="0"/>
    <s v="EZBE"/>
    <x v="0"/>
    <x v="1"/>
    <n v="100"/>
    <x v="2"/>
    <x v="0"/>
    <x v="0"/>
    <s v="GWe"/>
    <n v="0"/>
  </r>
  <r>
    <x v="1"/>
    <s v="EZBG"/>
    <x v="0"/>
    <x v="1"/>
    <n v="100"/>
    <x v="2"/>
    <x v="0"/>
    <x v="0"/>
    <s v="GWe"/>
    <n v="0"/>
  </r>
  <r>
    <x v="3"/>
    <s v="EZCY"/>
    <x v="0"/>
    <x v="1"/>
    <n v="100"/>
    <x v="2"/>
    <x v="0"/>
    <x v="0"/>
    <s v="GWe"/>
    <n v="0"/>
  </r>
  <r>
    <x v="8"/>
    <s v="EZDE"/>
    <x v="0"/>
    <x v="1"/>
    <n v="100"/>
    <x v="2"/>
    <x v="0"/>
    <x v="0"/>
    <s v="GWe"/>
    <n v="0"/>
  </r>
  <r>
    <x v="4"/>
    <s v="EZDK"/>
    <x v="0"/>
    <x v="1"/>
    <n v="100"/>
    <x v="2"/>
    <x v="0"/>
    <x v="0"/>
    <s v="GWe"/>
    <n v="0"/>
  </r>
  <r>
    <x v="5"/>
    <s v="EZEE"/>
    <x v="0"/>
    <x v="1"/>
    <n v="100"/>
    <x v="2"/>
    <x v="0"/>
    <x v="0"/>
    <s v="GWe"/>
    <n v="0"/>
  </r>
  <r>
    <x v="9"/>
    <s v="EZGR"/>
    <x v="0"/>
    <x v="1"/>
    <n v="100"/>
    <x v="2"/>
    <x v="0"/>
    <x v="0"/>
    <s v="GWe"/>
    <n v="0"/>
  </r>
  <r>
    <x v="19"/>
    <s v="EZES"/>
    <x v="0"/>
    <x v="1"/>
    <n v="100"/>
    <x v="2"/>
    <x v="0"/>
    <x v="0"/>
    <s v="GWe"/>
    <n v="0"/>
  </r>
  <r>
    <x v="6"/>
    <s v="EZFI"/>
    <x v="0"/>
    <x v="1"/>
    <n v="100"/>
    <x v="2"/>
    <x v="0"/>
    <x v="0"/>
    <s v="GWe"/>
    <n v="0"/>
  </r>
  <r>
    <x v="7"/>
    <s v="EZFR"/>
    <x v="0"/>
    <x v="1"/>
    <n v="100"/>
    <x v="2"/>
    <x v="0"/>
    <x v="0"/>
    <s v="GWe"/>
    <n v="0"/>
  </r>
  <r>
    <x v="2"/>
    <s v="EZHR"/>
    <x v="0"/>
    <x v="1"/>
    <n v="100"/>
    <x v="2"/>
    <x v="0"/>
    <x v="0"/>
    <s v="GWe"/>
    <n v="0"/>
  </r>
  <r>
    <x v="10"/>
    <s v="EZIR"/>
    <x v="0"/>
    <x v="1"/>
    <n v="100"/>
    <x v="2"/>
    <x v="0"/>
    <x v="0"/>
    <s v="GWe"/>
    <n v="0"/>
  </r>
  <r>
    <x v="11"/>
    <s v="EZIT"/>
    <x v="0"/>
    <x v="1"/>
    <n v="100"/>
    <x v="2"/>
    <x v="0"/>
    <x v="0"/>
    <s v="GWe"/>
    <n v="2.5298823475199996"/>
  </r>
  <r>
    <x v="13"/>
    <s v="EZLT"/>
    <x v="0"/>
    <x v="1"/>
    <n v="100"/>
    <x v="2"/>
    <x v="0"/>
    <x v="0"/>
    <s v="GWe"/>
    <n v="0"/>
  </r>
  <r>
    <x v="12"/>
    <s v="EZLV"/>
    <x v="0"/>
    <x v="1"/>
    <n v="100"/>
    <x v="2"/>
    <x v="0"/>
    <x v="0"/>
    <s v="GWe"/>
    <n v="0"/>
  </r>
  <r>
    <x v="14"/>
    <s v="EZMT"/>
    <x v="0"/>
    <x v="1"/>
    <n v="100"/>
    <x v="2"/>
    <x v="0"/>
    <x v="0"/>
    <s v="GWe"/>
    <n v="0"/>
  </r>
  <r>
    <x v="15"/>
    <s v="EZNL"/>
    <x v="0"/>
    <x v="1"/>
    <n v="100"/>
    <x v="2"/>
    <x v="0"/>
    <x v="0"/>
    <s v="GWe"/>
    <n v="0"/>
  </r>
  <r>
    <x v="16"/>
    <s v="EZPL"/>
    <x v="0"/>
    <x v="1"/>
    <n v="100"/>
    <x v="2"/>
    <x v="0"/>
    <x v="0"/>
    <s v="GWe"/>
    <n v="0"/>
  </r>
  <r>
    <x v="17"/>
    <s v="EZPT"/>
    <x v="0"/>
    <x v="1"/>
    <n v="100"/>
    <x v="2"/>
    <x v="0"/>
    <x v="0"/>
    <s v="GWe"/>
    <n v="0"/>
  </r>
  <r>
    <x v="18"/>
    <s v="EZRO"/>
    <x v="0"/>
    <x v="1"/>
    <n v="100"/>
    <x v="2"/>
    <x v="0"/>
    <x v="0"/>
    <s v="GWe"/>
    <n v="0"/>
  </r>
  <r>
    <x v="20"/>
    <s v="EZSE"/>
    <x v="0"/>
    <x v="1"/>
    <n v="100"/>
    <x v="2"/>
    <x v="0"/>
    <x v="0"/>
    <s v="GWe"/>
    <n v="0"/>
  </r>
  <r>
    <x v="21"/>
    <s v="EZUK"/>
    <x v="0"/>
    <x v="1"/>
    <n v="100"/>
    <x v="2"/>
    <x v="0"/>
    <x v="0"/>
    <s v="GWe"/>
    <n v="0"/>
  </r>
  <r>
    <x v="0"/>
    <s v="EZBE"/>
    <x v="0"/>
    <x v="7"/>
    <n v="100"/>
    <x v="2"/>
    <x v="0"/>
    <x v="0"/>
    <s v="GWe"/>
    <n v="0"/>
  </r>
  <r>
    <x v="1"/>
    <s v="EZBG"/>
    <x v="0"/>
    <x v="7"/>
    <n v="100"/>
    <x v="2"/>
    <x v="0"/>
    <x v="0"/>
    <s v="GWe"/>
    <n v="0"/>
  </r>
  <r>
    <x v="3"/>
    <s v="EZCY"/>
    <x v="0"/>
    <x v="7"/>
    <n v="100"/>
    <x v="2"/>
    <x v="0"/>
    <x v="0"/>
    <s v="GWe"/>
    <n v="16.109759575729999"/>
  </r>
  <r>
    <x v="8"/>
    <s v="EZDE"/>
    <x v="0"/>
    <x v="7"/>
    <n v="100"/>
    <x v="2"/>
    <x v="0"/>
    <x v="0"/>
    <s v="GWe"/>
    <n v="0"/>
  </r>
  <r>
    <x v="4"/>
    <s v="EZDK"/>
    <x v="0"/>
    <x v="7"/>
    <n v="100"/>
    <x v="2"/>
    <x v="0"/>
    <x v="0"/>
    <s v="GWe"/>
    <n v="0"/>
  </r>
  <r>
    <x v="5"/>
    <s v="EZEE"/>
    <x v="0"/>
    <x v="7"/>
    <n v="100"/>
    <x v="2"/>
    <x v="0"/>
    <x v="0"/>
    <s v="GWe"/>
    <n v="0"/>
  </r>
  <r>
    <x v="9"/>
    <s v="EZGR"/>
    <x v="0"/>
    <x v="7"/>
    <n v="100"/>
    <x v="2"/>
    <x v="0"/>
    <x v="0"/>
    <s v="GWe"/>
    <n v="0"/>
  </r>
  <r>
    <x v="19"/>
    <s v="EZES"/>
    <x v="0"/>
    <x v="7"/>
    <n v="100"/>
    <x v="2"/>
    <x v="0"/>
    <x v="0"/>
    <s v="GWe"/>
    <n v="0"/>
  </r>
  <r>
    <x v="6"/>
    <s v="EZFI"/>
    <x v="0"/>
    <x v="7"/>
    <n v="100"/>
    <x v="2"/>
    <x v="0"/>
    <x v="0"/>
    <s v="GWe"/>
    <n v="0"/>
  </r>
  <r>
    <x v="7"/>
    <s v="EZFR"/>
    <x v="0"/>
    <x v="7"/>
    <n v="100"/>
    <x v="2"/>
    <x v="0"/>
    <x v="0"/>
    <s v="GWe"/>
    <n v="0"/>
  </r>
  <r>
    <x v="2"/>
    <s v="EZHR"/>
    <x v="0"/>
    <x v="7"/>
    <n v="100"/>
    <x v="2"/>
    <x v="0"/>
    <x v="0"/>
    <s v="GWe"/>
    <n v="0"/>
  </r>
  <r>
    <x v="10"/>
    <s v="EZIR"/>
    <x v="0"/>
    <x v="7"/>
    <n v="100"/>
    <x v="2"/>
    <x v="0"/>
    <x v="0"/>
    <s v="GWe"/>
    <n v="0"/>
  </r>
  <r>
    <x v="11"/>
    <s v="EZIT"/>
    <x v="0"/>
    <x v="7"/>
    <n v="100"/>
    <x v="2"/>
    <x v="0"/>
    <x v="0"/>
    <s v="GWe"/>
    <n v="39.416812749759998"/>
  </r>
  <r>
    <x v="13"/>
    <s v="EZLT"/>
    <x v="0"/>
    <x v="7"/>
    <n v="100"/>
    <x v="2"/>
    <x v="0"/>
    <x v="0"/>
    <s v="GWe"/>
    <n v="0"/>
  </r>
  <r>
    <x v="12"/>
    <s v="EZLV"/>
    <x v="0"/>
    <x v="7"/>
    <n v="100"/>
    <x v="2"/>
    <x v="0"/>
    <x v="0"/>
    <s v="GWe"/>
    <n v="0"/>
  </r>
  <r>
    <x v="14"/>
    <s v="EZMT"/>
    <x v="0"/>
    <x v="7"/>
    <n v="100"/>
    <x v="2"/>
    <x v="0"/>
    <x v="0"/>
    <s v="GWe"/>
    <n v="0"/>
  </r>
  <r>
    <x v="15"/>
    <s v="EZNL"/>
    <x v="0"/>
    <x v="7"/>
    <n v="100"/>
    <x v="2"/>
    <x v="0"/>
    <x v="0"/>
    <s v="GWe"/>
    <n v="0"/>
  </r>
  <r>
    <x v="16"/>
    <s v="EZPL"/>
    <x v="0"/>
    <x v="7"/>
    <n v="100"/>
    <x v="2"/>
    <x v="0"/>
    <x v="0"/>
    <s v="GWe"/>
    <n v="0"/>
  </r>
  <r>
    <x v="17"/>
    <s v="EZPT"/>
    <x v="0"/>
    <x v="7"/>
    <n v="100"/>
    <x v="2"/>
    <x v="0"/>
    <x v="0"/>
    <s v="GWe"/>
    <n v="0"/>
  </r>
  <r>
    <x v="18"/>
    <s v="EZRO"/>
    <x v="0"/>
    <x v="7"/>
    <n v="100"/>
    <x v="2"/>
    <x v="0"/>
    <x v="0"/>
    <s v="GWe"/>
    <n v="0"/>
  </r>
  <r>
    <x v="20"/>
    <s v="EZSE"/>
    <x v="0"/>
    <x v="7"/>
    <n v="100"/>
    <x v="2"/>
    <x v="0"/>
    <x v="0"/>
    <s v="GWe"/>
    <n v="0"/>
  </r>
  <r>
    <x v="21"/>
    <s v="EZUK"/>
    <x v="0"/>
    <x v="7"/>
    <n v="100"/>
    <x v="2"/>
    <x v="0"/>
    <x v="0"/>
    <s v="GWe"/>
    <n v="0"/>
  </r>
  <r>
    <x v="0"/>
    <s v="EZBE"/>
    <x v="0"/>
    <x v="2"/>
    <n v="100"/>
    <x v="2"/>
    <x v="0"/>
    <x v="0"/>
    <s v="GWe"/>
    <n v="0"/>
  </r>
  <r>
    <x v="1"/>
    <s v="EZBG"/>
    <x v="0"/>
    <x v="2"/>
    <n v="100"/>
    <x v="2"/>
    <x v="0"/>
    <x v="0"/>
    <s v="GWe"/>
    <n v="0"/>
  </r>
  <r>
    <x v="3"/>
    <s v="EZCY"/>
    <x v="0"/>
    <x v="2"/>
    <n v="100"/>
    <x v="2"/>
    <x v="0"/>
    <x v="0"/>
    <s v="GWe"/>
    <n v="0"/>
  </r>
  <r>
    <x v="8"/>
    <s v="EZDE"/>
    <x v="0"/>
    <x v="2"/>
    <n v="100"/>
    <x v="2"/>
    <x v="0"/>
    <x v="0"/>
    <s v="GWe"/>
    <n v="0"/>
  </r>
  <r>
    <x v="4"/>
    <s v="EZDK"/>
    <x v="0"/>
    <x v="2"/>
    <n v="100"/>
    <x v="2"/>
    <x v="0"/>
    <x v="0"/>
    <s v="GWe"/>
    <n v="0"/>
  </r>
  <r>
    <x v="5"/>
    <s v="EZEE"/>
    <x v="0"/>
    <x v="2"/>
    <n v="100"/>
    <x v="2"/>
    <x v="0"/>
    <x v="0"/>
    <s v="GWe"/>
    <n v="0"/>
  </r>
  <r>
    <x v="9"/>
    <s v="EZGR"/>
    <x v="0"/>
    <x v="2"/>
    <n v="100"/>
    <x v="2"/>
    <x v="0"/>
    <x v="0"/>
    <s v="GWe"/>
    <n v="0"/>
  </r>
  <r>
    <x v="19"/>
    <s v="EZES"/>
    <x v="0"/>
    <x v="2"/>
    <n v="100"/>
    <x v="2"/>
    <x v="0"/>
    <x v="0"/>
    <s v="GWe"/>
    <n v="0"/>
  </r>
  <r>
    <x v="6"/>
    <s v="EZFI"/>
    <x v="0"/>
    <x v="2"/>
    <n v="100"/>
    <x v="2"/>
    <x v="0"/>
    <x v="0"/>
    <s v="GWe"/>
    <n v="0"/>
  </r>
  <r>
    <x v="7"/>
    <s v="EZFR"/>
    <x v="0"/>
    <x v="2"/>
    <n v="100"/>
    <x v="2"/>
    <x v="0"/>
    <x v="0"/>
    <s v="GWe"/>
    <n v="0"/>
  </r>
  <r>
    <x v="2"/>
    <s v="EZHR"/>
    <x v="0"/>
    <x v="2"/>
    <n v="100"/>
    <x v="2"/>
    <x v="0"/>
    <x v="0"/>
    <s v="GWe"/>
    <n v="0"/>
  </r>
  <r>
    <x v="10"/>
    <s v="EZIR"/>
    <x v="0"/>
    <x v="2"/>
    <n v="100"/>
    <x v="2"/>
    <x v="0"/>
    <x v="0"/>
    <s v="GWe"/>
    <n v="0"/>
  </r>
  <r>
    <x v="11"/>
    <s v="EZIT"/>
    <x v="0"/>
    <x v="2"/>
    <n v="100"/>
    <x v="2"/>
    <x v="0"/>
    <x v="0"/>
    <s v="GWe"/>
    <n v="2.97908020752"/>
  </r>
  <r>
    <x v="13"/>
    <s v="EZLT"/>
    <x v="0"/>
    <x v="2"/>
    <n v="100"/>
    <x v="2"/>
    <x v="0"/>
    <x v="0"/>
    <s v="GWe"/>
    <n v="0"/>
  </r>
  <r>
    <x v="12"/>
    <s v="EZLV"/>
    <x v="0"/>
    <x v="2"/>
    <n v="100"/>
    <x v="2"/>
    <x v="0"/>
    <x v="0"/>
    <s v="GWe"/>
    <n v="0"/>
  </r>
  <r>
    <x v="14"/>
    <s v="EZMT"/>
    <x v="0"/>
    <x v="2"/>
    <n v="100"/>
    <x v="2"/>
    <x v="0"/>
    <x v="0"/>
    <s v="GWe"/>
    <n v="0"/>
  </r>
  <r>
    <x v="15"/>
    <s v="EZNL"/>
    <x v="0"/>
    <x v="2"/>
    <n v="100"/>
    <x v="2"/>
    <x v="0"/>
    <x v="0"/>
    <s v="GWe"/>
    <n v="0"/>
  </r>
  <r>
    <x v="16"/>
    <s v="EZPL"/>
    <x v="0"/>
    <x v="2"/>
    <n v="100"/>
    <x v="2"/>
    <x v="0"/>
    <x v="0"/>
    <s v="GWe"/>
    <n v="0"/>
  </r>
  <r>
    <x v="17"/>
    <s v="EZPT"/>
    <x v="0"/>
    <x v="2"/>
    <n v="100"/>
    <x v="2"/>
    <x v="0"/>
    <x v="0"/>
    <s v="GWe"/>
    <n v="0"/>
  </r>
  <r>
    <x v="18"/>
    <s v="EZRO"/>
    <x v="0"/>
    <x v="2"/>
    <n v="100"/>
    <x v="2"/>
    <x v="0"/>
    <x v="0"/>
    <s v="GWe"/>
    <n v="0"/>
  </r>
  <r>
    <x v="20"/>
    <s v="EZSE"/>
    <x v="0"/>
    <x v="2"/>
    <n v="100"/>
    <x v="2"/>
    <x v="0"/>
    <x v="0"/>
    <s v="GWe"/>
    <n v="0"/>
  </r>
  <r>
    <x v="21"/>
    <s v="EZUK"/>
    <x v="0"/>
    <x v="2"/>
    <n v="100"/>
    <x v="2"/>
    <x v="0"/>
    <x v="0"/>
    <s v="GWe"/>
    <n v="0"/>
  </r>
  <r>
    <x v="0"/>
    <s v="EZBE"/>
    <x v="0"/>
    <x v="4"/>
    <n v="100"/>
    <x v="2"/>
    <x v="1"/>
    <x v="0"/>
    <s v="GWe"/>
    <n v="0"/>
  </r>
  <r>
    <x v="1"/>
    <s v="EZBG"/>
    <x v="0"/>
    <x v="4"/>
    <n v="100"/>
    <x v="2"/>
    <x v="1"/>
    <x v="0"/>
    <s v="GWe"/>
    <n v="0"/>
  </r>
  <r>
    <x v="3"/>
    <s v="EZCY"/>
    <x v="0"/>
    <x v="4"/>
    <n v="100"/>
    <x v="2"/>
    <x v="1"/>
    <x v="0"/>
    <s v="GWe"/>
    <n v="0.98621739191999991"/>
  </r>
  <r>
    <x v="8"/>
    <s v="EZDE"/>
    <x v="0"/>
    <x v="4"/>
    <n v="100"/>
    <x v="2"/>
    <x v="1"/>
    <x v="0"/>
    <s v="GWe"/>
    <n v="0"/>
  </r>
  <r>
    <x v="4"/>
    <s v="EZDK"/>
    <x v="0"/>
    <x v="4"/>
    <n v="100"/>
    <x v="2"/>
    <x v="1"/>
    <x v="0"/>
    <s v="GWe"/>
    <n v="0"/>
  </r>
  <r>
    <x v="5"/>
    <s v="EZEE"/>
    <x v="0"/>
    <x v="4"/>
    <n v="100"/>
    <x v="2"/>
    <x v="1"/>
    <x v="0"/>
    <s v="GWe"/>
    <n v="0"/>
  </r>
  <r>
    <x v="9"/>
    <s v="EZGR"/>
    <x v="0"/>
    <x v="4"/>
    <n v="100"/>
    <x v="2"/>
    <x v="1"/>
    <x v="0"/>
    <s v="GWe"/>
    <n v="7.6154779019829997"/>
  </r>
  <r>
    <x v="19"/>
    <s v="EZES"/>
    <x v="0"/>
    <x v="4"/>
    <n v="100"/>
    <x v="2"/>
    <x v="1"/>
    <x v="0"/>
    <s v="GWe"/>
    <n v="4.6556101709019995"/>
  </r>
  <r>
    <x v="6"/>
    <s v="EZFI"/>
    <x v="0"/>
    <x v="4"/>
    <n v="100"/>
    <x v="2"/>
    <x v="1"/>
    <x v="0"/>
    <s v="GWe"/>
    <n v="0"/>
  </r>
  <r>
    <x v="7"/>
    <s v="EZFR"/>
    <x v="0"/>
    <x v="4"/>
    <n v="100"/>
    <x v="2"/>
    <x v="1"/>
    <x v="0"/>
    <s v="GWe"/>
    <n v="0"/>
  </r>
  <r>
    <x v="2"/>
    <s v="EZHR"/>
    <x v="0"/>
    <x v="4"/>
    <n v="100"/>
    <x v="2"/>
    <x v="1"/>
    <x v="0"/>
    <s v="GWe"/>
    <n v="9.8776245101170002"/>
  </r>
  <r>
    <x v="10"/>
    <s v="EZIR"/>
    <x v="0"/>
    <x v="4"/>
    <n v="100"/>
    <x v="2"/>
    <x v="1"/>
    <x v="0"/>
    <s v="GWe"/>
    <n v="0"/>
  </r>
  <r>
    <x v="11"/>
    <s v="EZIT"/>
    <x v="0"/>
    <x v="4"/>
    <n v="100"/>
    <x v="2"/>
    <x v="1"/>
    <x v="0"/>
    <s v="GWe"/>
    <n v="27.235508023659996"/>
  </r>
  <r>
    <x v="13"/>
    <s v="EZLT"/>
    <x v="0"/>
    <x v="4"/>
    <n v="100"/>
    <x v="2"/>
    <x v="1"/>
    <x v="0"/>
    <s v="GWe"/>
    <n v="0"/>
  </r>
  <r>
    <x v="12"/>
    <s v="EZLV"/>
    <x v="0"/>
    <x v="4"/>
    <n v="100"/>
    <x v="2"/>
    <x v="1"/>
    <x v="0"/>
    <s v="GWe"/>
    <n v="0"/>
  </r>
  <r>
    <x v="14"/>
    <s v="EZMT"/>
    <x v="0"/>
    <x v="4"/>
    <n v="100"/>
    <x v="2"/>
    <x v="1"/>
    <x v="0"/>
    <s v="GWe"/>
    <n v="0"/>
  </r>
  <r>
    <x v="15"/>
    <s v="EZNL"/>
    <x v="0"/>
    <x v="4"/>
    <n v="100"/>
    <x v="2"/>
    <x v="1"/>
    <x v="0"/>
    <s v="GWe"/>
    <n v="0"/>
  </r>
  <r>
    <x v="16"/>
    <s v="EZPL"/>
    <x v="0"/>
    <x v="4"/>
    <n v="100"/>
    <x v="2"/>
    <x v="1"/>
    <x v="0"/>
    <s v="GWe"/>
    <n v="0"/>
  </r>
  <r>
    <x v="17"/>
    <s v="EZPT"/>
    <x v="0"/>
    <x v="4"/>
    <n v="100"/>
    <x v="2"/>
    <x v="1"/>
    <x v="0"/>
    <s v="GWe"/>
    <n v="0"/>
  </r>
  <r>
    <x v="18"/>
    <s v="EZRO"/>
    <x v="0"/>
    <x v="4"/>
    <n v="100"/>
    <x v="2"/>
    <x v="1"/>
    <x v="0"/>
    <s v="GWe"/>
    <n v="0"/>
  </r>
  <r>
    <x v="20"/>
    <s v="EZSE"/>
    <x v="0"/>
    <x v="4"/>
    <n v="100"/>
    <x v="2"/>
    <x v="1"/>
    <x v="0"/>
    <s v="GWe"/>
    <n v="0"/>
  </r>
  <r>
    <x v="21"/>
    <s v="EZUK"/>
    <x v="0"/>
    <x v="4"/>
    <n v="100"/>
    <x v="2"/>
    <x v="1"/>
    <x v="0"/>
    <s v="GWe"/>
    <n v="0"/>
  </r>
  <r>
    <x v="0"/>
    <s v="EZBE"/>
    <x v="0"/>
    <x v="5"/>
    <n v="100"/>
    <x v="2"/>
    <x v="1"/>
    <x v="0"/>
    <s v="GWe"/>
    <n v="0"/>
  </r>
  <r>
    <x v="1"/>
    <s v="EZBG"/>
    <x v="0"/>
    <x v="5"/>
    <n v="100"/>
    <x v="2"/>
    <x v="1"/>
    <x v="0"/>
    <s v="GWe"/>
    <n v="0"/>
  </r>
  <r>
    <x v="3"/>
    <s v="EZCY"/>
    <x v="0"/>
    <x v="5"/>
    <n v="100"/>
    <x v="2"/>
    <x v="1"/>
    <x v="0"/>
    <s v="GWe"/>
    <n v="1.0152237857999999"/>
  </r>
  <r>
    <x v="8"/>
    <s v="EZDE"/>
    <x v="0"/>
    <x v="5"/>
    <n v="100"/>
    <x v="2"/>
    <x v="1"/>
    <x v="0"/>
    <s v="GWe"/>
    <n v="0"/>
  </r>
  <r>
    <x v="4"/>
    <s v="EZDK"/>
    <x v="0"/>
    <x v="5"/>
    <n v="100"/>
    <x v="2"/>
    <x v="1"/>
    <x v="0"/>
    <s v="GWe"/>
    <n v="0"/>
  </r>
  <r>
    <x v="5"/>
    <s v="EZEE"/>
    <x v="0"/>
    <x v="5"/>
    <n v="100"/>
    <x v="2"/>
    <x v="1"/>
    <x v="0"/>
    <s v="GWe"/>
    <n v="0"/>
  </r>
  <r>
    <x v="9"/>
    <s v="EZGR"/>
    <x v="0"/>
    <x v="5"/>
    <n v="100"/>
    <x v="2"/>
    <x v="1"/>
    <x v="0"/>
    <s v="GWe"/>
    <n v="12.127327897299999"/>
  </r>
  <r>
    <x v="19"/>
    <s v="EZES"/>
    <x v="0"/>
    <x v="5"/>
    <n v="100"/>
    <x v="2"/>
    <x v="1"/>
    <x v="0"/>
    <s v="GWe"/>
    <n v="6.5896483250519999"/>
  </r>
  <r>
    <x v="6"/>
    <s v="EZFI"/>
    <x v="0"/>
    <x v="5"/>
    <n v="100"/>
    <x v="2"/>
    <x v="1"/>
    <x v="0"/>
    <s v="GWe"/>
    <n v="0"/>
  </r>
  <r>
    <x v="7"/>
    <s v="EZFR"/>
    <x v="0"/>
    <x v="5"/>
    <n v="100"/>
    <x v="2"/>
    <x v="1"/>
    <x v="0"/>
    <s v="GWe"/>
    <n v="0"/>
  </r>
  <r>
    <x v="2"/>
    <s v="EZHR"/>
    <x v="0"/>
    <x v="5"/>
    <n v="100"/>
    <x v="2"/>
    <x v="1"/>
    <x v="0"/>
    <s v="GWe"/>
    <n v="20.910226471251004"/>
  </r>
  <r>
    <x v="10"/>
    <s v="EZIR"/>
    <x v="0"/>
    <x v="5"/>
    <n v="100"/>
    <x v="2"/>
    <x v="1"/>
    <x v="0"/>
    <s v="GWe"/>
    <n v="0"/>
  </r>
  <r>
    <x v="11"/>
    <s v="EZIT"/>
    <x v="0"/>
    <x v="5"/>
    <n v="100"/>
    <x v="2"/>
    <x v="1"/>
    <x v="0"/>
    <s v="GWe"/>
    <n v="18.006417113799998"/>
  </r>
  <r>
    <x v="13"/>
    <s v="EZLT"/>
    <x v="0"/>
    <x v="5"/>
    <n v="100"/>
    <x v="2"/>
    <x v="1"/>
    <x v="0"/>
    <s v="GWe"/>
    <n v="0"/>
  </r>
  <r>
    <x v="12"/>
    <s v="EZLV"/>
    <x v="0"/>
    <x v="5"/>
    <n v="100"/>
    <x v="2"/>
    <x v="1"/>
    <x v="0"/>
    <s v="GWe"/>
    <n v="0"/>
  </r>
  <r>
    <x v="14"/>
    <s v="EZMT"/>
    <x v="0"/>
    <x v="5"/>
    <n v="100"/>
    <x v="2"/>
    <x v="1"/>
    <x v="0"/>
    <s v="GWe"/>
    <n v="0"/>
  </r>
  <r>
    <x v="15"/>
    <s v="EZNL"/>
    <x v="0"/>
    <x v="5"/>
    <n v="100"/>
    <x v="2"/>
    <x v="1"/>
    <x v="0"/>
    <s v="GWe"/>
    <n v="0"/>
  </r>
  <r>
    <x v="16"/>
    <s v="EZPL"/>
    <x v="0"/>
    <x v="5"/>
    <n v="100"/>
    <x v="2"/>
    <x v="1"/>
    <x v="0"/>
    <s v="GWe"/>
    <n v="0"/>
  </r>
  <r>
    <x v="17"/>
    <s v="EZPT"/>
    <x v="0"/>
    <x v="5"/>
    <n v="100"/>
    <x v="2"/>
    <x v="1"/>
    <x v="0"/>
    <s v="GWe"/>
    <n v="0"/>
  </r>
  <r>
    <x v="18"/>
    <s v="EZRO"/>
    <x v="0"/>
    <x v="5"/>
    <n v="100"/>
    <x v="2"/>
    <x v="1"/>
    <x v="0"/>
    <s v="GWe"/>
    <n v="0"/>
  </r>
  <r>
    <x v="20"/>
    <s v="EZSE"/>
    <x v="0"/>
    <x v="5"/>
    <n v="100"/>
    <x v="2"/>
    <x v="1"/>
    <x v="0"/>
    <s v="GWe"/>
    <n v="0"/>
  </r>
  <r>
    <x v="21"/>
    <s v="EZUK"/>
    <x v="0"/>
    <x v="5"/>
    <n v="100"/>
    <x v="2"/>
    <x v="1"/>
    <x v="0"/>
    <s v="GWe"/>
    <n v="0"/>
  </r>
  <r>
    <x v="0"/>
    <s v="EZBE"/>
    <x v="0"/>
    <x v="6"/>
    <n v="100"/>
    <x v="2"/>
    <x v="1"/>
    <x v="0"/>
    <s v="GWe"/>
    <n v="0"/>
  </r>
  <r>
    <x v="1"/>
    <s v="EZBG"/>
    <x v="0"/>
    <x v="6"/>
    <n v="100"/>
    <x v="2"/>
    <x v="1"/>
    <x v="0"/>
    <s v="GWe"/>
    <n v="0"/>
  </r>
  <r>
    <x v="3"/>
    <s v="EZCY"/>
    <x v="0"/>
    <x v="6"/>
    <n v="100"/>
    <x v="2"/>
    <x v="1"/>
    <x v="0"/>
    <s v="GWe"/>
    <n v="1.1022429674400001"/>
  </r>
  <r>
    <x v="8"/>
    <s v="EZDE"/>
    <x v="0"/>
    <x v="6"/>
    <n v="100"/>
    <x v="2"/>
    <x v="1"/>
    <x v="0"/>
    <s v="GWe"/>
    <n v="0"/>
  </r>
  <r>
    <x v="4"/>
    <s v="EZDK"/>
    <x v="0"/>
    <x v="6"/>
    <n v="100"/>
    <x v="2"/>
    <x v="1"/>
    <x v="0"/>
    <s v="GWe"/>
    <n v="0"/>
  </r>
  <r>
    <x v="5"/>
    <s v="EZEE"/>
    <x v="0"/>
    <x v="6"/>
    <n v="100"/>
    <x v="2"/>
    <x v="1"/>
    <x v="0"/>
    <s v="GWe"/>
    <n v="0"/>
  </r>
  <r>
    <x v="9"/>
    <s v="EZGR"/>
    <x v="0"/>
    <x v="6"/>
    <n v="100"/>
    <x v="2"/>
    <x v="1"/>
    <x v="0"/>
    <s v="GWe"/>
    <n v="21.476933019009998"/>
  </r>
  <r>
    <x v="19"/>
    <s v="EZES"/>
    <x v="0"/>
    <x v="6"/>
    <n v="100"/>
    <x v="2"/>
    <x v="1"/>
    <x v="0"/>
    <s v="GWe"/>
    <n v="9.712108417772999"/>
  </r>
  <r>
    <x v="6"/>
    <s v="EZFI"/>
    <x v="0"/>
    <x v="6"/>
    <n v="100"/>
    <x v="2"/>
    <x v="1"/>
    <x v="0"/>
    <s v="GWe"/>
    <n v="0"/>
  </r>
  <r>
    <x v="7"/>
    <s v="EZFR"/>
    <x v="0"/>
    <x v="6"/>
    <n v="100"/>
    <x v="2"/>
    <x v="1"/>
    <x v="0"/>
    <s v="GWe"/>
    <n v="0"/>
  </r>
  <r>
    <x v="2"/>
    <s v="EZHR"/>
    <x v="0"/>
    <x v="6"/>
    <n v="100"/>
    <x v="2"/>
    <x v="1"/>
    <x v="0"/>
    <s v="GWe"/>
    <n v="20.865066667327998"/>
  </r>
  <r>
    <x v="10"/>
    <s v="EZIR"/>
    <x v="0"/>
    <x v="6"/>
    <n v="100"/>
    <x v="2"/>
    <x v="1"/>
    <x v="0"/>
    <s v="GWe"/>
    <n v="0"/>
  </r>
  <r>
    <x v="11"/>
    <s v="EZIT"/>
    <x v="0"/>
    <x v="6"/>
    <n v="100"/>
    <x v="2"/>
    <x v="1"/>
    <x v="0"/>
    <s v="GWe"/>
    <n v="22.605240643594996"/>
  </r>
  <r>
    <x v="13"/>
    <s v="EZLT"/>
    <x v="0"/>
    <x v="6"/>
    <n v="100"/>
    <x v="2"/>
    <x v="1"/>
    <x v="0"/>
    <s v="GWe"/>
    <n v="0"/>
  </r>
  <r>
    <x v="12"/>
    <s v="EZLV"/>
    <x v="0"/>
    <x v="6"/>
    <n v="100"/>
    <x v="2"/>
    <x v="1"/>
    <x v="0"/>
    <s v="GWe"/>
    <n v="0"/>
  </r>
  <r>
    <x v="14"/>
    <s v="EZMT"/>
    <x v="0"/>
    <x v="6"/>
    <n v="100"/>
    <x v="2"/>
    <x v="1"/>
    <x v="0"/>
    <s v="GWe"/>
    <n v="0"/>
  </r>
  <r>
    <x v="15"/>
    <s v="EZNL"/>
    <x v="0"/>
    <x v="6"/>
    <n v="100"/>
    <x v="2"/>
    <x v="1"/>
    <x v="0"/>
    <s v="GWe"/>
    <n v="0"/>
  </r>
  <r>
    <x v="16"/>
    <s v="EZPL"/>
    <x v="0"/>
    <x v="6"/>
    <n v="100"/>
    <x v="2"/>
    <x v="1"/>
    <x v="0"/>
    <s v="GWe"/>
    <n v="0"/>
  </r>
  <r>
    <x v="17"/>
    <s v="EZPT"/>
    <x v="0"/>
    <x v="6"/>
    <n v="100"/>
    <x v="2"/>
    <x v="1"/>
    <x v="0"/>
    <s v="GWe"/>
    <n v="0"/>
  </r>
  <r>
    <x v="18"/>
    <s v="EZRO"/>
    <x v="0"/>
    <x v="6"/>
    <n v="100"/>
    <x v="2"/>
    <x v="1"/>
    <x v="0"/>
    <s v="GWe"/>
    <n v="0"/>
  </r>
  <r>
    <x v="20"/>
    <s v="EZSE"/>
    <x v="0"/>
    <x v="6"/>
    <n v="100"/>
    <x v="2"/>
    <x v="1"/>
    <x v="0"/>
    <s v="GWe"/>
    <n v="0"/>
  </r>
  <r>
    <x v="21"/>
    <s v="EZUK"/>
    <x v="0"/>
    <x v="6"/>
    <n v="100"/>
    <x v="2"/>
    <x v="1"/>
    <x v="0"/>
    <s v="GWe"/>
    <n v="0"/>
  </r>
  <r>
    <x v="0"/>
    <s v="EZBE"/>
    <x v="0"/>
    <x v="0"/>
    <n v="100"/>
    <x v="2"/>
    <x v="1"/>
    <x v="0"/>
    <s v="GWe"/>
    <n v="0"/>
  </r>
  <r>
    <x v="1"/>
    <s v="EZBG"/>
    <x v="0"/>
    <x v="0"/>
    <n v="100"/>
    <x v="2"/>
    <x v="1"/>
    <x v="0"/>
    <s v="GWe"/>
    <n v="0"/>
  </r>
  <r>
    <x v="3"/>
    <s v="EZCY"/>
    <x v="0"/>
    <x v="0"/>
    <n v="100"/>
    <x v="2"/>
    <x v="1"/>
    <x v="0"/>
    <s v="GWe"/>
    <n v="0"/>
  </r>
  <r>
    <x v="8"/>
    <s v="EZDE"/>
    <x v="0"/>
    <x v="0"/>
    <n v="100"/>
    <x v="2"/>
    <x v="1"/>
    <x v="0"/>
    <s v="GWe"/>
    <n v="0"/>
  </r>
  <r>
    <x v="4"/>
    <s v="EZDK"/>
    <x v="0"/>
    <x v="0"/>
    <n v="100"/>
    <x v="2"/>
    <x v="1"/>
    <x v="0"/>
    <s v="GWe"/>
    <n v="0"/>
  </r>
  <r>
    <x v="5"/>
    <s v="EZEE"/>
    <x v="0"/>
    <x v="0"/>
    <n v="100"/>
    <x v="2"/>
    <x v="1"/>
    <x v="0"/>
    <s v="GWe"/>
    <n v="0"/>
  </r>
  <r>
    <x v="9"/>
    <s v="EZGR"/>
    <x v="0"/>
    <x v="0"/>
    <n v="100"/>
    <x v="2"/>
    <x v="1"/>
    <x v="0"/>
    <s v="GWe"/>
    <n v="1.3444931150000002E-3"/>
  </r>
  <r>
    <x v="19"/>
    <s v="EZES"/>
    <x v="0"/>
    <x v="0"/>
    <n v="100"/>
    <x v="2"/>
    <x v="1"/>
    <x v="0"/>
    <s v="GWe"/>
    <n v="2.0230524624999999E-2"/>
  </r>
  <r>
    <x v="6"/>
    <s v="EZFI"/>
    <x v="0"/>
    <x v="0"/>
    <n v="100"/>
    <x v="2"/>
    <x v="1"/>
    <x v="0"/>
    <s v="GWe"/>
    <n v="0"/>
  </r>
  <r>
    <x v="7"/>
    <s v="EZFR"/>
    <x v="0"/>
    <x v="0"/>
    <n v="100"/>
    <x v="2"/>
    <x v="1"/>
    <x v="0"/>
    <s v="GWe"/>
    <n v="0"/>
  </r>
  <r>
    <x v="2"/>
    <s v="EZHR"/>
    <x v="0"/>
    <x v="0"/>
    <n v="100"/>
    <x v="2"/>
    <x v="1"/>
    <x v="0"/>
    <s v="GWe"/>
    <n v="0.30312745099000005"/>
  </r>
  <r>
    <x v="10"/>
    <s v="EZIR"/>
    <x v="0"/>
    <x v="0"/>
    <n v="100"/>
    <x v="2"/>
    <x v="1"/>
    <x v="0"/>
    <s v="GWe"/>
    <n v="0"/>
  </r>
  <r>
    <x v="11"/>
    <s v="EZIT"/>
    <x v="0"/>
    <x v="0"/>
    <n v="100"/>
    <x v="2"/>
    <x v="1"/>
    <x v="0"/>
    <s v="GWe"/>
    <n v="1.0251336899250001"/>
  </r>
  <r>
    <x v="13"/>
    <s v="EZLT"/>
    <x v="0"/>
    <x v="0"/>
    <n v="100"/>
    <x v="2"/>
    <x v="1"/>
    <x v="0"/>
    <s v="GWe"/>
    <n v="0"/>
  </r>
  <r>
    <x v="12"/>
    <s v="EZLV"/>
    <x v="0"/>
    <x v="0"/>
    <n v="100"/>
    <x v="2"/>
    <x v="1"/>
    <x v="0"/>
    <s v="GWe"/>
    <n v="0"/>
  </r>
  <r>
    <x v="14"/>
    <s v="EZMT"/>
    <x v="0"/>
    <x v="0"/>
    <n v="100"/>
    <x v="2"/>
    <x v="1"/>
    <x v="0"/>
    <s v="GWe"/>
    <n v="0"/>
  </r>
  <r>
    <x v="15"/>
    <s v="EZNL"/>
    <x v="0"/>
    <x v="0"/>
    <n v="100"/>
    <x v="2"/>
    <x v="1"/>
    <x v="0"/>
    <s v="GWe"/>
    <n v="0"/>
  </r>
  <r>
    <x v="16"/>
    <s v="EZPL"/>
    <x v="0"/>
    <x v="0"/>
    <n v="100"/>
    <x v="2"/>
    <x v="1"/>
    <x v="0"/>
    <s v="GWe"/>
    <n v="0"/>
  </r>
  <r>
    <x v="17"/>
    <s v="EZPT"/>
    <x v="0"/>
    <x v="0"/>
    <n v="100"/>
    <x v="2"/>
    <x v="1"/>
    <x v="0"/>
    <s v="GWe"/>
    <n v="0"/>
  </r>
  <r>
    <x v="18"/>
    <s v="EZRO"/>
    <x v="0"/>
    <x v="0"/>
    <n v="100"/>
    <x v="2"/>
    <x v="1"/>
    <x v="0"/>
    <s v="GWe"/>
    <n v="0"/>
  </r>
  <r>
    <x v="20"/>
    <s v="EZSE"/>
    <x v="0"/>
    <x v="0"/>
    <n v="100"/>
    <x v="2"/>
    <x v="1"/>
    <x v="0"/>
    <s v="GWe"/>
    <n v="0"/>
  </r>
  <r>
    <x v="21"/>
    <s v="EZUK"/>
    <x v="0"/>
    <x v="0"/>
    <n v="100"/>
    <x v="2"/>
    <x v="1"/>
    <x v="0"/>
    <s v="GWe"/>
    <n v="0"/>
  </r>
  <r>
    <x v="0"/>
    <s v="EZBE"/>
    <x v="0"/>
    <x v="1"/>
    <n v="100"/>
    <x v="2"/>
    <x v="1"/>
    <x v="0"/>
    <s v="GWe"/>
    <n v="0"/>
  </r>
  <r>
    <x v="1"/>
    <s v="EZBG"/>
    <x v="0"/>
    <x v="1"/>
    <n v="100"/>
    <x v="2"/>
    <x v="1"/>
    <x v="0"/>
    <s v="GWe"/>
    <n v="0"/>
  </r>
  <r>
    <x v="3"/>
    <s v="EZCY"/>
    <x v="0"/>
    <x v="1"/>
    <n v="100"/>
    <x v="2"/>
    <x v="1"/>
    <x v="0"/>
    <s v="GWe"/>
    <n v="0"/>
  </r>
  <r>
    <x v="8"/>
    <s v="EZDE"/>
    <x v="0"/>
    <x v="1"/>
    <n v="100"/>
    <x v="2"/>
    <x v="1"/>
    <x v="0"/>
    <s v="GWe"/>
    <n v="0"/>
  </r>
  <r>
    <x v="4"/>
    <s v="EZDK"/>
    <x v="0"/>
    <x v="1"/>
    <n v="100"/>
    <x v="2"/>
    <x v="1"/>
    <x v="0"/>
    <s v="GWe"/>
    <n v="0"/>
  </r>
  <r>
    <x v="5"/>
    <s v="EZEE"/>
    <x v="0"/>
    <x v="1"/>
    <n v="100"/>
    <x v="2"/>
    <x v="1"/>
    <x v="0"/>
    <s v="GWe"/>
    <n v="0"/>
  </r>
  <r>
    <x v="9"/>
    <s v="EZGR"/>
    <x v="0"/>
    <x v="1"/>
    <n v="100"/>
    <x v="2"/>
    <x v="1"/>
    <x v="0"/>
    <s v="GWe"/>
    <n v="5.3779724600000007E-3"/>
  </r>
  <r>
    <x v="19"/>
    <s v="EZES"/>
    <x v="0"/>
    <x v="1"/>
    <n v="100"/>
    <x v="2"/>
    <x v="1"/>
    <x v="0"/>
    <s v="GWe"/>
    <n v="0.169127185865"/>
  </r>
  <r>
    <x v="6"/>
    <s v="EZFI"/>
    <x v="0"/>
    <x v="1"/>
    <n v="100"/>
    <x v="2"/>
    <x v="1"/>
    <x v="0"/>
    <s v="GWe"/>
    <n v="0"/>
  </r>
  <r>
    <x v="7"/>
    <s v="EZFR"/>
    <x v="0"/>
    <x v="1"/>
    <n v="100"/>
    <x v="2"/>
    <x v="1"/>
    <x v="0"/>
    <s v="GWe"/>
    <n v="0"/>
  </r>
  <r>
    <x v="2"/>
    <s v="EZHR"/>
    <x v="0"/>
    <x v="1"/>
    <n v="100"/>
    <x v="2"/>
    <x v="1"/>
    <x v="0"/>
    <s v="GWe"/>
    <n v="14.008818627895"/>
  </r>
  <r>
    <x v="10"/>
    <s v="EZIR"/>
    <x v="0"/>
    <x v="1"/>
    <n v="100"/>
    <x v="2"/>
    <x v="1"/>
    <x v="0"/>
    <s v="GWe"/>
    <n v="0"/>
  </r>
  <r>
    <x v="11"/>
    <s v="EZIT"/>
    <x v="0"/>
    <x v="1"/>
    <n v="100"/>
    <x v="2"/>
    <x v="1"/>
    <x v="0"/>
    <s v="GWe"/>
    <n v="6.7764705887999988"/>
  </r>
  <r>
    <x v="13"/>
    <s v="EZLT"/>
    <x v="0"/>
    <x v="1"/>
    <n v="100"/>
    <x v="2"/>
    <x v="1"/>
    <x v="0"/>
    <s v="GWe"/>
    <n v="0"/>
  </r>
  <r>
    <x v="12"/>
    <s v="EZLV"/>
    <x v="0"/>
    <x v="1"/>
    <n v="100"/>
    <x v="2"/>
    <x v="1"/>
    <x v="0"/>
    <s v="GWe"/>
    <n v="0"/>
  </r>
  <r>
    <x v="14"/>
    <s v="EZMT"/>
    <x v="0"/>
    <x v="1"/>
    <n v="100"/>
    <x v="2"/>
    <x v="1"/>
    <x v="0"/>
    <s v="GWe"/>
    <n v="0"/>
  </r>
  <r>
    <x v="15"/>
    <s v="EZNL"/>
    <x v="0"/>
    <x v="1"/>
    <n v="100"/>
    <x v="2"/>
    <x v="1"/>
    <x v="0"/>
    <s v="GWe"/>
    <n v="0"/>
  </r>
  <r>
    <x v="16"/>
    <s v="EZPL"/>
    <x v="0"/>
    <x v="1"/>
    <n v="100"/>
    <x v="2"/>
    <x v="1"/>
    <x v="0"/>
    <s v="GWe"/>
    <n v="0"/>
  </r>
  <r>
    <x v="17"/>
    <s v="EZPT"/>
    <x v="0"/>
    <x v="1"/>
    <n v="100"/>
    <x v="2"/>
    <x v="1"/>
    <x v="0"/>
    <s v="GWe"/>
    <n v="0"/>
  </r>
  <r>
    <x v="18"/>
    <s v="EZRO"/>
    <x v="0"/>
    <x v="1"/>
    <n v="100"/>
    <x v="2"/>
    <x v="1"/>
    <x v="0"/>
    <s v="GWe"/>
    <n v="0"/>
  </r>
  <r>
    <x v="20"/>
    <s v="EZSE"/>
    <x v="0"/>
    <x v="1"/>
    <n v="100"/>
    <x v="2"/>
    <x v="1"/>
    <x v="0"/>
    <s v="GWe"/>
    <n v="0"/>
  </r>
  <r>
    <x v="21"/>
    <s v="EZUK"/>
    <x v="0"/>
    <x v="1"/>
    <n v="100"/>
    <x v="2"/>
    <x v="1"/>
    <x v="0"/>
    <s v="GWe"/>
    <n v="0"/>
  </r>
  <r>
    <x v="0"/>
    <s v="EZBE"/>
    <x v="0"/>
    <x v="7"/>
    <n v="100"/>
    <x v="2"/>
    <x v="1"/>
    <x v="0"/>
    <s v="GWe"/>
    <n v="0"/>
  </r>
  <r>
    <x v="1"/>
    <s v="EZBG"/>
    <x v="0"/>
    <x v="7"/>
    <n v="100"/>
    <x v="2"/>
    <x v="1"/>
    <x v="0"/>
    <s v="GWe"/>
    <n v="0"/>
  </r>
  <r>
    <x v="3"/>
    <s v="EZCY"/>
    <x v="0"/>
    <x v="7"/>
    <n v="100"/>
    <x v="2"/>
    <x v="1"/>
    <x v="0"/>
    <s v="GWe"/>
    <n v="20.193284539459999"/>
  </r>
  <r>
    <x v="8"/>
    <s v="EZDE"/>
    <x v="0"/>
    <x v="7"/>
    <n v="100"/>
    <x v="2"/>
    <x v="1"/>
    <x v="0"/>
    <s v="GWe"/>
    <n v="0"/>
  </r>
  <r>
    <x v="4"/>
    <s v="EZDK"/>
    <x v="0"/>
    <x v="7"/>
    <n v="100"/>
    <x v="2"/>
    <x v="1"/>
    <x v="0"/>
    <s v="GWe"/>
    <n v="0"/>
  </r>
  <r>
    <x v="5"/>
    <s v="EZEE"/>
    <x v="0"/>
    <x v="7"/>
    <n v="100"/>
    <x v="2"/>
    <x v="1"/>
    <x v="0"/>
    <s v="GWe"/>
    <n v="0"/>
  </r>
  <r>
    <x v="9"/>
    <s v="EZGR"/>
    <x v="0"/>
    <x v="7"/>
    <n v="100"/>
    <x v="2"/>
    <x v="1"/>
    <x v="0"/>
    <s v="GWe"/>
    <n v="38.818205216279992"/>
  </r>
  <r>
    <x v="19"/>
    <s v="EZES"/>
    <x v="0"/>
    <x v="7"/>
    <n v="100"/>
    <x v="2"/>
    <x v="1"/>
    <x v="0"/>
    <s v="GWe"/>
    <n v="45.507351312460003"/>
  </r>
  <r>
    <x v="6"/>
    <s v="EZFI"/>
    <x v="0"/>
    <x v="7"/>
    <n v="100"/>
    <x v="2"/>
    <x v="1"/>
    <x v="0"/>
    <s v="GWe"/>
    <n v="0"/>
  </r>
  <r>
    <x v="7"/>
    <s v="EZFR"/>
    <x v="0"/>
    <x v="7"/>
    <n v="100"/>
    <x v="2"/>
    <x v="1"/>
    <x v="0"/>
    <s v="GWe"/>
    <n v="0"/>
  </r>
  <r>
    <x v="2"/>
    <s v="EZHR"/>
    <x v="0"/>
    <x v="7"/>
    <n v="100"/>
    <x v="2"/>
    <x v="1"/>
    <x v="0"/>
    <s v="GWe"/>
    <n v="32.774882353979997"/>
  </r>
  <r>
    <x v="10"/>
    <s v="EZIR"/>
    <x v="0"/>
    <x v="7"/>
    <n v="100"/>
    <x v="2"/>
    <x v="1"/>
    <x v="0"/>
    <s v="GWe"/>
    <n v="0"/>
  </r>
  <r>
    <x v="11"/>
    <s v="EZIT"/>
    <x v="0"/>
    <x v="7"/>
    <n v="100"/>
    <x v="2"/>
    <x v="1"/>
    <x v="0"/>
    <s v="GWe"/>
    <n v="105.5807486719"/>
  </r>
  <r>
    <x v="13"/>
    <s v="EZLT"/>
    <x v="0"/>
    <x v="7"/>
    <n v="100"/>
    <x v="2"/>
    <x v="1"/>
    <x v="0"/>
    <s v="GWe"/>
    <n v="0"/>
  </r>
  <r>
    <x v="12"/>
    <s v="EZLV"/>
    <x v="0"/>
    <x v="7"/>
    <n v="100"/>
    <x v="2"/>
    <x v="1"/>
    <x v="0"/>
    <s v="GWe"/>
    <n v="0"/>
  </r>
  <r>
    <x v="14"/>
    <s v="EZMT"/>
    <x v="0"/>
    <x v="7"/>
    <n v="100"/>
    <x v="2"/>
    <x v="1"/>
    <x v="0"/>
    <s v="GWe"/>
    <n v="0"/>
  </r>
  <r>
    <x v="15"/>
    <s v="EZNL"/>
    <x v="0"/>
    <x v="7"/>
    <n v="100"/>
    <x v="2"/>
    <x v="1"/>
    <x v="0"/>
    <s v="GWe"/>
    <n v="0"/>
  </r>
  <r>
    <x v="16"/>
    <s v="EZPL"/>
    <x v="0"/>
    <x v="7"/>
    <n v="100"/>
    <x v="2"/>
    <x v="1"/>
    <x v="0"/>
    <s v="GWe"/>
    <n v="0"/>
  </r>
  <r>
    <x v="17"/>
    <s v="EZPT"/>
    <x v="0"/>
    <x v="7"/>
    <n v="100"/>
    <x v="2"/>
    <x v="1"/>
    <x v="0"/>
    <s v="GWe"/>
    <n v="0"/>
  </r>
  <r>
    <x v="18"/>
    <s v="EZRO"/>
    <x v="0"/>
    <x v="7"/>
    <n v="100"/>
    <x v="2"/>
    <x v="1"/>
    <x v="0"/>
    <s v="GWe"/>
    <n v="0"/>
  </r>
  <r>
    <x v="20"/>
    <s v="EZSE"/>
    <x v="0"/>
    <x v="7"/>
    <n v="100"/>
    <x v="2"/>
    <x v="1"/>
    <x v="0"/>
    <s v="GWe"/>
    <n v="0"/>
  </r>
  <r>
    <x v="21"/>
    <s v="EZUK"/>
    <x v="0"/>
    <x v="7"/>
    <n v="100"/>
    <x v="2"/>
    <x v="1"/>
    <x v="0"/>
    <s v="GWe"/>
    <n v="0"/>
  </r>
  <r>
    <x v="0"/>
    <s v="EZBE"/>
    <x v="0"/>
    <x v="2"/>
    <n v="100"/>
    <x v="2"/>
    <x v="1"/>
    <x v="0"/>
    <s v="GWe"/>
    <n v="0"/>
  </r>
  <r>
    <x v="1"/>
    <s v="EZBG"/>
    <x v="0"/>
    <x v="2"/>
    <n v="100"/>
    <x v="2"/>
    <x v="1"/>
    <x v="0"/>
    <s v="GWe"/>
    <n v="0"/>
  </r>
  <r>
    <x v="3"/>
    <s v="EZCY"/>
    <x v="0"/>
    <x v="2"/>
    <n v="100"/>
    <x v="2"/>
    <x v="1"/>
    <x v="0"/>
    <s v="GWe"/>
    <n v="0"/>
  </r>
  <r>
    <x v="8"/>
    <s v="EZDE"/>
    <x v="0"/>
    <x v="2"/>
    <n v="100"/>
    <x v="2"/>
    <x v="1"/>
    <x v="0"/>
    <s v="GWe"/>
    <n v="0"/>
  </r>
  <r>
    <x v="4"/>
    <s v="EZDK"/>
    <x v="0"/>
    <x v="2"/>
    <n v="100"/>
    <x v="2"/>
    <x v="1"/>
    <x v="0"/>
    <s v="GWe"/>
    <n v="0"/>
  </r>
  <r>
    <x v="5"/>
    <s v="EZEE"/>
    <x v="0"/>
    <x v="2"/>
    <n v="100"/>
    <x v="2"/>
    <x v="1"/>
    <x v="0"/>
    <s v="GWe"/>
    <n v="0"/>
  </r>
  <r>
    <x v="9"/>
    <s v="EZGR"/>
    <x v="0"/>
    <x v="2"/>
    <n v="100"/>
    <x v="2"/>
    <x v="1"/>
    <x v="0"/>
    <s v="GWe"/>
    <n v="0.82282978638000004"/>
  </r>
  <r>
    <x v="19"/>
    <s v="EZES"/>
    <x v="0"/>
    <x v="2"/>
    <n v="100"/>
    <x v="2"/>
    <x v="1"/>
    <x v="0"/>
    <s v="GWe"/>
    <n v="3.5888950684749998"/>
  </r>
  <r>
    <x v="6"/>
    <s v="EZFI"/>
    <x v="0"/>
    <x v="2"/>
    <n v="100"/>
    <x v="2"/>
    <x v="1"/>
    <x v="0"/>
    <s v="GWe"/>
    <n v="0"/>
  </r>
  <r>
    <x v="7"/>
    <s v="EZFR"/>
    <x v="0"/>
    <x v="2"/>
    <n v="100"/>
    <x v="2"/>
    <x v="1"/>
    <x v="0"/>
    <s v="GWe"/>
    <n v="0"/>
  </r>
  <r>
    <x v="2"/>
    <s v="EZHR"/>
    <x v="0"/>
    <x v="2"/>
    <n v="100"/>
    <x v="2"/>
    <x v="1"/>
    <x v="0"/>
    <s v="GWe"/>
    <n v="11.722990196450001"/>
  </r>
  <r>
    <x v="10"/>
    <s v="EZIR"/>
    <x v="0"/>
    <x v="2"/>
    <n v="100"/>
    <x v="2"/>
    <x v="1"/>
    <x v="0"/>
    <s v="GWe"/>
    <n v="0"/>
  </r>
  <r>
    <x v="11"/>
    <s v="EZIT"/>
    <x v="0"/>
    <x v="2"/>
    <n v="100"/>
    <x v="2"/>
    <x v="1"/>
    <x v="0"/>
    <s v="GWe"/>
    <n v="7.9796791450499995"/>
  </r>
  <r>
    <x v="13"/>
    <s v="EZLT"/>
    <x v="0"/>
    <x v="2"/>
    <n v="100"/>
    <x v="2"/>
    <x v="1"/>
    <x v="0"/>
    <s v="GWe"/>
    <n v="0"/>
  </r>
  <r>
    <x v="12"/>
    <s v="EZLV"/>
    <x v="0"/>
    <x v="2"/>
    <n v="100"/>
    <x v="2"/>
    <x v="1"/>
    <x v="0"/>
    <s v="GWe"/>
    <n v="0"/>
  </r>
  <r>
    <x v="14"/>
    <s v="EZMT"/>
    <x v="0"/>
    <x v="2"/>
    <n v="100"/>
    <x v="2"/>
    <x v="1"/>
    <x v="0"/>
    <s v="GWe"/>
    <n v="0"/>
  </r>
  <r>
    <x v="15"/>
    <s v="EZNL"/>
    <x v="0"/>
    <x v="2"/>
    <n v="100"/>
    <x v="2"/>
    <x v="1"/>
    <x v="0"/>
    <s v="GWe"/>
    <n v="0"/>
  </r>
  <r>
    <x v="16"/>
    <s v="EZPL"/>
    <x v="0"/>
    <x v="2"/>
    <n v="100"/>
    <x v="2"/>
    <x v="1"/>
    <x v="0"/>
    <s v="GWe"/>
    <n v="0"/>
  </r>
  <r>
    <x v="17"/>
    <s v="EZPT"/>
    <x v="0"/>
    <x v="2"/>
    <n v="100"/>
    <x v="2"/>
    <x v="1"/>
    <x v="0"/>
    <s v="GWe"/>
    <n v="0"/>
  </r>
  <r>
    <x v="18"/>
    <s v="EZRO"/>
    <x v="0"/>
    <x v="2"/>
    <n v="100"/>
    <x v="2"/>
    <x v="1"/>
    <x v="0"/>
    <s v="GWe"/>
    <n v="0"/>
  </r>
  <r>
    <x v="20"/>
    <s v="EZSE"/>
    <x v="0"/>
    <x v="2"/>
    <n v="100"/>
    <x v="2"/>
    <x v="1"/>
    <x v="0"/>
    <s v="GWe"/>
    <n v="0"/>
  </r>
  <r>
    <x v="21"/>
    <s v="EZUK"/>
    <x v="0"/>
    <x v="2"/>
    <n v="100"/>
    <x v="2"/>
    <x v="1"/>
    <x v="0"/>
    <s v="GWe"/>
    <n v="0"/>
  </r>
  <r>
    <x v="0"/>
    <s v="EZBE"/>
    <x v="0"/>
    <x v="4"/>
    <n v="100"/>
    <x v="2"/>
    <x v="2"/>
    <x v="0"/>
    <s v="GWe"/>
    <n v="1.5409999999999999"/>
  </r>
  <r>
    <x v="1"/>
    <s v="EZBG"/>
    <x v="0"/>
    <x v="4"/>
    <n v="100"/>
    <x v="2"/>
    <x v="2"/>
    <x v="0"/>
    <s v="GWe"/>
    <n v="6.72"/>
  </r>
  <r>
    <x v="3"/>
    <s v="EZCY"/>
    <x v="0"/>
    <x v="4"/>
    <n v="100"/>
    <x v="2"/>
    <x v="2"/>
    <x v="0"/>
    <s v="GWe"/>
    <n v="0.26700000011999997"/>
  </r>
  <r>
    <x v="8"/>
    <s v="EZDE"/>
    <x v="0"/>
    <x v="4"/>
    <n v="100"/>
    <x v="2"/>
    <x v="2"/>
    <x v="0"/>
    <s v="GWe"/>
    <n v="25.395"/>
  </r>
  <r>
    <x v="4"/>
    <s v="EZDK"/>
    <x v="0"/>
    <x v="4"/>
    <n v="100"/>
    <x v="2"/>
    <x v="2"/>
    <x v="0"/>
    <s v="GWe"/>
    <n v="84.367999999999995"/>
  </r>
  <r>
    <x v="5"/>
    <s v="EZEE"/>
    <x v="0"/>
    <x v="4"/>
    <n v="100"/>
    <x v="2"/>
    <x v="2"/>
    <x v="0"/>
    <s v="GWe"/>
    <n v="17.603999999999999"/>
  </r>
  <r>
    <x v="9"/>
    <s v="EZGR"/>
    <x v="0"/>
    <x v="4"/>
    <n v="100"/>
    <x v="2"/>
    <x v="2"/>
    <x v="0"/>
    <s v="GWe"/>
    <n v="20.705522098016999"/>
  </r>
  <r>
    <x v="19"/>
    <s v="EZES"/>
    <x v="0"/>
    <x v="4"/>
    <n v="100"/>
    <x v="2"/>
    <x v="2"/>
    <x v="0"/>
    <s v="GWe"/>
    <n v="24.110389829098001"/>
  </r>
  <r>
    <x v="6"/>
    <s v="EZFI"/>
    <x v="0"/>
    <x v="4"/>
    <n v="100"/>
    <x v="2"/>
    <x v="2"/>
    <x v="0"/>
    <s v="GWe"/>
    <n v="96.221999999999994"/>
  </r>
  <r>
    <x v="7"/>
    <s v="EZFR"/>
    <x v="0"/>
    <x v="4"/>
    <n v="100"/>
    <x v="2"/>
    <x v="2"/>
    <x v="0"/>
    <s v="GWe"/>
    <n v="98.085999999999999"/>
  </r>
  <r>
    <x v="2"/>
    <s v="EZHR"/>
    <x v="0"/>
    <x v="4"/>
    <n v="100"/>
    <x v="2"/>
    <x v="2"/>
    <x v="0"/>
    <s v="GWe"/>
    <n v="6.0893754898830004"/>
  </r>
  <r>
    <x v="10"/>
    <s v="EZIR"/>
    <x v="0"/>
    <x v="4"/>
    <n v="100"/>
    <x v="2"/>
    <x v="2"/>
    <x v="0"/>
    <s v="GWe"/>
    <n v="26.704999999999998"/>
  </r>
  <r>
    <x v="11"/>
    <s v="EZIT"/>
    <x v="0"/>
    <x v="4"/>
    <n v="100"/>
    <x v="2"/>
    <x v="2"/>
    <x v="0"/>
    <s v="GWe"/>
    <n v="47.480569003475992"/>
  </r>
  <r>
    <x v="13"/>
    <s v="EZLT"/>
    <x v="0"/>
    <x v="4"/>
    <n v="100"/>
    <x v="2"/>
    <x v="2"/>
    <x v="0"/>
    <s v="GWe"/>
    <n v="4.2960000000000003"/>
  </r>
  <r>
    <x v="12"/>
    <s v="EZLV"/>
    <x v="0"/>
    <x v="4"/>
    <n v="100"/>
    <x v="2"/>
    <x v="2"/>
    <x v="0"/>
    <s v="GWe"/>
    <n v="25.568000000000001"/>
  </r>
  <r>
    <x v="14"/>
    <s v="EZMT"/>
    <x v="0"/>
    <x v="4"/>
    <n v="100"/>
    <x v="2"/>
    <x v="2"/>
    <x v="0"/>
    <s v="GWe"/>
    <n v="2.5000000000000001E-2"/>
  </r>
  <r>
    <x v="15"/>
    <s v="EZNL"/>
    <x v="0"/>
    <x v="4"/>
    <n v="100"/>
    <x v="2"/>
    <x v="2"/>
    <x v="0"/>
    <s v="GWe"/>
    <n v="9.8859999999999992"/>
  </r>
  <r>
    <x v="16"/>
    <s v="EZPL"/>
    <x v="0"/>
    <x v="4"/>
    <n v="100"/>
    <x v="2"/>
    <x v="2"/>
    <x v="0"/>
    <s v="GWe"/>
    <n v="25.666"/>
  </r>
  <r>
    <x v="17"/>
    <s v="EZPT"/>
    <x v="0"/>
    <x v="4"/>
    <n v="100"/>
    <x v="2"/>
    <x v="2"/>
    <x v="0"/>
    <s v="GWe"/>
    <n v="11.08"/>
  </r>
  <r>
    <x v="18"/>
    <s v="EZRO"/>
    <x v="0"/>
    <x v="4"/>
    <n v="100"/>
    <x v="2"/>
    <x v="2"/>
    <x v="0"/>
    <s v="GWe"/>
    <n v="4.0049999999999999"/>
  </r>
  <r>
    <x v="20"/>
    <s v="EZSE"/>
    <x v="0"/>
    <x v="4"/>
    <n v="100"/>
    <x v="2"/>
    <x v="2"/>
    <x v="0"/>
    <s v="GWe"/>
    <n v="89.061000000000007"/>
  </r>
  <r>
    <x v="21"/>
    <s v="EZUK"/>
    <x v="0"/>
    <x v="4"/>
    <n v="100"/>
    <x v="2"/>
    <x v="2"/>
    <x v="0"/>
    <s v="GWe"/>
    <n v="96.498999999999995"/>
  </r>
  <r>
    <x v="0"/>
    <s v="EZBE"/>
    <x v="0"/>
    <x v="5"/>
    <n v="100"/>
    <x v="2"/>
    <x v="2"/>
    <x v="0"/>
    <s v="GWe"/>
    <n v="9.9999999999999655E-4"/>
  </r>
  <r>
    <x v="1"/>
    <s v="EZBG"/>
    <x v="0"/>
    <x v="5"/>
    <n v="100"/>
    <x v="2"/>
    <x v="2"/>
    <x v="0"/>
    <s v="GWe"/>
    <n v="12.467000000000001"/>
  </r>
  <r>
    <x v="3"/>
    <s v="EZCY"/>
    <x v="0"/>
    <x v="5"/>
    <n v="100"/>
    <x v="2"/>
    <x v="2"/>
    <x v="0"/>
    <s v="GWe"/>
    <n v="0.27485294129999999"/>
  </r>
  <r>
    <x v="8"/>
    <s v="EZDE"/>
    <x v="0"/>
    <x v="5"/>
    <n v="100"/>
    <x v="2"/>
    <x v="2"/>
    <x v="0"/>
    <s v="GWe"/>
    <n v="1.7999999999992723E-2"/>
  </r>
  <r>
    <x v="4"/>
    <s v="EZDK"/>
    <x v="0"/>
    <x v="5"/>
    <n v="100"/>
    <x v="2"/>
    <x v="2"/>
    <x v="0"/>
    <s v="GWe"/>
    <n v="7.8479999999999928"/>
  </r>
  <r>
    <x v="5"/>
    <s v="EZEE"/>
    <x v="0"/>
    <x v="5"/>
    <n v="100"/>
    <x v="2"/>
    <x v="2"/>
    <x v="0"/>
    <s v="GWe"/>
    <n v="12.930999999999999"/>
  </r>
  <r>
    <x v="9"/>
    <s v="EZGR"/>
    <x v="0"/>
    <x v="5"/>
    <n v="100"/>
    <x v="2"/>
    <x v="2"/>
    <x v="0"/>
    <s v="GWe"/>
    <n v="32.972672102700002"/>
  </r>
  <r>
    <x v="19"/>
    <s v="EZES"/>
    <x v="0"/>
    <x v="5"/>
    <n v="100"/>
    <x v="2"/>
    <x v="2"/>
    <x v="0"/>
    <s v="GWe"/>
    <n v="34.126351674948005"/>
  </r>
  <r>
    <x v="6"/>
    <s v="EZFI"/>
    <x v="0"/>
    <x v="5"/>
    <n v="100"/>
    <x v="2"/>
    <x v="2"/>
    <x v="0"/>
    <s v="GWe"/>
    <n v="29.973999999999997"/>
  </r>
  <r>
    <x v="7"/>
    <s v="EZFR"/>
    <x v="0"/>
    <x v="5"/>
    <n v="100"/>
    <x v="2"/>
    <x v="2"/>
    <x v="0"/>
    <s v="GWe"/>
    <n v="56.578000000000003"/>
  </r>
  <r>
    <x v="2"/>
    <s v="EZHR"/>
    <x v="0"/>
    <x v="5"/>
    <n v="100"/>
    <x v="2"/>
    <x v="2"/>
    <x v="0"/>
    <s v="GWe"/>
    <n v="12.890773528749"/>
  </r>
  <r>
    <x v="10"/>
    <s v="EZIR"/>
    <x v="0"/>
    <x v="5"/>
    <n v="100"/>
    <x v="2"/>
    <x v="2"/>
    <x v="0"/>
    <s v="GWe"/>
    <n v="45.463000000000001"/>
  </r>
  <r>
    <x v="11"/>
    <s v="EZIT"/>
    <x v="0"/>
    <x v="5"/>
    <n v="100"/>
    <x v="2"/>
    <x v="2"/>
    <x v="0"/>
    <s v="GWe"/>
    <n v="31.391187178679996"/>
  </r>
  <r>
    <x v="13"/>
    <s v="EZLT"/>
    <x v="0"/>
    <x v="5"/>
    <n v="100"/>
    <x v="2"/>
    <x v="2"/>
    <x v="0"/>
    <s v="GWe"/>
    <n v="2.1539999999999999"/>
  </r>
  <r>
    <x v="12"/>
    <s v="EZLV"/>
    <x v="0"/>
    <x v="5"/>
    <n v="100"/>
    <x v="2"/>
    <x v="2"/>
    <x v="0"/>
    <s v="GWe"/>
    <n v="15.081"/>
  </r>
  <r>
    <x v="14"/>
    <s v="EZMT"/>
    <x v="0"/>
    <x v="5"/>
    <n v="100"/>
    <x v="2"/>
    <x v="2"/>
    <x v="0"/>
    <s v="GWe"/>
    <n v="0.30499999999999999"/>
  </r>
  <r>
    <x v="15"/>
    <s v="EZNL"/>
    <x v="0"/>
    <x v="5"/>
    <n v="100"/>
    <x v="2"/>
    <x v="2"/>
    <x v="0"/>
    <s v="GWe"/>
    <n v="-2.0000000000072759E-3"/>
  </r>
  <r>
    <x v="16"/>
    <s v="EZPL"/>
    <x v="0"/>
    <x v="5"/>
    <n v="100"/>
    <x v="2"/>
    <x v="2"/>
    <x v="0"/>
    <s v="GWe"/>
    <n v="4.08"/>
  </r>
  <r>
    <x v="17"/>
    <s v="EZPT"/>
    <x v="0"/>
    <x v="5"/>
    <n v="100"/>
    <x v="2"/>
    <x v="2"/>
    <x v="0"/>
    <s v="GWe"/>
    <n v="20.084"/>
  </r>
  <r>
    <x v="18"/>
    <s v="EZRO"/>
    <x v="0"/>
    <x v="5"/>
    <n v="100"/>
    <x v="2"/>
    <x v="2"/>
    <x v="0"/>
    <s v="GWe"/>
    <n v="6.9729999999999972"/>
  </r>
  <r>
    <x v="20"/>
    <s v="EZSE"/>
    <x v="0"/>
    <x v="5"/>
    <n v="100"/>
    <x v="2"/>
    <x v="2"/>
    <x v="0"/>
    <s v="GWe"/>
    <n v="74.873999999999995"/>
  </r>
  <r>
    <x v="21"/>
    <s v="EZUK"/>
    <x v="0"/>
    <x v="5"/>
    <n v="100"/>
    <x v="2"/>
    <x v="2"/>
    <x v="0"/>
    <s v="GWe"/>
    <n v="146.31"/>
  </r>
  <r>
    <x v="0"/>
    <s v="EZBE"/>
    <x v="0"/>
    <x v="6"/>
    <n v="100"/>
    <x v="2"/>
    <x v="2"/>
    <x v="0"/>
    <s v="GWe"/>
    <n v="0"/>
  </r>
  <r>
    <x v="1"/>
    <s v="EZBG"/>
    <x v="0"/>
    <x v="6"/>
    <n v="100"/>
    <x v="2"/>
    <x v="2"/>
    <x v="0"/>
    <s v="GWe"/>
    <n v="3.4270000000000005"/>
  </r>
  <r>
    <x v="3"/>
    <s v="EZCY"/>
    <x v="0"/>
    <x v="6"/>
    <n v="100"/>
    <x v="2"/>
    <x v="2"/>
    <x v="0"/>
    <s v="GWe"/>
    <n v="0.29841176484000004"/>
  </r>
  <r>
    <x v="8"/>
    <s v="EZDE"/>
    <x v="0"/>
    <x v="6"/>
    <n v="100"/>
    <x v="2"/>
    <x v="2"/>
    <x v="0"/>
    <s v="GWe"/>
    <n v="0"/>
  </r>
  <r>
    <x v="4"/>
    <s v="EZDK"/>
    <x v="0"/>
    <x v="6"/>
    <n v="100"/>
    <x v="2"/>
    <x v="2"/>
    <x v="0"/>
    <s v="GWe"/>
    <n v="4.9789999999999983"/>
  </r>
  <r>
    <x v="5"/>
    <s v="EZEE"/>
    <x v="0"/>
    <x v="6"/>
    <n v="100"/>
    <x v="2"/>
    <x v="2"/>
    <x v="0"/>
    <s v="GWe"/>
    <n v="8.6140000000000008"/>
  </r>
  <r>
    <x v="9"/>
    <s v="EZGR"/>
    <x v="0"/>
    <x v="6"/>
    <n v="100"/>
    <x v="2"/>
    <x v="2"/>
    <x v="0"/>
    <s v="GWe"/>
    <n v="58.39306698099"/>
  </r>
  <r>
    <x v="19"/>
    <s v="EZES"/>
    <x v="0"/>
    <x v="6"/>
    <n v="100"/>
    <x v="2"/>
    <x v="2"/>
    <x v="0"/>
    <s v="GWe"/>
    <n v="50.296891582226998"/>
  </r>
  <r>
    <x v="6"/>
    <s v="EZFI"/>
    <x v="0"/>
    <x v="6"/>
    <n v="100"/>
    <x v="2"/>
    <x v="2"/>
    <x v="0"/>
    <s v="GWe"/>
    <n v="3.2259999999999946"/>
  </r>
  <r>
    <x v="7"/>
    <s v="EZFR"/>
    <x v="0"/>
    <x v="6"/>
    <n v="100"/>
    <x v="2"/>
    <x v="2"/>
    <x v="0"/>
    <s v="GWe"/>
    <n v="44.511000000000003"/>
  </r>
  <r>
    <x v="2"/>
    <s v="EZHR"/>
    <x v="0"/>
    <x v="6"/>
    <n v="100"/>
    <x v="2"/>
    <x v="2"/>
    <x v="0"/>
    <s v="GWe"/>
    <n v="12.862933332672"/>
  </r>
  <r>
    <x v="10"/>
    <s v="EZIR"/>
    <x v="0"/>
    <x v="6"/>
    <n v="100"/>
    <x v="2"/>
    <x v="2"/>
    <x v="0"/>
    <s v="GWe"/>
    <n v="59.893999999999998"/>
  </r>
  <r>
    <x v="11"/>
    <s v="EZIT"/>
    <x v="0"/>
    <x v="6"/>
    <n v="100"/>
    <x v="2"/>
    <x v="2"/>
    <x v="0"/>
    <s v="GWe"/>
    <n v="39.408469534916989"/>
  </r>
  <r>
    <x v="13"/>
    <s v="EZLT"/>
    <x v="0"/>
    <x v="6"/>
    <n v="100"/>
    <x v="2"/>
    <x v="2"/>
    <x v="0"/>
    <s v="GWe"/>
    <n v="-2.0000000000004545E-3"/>
  </r>
  <r>
    <x v="12"/>
    <s v="EZLV"/>
    <x v="0"/>
    <x v="6"/>
    <n v="100"/>
    <x v="2"/>
    <x v="2"/>
    <x v="0"/>
    <s v="GWe"/>
    <n v="5.5E-2"/>
  </r>
  <r>
    <x v="14"/>
    <s v="EZMT"/>
    <x v="0"/>
    <x v="6"/>
    <n v="100"/>
    <x v="2"/>
    <x v="2"/>
    <x v="0"/>
    <s v="GWe"/>
    <n v="1.111"/>
  </r>
  <r>
    <x v="15"/>
    <s v="EZNL"/>
    <x v="0"/>
    <x v="6"/>
    <n v="100"/>
    <x v="2"/>
    <x v="2"/>
    <x v="0"/>
    <s v="GWe"/>
    <n v="-1.0000000000000009E-3"/>
  </r>
  <r>
    <x v="16"/>
    <s v="EZPL"/>
    <x v="0"/>
    <x v="6"/>
    <n v="100"/>
    <x v="2"/>
    <x v="2"/>
    <x v="0"/>
    <s v="GWe"/>
    <n v="4.0650000000000004"/>
  </r>
  <r>
    <x v="17"/>
    <s v="EZPT"/>
    <x v="0"/>
    <x v="6"/>
    <n v="100"/>
    <x v="2"/>
    <x v="2"/>
    <x v="0"/>
    <s v="GWe"/>
    <n v="18.712"/>
  </r>
  <r>
    <x v="18"/>
    <s v="EZRO"/>
    <x v="0"/>
    <x v="6"/>
    <n v="100"/>
    <x v="2"/>
    <x v="2"/>
    <x v="0"/>
    <s v="GWe"/>
    <n v="1.9999999999981812E-3"/>
  </r>
  <r>
    <x v="20"/>
    <s v="EZSE"/>
    <x v="0"/>
    <x v="6"/>
    <n v="100"/>
    <x v="2"/>
    <x v="2"/>
    <x v="0"/>
    <s v="GWe"/>
    <n v="44.786999999999985"/>
  </r>
  <r>
    <x v="21"/>
    <s v="EZUK"/>
    <x v="0"/>
    <x v="6"/>
    <n v="100"/>
    <x v="2"/>
    <x v="2"/>
    <x v="0"/>
    <s v="GWe"/>
    <n v="153.54399999999995"/>
  </r>
  <r>
    <x v="0"/>
    <s v="EZBE"/>
    <x v="0"/>
    <x v="0"/>
    <n v="100"/>
    <x v="2"/>
    <x v="2"/>
    <x v="0"/>
    <s v="GWe"/>
    <n v="0.16500000000000001"/>
  </r>
  <r>
    <x v="1"/>
    <s v="EZBG"/>
    <x v="0"/>
    <x v="0"/>
    <n v="100"/>
    <x v="2"/>
    <x v="2"/>
    <x v="0"/>
    <s v="GWe"/>
    <n v="0"/>
  </r>
  <r>
    <x v="3"/>
    <s v="EZCY"/>
    <x v="0"/>
    <x v="0"/>
    <n v="100"/>
    <x v="2"/>
    <x v="2"/>
    <x v="0"/>
    <s v="GWe"/>
    <n v="0"/>
  </r>
  <r>
    <x v="8"/>
    <s v="EZDE"/>
    <x v="0"/>
    <x v="0"/>
    <n v="100"/>
    <x v="2"/>
    <x v="2"/>
    <x v="0"/>
    <s v="GWe"/>
    <n v="27.18"/>
  </r>
  <r>
    <x v="4"/>
    <s v="EZDK"/>
    <x v="0"/>
    <x v="0"/>
    <n v="100"/>
    <x v="2"/>
    <x v="2"/>
    <x v="0"/>
    <s v="GWe"/>
    <n v="28.99"/>
  </r>
  <r>
    <x v="5"/>
    <s v="EZEE"/>
    <x v="0"/>
    <x v="0"/>
    <n v="100"/>
    <x v="2"/>
    <x v="2"/>
    <x v="0"/>
    <s v="GWe"/>
    <n v="0.97499999999999998"/>
  </r>
  <r>
    <x v="9"/>
    <s v="EZGR"/>
    <x v="0"/>
    <x v="0"/>
    <n v="100"/>
    <x v="2"/>
    <x v="2"/>
    <x v="0"/>
    <s v="GWe"/>
    <n v="3.6555068849999997E-3"/>
  </r>
  <r>
    <x v="19"/>
    <s v="EZES"/>
    <x v="0"/>
    <x v="0"/>
    <n v="100"/>
    <x v="2"/>
    <x v="2"/>
    <x v="0"/>
    <s v="GWe"/>
    <n v="0.10476947537500002"/>
  </r>
  <r>
    <x v="6"/>
    <s v="EZFI"/>
    <x v="0"/>
    <x v="0"/>
    <n v="100"/>
    <x v="2"/>
    <x v="2"/>
    <x v="0"/>
    <s v="GWe"/>
    <n v="8.51"/>
  </r>
  <r>
    <x v="7"/>
    <s v="EZFR"/>
    <x v="0"/>
    <x v="0"/>
    <n v="100"/>
    <x v="2"/>
    <x v="2"/>
    <x v="0"/>
    <s v="GWe"/>
    <n v="2.5249999999999999"/>
  </r>
  <r>
    <x v="2"/>
    <s v="EZHR"/>
    <x v="0"/>
    <x v="0"/>
    <n v="100"/>
    <x v="2"/>
    <x v="2"/>
    <x v="0"/>
    <s v="GWe"/>
    <n v="0.18687254901"/>
  </r>
  <r>
    <x v="10"/>
    <s v="EZIR"/>
    <x v="0"/>
    <x v="0"/>
    <n v="100"/>
    <x v="2"/>
    <x v="2"/>
    <x v="0"/>
    <s v="GWe"/>
    <n v="0"/>
  </r>
  <r>
    <x v="11"/>
    <s v="EZIT"/>
    <x v="0"/>
    <x v="0"/>
    <n v="100"/>
    <x v="2"/>
    <x v="2"/>
    <x v="0"/>
    <s v="GWe"/>
    <n v="1.7871497333549999"/>
  </r>
  <r>
    <x v="13"/>
    <s v="EZLT"/>
    <x v="0"/>
    <x v="0"/>
    <n v="100"/>
    <x v="2"/>
    <x v="2"/>
    <x v="0"/>
    <s v="GWe"/>
    <n v="0.38500000000000001"/>
  </r>
  <r>
    <x v="12"/>
    <s v="EZLV"/>
    <x v="0"/>
    <x v="0"/>
    <n v="100"/>
    <x v="2"/>
    <x v="2"/>
    <x v="0"/>
    <s v="GWe"/>
    <n v="4.05"/>
  </r>
  <r>
    <x v="14"/>
    <s v="EZMT"/>
    <x v="0"/>
    <x v="0"/>
    <n v="100"/>
    <x v="2"/>
    <x v="2"/>
    <x v="0"/>
    <s v="GWe"/>
    <n v="0"/>
  </r>
  <r>
    <x v="15"/>
    <s v="EZNL"/>
    <x v="0"/>
    <x v="0"/>
    <n v="100"/>
    <x v="2"/>
    <x v="2"/>
    <x v="0"/>
    <s v="GWe"/>
    <n v="13.005000000000001"/>
  </r>
  <r>
    <x v="16"/>
    <s v="EZPL"/>
    <x v="0"/>
    <x v="0"/>
    <n v="100"/>
    <x v="2"/>
    <x v="2"/>
    <x v="0"/>
    <s v="GWe"/>
    <n v="8.2850000000000001"/>
  </r>
  <r>
    <x v="17"/>
    <s v="EZPT"/>
    <x v="0"/>
    <x v="0"/>
    <n v="100"/>
    <x v="2"/>
    <x v="2"/>
    <x v="0"/>
    <s v="GWe"/>
    <n v="0"/>
  </r>
  <r>
    <x v="18"/>
    <s v="EZRO"/>
    <x v="0"/>
    <x v="0"/>
    <n v="100"/>
    <x v="2"/>
    <x v="2"/>
    <x v="0"/>
    <s v="GWe"/>
    <n v="0"/>
  </r>
  <r>
    <x v="20"/>
    <s v="EZSE"/>
    <x v="0"/>
    <x v="0"/>
    <n v="100"/>
    <x v="2"/>
    <x v="2"/>
    <x v="0"/>
    <s v="GWe"/>
    <n v="17.484999999999999"/>
  </r>
  <r>
    <x v="21"/>
    <s v="EZUK"/>
    <x v="0"/>
    <x v="0"/>
    <n v="100"/>
    <x v="2"/>
    <x v="2"/>
    <x v="0"/>
    <s v="GWe"/>
    <n v="62.115000000000002"/>
  </r>
  <r>
    <x v="0"/>
    <s v="EZBE"/>
    <x v="0"/>
    <x v="1"/>
    <n v="100"/>
    <x v="2"/>
    <x v="2"/>
    <x v="0"/>
    <s v="GWe"/>
    <n v="0.14499999999999999"/>
  </r>
  <r>
    <x v="1"/>
    <s v="EZBG"/>
    <x v="0"/>
    <x v="1"/>
    <n v="100"/>
    <x v="2"/>
    <x v="2"/>
    <x v="0"/>
    <s v="GWe"/>
    <n v="1.33"/>
  </r>
  <r>
    <x v="3"/>
    <s v="EZCY"/>
    <x v="0"/>
    <x v="1"/>
    <n v="100"/>
    <x v="2"/>
    <x v="2"/>
    <x v="0"/>
    <s v="GWe"/>
    <n v="0"/>
  </r>
  <r>
    <x v="8"/>
    <s v="EZDE"/>
    <x v="0"/>
    <x v="1"/>
    <n v="100"/>
    <x v="2"/>
    <x v="2"/>
    <x v="0"/>
    <s v="GWe"/>
    <n v="53.03"/>
  </r>
  <r>
    <x v="4"/>
    <s v="EZDK"/>
    <x v="0"/>
    <x v="1"/>
    <n v="100"/>
    <x v="2"/>
    <x v="2"/>
    <x v="0"/>
    <s v="GWe"/>
    <n v="81.25"/>
  </r>
  <r>
    <x v="5"/>
    <s v="EZEE"/>
    <x v="0"/>
    <x v="1"/>
    <n v="100"/>
    <x v="2"/>
    <x v="2"/>
    <x v="0"/>
    <s v="GWe"/>
    <n v="7.2450000000000001"/>
  </r>
  <r>
    <x v="9"/>
    <s v="EZGR"/>
    <x v="0"/>
    <x v="1"/>
    <n v="100"/>
    <x v="2"/>
    <x v="2"/>
    <x v="0"/>
    <s v="GWe"/>
    <n v="1.4622027539999999E-2"/>
  </r>
  <r>
    <x v="19"/>
    <s v="EZES"/>
    <x v="0"/>
    <x v="1"/>
    <n v="100"/>
    <x v="2"/>
    <x v="2"/>
    <x v="0"/>
    <s v="GWe"/>
    <n v="0.87587281413500007"/>
  </r>
  <r>
    <x v="6"/>
    <s v="EZFI"/>
    <x v="0"/>
    <x v="1"/>
    <n v="100"/>
    <x v="2"/>
    <x v="2"/>
    <x v="0"/>
    <s v="GWe"/>
    <n v="33.475000000000001"/>
  </r>
  <r>
    <x v="7"/>
    <s v="EZFR"/>
    <x v="0"/>
    <x v="1"/>
    <n v="100"/>
    <x v="2"/>
    <x v="2"/>
    <x v="0"/>
    <s v="GWe"/>
    <n v="42.55"/>
  </r>
  <r>
    <x v="2"/>
    <s v="EZHR"/>
    <x v="0"/>
    <x v="1"/>
    <n v="100"/>
    <x v="2"/>
    <x v="2"/>
    <x v="0"/>
    <s v="GWe"/>
    <n v="8.6361813721049998"/>
  </r>
  <r>
    <x v="10"/>
    <s v="EZIR"/>
    <x v="0"/>
    <x v="1"/>
    <n v="100"/>
    <x v="2"/>
    <x v="2"/>
    <x v="0"/>
    <s v="GWe"/>
    <n v="5.13"/>
  </r>
  <r>
    <x v="11"/>
    <s v="EZIT"/>
    <x v="0"/>
    <x v="1"/>
    <n v="100"/>
    <x v="2"/>
    <x v="2"/>
    <x v="0"/>
    <s v="GWe"/>
    <n v="11.813647063679998"/>
  </r>
  <r>
    <x v="13"/>
    <s v="EZLT"/>
    <x v="0"/>
    <x v="1"/>
    <n v="100"/>
    <x v="2"/>
    <x v="2"/>
    <x v="0"/>
    <s v="GWe"/>
    <n v="7.2750000000000004"/>
  </r>
  <r>
    <x v="12"/>
    <s v="EZLV"/>
    <x v="0"/>
    <x v="1"/>
    <n v="100"/>
    <x v="2"/>
    <x v="2"/>
    <x v="0"/>
    <s v="GWe"/>
    <n v="32.284999999999997"/>
  </r>
  <r>
    <x v="14"/>
    <s v="EZMT"/>
    <x v="0"/>
    <x v="1"/>
    <n v="100"/>
    <x v="2"/>
    <x v="2"/>
    <x v="0"/>
    <s v="GWe"/>
    <n v="0"/>
  </r>
  <r>
    <x v="15"/>
    <s v="EZNL"/>
    <x v="0"/>
    <x v="1"/>
    <n v="100"/>
    <x v="2"/>
    <x v="2"/>
    <x v="0"/>
    <s v="GWe"/>
    <n v="73.83"/>
  </r>
  <r>
    <x v="16"/>
    <s v="EZPL"/>
    <x v="0"/>
    <x v="1"/>
    <n v="100"/>
    <x v="2"/>
    <x v="2"/>
    <x v="0"/>
    <s v="GWe"/>
    <n v="24.42"/>
  </r>
  <r>
    <x v="17"/>
    <s v="EZPT"/>
    <x v="0"/>
    <x v="1"/>
    <n v="100"/>
    <x v="2"/>
    <x v="2"/>
    <x v="0"/>
    <s v="GWe"/>
    <n v="0.115"/>
  </r>
  <r>
    <x v="18"/>
    <s v="EZRO"/>
    <x v="0"/>
    <x v="1"/>
    <n v="100"/>
    <x v="2"/>
    <x v="2"/>
    <x v="0"/>
    <s v="GWe"/>
    <n v="29.91"/>
  </r>
  <r>
    <x v="20"/>
    <s v="EZSE"/>
    <x v="0"/>
    <x v="1"/>
    <n v="100"/>
    <x v="2"/>
    <x v="2"/>
    <x v="0"/>
    <s v="GWe"/>
    <n v="69.715000000000003"/>
  </r>
  <r>
    <x v="21"/>
    <s v="EZUK"/>
    <x v="0"/>
    <x v="1"/>
    <n v="100"/>
    <x v="2"/>
    <x v="2"/>
    <x v="0"/>
    <s v="GWe"/>
    <n v="128.69999999999999"/>
  </r>
  <r>
    <x v="0"/>
    <s v="EZBE"/>
    <x v="0"/>
    <x v="7"/>
    <n v="100"/>
    <x v="2"/>
    <x v="2"/>
    <x v="0"/>
    <s v="GWe"/>
    <n v="0"/>
  </r>
  <r>
    <x v="1"/>
    <s v="EZBG"/>
    <x v="0"/>
    <x v="7"/>
    <n v="100"/>
    <x v="2"/>
    <x v="2"/>
    <x v="0"/>
    <s v="GWe"/>
    <n v="26.97"/>
  </r>
  <r>
    <x v="3"/>
    <s v="EZCY"/>
    <x v="0"/>
    <x v="7"/>
    <n v="100"/>
    <x v="2"/>
    <x v="2"/>
    <x v="0"/>
    <s v="GWe"/>
    <n v="5.4669558848100008"/>
  </r>
  <r>
    <x v="8"/>
    <s v="EZDE"/>
    <x v="0"/>
    <x v="7"/>
    <n v="100"/>
    <x v="2"/>
    <x v="2"/>
    <x v="0"/>
    <s v="GWe"/>
    <n v="0"/>
  </r>
  <r>
    <x v="4"/>
    <s v="EZDK"/>
    <x v="0"/>
    <x v="7"/>
    <n v="100"/>
    <x v="2"/>
    <x v="2"/>
    <x v="0"/>
    <s v="GWe"/>
    <n v="9.41"/>
  </r>
  <r>
    <x v="5"/>
    <s v="EZEE"/>
    <x v="0"/>
    <x v="7"/>
    <n v="100"/>
    <x v="2"/>
    <x v="2"/>
    <x v="0"/>
    <s v="GWe"/>
    <n v="8.39"/>
  </r>
  <r>
    <x v="9"/>
    <s v="EZGR"/>
    <x v="0"/>
    <x v="7"/>
    <n v="100"/>
    <x v="2"/>
    <x v="2"/>
    <x v="0"/>
    <s v="GWe"/>
    <n v="105.54179478371999"/>
  </r>
  <r>
    <x v="19"/>
    <s v="EZES"/>
    <x v="0"/>
    <x v="7"/>
    <n v="100"/>
    <x v="2"/>
    <x v="2"/>
    <x v="0"/>
    <s v="GWe"/>
    <n v="235.67264868754003"/>
  </r>
  <r>
    <x v="6"/>
    <s v="EZFI"/>
    <x v="0"/>
    <x v="7"/>
    <n v="100"/>
    <x v="2"/>
    <x v="2"/>
    <x v="0"/>
    <s v="GWe"/>
    <n v="53"/>
  </r>
  <r>
    <x v="7"/>
    <s v="EZFR"/>
    <x v="0"/>
    <x v="7"/>
    <n v="100"/>
    <x v="2"/>
    <x v="2"/>
    <x v="0"/>
    <s v="GWe"/>
    <n v="405.065"/>
  </r>
  <r>
    <x v="2"/>
    <s v="EZHR"/>
    <x v="0"/>
    <x v="7"/>
    <n v="100"/>
    <x v="2"/>
    <x v="2"/>
    <x v="0"/>
    <s v="GWe"/>
    <n v="20.20511764602"/>
  </r>
  <r>
    <x v="10"/>
    <s v="EZIR"/>
    <x v="0"/>
    <x v="7"/>
    <n v="100"/>
    <x v="2"/>
    <x v="2"/>
    <x v="0"/>
    <s v="GWe"/>
    <n v="592.43499999999995"/>
  </r>
  <r>
    <x v="11"/>
    <s v="EZIT"/>
    <x v="0"/>
    <x v="7"/>
    <n v="100"/>
    <x v="2"/>
    <x v="2"/>
    <x v="0"/>
    <s v="GWe"/>
    <n v="184.06243857833996"/>
  </r>
  <r>
    <x v="13"/>
    <s v="EZLT"/>
    <x v="0"/>
    <x v="7"/>
    <n v="100"/>
    <x v="2"/>
    <x v="2"/>
    <x v="0"/>
    <s v="GWe"/>
    <n v="9.5000000000000001E-2"/>
  </r>
  <r>
    <x v="12"/>
    <s v="EZLV"/>
    <x v="0"/>
    <x v="7"/>
    <n v="100"/>
    <x v="2"/>
    <x v="2"/>
    <x v="0"/>
    <s v="GWe"/>
    <n v="40.225000000000001"/>
  </r>
  <r>
    <x v="14"/>
    <s v="EZMT"/>
    <x v="0"/>
    <x v="7"/>
    <n v="100"/>
    <x v="2"/>
    <x v="2"/>
    <x v="0"/>
    <s v="GWe"/>
    <n v="124.93"/>
  </r>
  <r>
    <x v="15"/>
    <s v="EZNL"/>
    <x v="0"/>
    <x v="7"/>
    <n v="100"/>
    <x v="2"/>
    <x v="2"/>
    <x v="0"/>
    <s v="GWe"/>
    <n v="0"/>
  </r>
  <r>
    <x v="16"/>
    <s v="EZPL"/>
    <x v="0"/>
    <x v="7"/>
    <n v="100"/>
    <x v="2"/>
    <x v="2"/>
    <x v="0"/>
    <s v="GWe"/>
    <n v="5.38"/>
  </r>
  <r>
    <x v="17"/>
    <s v="EZPT"/>
    <x v="0"/>
    <x v="7"/>
    <n v="100"/>
    <x v="2"/>
    <x v="2"/>
    <x v="0"/>
    <s v="GWe"/>
    <n v="57.615000000000002"/>
  </r>
  <r>
    <x v="18"/>
    <s v="EZRO"/>
    <x v="0"/>
    <x v="7"/>
    <n v="100"/>
    <x v="2"/>
    <x v="2"/>
    <x v="0"/>
    <s v="GWe"/>
    <n v="29.65"/>
  </r>
  <r>
    <x v="20"/>
    <s v="EZSE"/>
    <x v="0"/>
    <x v="7"/>
    <n v="100"/>
    <x v="2"/>
    <x v="2"/>
    <x v="0"/>
    <s v="GWe"/>
    <n v="151.89500000000001"/>
  </r>
  <r>
    <x v="21"/>
    <s v="EZUK"/>
    <x v="0"/>
    <x v="7"/>
    <n v="100"/>
    <x v="2"/>
    <x v="2"/>
    <x v="0"/>
    <s v="GWe"/>
    <n v="968.245"/>
  </r>
  <r>
    <x v="0"/>
    <s v="EZBE"/>
    <x v="0"/>
    <x v="2"/>
    <n v="100"/>
    <x v="2"/>
    <x v="2"/>
    <x v="0"/>
    <s v="GWe"/>
    <n v="0"/>
  </r>
  <r>
    <x v="1"/>
    <s v="EZBG"/>
    <x v="0"/>
    <x v="2"/>
    <n v="100"/>
    <x v="2"/>
    <x v="2"/>
    <x v="0"/>
    <s v="GWe"/>
    <n v="11.47"/>
  </r>
  <r>
    <x v="3"/>
    <s v="EZCY"/>
    <x v="0"/>
    <x v="2"/>
    <n v="100"/>
    <x v="2"/>
    <x v="2"/>
    <x v="0"/>
    <s v="GWe"/>
    <n v="0"/>
  </r>
  <r>
    <x v="8"/>
    <s v="EZDE"/>
    <x v="0"/>
    <x v="2"/>
    <n v="100"/>
    <x v="2"/>
    <x v="2"/>
    <x v="0"/>
    <s v="GWe"/>
    <n v="0"/>
  </r>
  <r>
    <x v="4"/>
    <s v="EZDK"/>
    <x v="0"/>
    <x v="2"/>
    <n v="100"/>
    <x v="2"/>
    <x v="2"/>
    <x v="0"/>
    <s v="GWe"/>
    <n v="18.555"/>
  </r>
  <r>
    <x v="5"/>
    <s v="EZEE"/>
    <x v="0"/>
    <x v="2"/>
    <n v="100"/>
    <x v="2"/>
    <x v="2"/>
    <x v="0"/>
    <s v="GWe"/>
    <n v="6.4550000000000001"/>
  </r>
  <r>
    <x v="9"/>
    <s v="EZGR"/>
    <x v="0"/>
    <x v="2"/>
    <n v="100"/>
    <x v="2"/>
    <x v="2"/>
    <x v="0"/>
    <s v="GWe"/>
    <n v="2.2371702136200002"/>
  </r>
  <r>
    <x v="19"/>
    <s v="EZES"/>
    <x v="0"/>
    <x v="2"/>
    <n v="100"/>
    <x v="2"/>
    <x v="2"/>
    <x v="0"/>
    <s v="GWe"/>
    <n v="18.586104931525004"/>
  </r>
  <r>
    <x v="6"/>
    <s v="EZFI"/>
    <x v="0"/>
    <x v="2"/>
    <n v="100"/>
    <x v="2"/>
    <x v="2"/>
    <x v="0"/>
    <s v="GWe"/>
    <n v="68.444999999999993"/>
  </r>
  <r>
    <x v="7"/>
    <s v="EZFR"/>
    <x v="0"/>
    <x v="2"/>
    <n v="100"/>
    <x v="2"/>
    <x v="2"/>
    <x v="0"/>
    <s v="GWe"/>
    <n v="86.924999999999997"/>
  </r>
  <r>
    <x v="2"/>
    <s v="EZHR"/>
    <x v="0"/>
    <x v="2"/>
    <n v="100"/>
    <x v="2"/>
    <x v="2"/>
    <x v="0"/>
    <s v="GWe"/>
    <n v="7.2270098035499997"/>
  </r>
  <r>
    <x v="10"/>
    <s v="EZIR"/>
    <x v="0"/>
    <x v="2"/>
    <n v="100"/>
    <x v="2"/>
    <x v="2"/>
    <x v="0"/>
    <s v="GWe"/>
    <n v="98.055000000000007"/>
  </r>
  <r>
    <x v="11"/>
    <s v="EZIT"/>
    <x v="0"/>
    <x v="2"/>
    <n v="100"/>
    <x v="2"/>
    <x v="2"/>
    <x v="0"/>
    <s v="GWe"/>
    <n v="13.911240647430001"/>
  </r>
  <r>
    <x v="13"/>
    <s v="EZLT"/>
    <x v="0"/>
    <x v="2"/>
    <n v="100"/>
    <x v="2"/>
    <x v="2"/>
    <x v="0"/>
    <s v="GWe"/>
    <n v="7.11"/>
  </r>
  <r>
    <x v="12"/>
    <s v="EZLV"/>
    <x v="0"/>
    <x v="2"/>
    <n v="100"/>
    <x v="2"/>
    <x v="2"/>
    <x v="0"/>
    <s v="GWe"/>
    <n v="16.28"/>
  </r>
  <r>
    <x v="14"/>
    <s v="EZMT"/>
    <x v="0"/>
    <x v="2"/>
    <n v="100"/>
    <x v="2"/>
    <x v="2"/>
    <x v="0"/>
    <s v="GWe"/>
    <n v="2.3450000000000002"/>
  </r>
  <r>
    <x v="15"/>
    <s v="EZNL"/>
    <x v="0"/>
    <x v="2"/>
    <n v="100"/>
    <x v="2"/>
    <x v="2"/>
    <x v="0"/>
    <s v="GWe"/>
    <n v="3.5000000000000003E-2"/>
  </r>
  <r>
    <x v="16"/>
    <s v="EZPL"/>
    <x v="0"/>
    <x v="2"/>
    <n v="100"/>
    <x v="2"/>
    <x v="2"/>
    <x v="0"/>
    <s v="GWe"/>
    <n v="46.82"/>
  </r>
  <r>
    <x v="17"/>
    <s v="EZPT"/>
    <x v="0"/>
    <x v="2"/>
    <n v="100"/>
    <x v="2"/>
    <x v="2"/>
    <x v="0"/>
    <s v="GWe"/>
    <n v="7.21"/>
  </r>
  <r>
    <x v="18"/>
    <s v="EZRO"/>
    <x v="0"/>
    <x v="2"/>
    <n v="100"/>
    <x v="2"/>
    <x v="2"/>
    <x v="0"/>
    <s v="GWe"/>
    <n v="38.75"/>
  </r>
  <r>
    <x v="20"/>
    <s v="EZSE"/>
    <x v="0"/>
    <x v="2"/>
    <n v="100"/>
    <x v="2"/>
    <x v="2"/>
    <x v="0"/>
    <s v="GWe"/>
    <n v="106.73"/>
  </r>
  <r>
    <x v="21"/>
    <s v="EZUK"/>
    <x v="0"/>
    <x v="2"/>
    <n v="100"/>
    <x v="2"/>
    <x v="2"/>
    <x v="0"/>
    <s v="GWe"/>
    <n v="452.51499999999999"/>
  </r>
  <r>
    <x v="0"/>
    <s v="EZBE"/>
    <x v="0"/>
    <x v="4"/>
    <n v="100"/>
    <x v="2"/>
    <x v="0"/>
    <x v="1"/>
    <s v="TWh"/>
    <n v="0"/>
  </r>
  <r>
    <x v="1"/>
    <s v="EZBG"/>
    <x v="0"/>
    <x v="4"/>
    <n v="100"/>
    <x v="2"/>
    <x v="0"/>
    <x v="1"/>
    <s v="TWh"/>
    <n v="0"/>
  </r>
  <r>
    <x v="3"/>
    <s v="EZCY"/>
    <x v="0"/>
    <x v="4"/>
    <n v="100"/>
    <x v="2"/>
    <x v="0"/>
    <x v="1"/>
    <s v="TWh"/>
    <n v="1.2061377380026801"/>
  </r>
  <r>
    <x v="8"/>
    <s v="EZDE"/>
    <x v="0"/>
    <x v="4"/>
    <n v="100"/>
    <x v="2"/>
    <x v="0"/>
    <x v="1"/>
    <s v="TWh"/>
    <n v="0"/>
  </r>
  <r>
    <x v="4"/>
    <s v="EZDK"/>
    <x v="0"/>
    <x v="4"/>
    <n v="100"/>
    <x v="2"/>
    <x v="0"/>
    <x v="1"/>
    <s v="TWh"/>
    <n v="0"/>
  </r>
  <r>
    <x v="5"/>
    <s v="EZEE"/>
    <x v="0"/>
    <x v="4"/>
    <n v="100"/>
    <x v="2"/>
    <x v="0"/>
    <x v="1"/>
    <s v="TWh"/>
    <n v="0"/>
  </r>
  <r>
    <x v="9"/>
    <s v="EZGR"/>
    <x v="0"/>
    <x v="4"/>
    <n v="100"/>
    <x v="2"/>
    <x v="0"/>
    <x v="1"/>
    <s v="TWh"/>
    <n v="0"/>
  </r>
  <r>
    <x v="19"/>
    <s v="EZES"/>
    <x v="0"/>
    <x v="4"/>
    <n v="100"/>
    <x v="2"/>
    <x v="0"/>
    <x v="1"/>
    <s v="TWh"/>
    <n v="0"/>
  </r>
  <r>
    <x v="6"/>
    <s v="EZFI"/>
    <x v="0"/>
    <x v="4"/>
    <n v="100"/>
    <x v="2"/>
    <x v="0"/>
    <x v="1"/>
    <s v="TWh"/>
    <n v="0"/>
  </r>
  <r>
    <x v="7"/>
    <s v="EZFR"/>
    <x v="0"/>
    <x v="4"/>
    <n v="100"/>
    <x v="2"/>
    <x v="0"/>
    <x v="1"/>
    <s v="TWh"/>
    <n v="0"/>
  </r>
  <r>
    <x v="2"/>
    <s v="EZHR"/>
    <x v="0"/>
    <x v="4"/>
    <n v="100"/>
    <x v="2"/>
    <x v="0"/>
    <x v="1"/>
    <s v="TWh"/>
    <n v="0"/>
  </r>
  <r>
    <x v="10"/>
    <s v="EZIR"/>
    <x v="0"/>
    <x v="4"/>
    <n v="100"/>
    <x v="2"/>
    <x v="0"/>
    <x v="1"/>
    <s v="TWh"/>
    <n v="0"/>
  </r>
  <r>
    <x v="11"/>
    <s v="EZIT"/>
    <x v="0"/>
    <x v="4"/>
    <n v="100"/>
    <x v="2"/>
    <x v="0"/>
    <x v="1"/>
    <s v="TWh"/>
    <n v="15.587425917400511"/>
  </r>
  <r>
    <x v="13"/>
    <s v="EZLT"/>
    <x v="0"/>
    <x v="4"/>
    <n v="100"/>
    <x v="2"/>
    <x v="0"/>
    <x v="1"/>
    <s v="TWh"/>
    <n v="0"/>
  </r>
  <r>
    <x v="12"/>
    <s v="EZLV"/>
    <x v="0"/>
    <x v="4"/>
    <n v="100"/>
    <x v="2"/>
    <x v="0"/>
    <x v="1"/>
    <s v="TWh"/>
    <n v="0"/>
  </r>
  <r>
    <x v="14"/>
    <s v="EZMT"/>
    <x v="0"/>
    <x v="4"/>
    <n v="100"/>
    <x v="2"/>
    <x v="0"/>
    <x v="1"/>
    <s v="TWh"/>
    <n v="0"/>
  </r>
  <r>
    <x v="15"/>
    <s v="EZNL"/>
    <x v="0"/>
    <x v="4"/>
    <n v="100"/>
    <x v="2"/>
    <x v="0"/>
    <x v="1"/>
    <s v="TWh"/>
    <n v="0"/>
  </r>
  <r>
    <x v="16"/>
    <s v="EZPL"/>
    <x v="0"/>
    <x v="4"/>
    <n v="100"/>
    <x v="2"/>
    <x v="0"/>
    <x v="1"/>
    <s v="TWh"/>
    <n v="0"/>
  </r>
  <r>
    <x v="17"/>
    <s v="EZPT"/>
    <x v="0"/>
    <x v="4"/>
    <n v="100"/>
    <x v="2"/>
    <x v="0"/>
    <x v="1"/>
    <s v="TWh"/>
    <n v="0"/>
  </r>
  <r>
    <x v="18"/>
    <s v="EZRO"/>
    <x v="0"/>
    <x v="4"/>
    <n v="100"/>
    <x v="2"/>
    <x v="0"/>
    <x v="1"/>
    <s v="TWh"/>
    <n v="0"/>
  </r>
  <r>
    <x v="20"/>
    <s v="EZSE"/>
    <x v="0"/>
    <x v="4"/>
    <n v="100"/>
    <x v="2"/>
    <x v="0"/>
    <x v="1"/>
    <s v="TWh"/>
    <n v="0"/>
  </r>
  <r>
    <x v="21"/>
    <s v="EZUK"/>
    <x v="0"/>
    <x v="4"/>
    <n v="100"/>
    <x v="2"/>
    <x v="0"/>
    <x v="1"/>
    <s v="TWh"/>
    <n v="0"/>
  </r>
  <r>
    <x v="0"/>
    <s v="EZBE"/>
    <x v="0"/>
    <x v="5"/>
    <n v="100"/>
    <x v="2"/>
    <x v="0"/>
    <x v="1"/>
    <s v="TWh"/>
    <n v="0"/>
  </r>
  <r>
    <x v="1"/>
    <s v="EZBG"/>
    <x v="0"/>
    <x v="5"/>
    <n v="100"/>
    <x v="2"/>
    <x v="0"/>
    <x v="1"/>
    <s v="TWh"/>
    <n v="0"/>
  </r>
  <r>
    <x v="3"/>
    <s v="EZCY"/>
    <x v="0"/>
    <x v="5"/>
    <n v="100"/>
    <x v="2"/>
    <x v="0"/>
    <x v="1"/>
    <s v="TWh"/>
    <n v="1.2416123773557"/>
  </r>
  <r>
    <x v="8"/>
    <s v="EZDE"/>
    <x v="0"/>
    <x v="5"/>
    <n v="100"/>
    <x v="2"/>
    <x v="0"/>
    <x v="1"/>
    <s v="TWh"/>
    <n v="0"/>
  </r>
  <r>
    <x v="4"/>
    <s v="EZDK"/>
    <x v="0"/>
    <x v="5"/>
    <n v="100"/>
    <x v="2"/>
    <x v="0"/>
    <x v="1"/>
    <s v="TWh"/>
    <n v="0"/>
  </r>
  <r>
    <x v="5"/>
    <s v="EZEE"/>
    <x v="0"/>
    <x v="5"/>
    <n v="100"/>
    <x v="2"/>
    <x v="0"/>
    <x v="1"/>
    <s v="TWh"/>
    <n v="0"/>
  </r>
  <r>
    <x v="9"/>
    <s v="EZGR"/>
    <x v="0"/>
    <x v="5"/>
    <n v="100"/>
    <x v="2"/>
    <x v="0"/>
    <x v="1"/>
    <s v="TWh"/>
    <n v="0"/>
  </r>
  <r>
    <x v="19"/>
    <s v="EZES"/>
    <x v="0"/>
    <x v="5"/>
    <n v="100"/>
    <x v="2"/>
    <x v="0"/>
    <x v="1"/>
    <s v="TWh"/>
    <n v="0"/>
  </r>
  <r>
    <x v="6"/>
    <s v="EZFI"/>
    <x v="0"/>
    <x v="5"/>
    <n v="100"/>
    <x v="2"/>
    <x v="0"/>
    <x v="1"/>
    <s v="TWh"/>
    <n v="0"/>
  </r>
  <r>
    <x v="7"/>
    <s v="EZFR"/>
    <x v="0"/>
    <x v="5"/>
    <n v="100"/>
    <x v="2"/>
    <x v="0"/>
    <x v="1"/>
    <s v="TWh"/>
    <n v="0"/>
  </r>
  <r>
    <x v="2"/>
    <s v="EZHR"/>
    <x v="0"/>
    <x v="5"/>
    <n v="100"/>
    <x v="2"/>
    <x v="0"/>
    <x v="1"/>
    <s v="TWh"/>
    <n v="0"/>
  </r>
  <r>
    <x v="10"/>
    <s v="EZIR"/>
    <x v="0"/>
    <x v="5"/>
    <n v="100"/>
    <x v="2"/>
    <x v="0"/>
    <x v="1"/>
    <s v="TWh"/>
    <n v="0"/>
  </r>
  <r>
    <x v="11"/>
    <s v="EZIT"/>
    <x v="0"/>
    <x v="5"/>
    <n v="100"/>
    <x v="2"/>
    <x v="0"/>
    <x v="1"/>
    <s v="TWh"/>
    <n v="10.30543261962816"/>
  </r>
  <r>
    <x v="13"/>
    <s v="EZLT"/>
    <x v="0"/>
    <x v="5"/>
    <n v="100"/>
    <x v="2"/>
    <x v="0"/>
    <x v="1"/>
    <s v="TWh"/>
    <n v="0"/>
  </r>
  <r>
    <x v="12"/>
    <s v="EZLV"/>
    <x v="0"/>
    <x v="5"/>
    <n v="100"/>
    <x v="2"/>
    <x v="0"/>
    <x v="1"/>
    <s v="TWh"/>
    <n v="0"/>
  </r>
  <r>
    <x v="14"/>
    <s v="EZMT"/>
    <x v="0"/>
    <x v="5"/>
    <n v="100"/>
    <x v="2"/>
    <x v="0"/>
    <x v="1"/>
    <s v="TWh"/>
    <n v="0"/>
  </r>
  <r>
    <x v="15"/>
    <s v="EZNL"/>
    <x v="0"/>
    <x v="5"/>
    <n v="100"/>
    <x v="2"/>
    <x v="0"/>
    <x v="1"/>
    <s v="TWh"/>
    <n v="0"/>
  </r>
  <r>
    <x v="16"/>
    <s v="EZPL"/>
    <x v="0"/>
    <x v="5"/>
    <n v="100"/>
    <x v="2"/>
    <x v="0"/>
    <x v="1"/>
    <s v="TWh"/>
    <n v="0"/>
  </r>
  <r>
    <x v="17"/>
    <s v="EZPT"/>
    <x v="0"/>
    <x v="5"/>
    <n v="100"/>
    <x v="2"/>
    <x v="0"/>
    <x v="1"/>
    <s v="TWh"/>
    <n v="0"/>
  </r>
  <r>
    <x v="18"/>
    <s v="EZRO"/>
    <x v="0"/>
    <x v="5"/>
    <n v="100"/>
    <x v="2"/>
    <x v="0"/>
    <x v="1"/>
    <s v="TWh"/>
    <n v="0"/>
  </r>
  <r>
    <x v="20"/>
    <s v="EZSE"/>
    <x v="0"/>
    <x v="5"/>
    <n v="100"/>
    <x v="2"/>
    <x v="0"/>
    <x v="1"/>
    <s v="TWh"/>
    <n v="0"/>
  </r>
  <r>
    <x v="21"/>
    <s v="EZUK"/>
    <x v="0"/>
    <x v="5"/>
    <n v="100"/>
    <x v="2"/>
    <x v="0"/>
    <x v="1"/>
    <s v="TWh"/>
    <n v="0"/>
  </r>
  <r>
    <x v="0"/>
    <s v="EZBE"/>
    <x v="0"/>
    <x v="6"/>
    <n v="100"/>
    <x v="2"/>
    <x v="0"/>
    <x v="1"/>
    <s v="TWh"/>
    <n v="0"/>
  </r>
  <r>
    <x v="1"/>
    <s v="EZBG"/>
    <x v="0"/>
    <x v="6"/>
    <n v="100"/>
    <x v="2"/>
    <x v="0"/>
    <x v="1"/>
    <s v="TWh"/>
    <n v="0"/>
  </r>
  <r>
    <x v="3"/>
    <s v="EZCY"/>
    <x v="0"/>
    <x v="6"/>
    <n v="100"/>
    <x v="2"/>
    <x v="0"/>
    <x v="1"/>
    <s v="TWh"/>
    <n v="1.34803629541476"/>
  </r>
  <r>
    <x v="8"/>
    <s v="EZDE"/>
    <x v="0"/>
    <x v="6"/>
    <n v="100"/>
    <x v="2"/>
    <x v="0"/>
    <x v="1"/>
    <s v="TWh"/>
    <n v="0"/>
  </r>
  <r>
    <x v="4"/>
    <s v="EZDK"/>
    <x v="0"/>
    <x v="6"/>
    <n v="100"/>
    <x v="2"/>
    <x v="0"/>
    <x v="1"/>
    <s v="TWh"/>
    <n v="0"/>
  </r>
  <r>
    <x v="5"/>
    <s v="EZEE"/>
    <x v="0"/>
    <x v="6"/>
    <n v="100"/>
    <x v="2"/>
    <x v="0"/>
    <x v="1"/>
    <s v="TWh"/>
    <n v="0"/>
  </r>
  <r>
    <x v="9"/>
    <s v="EZGR"/>
    <x v="0"/>
    <x v="6"/>
    <n v="100"/>
    <x v="2"/>
    <x v="0"/>
    <x v="1"/>
    <s v="TWh"/>
    <n v="0"/>
  </r>
  <r>
    <x v="19"/>
    <s v="EZES"/>
    <x v="0"/>
    <x v="6"/>
    <n v="100"/>
    <x v="2"/>
    <x v="0"/>
    <x v="1"/>
    <s v="TWh"/>
    <n v="0"/>
  </r>
  <r>
    <x v="6"/>
    <s v="EZFI"/>
    <x v="0"/>
    <x v="6"/>
    <n v="100"/>
    <x v="2"/>
    <x v="0"/>
    <x v="1"/>
    <s v="TWh"/>
    <n v="0"/>
  </r>
  <r>
    <x v="7"/>
    <s v="EZFR"/>
    <x v="0"/>
    <x v="6"/>
    <n v="100"/>
    <x v="2"/>
    <x v="0"/>
    <x v="1"/>
    <s v="TWh"/>
    <n v="0"/>
  </r>
  <r>
    <x v="2"/>
    <s v="EZHR"/>
    <x v="0"/>
    <x v="6"/>
    <n v="100"/>
    <x v="2"/>
    <x v="0"/>
    <x v="1"/>
    <s v="TWh"/>
    <n v="0"/>
  </r>
  <r>
    <x v="10"/>
    <s v="EZIR"/>
    <x v="0"/>
    <x v="6"/>
    <n v="100"/>
    <x v="2"/>
    <x v="0"/>
    <x v="1"/>
    <s v="TWh"/>
    <n v="0"/>
  </r>
  <r>
    <x v="11"/>
    <s v="EZIT"/>
    <x v="0"/>
    <x v="6"/>
    <n v="100"/>
    <x v="2"/>
    <x v="0"/>
    <x v="1"/>
    <s v="TWh"/>
    <n v="12.937431296341101"/>
  </r>
  <r>
    <x v="13"/>
    <s v="EZLT"/>
    <x v="0"/>
    <x v="6"/>
    <n v="100"/>
    <x v="2"/>
    <x v="0"/>
    <x v="1"/>
    <s v="TWh"/>
    <n v="0"/>
  </r>
  <r>
    <x v="12"/>
    <s v="EZLV"/>
    <x v="0"/>
    <x v="6"/>
    <n v="100"/>
    <x v="2"/>
    <x v="0"/>
    <x v="1"/>
    <s v="TWh"/>
    <n v="0"/>
  </r>
  <r>
    <x v="14"/>
    <s v="EZMT"/>
    <x v="0"/>
    <x v="6"/>
    <n v="100"/>
    <x v="2"/>
    <x v="0"/>
    <x v="1"/>
    <s v="TWh"/>
    <n v="0"/>
  </r>
  <r>
    <x v="15"/>
    <s v="EZNL"/>
    <x v="0"/>
    <x v="6"/>
    <n v="100"/>
    <x v="2"/>
    <x v="0"/>
    <x v="1"/>
    <s v="TWh"/>
    <n v="0"/>
  </r>
  <r>
    <x v="16"/>
    <s v="EZPL"/>
    <x v="0"/>
    <x v="6"/>
    <n v="100"/>
    <x v="2"/>
    <x v="0"/>
    <x v="1"/>
    <s v="TWh"/>
    <n v="0"/>
  </r>
  <r>
    <x v="17"/>
    <s v="EZPT"/>
    <x v="0"/>
    <x v="6"/>
    <n v="100"/>
    <x v="2"/>
    <x v="0"/>
    <x v="1"/>
    <s v="TWh"/>
    <n v="0"/>
  </r>
  <r>
    <x v="18"/>
    <s v="EZRO"/>
    <x v="0"/>
    <x v="6"/>
    <n v="100"/>
    <x v="2"/>
    <x v="0"/>
    <x v="1"/>
    <s v="TWh"/>
    <n v="0"/>
  </r>
  <r>
    <x v="20"/>
    <s v="EZSE"/>
    <x v="0"/>
    <x v="6"/>
    <n v="100"/>
    <x v="2"/>
    <x v="0"/>
    <x v="1"/>
    <s v="TWh"/>
    <n v="0"/>
  </r>
  <r>
    <x v="21"/>
    <s v="EZUK"/>
    <x v="0"/>
    <x v="6"/>
    <n v="100"/>
    <x v="2"/>
    <x v="0"/>
    <x v="1"/>
    <s v="TWh"/>
    <n v="0"/>
  </r>
  <r>
    <x v="0"/>
    <s v="EZBE"/>
    <x v="0"/>
    <x v="0"/>
    <n v="100"/>
    <x v="2"/>
    <x v="0"/>
    <x v="1"/>
    <s v="TWh"/>
    <n v="0"/>
  </r>
  <r>
    <x v="1"/>
    <s v="EZBG"/>
    <x v="0"/>
    <x v="0"/>
    <n v="100"/>
    <x v="2"/>
    <x v="0"/>
    <x v="1"/>
    <s v="TWh"/>
    <n v="0"/>
  </r>
  <r>
    <x v="3"/>
    <s v="EZCY"/>
    <x v="0"/>
    <x v="0"/>
    <n v="100"/>
    <x v="2"/>
    <x v="0"/>
    <x v="1"/>
    <s v="TWh"/>
    <n v="0"/>
  </r>
  <r>
    <x v="8"/>
    <s v="EZDE"/>
    <x v="0"/>
    <x v="0"/>
    <n v="100"/>
    <x v="2"/>
    <x v="0"/>
    <x v="1"/>
    <s v="TWh"/>
    <n v="0"/>
  </r>
  <r>
    <x v="4"/>
    <s v="EZDK"/>
    <x v="0"/>
    <x v="0"/>
    <n v="100"/>
    <x v="2"/>
    <x v="0"/>
    <x v="1"/>
    <s v="TWh"/>
    <n v="0"/>
  </r>
  <r>
    <x v="5"/>
    <s v="EZEE"/>
    <x v="0"/>
    <x v="0"/>
    <n v="100"/>
    <x v="2"/>
    <x v="0"/>
    <x v="1"/>
    <s v="TWh"/>
    <n v="0"/>
  </r>
  <r>
    <x v="9"/>
    <s v="EZGR"/>
    <x v="0"/>
    <x v="0"/>
    <n v="100"/>
    <x v="2"/>
    <x v="0"/>
    <x v="1"/>
    <s v="TWh"/>
    <n v="0"/>
  </r>
  <r>
    <x v="19"/>
    <s v="EZES"/>
    <x v="0"/>
    <x v="0"/>
    <n v="100"/>
    <x v="2"/>
    <x v="0"/>
    <x v="1"/>
    <s v="TWh"/>
    <n v="0"/>
  </r>
  <r>
    <x v="6"/>
    <s v="EZFI"/>
    <x v="0"/>
    <x v="0"/>
    <n v="100"/>
    <x v="2"/>
    <x v="0"/>
    <x v="1"/>
    <s v="TWh"/>
    <n v="0"/>
  </r>
  <r>
    <x v="7"/>
    <s v="EZFR"/>
    <x v="0"/>
    <x v="0"/>
    <n v="100"/>
    <x v="2"/>
    <x v="0"/>
    <x v="1"/>
    <s v="TWh"/>
    <n v="0"/>
  </r>
  <r>
    <x v="2"/>
    <s v="EZHR"/>
    <x v="0"/>
    <x v="0"/>
    <n v="100"/>
    <x v="2"/>
    <x v="0"/>
    <x v="1"/>
    <s v="TWh"/>
    <n v="0"/>
  </r>
  <r>
    <x v="10"/>
    <s v="EZIR"/>
    <x v="0"/>
    <x v="0"/>
    <n v="100"/>
    <x v="2"/>
    <x v="0"/>
    <x v="1"/>
    <s v="TWh"/>
    <n v="0"/>
  </r>
  <r>
    <x v="11"/>
    <s v="EZIT"/>
    <x v="0"/>
    <x v="0"/>
    <n v="100"/>
    <x v="2"/>
    <x v="0"/>
    <x v="1"/>
    <s v="TWh"/>
    <n v="0.58670451211175989"/>
  </r>
  <r>
    <x v="13"/>
    <s v="EZLT"/>
    <x v="0"/>
    <x v="0"/>
    <n v="100"/>
    <x v="2"/>
    <x v="0"/>
    <x v="1"/>
    <s v="TWh"/>
    <n v="0"/>
  </r>
  <r>
    <x v="12"/>
    <s v="EZLV"/>
    <x v="0"/>
    <x v="0"/>
    <n v="100"/>
    <x v="2"/>
    <x v="0"/>
    <x v="1"/>
    <s v="TWh"/>
    <n v="0"/>
  </r>
  <r>
    <x v="14"/>
    <s v="EZMT"/>
    <x v="0"/>
    <x v="0"/>
    <n v="100"/>
    <x v="2"/>
    <x v="0"/>
    <x v="1"/>
    <s v="TWh"/>
    <n v="0"/>
  </r>
  <r>
    <x v="15"/>
    <s v="EZNL"/>
    <x v="0"/>
    <x v="0"/>
    <n v="100"/>
    <x v="2"/>
    <x v="0"/>
    <x v="1"/>
    <s v="TWh"/>
    <n v="0"/>
  </r>
  <r>
    <x v="16"/>
    <s v="EZPL"/>
    <x v="0"/>
    <x v="0"/>
    <n v="100"/>
    <x v="2"/>
    <x v="0"/>
    <x v="1"/>
    <s v="TWh"/>
    <n v="0"/>
  </r>
  <r>
    <x v="17"/>
    <s v="EZPT"/>
    <x v="0"/>
    <x v="0"/>
    <n v="100"/>
    <x v="2"/>
    <x v="0"/>
    <x v="1"/>
    <s v="TWh"/>
    <n v="0"/>
  </r>
  <r>
    <x v="18"/>
    <s v="EZRO"/>
    <x v="0"/>
    <x v="0"/>
    <n v="100"/>
    <x v="2"/>
    <x v="0"/>
    <x v="1"/>
    <s v="TWh"/>
    <n v="0"/>
  </r>
  <r>
    <x v="20"/>
    <s v="EZSE"/>
    <x v="0"/>
    <x v="0"/>
    <n v="100"/>
    <x v="2"/>
    <x v="0"/>
    <x v="1"/>
    <s v="TWh"/>
    <n v="0"/>
  </r>
  <r>
    <x v="21"/>
    <s v="EZUK"/>
    <x v="0"/>
    <x v="0"/>
    <n v="100"/>
    <x v="2"/>
    <x v="0"/>
    <x v="1"/>
    <s v="TWh"/>
    <n v="0"/>
  </r>
  <r>
    <x v="0"/>
    <s v="EZBE"/>
    <x v="0"/>
    <x v="1"/>
    <n v="100"/>
    <x v="2"/>
    <x v="0"/>
    <x v="1"/>
    <s v="TWh"/>
    <n v="0"/>
  </r>
  <r>
    <x v="1"/>
    <s v="EZBG"/>
    <x v="0"/>
    <x v="1"/>
    <n v="100"/>
    <x v="2"/>
    <x v="0"/>
    <x v="1"/>
    <s v="TWh"/>
    <n v="0"/>
  </r>
  <r>
    <x v="3"/>
    <s v="EZCY"/>
    <x v="0"/>
    <x v="1"/>
    <n v="100"/>
    <x v="2"/>
    <x v="0"/>
    <x v="1"/>
    <s v="TWh"/>
    <n v="0"/>
  </r>
  <r>
    <x v="8"/>
    <s v="EZDE"/>
    <x v="0"/>
    <x v="1"/>
    <n v="100"/>
    <x v="2"/>
    <x v="0"/>
    <x v="1"/>
    <s v="TWh"/>
    <n v="0"/>
  </r>
  <r>
    <x v="4"/>
    <s v="EZDK"/>
    <x v="0"/>
    <x v="1"/>
    <n v="100"/>
    <x v="2"/>
    <x v="0"/>
    <x v="1"/>
    <s v="TWh"/>
    <n v="0"/>
  </r>
  <r>
    <x v="5"/>
    <s v="EZEE"/>
    <x v="0"/>
    <x v="1"/>
    <n v="100"/>
    <x v="2"/>
    <x v="0"/>
    <x v="1"/>
    <s v="TWh"/>
    <n v="0"/>
  </r>
  <r>
    <x v="9"/>
    <s v="EZGR"/>
    <x v="0"/>
    <x v="1"/>
    <n v="100"/>
    <x v="2"/>
    <x v="0"/>
    <x v="1"/>
    <s v="TWh"/>
    <n v="0"/>
  </r>
  <r>
    <x v="19"/>
    <s v="EZES"/>
    <x v="0"/>
    <x v="1"/>
    <n v="100"/>
    <x v="2"/>
    <x v="0"/>
    <x v="1"/>
    <s v="TWh"/>
    <n v="0"/>
  </r>
  <r>
    <x v="6"/>
    <s v="EZFI"/>
    <x v="0"/>
    <x v="1"/>
    <n v="100"/>
    <x v="2"/>
    <x v="0"/>
    <x v="1"/>
    <s v="TWh"/>
    <n v="0"/>
  </r>
  <r>
    <x v="7"/>
    <s v="EZFR"/>
    <x v="0"/>
    <x v="1"/>
    <n v="100"/>
    <x v="2"/>
    <x v="0"/>
    <x v="1"/>
    <s v="TWh"/>
    <n v="0"/>
  </r>
  <r>
    <x v="2"/>
    <s v="EZHR"/>
    <x v="0"/>
    <x v="1"/>
    <n v="100"/>
    <x v="2"/>
    <x v="0"/>
    <x v="1"/>
    <s v="TWh"/>
    <n v="0"/>
  </r>
  <r>
    <x v="10"/>
    <s v="EZIR"/>
    <x v="0"/>
    <x v="1"/>
    <n v="100"/>
    <x v="2"/>
    <x v="0"/>
    <x v="1"/>
    <s v="TWh"/>
    <n v="0"/>
  </r>
  <r>
    <x v="11"/>
    <s v="EZIT"/>
    <x v="0"/>
    <x v="1"/>
    <n v="100"/>
    <x v="2"/>
    <x v="0"/>
    <x v="1"/>
    <s v="TWh"/>
    <n v="3.878309638748159"/>
  </r>
  <r>
    <x v="13"/>
    <s v="EZLT"/>
    <x v="0"/>
    <x v="1"/>
    <n v="100"/>
    <x v="2"/>
    <x v="0"/>
    <x v="1"/>
    <s v="TWh"/>
    <n v="0"/>
  </r>
  <r>
    <x v="12"/>
    <s v="EZLV"/>
    <x v="0"/>
    <x v="1"/>
    <n v="100"/>
    <x v="2"/>
    <x v="0"/>
    <x v="1"/>
    <s v="TWh"/>
    <n v="0"/>
  </r>
  <r>
    <x v="14"/>
    <s v="EZMT"/>
    <x v="0"/>
    <x v="1"/>
    <n v="100"/>
    <x v="2"/>
    <x v="0"/>
    <x v="1"/>
    <s v="TWh"/>
    <n v="0"/>
  </r>
  <r>
    <x v="15"/>
    <s v="EZNL"/>
    <x v="0"/>
    <x v="1"/>
    <n v="100"/>
    <x v="2"/>
    <x v="0"/>
    <x v="1"/>
    <s v="TWh"/>
    <n v="0"/>
  </r>
  <r>
    <x v="16"/>
    <s v="EZPL"/>
    <x v="0"/>
    <x v="1"/>
    <n v="100"/>
    <x v="2"/>
    <x v="0"/>
    <x v="1"/>
    <s v="TWh"/>
    <n v="0"/>
  </r>
  <r>
    <x v="17"/>
    <s v="EZPT"/>
    <x v="0"/>
    <x v="1"/>
    <n v="100"/>
    <x v="2"/>
    <x v="0"/>
    <x v="1"/>
    <s v="TWh"/>
    <n v="0"/>
  </r>
  <r>
    <x v="18"/>
    <s v="EZRO"/>
    <x v="0"/>
    <x v="1"/>
    <n v="100"/>
    <x v="2"/>
    <x v="0"/>
    <x v="1"/>
    <s v="TWh"/>
    <n v="0"/>
  </r>
  <r>
    <x v="20"/>
    <s v="EZSE"/>
    <x v="0"/>
    <x v="1"/>
    <n v="100"/>
    <x v="2"/>
    <x v="0"/>
    <x v="1"/>
    <s v="TWh"/>
    <n v="0"/>
  </r>
  <r>
    <x v="21"/>
    <s v="EZUK"/>
    <x v="0"/>
    <x v="1"/>
    <n v="100"/>
    <x v="2"/>
    <x v="0"/>
    <x v="1"/>
    <s v="TWh"/>
    <n v="0"/>
  </r>
  <r>
    <x v="0"/>
    <s v="EZBE"/>
    <x v="0"/>
    <x v="7"/>
    <n v="100"/>
    <x v="2"/>
    <x v="0"/>
    <x v="1"/>
    <s v="TWh"/>
    <n v="0"/>
  </r>
  <r>
    <x v="1"/>
    <s v="EZBG"/>
    <x v="0"/>
    <x v="7"/>
    <n v="100"/>
    <x v="2"/>
    <x v="0"/>
    <x v="1"/>
    <s v="TWh"/>
    <n v="0"/>
  </r>
  <r>
    <x v="3"/>
    <s v="EZCY"/>
    <x v="0"/>
    <x v="7"/>
    <n v="100"/>
    <x v="2"/>
    <x v="0"/>
    <x v="1"/>
    <s v="TWh"/>
    <n v="24.696261429594088"/>
  </r>
  <r>
    <x v="8"/>
    <s v="EZDE"/>
    <x v="0"/>
    <x v="7"/>
    <n v="100"/>
    <x v="2"/>
    <x v="0"/>
    <x v="1"/>
    <s v="TWh"/>
    <n v="0"/>
  </r>
  <r>
    <x v="4"/>
    <s v="EZDK"/>
    <x v="0"/>
    <x v="7"/>
    <n v="100"/>
    <x v="2"/>
    <x v="0"/>
    <x v="1"/>
    <s v="TWh"/>
    <n v="0"/>
  </r>
  <r>
    <x v="5"/>
    <s v="EZEE"/>
    <x v="0"/>
    <x v="7"/>
    <n v="100"/>
    <x v="2"/>
    <x v="0"/>
    <x v="1"/>
    <s v="TWh"/>
    <n v="0"/>
  </r>
  <r>
    <x v="9"/>
    <s v="EZGR"/>
    <x v="0"/>
    <x v="7"/>
    <n v="100"/>
    <x v="2"/>
    <x v="0"/>
    <x v="1"/>
    <s v="TWh"/>
    <n v="0"/>
  </r>
  <r>
    <x v="19"/>
    <s v="EZES"/>
    <x v="0"/>
    <x v="7"/>
    <n v="100"/>
    <x v="2"/>
    <x v="0"/>
    <x v="1"/>
    <s v="TWh"/>
    <n v="0"/>
  </r>
  <r>
    <x v="6"/>
    <s v="EZFI"/>
    <x v="0"/>
    <x v="7"/>
    <n v="100"/>
    <x v="2"/>
    <x v="0"/>
    <x v="1"/>
    <s v="TWh"/>
    <n v="0"/>
  </r>
  <r>
    <x v="7"/>
    <s v="EZFR"/>
    <x v="0"/>
    <x v="7"/>
    <n v="100"/>
    <x v="2"/>
    <x v="0"/>
    <x v="1"/>
    <s v="TWh"/>
    <n v="0"/>
  </r>
  <r>
    <x v="2"/>
    <s v="EZHR"/>
    <x v="0"/>
    <x v="7"/>
    <n v="100"/>
    <x v="2"/>
    <x v="0"/>
    <x v="1"/>
    <s v="TWh"/>
    <n v="0"/>
  </r>
  <r>
    <x v="10"/>
    <s v="EZIR"/>
    <x v="0"/>
    <x v="7"/>
    <n v="100"/>
    <x v="2"/>
    <x v="0"/>
    <x v="1"/>
    <s v="TWh"/>
    <n v="0"/>
  </r>
  <r>
    <x v="11"/>
    <s v="EZIT"/>
    <x v="0"/>
    <x v="7"/>
    <n v="100"/>
    <x v="2"/>
    <x v="0"/>
    <x v="1"/>
    <s v="TWh"/>
    <n v="60.425973945382076"/>
  </r>
  <r>
    <x v="13"/>
    <s v="EZLT"/>
    <x v="0"/>
    <x v="7"/>
    <n v="100"/>
    <x v="2"/>
    <x v="0"/>
    <x v="1"/>
    <s v="TWh"/>
    <n v="0"/>
  </r>
  <r>
    <x v="12"/>
    <s v="EZLV"/>
    <x v="0"/>
    <x v="7"/>
    <n v="100"/>
    <x v="2"/>
    <x v="0"/>
    <x v="1"/>
    <s v="TWh"/>
    <n v="0"/>
  </r>
  <r>
    <x v="14"/>
    <s v="EZMT"/>
    <x v="0"/>
    <x v="7"/>
    <n v="100"/>
    <x v="2"/>
    <x v="0"/>
    <x v="1"/>
    <s v="TWh"/>
    <n v="0"/>
  </r>
  <r>
    <x v="15"/>
    <s v="EZNL"/>
    <x v="0"/>
    <x v="7"/>
    <n v="100"/>
    <x v="2"/>
    <x v="0"/>
    <x v="1"/>
    <s v="TWh"/>
    <n v="0"/>
  </r>
  <r>
    <x v="16"/>
    <s v="EZPL"/>
    <x v="0"/>
    <x v="7"/>
    <n v="100"/>
    <x v="2"/>
    <x v="0"/>
    <x v="1"/>
    <s v="TWh"/>
    <n v="0"/>
  </r>
  <r>
    <x v="17"/>
    <s v="EZPT"/>
    <x v="0"/>
    <x v="7"/>
    <n v="100"/>
    <x v="2"/>
    <x v="0"/>
    <x v="1"/>
    <s v="TWh"/>
    <n v="0"/>
  </r>
  <r>
    <x v="18"/>
    <s v="EZRO"/>
    <x v="0"/>
    <x v="7"/>
    <n v="100"/>
    <x v="2"/>
    <x v="0"/>
    <x v="1"/>
    <s v="TWh"/>
    <n v="0"/>
  </r>
  <r>
    <x v="20"/>
    <s v="EZSE"/>
    <x v="0"/>
    <x v="7"/>
    <n v="100"/>
    <x v="2"/>
    <x v="0"/>
    <x v="1"/>
    <s v="TWh"/>
    <n v="0"/>
  </r>
  <r>
    <x v="21"/>
    <s v="EZUK"/>
    <x v="0"/>
    <x v="7"/>
    <n v="100"/>
    <x v="2"/>
    <x v="0"/>
    <x v="1"/>
    <s v="TWh"/>
    <n v="0"/>
  </r>
  <r>
    <x v="0"/>
    <s v="EZBE"/>
    <x v="0"/>
    <x v="2"/>
    <n v="100"/>
    <x v="2"/>
    <x v="0"/>
    <x v="1"/>
    <s v="TWh"/>
    <n v="0"/>
  </r>
  <r>
    <x v="1"/>
    <s v="EZBG"/>
    <x v="0"/>
    <x v="2"/>
    <n v="100"/>
    <x v="2"/>
    <x v="0"/>
    <x v="1"/>
    <s v="TWh"/>
    <n v="0"/>
  </r>
  <r>
    <x v="3"/>
    <s v="EZCY"/>
    <x v="0"/>
    <x v="2"/>
    <n v="100"/>
    <x v="2"/>
    <x v="0"/>
    <x v="1"/>
    <s v="TWh"/>
    <n v="0"/>
  </r>
  <r>
    <x v="8"/>
    <s v="EZDE"/>
    <x v="0"/>
    <x v="2"/>
    <n v="100"/>
    <x v="2"/>
    <x v="0"/>
    <x v="1"/>
    <s v="TWh"/>
    <n v="0"/>
  </r>
  <r>
    <x v="4"/>
    <s v="EZDK"/>
    <x v="0"/>
    <x v="2"/>
    <n v="100"/>
    <x v="2"/>
    <x v="0"/>
    <x v="1"/>
    <s v="TWh"/>
    <n v="0"/>
  </r>
  <r>
    <x v="5"/>
    <s v="EZEE"/>
    <x v="0"/>
    <x v="2"/>
    <n v="100"/>
    <x v="2"/>
    <x v="0"/>
    <x v="1"/>
    <s v="TWh"/>
    <n v="0"/>
  </r>
  <r>
    <x v="9"/>
    <s v="EZGR"/>
    <x v="0"/>
    <x v="2"/>
    <n v="100"/>
    <x v="2"/>
    <x v="0"/>
    <x v="1"/>
    <s v="TWh"/>
    <n v="0"/>
  </r>
  <r>
    <x v="19"/>
    <s v="EZES"/>
    <x v="0"/>
    <x v="2"/>
    <n v="100"/>
    <x v="2"/>
    <x v="0"/>
    <x v="1"/>
    <s v="TWh"/>
    <n v="0"/>
  </r>
  <r>
    <x v="6"/>
    <s v="EZFI"/>
    <x v="0"/>
    <x v="2"/>
    <n v="100"/>
    <x v="2"/>
    <x v="0"/>
    <x v="1"/>
    <s v="TWh"/>
    <n v="0"/>
  </r>
  <r>
    <x v="7"/>
    <s v="EZFR"/>
    <x v="0"/>
    <x v="2"/>
    <n v="100"/>
    <x v="2"/>
    <x v="0"/>
    <x v="1"/>
    <s v="TWh"/>
    <n v="0"/>
  </r>
  <r>
    <x v="2"/>
    <s v="EZHR"/>
    <x v="0"/>
    <x v="2"/>
    <n v="100"/>
    <x v="2"/>
    <x v="0"/>
    <x v="1"/>
    <s v="TWh"/>
    <n v="0"/>
  </r>
  <r>
    <x v="10"/>
    <s v="EZIR"/>
    <x v="0"/>
    <x v="2"/>
    <n v="100"/>
    <x v="2"/>
    <x v="0"/>
    <x v="1"/>
    <s v="TWh"/>
    <n v="0"/>
  </r>
  <r>
    <x v="11"/>
    <s v="EZIT"/>
    <x v="0"/>
    <x v="2"/>
    <n v="100"/>
    <x v="2"/>
    <x v="0"/>
    <x v="1"/>
    <s v="TWh"/>
    <n v="4.5669299581281599"/>
  </r>
  <r>
    <x v="13"/>
    <s v="EZLT"/>
    <x v="0"/>
    <x v="2"/>
    <n v="100"/>
    <x v="2"/>
    <x v="0"/>
    <x v="1"/>
    <s v="TWh"/>
    <n v="0"/>
  </r>
  <r>
    <x v="12"/>
    <s v="EZLV"/>
    <x v="0"/>
    <x v="2"/>
    <n v="100"/>
    <x v="2"/>
    <x v="0"/>
    <x v="1"/>
    <s v="TWh"/>
    <n v="0"/>
  </r>
  <r>
    <x v="14"/>
    <s v="EZMT"/>
    <x v="0"/>
    <x v="2"/>
    <n v="100"/>
    <x v="2"/>
    <x v="0"/>
    <x v="1"/>
    <s v="TWh"/>
    <n v="0"/>
  </r>
  <r>
    <x v="15"/>
    <s v="EZNL"/>
    <x v="0"/>
    <x v="2"/>
    <n v="100"/>
    <x v="2"/>
    <x v="0"/>
    <x v="1"/>
    <s v="TWh"/>
    <n v="0"/>
  </r>
  <r>
    <x v="16"/>
    <s v="EZPL"/>
    <x v="0"/>
    <x v="2"/>
    <n v="100"/>
    <x v="2"/>
    <x v="0"/>
    <x v="1"/>
    <s v="TWh"/>
    <n v="0"/>
  </r>
  <r>
    <x v="17"/>
    <s v="EZPT"/>
    <x v="0"/>
    <x v="2"/>
    <n v="100"/>
    <x v="2"/>
    <x v="0"/>
    <x v="1"/>
    <s v="TWh"/>
    <n v="0"/>
  </r>
  <r>
    <x v="18"/>
    <s v="EZRO"/>
    <x v="0"/>
    <x v="2"/>
    <n v="100"/>
    <x v="2"/>
    <x v="0"/>
    <x v="1"/>
    <s v="TWh"/>
    <n v="0"/>
  </r>
  <r>
    <x v="20"/>
    <s v="EZSE"/>
    <x v="0"/>
    <x v="2"/>
    <n v="100"/>
    <x v="2"/>
    <x v="0"/>
    <x v="1"/>
    <s v="TWh"/>
    <n v="0"/>
  </r>
  <r>
    <x v="21"/>
    <s v="EZUK"/>
    <x v="0"/>
    <x v="2"/>
    <n v="100"/>
    <x v="2"/>
    <x v="0"/>
    <x v="1"/>
    <s v="TWh"/>
    <n v="0"/>
  </r>
  <r>
    <x v="0"/>
    <s v="EZBE"/>
    <x v="0"/>
    <x v="4"/>
    <n v="100"/>
    <x v="2"/>
    <x v="1"/>
    <x v="1"/>
    <s v="TWh"/>
    <n v="0"/>
  </r>
  <r>
    <x v="1"/>
    <s v="EZBG"/>
    <x v="0"/>
    <x v="4"/>
    <n v="100"/>
    <x v="2"/>
    <x v="1"/>
    <x v="1"/>
    <s v="TWh"/>
    <n v="0"/>
  </r>
  <r>
    <x v="3"/>
    <s v="EZCY"/>
    <x v="0"/>
    <x v="4"/>
    <n v="100"/>
    <x v="2"/>
    <x v="1"/>
    <x v="1"/>
    <s v="TWh"/>
    <n v="1.9438344794743199"/>
  </r>
  <r>
    <x v="8"/>
    <s v="EZDE"/>
    <x v="0"/>
    <x v="4"/>
    <n v="100"/>
    <x v="2"/>
    <x v="1"/>
    <x v="1"/>
    <s v="TWh"/>
    <n v="0"/>
  </r>
  <r>
    <x v="4"/>
    <s v="EZDK"/>
    <x v="0"/>
    <x v="4"/>
    <n v="100"/>
    <x v="2"/>
    <x v="1"/>
    <x v="1"/>
    <s v="TWh"/>
    <n v="0"/>
  </r>
  <r>
    <x v="5"/>
    <s v="EZEE"/>
    <x v="0"/>
    <x v="4"/>
    <n v="100"/>
    <x v="2"/>
    <x v="1"/>
    <x v="1"/>
    <s v="TWh"/>
    <n v="0"/>
  </r>
  <r>
    <x v="9"/>
    <s v="EZGR"/>
    <x v="0"/>
    <x v="4"/>
    <n v="100"/>
    <x v="2"/>
    <x v="1"/>
    <x v="1"/>
    <s v="TWh"/>
    <n v="15.010106944808493"/>
  </r>
  <r>
    <x v="19"/>
    <s v="EZES"/>
    <x v="0"/>
    <x v="4"/>
    <n v="100"/>
    <x v="2"/>
    <x v="1"/>
    <x v="1"/>
    <s v="TWh"/>
    <n v="9.1762076468478426"/>
  </r>
  <r>
    <x v="6"/>
    <s v="EZFI"/>
    <x v="0"/>
    <x v="4"/>
    <n v="100"/>
    <x v="2"/>
    <x v="1"/>
    <x v="1"/>
    <s v="TWh"/>
    <n v="0"/>
  </r>
  <r>
    <x v="7"/>
    <s v="EZFR"/>
    <x v="0"/>
    <x v="4"/>
    <n v="100"/>
    <x v="2"/>
    <x v="1"/>
    <x v="1"/>
    <s v="TWh"/>
    <n v="0"/>
  </r>
  <r>
    <x v="2"/>
    <s v="EZHR"/>
    <x v="0"/>
    <x v="4"/>
    <n v="100"/>
    <x v="2"/>
    <x v="1"/>
    <x v="1"/>
    <s v="TWh"/>
    <n v="19.46879790944061"/>
  </r>
  <r>
    <x v="10"/>
    <s v="EZIR"/>
    <x v="0"/>
    <x v="4"/>
    <n v="100"/>
    <x v="2"/>
    <x v="1"/>
    <x v="1"/>
    <s v="TWh"/>
    <n v="0"/>
  </r>
  <r>
    <x v="11"/>
    <s v="EZIT"/>
    <x v="0"/>
    <x v="4"/>
    <n v="100"/>
    <x v="2"/>
    <x v="1"/>
    <x v="1"/>
    <s v="TWh"/>
    <n v="53.681186314633848"/>
  </r>
  <r>
    <x v="13"/>
    <s v="EZLT"/>
    <x v="0"/>
    <x v="4"/>
    <n v="100"/>
    <x v="2"/>
    <x v="1"/>
    <x v="1"/>
    <s v="TWh"/>
    <n v="0"/>
  </r>
  <r>
    <x v="12"/>
    <s v="EZLV"/>
    <x v="0"/>
    <x v="4"/>
    <n v="100"/>
    <x v="2"/>
    <x v="1"/>
    <x v="1"/>
    <s v="TWh"/>
    <n v="0"/>
  </r>
  <r>
    <x v="14"/>
    <s v="EZMT"/>
    <x v="0"/>
    <x v="4"/>
    <n v="100"/>
    <x v="2"/>
    <x v="1"/>
    <x v="1"/>
    <s v="TWh"/>
    <n v="0"/>
  </r>
  <r>
    <x v="15"/>
    <s v="EZNL"/>
    <x v="0"/>
    <x v="4"/>
    <n v="100"/>
    <x v="2"/>
    <x v="1"/>
    <x v="1"/>
    <s v="TWh"/>
    <n v="0"/>
  </r>
  <r>
    <x v="16"/>
    <s v="EZPL"/>
    <x v="0"/>
    <x v="4"/>
    <n v="100"/>
    <x v="2"/>
    <x v="1"/>
    <x v="1"/>
    <s v="TWh"/>
    <n v="0"/>
  </r>
  <r>
    <x v="17"/>
    <s v="EZPT"/>
    <x v="0"/>
    <x v="4"/>
    <n v="100"/>
    <x v="2"/>
    <x v="1"/>
    <x v="1"/>
    <s v="TWh"/>
    <n v="0"/>
  </r>
  <r>
    <x v="18"/>
    <s v="EZRO"/>
    <x v="0"/>
    <x v="4"/>
    <n v="100"/>
    <x v="2"/>
    <x v="1"/>
    <x v="1"/>
    <s v="TWh"/>
    <n v="0"/>
  </r>
  <r>
    <x v="20"/>
    <s v="EZSE"/>
    <x v="0"/>
    <x v="4"/>
    <n v="100"/>
    <x v="2"/>
    <x v="1"/>
    <x v="1"/>
    <s v="TWh"/>
    <n v="0"/>
  </r>
  <r>
    <x v="21"/>
    <s v="EZUK"/>
    <x v="0"/>
    <x v="4"/>
    <n v="100"/>
    <x v="2"/>
    <x v="1"/>
    <x v="1"/>
    <s v="TWh"/>
    <n v="0"/>
  </r>
  <r>
    <x v="0"/>
    <s v="EZBE"/>
    <x v="0"/>
    <x v="5"/>
    <n v="100"/>
    <x v="2"/>
    <x v="1"/>
    <x v="1"/>
    <s v="TWh"/>
    <n v="0"/>
  </r>
  <r>
    <x v="1"/>
    <s v="EZBG"/>
    <x v="0"/>
    <x v="5"/>
    <n v="100"/>
    <x v="2"/>
    <x v="1"/>
    <x v="1"/>
    <s v="TWh"/>
    <n v="0"/>
  </r>
  <r>
    <x v="3"/>
    <s v="EZCY"/>
    <x v="0"/>
    <x v="5"/>
    <n v="100"/>
    <x v="2"/>
    <x v="1"/>
    <x v="1"/>
    <s v="TWh"/>
    <n v="2.0010060818117998"/>
  </r>
  <r>
    <x v="8"/>
    <s v="EZDE"/>
    <x v="0"/>
    <x v="5"/>
    <n v="100"/>
    <x v="2"/>
    <x v="1"/>
    <x v="1"/>
    <s v="TWh"/>
    <n v="0"/>
  </r>
  <r>
    <x v="4"/>
    <s v="EZDK"/>
    <x v="0"/>
    <x v="5"/>
    <n v="100"/>
    <x v="2"/>
    <x v="1"/>
    <x v="1"/>
    <s v="TWh"/>
    <n v="0"/>
  </r>
  <r>
    <x v="5"/>
    <s v="EZEE"/>
    <x v="0"/>
    <x v="5"/>
    <n v="100"/>
    <x v="2"/>
    <x v="1"/>
    <x v="1"/>
    <s v="TWh"/>
    <n v="0"/>
  </r>
  <r>
    <x v="9"/>
    <s v="EZGR"/>
    <x v="0"/>
    <x v="5"/>
    <n v="100"/>
    <x v="2"/>
    <x v="1"/>
    <x v="1"/>
    <s v="TWh"/>
    <n v="23.902963285578299"/>
  </r>
  <r>
    <x v="19"/>
    <s v="EZES"/>
    <x v="0"/>
    <x v="5"/>
    <n v="100"/>
    <x v="2"/>
    <x v="1"/>
    <x v="1"/>
    <s v="TWh"/>
    <n v="12.988196848677491"/>
  </r>
  <r>
    <x v="6"/>
    <s v="EZFI"/>
    <x v="0"/>
    <x v="5"/>
    <n v="100"/>
    <x v="2"/>
    <x v="1"/>
    <x v="1"/>
    <s v="TWh"/>
    <n v="0"/>
  </r>
  <r>
    <x v="7"/>
    <s v="EZFR"/>
    <x v="0"/>
    <x v="5"/>
    <n v="100"/>
    <x v="2"/>
    <x v="1"/>
    <x v="1"/>
    <s v="TWh"/>
    <n v="0"/>
  </r>
  <r>
    <x v="2"/>
    <s v="EZHR"/>
    <x v="0"/>
    <x v="5"/>
    <n v="100"/>
    <x v="2"/>
    <x v="1"/>
    <x v="1"/>
    <s v="TWh"/>
    <n v="41.214056374835728"/>
  </r>
  <r>
    <x v="10"/>
    <s v="EZIR"/>
    <x v="0"/>
    <x v="5"/>
    <n v="100"/>
    <x v="2"/>
    <x v="1"/>
    <x v="1"/>
    <s v="TWh"/>
    <n v="0"/>
  </r>
  <r>
    <x v="11"/>
    <s v="EZIT"/>
    <x v="0"/>
    <x v="5"/>
    <n v="100"/>
    <x v="2"/>
    <x v="1"/>
    <x v="1"/>
    <s v="TWh"/>
    <n v="35.4906481312998"/>
  </r>
  <r>
    <x v="13"/>
    <s v="EZLT"/>
    <x v="0"/>
    <x v="5"/>
    <n v="100"/>
    <x v="2"/>
    <x v="1"/>
    <x v="1"/>
    <s v="TWh"/>
    <n v="0"/>
  </r>
  <r>
    <x v="12"/>
    <s v="EZLV"/>
    <x v="0"/>
    <x v="5"/>
    <n v="100"/>
    <x v="2"/>
    <x v="1"/>
    <x v="1"/>
    <s v="TWh"/>
    <n v="0"/>
  </r>
  <r>
    <x v="14"/>
    <s v="EZMT"/>
    <x v="0"/>
    <x v="5"/>
    <n v="100"/>
    <x v="2"/>
    <x v="1"/>
    <x v="1"/>
    <s v="TWh"/>
    <n v="0"/>
  </r>
  <r>
    <x v="15"/>
    <s v="EZNL"/>
    <x v="0"/>
    <x v="5"/>
    <n v="100"/>
    <x v="2"/>
    <x v="1"/>
    <x v="1"/>
    <s v="TWh"/>
    <n v="0"/>
  </r>
  <r>
    <x v="16"/>
    <s v="EZPL"/>
    <x v="0"/>
    <x v="5"/>
    <n v="100"/>
    <x v="2"/>
    <x v="1"/>
    <x v="1"/>
    <s v="TWh"/>
    <n v="0"/>
  </r>
  <r>
    <x v="17"/>
    <s v="EZPT"/>
    <x v="0"/>
    <x v="5"/>
    <n v="100"/>
    <x v="2"/>
    <x v="1"/>
    <x v="1"/>
    <s v="TWh"/>
    <n v="0"/>
  </r>
  <r>
    <x v="18"/>
    <s v="EZRO"/>
    <x v="0"/>
    <x v="5"/>
    <n v="100"/>
    <x v="2"/>
    <x v="1"/>
    <x v="1"/>
    <s v="TWh"/>
    <n v="0"/>
  </r>
  <r>
    <x v="20"/>
    <s v="EZSE"/>
    <x v="0"/>
    <x v="5"/>
    <n v="100"/>
    <x v="2"/>
    <x v="1"/>
    <x v="1"/>
    <s v="TWh"/>
    <n v="0"/>
  </r>
  <r>
    <x v="21"/>
    <s v="EZUK"/>
    <x v="0"/>
    <x v="5"/>
    <n v="100"/>
    <x v="2"/>
    <x v="1"/>
    <x v="1"/>
    <s v="TWh"/>
    <n v="0"/>
  </r>
  <r>
    <x v="0"/>
    <s v="EZBE"/>
    <x v="0"/>
    <x v="6"/>
    <n v="100"/>
    <x v="2"/>
    <x v="1"/>
    <x v="1"/>
    <s v="TWh"/>
    <n v="0"/>
  </r>
  <r>
    <x v="1"/>
    <s v="EZBG"/>
    <x v="0"/>
    <x v="6"/>
    <n v="100"/>
    <x v="2"/>
    <x v="1"/>
    <x v="1"/>
    <s v="TWh"/>
    <n v="0"/>
  </r>
  <r>
    <x v="3"/>
    <s v="EZCY"/>
    <x v="0"/>
    <x v="6"/>
    <n v="100"/>
    <x v="2"/>
    <x v="1"/>
    <x v="1"/>
    <s v="TWh"/>
    <n v="2.17252088882424"/>
  </r>
  <r>
    <x v="8"/>
    <s v="EZDE"/>
    <x v="0"/>
    <x v="6"/>
    <n v="100"/>
    <x v="2"/>
    <x v="1"/>
    <x v="1"/>
    <s v="TWh"/>
    <n v="0"/>
  </r>
  <r>
    <x v="4"/>
    <s v="EZDK"/>
    <x v="0"/>
    <x v="6"/>
    <n v="100"/>
    <x v="2"/>
    <x v="1"/>
    <x v="1"/>
    <s v="TWh"/>
    <n v="0"/>
  </r>
  <r>
    <x v="5"/>
    <s v="EZEE"/>
    <x v="0"/>
    <x v="6"/>
    <n v="100"/>
    <x v="2"/>
    <x v="1"/>
    <x v="1"/>
    <s v="TWh"/>
    <n v="0"/>
  </r>
  <r>
    <x v="9"/>
    <s v="EZGR"/>
    <x v="0"/>
    <x v="6"/>
    <n v="100"/>
    <x v="2"/>
    <x v="1"/>
    <x v="1"/>
    <s v="TWh"/>
    <n v="42.331034980468708"/>
  </r>
  <r>
    <x v="19"/>
    <s v="EZES"/>
    <x v="0"/>
    <x v="6"/>
    <n v="100"/>
    <x v="2"/>
    <x v="1"/>
    <x v="1"/>
    <s v="TWh"/>
    <n v="19.142565691430583"/>
  </r>
  <r>
    <x v="6"/>
    <s v="EZFI"/>
    <x v="0"/>
    <x v="6"/>
    <n v="100"/>
    <x v="2"/>
    <x v="1"/>
    <x v="1"/>
    <s v="TWh"/>
    <n v="0"/>
  </r>
  <r>
    <x v="7"/>
    <s v="EZFR"/>
    <x v="0"/>
    <x v="6"/>
    <n v="100"/>
    <x v="2"/>
    <x v="1"/>
    <x v="1"/>
    <s v="TWh"/>
    <n v="0"/>
  </r>
  <r>
    <x v="2"/>
    <s v="EZHR"/>
    <x v="0"/>
    <x v="6"/>
    <n v="100"/>
    <x v="2"/>
    <x v="1"/>
    <x v="1"/>
    <s v="TWh"/>
    <n v="41.125046401303486"/>
  </r>
  <r>
    <x v="10"/>
    <s v="EZIR"/>
    <x v="0"/>
    <x v="6"/>
    <n v="100"/>
    <x v="2"/>
    <x v="1"/>
    <x v="1"/>
    <s v="TWh"/>
    <n v="0"/>
  </r>
  <r>
    <x v="11"/>
    <s v="EZIT"/>
    <x v="0"/>
    <x v="6"/>
    <n v="100"/>
    <x v="2"/>
    <x v="1"/>
    <x v="1"/>
    <s v="TWh"/>
    <n v="44.554929308525743"/>
  </r>
  <r>
    <x v="13"/>
    <s v="EZLT"/>
    <x v="0"/>
    <x v="6"/>
    <n v="100"/>
    <x v="2"/>
    <x v="1"/>
    <x v="1"/>
    <s v="TWh"/>
    <n v="0"/>
  </r>
  <r>
    <x v="12"/>
    <s v="EZLV"/>
    <x v="0"/>
    <x v="6"/>
    <n v="100"/>
    <x v="2"/>
    <x v="1"/>
    <x v="1"/>
    <s v="TWh"/>
    <n v="0"/>
  </r>
  <r>
    <x v="14"/>
    <s v="EZMT"/>
    <x v="0"/>
    <x v="6"/>
    <n v="100"/>
    <x v="2"/>
    <x v="1"/>
    <x v="1"/>
    <s v="TWh"/>
    <n v="0"/>
  </r>
  <r>
    <x v="15"/>
    <s v="EZNL"/>
    <x v="0"/>
    <x v="6"/>
    <n v="100"/>
    <x v="2"/>
    <x v="1"/>
    <x v="1"/>
    <s v="TWh"/>
    <n v="0"/>
  </r>
  <r>
    <x v="16"/>
    <s v="EZPL"/>
    <x v="0"/>
    <x v="6"/>
    <n v="100"/>
    <x v="2"/>
    <x v="1"/>
    <x v="1"/>
    <s v="TWh"/>
    <n v="0"/>
  </r>
  <r>
    <x v="17"/>
    <s v="EZPT"/>
    <x v="0"/>
    <x v="6"/>
    <n v="100"/>
    <x v="2"/>
    <x v="1"/>
    <x v="1"/>
    <s v="TWh"/>
    <n v="0"/>
  </r>
  <r>
    <x v="18"/>
    <s v="EZRO"/>
    <x v="0"/>
    <x v="6"/>
    <n v="100"/>
    <x v="2"/>
    <x v="1"/>
    <x v="1"/>
    <s v="TWh"/>
    <n v="0"/>
  </r>
  <r>
    <x v="20"/>
    <s v="EZSE"/>
    <x v="0"/>
    <x v="6"/>
    <n v="100"/>
    <x v="2"/>
    <x v="1"/>
    <x v="1"/>
    <s v="TWh"/>
    <n v="0"/>
  </r>
  <r>
    <x v="21"/>
    <s v="EZUK"/>
    <x v="0"/>
    <x v="6"/>
    <n v="100"/>
    <x v="2"/>
    <x v="1"/>
    <x v="1"/>
    <s v="TWh"/>
    <n v="0"/>
  </r>
  <r>
    <x v="0"/>
    <s v="EZBE"/>
    <x v="0"/>
    <x v="0"/>
    <n v="100"/>
    <x v="2"/>
    <x v="1"/>
    <x v="1"/>
    <s v="TWh"/>
    <n v="0"/>
  </r>
  <r>
    <x v="1"/>
    <s v="EZBG"/>
    <x v="0"/>
    <x v="0"/>
    <n v="100"/>
    <x v="2"/>
    <x v="1"/>
    <x v="1"/>
    <s v="TWh"/>
    <n v="0"/>
  </r>
  <r>
    <x v="3"/>
    <s v="EZCY"/>
    <x v="0"/>
    <x v="0"/>
    <n v="100"/>
    <x v="2"/>
    <x v="1"/>
    <x v="1"/>
    <s v="TWh"/>
    <n v="0"/>
  </r>
  <r>
    <x v="8"/>
    <s v="EZDE"/>
    <x v="0"/>
    <x v="0"/>
    <n v="100"/>
    <x v="2"/>
    <x v="1"/>
    <x v="1"/>
    <s v="TWh"/>
    <n v="0"/>
  </r>
  <r>
    <x v="4"/>
    <s v="EZDK"/>
    <x v="0"/>
    <x v="0"/>
    <n v="100"/>
    <x v="2"/>
    <x v="1"/>
    <x v="1"/>
    <s v="TWh"/>
    <n v="0"/>
  </r>
  <r>
    <x v="5"/>
    <s v="EZEE"/>
    <x v="0"/>
    <x v="0"/>
    <n v="100"/>
    <x v="2"/>
    <x v="1"/>
    <x v="1"/>
    <s v="TWh"/>
    <n v="0"/>
  </r>
  <r>
    <x v="9"/>
    <s v="EZGR"/>
    <x v="0"/>
    <x v="0"/>
    <n v="100"/>
    <x v="2"/>
    <x v="1"/>
    <x v="1"/>
    <s v="TWh"/>
    <n v="2.6499959296650004E-3"/>
  </r>
  <r>
    <x v="19"/>
    <s v="EZES"/>
    <x v="0"/>
    <x v="0"/>
    <n v="100"/>
    <x v="2"/>
    <x v="1"/>
    <x v="1"/>
    <s v="TWh"/>
    <n v="3.9874364035875E-2"/>
  </r>
  <r>
    <x v="6"/>
    <s v="EZFI"/>
    <x v="0"/>
    <x v="0"/>
    <n v="100"/>
    <x v="2"/>
    <x v="1"/>
    <x v="1"/>
    <s v="TWh"/>
    <n v="0"/>
  </r>
  <r>
    <x v="7"/>
    <s v="EZFR"/>
    <x v="0"/>
    <x v="0"/>
    <n v="100"/>
    <x v="2"/>
    <x v="1"/>
    <x v="1"/>
    <s v="TWh"/>
    <n v="0"/>
  </r>
  <r>
    <x v="2"/>
    <s v="EZHR"/>
    <x v="0"/>
    <x v="0"/>
    <n v="100"/>
    <x v="2"/>
    <x v="1"/>
    <x v="1"/>
    <s v="TWh"/>
    <n v="0.59746420590129012"/>
  </r>
  <r>
    <x v="10"/>
    <s v="EZIR"/>
    <x v="0"/>
    <x v="0"/>
    <n v="100"/>
    <x v="2"/>
    <x v="1"/>
    <x v="1"/>
    <s v="TWh"/>
    <n v="0"/>
  </r>
  <r>
    <x v="11"/>
    <s v="EZIT"/>
    <x v="0"/>
    <x v="0"/>
    <n v="100"/>
    <x v="2"/>
    <x v="1"/>
    <x v="1"/>
    <s v="TWh"/>
    <n v="2.0205385028421752"/>
  </r>
  <r>
    <x v="13"/>
    <s v="EZLT"/>
    <x v="0"/>
    <x v="0"/>
    <n v="100"/>
    <x v="2"/>
    <x v="1"/>
    <x v="1"/>
    <s v="TWh"/>
    <n v="0"/>
  </r>
  <r>
    <x v="12"/>
    <s v="EZLV"/>
    <x v="0"/>
    <x v="0"/>
    <n v="100"/>
    <x v="2"/>
    <x v="1"/>
    <x v="1"/>
    <s v="TWh"/>
    <n v="0"/>
  </r>
  <r>
    <x v="14"/>
    <s v="EZMT"/>
    <x v="0"/>
    <x v="0"/>
    <n v="100"/>
    <x v="2"/>
    <x v="1"/>
    <x v="1"/>
    <s v="TWh"/>
    <n v="0"/>
  </r>
  <r>
    <x v="15"/>
    <s v="EZNL"/>
    <x v="0"/>
    <x v="0"/>
    <n v="100"/>
    <x v="2"/>
    <x v="1"/>
    <x v="1"/>
    <s v="TWh"/>
    <n v="0"/>
  </r>
  <r>
    <x v="16"/>
    <s v="EZPL"/>
    <x v="0"/>
    <x v="0"/>
    <n v="100"/>
    <x v="2"/>
    <x v="1"/>
    <x v="1"/>
    <s v="TWh"/>
    <n v="0"/>
  </r>
  <r>
    <x v="17"/>
    <s v="EZPT"/>
    <x v="0"/>
    <x v="0"/>
    <n v="100"/>
    <x v="2"/>
    <x v="1"/>
    <x v="1"/>
    <s v="TWh"/>
    <n v="0"/>
  </r>
  <r>
    <x v="18"/>
    <s v="EZRO"/>
    <x v="0"/>
    <x v="0"/>
    <n v="100"/>
    <x v="2"/>
    <x v="1"/>
    <x v="1"/>
    <s v="TWh"/>
    <n v="0"/>
  </r>
  <r>
    <x v="20"/>
    <s v="EZSE"/>
    <x v="0"/>
    <x v="0"/>
    <n v="100"/>
    <x v="2"/>
    <x v="1"/>
    <x v="1"/>
    <s v="TWh"/>
    <n v="0"/>
  </r>
  <r>
    <x v="21"/>
    <s v="EZUK"/>
    <x v="0"/>
    <x v="0"/>
    <n v="100"/>
    <x v="2"/>
    <x v="1"/>
    <x v="1"/>
    <s v="TWh"/>
    <n v="0"/>
  </r>
  <r>
    <x v="0"/>
    <s v="EZBE"/>
    <x v="0"/>
    <x v="1"/>
    <n v="100"/>
    <x v="2"/>
    <x v="1"/>
    <x v="1"/>
    <s v="TWh"/>
    <n v="0"/>
  </r>
  <r>
    <x v="1"/>
    <s v="EZBG"/>
    <x v="0"/>
    <x v="1"/>
    <n v="100"/>
    <x v="2"/>
    <x v="1"/>
    <x v="1"/>
    <s v="TWh"/>
    <n v="0"/>
  </r>
  <r>
    <x v="3"/>
    <s v="EZCY"/>
    <x v="0"/>
    <x v="1"/>
    <n v="100"/>
    <x v="2"/>
    <x v="1"/>
    <x v="1"/>
    <s v="TWh"/>
    <n v="0"/>
  </r>
  <r>
    <x v="8"/>
    <s v="EZDE"/>
    <x v="0"/>
    <x v="1"/>
    <n v="100"/>
    <x v="2"/>
    <x v="1"/>
    <x v="1"/>
    <s v="TWh"/>
    <n v="0"/>
  </r>
  <r>
    <x v="4"/>
    <s v="EZDK"/>
    <x v="0"/>
    <x v="1"/>
    <n v="100"/>
    <x v="2"/>
    <x v="1"/>
    <x v="1"/>
    <s v="TWh"/>
    <n v="0"/>
  </r>
  <r>
    <x v="5"/>
    <s v="EZEE"/>
    <x v="0"/>
    <x v="1"/>
    <n v="100"/>
    <x v="2"/>
    <x v="1"/>
    <x v="1"/>
    <s v="TWh"/>
    <n v="0"/>
  </r>
  <r>
    <x v="9"/>
    <s v="EZGR"/>
    <x v="0"/>
    <x v="1"/>
    <n v="100"/>
    <x v="2"/>
    <x v="1"/>
    <x v="1"/>
    <s v="TWh"/>
    <n v="1.0599983718660002E-2"/>
  </r>
  <r>
    <x v="19"/>
    <s v="EZES"/>
    <x v="0"/>
    <x v="1"/>
    <n v="100"/>
    <x v="2"/>
    <x v="1"/>
    <x v="1"/>
    <s v="TWh"/>
    <n v="0.33334968333991499"/>
  </r>
  <r>
    <x v="6"/>
    <s v="EZFI"/>
    <x v="0"/>
    <x v="1"/>
    <n v="100"/>
    <x v="2"/>
    <x v="1"/>
    <x v="1"/>
    <s v="TWh"/>
    <n v="0"/>
  </r>
  <r>
    <x v="7"/>
    <s v="EZFR"/>
    <x v="0"/>
    <x v="1"/>
    <n v="100"/>
    <x v="2"/>
    <x v="1"/>
    <x v="1"/>
    <s v="TWh"/>
    <n v="0"/>
  </r>
  <r>
    <x v="2"/>
    <s v="EZHR"/>
    <x v="0"/>
    <x v="1"/>
    <n v="100"/>
    <x v="2"/>
    <x v="1"/>
    <x v="1"/>
    <s v="TWh"/>
    <n v="27.611381515581044"/>
  </r>
  <r>
    <x v="10"/>
    <s v="EZIR"/>
    <x v="0"/>
    <x v="1"/>
    <n v="100"/>
    <x v="2"/>
    <x v="1"/>
    <x v="1"/>
    <s v="TWh"/>
    <n v="0"/>
  </r>
  <r>
    <x v="11"/>
    <s v="EZIT"/>
    <x v="0"/>
    <x v="1"/>
    <n v="100"/>
    <x v="2"/>
    <x v="1"/>
    <x v="1"/>
    <s v="TWh"/>
    <n v="13.356423530524797"/>
  </r>
  <r>
    <x v="13"/>
    <s v="EZLT"/>
    <x v="0"/>
    <x v="1"/>
    <n v="100"/>
    <x v="2"/>
    <x v="1"/>
    <x v="1"/>
    <s v="TWh"/>
    <n v="0"/>
  </r>
  <r>
    <x v="12"/>
    <s v="EZLV"/>
    <x v="0"/>
    <x v="1"/>
    <n v="100"/>
    <x v="2"/>
    <x v="1"/>
    <x v="1"/>
    <s v="TWh"/>
    <n v="0"/>
  </r>
  <r>
    <x v="14"/>
    <s v="EZMT"/>
    <x v="0"/>
    <x v="1"/>
    <n v="100"/>
    <x v="2"/>
    <x v="1"/>
    <x v="1"/>
    <s v="TWh"/>
    <n v="0"/>
  </r>
  <r>
    <x v="15"/>
    <s v="EZNL"/>
    <x v="0"/>
    <x v="1"/>
    <n v="100"/>
    <x v="2"/>
    <x v="1"/>
    <x v="1"/>
    <s v="TWh"/>
    <n v="0"/>
  </r>
  <r>
    <x v="16"/>
    <s v="EZPL"/>
    <x v="0"/>
    <x v="1"/>
    <n v="100"/>
    <x v="2"/>
    <x v="1"/>
    <x v="1"/>
    <s v="TWh"/>
    <n v="0"/>
  </r>
  <r>
    <x v="17"/>
    <s v="EZPT"/>
    <x v="0"/>
    <x v="1"/>
    <n v="100"/>
    <x v="2"/>
    <x v="1"/>
    <x v="1"/>
    <s v="TWh"/>
    <n v="0"/>
  </r>
  <r>
    <x v="18"/>
    <s v="EZRO"/>
    <x v="0"/>
    <x v="1"/>
    <n v="100"/>
    <x v="2"/>
    <x v="1"/>
    <x v="1"/>
    <s v="TWh"/>
    <n v="0"/>
  </r>
  <r>
    <x v="20"/>
    <s v="EZSE"/>
    <x v="0"/>
    <x v="1"/>
    <n v="100"/>
    <x v="2"/>
    <x v="1"/>
    <x v="1"/>
    <s v="TWh"/>
    <n v="0"/>
  </r>
  <r>
    <x v="21"/>
    <s v="EZUK"/>
    <x v="0"/>
    <x v="1"/>
    <n v="100"/>
    <x v="2"/>
    <x v="1"/>
    <x v="1"/>
    <s v="TWh"/>
    <n v="0"/>
  </r>
  <r>
    <x v="0"/>
    <s v="EZBE"/>
    <x v="0"/>
    <x v="7"/>
    <n v="100"/>
    <x v="2"/>
    <x v="1"/>
    <x v="1"/>
    <s v="TWh"/>
    <n v="0"/>
  </r>
  <r>
    <x v="1"/>
    <s v="EZBG"/>
    <x v="0"/>
    <x v="7"/>
    <n v="100"/>
    <x v="2"/>
    <x v="1"/>
    <x v="1"/>
    <s v="TWh"/>
    <n v="0"/>
  </r>
  <r>
    <x v="3"/>
    <s v="EZCY"/>
    <x v="0"/>
    <x v="7"/>
    <n v="100"/>
    <x v="2"/>
    <x v="1"/>
    <x v="1"/>
    <s v="TWh"/>
    <n v="39.800963827275659"/>
  </r>
  <r>
    <x v="8"/>
    <s v="EZDE"/>
    <x v="0"/>
    <x v="7"/>
    <n v="100"/>
    <x v="2"/>
    <x v="1"/>
    <x v="1"/>
    <s v="TWh"/>
    <n v="0"/>
  </r>
  <r>
    <x v="4"/>
    <s v="EZDK"/>
    <x v="0"/>
    <x v="7"/>
    <n v="100"/>
    <x v="2"/>
    <x v="1"/>
    <x v="1"/>
    <s v="TWh"/>
    <n v="0"/>
  </r>
  <r>
    <x v="5"/>
    <s v="EZEE"/>
    <x v="0"/>
    <x v="7"/>
    <n v="100"/>
    <x v="2"/>
    <x v="1"/>
    <x v="1"/>
    <s v="TWh"/>
    <n v="0"/>
  </r>
  <r>
    <x v="9"/>
    <s v="EZGR"/>
    <x v="0"/>
    <x v="7"/>
    <n v="100"/>
    <x v="2"/>
    <x v="1"/>
    <x v="1"/>
    <s v="TWh"/>
    <n v="76.510682481287859"/>
  </r>
  <r>
    <x v="19"/>
    <s v="EZES"/>
    <x v="0"/>
    <x v="7"/>
    <n v="100"/>
    <x v="2"/>
    <x v="1"/>
    <x v="1"/>
    <s v="TWh"/>
    <n v="89.694989436858663"/>
  </r>
  <r>
    <x v="6"/>
    <s v="EZFI"/>
    <x v="0"/>
    <x v="7"/>
    <n v="100"/>
    <x v="2"/>
    <x v="1"/>
    <x v="1"/>
    <s v="TWh"/>
    <n v="0"/>
  </r>
  <r>
    <x v="7"/>
    <s v="EZFR"/>
    <x v="0"/>
    <x v="7"/>
    <n v="100"/>
    <x v="2"/>
    <x v="1"/>
    <x v="1"/>
    <s v="TWh"/>
    <n v="0"/>
  </r>
  <r>
    <x v="2"/>
    <s v="EZHR"/>
    <x v="0"/>
    <x v="7"/>
    <n v="100"/>
    <x v="2"/>
    <x v="1"/>
    <x v="1"/>
    <s v="TWh"/>
    <n v="64.599293119694579"/>
  </r>
  <r>
    <x v="10"/>
    <s v="EZIR"/>
    <x v="0"/>
    <x v="7"/>
    <n v="100"/>
    <x v="2"/>
    <x v="1"/>
    <x v="1"/>
    <s v="TWh"/>
    <n v="0"/>
  </r>
  <r>
    <x v="11"/>
    <s v="EZIT"/>
    <x v="0"/>
    <x v="7"/>
    <n v="100"/>
    <x v="2"/>
    <x v="1"/>
    <x v="1"/>
    <s v="TWh"/>
    <n v="208.09965563231489"/>
  </r>
  <r>
    <x v="13"/>
    <s v="EZLT"/>
    <x v="0"/>
    <x v="7"/>
    <n v="100"/>
    <x v="2"/>
    <x v="1"/>
    <x v="1"/>
    <s v="TWh"/>
    <n v="0"/>
  </r>
  <r>
    <x v="12"/>
    <s v="EZLV"/>
    <x v="0"/>
    <x v="7"/>
    <n v="100"/>
    <x v="2"/>
    <x v="1"/>
    <x v="1"/>
    <s v="TWh"/>
    <n v="0"/>
  </r>
  <r>
    <x v="14"/>
    <s v="EZMT"/>
    <x v="0"/>
    <x v="7"/>
    <n v="100"/>
    <x v="2"/>
    <x v="1"/>
    <x v="1"/>
    <s v="TWh"/>
    <n v="0"/>
  </r>
  <r>
    <x v="15"/>
    <s v="EZNL"/>
    <x v="0"/>
    <x v="7"/>
    <n v="100"/>
    <x v="2"/>
    <x v="1"/>
    <x v="1"/>
    <s v="TWh"/>
    <n v="0"/>
  </r>
  <r>
    <x v="16"/>
    <s v="EZPL"/>
    <x v="0"/>
    <x v="7"/>
    <n v="100"/>
    <x v="2"/>
    <x v="1"/>
    <x v="1"/>
    <s v="TWh"/>
    <n v="0"/>
  </r>
  <r>
    <x v="17"/>
    <s v="EZPT"/>
    <x v="0"/>
    <x v="7"/>
    <n v="100"/>
    <x v="2"/>
    <x v="1"/>
    <x v="1"/>
    <s v="TWh"/>
    <n v="0"/>
  </r>
  <r>
    <x v="18"/>
    <s v="EZRO"/>
    <x v="0"/>
    <x v="7"/>
    <n v="100"/>
    <x v="2"/>
    <x v="1"/>
    <x v="1"/>
    <s v="TWh"/>
    <n v="0"/>
  </r>
  <r>
    <x v="20"/>
    <s v="EZSE"/>
    <x v="0"/>
    <x v="7"/>
    <n v="100"/>
    <x v="2"/>
    <x v="1"/>
    <x v="1"/>
    <s v="TWh"/>
    <n v="0"/>
  </r>
  <r>
    <x v="21"/>
    <s v="EZUK"/>
    <x v="0"/>
    <x v="7"/>
    <n v="100"/>
    <x v="2"/>
    <x v="1"/>
    <x v="1"/>
    <s v="TWh"/>
    <n v="0"/>
  </r>
  <r>
    <x v="0"/>
    <s v="EZBE"/>
    <x v="0"/>
    <x v="2"/>
    <n v="100"/>
    <x v="2"/>
    <x v="1"/>
    <x v="1"/>
    <s v="TWh"/>
    <n v="0"/>
  </r>
  <r>
    <x v="1"/>
    <s v="EZBG"/>
    <x v="0"/>
    <x v="2"/>
    <n v="100"/>
    <x v="2"/>
    <x v="1"/>
    <x v="1"/>
    <s v="TWh"/>
    <n v="0"/>
  </r>
  <r>
    <x v="3"/>
    <s v="EZCY"/>
    <x v="0"/>
    <x v="2"/>
    <n v="100"/>
    <x v="2"/>
    <x v="1"/>
    <x v="1"/>
    <s v="TWh"/>
    <n v="0"/>
  </r>
  <r>
    <x v="8"/>
    <s v="EZDE"/>
    <x v="0"/>
    <x v="2"/>
    <n v="100"/>
    <x v="2"/>
    <x v="1"/>
    <x v="1"/>
    <s v="TWh"/>
    <n v="0"/>
  </r>
  <r>
    <x v="4"/>
    <s v="EZDK"/>
    <x v="0"/>
    <x v="2"/>
    <n v="100"/>
    <x v="2"/>
    <x v="1"/>
    <x v="1"/>
    <s v="TWh"/>
    <n v="0"/>
  </r>
  <r>
    <x v="5"/>
    <s v="EZEE"/>
    <x v="0"/>
    <x v="2"/>
    <n v="100"/>
    <x v="2"/>
    <x v="1"/>
    <x v="1"/>
    <s v="TWh"/>
    <n v="0"/>
  </r>
  <r>
    <x v="9"/>
    <s v="EZGR"/>
    <x v="0"/>
    <x v="2"/>
    <n v="100"/>
    <x v="2"/>
    <x v="1"/>
    <x v="1"/>
    <s v="TWh"/>
    <n v="1.6217975089549803"/>
  </r>
  <r>
    <x v="19"/>
    <s v="EZES"/>
    <x v="0"/>
    <x v="2"/>
    <n v="100"/>
    <x v="2"/>
    <x v="1"/>
    <x v="1"/>
    <s v="TWh"/>
    <n v="7.0737121799642244"/>
  </r>
  <r>
    <x v="6"/>
    <s v="EZFI"/>
    <x v="0"/>
    <x v="2"/>
    <n v="100"/>
    <x v="2"/>
    <x v="1"/>
    <x v="1"/>
    <s v="TWh"/>
    <n v="0"/>
  </r>
  <r>
    <x v="7"/>
    <s v="EZFR"/>
    <x v="0"/>
    <x v="2"/>
    <n v="100"/>
    <x v="2"/>
    <x v="1"/>
    <x v="1"/>
    <s v="TWh"/>
    <n v="0"/>
  </r>
  <r>
    <x v="2"/>
    <s v="EZHR"/>
    <x v="0"/>
    <x v="2"/>
    <n v="100"/>
    <x v="2"/>
    <x v="1"/>
    <x v="1"/>
    <s v="TWh"/>
    <n v="23.106013677202956"/>
  </r>
  <r>
    <x v="10"/>
    <s v="EZIR"/>
    <x v="0"/>
    <x v="2"/>
    <n v="100"/>
    <x v="2"/>
    <x v="1"/>
    <x v="1"/>
    <s v="TWh"/>
    <n v="0"/>
  </r>
  <r>
    <x v="11"/>
    <s v="EZIT"/>
    <x v="0"/>
    <x v="2"/>
    <n v="100"/>
    <x v="2"/>
    <x v="1"/>
    <x v="1"/>
    <s v="TWh"/>
    <n v="15.72794759489355"/>
  </r>
  <r>
    <x v="13"/>
    <s v="EZLT"/>
    <x v="0"/>
    <x v="2"/>
    <n v="100"/>
    <x v="2"/>
    <x v="1"/>
    <x v="1"/>
    <s v="TWh"/>
    <n v="0"/>
  </r>
  <r>
    <x v="12"/>
    <s v="EZLV"/>
    <x v="0"/>
    <x v="2"/>
    <n v="100"/>
    <x v="2"/>
    <x v="1"/>
    <x v="1"/>
    <s v="TWh"/>
    <n v="0"/>
  </r>
  <r>
    <x v="14"/>
    <s v="EZMT"/>
    <x v="0"/>
    <x v="2"/>
    <n v="100"/>
    <x v="2"/>
    <x v="1"/>
    <x v="1"/>
    <s v="TWh"/>
    <n v="0"/>
  </r>
  <r>
    <x v="15"/>
    <s v="EZNL"/>
    <x v="0"/>
    <x v="2"/>
    <n v="100"/>
    <x v="2"/>
    <x v="1"/>
    <x v="1"/>
    <s v="TWh"/>
    <n v="0"/>
  </r>
  <r>
    <x v="16"/>
    <s v="EZPL"/>
    <x v="0"/>
    <x v="2"/>
    <n v="100"/>
    <x v="2"/>
    <x v="1"/>
    <x v="1"/>
    <s v="TWh"/>
    <n v="0"/>
  </r>
  <r>
    <x v="17"/>
    <s v="EZPT"/>
    <x v="0"/>
    <x v="2"/>
    <n v="100"/>
    <x v="2"/>
    <x v="1"/>
    <x v="1"/>
    <s v="TWh"/>
    <n v="0"/>
  </r>
  <r>
    <x v="18"/>
    <s v="EZRO"/>
    <x v="0"/>
    <x v="2"/>
    <n v="100"/>
    <x v="2"/>
    <x v="1"/>
    <x v="1"/>
    <s v="TWh"/>
    <n v="0"/>
  </r>
  <r>
    <x v="20"/>
    <s v="EZSE"/>
    <x v="0"/>
    <x v="2"/>
    <n v="100"/>
    <x v="2"/>
    <x v="1"/>
    <x v="1"/>
    <s v="TWh"/>
    <n v="0"/>
  </r>
  <r>
    <x v="21"/>
    <s v="EZUK"/>
    <x v="0"/>
    <x v="2"/>
    <n v="100"/>
    <x v="2"/>
    <x v="1"/>
    <x v="1"/>
    <s v="TWh"/>
    <n v="0"/>
  </r>
  <r>
    <x v="0"/>
    <s v="EZBE"/>
    <x v="0"/>
    <x v="4"/>
    <n v="100"/>
    <x v="2"/>
    <x v="2"/>
    <x v="1"/>
    <s v="TWh"/>
    <n v="6.3252001574999994"/>
  </r>
  <r>
    <x v="1"/>
    <s v="EZBG"/>
    <x v="0"/>
    <x v="4"/>
    <n v="100"/>
    <x v="2"/>
    <x v="2"/>
    <x v="1"/>
    <s v="TWh"/>
    <n v="19.83659076"/>
  </r>
  <r>
    <x v="3"/>
    <s v="EZCY"/>
    <x v="0"/>
    <x v="4"/>
    <n v="100"/>
    <x v="2"/>
    <x v="2"/>
    <x v="1"/>
    <s v="TWh"/>
    <n v="0.593939497766939"/>
  </r>
  <r>
    <x v="8"/>
    <s v="EZDE"/>
    <x v="0"/>
    <x v="4"/>
    <n v="100"/>
    <x v="2"/>
    <x v="2"/>
    <x v="1"/>
    <s v="TWh"/>
    <n v="97.169224983749999"/>
  </r>
  <r>
    <x v="4"/>
    <s v="EZDK"/>
    <x v="0"/>
    <x v="4"/>
    <n v="100"/>
    <x v="2"/>
    <x v="2"/>
    <x v="1"/>
    <s v="TWh"/>
    <n v="347.86803587999998"/>
  </r>
  <r>
    <x v="5"/>
    <s v="EZEE"/>
    <x v="0"/>
    <x v="4"/>
    <n v="100"/>
    <x v="2"/>
    <x v="2"/>
    <x v="1"/>
    <s v="TWh"/>
    <n v="70.561670899499987"/>
  </r>
  <r>
    <x v="9"/>
    <s v="EZGR"/>
    <x v="0"/>
    <x v="4"/>
    <n v="100"/>
    <x v="2"/>
    <x v="2"/>
    <x v="1"/>
    <s v="TWh"/>
    <n v="59.012590461827735"/>
  </r>
  <r>
    <x v="19"/>
    <s v="EZES"/>
    <x v="0"/>
    <x v="4"/>
    <n v="100"/>
    <x v="2"/>
    <x v="2"/>
    <x v="1"/>
    <s v="TWh"/>
    <n v="68.500375130304135"/>
  </r>
  <r>
    <x v="6"/>
    <s v="EZFI"/>
    <x v="0"/>
    <x v="4"/>
    <n v="100"/>
    <x v="2"/>
    <x v="2"/>
    <x v="1"/>
    <s v="TWh"/>
    <n v="382.95268691399997"/>
  </r>
  <r>
    <x v="7"/>
    <s v="EZFR"/>
    <x v="0"/>
    <x v="4"/>
    <n v="100"/>
    <x v="2"/>
    <x v="2"/>
    <x v="1"/>
    <s v="TWh"/>
    <n v="358.78362988499993"/>
  </r>
  <r>
    <x v="2"/>
    <s v="EZHR"/>
    <x v="0"/>
    <x v="4"/>
    <n v="100"/>
    <x v="2"/>
    <x v="2"/>
    <x v="1"/>
    <s v="TWh"/>
    <n v="14.650968923184239"/>
  </r>
  <r>
    <x v="10"/>
    <s v="EZIR"/>
    <x v="0"/>
    <x v="4"/>
    <n v="100"/>
    <x v="2"/>
    <x v="2"/>
    <x v="1"/>
    <s v="TWh"/>
    <n v="123.28416659999999"/>
  </r>
  <r>
    <x v="11"/>
    <s v="EZIT"/>
    <x v="0"/>
    <x v="4"/>
    <n v="100"/>
    <x v="2"/>
    <x v="2"/>
    <x v="1"/>
    <s v="TWh"/>
    <n v="121.08755850395968"/>
  </r>
  <r>
    <x v="13"/>
    <s v="EZLT"/>
    <x v="0"/>
    <x v="4"/>
    <n v="100"/>
    <x v="2"/>
    <x v="2"/>
    <x v="1"/>
    <s v="TWh"/>
    <n v="17.195557851"/>
  </r>
  <r>
    <x v="12"/>
    <s v="EZLV"/>
    <x v="0"/>
    <x v="4"/>
    <n v="100"/>
    <x v="2"/>
    <x v="2"/>
    <x v="1"/>
    <s v="TWh"/>
    <n v="103.99470792000001"/>
  </r>
  <r>
    <x v="14"/>
    <s v="EZMT"/>
    <x v="0"/>
    <x v="4"/>
    <n v="100"/>
    <x v="2"/>
    <x v="2"/>
    <x v="1"/>
    <s v="TWh"/>
    <n v="6.5047790625000004E-2"/>
  </r>
  <r>
    <x v="15"/>
    <s v="EZNL"/>
    <x v="0"/>
    <x v="4"/>
    <n v="100"/>
    <x v="2"/>
    <x v="2"/>
    <x v="1"/>
    <s v="TWh"/>
    <n v="40.578149745000005"/>
  </r>
  <r>
    <x v="16"/>
    <s v="EZPL"/>
    <x v="0"/>
    <x v="4"/>
    <n v="100"/>
    <x v="2"/>
    <x v="2"/>
    <x v="1"/>
    <s v="TWh"/>
    <n v="101.526675375"/>
  </r>
  <r>
    <x v="17"/>
    <s v="EZPT"/>
    <x v="0"/>
    <x v="4"/>
    <n v="100"/>
    <x v="2"/>
    <x v="2"/>
    <x v="1"/>
    <s v="TWh"/>
    <n v="32.949108449999997"/>
  </r>
  <r>
    <x v="18"/>
    <s v="EZRO"/>
    <x v="0"/>
    <x v="4"/>
    <n v="100"/>
    <x v="2"/>
    <x v="2"/>
    <x v="1"/>
    <s v="TWh"/>
    <n v="12.524916599999999"/>
  </r>
  <r>
    <x v="20"/>
    <s v="EZSE"/>
    <x v="0"/>
    <x v="4"/>
    <n v="100"/>
    <x v="2"/>
    <x v="2"/>
    <x v="1"/>
    <s v="TWh"/>
    <n v="343.510770708"/>
  </r>
  <r>
    <x v="21"/>
    <s v="EZUK"/>
    <x v="0"/>
    <x v="4"/>
    <n v="100"/>
    <x v="2"/>
    <x v="2"/>
    <x v="1"/>
    <s v="TWh"/>
    <n v="410.91023244374998"/>
  </r>
  <r>
    <x v="0"/>
    <s v="EZBE"/>
    <x v="0"/>
    <x v="5"/>
    <n v="100"/>
    <x v="2"/>
    <x v="2"/>
    <x v="1"/>
    <s v="TWh"/>
    <n v="4.1046074999999856E-3"/>
  </r>
  <r>
    <x v="1"/>
    <s v="EZBG"/>
    <x v="0"/>
    <x v="5"/>
    <n v="100"/>
    <x v="2"/>
    <x v="2"/>
    <x v="1"/>
    <s v="TWh"/>
    <n v="36.801008482874998"/>
  </r>
  <r>
    <x v="3"/>
    <s v="EZCY"/>
    <x v="0"/>
    <x v="5"/>
    <n v="100"/>
    <x v="2"/>
    <x v="2"/>
    <x v="1"/>
    <s v="TWh"/>
    <n v="0.61140830652479017"/>
  </r>
  <r>
    <x v="8"/>
    <s v="EZDE"/>
    <x v="0"/>
    <x v="5"/>
    <n v="100"/>
    <x v="2"/>
    <x v="2"/>
    <x v="1"/>
    <s v="TWh"/>
    <n v="6.8873638499972148E-2"/>
  </r>
  <r>
    <x v="4"/>
    <s v="EZDK"/>
    <x v="0"/>
    <x v="5"/>
    <n v="100"/>
    <x v="2"/>
    <x v="2"/>
    <x v="1"/>
    <s v="TWh"/>
    <n v="32.359050179999969"/>
  </r>
  <r>
    <x v="5"/>
    <s v="EZEE"/>
    <x v="0"/>
    <x v="5"/>
    <n v="100"/>
    <x v="2"/>
    <x v="2"/>
    <x v="1"/>
    <s v="TWh"/>
    <n v="51.83100240862499"/>
  </r>
  <r>
    <x v="9"/>
    <s v="EZGR"/>
    <x v="0"/>
    <x v="5"/>
    <n v="100"/>
    <x v="2"/>
    <x v="2"/>
    <x v="1"/>
    <s v="TWh"/>
    <n v="93.975065493041598"/>
  </r>
  <r>
    <x v="19"/>
    <s v="EZES"/>
    <x v="0"/>
    <x v="5"/>
    <n v="100"/>
    <x v="2"/>
    <x v="2"/>
    <x v="1"/>
    <s v="TWh"/>
    <n v="96.956868310000104"/>
  </r>
  <r>
    <x v="6"/>
    <s v="EZFI"/>
    <x v="0"/>
    <x v="5"/>
    <n v="100"/>
    <x v="2"/>
    <x v="2"/>
    <x v="1"/>
    <s v="TWh"/>
    <n v="119.29313293799999"/>
  </r>
  <r>
    <x v="7"/>
    <s v="EZFR"/>
    <x v="0"/>
    <x v="5"/>
    <n v="100"/>
    <x v="2"/>
    <x v="2"/>
    <x v="1"/>
    <s v="TWh"/>
    <n v="206.95369585500003"/>
  </r>
  <r>
    <x v="2"/>
    <s v="EZHR"/>
    <x v="0"/>
    <x v="5"/>
    <n v="100"/>
    <x v="2"/>
    <x v="2"/>
    <x v="1"/>
    <s v="TWh"/>
    <n v="31.015056088967896"/>
  </r>
  <r>
    <x v="10"/>
    <s v="EZIR"/>
    <x v="0"/>
    <x v="5"/>
    <n v="100"/>
    <x v="2"/>
    <x v="2"/>
    <x v="1"/>
    <s v="TWh"/>
    <n v="209.88084875999999"/>
  </r>
  <r>
    <x v="11"/>
    <s v="EZIT"/>
    <x v="0"/>
    <x v="5"/>
    <n v="100"/>
    <x v="2"/>
    <x v="2"/>
    <x v="1"/>
    <s v="TWh"/>
    <n v="80.055532058364562"/>
  </r>
  <r>
    <x v="13"/>
    <s v="EZLT"/>
    <x v="0"/>
    <x v="5"/>
    <n v="100"/>
    <x v="2"/>
    <x v="2"/>
    <x v="1"/>
    <s v="TWh"/>
    <n v="8.6217950677499999"/>
  </r>
  <r>
    <x v="12"/>
    <s v="EZLV"/>
    <x v="0"/>
    <x v="5"/>
    <n v="100"/>
    <x v="2"/>
    <x v="2"/>
    <x v="1"/>
    <s v="TWh"/>
    <n v="61.340120077500004"/>
  </r>
  <r>
    <x v="14"/>
    <s v="EZMT"/>
    <x v="0"/>
    <x v="5"/>
    <n v="100"/>
    <x v="2"/>
    <x v="2"/>
    <x v="1"/>
    <s v="TWh"/>
    <n v="0.79358304562500004"/>
  </r>
  <r>
    <x v="15"/>
    <s v="EZNL"/>
    <x v="0"/>
    <x v="5"/>
    <n v="100"/>
    <x v="2"/>
    <x v="2"/>
    <x v="1"/>
    <s v="TWh"/>
    <n v="-8.2092150000298639E-3"/>
  </r>
  <r>
    <x v="16"/>
    <s v="EZPL"/>
    <x v="0"/>
    <x v="5"/>
    <n v="100"/>
    <x v="2"/>
    <x v="2"/>
    <x v="1"/>
    <s v="TWh"/>
    <n v="16.139204999999997"/>
  </r>
  <r>
    <x v="17"/>
    <s v="EZPT"/>
    <x v="0"/>
    <x v="5"/>
    <n v="100"/>
    <x v="2"/>
    <x v="2"/>
    <x v="1"/>
    <s v="TWh"/>
    <n v="59.724719684999997"/>
  </r>
  <r>
    <x v="18"/>
    <s v="EZRO"/>
    <x v="0"/>
    <x v="5"/>
    <n v="100"/>
    <x v="2"/>
    <x v="2"/>
    <x v="1"/>
    <s v="TWh"/>
    <n v="21.806802359999992"/>
  </r>
  <r>
    <x v="20"/>
    <s v="EZSE"/>
    <x v="0"/>
    <x v="5"/>
    <n v="100"/>
    <x v="2"/>
    <x v="2"/>
    <x v="1"/>
    <s v="TWh"/>
    <n v="288.79111447200006"/>
  </r>
  <r>
    <x v="21"/>
    <s v="EZUK"/>
    <x v="0"/>
    <x v="5"/>
    <n v="100"/>
    <x v="2"/>
    <x v="2"/>
    <x v="1"/>
    <s v="TWh"/>
    <n v="623.01449868750001"/>
  </r>
  <r>
    <x v="0"/>
    <s v="EZBE"/>
    <x v="0"/>
    <x v="6"/>
    <n v="100"/>
    <x v="2"/>
    <x v="2"/>
    <x v="1"/>
    <s v="TWh"/>
    <n v="0"/>
  </r>
  <r>
    <x v="1"/>
    <s v="EZBG"/>
    <x v="0"/>
    <x v="6"/>
    <n v="100"/>
    <x v="2"/>
    <x v="2"/>
    <x v="1"/>
    <s v="TWh"/>
    <n v="10.116070912875001"/>
  </r>
  <r>
    <x v="3"/>
    <s v="EZCY"/>
    <x v="0"/>
    <x v="6"/>
    <n v="100"/>
    <x v="2"/>
    <x v="2"/>
    <x v="1"/>
    <s v="TWh"/>
    <n v="0.6638147327983438"/>
  </r>
  <r>
    <x v="8"/>
    <s v="EZDE"/>
    <x v="0"/>
    <x v="6"/>
    <n v="100"/>
    <x v="2"/>
    <x v="2"/>
    <x v="1"/>
    <s v="TWh"/>
    <n v="0"/>
  </r>
  <r>
    <x v="4"/>
    <s v="EZDK"/>
    <x v="0"/>
    <x v="6"/>
    <n v="100"/>
    <x v="2"/>
    <x v="2"/>
    <x v="1"/>
    <s v="TWh"/>
    <n v="20.529524827499991"/>
  </r>
  <r>
    <x v="5"/>
    <s v="EZEE"/>
    <x v="0"/>
    <x v="6"/>
    <n v="100"/>
    <x v="2"/>
    <x v="2"/>
    <x v="1"/>
    <s v="TWh"/>
    <n v="34.527279773250001"/>
  </r>
  <r>
    <x v="9"/>
    <s v="EZGR"/>
    <x v="0"/>
    <x v="6"/>
    <n v="100"/>
    <x v="2"/>
    <x v="2"/>
    <x v="1"/>
    <s v="TWh"/>
    <n v="166.42546520907388"/>
  </r>
  <r>
    <x v="19"/>
    <s v="EZES"/>
    <x v="0"/>
    <x v="6"/>
    <n v="100"/>
    <x v="2"/>
    <x v="2"/>
    <x v="1"/>
    <s v="TWh"/>
    <n v="142.89922169208165"/>
  </r>
  <r>
    <x v="6"/>
    <s v="EZFI"/>
    <x v="0"/>
    <x v="6"/>
    <n v="100"/>
    <x v="2"/>
    <x v="2"/>
    <x v="1"/>
    <s v="TWh"/>
    <n v="12.839115461999977"/>
  </r>
  <r>
    <x v="7"/>
    <s v="EZFR"/>
    <x v="0"/>
    <x v="6"/>
    <n v="100"/>
    <x v="2"/>
    <x v="2"/>
    <x v="1"/>
    <s v="TWh"/>
    <n v="162.81445007250002"/>
  </r>
  <r>
    <x v="2"/>
    <s v="EZHR"/>
    <x v="0"/>
    <x v="6"/>
    <n v="100"/>
    <x v="2"/>
    <x v="2"/>
    <x v="1"/>
    <s v="TWh"/>
    <n v="30.948072890408838"/>
  </r>
  <r>
    <x v="10"/>
    <s v="EZIR"/>
    <x v="0"/>
    <x v="6"/>
    <n v="100"/>
    <x v="2"/>
    <x v="2"/>
    <x v="1"/>
    <s v="TWh"/>
    <n v="276.50184888000001"/>
  </r>
  <r>
    <x v="11"/>
    <s v="EZIT"/>
    <x v="0"/>
    <x v="6"/>
    <n v="100"/>
    <x v="2"/>
    <x v="2"/>
    <x v="1"/>
    <s v="TWh"/>
    <n v="100.50164647376974"/>
  </r>
  <r>
    <x v="13"/>
    <s v="EZLT"/>
    <x v="0"/>
    <x v="6"/>
    <n v="100"/>
    <x v="2"/>
    <x v="2"/>
    <x v="1"/>
    <s v="TWh"/>
    <n v="-8.0053807500018188E-3"/>
  </r>
  <r>
    <x v="12"/>
    <s v="EZLV"/>
    <x v="0"/>
    <x v="6"/>
    <n v="100"/>
    <x v="2"/>
    <x v="2"/>
    <x v="1"/>
    <s v="TWh"/>
    <n v="0.22370576250000002"/>
  </r>
  <r>
    <x v="14"/>
    <s v="EZMT"/>
    <x v="0"/>
    <x v="6"/>
    <n v="100"/>
    <x v="2"/>
    <x v="2"/>
    <x v="1"/>
    <s v="TWh"/>
    <n v="2.8907238153749995"/>
  </r>
  <r>
    <x v="15"/>
    <s v="EZNL"/>
    <x v="0"/>
    <x v="6"/>
    <n v="100"/>
    <x v="2"/>
    <x v="2"/>
    <x v="1"/>
    <s v="TWh"/>
    <n v="-4.1046075000000038E-3"/>
  </r>
  <r>
    <x v="16"/>
    <s v="EZPL"/>
    <x v="0"/>
    <x v="6"/>
    <n v="100"/>
    <x v="2"/>
    <x v="2"/>
    <x v="1"/>
    <s v="TWh"/>
    <n v="16.079869687500004"/>
  </r>
  <r>
    <x v="17"/>
    <s v="EZPT"/>
    <x v="0"/>
    <x v="6"/>
    <n v="100"/>
    <x v="2"/>
    <x v="2"/>
    <x v="1"/>
    <s v="TWh"/>
    <n v="55.644739829999999"/>
  </r>
  <r>
    <x v="18"/>
    <s v="EZRO"/>
    <x v="0"/>
    <x v="6"/>
    <n v="100"/>
    <x v="2"/>
    <x v="2"/>
    <x v="1"/>
    <s v="TWh"/>
    <n v="6.2546399999943124E-3"/>
  </r>
  <r>
    <x v="20"/>
    <s v="EZSE"/>
    <x v="0"/>
    <x v="6"/>
    <n v="100"/>
    <x v="2"/>
    <x v="2"/>
    <x v="1"/>
    <s v="TWh"/>
    <n v="172.74471303599998"/>
  </r>
  <r>
    <x v="21"/>
    <s v="EZUK"/>
    <x v="0"/>
    <x v="6"/>
    <n v="100"/>
    <x v="2"/>
    <x v="2"/>
    <x v="1"/>
    <s v="TWh"/>
    <n v="653.81818184999986"/>
  </r>
  <r>
    <x v="0"/>
    <s v="EZBE"/>
    <x v="0"/>
    <x v="0"/>
    <n v="100"/>
    <x v="2"/>
    <x v="2"/>
    <x v="1"/>
    <s v="TWh"/>
    <n v="0.67726023749999997"/>
  </r>
  <r>
    <x v="1"/>
    <s v="EZBG"/>
    <x v="0"/>
    <x v="0"/>
    <n v="100"/>
    <x v="2"/>
    <x v="2"/>
    <x v="1"/>
    <s v="TWh"/>
    <n v="0"/>
  </r>
  <r>
    <x v="3"/>
    <s v="EZCY"/>
    <x v="0"/>
    <x v="0"/>
    <n v="100"/>
    <x v="2"/>
    <x v="2"/>
    <x v="1"/>
    <s v="TWh"/>
    <n v="0"/>
  </r>
  <r>
    <x v="8"/>
    <s v="EZDE"/>
    <x v="0"/>
    <x v="0"/>
    <n v="100"/>
    <x v="2"/>
    <x v="2"/>
    <x v="1"/>
    <s v="TWh"/>
    <n v="103.999194135"/>
  </r>
  <r>
    <x v="4"/>
    <s v="EZDK"/>
    <x v="0"/>
    <x v="0"/>
    <n v="100"/>
    <x v="2"/>
    <x v="2"/>
    <x v="1"/>
    <s v="TWh"/>
    <n v="119.53222027499999"/>
  </r>
  <r>
    <x v="5"/>
    <s v="EZEE"/>
    <x v="0"/>
    <x v="0"/>
    <n v="100"/>
    <x v="2"/>
    <x v="2"/>
    <x v="1"/>
    <s v="TWh"/>
    <n v="3.9080680031249999"/>
  </r>
  <r>
    <x v="9"/>
    <s v="EZGR"/>
    <x v="0"/>
    <x v="0"/>
    <n v="100"/>
    <x v="2"/>
    <x v="2"/>
    <x v="1"/>
    <s v="TWh"/>
    <n v="1.0418521673286206E-2"/>
  </r>
  <r>
    <x v="19"/>
    <s v="EZES"/>
    <x v="0"/>
    <x v="0"/>
    <n v="100"/>
    <x v="2"/>
    <x v="2"/>
    <x v="1"/>
    <s v="TWh"/>
    <n v="0.29766206254912114"/>
  </r>
  <r>
    <x v="6"/>
    <s v="EZFI"/>
    <x v="0"/>
    <x v="0"/>
    <n v="100"/>
    <x v="2"/>
    <x v="2"/>
    <x v="1"/>
    <s v="TWh"/>
    <n v="33.868838369999999"/>
  </r>
  <r>
    <x v="7"/>
    <s v="EZFR"/>
    <x v="0"/>
    <x v="0"/>
    <n v="100"/>
    <x v="2"/>
    <x v="2"/>
    <x v="1"/>
    <s v="TWh"/>
    <n v="9.2360649375000001"/>
  </r>
  <r>
    <x v="2"/>
    <s v="EZHR"/>
    <x v="0"/>
    <x v="0"/>
    <n v="100"/>
    <x v="2"/>
    <x v="2"/>
    <x v="1"/>
    <s v="TWh"/>
    <n v="0.44961325060188362"/>
  </r>
  <r>
    <x v="10"/>
    <s v="EZIR"/>
    <x v="0"/>
    <x v="0"/>
    <n v="100"/>
    <x v="2"/>
    <x v="2"/>
    <x v="1"/>
    <s v="TWh"/>
    <n v="0"/>
  </r>
  <r>
    <x v="11"/>
    <s v="EZIT"/>
    <x v="0"/>
    <x v="0"/>
    <n v="100"/>
    <x v="2"/>
    <x v="2"/>
    <x v="1"/>
    <s v="TWh"/>
    <n v="4.5576875432372566"/>
  </r>
  <r>
    <x v="13"/>
    <s v="EZLT"/>
    <x v="0"/>
    <x v="0"/>
    <n v="100"/>
    <x v="2"/>
    <x v="2"/>
    <x v="1"/>
    <s v="TWh"/>
    <n v="1.5410357943750002"/>
  </r>
  <r>
    <x v="12"/>
    <s v="EZLV"/>
    <x v="0"/>
    <x v="0"/>
    <n v="100"/>
    <x v="2"/>
    <x v="2"/>
    <x v="1"/>
    <s v="TWh"/>
    <n v="16.472878874999999"/>
  </r>
  <r>
    <x v="14"/>
    <s v="EZMT"/>
    <x v="0"/>
    <x v="0"/>
    <n v="100"/>
    <x v="2"/>
    <x v="2"/>
    <x v="1"/>
    <s v="TWh"/>
    <n v="0"/>
  </r>
  <r>
    <x v="15"/>
    <s v="EZNL"/>
    <x v="0"/>
    <x v="0"/>
    <n v="100"/>
    <x v="2"/>
    <x v="2"/>
    <x v="1"/>
    <s v="TWh"/>
    <n v="53.380420537500001"/>
  </r>
  <r>
    <x v="16"/>
    <s v="EZPL"/>
    <x v="0"/>
    <x v="0"/>
    <n v="100"/>
    <x v="2"/>
    <x v="2"/>
    <x v="1"/>
    <s v="TWh"/>
    <n v="32.772870937499995"/>
  </r>
  <r>
    <x v="17"/>
    <s v="EZPT"/>
    <x v="0"/>
    <x v="0"/>
    <n v="100"/>
    <x v="2"/>
    <x v="2"/>
    <x v="1"/>
    <s v="TWh"/>
    <n v="0"/>
  </r>
  <r>
    <x v="18"/>
    <s v="EZRO"/>
    <x v="0"/>
    <x v="0"/>
    <n v="100"/>
    <x v="2"/>
    <x v="2"/>
    <x v="1"/>
    <s v="TWh"/>
    <n v="0"/>
  </r>
  <r>
    <x v="20"/>
    <s v="EZSE"/>
    <x v="0"/>
    <x v="0"/>
    <n v="100"/>
    <x v="2"/>
    <x v="2"/>
    <x v="1"/>
    <s v="TWh"/>
    <n v="67.440134579999992"/>
  </r>
  <r>
    <x v="21"/>
    <s v="EZUK"/>
    <x v="0"/>
    <x v="0"/>
    <n v="100"/>
    <x v="2"/>
    <x v="2"/>
    <x v="1"/>
    <s v="TWh"/>
    <n v="264.49692834375003"/>
  </r>
  <r>
    <x v="0"/>
    <s v="EZBE"/>
    <x v="0"/>
    <x v="1"/>
    <n v="100"/>
    <x v="2"/>
    <x v="2"/>
    <x v="1"/>
    <s v="TWh"/>
    <n v="0.59516808749999994"/>
  </r>
  <r>
    <x v="1"/>
    <s v="EZBG"/>
    <x v="0"/>
    <x v="1"/>
    <n v="100"/>
    <x v="2"/>
    <x v="2"/>
    <x v="1"/>
    <s v="TWh"/>
    <n v="3.9259919212500001"/>
  </r>
  <r>
    <x v="3"/>
    <s v="EZCY"/>
    <x v="0"/>
    <x v="1"/>
    <n v="100"/>
    <x v="2"/>
    <x v="2"/>
    <x v="1"/>
    <s v="TWh"/>
    <n v="0"/>
  </r>
  <r>
    <x v="8"/>
    <s v="EZDE"/>
    <x v="0"/>
    <x v="1"/>
    <n v="100"/>
    <x v="2"/>
    <x v="2"/>
    <x v="1"/>
    <s v="TWh"/>
    <n v="202.90939164749997"/>
  </r>
  <r>
    <x v="4"/>
    <s v="EZDK"/>
    <x v="0"/>
    <x v="1"/>
    <n v="100"/>
    <x v="2"/>
    <x v="2"/>
    <x v="1"/>
    <s v="TWh"/>
    <n v="335.01182812500002"/>
  </r>
  <r>
    <x v="5"/>
    <s v="EZEE"/>
    <x v="0"/>
    <x v="1"/>
    <n v="100"/>
    <x v="2"/>
    <x v="2"/>
    <x v="1"/>
    <s v="TWh"/>
    <n v="29.039951469374998"/>
  </r>
  <r>
    <x v="9"/>
    <s v="EZGR"/>
    <x v="0"/>
    <x v="1"/>
    <n v="100"/>
    <x v="2"/>
    <x v="2"/>
    <x v="1"/>
    <s v="TWh"/>
    <n v="4.1674086693144825E-2"/>
  </r>
  <r>
    <x v="19"/>
    <s v="EZES"/>
    <x v="0"/>
    <x v="1"/>
    <n v="100"/>
    <x v="2"/>
    <x v="2"/>
    <x v="1"/>
    <s v="TWh"/>
    <n v="2.4884548429106523"/>
  </r>
  <r>
    <x v="6"/>
    <s v="EZFI"/>
    <x v="0"/>
    <x v="1"/>
    <n v="100"/>
    <x v="2"/>
    <x v="2"/>
    <x v="1"/>
    <s v="TWh"/>
    <n v="133.22671732500001"/>
  </r>
  <r>
    <x v="7"/>
    <s v="EZFR"/>
    <x v="0"/>
    <x v="1"/>
    <n v="100"/>
    <x v="2"/>
    <x v="2"/>
    <x v="1"/>
    <s v="TWh"/>
    <n v="155.64141112499999"/>
  </r>
  <r>
    <x v="2"/>
    <s v="EZHR"/>
    <x v="0"/>
    <x v="1"/>
    <n v="100"/>
    <x v="2"/>
    <x v="2"/>
    <x v="1"/>
    <s v="TWh"/>
    <n v="20.77855522424419"/>
  </r>
  <r>
    <x v="10"/>
    <s v="EZIR"/>
    <x v="0"/>
    <x v="1"/>
    <n v="100"/>
    <x v="2"/>
    <x v="2"/>
    <x v="1"/>
    <s v="TWh"/>
    <n v="23.682747600000003"/>
  </r>
  <r>
    <x v="11"/>
    <s v="EZIT"/>
    <x v="0"/>
    <x v="1"/>
    <n v="100"/>
    <x v="2"/>
    <x v="2"/>
    <x v="1"/>
    <s v="TWh"/>
    <n v="30.127812492385239"/>
  </r>
  <r>
    <x v="13"/>
    <s v="EZLT"/>
    <x v="0"/>
    <x v="1"/>
    <n v="100"/>
    <x v="2"/>
    <x v="2"/>
    <x v="1"/>
    <s v="TWh"/>
    <n v="29.119572478125004"/>
  </r>
  <r>
    <x v="12"/>
    <s v="EZLV"/>
    <x v="0"/>
    <x v="1"/>
    <n v="100"/>
    <x v="2"/>
    <x v="2"/>
    <x v="1"/>
    <s v="TWh"/>
    <n v="131.31528258750001"/>
  </r>
  <r>
    <x v="14"/>
    <s v="EZMT"/>
    <x v="0"/>
    <x v="1"/>
    <n v="100"/>
    <x v="2"/>
    <x v="2"/>
    <x v="1"/>
    <s v="TWh"/>
    <n v="0"/>
  </r>
  <r>
    <x v="15"/>
    <s v="EZNL"/>
    <x v="0"/>
    <x v="1"/>
    <n v="100"/>
    <x v="2"/>
    <x v="2"/>
    <x v="1"/>
    <s v="TWh"/>
    <n v="303.04317172500004"/>
  </r>
  <r>
    <x v="16"/>
    <s v="EZPL"/>
    <x v="0"/>
    <x v="1"/>
    <n v="100"/>
    <x v="2"/>
    <x v="2"/>
    <x v="1"/>
    <s v="TWh"/>
    <n v="96.59788875000001"/>
  </r>
  <r>
    <x v="17"/>
    <s v="EZPT"/>
    <x v="0"/>
    <x v="1"/>
    <n v="100"/>
    <x v="2"/>
    <x v="2"/>
    <x v="1"/>
    <s v="TWh"/>
    <n v="0.34198081874999997"/>
  </r>
  <r>
    <x v="18"/>
    <s v="EZRO"/>
    <x v="0"/>
    <x v="1"/>
    <n v="100"/>
    <x v="2"/>
    <x v="2"/>
    <x v="1"/>
    <s v="TWh"/>
    <n v="93.538141199999998"/>
  </r>
  <r>
    <x v="20"/>
    <s v="EZSE"/>
    <x v="0"/>
    <x v="1"/>
    <n v="100"/>
    <x v="2"/>
    <x v="2"/>
    <x v="1"/>
    <s v="TWh"/>
    <n v="268.89270702000005"/>
  </r>
  <r>
    <x v="21"/>
    <s v="EZUK"/>
    <x v="0"/>
    <x v="1"/>
    <n v="100"/>
    <x v="2"/>
    <x v="2"/>
    <x v="1"/>
    <s v="TWh"/>
    <n v="548.02792687499993"/>
  </r>
  <r>
    <x v="0"/>
    <s v="EZBE"/>
    <x v="0"/>
    <x v="7"/>
    <n v="100"/>
    <x v="2"/>
    <x v="2"/>
    <x v="1"/>
    <s v="TWh"/>
    <n v="0"/>
  </r>
  <r>
    <x v="1"/>
    <s v="EZBG"/>
    <x v="0"/>
    <x v="7"/>
    <n v="100"/>
    <x v="2"/>
    <x v="2"/>
    <x v="1"/>
    <s v="TWh"/>
    <n v="79.61203166624999"/>
  </r>
  <r>
    <x v="3"/>
    <s v="EZCY"/>
    <x v="0"/>
    <x v="7"/>
    <n v="100"/>
    <x v="2"/>
    <x v="2"/>
    <x v="1"/>
    <s v="TWh"/>
    <n v="12.161202363590712"/>
  </r>
  <r>
    <x v="8"/>
    <s v="EZDE"/>
    <x v="0"/>
    <x v="7"/>
    <n v="100"/>
    <x v="2"/>
    <x v="2"/>
    <x v="1"/>
    <s v="TWh"/>
    <n v="0"/>
  </r>
  <r>
    <x v="4"/>
    <s v="EZDK"/>
    <x v="0"/>
    <x v="7"/>
    <n v="100"/>
    <x v="2"/>
    <x v="2"/>
    <x v="1"/>
    <s v="TWh"/>
    <n v="38.799523725"/>
  </r>
  <r>
    <x v="5"/>
    <s v="EZEE"/>
    <x v="0"/>
    <x v="7"/>
    <n v="100"/>
    <x v="2"/>
    <x v="2"/>
    <x v="1"/>
    <s v="TWh"/>
    <n v="33.629426201249998"/>
  </r>
  <r>
    <x v="9"/>
    <s v="EZGR"/>
    <x v="0"/>
    <x v="7"/>
    <n v="100"/>
    <x v="2"/>
    <x v="2"/>
    <x v="1"/>
    <s v="TWh"/>
    <n v="300.80355775111929"/>
  </r>
  <r>
    <x v="19"/>
    <s v="EZES"/>
    <x v="0"/>
    <x v="7"/>
    <n v="100"/>
    <x v="2"/>
    <x v="2"/>
    <x v="1"/>
    <s v="TWh"/>
    <n v="669.57294998049497"/>
  </r>
  <r>
    <x v="6"/>
    <s v="EZFI"/>
    <x v="0"/>
    <x v="7"/>
    <n v="100"/>
    <x v="2"/>
    <x v="2"/>
    <x v="1"/>
    <s v="TWh"/>
    <n v="210.93401099999997"/>
  </r>
  <r>
    <x v="7"/>
    <s v="EZFR"/>
    <x v="0"/>
    <x v="7"/>
    <n v="100"/>
    <x v="2"/>
    <x v="2"/>
    <x v="1"/>
    <s v="TWh"/>
    <n v="1481.6659975875002"/>
  </r>
  <r>
    <x v="2"/>
    <s v="EZHR"/>
    <x v="0"/>
    <x v="7"/>
    <n v="100"/>
    <x v="2"/>
    <x v="2"/>
    <x v="1"/>
    <s v="TWh"/>
    <n v="48.613285748750599"/>
  </r>
  <r>
    <x v="10"/>
    <s v="EZIR"/>
    <x v="0"/>
    <x v="7"/>
    <n v="100"/>
    <x v="2"/>
    <x v="2"/>
    <x v="1"/>
    <s v="TWh"/>
    <n v="2734.9880261999997"/>
  </r>
  <r>
    <x v="11"/>
    <s v="EZIT"/>
    <x v="0"/>
    <x v="7"/>
    <n v="100"/>
    <x v="2"/>
    <x v="2"/>
    <x v="1"/>
    <s v="TWh"/>
    <n v="469.40615429660443"/>
  </r>
  <r>
    <x v="13"/>
    <s v="EZLT"/>
    <x v="0"/>
    <x v="7"/>
    <n v="100"/>
    <x v="2"/>
    <x v="2"/>
    <x v="1"/>
    <s v="TWh"/>
    <n v="0.38025558562500006"/>
  </r>
  <r>
    <x v="12"/>
    <s v="EZLV"/>
    <x v="0"/>
    <x v="7"/>
    <n v="100"/>
    <x v="2"/>
    <x v="2"/>
    <x v="1"/>
    <s v="TWh"/>
    <n v="163.61025993749999"/>
  </r>
  <r>
    <x v="14"/>
    <s v="EZMT"/>
    <x v="0"/>
    <x v="7"/>
    <n v="100"/>
    <x v="2"/>
    <x v="2"/>
    <x v="1"/>
    <s v="TWh"/>
    <n v="325.05681931125002"/>
  </r>
  <r>
    <x v="15"/>
    <s v="EZNL"/>
    <x v="0"/>
    <x v="7"/>
    <n v="100"/>
    <x v="2"/>
    <x v="2"/>
    <x v="1"/>
    <s v="TWh"/>
    <n v="0"/>
  </r>
  <r>
    <x v="16"/>
    <s v="EZPL"/>
    <x v="0"/>
    <x v="7"/>
    <n v="100"/>
    <x v="2"/>
    <x v="2"/>
    <x v="1"/>
    <s v="TWh"/>
    <n v="21.281598750000001"/>
  </r>
  <r>
    <x v="17"/>
    <s v="EZPT"/>
    <x v="0"/>
    <x v="7"/>
    <n v="100"/>
    <x v="2"/>
    <x v="2"/>
    <x v="1"/>
    <s v="TWh"/>
    <n v="171.33239019375"/>
  </r>
  <r>
    <x v="18"/>
    <s v="EZRO"/>
    <x v="0"/>
    <x v="7"/>
    <n v="100"/>
    <x v="2"/>
    <x v="2"/>
    <x v="1"/>
    <s v="TWh"/>
    <n v="92.725037999999984"/>
  </r>
  <r>
    <x v="20"/>
    <s v="EZSE"/>
    <x v="0"/>
    <x v="7"/>
    <n v="100"/>
    <x v="2"/>
    <x v="2"/>
    <x v="1"/>
    <s v="TWh"/>
    <n v="585.86326806000011"/>
  </r>
  <r>
    <x v="21"/>
    <s v="EZUK"/>
    <x v="0"/>
    <x v="7"/>
    <n v="100"/>
    <x v="2"/>
    <x v="2"/>
    <x v="1"/>
    <s v="TWh"/>
    <n v="4122.9627044062499"/>
  </r>
  <r>
    <x v="0"/>
    <s v="EZBE"/>
    <x v="0"/>
    <x v="2"/>
    <n v="100"/>
    <x v="2"/>
    <x v="2"/>
    <x v="1"/>
    <s v="TWh"/>
    <n v="0"/>
  </r>
  <r>
    <x v="1"/>
    <s v="EZBG"/>
    <x v="0"/>
    <x v="2"/>
    <n v="100"/>
    <x v="2"/>
    <x v="2"/>
    <x v="1"/>
    <s v="TWh"/>
    <n v="33.857990478749997"/>
  </r>
  <r>
    <x v="3"/>
    <s v="EZCY"/>
    <x v="0"/>
    <x v="2"/>
    <n v="100"/>
    <x v="2"/>
    <x v="2"/>
    <x v="1"/>
    <s v="TWh"/>
    <n v="0"/>
  </r>
  <r>
    <x v="8"/>
    <s v="EZDE"/>
    <x v="0"/>
    <x v="2"/>
    <n v="100"/>
    <x v="2"/>
    <x v="2"/>
    <x v="1"/>
    <s v="TWh"/>
    <n v="0"/>
  </r>
  <r>
    <x v="4"/>
    <s v="EZDK"/>
    <x v="0"/>
    <x v="2"/>
    <n v="100"/>
    <x v="2"/>
    <x v="2"/>
    <x v="1"/>
    <s v="TWh"/>
    <n v="76.506393487499992"/>
  </r>
  <r>
    <x v="5"/>
    <s v="EZEE"/>
    <x v="0"/>
    <x v="2"/>
    <n v="100"/>
    <x v="2"/>
    <x v="2"/>
    <x v="1"/>
    <s v="TWh"/>
    <n v="25.873414318124997"/>
  </r>
  <r>
    <x v="9"/>
    <s v="EZGR"/>
    <x v="0"/>
    <x v="2"/>
    <n v="100"/>
    <x v="2"/>
    <x v="2"/>
    <x v="1"/>
    <s v="TWh"/>
    <n v="6.3761352640511593"/>
  </r>
  <r>
    <x v="19"/>
    <s v="EZES"/>
    <x v="0"/>
    <x v="2"/>
    <n v="100"/>
    <x v="2"/>
    <x v="2"/>
    <x v="1"/>
    <s v="TWh"/>
    <n v="52.805249896214079"/>
  </r>
  <r>
    <x v="6"/>
    <s v="EZFI"/>
    <x v="0"/>
    <x v="2"/>
    <n v="100"/>
    <x v="2"/>
    <x v="2"/>
    <x v="1"/>
    <s v="TWh"/>
    <n v="272.40336571499995"/>
  </r>
  <r>
    <x v="7"/>
    <s v="EZFR"/>
    <x v="0"/>
    <x v="2"/>
    <n v="100"/>
    <x v="2"/>
    <x v="2"/>
    <x v="1"/>
    <s v="TWh"/>
    <n v="317.95839393749998"/>
  </r>
  <r>
    <x v="2"/>
    <s v="EZHR"/>
    <x v="0"/>
    <x v="2"/>
    <n v="100"/>
    <x v="2"/>
    <x v="2"/>
    <x v="1"/>
    <s v="TWh"/>
    <n v="17.38810428348101"/>
  </r>
  <r>
    <x v="10"/>
    <s v="EZIR"/>
    <x v="0"/>
    <x v="2"/>
    <n v="100"/>
    <x v="2"/>
    <x v="2"/>
    <x v="1"/>
    <s v="TWh"/>
    <n v="452.67286860000007"/>
  </r>
  <r>
    <x v="11"/>
    <s v="EZIT"/>
    <x v="0"/>
    <x v="2"/>
    <n v="100"/>
    <x v="2"/>
    <x v="2"/>
    <x v="1"/>
    <s v="TWh"/>
    <n v="35.477211017311603"/>
  </r>
  <r>
    <x v="13"/>
    <s v="EZLT"/>
    <x v="0"/>
    <x v="2"/>
    <n v="100"/>
    <x v="2"/>
    <x v="2"/>
    <x v="1"/>
    <s v="TWh"/>
    <n v="28.459128566250001"/>
  </r>
  <r>
    <x v="12"/>
    <s v="EZLV"/>
    <x v="0"/>
    <x v="2"/>
    <n v="100"/>
    <x v="2"/>
    <x v="2"/>
    <x v="1"/>
    <s v="TWh"/>
    <n v="66.216905699999998"/>
  </r>
  <r>
    <x v="14"/>
    <s v="EZMT"/>
    <x v="0"/>
    <x v="2"/>
    <n v="100"/>
    <x v="2"/>
    <x v="2"/>
    <x v="1"/>
    <s v="TWh"/>
    <n v="6.1014827606250002"/>
  </r>
  <r>
    <x v="15"/>
    <s v="EZNL"/>
    <x v="0"/>
    <x v="2"/>
    <n v="100"/>
    <x v="2"/>
    <x v="2"/>
    <x v="1"/>
    <s v="TWh"/>
    <n v="0.14366126250000003"/>
  </r>
  <r>
    <x v="16"/>
    <s v="EZPL"/>
    <x v="0"/>
    <x v="2"/>
    <n v="100"/>
    <x v="2"/>
    <x v="2"/>
    <x v="1"/>
    <s v="TWh"/>
    <n v="185.20528874999999"/>
  </r>
  <r>
    <x v="17"/>
    <s v="EZPT"/>
    <x v="0"/>
    <x v="2"/>
    <n v="100"/>
    <x v="2"/>
    <x v="2"/>
    <x v="1"/>
    <s v="TWh"/>
    <n v="21.440710462499997"/>
  </r>
  <r>
    <x v="18"/>
    <s v="EZRO"/>
    <x v="0"/>
    <x v="2"/>
    <n v="100"/>
    <x v="2"/>
    <x v="2"/>
    <x v="1"/>
    <s v="TWh"/>
    <n v="121.18365000000001"/>
  </r>
  <r>
    <x v="20"/>
    <s v="EZSE"/>
    <x v="0"/>
    <x v="2"/>
    <n v="100"/>
    <x v="2"/>
    <x v="2"/>
    <x v="1"/>
    <s v="TWh"/>
    <n v="411.66059844000006"/>
  </r>
  <r>
    <x v="21"/>
    <s v="EZUK"/>
    <x v="0"/>
    <x v="2"/>
    <n v="100"/>
    <x v="2"/>
    <x v="2"/>
    <x v="1"/>
    <s v="TWh"/>
    <n v="1926.890888343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1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A5:E32" firstHeaderRow="1" firstDataRow="2" firstDataCol="1" rowPageCount="2" colPageCount="1"/>
  <pivotFields count="10">
    <pivotField axis="axisPage" showAll="0">
      <items count="29">
        <item x="22"/>
        <item x="0"/>
        <item x="1"/>
        <item x="2"/>
        <item x="3"/>
        <item x="23"/>
        <item x="4"/>
        <item x="5"/>
        <item x="6"/>
        <item x="7"/>
        <item x="8"/>
        <item x="9"/>
        <item x="24"/>
        <item x="10"/>
        <item x="11"/>
        <item x="12"/>
        <item x="13"/>
        <item x="14"/>
        <item x="15"/>
        <item x="16"/>
        <item x="17"/>
        <item x="18"/>
        <item x="26"/>
        <item x="27"/>
        <item x="19"/>
        <item x="20"/>
        <item x="21"/>
        <item x="25"/>
        <item t="default"/>
      </items>
    </pivotField>
    <pivotField showAll="0"/>
    <pivotField axis="axisRow" showAll="0">
      <items count="3">
        <item x="0"/>
        <item x="1"/>
        <item t="default"/>
      </items>
    </pivotField>
    <pivotField axis="axisRow" showAll="0">
      <items count="9">
        <item x="1"/>
        <item x="3"/>
        <item x="0"/>
        <item x="2"/>
        <item x="7"/>
        <item x="4"/>
        <item x="5"/>
        <item x="6"/>
        <item t="default"/>
      </items>
    </pivotField>
    <pivotField showAll="0"/>
    <pivotField axis="axisRow" showAll="0" defaultSubtotal="0">
      <items count="3">
        <item x="0"/>
        <item x="1"/>
        <item x="2"/>
      </items>
    </pivotField>
    <pivotField axis="axisCol" showAll="0" defaultSubtotal="0">
      <items count="3">
        <item x="0"/>
        <item x="1"/>
        <item x="2"/>
      </items>
    </pivotField>
    <pivotField axis="axisPage" showAll="0" defaultSubtotal="0">
      <items count="2">
        <item x="0"/>
        <item x="1"/>
      </items>
    </pivotField>
    <pivotField showAll="0" defaultSubtotal="0"/>
    <pivotField dataField="1" numFmtId="170" showAll="0" defaultSubtotal="0"/>
  </pivotFields>
  <rowFields count="3">
    <field x="5"/>
    <field x="2"/>
    <field x="3"/>
  </rowFields>
  <rowItems count="26">
    <i>
      <x/>
    </i>
    <i r="1">
      <x/>
    </i>
    <i r="2">
      <x/>
    </i>
    <i r="2">
      <x v="2"/>
    </i>
    <i r="2">
      <x v="3"/>
    </i>
    <i r="1">
      <x v="1"/>
    </i>
    <i r="2">
      <x v="1"/>
    </i>
    <i>
      <x v="1"/>
    </i>
    <i r="1">
      <x/>
    </i>
    <i r="2">
      <x/>
    </i>
    <i r="2">
      <x v="2"/>
    </i>
    <i r="2">
      <x v="3"/>
    </i>
    <i r="1">
      <x v="1"/>
    </i>
    <i r="2">
      <x v="1"/>
    </i>
    <i>
      <x v="2"/>
    </i>
    <i r="1">
      <x/>
    </i>
    <i r="2">
      <x/>
    </i>
    <i r="2">
      <x v="2"/>
    </i>
    <i r="2">
      <x v="3"/>
    </i>
    <i r="2">
      <x v="4"/>
    </i>
    <i r="2">
      <x v="5"/>
    </i>
    <i r="2">
      <x v="6"/>
    </i>
    <i r="2">
      <x v="7"/>
    </i>
    <i r="1">
      <x v="1"/>
    </i>
    <i r="2">
      <x v="1"/>
    </i>
    <i t="grand">
      <x/>
    </i>
  </rowItems>
  <colFields count="1">
    <field x="6"/>
  </colFields>
  <colItems count="4">
    <i>
      <x/>
    </i>
    <i>
      <x v="1"/>
    </i>
    <i>
      <x v="2"/>
    </i>
    <i t="grand">
      <x/>
    </i>
  </colItems>
  <pageFields count="2">
    <pageField fld="7" item="0" hier="-1"/>
    <pageField fld="0" hier="-1"/>
  </pageFields>
  <dataFields count="1">
    <dataField name="Sum of Value" fld="9" baseField="3" baseItem="3" numFmtId="1"/>
  </dataFields>
  <formats count="4">
    <format dxfId="17">
      <pivotArea field="5" grandCol="1" collapsedLevelsAreSubtotals="1" axis="axisRow" fieldPosition="0">
        <references count="2">
          <reference field="2" count="1">
            <x v="0"/>
          </reference>
          <reference field="5" count="1" selected="0">
            <x v="2"/>
          </reference>
        </references>
      </pivotArea>
    </format>
    <format dxfId="16">
      <pivotArea field="5" grandCol="1" collapsedLevelsAreSubtotals="1" axis="axisRow" fieldPosition="0">
        <references count="3">
          <reference field="2" count="1" selected="0">
            <x v="0"/>
          </reference>
          <reference field="3" count="1">
            <x v="0"/>
          </reference>
          <reference field="5" count="1" selected="0">
            <x v="2"/>
          </reference>
        </references>
      </pivotArea>
    </format>
    <format dxfId="15">
      <pivotArea field="5" grandCol="1" collapsedLevelsAreSubtotals="1" axis="axisRow" fieldPosition="0">
        <references count="3">
          <reference field="2" count="1" selected="0">
            <x v="0"/>
          </reference>
          <reference field="3" count="1">
            <x v="0"/>
          </reference>
          <reference field="5" count="1" selected="0">
            <x v="1"/>
          </reference>
        </references>
      </pivotArea>
    </format>
    <format dxfId="14">
      <pivotArea field="5" grandCol="1" collapsedLevelsAreSubtotals="1" axis="axisRow" fieldPosition="0">
        <references count="3">
          <reference field="2" count="1" selected="0">
            <x v="0"/>
          </reference>
          <reference field="3" count="1">
            <x v="0"/>
          </reference>
          <reference field="5" count="1" selected="0">
            <x v="1"/>
          </reference>
        </references>
      </pivotArea>
    </format>
  </formats>
  <chartFormats count="9">
    <chartFormat chart="0" format="7" series="1">
      <pivotArea type="data" outline="0" fieldPosition="0">
        <references count="1">
          <reference field="6" count="1" selected="0">
            <x v="0"/>
          </reference>
        </references>
      </pivotArea>
    </chartFormat>
    <chartFormat chart="0" format="8" series="1">
      <pivotArea type="data" outline="0" fieldPosition="0">
        <references count="1">
          <reference field="6" count="1" selected="0">
            <x v="1"/>
          </reference>
        </references>
      </pivotArea>
    </chartFormat>
    <chartFormat chart="0" format="9" series="1">
      <pivotArea type="data" outline="0" fieldPosition="0">
        <references count="1">
          <reference field="6" count="1" selected="0">
            <x v="2"/>
          </reference>
        </references>
      </pivotArea>
    </chartFormat>
    <chartFormat chart="0" format="10" series="1">
      <pivotArea type="data" outline="0" fieldPosition="0">
        <references count="1">
          <reference field="4294967294"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2" series="1">
      <pivotArea type="data" outline="0" fieldPosition="0">
        <references count="2">
          <reference field="4294967294" count="1" selected="0">
            <x v="0"/>
          </reference>
          <reference field="5" count="1" selected="0">
            <x v="2"/>
          </reference>
        </references>
      </pivotArea>
    </chartFormat>
    <chartFormat chart="0" format="13" series="1">
      <pivotArea type="data" outline="0" fieldPosition="0">
        <references count="2">
          <reference field="4294967294" count="1" selected="0">
            <x v="0"/>
          </reference>
          <reference field="6" count="1" selected="0">
            <x v="0"/>
          </reference>
        </references>
      </pivotArea>
    </chartFormat>
    <chartFormat chart="0" format="14" series="1">
      <pivotArea type="data" outline="0" fieldPosition="0">
        <references count="2">
          <reference field="4294967294" count="1" selected="0">
            <x v="0"/>
          </reference>
          <reference field="6" count="1" selected="0">
            <x v="1"/>
          </reference>
        </references>
      </pivotArea>
    </chartFormat>
    <chartFormat chart="0" format="15" series="1">
      <pivotArea type="data" outline="0" fieldPosition="0">
        <references count="2">
          <reference field="4294967294" count="1" selected="0">
            <x v="0"/>
          </reference>
          <reference field="6"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16"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chartFormat="2">
  <location ref="A6:H29" firstHeaderRow="1" firstDataRow="2" firstDataCol="1" rowPageCount="4" colPageCount="1"/>
  <pivotFields count="10">
    <pivotField axis="axisRow" showAll="0">
      <items count="29">
        <item x="22"/>
        <item x="0"/>
        <item x="1"/>
        <item x="2"/>
        <item x="3"/>
        <item x="23"/>
        <item x="4"/>
        <item x="5"/>
        <item x="6"/>
        <item x="7"/>
        <item x="8"/>
        <item x="9"/>
        <item x="24"/>
        <item x="10"/>
        <item x="11"/>
        <item x="12"/>
        <item x="13"/>
        <item x="14"/>
        <item x="15"/>
        <item x="16"/>
        <item x="17"/>
        <item x="18"/>
        <item x="26"/>
        <item x="27"/>
        <item x="19"/>
        <item x="20"/>
        <item x="21"/>
        <item x="25"/>
        <item t="default"/>
      </items>
    </pivotField>
    <pivotField showAll="0"/>
    <pivotField axis="axisPage" showAll="0">
      <items count="3">
        <item x="0"/>
        <item x="1"/>
        <item t="default"/>
      </items>
    </pivotField>
    <pivotField axis="axisCol" showAll="0">
      <items count="9">
        <item x="7"/>
        <item x="2"/>
        <item x="1"/>
        <item x="3"/>
        <item x="0"/>
        <item x="6"/>
        <item x="5"/>
        <item x="4"/>
        <item t="default"/>
      </items>
    </pivotField>
    <pivotField showAll="0"/>
    <pivotField axis="axisPage" showAll="0" defaultSubtotal="0">
      <items count="3">
        <item x="0"/>
        <item x="1"/>
        <item x="2"/>
      </items>
    </pivotField>
    <pivotField axis="axisPage" showAll="0" defaultSubtotal="0">
      <items count="3">
        <item x="0"/>
        <item x="1"/>
        <item x="2"/>
      </items>
    </pivotField>
    <pivotField axis="axisPage" showAll="0" defaultSubtotal="0">
      <items count="2">
        <item x="0"/>
        <item x="1"/>
      </items>
    </pivotField>
    <pivotField showAll="0" defaultSubtotal="0"/>
    <pivotField dataField="1" numFmtId="170" showAll="0" defaultSubtotal="0"/>
  </pivotFields>
  <rowFields count="1">
    <field x="0"/>
  </rowFields>
  <rowItems count="22">
    <i>
      <x v="1"/>
    </i>
    <i>
      <x v="2"/>
    </i>
    <i>
      <x v="3"/>
    </i>
    <i>
      <x v="4"/>
    </i>
    <i>
      <x v="6"/>
    </i>
    <i>
      <x v="7"/>
    </i>
    <i>
      <x v="8"/>
    </i>
    <i>
      <x v="9"/>
    </i>
    <i>
      <x v="10"/>
    </i>
    <i>
      <x v="11"/>
    </i>
    <i>
      <x v="13"/>
    </i>
    <i>
      <x v="14"/>
    </i>
    <i>
      <x v="15"/>
    </i>
    <i>
      <x v="16"/>
    </i>
    <i>
      <x v="17"/>
    </i>
    <i>
      <x v="18"/>
    </i>
    <i>
      <x v="19"/>
    </i>
    <i>
      <x v="20"/>
    </i>
    <i>
      <x v="21"/>
    </i>
    <i>
      <x v="24"/>
    </i>
    <i>
      <x v="25"/>
    </i>
    <i>
      <x v="26"/>
    </i>
  </rowItems>
  <colFields count="1">
    <field x="3"/>
  </colFields>
  <colItems count="7">
    <i>
      <x/>
    </i>
    <i>
      <x v="1"/>
    </i>
    <i>
      <x v="2"/>
    </i>
    <i>
      <x v="4"/>
    </i>
    <i>
      <x v="5"/>
    </i>
    <i>
      <x v="6"/>
    </i>
    <i>
      <x v="7"/>
    </i>
  </colItems>
  <pageFields count="4">
    <pageField fld="7" item="0" hier="-1"/>
    <pageField fld="2" item="0" hier="-1"/>
    <pageField fld="6" item="2" hier="-1"/>
    <pageField fld="5" item="2" hier="-1"/>
  </pageFields>
  <dataFields count="1">
    <dataField name="Sum of Value" fld="9" baseField="3" baseItem="3" numFmtId="1"/>
  </dataFields>
  <formats count="4">
    <format dxfId="13">
      <pivotArea field="5" grandCol="1" collapsedLevelsAreSubtotals="1" axis="axisPage" fieldPosition="3">
        <references count="2">
          <reference field="2" count="1">
            <x v="0"/>
          </reference>
          <reference field="5" count="1" selected="0">
            <x v="2"/>
          </reference>
        </references>
      </pivotArea>
    </format>
    <format dxfId="12">
      <pivotArea field="5" grandCol="1" collapsedLevelsAreSubtotals="1" axis="axisPage" fieldPosition="3">
        <references count="3">
          <reference field="2" count="1" selected="0">
            <x v="0"/>
          </reference>
          <reference field="3" count="1">
            <x v="2"/>
          </reference>
          <reference field="5" count="1" selected="0">
            <x v="2"/>
          </reference>
        </references>
      </pivotArea>
    </format>
    <format dxfId="11">
      <pivotArea field="5" grandCol="1" collapsedLevelsAreSubtotals="1" axis="axisPage" fieldPosition="3">
        <references count="3">
          <reference field="2" count="1" selected="0">
            <x v="0"/>
          </reference>
          <reference field="3" count="1">
            <x v="2"/>
          </reference>
          <reference field="5" count="1" selected="0">
            <x v="1"/>
          </reference>
        </references>
      </pivotArea>
    </format>
    <format dxfId="10">
      <pivotArea field="5" grandCol="1" collapsedLevelsAreSubtotals="1" axis="axisPage" fieldPosition="3">
        <references count="3">
          <reference field="2" count="1" selected="0">
            <x v="0"/>
          </reference>
          <reference field="3" count="1">
            <x v="2"/>
          </reference>
          <reference field="5" count="1" selected="0">
            <x v="1"/>
          </reference>
        </references>
      </pivotArea>
    </format>
  </formats>
  <chartFormats count="9">
    <chartFormat chart="0" format="7" series="1">
      <pivotArea type="data" outline="0" fieldPosition="0">
        <references count="1">
          <reference field="6" count="1" selected="0">
            <x v="0"/>
          </reference>
        </references>
      </pivotArea>
    </chartFormat>
    <chartFormat chart="0" format="8" series="1">
      <pivotArea type="data" outline="0" fieldPosition="0">
        <references count="1">
          <reference field="6" count="1" selected="0">
            <x v="1"/>
          </reference>
        </references>
      </pivotArea>
    </chartFormat>
    <chartFormat chart="0" format="9" series="1">
      <pivotArea type="data" outline="0" fieldPosition="0">
        <references count="1">
          <reference field="6" count="1" selected="0">
            <x v="2"/>
          </reference>
        </references>
      </pivotArea>
    </chartFormat>
    <chartFormat chart="0" format="10" series="1">
      <pivotArea type="data" outline="0" fieldPosition="0">
        <references count="1">
          <reference field="4294967294"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2" series="1">
      <pivotArea type="data" outline="0" fieldPosition="0">
        <references count="2">
          <reference field="4294967294" count="1" selected="0">
            <x v="0"/>
          </reference>
          <reference field="5" count="1" selected="0">
            <x v="2"/>
          </reference>
        </references>
      </pivotArea>
    </chartFormat>
    <chartFormat chart="0" format="13" series="1">
      <pivotArea type="data" outline="0" fieldPosition="0">
        <references count="2">
          <reference field="4294967294" count="1" selected="0">
            <x v="0"/>
          </reference>
          <reference field="6" count="1" selected="0">
            <x v="0"/>
          </reference>
        </references>
      </pivotArea>
    </chartFormat>
    <chartFormat chart="0" format="14" series="1">
      <pivotArea type="data" outline="0" fieldPosition="0">
        <references count="2">
          <reference field="4294967294" count="1" selected="0">
            <x v="0"/>
          </reference>
          <reference field="6" count="1" selected="0">
            <x v="1"/>
          </reference>
        </references>
      </pivotArea>
    </chartFormat>
    <chartFormat chart="0" format="15" series="1">
      <pivotArea type="data" outline="0" fieldPosition="0">
        <references count="2">
          <reference field="4294967294" count="1" selected="0">
            <x v="0"/>
          </reference>
          <reference field="6"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ec.europa.eu/eurostat/fr/web/nuts/history" TargetMode="External"/><Relationship Id="rId7" Type="http://schemas.openxmlformats.org/officeDocument/2006/relationships/printerSettings" Target="../printerSettings/printerSettings1.bin"/><Relationship Id="rId2" Type="http://schemas.openxmlformats.org/officeDocument/2006/relationships/hyperlink" Target="https://globalwindatlas.info/" TargetMode="External"/><Relationship Id="rId1" Type="http://schemas.openxmlformats.org/officeDocument/2006/relationships/hyperlink" Target="https://gmao.gsfc.nasa.gov/reanalysis/MERRA/" TargetMode="External"/><Relationship Id="rId6" Type="http://schemas.openxmlformats.org/officeDocument/2006/relationships/hyperlink" Target="https://www.sciencedirect.com/science/article/pii/S2211467X19300720" TargetMode="External"/><Relationship Id="rId5" Type="http://schemas.openxmlformats.org/officeDocument/2006/relationships/hyperlink" Target="https://creativecommons.org/licenses/by/4.0/" TargetMode="External"/><Relationship Id="rId4" Type="http://schemas.openxmlformats.org/officeDocument/2006/relationships/hyperlink" Target="https://setis.ec.europa.eu/EMHIRES-datasets"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ea.europa.eu/data-and-maps/data/corine-land-cover-2006-raster-3"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9:C66"/>
  <sheetViews>
    <sheetView topLeftCell="A43" zoomScale="115" zoomScaleNormal="115" workbookViewId="0">
      <selection activeCell="C61" sqref="C61"/>
    </sheetView>
  </sheetViews>
  <sheetFormatPr defaultRowHeight="15"/>
  <cols>
    <col min="1" max="1" width="9.140625" style="2"/>
    <col min="2" max="2" width="12.28515625" style="2" customWidth="1"/>
    <col min="3" max="16384" width="9.140625" style="2"/>
  </cols>
  <sheetData>
    <row r="9" spans="2:2" s="193" customFormat="1"/>
    <row r="10" spans="2:2" s="193" customFormat="1"/>
    <row r="11" spans="2:2" s="193" customFormat="1"/>
    <row r="12" spans="2:2" s="193" customFormat="1" ht="28.5">
      <c r="B12" s="208" t="s">
        <v>524</v>
      </c>
    </row>
    <row r="15" spans="2:2">
      <c r="B15" s="3" t="s">
        <v>1024</v>
      </c>
    </row>
    <row r="16" spans="2:2">
      <c r="B16" s="2" t="s">
        <v>1094</v>
      </c>
    </row>
    <row r="17" spans="2:2" s="193" customFormat="1">
      <c r="B17" s="193" t="s">
        <v>1095</v>
      </c>
    </row>
    <row r="18" spans="2:2">
      <c r="B18" s="2" t="s">
        <v>1096</v>
      </c>
    </row>
    <row r="19" spans="2:2" s="193" customFormat="1">
      <c r="B19" s="193" t="s">
        <v>1097</v>
      </c>
    </row>
    <row r="21" spans="2:2" s="193" customFormat="1">
      <c r="B21" s="3" t="s">
        <v>1099</v>
      </c>
    </row>
    <row r="22" spans="2:2" s="193" customFormat="1">
      <c r="B22" s="198" t="s">
        <v>1098</v>
      </c>
    </row>
    <row r="23" spans="2:2" s="193" customFormat="1">
      <c r="B23" s="26"/>
    </row>
    <row r="24" spans="2:2">
      <c r="B24" s="3" t="s">
        <v>521</v>
      </c>
    </row>
    <row r="25" spans="2:2">
      <c r="B25" s="26" t="s">
        <v>522</v>
      </c>
    </row>
    <row r="26" spans="2:2">
      <c r="B26" s="10" t="s">
        <v>523</v>
      </c>
    </row>
    <row r="27" spans="2:2">
      <c r="B27" s="26" t="s">
        <v>1037</v>
      </c>
    </row>
    <row r="28" spans="2:2">
      <c r="B28" s="26"/>
    </row>
    <row r="29" spans="2:2">
      <c r="B29" s="3" t="s">
        <v>478</v>
      </c>
    </row>
    <row r="30" spans="2:2">
      <c r="B30" s="173" t="s">
        <v>1092</v>
      </c>
    </row>
    <row r="31" spans="2:2" s="193" customFormat="1">
      <c r="B31" s="173" t="s">
        <v>1093</v>
      </c>
    </row>
    <row r="32" spans="2:2">
      <c r="B32" s="2" t="s">
        <v>1030</v>
      </c>
    </row>
    <row r="33" spans="2:2">
      <c r="B33" s="2" t="s">
        <v>1031</v>
      </c>
    </row>
    <row r="34" spans="2:2">
      <c r="B34" s="2" t="s">
        <v>1032</v>
      </c>
    </row>
    <row r="35" spans="2:2">
      <c r="B35" s="10" t="s">
        <v>1033</v>
      </c>
    </row>
    <row r="37" spans="2:2">
      <c r="B37" s="2" t="s">
        <v>482</v>
      </c>
    </row>
    <row r="38" spans="2:2">
      <c r="B38" s="2" t="s">
        <v>480</v>
      </c>
    </row>
    <row r="39" spans="2:2">
      <c r="B39" s="10" t="s">
        <v>479</v>
      </c>
    </row>
    <row r="40" spans="2:2">
      <c r="B40" s="10" t="s">
        <v>481</v>
      </c>
    </row>
    <row r="42" spans="2:2">
      <c r="B42" s="3" t="s">
        <v>548</v>
      </c>
    </row>
    <row r="43" spans="2:2">
      <c r="B43" s="10" t="s">
        <v>549</v>
      </c>
    </row>
    <row r="45" spans="2:2">
      <c r="B45" s="3" t="s">
        <v>723</v>
      </c>
    </row>
    <row r="46" spans="2:2">
      <c r="B46" s="198" t="s">
        <v>724</v>
      </c>
    </row>
    <row r="48" spans="2:2">
      <c r="B48" s="3" t="s">
        <v>1063</v>
      </c>
    </row>
    <row r="49" spans="2:3">
      <c r="B49" s="181">
        <v>43651</v>
      </c>
      <c r="C49" s="2" t="s">
        <v>1064</v>
      </c>
    </row>
    <row r="50" spans="2:3">
      <c r="C50" s="2" t="s">
        <v>1065</v>
      </c>
    </row>
    <row r="51" spans="2:3">
      <c r="C51" s="2" t="s">
        <v>1067</v>
      </c>
    </row>
    <row r="52" spans="2:3">
      <c r="B52" s="181">
        <v>43665</v>
      </c>
      <c r="C52" s="2" t="s">
        <v>1084</v>
      </c>
    </row>
    <row r="53" spans="2:3">
      <c r="C53" s="193" t="s">
        <v>1085</v>
      </c>
    </row>
    <row r="54" spans="2:3">
      <c r="C54" s="2" t="s">
        <v>1090</v>
      </c>
    </row>
    <row r="55" spans="2:3">
      <c r="C55" s="2" t="s">
        <v>1091</v>
      </c>
    </row>
    <row r="56" spans="2:3">
      <c r="C56" s="2" t="s">
        <v>1086</v>
      </c>
    </row>
    <row r="57" spans="2:3">
      <c r="C57" s="2" t="s">
        <v>1066</v>
      </c>
    </row>
    <row r="58" spans="2:3" s="193" customFormat="1">
      <c r="B58" s="181">
        <v>43901</v>
      </c>
      <c r="C58" s="193" t="s">
        <v>1109</v>
      </c>
    </row>
    <row r="59" spans="2:3" s="193" customFormat="1">
      <c r="C59" s="193" t="s">
        <v>1110</v>
      </c>
    </row>
    <row r="60" spans="2:3" s="193" customFormat="1">
      <c r="B60" s="181">
        <v>44033</v>
      </c>
      <c r="C60" s="193" t="s">
        <v>1137</v>
      </c>
    </row>
    <row r="61" spans="2:3" s="193" customFormat="1"/>
    <row r="63" spans="2:3">
      <c r="B63" s="3" t="s">
        <v>1104</v>
      </c>
    </row>
    <row r="64" spans="2:3">
      <c r="C64" s="2" t="s">
        <v>1101</v>
      </c>
    </row>
    <row r="65" spans="3:3">
      <c r="C65" s="2" t="s">
        <v>1102</v>
      </c>
    </row>
    <row r="66" spans="3:3">
      <c r="C66" s="2" t="s">
        <v>1103</v>
      </c>
    </row>
  </sheetData>
  <hyperlinks>
    <hyperlink ref="B39" r:id="rId1"/>
    <hyperlink ref="B40" r:id="rId2"/>
    <hyperlink ref="B43" r:id="rId3"/>
    <hyperlink ref="B46" r:id="rId4"/>
    <hyperlink ref="B35" r:id="rId5"/>
    <hyperlink ref="B22" r:id="rId6"/>
  </hyperlinks>
  <pageMargins left="0.7" right="0.7" top="0.75" bottom="0.75" header="0.3" footer="0.3"/>
  <pageSetup paperSize="9" orientation="portrait" r:id="rId7"/>
  <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S2:AO59"/>
  <sheetViews>
    <sheetView tabSelected="1" zoomScale="55" zoomScaleNormal="55" workbookViewId="0">
      <selection activeCell="T13" sqref="T13"/>
    </sheetView>
  </sheetViews>
  <sheetFormatPr defaultRowHeight="15"/>
  <cols>
    <col min="1" max="19" width="9.140625" style="203"/>
    <col min="20" max="20" width="29.7109375" style="203" customWidth="1"/>
    <col min="21" max="21" width="6.5703125" style="203" customWidth="1"/>
    <col min="22" max="25" width="10.7109375" style="203" customWidth="1"/>
    <col min="26" max="26" width="10.5703125" style="203" customWidth="1"/>
    <col min="27" max="27" width="10.7109375" style="203" customWidth="1"/>
    <col min="28" max="28" width="12" style="203" customWidth="1"/>
    <col min="29" max="29" width="10.28515625" style="203" customWidth="1"/>
    <col min="30" max="32" width="9.140625" style="203"/>
    <col min="33" max="34" width="9.28515625" style="203" bestFit="1" customWidth="1"/>
    <col min="35" max="35" width="9.7109375" style="203" bestFit="1" customWidth="1"/>
    <col min="36" max="16384" width="9.140625" style="203"/>
  </cols>
  <sheetData>
    <row r="2" spans="19:41" ht="23.25">
      <c r="V2" s="184" t="s">
        <v>1079</v>
      </c>
    </row>
    <row r="3" spans="19:41" ht="18.75">
      <c r="V3" s="239" t="s">
        <v>767</v>
      </c>
      <c r="W3" s="239"/>
      <c r="X3" s="239"/>
      <c r="Y3" s="239"/>
      <c r="Z3" s="239"/>
      <c r="AD3" s="236"/>
      <c r="AE3" s="236"/>
    </row>
    <row r="4" spans="19:41" ht="231">
      <c r="T4" s="203" t="s">
        <v>1136</v>
      </c>
      <c r="V4" s="189" t="s">
        <v>1077</v>
      </c>
      <c r="W4" s="190" t="s">
        <v>1069</v>
      </c>
      <c r="X4" s="188" t="s">
        <v>718</v>
      </c>
      <c r="Y4" s="191" t="s">
        <v>1073</v>
      </c>
      <c r="Z4" s="183" t="s">
        <v>1111</v>
      </c>
      <c r="AA4" s="205" t="s">
        <v>516</v>
      </c>
      <c r="AG4" s="6"/>
      <c r="AH4" s="6"/>
      <c r="AI4" s="6"/>
    </row>
    <row r="5" spans="19:41">
      <c r="T5" s="203" t="s">
        <v>1133</v>
      </c>
      <c r="V5" s="204">
        <f>V24/1000*'Raw data'!$D$2</f>
        <v>21.064000000000004</v>
      </c>
      <c r="W5" s="204">
        <f>W24/1000*'Raw data'!$D$2</f>
        <v>9.1880000000000006</v>
      </c>
      <c r="X5" s="204">
        <f>X24/1000*'Raw data'!$D$2</f>
        <v>221.50400000000002</v>
      </c>
      <c r="Y5" s="204">
        <f>Y24/1000*'Raw data'!$D$2</f>
        <v>62.608000000000004</v>
      </c>
      <c r="Z5" s="204">
        <f>Z24/1000*'Raw data'!$D$2</f>
        <v>122.36000000000001</v>
      </c>
      <c r="AA5" s="182">
        <f>SUM(V5:Z5)</f>
        <v>436.72400000000005</v>
      </c>
      <c r="AC5" s="200"/>
      <c r="AF5" s="200"/>
      <c r="AG5" s="204"/>
      <c r="AH5" s="204"/>
      <c r="AI5" s="204"/>
      <c r="AJ5" s="204"/>
      <c r="AK5" s="204"/>
      <c r="AL5" s="204"/>
      <c r="AM5" s="204"/>
      <c r="AN5" s="200"/>
      <c r="AO5" s="199"/>
    </row>
    <row r="6" spans="19:41">
      <c r="T6" s="203" t="s">
        <v>1115</v>
      </c>
      <c r="V6" s="204">
        <f>V16/1000*'Raw data'!$D$2</f>
        <v>193.70000000000002</v>
      </c>
      <c r="W6" s="204">
        <f>W16/1000*'Raw data'!$D$2</f>
        <v>263.85200000000003</v>
      </c>
      <c r="X6" s="204">
        <f>X16/1000*'Raw data'!$D$2</f>
        <v>176.67600000000004</v>
      </c>
      <c r="Y6" s="204">
        <f>Y16/1000*'Raw data'!$D$2</f>
        <v>48.564000000000007</v>
      </c>
      <c r="Z6" s="204">
        <f>Z16/1000*'Raw data'!$D$2</f>
        <v>500.62400000000002</v>
      </c>
      <c r="AA6" s="182">
        <f t="shared" ref="AA6:AA9" si="0">SUM(V6:Z6)</f>
        <v>1183.4160000000002</v>
      </c>
      <c r="AC6" s="200"/>
      <c r="AF6" s="200"/>
      <c r="AG6" s="204"/>
      <c r="AH6" s="204"/>
      <c r="AI6" s="204"/>
      <c r="AJ6" s="204"/>
      <c r="AK6" s="204"/>
      <c r="AL6" s="204"/>
      <c r="AM6" s="204"/>
      <c r="AN6" s="200"/>
      <c r="AO6" s="199"/>
    </row>
    <row r="7" spans="19:41">
      <c r="T7" s="262" t="s">
        <v>1134</v>
      </c>
      <c r="V7" s="204">
        <f>V15/1000*'Raw data'!$D$2-V5</f>
        <v>891.86800000000017</v>
      </c>
      <c r="W7" s="204">
        <f>W15/1000*'Raw data'!$D$2-W5</f>
        <v>174.06800000000004</v>
      </c>
      <c r="X7" s="204">
        <f>X15/1000*'Raw data'!$D$2-X5</f>
        <v>33.371999999999986</v>
      </c>
      <c r="Y7" s="204">
        <f>Y15/1000*'Raw data'!$D$2-Y5</f>
        <v>0.5519999999999925</v>
      </c>
      <c r="Z7" s="204">
        <f>Z15/1000*'Raw data'!$D$2-Z5</f>
        <v>347.15600000000006</v>
      </c>
      <c r="AA7" s="182">
        <f t="shared" si="0"/>
        <v>1447.0160000000001</v>
      </c>
      <c r="AC7" s="200"/>
      <c r="AF7" s="200"/>
      <c r="AG7" s="204"/>
      <c r="AH7" s="204"/>
      <c r="AI7" s="204"/>
      <c r="AJ7" s="204"/>
      <c r="AK7" s="204"/>
      <c r="AL7" s="204"/>
      <c r="AM7" s="204"/>
      <c r="AN7" s="200"/>
      <c r="AO7" s="199"/>
    </row>
    <row r="8" spans="19:41">
      <c r="T8" s="262" t="s">
        <v>1113</v>
      </c>
      <c r="V8" s="204">
        <f>V14/1000*'Raw data'!$D$2</f>
        <v>731.60800000000006</v>
      </c>
      <c r="W8" s="204">
        <f>W14/1000*'Raw data'!$D$2</f>
        <v>86.903999999999996</v>
      </c>
      <c r="X8" s="204">
        <f>X14/1000*'Raw data'!$D$2</f>
        <v>43.819999999999993</v>
      </c>
      <c r="Y8" s="204">
        <f>Y14/1000*'Raw data'!$D$2</f>
        <v>3.6880000000000002</v>
      </c>
      <c r="Z8" s="204">
        <f>Z14/1000*'Raw data'!$D$2</f>
        <v>579.024</v>
      </c>
      <c r="AA8" s="182">
        <f t="shared" si="0"/>
        <v>1445.0440000000001</v>
      </c>
      <c r="AC8" s="200"/>
      <c r="AF8" s="200"/>
      <c r="AG8" s="204"/>
      <c r="AH8" s="204"/>
      <c r="AI8" s="204"/>
      <c r="AJ8" s="204"/>
      <c r="AK8" s="204"/>
      <c r="AL8" s="204"/>
      <c r="AM8" s="204"/>
      <c r="AN8" s="200"/>
      <c r="AO8" s="199"/>
    </row>
    <row r="9" spans="19:41">
      <c r="T9" s="203" t="s">
        <v>1116</v>
      </c>
      <c r="V9" s="204">
        <f>V17/1000*'Raw data'!$D$2</f>
        <v>45.284000000000006</v>
      </c>
      <c r="W9" s="204">
        <f>W17/1000*'Raw data'!$D$2</f>
        <v>50.216000000000001</v>
      </c>
      <c r="X9" s="204">
        <f>X17/1000*'Raw data'!$D$2</f>
        <v>31.240000000000002</v>
      </c>
      <c r="Y9" s="204">
        <f>Y17/1000*'Raw data'!$D$2</f>
        <v>0</v>
      </c>
      <c r="Z9" s="204">
        <f>Z17/1000*'Raw data'!$D$2</f>
        <v>33.543999999999997</v>
      </c>
      <c r="AA9" s="182">
        <f t="shared" si="0"/>
        <v>160.28399999999999</v>
      </c>
      <c r="AC9" s="200"/>
      <c r="AF9" s="200"/>
      <c r="AG9" s="204"/>
      <c r="AH9" s="204"/>
      <c r="AI9" s="204"/>
      <c r="AJ9" s="204"/>
      <c r="AK9" s="204"/>
      <c r="AL9" s="204"/>
      <c r="AM9" s="204"/>
      <c r="AN9" s="200"/>
      <c r="AO9" s="199"/>
    </row>
    <row r="10" spans="19:41">
      <c r="T10" s="205" t="s">
        <v>516</v>
      </c>
      <c r="U10" s="205"/>
      <c r="V10" s="182">
        <f>SUM(V5:V9)</f>
        <v>1883.5240000000003</v>
      </c>
      <c r="W10" s="182">
        <f t="shared" ref="W10:Z10" si="1">SUM(W5:W9)</f>
        <v>584.22800000000007</v>
      </c>
      <c r="X10" s="182">
        <f t="shared" si="1"/>
        <v>506.61200000000002</v>
      </c>
      <c r="Y10" s="182">
        <f t="shared" si="1"/>
        <v>115.41200000000001</v>
      </c>
      <c r="Z10" s="182">
        <f t="shared" si="1"/>
        <v>1582.7080000000003</v>
      </c>
      <c r="AA10" s="200"/>
      <c r="AB10" s="200"/>
      <c r="AC10" s="200"/>
      <c r="AF10" s="200"/>
      <c r="AG10" s="204"/>
      <c r="AH10" s="204"/>
      <c r="AI10" s="204"/>
      <c r="AJ10" s="204"/>
      <c r="AK10" s="204"/>
      <c r="AL10" s="204"/>
      <c r="AM10" s="204"/>
      <c r="AN10" s="200"/>
      <c r="AO10" s="199"/>
    </row>
    <row r="11" spans="19:41">
      <c r="V11" s="204"/>
      <c r="W11" s="204"/>
      <c r="X11" s="204"/>
      <c r="Y11" s="204"/>
      <c r="Z11" s="204"/>
      <c r="AA11" s="200"/>
      <c r="AB11" s="200"/>
      <c r="AC11" s="200"/>
      <c r="AF11" s="200"/>
      <c r="AG11" s="204"/>
      <c r="AH11" s="204"/>
      <c r="AI11" s="204"/>
      <c r="AJ11" s="204"/>
      <c r="AK11" s="204"/>
      <c r="AL11" s="204"/>
      <c r="AM11" s="204"/>
      <c r="AN11" s="200"/>
      <c r="AO11" s="199"/>
    </row>
    <row r="12" spans="19:41">
      <c r="V12" s="204"/>
      <c r="W12" s="204"/>
      <c r="X12" s="204"/>
      <c r="Y12" s="204"/>
      <c r="Z12" s="204"/>
      <c r="AA12" s="200"/>
      <c r="AB12" s="200"/>
      <c r="AC12" s="200"/>
      <c r="AF12" s="200"/>
      <c r="AG12" s="204"/>
      <c r="AH12" s="204"/>
      <c r="AI12" s="204"/>
      <c r="AJ12" s="204"/>
      <c r="AK12" s="204"/>
      <c r="AL12" s="204"/>
      <c r="AM12" s="204"/>
      <c r="AN12" s="200"/>
      <c r="AO12" s="199"/>
    </row>
    <row r="13" spans="19:41">
      <c r="S13" s="265" t="s">
        <v>1135</v>
      </c>
      <c r="T13" s="260" t="s">
        <v>1112</v>
      </c>
      <c r="U13" s="17"/>
      <c r="V13" s="266" t="s">
        <v>507</v>
      </c>
      <c r="W13" s="266" t="s">
        <v>507</v>
      </c>
      <c r="X13" s="266" t="s">
        <v>507</v>
      </c>
      <c r="Y13" s="265" t="s">
        <v>507</v>
      </c>
      <c r="Z13" s="266" t="s">
        <v>507</v>
      </c>
      <c r="AA13" s="200"/>
      <c r="AB13" s="200"/>
      <c r="AC13" s="200"/>
      <c r="AF13" s="200"/>
      <c r="AG13" s="204"/>
      <c r="AH13" s="204"/>
      <c r="AI13" s="204"/>
      <c r="AJ13" s="204"/>
      <c r="AK13" s="204"/>
      <c r="AL13" s="204"/>
      <c r="AM13" s="204"/>
      <c r="AN13" s="200"/>
      <c r="AO13" s="199"/>
    </row>
    <row r="14" spans="19:41">
      <c r="S14" s="260">
        <v>1</v>
      </c>
      <c r="T14" s="260" t="s">
        <v>1113</v>
      </c>
      <c r="U14" s="17"/>
      <c r="V14" s="261">
        <v>146321.60000000001</v>
      </c>
      <c r="W14" s="261">
        <v>17380.8</v>
      </c>
      <c r="X14" s="261">
        <v>8764</v>
      </c>
      <c r="Y14" s="261">
        <v>737.6</v>
      </c>
      <c r="Z14" s="261">
        <v>115804.8</v>
      </c>
      <c r="AA14" s="200"/>
      <c r="AB14" s="200"/>
      <c r="AC14" s="200"/>
      <c r="AF14" s="200"/>
      <c r="AG14" s="204"/>
      <c r="AH14" s="204"/>
      <c r="AI14" s="204"/>
      <c r="AJ14" s="204"/>
      <c r="AK14" s="204"/>
      <c r="AL14" s="204"/>
      <c r="AM14" s="204"/>
      <c r="AN14" s="200"/>
      <c r="AO14" s="199"/>
    </row>
    <row r="15" spans="19:41">
      <c r="S15" s="260">
        <v>2</v>
      </c>
      <c r="T15" s="260" t="s">
        <v>1114</v>
      </c>
      <c r="U15" s="17"/>
      <c r="V15" s="261">
        <v>182586.40000000002</v>
      </c>
      <c r="W15" s="261">
        <v>36651.200000000004</v>
      </c>
      <c r="X15" s="261">
        <v>50975.200000000004</v>
      </c>
      <c r="Y15" s="261">
        <v>12632</v>
      </c>
      <c r="Z15" s="261">
        <v>93903.200000000012</v>
      </c>
      <c r="AA15" s="200"/>
      <c r="AB15" s="200"/>
      <c r="AC15" s="200"/>
      <c r="AF15" s="200"/>
      <c r="AG15" s="204"/>
      <c r="AH15" s="204"/>
      <c r="AI15" s="204"/>
      <c r="AJ15" s="204"/>
      <c r="AK15" s="204"/>
      <c r="AL15" s="204"/>
      <c r="AM15" s="204"/>
      <c r="AN15" s="200"/>
      <c r="AO15" s="199"/>
    </row>
    <row r="16" spans="19:41">
      <c r="S16" s="260">
        <v>3</v>
      </c>
      <c r="T16" s="260" t="s">
        <v>1115</v>
      </c>
      <c r="U16" s="17"/>
      <c r="V16" s="261">
        <v>38740</v>
      </c>
      <c r="W16" s="261">
        <v>52770.400000000001</v>
      </c>
      <c r="X16" s="261">
        <v>35335.200000000004</v>
      </c>
      <c r="Y16" s="261">
        <v>9712.8000000000011</v>
      </c>
      <c r="Z16" s="261">
        <v>100124.8</v>
      </c>
      <c r="AA16" s="200"/>
      <c r="AB16" s="200"/>
      <c r="AC16" s="200"/>
      <c r="AF16" s="200"/>
      <c r="AG16" s="204"/>
      <c r="AH16" s="204"/>
      <c r="AI16" s="204"/>
      <c r="AJ16" s="204"/>
      <c r="AK16" s="204"/>
      <c r="AL16" s="204"/>
      <c r="AM16" s="204"/>
      <c r="AN16" s="200"/>
      <c r="AO16" s="199"/>
    </row>
    <row r="17" spans="19:41">
      <c r="S17" s="260">
        <v>4</v>
      </c>
      <c r="T17" s="260" t="s">
        <v>1116</v>
      </c>
      <c r="U17" s="17"/>
      <c r="V17" s="261">
        <v>9056.8000000000011</v>
      </c>
      <c r="W17" s="261">
        <v>10043.200000000001</v>
      </c>
      <c r="X17" s="261">
        <v>6248</v>
      </c>
      <c r="Y17" s="261">
        <v>0</v>
      </c>
      <c r="Z17" s="261">
        <v>6708.8</v>
      </c>
      <c r="AA17" s="200"/>
      <c r="AB17" s="200"/>
      <c r="AC17" s="200"/>
      <c r="AF17" s="200"/>
      <c r="AG17" s="204"/>
      <c r="AH17" s="204"/>
      <c r="AI17" s="204"/>
      <c r="AJ17" s="204"/>
      <c r="AK17" s="204"/>
      <c r="AL17" s="204"/>
      <c r="AM17" s="204"/>
      <c r="AN17" s="200"/>
      <c r="AO17" s="199"/>
    </row>
    <row r="18" spans="19:41">
      <c r="S18" s="260">
        <v>5</v>
      </c>
      <c r="T18" s="260" t="s">
        <v>1117</v>
      </c>
      <c r="U18" s="17"/>
      <c r="V18" s="261">
        <v>0</v>
      </c>
      <c r="W18" s="261">
        <v>0</v>
      </c>
      <c r="X18" s="261">
        <v>0</v>
      </c>
      <c r="Y18" s="261">
        <v>0</v>
      </c>
      <c r="Z18" s="261">
        <v>0</v>
      </c>
      <c r="AA18" s="200"/>
      <c r="AB18" s="200"/>
      <c r="AC18" s="200"/>
      <c r="AF18" s="200"/>
      <c r="AG18" s="204"/>
      <c r="AH18" s="204"/>
      <c r="AI18" s="204"/>
      <c r="AJ18" s="204"/>
      <c r="AK18" s="204"/>
      <c r="AL18" s="204"/>
      <c r="AM18" s="204"/>
      <c r="AN18" s="200"/>
      <c r="AO18" s="199"/>
    </row>
    <row r="19" spans="19:41">
      <c r="S19" s="260">
        <v>6</v>
      </c>
      <c r="T19" s="260" t="s">
        <v>1118</v>
      </c>
      <c r="U19" s="17"/>
      <c r="V19" s="261">
        <v>0</v>
      </c>
      <c r="W19" s="261">
        <v>0</v>
      </c>
      <c r="X19" s="261">
        <v>0</v>
      </c>
      <c r="Y19" s="261">
        <v>0</v>
      </c>
      <c r="Z19" s="261">
        <v>0</v>
      </c>
      <c r="AA19" s="200"/>
      <c r="AB19" s="200"/>
      <c r="AC19" s="200"/>
      <c r="AF19" s="200"/>
      <c r="AG19" s="204"/>
      <c r="AH19" s="204"/>
      <c r="AI19" s="204"/>
      <c r="AJ19" s="204"/>
      <c r="AK19" s="204"/>
      <c r="AL19" s="204"/>
      <c r="AM19" s="204"/>
      <c r="AN19" s="200"/>
      <c r="AO19" s="199"/>
    </row>
    <row r="20" spans="19:41">
      <c r="S20" s="260">
        <v>7</v>
      </c>
      <c r="T20" s="260" t="s">
        <v>1119</v>
      </c>
      <c r="U20" s="17"/>
      <c r="V20" s="261">
        <v>0</v>
      </c>
      <c r="W20" s="261">
        <v>0</v>
      </c>
      <c r="X20" s="261">
        <v>0</v>
      </c>
      <c r="Y20" s="261">
        <v>0</v>
      </c>
      <c r="Z20" s="261">
        <v>0</v>
      </c>
      <c r="AA20" s="200"/>
      <c r="AB20" s="200"/>
      <c r="AC20" s="200"/>
      <c r="AF20" s="200"/>
      <c r="AG20" s="204"/>
      <c r="AH20" s="204"/>
      <c r="AI20" s="204"/>
      <c r="AJ20" s="204"/>
      <c r="AK20" s="204"/>
      <c r="AL20" s="204"/>
      <c r="AM20" s="204"/>
      <c r="AN20" s="200"/>
      <c r="AO20" s="199"/>
    </row>
    <row r="21" spans="19:41">
      <c r="S21" s="260">
        <v>8</v>
      </c>
      <c r="T21" s="260" t="s">
        <v>1120</v>
      </c>
      <c r="U21" s="17"/>
      <c r="V21" s="263">
        <v>20884.800000000003</v>
      </c>
      <c r="W21" s="263">
        <v>8404</v>
      </c>
      <c r="X21" s="263">
        <v>8700</v>
      </c>
      <c r="Y21" s="263">
        <v>736.80000000000007</v>
      </c>
      <c r="Z21" s="263">
        <v>33896</v>
      </c>
      <c r="AA21" s="200"/>
      <c r="AB21" s="200"/>
      <c r="AC21" s="200"/>
      <c r="AF21" s="200"/>
      <c r="AG21" s="204"/>
      <c r="AH21" s="204"/>
      <c r="AI21" s="204"/>
      <c r="AJ21" s="204"/>
      <c r="AK21" s="204"/>
      <c r="AL21" s="204"/>
      <c r="AM21" s="204"/>
      <c r="AN21" s="200"/>
      <c r="AO21" s="199"/>
    </row>
    <row r="22" spans="19:41">
      <c r="S22" s="260">
        <v>9</v>
      </c>
      <c r="T22" s="260" t="s">
        <v>1121</v>
      </c>
      <c r="U22" s="17"/>
      <c r="V22" s="263">
        <v>27712.800000000003</v>
      </c>
      <c r="W22" s="263">
        <v>612</v>
      </c>
      <c r="X22" s="263">
        <v>4</v>
      </c>
      <c r="Y22" s="263">
        <v>0.8</v>
      </c>
      <c r="Z22" s="263">
        <v>25559.200000000001</v>
      </c>
      <c r="AA22" s="200"/>
      <c r="AB22" s="200"/>
      <c r="AC22" s="200"/>
      <c r="AF22" s="200"/>
      <c r="AG22" s="204"/>
      <c r="AH22" s="204"/>
      <c r="AI22" s="204"/>
      <c r="AJ22" s="204"/>
      <c r="AK22" s="204"/>
      <c r="AL22" s="204"/>
      <c r="AM22" s="204"/>
      <c r="AN22" s="200"/>
      <c r="AO22" s="199"/>
    </row>
    <row r="23" spans="19:41">
      <c r="S23" s="260">
        <v>10</v>
      </c>
      <c r="T23" s="260" t="s">
        <v>1122</v>
      </c>
      <c r="U23" s="17"/>
      <c r="V23" s="264">
        <v>73796</v>
      </c>
      <c r="W23" s="264">
        <v>12364</v>
      </c>
      <c r="X23" s="264">
        <v>5561.6</v>
      </c>
      <c r="Y23" s="264">
        <v>107.2</v>
      </c>
      <c r="Z23" s="264">
        <v>36060.800000000003</v>
      </c>
      <c r="AA23" s="200"/>
      <c r="AB23" s="200"/>
      <c r="AC23" s="200"/>
      <c r="AG23" s="204"/>
      <c r="AH23" s="204"/>
      <c r="AI23" s="204"/>
      <c r="AJ23" s="204"/>
      <c r="AK23" s="204"/>
      <c r="AL23" s="204"/>
      <c r="AM23" s="204"/>
      <c r="AN23" s="200"/>
      <c r="AO23" s="199"/>
    </row>
    <row r="24" spans="19:41">
      <c r="S24" s="260">
        <v>11</v>
      </c>
      <c r="T24" s="260" t="s">
        <v>1123</v>
      </c>
      <c r="U24" s="17"/>
      <c r="V24" s="264">
        <v>4212.8</v>
      </c>
      <c r="W24" s="264">
        <v>1837.6000000000001</v>
      </c>
      <c r="X24" s="264">
        <v>44300.800000000003</v>
      </c>
      <c r="Y24" s="264">
        <v>12521.6</v>
      </c>
      <c r="Z24" s="264">
        <v>24472</v>
      </c>
      <c r="AA24" s="200"/>
      <c r="AB24" s="200"/>
      <c r="AC24" s="200"/>
      <c r="AF24" s="200"/>
      <c r="AG24" s="204"/>
      <c r="AH24" s="204"/>
      <c r="AI24" s="204"/>
      <c r="AJ24" s="204"/>
      <c r="AK24" s="204"/>
      <c r="AL24" s="204"/>
      <c r="AM24" s="204"/>
      <c r="AN24" s="200"/>
      <c r="AO24" s="199"/>
    </row>
    <row r="25" spans="19:41">
      <c r="S25" s="260">
        <v>12</v>
      </c>
      <c r="T25" s="260" t="s">
        <v>1124</v>
      </c>
      <c r="U25" s="17"/>
      <c r="V25" s="263">
        <v>30616.800000000003</v>
      </c>
      <c r="W25" s="263">
        <v>747.2</v>
      </c>
      <c r="X25" s="263">
        <v>51.2</v>
      </c>
      <c r="Y25" s="263">
        <v>0</v>
      </c>
      <c r="Z25" s="263">
        <v>12038.400000000001</v>
      </c>
      <c r="AA25" s="200"/>
      <c r="AB25" s="200"/>
      <c r="AC25" s="200"/>
      <c r="AG25" s="204"/>
      <c r="AH25" s="204"/>
      <c r="AI25" s="204"/>
      <c r="AJ25" s="204"/>
      <c r="AK25" s="204"/>
      <c r="AL25" s="204"/>
      <c r="AM25" s="204"/>
      <c r="AN25" s="200"/>
      <c r="AO25" s="199"/>
    </row>
    <row r="26" spans="19:41">
      <c r="S26" s="260">
        <v>13</v>
      </c>
      <c r="T26" s="260" t="s">
        <v>1125</v>
      </c>
      <c r="U26" s="17"/>
      <c r="V26" s="263">
        <v>67107.199999999997</v>
      </c>
      <c r="W26" s="263">
        <v>7617.6</v>
      </c>
      <c r="X26" s="263">
        <v>8.8000000000000007</v>
      </c>
      <c r="Y26" s="263">
        <v>0</v>
      </c>
      <c r="Z26" s="263">
        <v>44311.200000000004</v>
      </c>
      <c r="AA26" s="200"/>
      <c r="AB26" s="200"/>
      <c r="AC26" s="200"/>
      <c r="AG26" s="204"/>
      <c r="AH26" s="204"/>
      <c r="AI26" s="204"/>
      <c r="AJ26" s="204"/>
      <c r="AK26" s="204"/>
      <c r="AL26" s="204"/>
      <c r="AM26" s="204"/>
      <c r="AN26" s="200"/>
      <c r="AO26" s="199"/>
    </row>
    <row r="27" spans="19:41">
      <c r="S27" s="260">
        <v>14</v>
      </c>
      <c r="T27" s="260" t="s">
        <v>1126</v>
      </c>
      <c r="U27" s="17"/>
      <c r="V27" s="261">
        <v>0</v>
      </c>
      <c r="W27" s="261">
        <v>0</v>
      </c>
      <c r="X27" s="261">
        <v>0</v>
      </c>
      <c r="Y27" s="261">
        <v>0</v>
      </c>
      <c r="Z27" s="261">
        <v>0</v>
      </c>
      <c r="AA27" s="200"/>
      <c r="AB27" s="200"/>
      <c r="AC27" s="200"/>
    </row>
    <row r="28" spans="19:41">
      <c r="S28" s="260">
        <v>15</v>
      </c>
      <c r="T28" s="260" t="s">
        <v>1127</v>
      </c>
      <c r="U28" s="17"/>
      <c r="V28" s="261">
        <v>0</v>
      </c>
      <c r="W28" s="261">
        <v>0</v>
      </c>
      <c r="X28" s="261">
        <v>0</v>
      </c>
      <c r="Y28" s="261">
        <v>0</v>
      </c>
      <c r="Z28" s="261">
        <v>0</v>
      </c>
      <c r="AC28" s="204"/>
    </row>
    <row r="29" spans="19:41">
      <c r="S29" s="260">
        <v>16</v>
      </c>
      <c r="T29" s="260" t="s">
        <v>1128</v>
      </c>
      <c r="U29" s="17"/>
      <c r="V29" s="261">
        <v>0</v>
      </c>
      <c r="W29" s="261">
        <v>0</v>
      </c>
      <c r="X29" s="261">
        <v>0</v>
      </c>
      <c r="Y29" s="261">
        <v>0</v>
      </c>
      <c r="Z29" s="261">
        <v>0</v>
      </c>
    </row>
    <row r="30" spans="19:41">
      <c r="S30" s="260">
        <v>17</v>
      </c>
      <c r="T30" s="260" t="s">
        <v>1129</v>
      </c>
      <c r="U30" s="17"/>
      <c r="V30" s="261">
        <v>0</v>
      </c>
      <c r="W30" s="261">
        <v>0</v>
      </c>
      <c r="X30" s="261">
        <v>0</v>
      </c>
      <c r="Y30" s="261">
        <v>0</v>
      </c>
      <c r="Z30" s="261">
        <v>0</v>
      </c>
    </row>
    <row r="31" spans="19:41">
      <c r="S31" s="260">
        <v>18</v>
      </c>
      <c r="T31" s="260" t="s">
        <v>1130</v>
      </c>
      <c r="U31" s="17"/>
      <c r="V31" s="264">
        <v>104577.60000000001</v>
      </c>
      <c r="W31" s="264">
        <v>22449.600000000002</v>
      </c>
      <c r="X31" s="264">
        <v>1112.8</v>
      </c>
      <c r="Y31" s="264">
        <v>3.2</v>
      </c>
      <c r="Z31" s="264">
        <v>33370.400000000001</v>
      </c>
    </row>
    <row r="32" spans="19:41">
      <c r="S32" s="260">
        <v>19</v>
      </c>
      <c r="T32" s="260" t="s">
        <v>1131</v>
      </c>
      <c r="U32" s="17"/>
      <c r="V32" s="261">
        <v>0</v>
      </c>
      <c r="W32" s="261">
        <v>0</v>
      </c>
      <c r="X32" s="261">
        <v>0</v>
      </c>
      <c r="Y32" s="261">
        <v>0</v>
      </c>
      <c r="Z32" s="261">
        <v>0</v>
      </c>
    </row>
    <row r="33" spans="19:26">
      <c r="S33" s="260">
        <v>20</v>
      </c>
      <c r="T33" s="260" t="s">
        <v>1132</v>
      </c>
      <c r="U33" s="17"/>
      <c r="V33" s="261">
        <v>0</v>
      </c>
      <c r="W33" s="261">
        <v>0</v>
      </c>
      <c r="X33" s="261">
        <v>0</v>
      </c>
      <c r="Y33" s="261">
        <v>0</v>
      </c>
      <c r="Z33" s="261">
        <v>0</v>
      </c>
    </row>
    <row r="50" spans="20:28">
      <c r="T50" s="260"/>
      <c r="U50" s="260"/>
      <c r="V50" s="260"/>
      <c r="W50" s="260"/>
      <c r="X50" s="261"/>
      <c r="Y50" s="261"/>
      <c r="Z50" s="261"/>
      <c r="AA50" s="261"/>
      <c r="AB50" s="261"/>
    </row>
    <row r="59" spans="20:28">
      <c r="U59" s="6"/>
    </row>
  </sheetData>
  <mergeCells count="2">
    <mergeCell ref="AD3:AE3"/>
    <mergeCell ref="V3:Z3"/>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F60"/>
  <sheetViews>
    <sheetView topLeftCell="A21" zoomScaleNormal="100" workbookViewId="0">
      <selection activeCell="E42" sqref="E42"/>
    </sheetView>
  </sheetViews>
  <sheetFormatPr defaultRowHeight="15"/>
  <cols>
    <col min="1" max="1" width="9.140625" style="2"/>
    <col min="2" max="2" width="13.5703125" style="2" customWidth="1"/>
    <col min="3" max="3" width="9.140625" style="2"/>
    <col min="4" max="4" width="87.28515625" style="2" customWidth="1"/>
    <col min="5" max="5" width="13.7109375" style="2" customWidth="1"/>
    <col min="6" max="16384" width="9.140625" style="2"/>
  </cols>
  <sheetData>
    <row r="2" spans="2:6" ht="39" customHeight="1" thickBot="1">
      <c r="B2" s="126" t="s">
        <v>955</v>
      </c>
    </row>
    <row r="3" spans="2:6" ht="24" customHeight="1" thickBot="1">
      <c r="B3" s="242" t="s">
        <v>30</v>
      </c>
      <c r="C3" s="243"/>
      <c r="D3" s="243"/>
      <c r="E3" s="244"/>
    </row>
    <row r="4" spans="2:6" ht="45.75" thickBot="1">
      <c r="B4" s="130" t="s">
        <v>931</v>
      </c>
      <c r="C4" s="245" t="s">
        <v>932</v>
      </c>
      <c r="D4" s="246"/>
      <c r="E4" s="129" t="s">
        <v>933</v>
      </c>
      <c r="F4" s="2" t="s">
        <v>1036</v>
      </c>
    </row>
    <row r="5" spans="2:6" ht="15.75" thickBot="1">
      <c r="B5" s="240" t="s">
        <v>934</v>
      </c>
      <c r="C5" s="255" t="s">
        <v>935</v>
      </c>
      <c r="D5" s="120" t="s">
        <v>950</v>
      </c>
      <c r="E5" s="119">
        <v>5.7</v>
      </c>
      <c r="F5" s="187">
        <f>E5*2</f>
        <v>11.4</v>
      </c>
    </row>
    <row r="6" spans="2:6" ht="15.75" thickBot="1">
      <c r="B6" s="249"/>
      <c r="C6" s="256"/>
      <c r="D6" s="120" t="s">
        <v>951</v>
      </c>
      <c r="E6" s="119">
        <v>8.4</v>
      </c>
      <c r="F6" s="186">
        <f t="shared" ref="F6:F11" si="0">E6*2</f>
        <v>16.8</v>
      </c>
    </row>
    <row r="7" spans="2:6" ht="15.75" thickBot="1">
      <c r="B7" s="249"/>
      <c r="C7" s="257"/>
      <c r="D7" s="120" t="s">
        <v>952</v>
      </c>
      <c r="E7" s="119">
        <v>14.1</v>
      </c>
      <c r="F7" s="186">
        <f t="shared" si="0"/>
        <v>28.2</v>
      </c>
    </row>
    <row r="8" spans="2:6" ht="15.75" thickBot="1">
      <c r="B8" s="249"/>
      <c r="C8" s="250" t="s">
        <v>936</v>
      </c>
      <c r="D8" s="127" t="s">
        <v>1038</v>
      </c>
      <c r="E8" s="123">
        <v>14.8</v>
      </c>
    </row>
    <row r="9" spans="2:6" ht="15.75" thickBot="1">
      <c r="B9" s="249"/>
      <c r="C9" s="254"/>
      <c r="D9" s="127" t="s">
        <v>1039</v>
      </c>
      <c r="E9" s="123">
        <v>15</v>
      </c>
    </row>
    <row r="10" spans="2:6" ht="15.75" thickBot="1">
      <c r="B10" s="241"/>
      <c r="C10" s="251"/>
      <c r="D10" s="127" t="s">
        <v>1040</v>
      </c>
      <c r="E10" s="123">
        <v>5.7</v>
      </c>
    </row>
    <row r="11" spans="2:6" ht="15.75" thickBot="1">
      <c r="B11" s="240" t="s">
        <v>937</v>
      </c>
      <c r="C11" s="120" t="s">
        <v>935</v>
      </c>
      <c r="D11" s="120" t="s">
        <v>953</v>
      </c>
      <c r="E11" s="119">
        <v>22.7</v>
      </c>
      <c r="F11" s="187">
        <f t="shared" si="0"/>
        <v>45.4</v>
      </c>
    </row>
    <row r="12" spans="2:6" ht="15.75" thickBot="1">
      <c r="B12" s="249"/>
      <c r="C12" s="250" t="s">
        <v>936</v>
      </c>
      <c r="D12" s="127" t="s">
        <v>1041</v>
      </c>
      <c r="E12" s="123">
        <v>21.1</v>
      </c>
    </row>
    <row r="13" spans="2:6" ht="15.75" thickBot="1">
      <c r="B13" s="249"/>
      <c r="C13" s="254"/>
      <c r="D13" s="127" t="s">
        <v>1042</v>
      </c>
      <c r="E13" s="123">
        <v>45</v>
      </c>
    </row>
    <row r="14" spans="2:6" ht="15.75" thickBot="1">
      <c r="B14" s="249"/>
      <c r="C14" s="254"/>
      <c r="D14" s="127" t="s">
        <v>1043</v>
      </c>
      <c r="E14" s="123">
        <v>34</v>
      </c>
    </row>
    <row r="15" spans="2:6" ht="15.75" thickBot="1">
      <c r="B15" s="249"/>
      <c r="C15" s="254"/>
      <c r="D15" s="127" t="s">
        <v>1044</v>
      </c>
      <c r="E15" s="123">
        <v>21.5</v>
      </c>
    </row>
    <row r="16" spans="2:6" ht="30.75" thickBot="1">
      <c r="B16" s="241"/>
      <c r="C16" s="251"/>
      <c r="D16" s="127" t="s">
        <v>1045</v>
      </c>
      <c r="E16" s="123">
        <v>21.7</v>
      </c>
    </row>
    <row r="19" spans="2:6" ht="15.75" thickBot="1"/>
    <row r="20" spans="2:6" ht="24" thickBot="1">
      <c r="B20" s="242" t="s">
        <v>1081</v>
      </c>
      <c r="C20" s="243"/>
      <c r="D20" s="243"/>
      <c r="E20" s="244"/>
    </row>
    <row r="21" spans="2:6" ht="45.75" thickBot="1">
      <c r="B21" s="130" t="s">
        <v>931</v>
      </c>
      <c r="C21" s="245" t="s">
        <v>932</v>
      </c>
      <c r="D21" s="246"/>
      <c r="E21" s="129" t="s">
        <v>933</v>
      </c>
      <c r="F21" s="2" t="s">
        <v>1036</v>
      </c>
    </row>
    <row r="22" spans="2:6" ht="15.75" thickBot="1">
      <c r="B22" s="240" t="s">
        <v>934</v>
      </c>
      <c r="C22" s="247" t="s">
        <v>935</v>
      </c>
      <c r="D22" s="118" t="s">
        <v>1057</v>
      </c>
      <c r="E22" s="119">
        <v>1.3</v>
      </c>
      <c r="F22" s="187">
        <f>2*E22</f>
        <v>2.6</v>
      </c>
    </row>
    <row r="23" spans="2:6" ht="15.75" thickBot="1">
      <c r="B23" s="249"/>
      <c r="C23" s="248"/>
      <c r="D23" s="118" t="s">
        <v>1056</v>
      </c>
      <c r="E23" s="119">
        <v>8.1999999999999993</v>
      </c>
      <c r="F23" s="186">
        <f>2*E23</f>
        <v>16.399999999999999</v>
      </c>
    </row>
    <row r="24" spans="2:6" ht="15.75" thickBot="1">
      <c r="B24" s="249"/>
      <c r="C24" s="252" t="s">
        <v>936</v>
      </c>
      <c r="D24" s="125" t="s">
        <v>1046</v>
      </c>
      <c r="E24" s="124">
        <v>5.5</v>
      </c>
    </row>
    <row r="25" spans="2:6" ht="30.75" thickBot="1">
      <c r="B25" s="241"/>
      <c r="C25" s="253"/>
      <c r="D25" s="127" t="s">
        <v>1047</v>
      </c>
      <c r="E25" s="123">
        <v>0.6</v>
      </c>
    </row>
    <row r="26" spans="2:6" ht="15.75" thickBot="1">
      <c r="B26" s="240" t="s">
        <v>937</v>
      </c>
      <c r="C26" s="250" t="s">
        <v>936</v>
      </c>
      <c r="D26" s="125" t="s">
        <v>1048</v>
      </c>
      <c r="E26" s="124">
        <v>35.700000000000003</v>
      </c>
    </row>
    <row r="27" spans="2:6" ht="15.75" thickBot="1">
      <c r="B27" s="241"/>
      <c r="C27" s="251"/>
      <c r="D27" s="127" t="s">
        <v>1049</v>
      </c>
      <c r="E27" s="123">
        <v>3.3</v>
      </c>
    </row>
    <row r="30" spans="2:6" ht="15.75" thickBot="1"/>
    <row r="31" spans="2:6" ht="24" customHeight="1" thickBot="1">
      <c r="B31" s="242" t="s">
        <v>1082</v>
      </c>
      <c r="C31" s="243"/>
      <c r="D31" s="243"/>
      <c r="E31" s="244"/>
    </row>
    <row r="32" spans="2:6" ht="45.75" thickBot="1">
      <c r="B32" s="130" t="s">
        <v>931</v>
      </c>
      <c r="C32" s="245" t="s">
        <v>932</v>
      </c>
      <c r="D32" s="246"/>
      <c r="E32" s="129" t="s">
        <v>933</v>
      </c>
      <c r="F32" s="2" t="s">
        <v>1036</v>
      </c>
    </row>
    <row r="33" spans="1:6" ht="15.75" thickBot="1">
      <c r="B33" s="240" t="s">
        <v>934</v>
      </c>
      <c r="C33" s="247" t="s">
        <v>935</v>
      </c>
      <c r="D33" s="117" t="s">
        <v>1058</v>
      </c>
      <c r="E33" s="119">
        <v>6.1</v>
      </c>
      <c r="F33" s="187">
        <f>2*E33</f>
        <v>12.2</v>
      </c>
    </row>
    <row r="34" spans="1:6" ht="15.75" thickBot="1">
      <c r="B34" s="249"/>
      <c r="C34" s="248"/>
      <c r="D34" s="117" t="s">
        <v>1083</v>
      </c>
      <c r="E34" s="119">
        <v>18.3</v>
      </c>
      <c r="F34" s="119">
        <f>2*E34</f>
        <v>36.6</v>
      </c>
    </row>
    <row r="35" spans="1:6" ht="15.75" thickBot="1">
      <c r="B35" s="241"/>
      <c r="C35" s="177"/>
      <c r="D35" s="125" t="s">
        <v>1050</v>
      </c>
      <c r="E35" s="124">
        <v>12.7</v>
      </c>
    </row>
    <row r="36" spans="1:6" ht="15.75" thickBot="1">
      <c r="B36" s="249" t="s">
        <v>937</v>
      </c>
      <c r="C36" s="250"/>
      <c r="D36" s="125" t="s">
        <v>1052</v>
      </c>
      <c r="E36" s="124">
        <v>78.900000000000006</v>
      </c>
    </row>
    <row r="37" spans="1:6" ht="15.75" thickBot="1">
      <c r="B37" s="241"/>
      <c r="C37" s="251"/>
      <c r="D37" s="127" t="s">
        <v>1054</v>
      </c>
      <c r="E37" s="123">
        <v>25.9</v>
      </c>
    </row>
    <row r="39" spans="1:6" ht="15.75" thickBot="1"/>
    <row r="40" spans="1:6" ht="24" customHeight="1" thickBot="1">
      <c r="B40" s="242" t="s">
        <v>1055</v>
      </c>
      <c r="C40" s="243"/>
      <c r="D40" s="243"/>
      <c r="E40" s="244"/>
    </row>
    <row r="41" spans="1:6" ht="45.75" thickBot="1">
      <c r="B41" s="130" t="s">
        <v>931</v>
      </c>
      <c r="C41" s="245" t="s">
        <v>932</v>
      </c>
      <c r="D41" s="246"/>
      <c r="E41" s="176" t="s">
        <v>933</v>
      </c>
      <c r="F41" s="2" t="s">
        <v>1036</v>
      </c>
    </row>
    <row r="42" spans="1:6" ht="15.75" thickBot="1">
      <c r="B42" s="130" t="s">
        <v>934</v>
      </c>
      <c r="C42" s="117" t="s">
        <v>935</v>
      </c>
      <c r="D42" s="117" t="s">
        <v>1105</v>
      </c>
      <c r="E42" s="119">
        <f>E23+E34</f>
        <v>26.5</v>
      </c>
      <c r="F42" s="187">
        <f>2*E42</f>
        <v>53</v>
      </c>
    </row>
    <row r="43" spans="1:6" ht="15.75" thickBot="1">
      <c r="B43" s="240" t="s">
        <v>937</v>
      </c>
      <c r="C43" s="240"/>
      <c r="D43" s="127" t="s">
        <v>1053</v>
      </c>
      <c r="E43" s="123">
        <v>40</v>
      </c>
    </row>
    <row r="44" spans="1:6" ht="18.75" customHeight="1" thickBot="1">
      <c r="B44" s="241"/>
      <c r="C44" s="241"/>
      <c r="D44" s="178" t="s">
        <v>1051</v>
      </c>
      <c r="E44" s="179">
        <v>13</v>
      </c>
    </row>
    <row r="47" spans="1:6">
      <c r="B47" s="3" t="s">
        <v>932</v>
      </c>
    </row>
    <row r="48" spans="1:6">
      <c r="A48" s="3">
        <v>1</v>
      </c>
      <c r="B48" s="121" t="s">
        <v>942</v>
      </c>
    </row>
    <row r="49" spans="1:2">
      <c r="A49" s="3">
        <v>2</v>
      </c>
      <c r="B49" s="121" t="s">
        <v>943</v>
      </c>
    </row>
    <row r="50" spans="1:2">
      <c r="A50" s="3">
        <v>3</v>
      </c>
      <c r="B50" s="121" t="s">
        <v>944</v>
      </c>
    </row>
    <row r="51" spans="1:2">
      <c r="A51" s="3">
        <v>4</v>
      </c>
      <c r="B51" s="121" t="s">
        <v>945</v>
      </c>
    </row>
    <row r="52" spans="1:2">
      <c r="A52" s="3">
        <v>5</v>
      </c>
      <c r="B52" s="121" t="s">
        <v>946</v>
      </c>
    </row>
    <row r="53" spans="1:2">
      <c r="A53" s="3">
        <v>6</v>
      </c>
      <c r="B53" s="2" t="s">
        <v>947</v>
      </c>
    </row>
    <row r="54" spans="1:2">
      <c r="A54" s="3">
        <v>7</v>
      </c>
      <c r="B54" s="121" t="s">
        <v>948</v>
      </c>
    </row>
    <row r="55" spans="1:2">
      <c r="A55" s="3">
        <v>8</v>
      </c>
      <c r="B55" s="121" t="s">
        <v>949</v>
      </c>
    </row>
    <row r="56" spans="1:2">
      <c r="A56" s="3">
        <v>9</v>
      </c>
      <c r="B56" s="122" t="s">
        <v>938</v>
      </c>
    </row>
    <row r="57" spans="1:2">
      <c r="A57" s="3">
        <v>10</v>
      </c>
      <c r="B57" s="122" t="s">
        <v>939</v>
      </c>
    </row>
    <row r="58" spans="1:2">
      <c r="A58" s="3">
        <v>11</v>
      </c>
      <c r="B58" s="122" t="s">
        <v>940</v>
      </c>
    </row>
    <row r="59" spans="1:2">
      <c r="A59" s="3">
        <v>12</v>
      </c>
      <c r="B59" s="122" t="s">
        <v>941</v>
      </c>
    </row>
    <row r="60" spans="1:2">
      <c r="A60" s="3">
        <v>13</v>
      </c>
      <c r="B60" s="2" t="s">
        <v>954</v>
      </c>
    </row>
  </sheetData>
  <mergeCells count="24">
    <mergeCell ref="B11:B16"/>
    <mergeCell ref="C12:C16"/>
    <mergeCell ref="B3:E3"/>
    <mergeCell ref="C4:D4"/>
    <mergeCell ref="B5:B10"/>
    <mergeCell ref="C5:C7"/>
    <mergeCell ref="C8:C10"/>
    <mergeCell ref="B20:E20"/>
    <mergeCell ref="C21:D21"/>
    <mergeCell ref="C24:C25"/>
    <mergeCell ref="B26:B27"/>
    <mergeCell ref="C26:C27"/>
    <mergeCell ref="B22:B25"/>
    <mergeCell ref="C22:C23"/>
    <mergeCell ref="B43:B44"/>
    <mergeCell ref="C43:C44"/>
    <mergeCell ref="B40:E40"/>
    <mergeCell ref="C41:D41"/>
    <mergeCell ref="B31:E31"/>
    <mergeCell ref="C32:D32"/>
    <mergeCell ref="C33:C34"/>
    <mergeCell ref="B36:B37"/>
    <mergeCell ref="C36:C37"/>
    <mergeCell ref="B33:B3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K1900"/>
  <sheetViews>
    <sheetView zoomScaleNormal="100" workbookViewId="0">
      <pane xSplit="2" ySplit="6" topLeftCell="C1872" activePane="bottomRight" state="frozen"/>
      <selection pane="topRight" activeCell="D1" sqref="D1"/>
      <selection pane="bottomLeft" activeCell="A4" sqref="A4"/>
      <selection pane="bottomRight" activeCell="D2" sqref="D2"/>
    </sheetView>
  </sheetViews>
  <sheetFormatPr defaultRowHeight="15"/>
  <cols>
    <col min="1" max="2" width="9.140625" style="2"/>
    <col min="3" max="3" width="31.140625" style="2" customWidth="1"/>
    <col min="4" max="4" width="9.140625" style="2"/>
    <col min="5" max="5" width="34.5703125" style="2" customWidth="1"/>
    <col min="6" max="6" width="10.85546875" style="2" bestFit="1" customWidth="1"/>
    <col min="7" max="7" width="26.5703125" style="2" bestFit="1" customWidth="1"/>
    <col min="8" max="8" width="33.7109375" style="2" bestFit="1" customWidth="1"/>
    <col min="9" max="9" width="9.140625" style="2"/>
    <col min="10" max="10" width="12" style="2" customWidth="1"/>
    <col min="11" max="21" width="9.140625" style="2"/>
    <col min="22" max="22" width="25.85546875" style="2" customWidth="1"/>
    <col min="23" max="24" width="9.140625" style="2"/>
    <col min="25" max="25" width="17" style="2" customWidth="1"/>
    <col min="26" max="34" width="9.140625" style="2"/>
    <col min="35" max="35" width="15.140625" style="2" customWidth="1"/>
    <col min="36" max="36" width="9.140625" style="2"/>
    <col min="37" max="37" width="14.5703125" style="2" customWidth="1"/>
    <col min="38" max="16384" width="9.140625" style="2"/>
  </cols>
  <sheetData>
    <row r="2" spans="1:37">
      <c r="C2" s="2" t="s">
        <v>1026</v>
      </c>
      <c r="D2" s="9">
        <v>5</v>
      </c>
      <c r="E2" s="2" t="s">
        <v>884</v>
      </c>
    </row>
    <row r="3" spans="1:37" ht="21.75" customHeight="1"/>
    <row r="4" spans="1:37">
      <c r="F4" s="2" t="s">
        <v>464</v>
      </c>
      <c r="I4" s="2" t="s">
        <v>454</v>
      </c>
      <c r="J4" s="2" t="s">
        <v>454</v>
      </c>
      <c r="K4" s="2" t="s">
        <v>467</v>
      </c>
      <c r="L4" s="2" t="s">
        <v>455</v>
      </c>
      <c r="M4" s="2" t="s">
        <v>455</v>
      </c>
      <c r="N4" s="2" t="s">
        <v>455</v>
      </c>
      <c r="O4" s="2" t="s">
        <v>455</v>
      </c>
      <c r="P4" s="2" t="s">
        <v>469</v>
      </c>
      <c r="Q4" s="2" t="s">
        <v>468</v>
      </c>
      <c r="R4" s="2" t="s">
        <v>467</v>
      </c>
      <c r="S4" s="2" t="s">
        <v>467</v>
      </c>
      <c r="T4" s="2" t="s">
        <v>467</v>
      </c>
      <c r="U4" s="2" t="s">
        <v>467</v>
      </c>
      <c r="V4" s="2" t="s">
        <v>467</v>
      </c>
      <c r="W4" s="2" t="s">
        <v>469</v>
      </c>
      <c r="X4" s="2" t="s">
        <v>469</v>
      </c>
      <c r="Y4" s="2" t="s">
        <v>469</v>
      </c>
      <c r="Z4" s="2" t="s">
        <v>469</v>
      </c>
      <c r="AA4" s="2" t="s">
        <v>469</v>
      </c>
      <c r="AB4" s="2" t="s">
        <v>469</v>
      </c>
      <c r="AC4" s="2" t="s">
        <v>469</v>
      </c>
      <c r="AD4" s="2" t="s">
        <v>31</v>
      </c>
      <c r="AE4" s="2" t="s">
        <v>31</v>
      </c>
      <c r="AF4" s="2" t="s">
        <v>31</v>
      </c>
      <c r="AG4" s="2" t="s">
        <v>31</v>
      </c>
      <c r="AH4" s="2" t="s">
        <v>31</v>
      </c>
      <c r="AI4" s="2" t="s">
        <v>31</v>
      </c>
      <c r="AJ4" s="2" t="s">
        <v>467</v>
      </c>
      <c r="AK4" s="2" t="s">
        <v>469</v>
      </c>
    </row>
    <row r="5" spans="1:37" ht="120">
      <c r="F5" s="2" t="s">
        <v>477</v>
      </c>
      <c r="H5" s="49" t="s">
        <v>883</v>
      </c>
      <c r="I5" s="49" t="s">
        <v>472</v>
      </c>
      <c r="J5" s="49"/>
      <c r="K5" s="49" t="s">
        <v>473</v>
      </c>
      <c r="L5" s="49"/>
      <c r="M5" s="49"/>
      <c r="N5" s="49"/>
      <c r="O5" s="49"/>
      <c r="P5" s="49"/>
      <c r="Q5" s="49"/>
      <c r="R5" s="49" t="s">
        <v>474</v>
      </c>
      <c r="S5" s="49" t="s">
        <v>474</v>
      </c>
      <c r="T5" s="49" t="s">
        <v>474</v>
      </c>
      <c r="U5" s="49" t="s">
        <v>474</v>
      </c>
      <c r="V5" s="49" t="s">
        <v>465</v>
      </c>
      <c r="W5" s="49" t="s">
        <v>528</v>
      </c>
      <c r="X5" s="49" t="s">
        <v>475</v>
      </c>
      <c r="Y5" s="49" t="s">
        <v>526</v>
      </c>
      <c r="Z5" s="49" t="s">
        <v>475</v>
      </c>
      <c r="AA5" s="49" t="s">
        <v>475</v>
      </c>
      <c r="AB5" s="49" t="s">
        <v>475</v>
      </c>
      <c r="AC5" s="49" t="s">
        <v>475</v>
      </c>
      <c r="AD5" s="49" t="s">
        <v>476</v>
      </c>
      <c r="AE5" s="49" t="s">
        <v>476</v>
      </c>
      <c r="AF5" s="49" t="s">
        <v>476</v>
      </c>
      <c r="AG5" s="49" t="s">
        <v>476</v>
      </c>
      <c r="AH5" s="49" t="s">
        <v>476</v>
      </c>
      <c r="AI5" s="49" t="s">
        <v>471</v>
      </c>
      <c r="AJ5" s="49" t="s">
        <v>470</v>
      </c>
      <c r="AK5" s="49" t="s">
        <v>875</v>
      </c>
    </row>
    <row r="6" spans="1:37">
      <c r="A6" s="2" t="s">
        <v>396</v>
      </c>
      <c r="B6" s="2" t="s">
        <v>393</v>
      </c>
      <c r="C6" s="2" t="s">
        <v>392</v>
      </c>
      <c r="D6" s="2" t="s">
        <v>391</v>
      </c>
      <c r="E6" s="2" t="s">
        <v>0</v>
      </c>
      <c r="F6" s="2" t="s">
        <v>394</v>
      </c>
      <c r="G6" s="2" t="s">
        <v>717</v>
      </c>
      <c r="H6" s="2" t="s">
        <v>885</v>
      </c>
      <c r="I6" s="2" t="s">
        <v>397</v>
      </c>
      <c r="J6" s="2" t="s">
        <v>872</v>
      </c>
      <c r="K6" s="2" t="s">
        <v>403</v>
      </c>
      <c r="L6" s="2" t="s">
        <v>727</v>
      </c>
      <c r="M6" s="2" t="s">
        <v>456</v>
      </c>
      <c r="N6" s="2" t="s">
        <v>457</v>
      </c>
      <c r="O6" s="2" t="s">
        <v>458</v>
      </c>
      <c r="P6" s="2" t="s">
        <v>460</v>
      </c>
      <c r="Q6" s="2" t="s">
        <v>459</v>
      </c>
      <c r="R6" s="2" t="s">
        <v>725</v>
      </c>
      <c r="S6" s="2" t="s">
        <v>404</v>
      </c>
      <c r="T6" s="2" t="s">
        <v>405</v>
      </c>
      <c r="U6" s="2" t="s">
        <v>406</v>
      </c>
      <c r="V6" s="2" t="s">
        <v>466</v>
      </c>
      <c r="W6" s="2" t="s">
        <v>529</v>
      </c>
      <c r="X6" s="2" t="s">
        <v>401</v>
      </c>
      <c r="Y6" s="2" t="s">
        <v>527</v>
      </c>
      <c r="Z6" s="2" t="s">
        <v>525</v>
      </c>
      <c r="AA6" s="2" t="s">
        <v>399</v>
      </c>
      <c r="AB6" s="2" t="s">
        <v>400</v>
      </c>
      <c r="AC6" s="2" t="s">
        <v>402</v>
      </c>
      <c r="AD6" s="2" t="s">
        <v>726</v>
      </c>
      <c r="AE6" s="2" t="s">
        <v>461</v>
      </c>
      <c r="AF6" s="2" t="s">
        <v>462</v>
      </c>
      <c r="AG6" s="2" t="s">
        <v>463</v>
      </c>
      <c r="AH6" s="2" t="s">
        <v>407</v>
      </c>
      <c r="AI6" s="2" t="s">
        <v>395</v>
      </c>
      <c r="AJ6" s="2" t="s">
        <v>398</v>
      </c>
      <c r="AK6" s="2" t="s">
        <v>408</v>
      </c>
    </row>
    <row r="7" spans="1:37">
      <c r="A7" s="2">
        <v>2</v>
      </c>
      <c r="B7" s="193" t="s">
        <v>66</v>
      </c>
      <c r="C7" s="2" t="s">
        <v>27</v>
      </c>
      <c r="D7" s="2" t="s">
        <v>409</v>
      </c>
      <c r="E7" s="2" t="s">
        <v>768</v>
      </c>
      <c r="F7" s="2" t="s">
        <v>64</v>
      </c>
      <c r="H7" s="2" t="s">
        <v>882</v>
      </c>
      <c r="I7" s="2">
        <v>3944</v>
      </c>
      <c r="J7" s="193">
        <v>362</v>
      </c>
      <c r="K7" s="110">
        <f t="shared" ref="K7:K70" si="0">J7/I7</f>
        <v>9.1784989858012173E-2</v>
      </c>
      <c r="L7" s="44">
        <f t="shared" ref="L7:L70" si="1">R7*$J7*$D$2/1000</f>
        <v>0</v>
      </c>
      <c r="M7" s="44">
        <f t="shared" ref="M7:M70" si="2">S7*$J7*$D$2/1000</f>
        <v>0.25171254242999996</v>
      </c>
      <c r="N7" s="44">
        <f t="shared" ref="N7:N70" si="3">T7*$J7*$D$2/1000</f>
        <v>0.48213096518999998</v>
      </c>
      <c r="O7" s="44">
        <f t="shared" ref="O7:O70" si="4">U7*$J7*$D$2/1000</f>
        <v>1.07615649238</v>
      </c>
      <c r="P7" s="2">
        <v>290608</v>
      </c>
      <c r="Q7" s="193">
        <v>12.507073619</v>
      </c>
      <c r="R7" s="111">
        <v>0</v>
      </c>
      <c r="S7" s="111">
        <v>0.13906770299999999</v>
      </c>
      <c r="T7" s="111">
        <v>0.26637069899999999</v>
      </c>
      <c r="U7" s="111">
        <v>0.59456159799999997</v>
      </c>
      <c r="V7" s="110">
        <f t="shared" ref="V7:V70" si="5">K7*(T7+U7)</f>
        <v>7.9020662148580126E-2</v>
      </c>
      <c r="W7" s="110">
        <v>0.30387500000000001</v>
      </c>
      <c r="X7" s="110">
        <v>0.266263472</v>
      </c>
      <c r="Y7" s="110">
        <f t="shared" ref="Y7:Y70" si="6">SUMPRODUCT(R7:U7,Z7:AC7)</f>
        <v>0.25357167033049999</v>
      </c>
      <c r="Z7" s="2" t="s">
        <v>532</v>
      </c>
      <c r="AA7" s="2">
        <v>0.17499999999999999</v>
      </c>
      <c r="AB7" s="2">
        <v>0.22500000000000001</v>
      </c>
      <c r="AC7" s="110">
        <v>0.28475</v>
      </c>
      <c r="AD7" s="44">
        <f t="shared" ref="AD7:AD70" si="7">IFERROR(L7*Z7*8760/1000,0)</f>
        <v>0</v>
      </c>
      <c r="AE7" s="44">
        <f t="shared" ref="AE7:AE70" si="8">IFERROR(M7*AA7*8760/1000,0)</f>
        <v>0.38587532754518994</v>
      </c>
      <c r="AF7" s="44">
        <f t="shared" ref="AF7:AF70" si="9">IFERROR(N7*AB7*8760/1000,0)</f>
        <v>0.95028013238949005</v>
      </c>
      <c r="AG7" s="44">
        <f t="shared" ref="AG7:AG70" si="10">IFERROR(O7*AC7*8760/1000,0)</f>
        <v>2.6843755161575955</v>
      </c>
      <c r="AH7" s="44">
        <f t="shared" ref="AH7:AH70" si="11">AF7+AG7</f>
        <v>3.6346556485470858</v>
      </c>
      <c r="AI7" s="44">
        <v>61.851944443999997</v>
      </c>
      <c r="AJ7" s="111">
        <f t="shared" ref="AJ7:AJ70" si="12">AH7/AI7</f>
        <v>5.8763805749677912E-2</v>
      </c>
      <c r="AK7" s="2">
        <f t="shared" ref="AK7:AK70" si="13">ROUND((O7+N7)/0.003,0)</f>
        <v>519</v>
      </c>
    </row>
    <row r="8" spans="1:37">
      <c r="A8" s="2">
        <v>3</v>
      </c>
      <c r="B8" s="193" t="s">
        <v>67</v>
      </c>
      <c r="C8" s="2" t="s">
        <v>27</v>
      </c>
      <c r="D8" s="2" t="s">
        <v>409</v>
      </c>
      <c r="E8" s="2" t="s">
        <v>768</v>
      </c>
      <c r="F8" s="2" t="s">
        <v>64</v>
      </c>
      <c r="H8" s="2" t="s">
        <v>882</v>
      </c>
      <c r="I8" s="2">
        <v>19185</v>
      </c>
      <c r="J8" s="193">
        <v>1644</v>
      </c>
      <c r="K8" s="110">
        <f t="shared" si="0"/>
        <v>8.569194683346365E-2</v>
      </c>
      <c r="L8" s="44">
        <f t="shared" si="1"/>
        <v>0</v>
      </c>
      <c r="M8" s="44">
        <f t="shared" si="2"/>
        <v>0</v>
      </c>
      <c r="N8" s="44">
        <f t="shared" si="3"/>
        <v>1.2873970583400001</v>
      </c>
      <c r="O8" s="44">
        <f t="shared" si="4"/>
        <v>6.9326029416599999</v>
      </c>
      <c r="P8" s="2">
        <v>1652324</v>
      </c>
      <c r="Q8" s="193">
        <v>12.274765796000001</v>
      </c>
      <c r="R8" s="111">
        <v>0</v>
      </c>
      <c r="S8" s="111">
        <v>0</v>
      </c>
      <c r="T8" s="111">
        <v>0.156617647</v>
      </c>
      <c r="U8" s="111">
        <v>0.84338235299999997</v>
      </c>
      <c r="V8" s="110">
        <f t="shared" si="5"/>
        <v>8.569194683346365E-2</v>
      </c>
      <c r="W8" s="110">
        <v>0.32884375000000005</v>
      </c>
      <c r="X8" s="110">
        <v>0.28166475200000002</v>
      </c>
      <c r="Y8" s="110">
        <f t="shared" si="6"/>
        <v>0.28166475184218748</v>
      </c>
      <c r="Z8" s="2" t="s">
        <v>532</v>
      </c>
      <c r="AA8" s="2" t="s">
        <v>532</v>
      </c>
      <c r="AB8" s="2">
        <v>0.22500000000000001</v>
      </c>
      <c r="AC8" s="110">
        <v>0.29218749999999999</v>
      </c>
      <c r="AD8" s="44">
        <f t="shared" si="7"/>
        <v>0</v>
      </c>
      <c r="AE8" s="44">
        <f t="shared" si="8"/>
        <v>0</v>
      </c>
      <c r="AF8" s="44">
        <f t="shared" si="9"/>
        <v>2.5374596019881399</v>
      </c>
      <c r="AG8" s="44">
        <f t="shared" si="10"/>
        <v>17.744430516862618</v>
      </c>
      <c r="AH8" s="44">
        <f t="shared" si="11"/>
        <v>20.281890118850757</v>
      </c>
      <c r="AI8" s="44">
        <v>61.851944443999997</v>
      </c>
      <c r="AJ8" s="111">
        <f t="shared" si="12"/>
        <v>0.32791030744738731</v>
      </c>
      <c r="AK8" s="2">
        <f t="shared" si="13"/>
        <v>2740</v>
      </c>
    </row>
    <row r="9" spans="1:37">
      <c r="A9" s="2">
        <v>295</v>
      </c>
      <c r="B9" s="193" t="s">
        <v>346</v>
      </c>
      <c r="C9" s="2" t="s">
        <v>27</v>
      </c>
      <c r="D9" s="2" t="s">
        <v>409</v>
      </c>
      <c r="E9" s="2" t="s">
        <v>768</v>
      </c>
      <c r="F9" s="2" t="s">
        <v>64</v>
      </c>
      <c r="H9" s="2" t="s">
        <v>882</v>
      </c>
      <c r="I9" s="2">
        <v>413</v>
      </c>
      <c r="J9" s="193">
        <v>0</v>
      </c>
      <c r="K9" s="110">
        <f t="shared" si="0"/>
        <v>0</v>
      </c>
      <c r="L9" s="44">
        <f t="shared" si="1"/>
        <v>0</v>
      </c>
      <c r="M9" s="44">
        <f t="shared" si="2"/>
        <v>0</v>
      </c>
      <c r="N9" s="44">
        <f t="shared" si="3"/>
        <v>0</v>
      </c>
      <c r="O9" s="44">
        <f t="shared" si="4"/>
        <v>0</v>
      </c>
      <c r="P9" s="2">
        <v>1837438</v>
      </c>
      <c r="Q9" s="193">
        <v>0</v>
      </c>
      <c r="R9" s="111">
        <v>0</v>
      </c>
      <c r="S9" s="111">
        <v>0</v>
      </c>
      <c r="T9" s="111">
        <v>0</v>
      </c>
      <c r="U9" s="111">
        <v>1</v>
      </c>
      <c r="V9" s="110">
        <f t="shared" si="5"/>
        <v>0</v>
      </c>
      <c r="W9" s="110">
        <v>0.30387500000000001</v>
      </c>
      <c r="X9" s="110">
        <v>0.29643750000000002</v>
      </c>
      <c r="Y9" s="110">
        <f t="shared" si="6"/>
        <v>0.29643750000000002</v>
      </c>
      <c r="Z9" s="2" t="s">
        <v>532</v>
      </c>
      <c r="AA9" s="2" t="s">
        <v>532</v>
      </c>
      <c r="AB9" s="2" t="s">
        <v>532</v>
      </c>
      <c r="AC9" s="110">
        <v>0.29643750000000002</v>
      </c>
      <c r="AD9" s="44">
        <f t="shared" si="7"/>
        <v>0</v>
      </c>
      <c r="AE9" s="44">
        <f t="shared" si="8"/>
        <v>0</v>
      </c>
      <c r="AF9" s="44">
        <f t="shared" si="9"/>
        <v>0</v>
      </c>
      <c r="AG9" s="44">
        <f t="shared" si="10"/>
        <v>0</v>
      </c>
      <c r="AH9" s="44">
        <f t="shared" si="11"/>
        <v>0</v>
      </c>
      <c r="AI9" s="44">
        <v>61.851944443999997</v>
      </c>
      <c r="AJ9" s="111">
        <f t="shared" si="12"/>
        <v>0</v>
      </c>
      <c r="AK9" s="2">
        <f t="shared" si="13"/>
        <v>0</v>
      </c>
    </row>
    <row r="10" spans="1:37">
      <c r="A10" s="2">
        <v>4</v>
      </c>
      <c r="B10" s="193" t="s">
        <v>68</v>
      </c>
      <c r="C10" s="2" t="s">
        <v>27</v>
      </c>
      <c r="D10" s="2" t="s">
        <v>409</v>
      </c>
      <c r="E10" s="2" t="s">
        <v>768</v>
      </c>
      <c r="F10" s="2" t="s">
        <v>64</v>
      </c>
      <c r="H10" s="2" t="s">
        <v>882</v>
      </c>
      <c r="I10" s="2">
        <v>9525</v>
      </c>
      <c r="J10" s="193">
        <v>1047</v>
      </c>
      <c r="K10" s="110">
        <f t="shared" si="0"/>
        <v>0.10992125984251969</v>
      </c>
      <c r="L10" s="44">
        <f t="shared" si="1"/>
        <v>2.6318228448299998</v>
      </c>
      <c r="M10" s="44">
        <f t="shared" si="2"/>
        <v>0.5776940653949999</v>
      </c>
      <c r="N10" s="44">
        <f t="shared" si="3"/>
        <v>0.58370250000000001</v>
      </c>
      <c r="O10" s="44">
        <f t="shared" si="4"/>
        <v>1.441780589775</v>
      </c>
      <c r="P10" s="2">
        <v>559846</v>
      </c>
      <c r="Q10" s="193">
        <v>9.4137049919999995</v>
      </c>
      <c r="R10" s="111">
        <v>0.50273597800000003</v>
      </c>
      <c r="S10" s="111">
        <v>0.110352257</v>
      </c>
      <c r="T10" s="111">
        <v>0.1115</v>
      </c>
      <c r="U10" s="111">
        <v>0.27541176499999998</v>
      </c>
      <c r="V10" s="110">
        <f t="shared" si="5"/>
        <v>4.2529828656692907E-2</v>
      </c>
      <c r="W10" s="110">
        <v>0.36231249999999998</v>
      </c>
      <c r="X10" s="110">
        <v>0.297027347</v>
      </c>
      <c r="Y10" s="110">
        <f t="shared" si="6"/>
        <v>0.1845086178709375</v>
      </c>
      <c r="Z10" s="2">
        <v>0.1</v>
      </c>
      <c r="AA10" s="2">
        <v>0.17499999999999999</v>
      </c>
      <c r="AB10" s="2">
        <v>0.22500000000000001</v>
      </c>
      <c r="AC10" s="110">
        <v>0.32618750000000002</v>
      </c>
      <c r="AD10" s="44">
        <f t="shared" si="7"/>
        <v>2.3054768120710802</v>
      </c>
      <c r="AE10" s="44">
        <f t="shared" si="8"/>
        <v>0.88560500225053473</v>
      </c>
      <c r="AF10" s="44">
        <f t="shared" si="9"/>
        <v>1.1504776275000002</v>
      </c>
      <c r="AG10" s="44">
        <f t="shared" si="10"/>
        <v>4.1197474616745593</v>
      </c>
      <c r="AH10" s="44">
        <f t="shared" si="11"/>
        <v>5.2702250891745592</v>
      </c>
      <c r="AI10" s="44">
        <v>61.851944443999997</v>
      </c>
      <c r="AJ10" s="111">
        <f t="shared" si="12"/>
        <v>8.5207104425733246E-2</v>
      </c>
      <c r="AK10" s="2">
        <f t="shared" si="13"/>
        <v>675</v>
      </c>
    </row>
    <row r="11" spans="1:37">
      <c r="A11" s="2">
        <v>5</v>
      </c>
      <c r="B11" s="193" t="s">
        <v>69</v>
      </c>
      <c r="C11" s="2" t="s">
        <v>27</v>
      </c>
      <c r="D11" s="2" t="s">
        <v>409</v>
      </c>
      <c r="E11" s="2" t="s">
        <v>768</v>
      </c>
      <c r="F11" s="2" t="s">
        <v>64</v>
      </c>
      <c r="H11" s="2" t="s">
        <v>882</v>
      </c>
      <c r="I11" s="2">
        <v>16436</v>
      </c>
      <c r="J11" s="193">
        <v>907</v>
      </c>
      <c r="K11" s="110">
        <f t="shared" si="0"/>
        <v>5.5183743003163789E-2</v>
      </c>
      <c r="L11" s="44">
        <f t="shared" si="1"/>
        <v>1.7750113125250002</v>
      </c>
      <c r="M11" s="44">
        <f t="shared" si="2"/>
        <v>1.1529613030499999</v>
      </c>
      <c r="N11" s="44">
        <f t="shared" si="3"/>
        <v>0.50692889389000007</v>
      </c>
      <c r="O11" s="44">
        <f t="shared" si="4"/>
        <v>1.1000984905350002</v>
      </c>
      <c r="P11" s="2">
        <v>1230756</v>
      </c>
      <c r="Q11" s="193">
        <v>3.395001208</v>
      </c>
      <c r="R11" s="111">
        <v>0.39140271500000001</v>
      </c>
      <c r="S11" s="111">
        <v>0.25423623000000001</v>
      </c>
      <c r="T11" s="111">
        <v>0.111781454</v>
      </c>
      <c r="U11" s="111">
        <v>0.24257960100000001</v>
      </c>
      <c r="V11" s="110">
        <f t="shared" si="5"/>
        <v>1.9554969389449992E-2</v>
      </c>
      <c r="W11" s="110">
        <v>0.38515624999999998</v>
      </c>
      <c r="X11" s="110">
        <v>0.296814089</v>
      </c>
      <c r="Y11" s="110">
        <f t="shared" si="6"/>
        <v>0.18881096539240627</v>
      </c>
      <c r="Z11" s="2">
        <v>0.1</v>
      </c>
      <c r="AA11" s="2">
        <v>0.17499999999999999</v>
      </c>
      <c r="AB11" s="2">
        <v>0.22500000000000001</v>
      </c>
      <c r="AC11" s="110">
        <v>0.32990625000000001</v>
      </c>
      <c r="AD11" s="44">
        <f t="shared" si="7"/>
        <v>1.5549099097719001</v>
      </c>
      <c r="AE11" s="44">
        <f t="shared" si="8"/>
        <v>1.7674896775756497</v>
      </c>
      <c r="AF11" s="44">
        <f t="shared" si="9"/>
        <v>0.99915684985719011</v>
      </c>
      <c r="AG11" s="44">
        <f t="shared" si="10"/>
        <v>3.1792612605532269</v>
      </c>
      <c r="AH11" s="44">
        <f t="shared" si="11"/>
        <v>4.1784181104104174</v>
      </c>
      <c r="AI11" s="44">
        <v>61.851944443999997</v>
      </c>
      <c r="AJ11" s="111">
        <f t="shared" si="12"/>
        <v>6.7555161732926708E-2</v>
      </c>
      <c r="AK11" s="2">
        <f t="shared" si="13"/>
        <v>536</v>
      </c>
    </row>
    <row r="12" spans="1:37">
      <c r="A12" s="2">
        <v>6</v>
      </c>
      <c r="B12" s="193" t="s">
        <v>70</v>
      </c>
      <c r="C12" s="2" t="s">
        <v>27</v>
      </c>
      <c r="D12" s="2" t="s">
        <v>409</v>
      </c>
      <c r="E12" s="2" t="s">
        <v>768</v>
      </c>
      <c r="F12" s="2" t="s">
        <v>64</v>
      </c>
      <c r="H12" s="2" t="s">
        <v>882</v>
      </c>
      <c r="I12" s="2">
        <v>11967</v>
      </c>
      <c r="J12" s="193">
        <v>1021</v>
      </c>
      <c r="K12" s="110">
        <f t="shared" si="0"/>
        <v>8.5317957717055234E-2</v>
      </c>
      <c r="L12" s="44">
        <f t="shared" si="1"/>
        <v>0</v>
      </c>
      <c r="M12" s="44">
        <f t="shared" si="2"/>
        <v>1.2568192060599999</v>
      </c>
      <c r="N12" s="44">
        <f t="shared" si="3"/>
        <v>2.1064749145900001</v>
      </c>
      <c r="O12" s="44">
        <f t="shared" si="4"/>
        <v>1.741705884455</v>
      </c>
      <c r="P12" s="2">
        <v>1451918</v>
      </c>
      <c r="Q12" s="193">
        <v>5.8295088079999999</v>
      </c>
      <c r="R12" s="111">
        <v>0</v>
      </c>
      <c r="S12" s="111">
        <v>0.24619377200000001</v>
      </c>
      <c r="T12" s="111">
        <v>0.41262975800000001</v>
      </c>
      <c r="U12" s="111">
        <v>0.34117647099999998</v>
      </c>
      <c r="V12" s="110">
        <f t="shared" si="5"/>
        <v>6.4313207972674855E-2</v>
      </c>
      <c r="W12" s="110">
        <v>0.31981249999999994</v>
      </c>
      <c r="X12" s="110">
        <v>0.251081363</v>
      </c>
      <c r="Y12" s="110">
        <f t="shared" si="6"/>
        <v>0.23235060576637501</v>
      </c>
      <c r="Z12" s="2" t="s">
        <v>532</v>
      </c>
      <c r="AA12" s="2">
        <v>0.17499999999999999</v>
      </c>
      <c r="AB12" s="2">
        <v>0.22500000000000001</v>
      </c>
      <c r="AC12" s="110">
        <v>0.28262500000000002</v>
      </c>
      <c r="AD12" s="44">
        <f t="shared" si="7"/>
        <v>0</v>
      </c>
      <c r="AE12" s="44">
        <f t="shared" si="8"/>
        <v>1.9267038428899799</v>
      </c>
      <c r="AF12" s="44">
        <f t="shared" si="9"/>
        <v>4.1518620566568902</v>
      </c>
      <c r="AG12" s="44">
        <f t="shared" si="10"/>
        <v>4.3121067202042669</v>
      </c>
      <c r="AH12" s="44">
        <f t="shared" si="11"/>
        <v>8.463968776861158</v>
      </c>
      <c r="AI12" s="44">
        <v>61.851944443999997</v>
      </c>
      <c r="AJ12" s="111">
        <f t="shared" si="12"/>
        <v>0.13684240411430126</v>
      </c>
      <c r="AK12" s="2">
        <f t="shared" si="13"/>
        <v>1283</v>
      </c>
    </row>
    <row r="13" spans="1:37">
      <c r="A13" s="2">
        <v>7</v>
      </c>
      <c r="B13" s="2" t="s">
        <v>71</v>
      </c>
      <c r="C13" s="2" t="s">
        <v>27</v>
      </c>
      <c r="D13" s="2" t="s">
        <v>409</v>
      </c>
      <c r="E13" s="2" t="s">
        <v>768</v>
      </c>
      <c r="F13" s="2" t="s">
        <v>64</v>
      </c>
      <c r="H13" s="2" t="s">
        <v>882</v>
      </c>
      <c r="I13" s="2">
        <v>7155</v>
      </c>
      <c r="J13" s="193">
        <v>741</v>
      </c>
      <c r="K13" s="110">
        <f t="shared" si="0"/>
        <v>0.10356394129979035</v>
      </c>
      <c r="L13" s="44">
        <f t="shared" si="1"/>
        <v>1.27687889199</v>
      </c>
      <c r="M13" s="44">
        <f t="shared" si="2"/>
        <v>0.51280276631999999</v>
      </c>
      <c r="N13" s="44">
        <f t="shared" si="3"/>
        <v>0.56940486271500002</v>
      </c>
      <c r="O13" s="44">
        <f t="shared" si="4"/>
        <v>1.3459134752700002</v>
      </c>
      <c r="P13" s="2">
        <v>545074</v>
      </c>
      <c r="Q13" s="193">
        <v>9.0800934929999997</v>
      </c>
      <c r="R13" s="111">
        <v>0.34463667799999997</v>
      </c>
      <c r="S13" s="111">
        <v>0.13840830400000001</v>
      </c>
      <c r="T13" s="111">
        <v>0.15368552299999999</v>
      </c>
      <c r="U13" s="111">
        <v>0.36326949400000003</v>
      </c>
      <c r="V13" s="110">
        <f t="shared" si="5"/>
        <v>5.3537899035220125E-2</v>
      </c>
      <c r="W13" s="110">
        <v>0.37878124999999996</v>
      </c>
      <c r="X13" s="110">
        <v>0.29498553100000002</v>
      </c>
      <c r="Y13" s="110">
        <f t="shared" si="6"/>
        <v>0.2111793709930625</v>
      </c>
      <c r="Z13" s="2">
        <v>0.1</v>
      </c>
      <c r="AA13" s="2">
        <v>0.17499999999999999</v>
      </c>
      <c r="AB13" s="2">
        <v>0.22500000000000001</v>
      </c>
      <c r="AC13" s="110">
        <v>0.32459375000000001</v>
      </c>
      <c r="AD13" s="44">
        <f t="shared" si="7"/>
        <v>1.1185459093832402</v>
      </c>
      <c r="AE13" s="44">
        <f t="shared" si="8"/>
        <v>0.78612664076855987</v>
      </c>
      <c r="AF13" s="44">
        <f t="shared" si="9"/>
        <v>1.1222969844112651</v>
      </c>
      <c r="AG13" s="44">
        <f t="shared" si="10"/>
        <v>3.8270258945135733</v>
      </c>
      <c r="AH13" s="44">
        <f t="shared" si="11"/>
        <v>4.9493228789248382</v>
      </c>
      <c r="AI13" s="44">
        <v>61.851944443999997</v>
      </c>
      <c r="AJ13" s="111">
        <f t="shared" si="12"/>
        <v>8.0018872865118981E-2</v>
      </c>
      <c r="AK13" s="2">
        <f t="shared" si="13"/>
        <v>638</v>
      </c>
    </row>
    <row r="14" spans="1:37">
      <c r="A14" s="2">
        <v>8</v>
      </c>
      <c r="B14" s="2" t="s">
        <v>72</v>
      </c>
      <c r="C14" s="2" t="s">
        <v>27</v>
      </c>
      <c r="D14" s="2" t="s">
        <v>409</v>
      </c>
      <c r="E14" s="2" t="s">
        <v>768</v>
      </c>
      <c r="F14" s="2" t="s">
        <v>64</v>
      </c>
      <c r="H14" s="2" t="s">
        <v>882</v>
      </c>
      <c r="I14" s="2">
        <v>12645</v>
      </c>
      <c r="J14" s="193">
        <v>1760</v>
      </c>
      <c r="K14" s="110">
        <f t="shared" si="0"/>
        <v>0.13918544879398972</v>
      </c>
      <c r="L14" s="44">
        <f t="shared" si="1"/>
        <v>3.3252941215999998</v>
      </c>
      <c r="M14" s="44">
        <f t="shared" si="2"/>
        <v>1.3101120472000001</v>
      </c>
      <c r="N14" s="44">
        <f t="shared" si="3"/>
        <v>1.3273949568000001</v>
      </c>
      <c r="O14" s="44">
        <f t="shared" si="4"/>
        <v>2.8371988831999997</v>
      </c>
      <c r="P14" s="2">
        <v>738455</v>
      </c>
      <c r="Q14" s="193">
        <v>13.663041279</v>
      </c>
      <c r="R14" s="111">
        <v>0.37787433199999998</v>
      </c>
      <c r="S14" s="111">
        <v>0.14887636900000001</v>
      </c>
      <c r="T14" s="111">
        <v>0.15084033599999999</v>
      </c>
      <c r="U14" s="111">
        <v>0.32240896400000002</v>
      </c>
      <c r="V14" s="110">
        <f t="shared" si="5"/>
        <v>6.5869416211941478E-2</v>
      </c>
      <c r="W14" s="110">
        <v>0.35168749999999993</v>
      </c>
      <c r="X14" s="110">
        <v>0.276563369</v>
      </c>
      <c r="Y14" s="110">
        <f t="shared" si="6"/>
        <v>0.19472421873775</v>
      </c>
      <c r="Z14" s="2">
        <v>0.1</v>
      </c>
      <c r="AA14" s="2">
        <v>0.17499999999999999</v>
      </c>
      <c r="AB14" s="2">
        <v>0.22500000000000001</v>
      </c>
      <c r="AC14" s="110">
        <v>0.3006875</v>
      </c>
      <c r="AD14" s="44">
        <f t="shared" si="7"/>
        <v>2.9129576505216002</v>
      </c>
      <c r="AE14" s="44">
        <f t="shared" si="8"/>
        <v>2.0084017683575999</v>
      </c>
      <c r="AF14" s="44">
        <f t="shared" si="9"/>
        <v>2.6162954598528003</v>
      </c>
      <c r="AG14" s="44">
        <f t="shared" si="10"/>
        <v>7.473245695323671</v>
      </c>
      <c r="AH14" s="44">
        <f t="shared" si="11"/>
        <v>10.089541155176471</v>
      </c>
      <c r="AI14" s="44">
        <v>61.851944443999997</v>
      </c>
      <c r="AJ14" s="111">
        <f t="shared" si="12"/>
        <v>0.16312407388116018</v>
      </c>
      <c r="AK14" s="2">
        <f t="shared" si="13"/>
        <v>1388</v>
      </c>
    </row>
    <row r="15" spans="1:37">
      <c r="A15" s="2">
        <v>9</v>
      </c>
      <c r="B15" s="2" t="s">
        <v>73</v>
      </c>
      <c r="C15" s="2" t="s">
        <v>27</v>
      </c>
      <c r="D15" s="2" t="s">
        <v>409</v>
      </c>
      <c r="E15" s="2" t="s">
        <v>768</v>
      </c>
      <c r="F15" s="2" t="s">
        <v>64</v>
      </c>
      <c r="H15" s="2" t="s">
        <v>882</v>
      </c>
      <c r="I15" s="2">
        <v>2592</v>
      </c>
      <c r="J15" s="193">
        <v>422</v>
      </c>
      <c r="K15" s="110">
        <f t="shared" si="0"/>
        <v>0.16280864197530864</v>
      </c>
      <c r="L15" s="44">
        <f t="shared" si="1"/>
        <v>0.71611921100999998</v>
      </c>
      <c r="M15" s="44">
        <f t="shared" si="2"/>
        <v>0.31689612084999996</v>
      </c>
      <c r="N15" s="44">
        <f t="shared" si="3"/>
        <v>0.37261702194999996</v>
      </c>
      <c r="O15" s="44">
        <f t="shared" si="4"/>
        <v>0.70436764618999992</v>
      </c>
      <c r="P15" s="2">
        <v>383657</v>
      </c>
      <c r="Q15" s="193">
        <v>6.8612373599999996</v>
      </c>
      <c r="R15" s="111">
        <v>0.33939299099999998</v>
      </c>
      <c r="S15" s="111">
        <v>0.15018773499999999</v>
      </c>
      <c r="T15" s="111">
        <v>0.176595745</v>
      </c>
      <c r="U15" s="111">
        <v>0.33382352900000001</v>
      </c>
      <c r="V15" s="110">
        <f t="shared" si="5"/>
        <v>8.3100668837962965E-2</v>
      </c>
      <c r="W15" s="110">
        <v>0.36178124999999994</v>
      </c>
      <c r="X15" s="110">
        <v>0.279017821</v>
      </c>
      <c r="Y15" s="110">
        <f t="shared" si="6"/>
        <v>0.20263822647334376</v>
      </c>
      <c r="Z15" s="2">
        <v>0.1</v>
      </c>
      <c r="AA15" s="2">
        <v>0.17499999999999999</v>
      </c>
      <c r="AB15" s="2">
        <v>0.22500000000000001</v>
      </c>
      <c r="AC15" s="110">
        <v>0.30759375</v>
      </c>
      <c r="AD15" s="44">
        <f t="shared" si="7"/>
        <v>0.62732042884475991</v>
      </c>
      <c r="AE15" s="44">
        <f t="shared" si="8"/>
        <v>0.48580175326304986</v>
      </c>
      <c r="AF15" s="44">
        <f t="shared" si="9"/>
        <v>0.73442815026344999</v>
      </c>
      <c r="AG15" s="44">
        <f t="shared" si="10"/>
        <v>1.8979335904714365</v>
      </c>
      <c r="AH15" s="44">
        <f t="shared" si="11"/>
        <v>2.6323617407348863</v>
      </c>
      <c r="AI15" s="44">
        <v>61.851944443999997</v>
      </c>
      <c r="AJ15" s="111">
        <f t="shared" si="12"/>
        <v>4.2559078205183912E-2</v>
      </c>
      <c r="AK15" s="2">
        <f t="shared" si="13"/>
        <v>359</v>
      </c>
    </row>
    <row r="16" spans="1:37">
      <c r="A16" s="2">
        <v>296</v>
      </c>
      <c r="B16" s="2" t="s">
        <v>347</v>
      </c>
      <c r="C16" s="2" t="s">
        <v>26</v>
      </c>
      <c r="D16" s="2" t="s">
        <v>410</v>
      </c>
      <c r="E16" s="2" t="s">
        <v>768</v>
      </c>
      <c r="F16" s="2" t="s">
        <v>64</v>
      </c>
      <c r="H16" s="2" t="s">
        <v>882</v>
      </c>
      <c r="I16" s="2">
        <v>160</v>
      </c>
      <c r="J16" s="193">
        <v>0</v>
      </c>
      <c r="K16" s="110">
        <f t="shared" si="0"/>
        <v>0</v>
      </c>
      <c r="L16" s="44">
        <f t="shared" si="1"/>
        <v>0</v>
      </c>
      <c r="M16" s="44">
        <f t="shared" si="2"/>
        <v>0</v>
      </c>
      <c r="N16" s="44">
        <f t="shared" si="3"/>
        <v>0</v>
      </c>
      <c r="O16" s="44">
        <f t="shared" si="4"/>
        <v>0</v>
      </c>
      <c r="P16" s="2">
        <v>1201285</v>
      </c>
      <c r="Q16" s="193">
        <v>0</v>
      </c>
      <c r="R16" s="111">
        <v>0.12740641699999999</v>
      </c>
      <c r="S16" s="111">
        <v>0.70854129499999996</v>
      </c>
      <c r="T16" s="111">
        <v>0.16405228799999999</v>
      </c>
      <c r="U16" s="111">
        <v>0</v>
      </c>
      <c r="V16" s="110">
        <f t="shared" si="5"/>
        <v>0</v>
      </c>
      <c r="W16" s="110">
        <v>7.4999999999999997E-2</v>
      </c>
      <c r="X16" s="110">
        <v>0.22500000000000001</v>
      </c>
      <c r="Y16" s="110">
        <f t="shared" si="6"/>
        <v>0.17364713312499999</v>
      </c>
      <c r="Z16" s="2">
        <v>0.1</v>
      </c>
      <c r="AA16" s="2">
        <v>0.17499999999999999</v>
      </c>
      <c r="AB16" s="2">
        <v>0.22500000000000001</v>
      </c>
      <c r="AC16" s="110"/>
      <c r="AD16" s="44">
        <f t="shared" si="7"/>
        <v>0</v>
      </c>
      <c r="AE16" s="44">
        <f t="shared" si="8"/>
        <v>0</v>
      </c>
      <c r="AF16" s="44">
        <f t="shared" si="9"/>
        <v>0</v>
      </c>
      <c r="AG16" s="44">
        <f t="shared" si="10"/>
        <v>0</v>
      </c>
      <c r="AH16" s="44">
        <f t="shared" si="11"/>
        <v>0</v>
      </c>
      <c r="AI16" s="44">
        <v>81.848055556000006</v>
      </c>
      <c r="AJ16" s="111">
        <f t="shared" si="12"/>
        <v>0</v>
      </c>
      <c r="AK16" s="2">
        <f t="shared" si="13"/>
        <v>0</v>
      </c>
    </row>
    <row r="17" spans="1:37">
      <c r="A17" s="2">
        <v>10</v>
      </c>
      <c r="B17" s="2" t="s">
        <v>74</v>
      </c>
      <c r="C17" s="2" t="s">
        <v>26</v>
      </c>
      <c r="D17" s="2" t="s">
        <v>410</v>
      </c>
      <c r="E17" s="2" t="s">
        <v>768</v>
      </c>
      <c r="F17" s="2" t="s">
        <v>64</v>
      </c>
      <c r="H17" s="2" t="s">
        <v>882</v>
      </c>
      <c r="I17" s="2">
        <v>2886</v>
      </c>
      <c r="J17" s="193">
        <v>6</v>
      </c>
      <c r="K17" s="110">
        <f t="shared" si="0"/>
        <v>2.0790020790020791E-3</v>
      </c>
      <c r="L17" s="44">
        <f t="shared" si="1"/>
        <v>0</v>
      </c>
      <c r="M17" s="44">
        <f t="shared" si="2"/>
        <v>0</v>
      </c>
      <c r="N17" s="44">
        <f t="shared" si="3"/>
        <v>0.03</v>
      </c>
      <c r="O17" s="44">
        <f t="shared" si="4"/>
        <v>0</v>
      </c>
      <c r="P17" s="2">
        <v>1828927</v>
      </c>
      <c r="Q17" s="193">
        <v>3.2330431999999999E-2</v>
      </c>
      <c r="R17" s="111">
        <v>0</v>
      </c>
      <c r="S17" s="111">
        <v>0</v>
      </c>
      <c r="T17" s="111">
        <v>1</v>
      </c>
      <c r="U17" s="111">
        <v>0</v>
      </c>
      <c r="V17" s="110">
        <f t="shared" si="5"/>
        <v>2.0790020790020791E-3</v>
      </c>
      <c r="W17" s="110">
        <v>0.24862499999999998</v>
      </c>
      <c r="X17" s="110">
        <v>0.22500000000000001</v>
      </c>
      <c r="Y17" s="110">
        <f t="shared" si="6"/>
        <v>0.22500000000000001</v>
      </c>
      <c r="Z17" s="2" t="s">
        <v>532</v>
      </c>
      <c r="AA17" s="2" t="s">
        <v>532</v>
      </c>
      <c r="AB17" s="2">
        <v>0.22500000000000001</v>
      </c>
      <c r="AC17" s="110"/>
      <c r="AD17" s="44">
        <f t="shared" si="7"/>
        <v>0</v>
      </c>
      <c r="AE17" s="44">
        <f t="shared" si="8"/>
        <v>0</v>
      </c>
      <c r="AF17" s="44">
        <f t="shared" si="9"/>
        <v>5.9130000000000002E-2</v>
      </c>
      <c r="AG17" s="44">
        <f t="shared" si="10"/>
        <v>0</v>
      </c>
      <c r="AH17" s="44">
        <f t="shared" si="11"/>
        <v>5.9130000000000002E-2</v>
      </c>
      <c r="AI17" s="44">
        <v>81.848055556000006</v>
      </c>
      <c r="AJ17" s="111">
        <f t="shared" si="12"/>
        <v>7.2243622158553998E-4</v>
      </c>
      <c r="AK17" s="2">
        <f t="shared" si="13"/>
        <v>10</v>
      </c>
    </row>
    <row r="18" spans="1:37">
      <c r="A18" s="2">
        <v>11</v>
      </c>
      <c r="B18" s="2" t="s">
        <v>75</v>
      </c>
      <c r="C18" s="2" t="s">
        <v>26</v>
      </c>
      <c r="D18" s="2" t="s">
        <v>410</v>
      </c>
      <c r="E18" s="2" t="s">
        <v>768</v>
      </c>
      <c r="F18" s="2" t="s">
        <v>64</v>
      </c>
      <c r="H18" s="2" t="s">
        <v>882</v>
      </c>
      <c r="I18" s="2">
        <v>2440</v>
      </c>
      <c r="J18" s="193">
        <v>8</v>
      </c>
      <c r="K18" s="110">
        <f t="shared" si="0"/>
        <v>3.2786885245901639E-3</v>
      </c>
      <c r="L18" s="44">
        <f t="shared" si="1"/>
        <v>0</v>
      </c>
      <c r="M18" s="44">
        <f t="shared" si="2"/>
        <v>0</v>
      </c>
      <c r="N18" s="44">
        <f t="shared" si="3"/>
        <v>0.04</v>
      </c>
      <c r="O18" s="44">
        <f t="shared" si="4"/>
        <v>0</v>
      </c>
      <c r="P18" s="2">
        <v>866970</v>
      </c>
      <c r="Q18" s="193">
        <v>9.0937403E-2</v>
      </c>
      <c r="R18" s="111">
        <v>0</v>
      </c>
      <c r="S18" s="111">
        <v>0</v>
      </c>
      <c r="T18" s="111">
        <v>1</v>
      </c>
      <c r="U18" s="111">
        <v>0</v>
      </c>
      <c r="V18" s="110">
        <f t="shared" si="5"/>
        <v>3.2786885245901639E-3</v>
      </c>
      <c r="W18" s="110">
        <v>0.24862499999999998</v>
      </c>
      <c r="X18" s="110">
        <v>0.22500000000000001</v>
      </c>
      <c r="Y18" s="110">
        <f t="shared" si="6"/>
        <v>0.22500000000000001</v>
      </c>
      <c r="Z18" s="2" t="s">
        <v>532</v>
      </c>
      <c r="AA18" s="2" t="s">
        <v>532</v>
      </c>
      <c r="AB18" s="2">
        <v>0.22500000000000001</v>
      </c>
      <c r="AC18" s="110"/>
      <c r="AD18" s="44">
        <f t="shared" si="7"/>
        <v>0</v>
      </c>
      <c r="AE18" s="44">
        <f t="shared" si="8"/>
        <v>0</v>
      </c>
      <c r="AF18" s="44">
        <f t="shared" si="9"/>
        <v>7.8840000000000007E-2</v>
      </c>
      <c r="AG18" s="44">
        <f t="shared" si="10"/>
        <v>0</v>
      </c>
      <c r="AH18" s="44">
        <f t="shared" si="11"/>
        <v>7.8840000000000007E-2</v>
      </c>
      <c r="AI18" s="44">
        <v>81.848055556000006</v>
      </c>
      <c r="AJ18" s="111">
        <f t="shared" si="12"/>
        <v>9.632482954473866E-4</v>
      </c>
      <c r="AK18" s="2">
        <f t="shared" si="13"/>
        <v>13</v>
      </c>
    </row>
    <row r="19" spans="1:37">
      <c r="A19" s="2">
        <v>12</v>
      </c>
      <c r="B19" s="2" t="s">
        <v>76</v>
      </c>
      <c r="C19" s="2" t="s">
        <v>26</v>
      </c>
      <c r="D19" s="2" t="s">
        <v>410</v>
      </c>
      <c r="E19" s="2" t="s">
        <v>768</v>
      </c>
      <c r="F19" s="2" t="s">
        <v>64</v>
      </c>
      <c r="H19" s="2" t="s">
        <v>882</v>
      </c>
      <c r="I19" s="2">
        <v>2996</v>
      </c>
      <c r="J19" s="193">
        <v>7</v>
      </c>
      <c r="K19" s="110">
        <f t="shared" si="0"/>
        <v>2.3364485981308409E-3</v>
      </c>
      <c r="L19" s="44">
        <f t="shared" si="1"/>
        <v>0</v>
      </c>
      <c r="M19" s="44">
        <f t="shared" si="2"/>
        <v>0</v>
      </c>
      <c r="N19" s="44">
        <f t="shared" si="3"/>
        <v>0</v>
      </c>
      <c r="O19" s="44">
        <f t="shared" si="4"/>
        <v>3.5000000000000003E-2</v>
      </c>
      <c r="P19" s="2">
        <v>1489084</v>
      </c>
      <c r="Q19" s="193">
        <v>6.8113118E-2</v>
      </c>
      <c r="R19" s="111">
        <v>0</v>
      </c>
      <c r="S19" s="111">
        <v>0</v>
      </c>
      <c r="T19" s="111">
        <v>0</v>
      </c>
      <c r="U19" s="111">
        <v>1</v>
      </c>
      <c r="V19" s="110">
        <f t="shared" si="5"/>
        <v>2.3364485981308409E-3</v>
      </c>
      <c r="W19" s="110">
        <v>0.37665624999999997</v>
      </c>
      <c r="X19" s="110">
        <v>0.33080937500000002</v>
      </c>
      <c r="Y19" s="110">
        <f t="shared" si="6"/>
        <v>0.33080937500000002</v>
      </c>
      <c r="Z19" s="2" t="s">
        <v>532</v>
      </c>
      <c r="AA19" s="2" t="s">
        <v>532</v>
      </c>
      <c r="AB19" s="2" t="s">
        <v>532</v>
      </c>
      <c r="AC19" s="110">
        <v>0.33080937500000002</v>
      </c>
      <c r="AD19" s="44">
        <f t="shared" si="7"/>
        <v>0</v>
      </c>
      <c r="AE19" s="44">
        <f t="shared" si="8"/>
        <v>0</v>
      </c>
      <c r="AF19" s="44">
        <f t="shared" si="9"/>
        <v>0</v>
      </c>
      <c r="AG19" s="44">
        <f t="shared" si="10"/>
        <v>0.10142615437500002</v>
      </c>
      <c r="AH19" s="44">
        <f t="shared" si="11"/>
        <v>0.10142615437500002</v>
      </c>
      <c r="AI19" s="44">
        <v>81.848055556000006</v>
      </c>
      <c r="AJ19" s="111">
        <f t="shared" si="12"/>
        <v>1.2392005367263096E-3</v>
      </c>
      <c r="AK19" s="2">
        <f t="shared" si="13"/>
        <v>12</v>
      </c>
    </row>
    <row r="20" spans="1:37">
      <c r="A20" s="2">
        <v>13</v>
      </c>
      <c r="B20" s="2" t="s">
        <v>77</v>
      </c>
      <c r="C20" s="2" t="s">
        <v>26</v>
      </c>
      <c r="D20" s="2" t="s">
        <v>410</v>
      </c>
      <c r="E20" s="2" t="s">
        <v>768</v>
      </c>
      <c r="F20" s="2" t="s">
        <v>64</v>
      </c>
      <c r="H20" s="2" t="s">
        <v>882</v>
      </c>
      <c r="I20" s="2">
        <v>2114</v>
      </c>
      <c r="J20" s="193">
        <v>1</v>
      </c>
      <c r="K20" s="110">
        <f t="shared" si="0"/>
        <v>4.7303689687795648E-4</v>
      </c>
      <c r="L20" s="44">
        <f t="shared" si="1"/>
        <v>6.3703208499999993E-4</v>
      </c>
      <c r="M20" s="44">
        <f t="shared" si="2"/>
        <v>3.5427064749999999E-3</v>
      </c>
      <c r="N20" s="44">
        <f t="shared" si="3"/>
        <v>8.2026143999999995E-4</v>
      </c>
      <c r="O20" s="44">
        <f t="shared" si="4"/>
        <v>0</v>
      </c>
      <c r="P20" s="2">
        <v>1122600</v>
      </c>
      <c r="Q20" s="193">
        <v>1.4401699999999999E-3</v>
      </c>
      <c r="R20" s="111">
        <v>0.12740641699999999</v>
      </c>
      <c r="S20" s="111">
        <v>0.70854129499999996</v>
      </c>
      <c r="T20" s="111">
        <v>0.16405228799999999</v>
      </c>
      <c r="U20" s="111">
        <v>0</v>
      </c>
      <c r="V20" s="110">
        <f t="shared" si="5"/>
        <v>7.7602785241248808E-5</v>
      </c>
      <c r="W20" s="110">
        <v>0.22500000000000001</v>
      </c>
      <c r="X20" s="110">
        <v>0.22500000000000001</v>
      </c>
      <c r="Y20" s="110">
        <f t="shared" si="6"/>
        <v>0.17364713312499999</v>
      </c>
      <c r="Z20" s="2">
        <v>0.1</v>
      </c>
      <c r="AA20" s="2">
        <v>0.17499999999999999</v>
      </c>
      <c r="AB20" s="2">
        <v>0.22500000000000001</v>
      </c>
      <c r="AC20" s="110"/>
      <c r="AD20" s="44">
        <f t="shared" si="7"/>
        <v>5.5804010645999988E-4</v>
      </c>
      <c r="AE20" s="44">
        <f t="shared" si="8"/>
        <v>5.4309690261749996E-3</v>
      </c>
      <c r="AF20" s="44">
        <f t="shared" si="9"/>
        <v>1.6167352982399998E-3</v>
      </c>
      <c r="AG20" s="44">
        <f t="shared" si="10"/>
        <v>0</v>
      </c>
      <c r="AH20" s="44">
        <f t="shared" si="11"/>
        <v>1.6167352982399998E-3</v>
      </c>
      <c r="AI20" s="44">
        <v>81.848055556000006</v>
      </c>
      <c r="AJ20" s="111">
        <f t="shared" si="12"/>
        <v>1.9752885847530465E-5</v>
      </c>
      <c r="AK20" s="2">
        <f t="shared" si="13"/>
        <v>0</v>
      </c>
    </row>
    <row r="21" spans="1:37">
      <c r="A21" s="2">
        <v>14</v>
      </c>
      <c r="B21" s="2" t="s">
        <v>78</v>
      </c>
      <c r="C21" s="2" t="s">
        <v>26</v>
      </c>
      <c r="D21" s="2" t="s">
        <v>410</v>
      </c>
      <c r="E21" s="2" t="s">
        <v>768</v>
      </c>
      <c r="F21" s="2" t="s">
        <v>64</v>
      </c>
      <c r="H21" s="2" t="s">
        <v>882</v>
      </c>
      <c r="I21" s="2">
        <v>3171</v>
      </c>
      <c r="J21" s="193">
        <v>20</v>
      </c>
      <c r="K21" s="110">
        <f t="shared" si="0"/>
        <v>6.3071586250394197E-3</v>
      </c>
      <c r="L21" s="44">
        <f t="shared" si="1"/>
        <v>0</v>
      </c>
      <c r="M21" s="44">
        <f t="shared" si="2"/>
        <v>0</v>
      </c>
      <c r="N21" s="44">
        <f t="shared" si="3"/>
        <v>2.1312768999999999E-2</v>
      </c>
      <c r="O21" s="44">
        <f t="shared" si="4"/>
        <v>7.8687230999999996E-2</v>
      </c>
      <c r="P21" s="2">
        <v>1184418</v>
      </c>
      <c r="Q21" s="193">
        <v>0.20599804799999999</v>
      </c>
      <c r="R21" s="111">
        <v>0</v>
      </c>
      <c r="S21" s="111">
        <v>0</v>
      </c>
      <c r="T21" s="111">
        <v>0.21312769000000001</v>
      </c>
      <c r="U21" s="111">
        <v>0.78687231000000002</v>
      </c>
      <c r="V21" s="110">
        <f t="shared" si="5"/>
        <v>6.3071586250394197E-3</v>
      </c>
      <c r="W21" s="110">
        <v>0.31290625</v>
      </c>
      <c r="X21" s="110">
        <v>0.278524881</v>
      </c>
      <c r="Y21" s="110">
        <f t="shared" si="6"/>
        <v>0.27852488085683152</v>
      </c>
      <c r="Z21" s="2" t="s">
        <v>532</v>
      </c>
      <c r="AA21" s="2" t="s">
        <v>532</v>
      </c>
      <c r="AB21" s="2">
        <v>0.22500000000000001</v>
      </c>
      <c r="AC21" s="110">
        <v>0.29302232099999997</v>
      </c>
      <c r="AD21" s="44">
        <f t="shared" si="7"/>
        <v>0</v>
      </c>
      <c r="AE21" s="44">
        <f t="shared" si="8"/>
        <v>0</v>
      </c>
      <c r="AF21" s="44">
        <f t="shared" si="9"/>
        <v>4.2007467698999996E-2</v>
      </c>
      <c r="AG21" s="44">
        <f t="shared" si="10"/>
        <v>0.20198032793158438</v>
      </c>
      <c r="AH21" s="44">
        <f t="shared" si="11"/>
        <v>0.24398779563058437</v>
      </c>
      <c r="AI21" s="44">
        <v>81.848055556000006</v>
      </c>
      <c r="AJ21" s="111">
        <f t="shared" si="12"/>
        <v>2.9809846302781039E-3</v>
      </c>
      <c r="AK21" s="2">
        <f t="shared" si="13"/>
        <v>33</v>
      </c>
    </row>
    <row r="22" spans="1:37">
      <c r="A22" s="2">
        <v>15</v>
      </c>
      <c r="B22" s="2" t="s">
        <v>79</v>
      </c>
      <c r="C22" s="2" t="s">
        <v>26</v>
      </c>
      <c r="D22" s="2" t="s">
        <v>410</v>
      </c>
      <c r="E22" s="2" t="s">
        <v>768</v>
      </c>
      <c r="F22" s="2" t="s">
        <v>64</v>
      </c>
      <c r="H22" s="2" t="s">
        <v>882</v>
      </c>
      <c r="I22" s="2">
        <v>1083</v>
      </c>
      <c r="J22" s="193">
        <v>2</v>
      </c>
      <c r="K22" s="110">
        <f t="shared" si="0"/>
        <v>1.8467220683287165E-3</v>
      </c>
      <c r="L22" s="44">
        <f t="shared" si="1"/>
        <v>1.2740641699999999E-3</v>
      </c>
      <c r="M22" s="44">
        <f t="shared" si="2"/>
        <v>7.0854129499999998E-3</v>
      </c>
      <c r="N22" s="44">
        <f t="shared" si="3"/>
        <v>1.6405228799999999E-3</v>
      </c>
      <c r="O22" s="44">
        <f t="shared" si="4"/>
        <v>0</v>
      </c>
      <c r="P22" s="2">
        <v>397745</v>
      </c>
      <c r="Q22" s="193">
        <v>8.1295069999999994E-3</v>
      </c>
      <c r="R22" s="111">
        <v>0.12740641699999999</v>
      </c>
      <c r="S22" s="111">
        <v>0.70854129499999996</v>
      </c>
      <c r="T22" s="111">
        <v>0.16405228799999999</v>
      </c>
      <c r="U22" s="111">
        <v>0</v>
      </c>
      <c r="V22" s="110">
        <f t="shared" si="5"/>
        <v>3.0295898060941825E-4</v>
      </c>
      <c r="W22" s="110">
        <v>0.22500000000000001</v>
      </c>
      <c r="X22" s="110">
        <v>0.22500000000000001</v>
      </c>
      <c r="Y22" s="110">
        <f t="shared" si="6"/>
        <v>0.17364713312499999</v>
      </c>
      <c r="Z22" s="2">
        <v>0.1</v>
      </c>
      <c r="AA22" s="2">
        <v>0.17499999999999999</v>
      </c>
      <c r="AB22" s="2">
        <v>0.22500000000000001</v>
      </c>
      <c r="AC22" s="110"/>
      <c r="AD22" s="44">
        <f t="shared" si="7"/>
        <v>1.1160802129199998E-3</v>
      </c>
      <c r="AE22" s="44">
        <f t="shared" si="8"/>
        <v>1.0861938052349999E-2</v>
      </c>
      <c r="AF22" s="44">
        <f t="shared" si="9"/>
        <v>3.2334705964799995E-3</v>
      </c>
      <c r="AG22" s="44">
        <f t="shared" si="10"/>
        <v>0</v>
      </c>
      <c r="AH22" s="44">
        <f t="shared" si="11"/>
        <v>3.2334705964799995E-3</v>
      </c>
      <c r="AI22" s="44">
        <v>81.848055556000006</v>
      </c>
      <c r="AJ22" s="111">
        <f t="shared" si="12"/>
        <v>3.950577169506093E-5</v>
      </c>
      <c r="AK22" s="2">
        <f t="shared" si="13"/>
        <v>1</v>
      </c>
    </row>
    <row r="23" spans="1:37">
      <c r="A23" s="2">
        <v>16</v>
      </c>
      <c r="B23" s="2" t="s">
        <v>80</v>
      </c>
      <c r="C23" s="2" t="s">
        <v>26</v>
      </c>
      <c r="D23" s="2" t="s">
        <v>410</v>
      </c>
      <c r="E23" s="2" t="s">
        <v>768</v>
      </c>
      <c r="F23" s="2" t="s">
        <v>64</v>
      </c>
      <c r="H23" s="2" t="s">
        <v>882</v>
      </c>
      <c r="I23" s="2">
        <v>3830</v>
      </c>
      <c r="J23" s="193">
        <v>30</v>
      </c>
      <c r="K23" s="110">
        <f t="shared" si="0"/>
        <v>7.832898172323759E-3</v>
      </c>
      <c r="L23" s="44">
        <f t="shared" si="1"/>
        <v>0</v>
      </c>
      <c r="M23" s="44">
        <f t="shared" si="2"/>
        <v>7.1328273299999995E-2</v>
      </c>
      <c r="N23" s="44">
        <f t="shared" si="3"/>
        <v>7.86717267E-2</v>
      </c>
      <c r="O23" s="44">
        <f t="shared" si="4"/>
        <v>0</v>
      </c>
      <c r="P23" s="2">
        <v>1341267</v>
      </c>
      <c r="Q23" s="193">
        <v>0.11560858</v>
      </c>
      <c r="R23" s="111">
        <v>0</v>
      </c>
      <c r="S23" s="111">
        <v>0.47552182199999998</v>
      </c>
      <c r="T23" s="111">
        <v>0.52447817799999996</v>
      </c>
      <c r="U23" s="111">
        <v>0</v>
      </c>
      <c r="V23" s="110">
        <f t="shared" si="5"/>
        <v>4.1081841618798949E-3</v>
      </c>
      <c r="W23" s="110">
        <v>0.22500000000000001</v>
      </c>
      <c r="X23" s="110">
        <v>0.22500000000000001</v>
      </c>
      <c r="Y23" s="110">
        <f t="shared" si="6"/>
        <v>0.2012239089</v>
      </c>
      <c r="Z23" s="2" t="s">
        <v>532</v>
      </c>
      <c r="AA23" s="2">
        <v>0.17499999999999999</v>
      </c>
      <c r="AB23" s="2">
        <v>0.22500000000000001</v>
      </c>
      <c r="AC23" s="110"/>
      <c r="AD23" s="44">
        <f t="shared" si="7"/>
        <v>0</v>
      </c>
      <c r="AE23" s="44">
        <f t="shared" si="8"/>
        <v>0.10934624296889998</v>
      </c>
      <c r="AF23" s="44">
        <f t="shared" si="9"/>
        <v>0.15506197332570001</v>
      </c>
      <c r="AG23" s="44">
        <f t="shared" si="10"/>
        <v>0</v>
      </c>
      <c r="AH23" s="44">
        <f t="shared" si="11"/>
        <v>0.15506197332570001</v>
      </c>
      <c r="AI23" s="44">
        <v>81.848055556000006</v>
      </c>
      <c r="AJ23" s="111">
        <f t="shared" si="12"/>
        <v>1.8945101660919413E-3</v>
      </c>
      <c r="AK23" s="2">
        <f t="shared" si="13"/>
        <v>26</v>
      </c>
    </row>
    <row r="24" spans="1:37">
      <c r="A24" s="2">
        <v>17</v>
      </c>
      <c r="B24" s="2" t="s">
        <v>81</v>
      </c>
      <c r="C24" s="2" t="s">
        <v>26</v>
      </c>
      <c r="D24" s="2" t="s">
        <v>410</v>
      </c>
      <c r="E24" s="2" t="s">
        <v>768</v>
      </c>
      <c r="F24" s="2" t="s">
        <v>64</v>
      </c>
      <c r="H24" s="2" t="s">
        <v>882</v>
      </c>
      <c r="I24" s="2">
        <v>3840</v>
      </c>
      <c r="J24" s="193">
        <v>30</v>
      </c>
      <c r="K24" s="110">
        <f t="shared" si="0"/>
        <v>7.8125E-3</v>
      </c>
      <c r="L24" s="44">
        <f t="shared" si="1"/>
        <v>1.9110962549999999E-2</v>
      </c>
      <c r="M24" s="44">
        <f t="shared" si="2"/>
        <v>0.10628119425</v>
      </c>
      <c r="N24" s="44">
        <f t="shared" si="3"/>
        <v>2.4607843199999997E-2</v>
      </c>
      <c r="O24" s="44">
        <f t="shared" si="4"/>
        <v>0</v>
      </c>
      <c r="P24" s="2">
        <v>1103490</v>
      </c>
      <c r="Q24" s="193">
        <v>4.3953328999999999E-2</v>
      </c>
      <c r="R24" s="111">
        <v>0.12740641699999999</v>
      </c>
      <c r="S24" s="111">
        <v>0.70854129499999996</v>
      </c>
      <c r="T24" s="111">
        <v>0.16405228799999999</v>
      </c>
      <c r="U24" s="111">
        <v>0</v>
      </c>
      <c r="V24" s="110">
        <f t="shared" si="5"/>
        <v>1.2816584999999999E-3</v>
      </c>
      <c r="W24" s="110">
        <v>0.22500000000000001</v>
      </c>
      <c r="X24" s="110">
        <v>0.22500000000000001</v>
      </c>
      <c r="Y24" s="110">
        <f t="shared" si="6"/>
        <v>0.17364713312499999</v>
      </c>
      <c r="Z24" s="2">
        <v>0.1</v>
      </c>
      <c r="AA24" s="2">
        <v>0.17499999999999999</v>
      </c>
      <c r="AB24" s="2">
        <v>0.22500000000000001</v>
      </c>
      <c r="AC24" s="110"/>
      <c r="AD24" s="44">
        <f t="shared" si="7"/>
        <v>1.67412031938E-2</v>
      </c>
      <c r="AE24" s="44">
        <f t="shared" si="8"/>
        <v>0.16292907078524999</v>
      </c>
      <c r="AF24" s="44">
        <f t="shared" si="9"/>
        <v>4.8502058947199993E-2</v>
      </c>
      <c r="AG24" s="44">
        <f t="shared" si="10"/>
        <v>0</v>
      </c>
      <c r="AH24" s="44">
        <f t="shared" si="11"/>
        <v>4.8502058947199993E-2</v>
      </c>
      <c r="AI24" s="44">
        <v>81.848055556000006</v>
      </c>
      <c r="AJ24" s="111">
        <f t="shared" si="12"/>
        <v>5.9258657542591393E-4</v>
      </c>
      <c r="AK24" s="2">
        <f t="shared" si="13"/>
        <v>8</v>
      </c>
    </row>
    <row r="25" spans="1:37">
      <c r="A25" s="2">
        <v>18</v>
      </c>
      <c r="B25" s="2" t="s">
        <v>82</v>
      </c>
      <c r="C25" s="2" t="s">
        <v>26</v>
      </c>
      <c r="D25" s="2" t="s">
        <v>410</v>
      </c>
      <c r="E25" s="2" t="s">
        <v>768</v>
      </c>
      <c r="F25" s="2" t="s">
        <v>64</v>
      </c>
      <c r="H25" s="2" t="s">
        <v>882</v>
      </c>
      <c r="I25" s="2">
        <v>4453</v>
      </c>
      <c r="J25" s="193">
        <v>64</v>
      </c>
      <c r="K25" s="110">
        <f t="shared" si="0"/>
        <v>1.4372333258477431E-2</v>
      </c>
      <c r="L25" s="44">
        <f t="shared" si="1"/>
        <v>0</v>
      </c>
      <c r="M25" s="44">
        <f t="shared" si="2"/>
        <v>0.25150326783999999</v>
      </c>
      <c r="N25" s="44">
        <f t="shared" si="3"/>
        <v>6.8496732160000004E-2</v>
      </c>
      <c r="O25" s="44">
        <f t="shared" si="4"/>
        <v>0</v>
      </c>
      <c r="P25" s="2">
        <v>283257</v>
      </c>
      <c r="Q25" s="193">
        <v>0.47662390999999998</v>
      </c>
      <c r="R25" s="111">
        <v>0</v>
      </c>
      <c r="S25" s="111">
        <v>0.78594771200000002</v>
      </c>
      <c r="T25" s="111">
        <v>0.21405228800000001</v>
      </c>
      <c r="U25" s="111">
        <v>0</v>
      </c>
      <c r="V25" s="110">
        <f t="shared" si="5"/>
        <v>3.0764308178755895E-3</v>
      </c>
      <c r="W25" s="110">
        <v>0.22500000000000001</v>
      </c>
      <c r="X25" s="110">
        <v>0.22500000000000001</v>
      </c>
      <c r="Y25" s="110">
        <f t="shared" si="6"/>
        <v>0.18570261439999999</v>
      </c>
      <c r="Z25" s="2" t="s">
        <v>532</v>
      </c>
      <c r="AA25" s="2">
        <v>0.17499999999999999</v>
      </c>
      <c r="AB25" s="2">
        <v>0.22500000000000001</v>
      </c>
      <c r="AC25" s="110"/>
      <c r="AD25" s="44">
        <f t="shared" si="7"/>
        <v>0</v>
      </c>
      <c r="AE25" s="44">
        <f t="shared" si="8"/>
        <v>0.38555450959871995</v>
      </c>
      <c r="AF25" s="44">
        <f t="shared" si="9"/>
        <v>0.13500705908735999</v>
      </c>
      <c r="AG25" s="44">
        <f t="shared" si="10"/>
        <v>0</v>
      </c>
      <c r="AH25" s="44">
        <f t="shared" si="11"/>
        <v>0.13500705908735999</v>
      </c>
      <c r="AI25" s="44">
        <v>81.848055556000006</v>
      </c>
      <c r="AJ25" s="111">
        <f t="shared" si="12"/>
        <v>1.6494840124209045E-3</v>
      </c>
      <c r="AK25" s="2">
        <f t="shared" si="13"/>
        <v>23</v>
      </c>
    </row>
    <row r="26" spans="1:37">
      <c r="A26" s="2">
        <v>19</v>
      </c>
      <c r="B26" s="2" t="s">
        <v>83</v>
      </c>
      <c r="C26" s="2" t="s">
        <v>26</v>
      </c>
      <c r="D26" s="2" t="s">
        <v>410</v>
      </c>
      <c r="E26" s="2" t="s">
        <v>768</v>
      </c>
      <c r="F26" s="2" t="s">
        <v>64</v>
      </c>
      <c r="H26" s="2" t="s">
        <v>882</v>
      </c>
      <c r="I26" s="2">
        <v>3681</v>
      </c>
      <c r="J26" s="193">
        <v>46</v>
      </c>
      <c r="K26" s="110">
        <f t="shared" si="0"/>
        <v>1.2496604183645748E-2</v>
      </c>
      <c r="L26" s="44">
        <f t="shared" si="1"/>
        <v>2.9764705950000005E-2</v>
      </c>
      <c r="M26" s="44">
        <f t="shared" si="2"/>
        <v>0.15626470595</v>
      </c>
      <c r="N26" s="44">
        <f t="shared" si="3"/>
        <v>4.3970588329999998E-2</v>
      </c>
      <c r="O26" s="44">
        <f t="shared" si="4"/>
        <v>0</v>
      </c>
      <c r="P26" s="2">
        <v>492074</v>
      </c>
      <c r="Q26" s="193">
        <v>0.17612397599999999</v>
      </c>
      <c r="R26" s="111">
        <v>0.12941176500000001</v>
      </c>
      <c r="S26" s="111">
        <v>0.679411765</v>
      </c>
      <c r="T26" s="111">
        <v>0.19117647099999999</v>
      </c>
      <c r="U26" s="111">
        <v>0</v>
      </c>
      <c r="V26" s="110">
        <f t="shared" si="5"/>
        <v>2.3890566873132298E-3</v>
      </c>
      <c r="W26" s="110">
        <v>0.22500000000000001</v>
      </c>
      <c r="X26" s="110">
        <v>0.22500000000000001</v>
      </c>
      <c r="Y26" s="110">
        <f t="shared" si="6"/>
        <v>0.17485294135000001</v>
      </c>
      <c r="Z26" s="2">
        <v>0.1</v>
      </c>
      <c r="AA26" s="2">
        <v>0.17499999999999999</v>
      </c>
      <c r="AB26" s="2">
        <v>0.22500000000000001</v>
      </c>
      <c r="AC26" s="110"/>
      <c r="AD26" s="44">
        <f t="shared" si="7"/>
        <v>2.6073882412200006E-2</v>
      </c>
      <c r="AE26" s="44">
        <f t="shared" si="8"/>
        <v>0.23955379422134998</v>
      </c>
      <c r="AF26" s="44">
        <f t="shared" si="9"/>
        <v>8.6666029598430006E-2</v>
      </c>
      <c r="AG26" s="44">
        <f t="shared" si="10"/>
        <v>0</v>
      </c>
      <c r="AH26" s="44">
        <f t="shared" si="11"/>
        <v>8.6666029598430006E-2</v>
      </c>
      <c r="AI26" s="44">
        <v>81.848055556000006</v>
      </c>
      <c r="AJ26" s="111">
        <f t="shared" si="12"/>
        <v>1.0588648564672813E-3</v>
      </c>
      <c r="AK26" s="2">
        <f t="shared" si="13"/>
        <v>15</v>
      </c>
    </row>
    <row r="27" spans="1:37">
      <c r="A27" s="2">
        <v>20</v>
      </c>
      <c r="B27" s="2" t="s">
        <v>84</v>
      </c>
      <c r="C27" s="2" t="s">
        <v>25</v>
      </c>
      <c r="D27" s="2" t="s">
        <v>411</v>
      </c>
      <c r="E27" s="2" t="s">
        <v>768</v>
      </c>
      <c r="F27" s="2" t="s">
        <v>64</v>
      </c>
      <c r="H27" s="2" t="s">
        <v>882</v>
      </c>
      <c r="I27" s="2">
        <v>19080</v>
      </c>
      <c r="J27" s="193">
        <v>6260</v>
      </c>
      <c r="K27" s="110">
        <f t="shared" si="0"/>
        <v>0.32809224318658281</v>
      </c>
      <c r="L27" s="44">
        <f t="shared" si="1"/>
        <v>4.6996029466999998</v>
      </c>
      <c r="M27" s="44">
        <f t="shared" si="2"/>
        <v>21.716895651599994</v>
      </c>
      <c r="N27" s="44">
        <f t="shared" si="3"/>
        <v>4.8835014016999994</v>
      </c>
      <c r="O27" s="44">
        <f t="shared" si="4"/>
        <v>0</v>
      </c>
      <c r="P27" s="2">
        <v>783909</v>
      </c>
      <c r="Q27" s="193">
        <v>12.278697222</v>
      </c>
      <c r="R27" s="111">
        <v>0.150147059</v>
      </c>
      <c r="S27" s="111">
        <v>0.693830532</v>
      </c>
      <c r="T27" s="111">
        <v>0.156022409</v>
      </c>
      <c r="U27" s="111">
        <v>0</v>
      </c>
      <c r="V27" s="110">
        <f t="shared" si="5"/>
        <v>5.1189742156184485E-2</v>
      </c>
      <c r="W27" s="110">
        <v>0.22500000000000001</v>
      </c>
      <c r="X27" s="110">
        <v>0.22500000000000001</v>
      </c>
      <c r="Y27" s="110">
        <f t="shared" si="6"/>
        <v>0.17154009102500001</v>
      </c>
      <c r="Z27" s="2">
        <v>0.1</v>
      </c>
      <c r="AA27" s="2">
        <v>0.17499999999999999</v>
      </c>
      <c r="AB27" s="2">
        <v>0.22500000000000001</v>
      </c>
      <c r="AC27" s="110"/>
      <c r="AD27" s="44">
        <f t="shared" si="7"/>
        <v>4.1168521813092003</v>
      </c>
      <c r="AE27" s="44">
        <f t="shared" si="8"/>
        <v>33.292001033902785</v>
      </c>
      <c r="AF27" s="44">
        <f t="shared" si="9"/>
        <v>9.6253812627507003</v>
      </c>
      <c r="AG27" s="44">
        <f t="shared" si="10"/>
        <v>0</v>
      </c>
      <c r="AH27" s="44">
        <f t="shared" si="11"/>
        <v>9.6253812627507003</v>
      </c>
      <c r="AI27" s="44">
        <v>28.898055555999999</v>
      </c>
      <c r="AJ27" s="111">
        <f t="shared" si="12"/>
        <v>0.33308058544278829</v>
      </c>
      <c r="AK27" s="2">
        <f t="shared" si="13"/>
        <v>1628</v>
      </c>
    </row>
    <row r="28" spans="1:37">
      <c r="A28" s="2">
        <v>21</v>
      </c>
      <c r="B28" s="2" t="s">
        <v>85</v>
      </c>
      <c r="C28" s="2" t="s">
        <v>25</v>
      </c>
      <c r="D28" s="2" t="s">
        <v>411</v>
      </c>
      <c r="E28" s="2" t="s">
        <v>768</v>
      </c>
      <c r="F28" s="2" t="s">
        <v>64</v>
      </c>
      <c r="H28" s="2" t="s">
        <v>882</v>
      </c>
      <c r="I28" s="2">
        <v>14834</v>
      </c>
      <c r="J28" s="193">
        <v>3742</v>
      </c>
      <c r="K28" s="110">
        <f t="shared" si="0"/>
        <v>0.25225832546851829</v>
      </c>
      <c r="L28" s="44">
        <f t="shared" si="1"/>
        <v>2.7664786177300003</v>
      </c>
      <c r="M28" s="44">
        <f t="shared" si="2"/>
        <v>11.915368453200001</v>
      </c>
      <c r="N28" s="44">
        <f t="shared" si="3"/>
        <v>4.0281529477799998</v>
      </c>
      <c r="O28" s="44">
        <f t="shared" si="4"/>
        <v>0</v>
      </c>
      <c r="P28" s="2">
        <v>815441</v>
      </c>
      <c r="Q28" s="193">
        <v>9.736436415</v>
      </c>
      <c r="R28" s="111">
        <v>0.14786096300000001</v>
      </c>
      <c r="S28" s="111">
        <v>0.63684492000000004</v>
      </c>
      <c r="T28" s="111">
        <v>0.21529411800000001</v>
      </c>
      <c r="U28" s="111">
        <v>0</v>
      </c>
      <c r="V28" s="110">
        <f t="shared" si="5"/>
        <v>5.4309733689901579E-2</v>
      </c>
      <c r="W28" s="110">
        <v>0.22500000000000001</v>
      </c>
      <c r="X28" s="110">
        <v>0.22500000000000001</v>
      </c>
      <c r="Y28" s="110">
        <f t="shared" si="6"/>
        <v>0.17467513385</v>
      </c>
      <c r="Z28" s="2">
        <v>0.1</v>
      </c>
      <c r="AA28" s="2">
        <v>0.17499999999999999</v>
      </c>
      <c r="AB28" s="2">
        <v>0.22500000000000001</v>
      </c>
      <c r="AC28" s="110"/>
      <c r="AD28" s="44">
        <f t="shared" si="7"/>
        <v>2.4234352691314802</v>
      </c>
      <c r="AE28" s="44">
        <f t="shared" si="8"/>
        <v>18.266259838755598</v>
      </c>
      <c r="AF28" s="44">
        <f t="shared" si="9"/>
        <v>7.9394894600743804</v>
      </c>
      <c r="AG28" s="44">
        <f t="shared" si="10"/>
        <v>0</v>
      </c>
      <c r="AH28" s="44">
        <f t="shared" si="11"/>
        <v>7.9394894600743804</v>
      </c>
      <c r="AI28" s="44">
        <v>28.898055555999999</v>
      </c>
      <c r="AJ28" s="111">
        <f t="shared" si="12"/>
        <v>0.27474130377695716</v>
      </c>
      <c r="AK28" s="2">
        <f t="shared" si="13"/>
        <v>1343</v>
      </c>
    </row>
    <row r="29" spans="1:37">
      <c r="A29" s="2">
        <v>22</v>
      </c>
      <c r="B29" s="2" t="s">
        <v>86</v>
      </c>
      <c r="C29" s="2" t="s">
        <v>25</v>
      </c>
      <c r="D29" s="2" t="s">
        <v>411</v>
      </c>
      <c r="E29" s="2" t="s">
        <v>768</v>
      </c>
      <c r="F29" s="2" t="s">
        <v>64</v>
      </c>
      <c r="H29" s="2" t="s">
        <v>882</v>
      </c>
      <c r="I29" s="2">
        <v>14570</v>
      </c>
      <c r="J29" s="193">
        <v>3647</v>
      </c>
      <c r="K29" s="110">
        <f t="shared" si="0"/>
        <v>0.25030885380919699</v>
      </c>
      <c r="L29" s="44">
        <f t="shared" si="1"/>
        <v>0</v>
      </c>
      <c r="M29" s="44">
        <f t="shared" si="2"/>
        <v>6.6388155747199997</v>
      </c>
      <c r="N29" s="44">
        <f t="shared" si="3"/>
        <v>8.3051082115400003</v>
      </c>
      <c r="O29" s="44">
        <f t="shared" si="4"/>
        <v>3.2910761955049996</v>
      </c>
      <c r="P29" s="2">
        <v>944458</v>
      </c>
      <c r="Q29" s="193">
        <v>25.537595436</v>
      </c>
      <c r="R29" s="111">
        <v>0</v>
      </c>
      <c r="S29" s="111">
        <v>0.36406995199999997</v>
      </c>
      <c r="T29" s="111">
        <v>0.45544876400000001</v>
      </c>
      <c r="U29" s="111">
        <v>0.18048128299999999</v>
      </c>
      <c r="V29" s="110">
        <f t="shared" si="5"/>
        <v>0.15917892116739876</v>
      </c>
      <c r="W29" s="110">
        <v>0.26881250000000001</v>
      </c>
      <c r="X29" s="110">
        <v>0.23743428599999999</v>
      </c>
      <c r="Y29" s="110">
        <f t="shared" si="6"/>
        <v>0.21470383838643753</v>
      </c>
      <c r="Z29" s="2" t="s">
        <v>532</v>
      </c>
      <c r="AA29" s="2">
        <v>0.17499999999999999</v>
      </c>
      <c r="AB29" s="2">
        <v>0.22500000000000001</v>
      </c>
      <c r="AC29" s="110">
        <v>0.26881250000000001</v>
      </c>
      <c r="AD29" s="44">
        <f t="shared" si="7"/>
        <v>0</v>
      </c>
      <c r="AE29" s="44">
        <f t="shared" si="8"/>
        <v>10.17730427604576</v>
      </c>
      <c r="AF29" s="44">
        <f t="shared" si="9"/>
        <v>16.369368284945338</v>
      </c>
      <c r="AG29" s="44">
        <f t="shared" si="10"/>
        <v>7.7498179974846844</v>
      </c>
      <c r="AH29" s="44">
        <f t="shared" si="11"/>
        <v>24.119186282430022</v>
      </c>
      <c r="AI29" s="44">
        <v>28.898055555999999</v>
      </c>
      <c r="AJ29" s="111">
        <f t="shared" si="12"/>
        <v>0.8346300752204846</v>
      </c>
      <c r="AK29" s="2">
        <f t="shared" si="13"/>
        <v>3865</v>
      </c>
    </row>
    <row r="30" spans="1:37">
      <c r="A30" s="2">
        <v>23</v>
      </c>
      <c r="B30" s="2" t="s">
        <v>87</v>
      </c>
      <c r="C30" s="2" t="s">
        <v>25</v>
      </c>
      <c r="D30" s="2" t="s">
        <v>411</v>
      </c>
      <c r="E30" s="2" t="s">
        <v>768</v>
      </c>
      <c r="F30" s="2" t="s">
        <v>64</v>
      </c>
      <c r="H30" s="2" t="s">
        <v>882</v>
      </c>
      <c r="I30" s="2">
        <v>19767</v>
      </c>
      <c r="J30" s="193">
        <v>4313</v>
      </c>
      <c r="K30" s="110">
        <f t="shared" si="0"/>
        <v>0.21819193605504122</v>
      </c>
      <c r="L30" s="44">
        <f t="shared" si="1"/>
        <v>6.2919058848900002</v>
      </c>
      <c r="M30" s="44">
        <f t="shared" si="2"/>
        <v>11.363305249744998</v>
      </c>
      <c r="N30" s="44">
        <f t="shared" si="3"/>
        <v>3.9097888653649999</v>
      </c>
      <c r="O30" s="44">
        <f t="shared" si="4"/>
        <v>0</v>
      </c>
      <c r="P30" s="2">
        <v>1052575</v>
      </c>
      <c r="Q30" s="193">
        <v>7.3212776799999997</v>
      </c>
      <c r="R30" s="111">
        <v>0.29176470599999998</v>
      </c>
      <c r="S30" s="111">
        <v>0.52693277299999997</v>
      </c>
      <c r="T30" s="111">
        <v>0.18130252099999999</v>
      </c>
      <c r="U30" s="111">
        <v>0</v>
      </c>
      <c r="V30" s="110">
        <f t="shared" si="5"/>
        <v>3.9558748068649764E-2</v>
      </c>
      <c r="W30" s="110">
        <v>0.22500000000000001</v>
      </c>
      <c r="X30" s="110">
        <v>0.22500000000000001</v>
      </c>
      <c r="Y30" s="110">
        <f t="shared" si="6"/>
        <v>0.16218277309999998</v>
      </c>
      <c r="Z30" s="2">
        <v>0.1</v>
      </c>
      <c r="AA30" s="2">
        <v>0.17499999999999999</v>
      </c>
      <c r="AB30" s="2">
        <v>0.22500000000000001</v>
      </c>
      <c r="AC30" s="110"/>
      <c r="AD30" s="44">
        <f t="shared" si="7"/>
        <v>5.511709555163641</v>
      </c>
      <c r="AE30" s="44">
        <f t="shared" si="8"/>
        <v>17.419946947859081</v>
      </c>
      <c r="AF30" s="44">
        <f t="shared" si="9"/>
        <v>7.7061938536344154</v>
      </c>
      <c r="AG30" s="44">
        <f t="shared" si="10"/>
        <v>0</v>
      </c>
      <c r="AH30" s="44">
        <f t="shared" si="11"/>
        <v>7.7061938536344154</v>
      </c>
      <c r="AI30" s="44">
        <v>28.898055555999999</v>
      </c>
      <c r="AJ30" s="111">
        <f t="shared" si="12"/>
        <v>0.26666824827369418</v>
      </c>
      <c r="AK30" s="2">
        <f t="shared" si="13"/>
        <v>1303</v>
      </c>
    </row>
    <row r="31" spans="1:37">
      <c r="A31" s="2">
        <v>24</v>
      </c>
      <c r="B31" s="2" t="s">
        <v>88</v>
      </c>
      <c r="C31" s="2" t="s">
        <v>25</v>
      </c>
      <c r="D31" s="2" t="s">
        <v>411</v>
      </c>
      <c r="E31" s="2" t="s">
        <v>768</v>
      </c>
      <c r="F31" s="2" t="s">
        <v>64</v>
      </c>
      <c r="H31" s="2" t="s">
        <v>882</v>
      </c>
      <c r="I31" s="2">
        <v>20216</v>
      </c>
      <c r="J31" s="193">
        <v>2376</v>
      </c>
      <c r="K31" s="110">
        <f t="shared" si="0"/>
        <v>0.11753066877720618</v>
      </c>
      <c r="L31" s="44">
        <f t="shared" si="1"/>
        <v>9.1567058774400003</v>
      </c>
      <c r="M31" s="44">
        <f t="shared" si="2"/>
        <v>1.1075294062799999</v>
      </c>
      <c r="N31" s="44">
        <f t="shared" si="3"/>
        <v>1.6157647044000001</v>
      </c>
      <c r="O31" s="44">
        <f t="shared" si="4"/>
        <v>0</v>
      </c>
      <c r="P31" s="2">
        <v>2121185</v>
      </c>
      <c r="Q31" s="193">
        <v>1.5013646780000001</v>
      </c>
      <c r="R31" s="111">
        <v>0.77076648800000003</v>
      </c>
      <c r="S31" s="111">
        <v>9.3226380999999997E-2</v>
      </c>
      <c r="T31" s="111">
        <v>0.13600713</v>
      </c>
      <c r="U31" s="111">
        <v>0</v>
      </c>
      <c r="V31" s="110">
        <f t="shared" si="5"/>
        <v>1.5985008947368422E-2</v>
      </c>
      <c r="W31" s="110">
        <v>0.22525000000000001</v>
      </c>
      <c r="X31" s="110">
        <v>0.22500000000000001</v>
      </c>
      <c r="Y31" s="110">
        <f t="shared" si="6"/>
        <v>0.12399286972500001</v>
      </c>
      <c r="Z31" s="2">
        <v>0.1</v>
      </c>
      <c r="AA31" s="2">
        <v>0.17499999999999999</v>
      </c>
      <c r="AB31" s="2">
        <v>0.22500000000000001</v>
      </c>
      <c r="AC31" s="110"/>
      <c r="AD31" s="44">
        <f t="shared" si="7"/>
        <v>8.0212743486374407</v>
      </c>
      <c r="AE31" s="44">
        <f t="shared" si="8"/>
        <v>1.6978425798272396</v>
      </c>
      <c r="AF31" s="44">
        <f t="shared" si="9"/>
        <v>3.1846722323724004</v>
      </c>
      <c r="AG31" s="44">
        <f t="shared" si="10"/>
        <v>0</v>
      </c>
      <c r="AH31" s="44">
        <f t="shared" si="11"/>
        <v>3.1846722323724004</v>
      </c>
      <c r="AI31" s="44">
        <v>28.898055555999999</v>
      </c>
      <c r="AJ31" s="111">
        <f t="shared" si="12"/>
        <v>0.11020368571861155</v>
      </c>
      <c r="AK31" s="2">
        <f t="shared" si="13"/>
        <v>539</v>
      </c>
    </row>
    <row r="32" spans="1:37">
      <c r="A32" s="2">
        <v>25</v>
      </c>
      <c r="B32" s="2" t="s">
        <v>89</v>
      </c>
      <c r="C32" s="2" t="s">
        <v>25</v>
      </c>
      <c r="D32" s="2" t="s">
        <v>411</v>
      </c>
      <c r="E32" s="2" t="s">
        <v>768</v>
      </c>
      <c r="F32" s="2" t="s">
        <v>64</v>
      </c>
      <c r="H32" s="2" t="s">
        <v>882</v>
      </c>
      <c r="I32" s="2">
        <v>22420</v>
      </c>
      <c r="J32" s="193">
        <v>3782</v>
      </c>
      <c r="K32" s="110">
        <f t="shared" si="0"/>
        <v>0.16868867082961642</v>
      </c>
      <c r="L32" s="44">
        <f t="shared" si="1"/>
        <v>9.88405042716</v>
      </c>
      <c r="M32" s="44">
        <f t="shared" si="2"/>
        <v>6.0091716929599999</v>
      </c>
      <c r="N32" s="44">
        <f t="shared" si="3"/>
        <v>3.0167778987900005</v>
      </c>
      <c r="O32" s="44">
        <f t="shared" si="4"/>
        <v>0</v>
      </c>
      <c r="P32" s="2">
        <v>1436216</v>
      </c>
      <c r="Q32" s="193">
        <v>4.140093985</v>
      </c>
      <c r="R32" s="111">
        <v>0.52268907600000003</v>
      </c>
      <c r="S32" s="111">
        <v>0.31777745600000001</v>
      </c>
      <c r="T32" s="111">
        <v>0.15953346900000001</v>
      </c>
      <c r="U32" s="111">
        <v>0</v>
      </c>
      <c r="V32" s="110">
        <f t="shared" si="5"/>
        <v>2.6911488838447815E-2</v>
      </c>
      <c r="W32" s="110">
        <v>0.22500000000000001</v>
      </c>
      <c r="X32" s="110">
        <v>0.22500000000000001</v>
      </c>
      <c r="Y32" s="110">
        <f t="shared" si="6"/>
        <v>0.14377499292500001</v>
      </c>
      <c r="Z32" s="2">
        <v>0.1</v>
      </c>
      <c r="AA32" s="2">
        <v>0.17499999999999999</v>
      </c>
      <c r="AB32" s="2">
        <v>0.22500000000000001</v>
      </c>
      <c r="AC32" s="110"/>
      <c r="AD32" s="44">
        <f t="shared" si="7"/>
        <v>8.65842817419216</v>
      </c>
      <c r="AE32" s="44">
        <f t="shared" si="8"/>
        <v>9.2120602053076794</v>
      </c>
      <c r="AF32" s="44">
        <f t="shared" si="9"/>
        <v>5.9460692385150908</v>
      </c>
      <c r="AG32" s="44">
        <f t="shared" si="10"/>
        <v>0</v>
      </c>
      <c r="AH32" s="44">
        <f t="shared" si="11"/>
        <v>5.9460692385150908</v>
      </c>
      <c r="AI32" s="44">
        <v>28.898055555999999</v>
      </c>
      <c r="AJ32" s="111">
        <f t="shared" si="12"/>
        <v>0.20576018434847704</v>
      </c>
      <c r="AK32" s="2">
        <f t="shared" si="13"/>
        <v>1006</v>
      </c>
    </row>
    <row r="33" spans="1:37">
      <c r="A33" s="2">
        <v>131</v>
      </c>
      <c r="B33" s="2" t="s">
        <v>186</v>
      </c>
      <c r="C33" s="2" t="s">
        <v>24</v>
      </c>
      <c r="D33" s="2" t="s">
        <v>431</v>
      </c>
      <c r="E33" s="2" t="s">
        <v>768</v>
      </c>
      <c r="F33" s="2" t="s">
        <v>64</v>
      </c>
      <c r="H33" s="2" t="s">
        <v>882</v>
      </c>
      <c r="I33" s="2">
        <v>24029</v>
      </c>
      <c r="J33" s="193">
        <v>2302</v>
      </c>
      <c r="K33" s="110">
        <f t="shared" si="0"/>
        <v>9.580090723708852E-2</v>
      </c>
      <c r="L33" s="44">
        <f t="shared" si="1"/>
        <v>1.5421223689199999</v>
      </c>
      <c r="M33" s="44">
        <f t="shared" si="2"/>
        <v>2.9016806684000001</v>
      </c>
      <c r="N33" s="44">
        <f t="shared" si="3"/>
        <v>3.6452681619499998</v>
      </c>
      <c r="O33" s="44">
        <f t="shared" si="4"/>
        <v>3.42092878922</v>
      </c>
      <c r="P33" s="2">
        <v>1394290</v>
      </c>
      <c r="Q33" s="193">
        <v>11.707025178</v>
      </c>
      <c r="R33" s="111">
        <v>0.133981092</v>
      </c>
      <c r="S33" s="111">
        <v>0.25210083999999999</v>
      </c>
      <c r="T33" s="111">
        <v>0.316704445</v>
      </c>
      <c r="U33" s="111">
        <v>0.29721362200000001</v>
      </c>
      <c r="V33" s="110">
        <f t="shared" si="5"/>
        <v>5.8813907787839688E-2</v>
      </c>
      <c r="W33" s="110">
        <v>0.3304375</v>
      </c>
      <c r="X33" s="110">
        <v>0.26369981199999998</v>
      </c>
      <c r="Y33" s="110">
        <f t="shared" si="6"/>
        <v>0.219405835183625</v>
      </c>
      <c r="Z33" s="2">
        <v>0.1</v>
      </c>
      <c r="AA33" s="2">
        <v>0.17499999999999999</v>
      </c>
      <c r="AB33" s="2">
        <v>0.22500000000000001</v>
      </c>
      <c r="AC33" s="110">
        <v>0.30493749999999997</v>
      </c>
      <c r="AD33" s="44">
        <f t="shared" si="7"/>
        <v>1.3508991951739202</v>
      </c>
      <c r="AE33" s="44">
        <f t="shared" si="8"/>
        <v>4.4482764646571997</v>
      </c>
      <c r="AF33" s="44">
        <f t="shared" si="9"/>
        <v>7.1848235472034503</v>
      </c>
      <c r="AG33" s="44">
        <f t="shared" si="10"/>
        <v>9.1381645805258955</v>
      </c>
      <c r="AH33" s="44">
        <f t="shared" si="11"/>
        <v>16.322988127729346</v>
      </c>
      <c r="AI33" s="44">
        <v>15.3</v>
      </c>
      <c r="AJ33" s="111">
        <f t="shared" si="12"/>
        <v>1.0668619691326369</v>
      </c>
      <c r="AK33" s="2">
        <f t="shared" si="13"/>
        <v>2355</v>
      </c>
    </row>
    <row r="34" spans="1:37">
      <c r="A34" s="2">
        <v>280</v>
      </c>
      <c r="B34" s="2" t="s">
        <v>333</v>
      </c>
      <c r="C34" s="2" t="s">
        <v>24</v>
      </c>
      <c r="D34" s="2" t="s">
        <v>431</v>
      </c>
      <c r="E34" s="2" t="s">
        <v>768</v>
      </c>
      <c r="F34" s="2" t="s">
        <v>64</v>
      </c>
      <c r="H34" s="2" t="s">
        <v>882</v>
      </c>
      <c r="I34" s="2">
        <v>31392</v>
      </c>
      <c r="J34" s="193">
        <v>2995</v>
      </c>
      <c r="K34" s="110">
        <f t="shared" si="0"/>
        <v>9.5406472986748217E-2</v>
      </c>
      <c r="L34" s="44">
        <f t="shared" si="1"/>
        <v>2.6582756092249995</v>
      </c>
      <c r="M34" s="44">
        <f t="shared" si="2"/>
        <v>8.631699871575</v>
      </c>
      <c r="N34" s="44">
        <f t="shared" si="3"/>
        <v>3.6850245042249998</v>
      </c>
      <c r="O34" s="44">
        <f t="shared" si="4"/>
        <v>0</v>
      </c>
      <c r="P34" s="2">
        <v>2796379</v>
      </c>
      <c r="Q34" s="193">
        <v>2.597352973</v>
      </c>
      <c r="R34" s="111">
        <v>0.17751423099999999</v>
      </c>
      <c r="S34" s="111">
        <v>0.57640733700000002</v>
      </c>
      <c r="T34" s="111">
        <v>0.24607843099999999</v>
      </c>
      <c r="U34" s="111">
        <v>0</v>
      </c>
      <c r="V34" s="110">
        <f t="shared" si="5"/>
        <v>2.3477475179822883E-2</v>
      </c>
      <c r="W34" s="110">
        <v>0.22500000000000001</v>
      </c>
      <c r="X34" s="110">
        <v>0.22500000000000001</v>
      </c>
      <c r="Y34" s="110">
        <f t="shared" si="6"/>
        <v>0.17399035404999999</v>
      </c>
      <c r="Z34" s="2">
        <v>0.1</v>
      </c>
      <c r="AA34" s="2">
        <v>0.17499999999999999</v>
      </c>
      <c r="AB34" s="2">
        <v>0.22500000000000001</v>
      </c>
      <c r="AC34" s="110"/>
      <c r="AD34" s="44">
        <f t="shared" si="7"/>
        <v>2.3286494336810999</v>
      </c>
      <c r="AE34" s="44">
        <f t="shared" si="8"/>
        <v>13.232395903124473</v>
      </c>
      <c r="AF34" s="44">
        <f t="shared" si="9"/>
        <v>7.2631832978274744</v>
      </c>
      <c r="AG34" s="44">
        <f t="shared" si="10"/>
        <v>0</v>
      </c>
      <c r="AH34" s="44">
        <f t="shared" si="11"/>
        <v>7.2631832978274744</v>
      </c>
      <c r="AI34" s="44">
        <v>15.3</v>
      </c>
      <c r="AJ34" s="111">
        <f t="shared" si="12"/>
        <v>0.47471786260310289</v>
      </c>
      <c r="AK34" s="2">
        <f t="shared" si="13"/>
        <v>1228</v>
      </c>
    </row>
    <row r="35" spans="1:37">
      <c r="A35" s="2">
        <v>26</v>
      </c>
      <c r="B35" s="2" t="s">
        <v>90</v>
      </c>
      <c r="C35" s="2" t="s">
        <v>23</v>
      </c>
      <c r="D35" s="2" t="s">
        <v>412</v>
      </c>
      <c r="E35" s="2" t="s">
        <v>768</v>
      </c>
      <c r="F35" s="2" t="s">
        <v>64</v>
      </c>
      <c r="H35" s="2" t="s">
        <v>882</v>
      </c>
      <c r="I35" s="2">
        <v>9134</v>
      </c>
      <c r="J35" s="193">
        <v>1555</v>
      </c>
      <c r="K35" s="110">
        <f t="shared" si="0"/>
        <v>0.17024304795270417</v>
      </c>
      <c r="L35" s="44">
        <f t="shared" si="1"/>
        <v>3.6604006081250002</v>
      </c>
      <c r="M35" s="44">
        <f t="shared" si="2"/>
        <v>2.8766974332249999</v>
      </c>
      <c r="N35" s="44">
        <f t="shared" si="3"/>
        <v>1.2379019586500002</v>
      </c>
      <c r="O35" s="44">
        <f t="shared" si="4"/>
        <v>0</v>
      </c>
      <c r="P35" s="2">
        <v>848319</v>
      </c>
      <c r="Q35" s="193">
        <v>2.8761642319999998</v>
      </c>
      <c r="R35" s="111">
        <v>0.470791075</v>
      </c>
      <c r="S35" s="111">
        <v>0.36999323899999997</v>
      </c>
      <c r="T35" s="111">
        <v>0.159215686</v>
      </c>
      <c r="U35" s="111">
        <v>0</v>
      </c>
      <c r="V35" s="110">
        <f t="shared" si="5"/>
        <v>2.710536366652069E-2</v>
      </c>
      <c r="W35" s="110">
        <v>0.22500000000000001</v>
      </c>
      <c r="X35" s="110">
        <v>0.22500000000000001</v>
      </c>
      <c r="Y35" s="110">
        <f t="shared" si="6"/>
        <v>0.14765145367499999</v>
      </c>
      <c r="Z35" s="2">
        <v>0.1</v>
      </c>
      <c r="AA35" s="2">
        <v>0.17499999999999999</v>
      </c>
      <c r="AB35" s="2">
        <v>0.22500000000000001</v>
      </c>
      <c r="AC35" s="110"/>
      <c r="AD35" s="44">
        <f t="shared" si="7"/>
        <v>3.2065109327175003</v>
      </c>
      <c r="AE35" s="44">
        <f t="shared" si="8"/>
        <v>4.4099771651339248</v>
      </c>
      <c r="AF35" s="44">
        <f t="shared" si="9"/>
        <v>2.4399047604991502</v>
      </c>
      <c r="AG35" s="44">
        <f t="shared" si="10"/>
        <v>0</v>
      </c>
      <c r="AH35" s="44">
        <f t="shared" si="11"/>
        <v>2.4399047604991502</v>
      </c>
      <c r="AI35" s="44">
        <v>4.3988888890000002</v>
      </c>
      <c r="AJ35" s="111">
        <f t="shared" si="12"/>
        <v>0.55466387582565513</v>
      </c>
      <c r="AK35" s="2">
        <f t="shared" si="13"/>
        <v>413</v>
      </c>
    </row>
    <row r="36" spans="1:37">
      <c r="A36" s="2">
        <v>27</v>
      </c>
      <c r="B36" s="2" t="s">
        <v>91</v>
      </c>
      <c r="C36" s="2" t="s">
        <v>22</v>
      </c>
      <c r="D36" s="2" t="s">
        <v>413</v>
      </c>
      <c r="E36" s="2" t="s">
        <v>768</v>
      </c>
      <c r="F36" s="2" t="s">
        <v>64</v>
      </c>
      <c r="H36" s="2" t="s">
        <v>882</v>
      </c>
      <c r="I36" s="2">
        <v>502</v>
      </c>
      <c r="J36" s="193">
        <v>0</v>
      </c>
      <c r="K36" s="110">
        <f t="shared" si="0"/>
        <v>0</v>
      </c>
      <c r="L36" s="44">
        <f t="shared" si="1"/>
        <v>0</v>
      </c>
      <c r="M36" s="44">
        <f t="shared" si="2"/>
        <v>0</v>
      </c>
      <c r="N36" s="44">
        <f t="shared" si="3"/>
        <v>0</v>
      </c>
      <c r="O36" s="44">
        <f t="shared" si="4"/>
        <v>0</v>
      </c>
      <c r="P36" s="2">
        <v>1267449</v>
      </c>
      <c r="Q36" s="193">
        <v>0</v>
      </c>
      <c r="R36" s="111">
        <v>0</v>
      </c>
      <c r="S36" s="111">
        <v>0</v>
      </c>
      <c r="T36" s="111">
        <v>1</v>
      </c>
      <c r="U36" s="111">
        <v>0</v>
      </c>
      <c r="V36" s="110">
        <f t="shared" si="5"/>
        <v>0</v>
      </c>
      <c r="W36" s="110">
        <v>0.24968750000000001</v>
      </c>
      <c r="X36" s="110">
        <v>0.22500000000000001</v>
      </c>
      <c r="Y36" s="110">
        <f t="shared" si="6"/>
        <v>0.22500000000000001</v>
      </c>
      <c r="Z36" s="2" t="s">
        <v>532</v>
      </c>
      <c r="AA36" s="2" t="s">
        <v>532</v>
      </c>
      <c r="AB36" s="2">
        <v>0.22500000000000001</v>
      </c>
      <c r="AC36" s="110"/>
      <c r="AD36" s="44">
        <f t="shared" si="7"/>
        <v>0</v>
      </c>
      <c r="AE36" s="44">
        <f t="shared" si="8"/>
        <v>0</v>
      </c>
      <c r="AF36" s="44">
        <f t="shared" si="9"/>
        <v>0</v>
      </c>
      <c r="AG36" s="44">
        <f t="shared" si="10"/>
        <v>0</v>
      </c>
      <c r="AH36" s="44">
        <f t="shared" si="11"/>
        <v>0</v>
      </c>
      <c r="AI36" s="44">
        <v>56.05</v>
      </c>
      <c r="AJ36" s="111">
        <f t="shared" si="12"/>
        <v>0</v>
      </c>
      <c r="AK36" s="2">
        <f t="shared" si="13"/>
        <v>0</v>
      </c>
    </row>
    <row r="37" spans="1:37">
      <c r="A37" s="2">
        <v>28</v>
      </c>
      <c r="B37" s="2" t="s">
        <v>92</v>
      </c>
      <c r="C37" s="2" t="s">
        <v>22</v>
      </c>
      <c r="D37" s="2" t="s">
        <v>413</v>
      </c>
      <c r="E37" s="2" t="s">
        <v>768</v>
      </c>
      <c r="F37" s="2" t="s">
        <v>64</v>
      </c>
      <c r="H37" s="2" t="s">
        <v>882</v>
      </c>
      <c r="I37" s="2">
        <v>11030</v>
      </c>
      <c r="J37" s="193">
        <v>153</v>
      </c>
      <c r="K37" s="110">
        <f t="shared" si="0"/>
        <v>1.387126019945603E-2</v>
      </c>
      <c r="L37" s="44">
        <f t="shared" si="1"/>
        <v>0</v>
      </c>
      <c r="M37" s="44">
        <f t="shared" si="2"/>
        <v>0</v>
      </c>
      <c r="N37" s="44">
        <f t="shared" si="3"/>
        <v>0.55551724168500005</v>
      </c>
      <c r="O37" s="44">
        <f t="shared" si="4"/>
        <v>0.20948275831499999</v>
      </c>
      <c r="P37" s="2">
        <v>1326876</v>
      </c>
      <c r="Q37" s="193">
        <v>1.1962226149999999</v>
      </c>
      <c r="R37" s="111">
        <v>0</v>
      </c>
      <c r="S37" s="111">
        <v>0</v>
      </c>
      <c r="T37" s="111">
        <v>0.726166329</v>
      </c>
      <c r="U37" s="111">
        <v>0.273833671</v>
      </c>
      <c r="V37" s="110">
        <f t="shared" si="5"/>
        <v>1.387126019945603E-2</v>
      </c>
      <c r="W37" s="110">
        <v>0.27518749999999997</v>
      </c>
      <c r="X37" s="110">
        <v>0.236851864</v>
      </c>
      <c r="Y37" s="110">
        <f t="shared" si="6"/>
        <v>0.23685186357296878</v>
      </c>
      <c r="Z37" s="2" t="s">
        <v>532</v>
      </c>
      <c r="AA37" s="2" t="s">
        <v>532</v>
      </c>
      <c r="AB37" s="2">
        <v>0.22500000000000001</v>
      </c>
      <c r="AC37" s="110">
        <v>0.26828125000000003</v>
      </c>
      <c r="AD37" s="44">
        <f t="shared" si="7"/>
        <v>0</v>
      </c>
      <c r="AE37" s="44">
        <f t="shared" si="8"/>
        <v>0</v>
      </c>
      <c r="AF37" s="44">
        <f t="shared" si="9"/>
        <v>1.0949244833611351</v>
      </c>
      <c r="AG37" s="44">
        <f t="shared" si="10"/>
        <v>0.4923145951867578</v>
      </c>
      <c r="AH37" s="44">
        <f t="shared" si="11"/>
        <v>1.5872390785478929</v>
      </c>
      <c r="AI37" s="44">
        <v>56.05</v>
      </c>
      <c r="AJ37" s="111">
        <f t="shared" si="12"/>
        <v>2.8318270803709064E-2</v>
      </c>
      <c r="AK37" s="2">
        <f t="shared" si="13"/>
        <v>255</v>
      </c>
    </row>
    <row r="38" spans="1:37">
      <c r="A38" s="2">
        <v>29</v>
      </c>
      <c r="B38" s="2" t="s">
        <v>93</v>
      </c>
      <c r="C38" s="2" t="s">
        <v>22</v>
      </c>
      <c r="D38" s="2" t="s">
        <v>413</v>
      </c>
      <c r="E38" s="2" t="s">
        <v>768</v>
      </c>
      <c r="F38" s="2" t="s">
        <v>64</v>
      </c>
      <c r="H38" s="2" t="s">
        <v>882</v>
      </c>
      <c r="I38" s="2">
        <v>17619</v>
      </c>
      <c r="J38" s="193">
        <v>635</v>
      </c>
      <c r="K38" s="110">
        <f t="shared" si="0"/>
        <v>3.604063794767013E-2</v>
      </c>
      <c r="L38" s="44">
        <f t="shared" si="1"/>
        <v>0</v>
      </c>
      <c r="M38" s="44">
        <f t="shared" si="2"/>
        <v>1.0573216915499999</v>
      </c>
      <c r="N38" s="44">
        <f t="shared" si="3"/>
        <v>1.3759556205750001</v>
      </c>
      <c r="O38" s="44">
        <f t="shared" si="4"/>
        <v>0.74172268787500006</v>
      </c>
      <c r="P38" s="2">
        <v>1214450</v>
      </c>
      <c r="Q38" s="193">
        <v>3.654250491</v>
      </c>
      <c r="R38" s="111">
        <v>0</v>
      </c>
      <c r="S38" s="111">
        <v>0.33301470599999999</v>
      </c>
      <c r="T38" s="111">
        <v>0.43337184899999998</v>
      </c>
      <c r="U38" s="111">
        <v>0.233613445</v>
      </c>
      <c r="V38" s="110">
        <f t="shared" si="5"/>
        <v>2.4038575497474318E-2</v>
      </c>
      <c r="W38" s="110">
        <v>0.27625</v>
      </c>
      <c r="X38" s="110">
        <v>0.23922901899999999</v>
      </c>
      <c r="Y38" s="110">
        <f t="shared" si="6"/>
        <v>0.21783981090312499</v>
      </c>
      <c r="Z38" s="2" t="s">
        <v>532</v>
      </c>
      <c r="AA38" s="2">
        <v>0.17499999999999999</v>
      </c>
      <c r="AB38" s="2">
        <v>0.22500000000000001</v>
      </c>
      <c r="AC38" s="110">
        <v>0.265625</v>
      </c>
      <c r="AD38" s="44">
        <f t="shared" si="7"/>
        <v>0</v>
      </c>
      <c r="AE38" s="44">
        <f t="shared" si="8"/>
        <v>1.6208741531461497</v>
      </c>
      <c r="AF38" s="44">
        <f t="shared" si="9"/>
        <v>2.712008528153325</v>
      </c>
      <c r="AG38" s="44">
        <f t="shared" si="10"/>
        <v>1.7258959793491409</v>
      </c>
      <c r="AH38" s="44">
        <f t="shared" si="11"/>
        <v>4.4379045075024663</v>
      </c>
      <c r="AI38" s="44">
        <v>56.05</v>
      </c>
      <c r="AJ38" s="111">
        <f t="shared" si="12"/>
        <v>7.9177600490677374E-2</v>
      </c>
      <c r="AK38" s="2">
        <f t="shared" si="13"/>
        <v>706</v>
      </c>
    </row>
    <row r="39" spans="1:37">
      <c r="A39" s="2">
        <v>30</v>
      </c>
      <c r="B39" s="2" t="s">
        <v>94</v>
      </c>
      <c r="C39" s="2" t="s">
        <v>22</v>
      </c>
      <c r="D39" s="2" t="s">
        <v>413</v>
      </c>
      <c r="E39" s="2" t="s">
        <v>768</v>
      </c>
      <c r="F39" s="2" t="s">
        <v>64</v>
      </c>
      <c r="H39" s="2" t="s">
        <v>882</v>
      </c>
      <c r="I39" s="2">
        <v>8652</v>
      </c>
      <c r="J39" s="193">
        <v>381</v>
      </c>
      <c r="K39" s="110">
        <f t="shared" si="0"/>
        <v>4.403606102635229E-2</v>
      </c>
      <c r="L39" s="44">
        <f t="shared" si="1"/>
        <v>0</v>
      </c>
      <c r="M39" s="44">
        <f t="shared" si="2"/>
        <v>0.95539184143500011</v>
      </c>
      <c r="N39" s="44">
        <f t="shared" si="3"/>
        <v>0.94960815856500003</v>
      </c>
      <c r="O39" s="44">
        <f t="shared" si="4"/>
        <v>0</v>
      </c>
      <c r="P39" s="2">
        <v>1120654</v>
      </c>
      <c r="Q39" s="193">
        <v>1.67016553</v>
      </c>
      <c r="R39" s="111">
        <v>0</v>
      </c>
      <c r="S39" s="111">
        <v>0.50151802700000003</v>
      </c>
      <c r="T39" s="111">
        <v>0.49848197300000002</v>
      </c>
      <c r="U39" s="111">
        <v>0</v>
      </c>
      <c r="V39" s="110">
        <f t="shared" si="5"/>
        <v>2.1951182583564495E-2</v>
      </c>
      <c r="W39" s="110">
        <v>0.24331249999999999</v>
      </c>
      <c r="X39" s="110">
        <v>0.22500000000000001</v>
      </c>
      <c r="Y39" s="110">
        <f t="shared" si="6"/>
        <v>0.19992409864999999</v>
      </c>
      <c r="Z39" s="2" t="s">
        <v>532</v>
      </c>
      <c r="AA39" s="2">
        <v>0.17499999999999999</v>
      </c>
      <c r="AB39" s="2">
        <v>0.22500000000000001</v>
      </c>
      <c r="AC39" s="110"/>
      <c r="AD39" s="44">
        <f t="shared" si="7"/>
        <v>0</v>
      </c>
      <c r="AE39" s="44">
        <f t="shared" si="8"/>
        <v>1.4646156929198553</v>
      </c>
      <c r="AF39" s="44">
        <f t="shared" si="9"/>
        <v>1.8716776805316151</v>
      </c>
      <c r="AG39" s="44">
        <f t="shared" si="10"/>
        <v>0</v>
      </c>
      <c r="AH39" s="44">
        <f t="shared" si="11"/>
        <v>1.8716776805316151</v>
      </c>
      <c r="AI39" s="44">
        <v>56.05</v>
      </c>
      <c r="AJ39" s="111">
        <f t="shared" si="12"/>
        <v>3.3393000544721059E-2</v>
      </c>
      <c r="AK39" s="2">
        <f t="shared" si="13"/>
        <v>317</v>
      </c>
    </row>
    <row r="40" spans="1:37">
      <c r="A40" s="2">
        <v>31</v>
      </c>
      <c r="B40" s="2" t="s">
        <v>95</v>
      </c>
      <c r="C40" s="2" t="s">
        <v>22</v>
      </c>
      <c r="D40" s="2" t="s">
        <v>413</v>
      </c>
      <c r="E40" s="2" t="s">
        <v>768</v>
      </c>
      <c r="F40" s="2" t="s">
        <v>64</v>
      </c>
      <c r="H40" s="2" t="s">
        <v>882</v>
      </c>
      <c r="I40" s="2">
        <v>12491</v>
      </c>
      <c r="J40" s="193">
        <v>345</v>
      </c>
      <c r="K40" s="110">
        <f t="shared" si="0"/>
        <v>2.7619886318149066E-2</v>
      </c>
      <c r="L40" s="44">
        <f t="shared" si="1"/>
        <v>0</v>
      </c>
      <c r="M40" s="44">
        <f t="shared" si="2"/>
        <v>0.33485294107500002</v>
      </c>
      <c r="N40" s="44">
        <f t="shared" si="3"/>
        <v>0.6088235286</v>
      </c>
      <c r="O40" s="44">
        <f t="shared" si="4"/>
        <v>0.78132352859999987</v>
      </c>
      <c r="P40" s="2">
        <v>1507209</v>
      </c>
      <c r="Q40" s="193">
        <v>2.0289357959999998</v>
      </c>
      <c r="R40" s="111">
        <v>0</v>
      </c>
      <c r="S40" s="111">
        <v>0.194117647</v>
      </c>
      <c r="T40" s="111">
        <v>0.35294117600000002</v>
      </c>
      <c r="U40" s="111">
        <v>0.452941176</v>
      </c>
      <c r="V40" s="110">
        <f t="shared" si="5"/>
        <v>2.2258378948042591E-2</v>
      </c>
      <c r="W40" s="110">
        <v>0.28900000000000003</v>
      </c>
      <c r="X40" s="110">
        <v>0.25111747299999998</v>
      </c>
      <c r="Y40" s="110">
        <f t="shared" si="6"/>
        <v>0.23634172769724998</v>
      </c>
      <c r="Z40" s="2" t="s">
        <v>532</v>
      </c>
      <c r="AA40" s="2">
        <v>0.17499999999999999</v>
      </c>
      <c r="AB40" s="2">
        <v>0.22500000000000001</v>
      </c>
      <c r="AC40" s="110">
        <v>0.27146874999999998</v>
      </c>
      <c r="AD40" s="44">
        <f t="shared" si="7"/>
        <v>0</v>
      </c>
      <c r="AE40" s="44">
        <f t="shared" si="8"/>
        <v>0.51332955866797503</v>
      </c>
      <c r="AF40" s="44">
        <f t="shared" si="9"/>
        <v>1.1999911748706</v>
      </c>
      <c r="AG40" s="44">
        <f t="shared" si="10"/>
        <v>1.8580391136945693</v>
      </c>
      <c r="AH40" s="44">
        <f t="shared" si="11"/>
        <v>3.0580302885651696</v>
      </c>
      <c r="AI40" s="44">
        <v>56.05</v>
      </c>
      <c r="AJ40" s="111">
        <f t="shared" si="12"/>
        <v>5.4558970357986972E-2</v>
      </c>
      <c r="AK40" s="2">
        <f t="shared" si="13"/>
        <v>463</v>
      </c>
    </row>
    <row r="41" spans="1:37">
      <c r="A41" s="2">
        <v>32</v>
      </c>
      <c r="B41" s="2" t="s">
        <v>96</v>
      </c>
      <c r="C41" s="2" t="s">
        <v>22</v>
      </c>
      <c r="D41" s="2" t="s">
        <v>413</v>
      </c>
      <c r="E41" s="2" t="s">
        <v>768</v>
      </c>
      <c r="F41" s="2" t="s">
        <v>64</v>
      </c>
      <c r="H41" s="2" t="s">
        <v>882</v>
      </c>
      <c r="I41" s="2">
        <v>13991</v>
      </c>
      <c r="J41" s="193">
        <v>729</v>
      </c>
      <c r="K41" s="110">
        <f t="shared" si="0"/>
        <v>5.2104924594382103E-2</v>
      </c>
      <c r="L41" s="44">
        <f t="shared" si="1"/>
        <v>0</v>
      </c>
      <c r="M41" s="44">
        <f t="shared" si="2"/>
        <v>0</v>
      </c>
      <c r="N41" s="44">
        <f t="shared" si="3"/>
        <v>0.90374558652000003</v>
      </c>
      <c r="O41" s="44">
        <f t="shared" si="4"/>
        <v>2.7412544134800001</v>
      </c>
      <c r="P41" s="2">
        <v>1684500</v>
      </c>
      <c r="Q41" s="193">
        <v>5.1545743750000002</v>
      </c>
      <c r="R41" s="111">
        <v>0</v>
      </c>
      <c r="S41" s="111">
        <v>0</v>
      </c>
      <c r="T41" s="111">
        <v>0.24794117600000001</v>
      </c>
      <c r="U41" s="111">
        <v>0.75205882400000001</v>
      </c>
      <c r="V41" s="110">
        <f t="shared" si="5"/>
        <v>5.2104924594382103E-2</v>
      </c>
      <c r="W41" s="110">
        <v>0.32353124999999999</v>
      </c>
      <c r="X41" s="110">
        <v>0.27193317099999997</v>
      </c>
      <c r="Y41" s="110">
        <f t="shared" si="6"/>
        <v>0.27193317098524999</v>
      </c>
      <c r="Z41" s="2" t="s">
        <v>532</v>
      </c>
      <c r="AA41" s="2" t="s">
        <v>532</v>
      </c>
      <c r="AB41" s="2">
        <v>0.22500000000000001</v>
      </c>
      <c r="AC41" s="110">
        <v>0.28740624999999997</v>
      </c>
      <c r="AD41" s="44">
        <f t="shared" si="7"/>
        <v>0</v>
      </c>
      <c r="AE41" s="44">
        <f t="shared" si="8"/>
        <v>0</v>
      </c>
      <c r="AF41" s="44">
        <f t="shared" si="9"/>
        <v>1.78128255103092</v>
      </c>
      <c r="AG41" s="44">
        <f t="shared" si="10"/>
        <v>6.9015979851623097</v>
      </c>
      <c r="AH41" s="44">
        <f t="shared" si="11"/>
        <v>8.6828805361932293</v>
      </c>
      <c r="AI41" s="44">
        <v>56.05</v>
      </c>
      <c r="AJ41" s="111">
        <f t="shared" si="12"/>
        <v>0.15491312285804157</v>
      </c>
      <c r="AK41" s="2">
        <f t="shared" si="13"/>
        <v>1215</v>
      </c>
    </row>
    <row r="42" spans="1:37">
      <c r="A42" s="2">
        <v>33</v>
      </c>
      <c r="B42" s="2" t="s">
        <v>97</v>
      </c>
      <c r="C42" s="2" t="s">
        <v>22</v>
      </c>
      <c r="D42" s="2" t="s">
        <v>413</v>
      </c>
      <c r="E42" s="2" t="s">
        <v>768</v>
      </c>
      <c r="F42" s="2" t="s">
        <v>64</v>
      </c>
      <c r="H42" s="2" t="s">
        <v>882</v>
      </c>
      <c r="I42" s="2">
        <v>9255</v>
      </c>
      <c r="J42" s="193">
        <v>280</v>
      </c>
      <c r="K42" s="110">
        <f t="shared" si="0"/>
        <v>3.0253916801728797E-2</v>
      </c>
      <c r="L42" s="44">
        <f t="shared" si="1"/>
        <v>0</v>
      </c>
      <c r="M42" s="44">
        <f t="shared" si="2"/>
        <v>0.23601809979999999</v>
      </c>
      <c r="N42" s="44">
        <f t="shared" si="3"/>
        <v>0.43438913979999999</v>
      </c>
      <c r="O42" s="44">
        <f t="shared" si="4"/>
        <v>0.72959276039999987</v>
      </c>
      <c r="P42" s="2">
        <v>1219394</v>
      </c>
      <c r="Q42" s="193">
        <v>2.0904635169999999</v>
      </c>
      <c r="R42" s="111">
        <v>0</v>
      </c>
      <c r="S42" s="111">
        <v>0.16858435699999999</v>
      </c>
      <c r="T42" s="111">
        <v>0.31027795699999999</v>
      </c>
      <c r="U42" s="111">
        <v>0.52113768599999999</v>
      </c>
      <c r="V42" s="110">
        <f t="shared" si="5"/>
        <v>2.515357969097785E-2</v>
      </c>
      <c r="W42" s="110">
        <v>0.28474999999999995</v>
      </c>
      <c r="X42" s="110">
        <v>0.24999787300000001</v>
      </c>
      <c r="Y42" s="110">
        <f t="shared" si="6"/>
        <v>0.23735440448978751</v>
      </c>
      <c r="Z42" s="2" t="s">
        <v>532</v>
      </c>
      <c r="AA42" s="2">
        <v>0.17499999999999999</v>
      </c>
      <c r="AB42" s="2">
        <v>0.22500000000000001</v>
      </c>
      <c r="AC42" s="110">
        <v>0.26488125000000001</v>
      </c>
      <c r="AD42" s="44">
        <f t="shared" si="7"/>
        <v>0</v>
      </c>
      <c r="AE42" s="44">
        <f t="shared" si="8"/>
        <v>0.36181574699340002</v>
      </c>
      <c r="AF42" s="44">
        <f t="shared" si="9"/>
        <v>0.85618099454579999</v>
      </c>
      <c r="AG42" s="44">
        <f t="shared" si="10"/>
        <v>1.6929176751235537</v>
      </c>
      <c r="AH42" s="44">
        <f t="shared" si="11"/>
        <v>2.5490986696693536</v>
      </c>
      <c r="AI42" s="44">
        <v>56.05</v>
      </c>
      <c r="AJ42" s="111">
        <f t="shared" si="12"/>
        <v>4.5479012839774374E-2</v>
      </c>
      <c r="AK42" s="2">
        <f t="shared" si="13"/>
        <v>388</v>
      </c>
    </row>
    <row r="43" spans="1:37">
      <c r="A43" s="2">
        <v>34</v>
      </c>
      <c r="B43" s="2" t="s">
        <v>98</v>
      </c>
      <c r="C43" s="2" t="s">
        <v>22</v>
      </c>
      <c r="D43" s="2" t="s">
        <v>413</v>
      </c>
      <c r="E43" s="2" t="s">
        <v>768</v>
      </c>
      <c r="F43" s="2" t="s">
        <v>64</v>
      </c>
      <c r="H43" s="2" t="s">
        <v>882</v>
      </c>
      <c r="I43" s="2">
        <v>5369</v>
      </c>
      <c r="J43" s="193">
        <v>130</v>
      </c>
      <c r="K43" s="110">
        <f t="shared" si="0"/>
        <v>2.4213075060532687E-2</v>
      </c>
      <c r="L43" s="44">
        <f t="shared" si="1"/>
        <v>0</v>
      </c>
      <c r="M43" s="44">
        <f t="shared" si="2"/>
        <v>8.3074866550000001E-2</v>
      </c>
      <c r="N43" s="44">
        <f t="shared" si="3"/>
        <v>0.23834988514999997</v>
      </c>
      <c r="O43" s="44">
        <f t="shared" si="4"/>
        <v>0.32857524830000001</v>
      </c>
      <c r="P43" s="2">
        <v>1213311</v>
      </c>
      <c r="Q43" s="193">
        <v>1.0153164219999999</v>
      </c>
      <c r="R43" s="111">
        <v>0</v>
      </c>
      <c r="S43" s="111">
        <v>0.127807487</v>
      </c>
      <c r="T43" s="111">
        <v>0.36669213099999998</v>
      </c>
      <c r="U43" s="111">
        <v>0.50550038200000003</v>
      </c>
      <c r="V43" s="110">
        <f t="shared" si="5"/>
        <v>2.1118462784503633E-2</v>
      </c>
      <c r="W43" s="110">
        <v>0.28634375000000001</v>
      </c>
      <c r="X43" s="110">
        <v>0.248052569</v>
      </c>
      <c r="Y43" s="110">
        <f t="shared" si="6"/>
        <v>0.23871590334404999</v>
      </c>
      <c r="Z43" s="2" t="s">
        <v>532</v>
      </c>
      <c r="AA43" s="2">
        <v>0.17499999999999999</v>
      </c>
      <c r="AB43" s="2">
        <v>0.22500000000000001</v>
      </c>
      <c r="AC43" s="110">
        <v>0.26477499999999998</v>
      </c>
      <c r="AD43" s="44">
        <f t="shared" si="7"/>
        <v>0</v>
      </c>
      <c r="AE43" s="44">
        <f t="shared" si="8"/>
        <v>0.12735377042114998</v>
      </c>
      <c r="AF43" s="44">
        <f t="shared" si="9"/>
        <v>0.46978762363064991</v>
      </c>
      <c r="AG43" s="44">
        <f t="shared" si="10"/>
        <v>0.7621069595892207</v>
      </c>
      <c r="AH43" s="44">
        <f t="shared" si="11"/>
        <v>1.2318945832198707</v>
      </c>
      <c r="AI43" s="44">
        <v>56.05</v>
      </c>
      <c r="AJ43" s="111">
        <f t="shared" si="12"/>
        <v>2.1978493902227846E-2</v>
      </c>
      <c r="AK43" s="2">
        <f t="shared" si="13"/>
        <v>189</v>
      </c>
    </row>
    <row r="44" spans="1:37">
      <c r="A44" s="2">
        <v>69</v>
      </c>
      <c r="B44" s="2" t="s">
        <v>133</v>
      </c>
      <c r="C44" s="2" t="s">
        <v>21</v>
      </c>
      <c r="D44" s="2" t="s">
        <v>415</v>
      </c>
      <c r="E44" s="2" t="s">
        <v>768</v>
      </c>
      <c r="F44" s="2" t="s">
        <v>64</v>
      </c>
      <c r="H44" s="2" t="s">
        <v>882</v>
      </c>
      <c r="I44" s="2">
        <v>2497</v>
      </c>
      <c r="J44" s="193">
        <v>35</v>
      </c>
      <c r="K44" s="110">
        <f t="shared" si="0"/>
        <v>1.4016820184221065E-2</v>
      </c>
      <c r="L44" s="44">
        <f t="shared" si="1"/>
        <v>0</v>
      </c>
      <c r="M44" s="44">
        <f t="shared" si="2"/>
        <v>0</v>
      </c>
      <c r="N44" s="44">
        <f t="shared" si="3"/>
        <v>0</v>
      </c>
      <c r="O44" s="44">
        <f t="shared" si="4"/>
        <v>0.17499999999999999</v>
      </c>
      <c r="P44" s="2">
        <v>1789174</v>
      </c>
      <c r="Q44" s="193">
        <v>0.33365104899999998</v>
      </c>
      <c r="R44" s="111">
        <v>0</v>
      </c>
      <c r="S44" s="111">
        <v>0</v>
      </c>
      <c r="T44" s="111">
        <v>0</v>
      </c>
      <c r="U44" s="111">
        <v>1</v>
      </c>
      <c r="V44" s="110">
        <f t="shared" si="5"/>
        <v>1.4016820184221065E-2</v>
      </c>
      <c r="W44" s="110">
        <v>0.43881250000000005</v>
      </c>
      <c r="X44" s="110">
        <v>0.38940625000000001</v>
      </c>
      <c r="Y44" s="110">
        <f t="shared" si="6"/>
        <v>0.38940625000000001</v>
      </c>
      <c r="Z44" s="2" t="s">
        <v>532</v>
      </c>
      <c r="AA44" s="2" t="s">
        <v>532</v>
      </c>
      <c r="AB44" s="2" t="s">
        <v>532</v>
      </c>
      <c r="AC44" s="110">
        <v>0.38940625000000001</v>
      </c>
      <c r="AD44" s="44">
        <f t="shared" si="7"/>
        <v>0</v>
      </c>
      <c r="AE44" s="44">
        <f t="shared" si="8"/>
        <v>0</v>
      </c>
      <c r="AF44" s="44">
        <f t="shared" si="9"/>
        <v>0</v>
      </c>
      <c r="AG44" s="44">
        <f t="shared" si="10"/>
        <v>0.59695978125000004</v>
      </c>
      <c r="AH44" s="44">
        <f t="shared" si="11"/>
        <v>0.59695978125000004</v>
      </c>
      <c r="AI44" s="44">
        <v>31.153888889000001</v>
      </c>
      <c r="AJ44" s="111">
        <f t="shared" si="12"/>
        <v>1.916164570583604E-2</v>
      </c>
      <c r="AK44" s="2">
        <f t="shared" si="13"/>
        <v>58</v>
      </c>
    </row>
    <row r="45" spans="1:37">
      <c r="A45" s="2">
        <v>70</v>
      </c>
      <c r="B45" s="2" t="s">
        <v>134</v>
      </c>
      <c r="C45" s="2" t="s">
        <v>21</v>
      </c>
      <c r="D45" s="2" t="s">
        <v>415</v>
      </c>
      <c r="E45" s="2" t="s">
        <v>768</v>
      </c>
      <c r="F45" s="2" t="s">
        <v>64</v>
      </c>
      <c r="H45" s="2" t="s">
        <v>882</v>
      </c>
      <c r="I45" s="2">
        <v>7090</v>
      </c>
      <c r="J45" s="193">
        <v>255</v>
      </c>
      <c r="K45" s="110">
        <f t="shared" si="0"/>
        <v>3.5966149506346967E-2</v>
      </c>
      <c r="L45" s="44">
        <f t="shared" si="1"/>
        <v>0</v>
      </c>
      <c r="M45" s="44">
        <f t="shared" si="2"/>
        <v>0</v>
      </c>
      <c r="N45" s="44">
        <f t="shared" si="3"/>
        <v>0</v>
      </c>
      <c r="O45" s="44">
        <f t="shared" si="4"/>
        <v>1.2749999999999999</v>
      </c>
      <c r="P45" s="2">
        <v>827499</v>
      </c>
      <c r="Q45" s="193">
        <v>4.8758986420000001</v>
      </c>
      <c r="R45" s="111">
        <v>0</v>
      </c>
      <c r="S45" s="111">
        <v>0</v>
      </c>
      <c r="T45" s="111">
        <v>0</v>
      </c>
      <c r="U45" s="111">
        <v>1</v>
      </c>
      <c r="V45" s="110">
        <f t="shared" si="5"/>
        <v>3.5966149506346967E-2</v>
      </c>
      <c r="W45" s="110">
        <v>0.41650000000000004</v>
      </c>
      <c r="X45" s="110">
        <v>0.36125000000000002</v>
      </c>
      <c r="Y45" s="110">
        <f t="shared" si="6"/>
        <v>0.36125000000000002</v>
      </c>
      <c r="Z45" s="2" t="s">
        <v>532</v>
      </c>
      <c r="AA45" s="2" t="s">
        <v>532</v>
      </c>
      <c r="AB45" s="2" t="s">
        <v>532</v>
      </c>
      <c r="AC45" s="110">
        <v>0.36125000000000002</v>
      </c>
      <c r="AD45" s="44">
        <f t="shared" si="7"/>
        <v>0</v>
      </c>
      <c r="AE45" s="44">
        <f t="shared" si="8"/>
        <v>0</v>
      </c>
      <c r="AF45" s="44">
        <f t="shared" si="9"/>
        <v>0</v>
      </c>
      <c r="AG45" s="44">
        <f t="shared" si="10"/>
        <v>4.0348012499999992</v>
      </c>
      <c r="AH45" s="44">
        <f t="shared" si="11"/>
        <v>4.0348012499999992</v>
      </c>
      <c r="AI45" s="44">
        <v>31.153888889000001</v>
      </c>
      <c r="AJ45" s="111">
        <f t="shared" si="12"/>
        <v>0.12951196123141567</v>
      </c>
      <c r="AK45" s="2">
        <f t="shared" si="13"/>
        <v>425</v>
      </c>
    </row>
    <row r="46" spans="1:37">
      <c r="A46" s="2">
        <v>71</v>
      </c>
      <c r="B46" s="2" t="s">
        <v>135</v>
      </c>
      <c r="C46" s="2" t="s">
        <v>21</v>
      </c>
      <c r="D46" s="2" t="s">
        <v>415</v>
      </c>
      <c r="E46" s="2" t="s">
        <v>768</v>
      </c>
      <c r="F46" s="2" t="s">
        <v>64</v>
      </c>
      <c r="H46" s="2" t="s">
        <v>882</v>
      </c>
      <c r="I46" s="2">
        <v>11883</v>
      </c>
      <c r="J46" s="193">
        <v>975</v>
      </c>
      <c r="K46" s="110">
        <f t="shared" si="0"/>
        <v>8.2049987376925024E-2</v>
      </c>
      <c r="L46" s="44">
        <f t="shared" si="1"/>
        <v>0</v>
      </c>
      <c r="M46" s="44">
        <f t="shared" si="2"/>
        <v>0</v>
      </c>
      <c r="N46" s="44">
        <f t="shared" si="3"/>
        <v>0</v>
      </c>
      <c r="O46" s="44">
        <f t="shared" si="4"/>
        <v>4.875</v>
      </c>
      <c r="P46" s="2">
        <v>1211770</v>
      </c>
      <c r="Q46" s="193">
        <v>12.281779958</v>
      </c>
      <c r="R46" s="111">
        <v>0</v>
      </c>
      <c r="S46" s="111">
        <v>0</v>
      </c>
      <c r="T46" s="111">
        <v>0</v>
      </c>
      <c r="U46" s="111">
        <v>1</v>
      </c>
      <c r="V46" s="110">
        <f t="shared" si="5"/>
        <v>8.2049987376925024E-2</v>
      </c>
      <c r="W46" s="110">
        <v>0.41862499999999991</v>
      </c>
      <c r="X46" s="110">
        <v>0.34849999999999998</v>
      </c>
      <c r="Y46" s="110">
        <f t="shared" si="6"/>
        <v>0.34849999999999998</v>
      </c>
      <c r="Z46" s="2" t="s">
        <v>532</v>
      </c>
      <c r="AA46" s="2" t="s">
        <v>532</v>
      </c>
      <c r="AB46" s="2" t="s">
        <v>532</v>
      </c>
      <c r="AC46" s="110">
        <v>0.34849999999999998</v>
      </c>
      <c r="AD46" s="44">
        <f t="shared" si="7"/>
        <v>0</v>
      </c>
      <c r="AE46" s="44">
        <f t="shared" si="8"/>
        <v>0</v>
      </c>
      <c r="AF46" s="44">
        <f t="shared" si="9"/>
        <v>0</v>
      </c>
      <c r="AG46" s="44">
        <f t="shared" si="10"/>
        <v>14.882692499999999</v>
      </c>
      <c r="AH46" s="44">
        <f t="shared" si="11"/>
        <v>14.882692499999999</v>
      </c>
      <c r="AI46" s="44">
        <v>31.153888889000001</v>
      </c>
      <c r="AJ46" s="111">
        <f t="shared" si="12"/>
        <v>0.47771540025151943</v>
      </c>
      <c r="AK46" s="2">
        <f t="shared" si="13"/>
        <v>1625</v>
      </c>
    </row>
    <row r="47" spans="1:37">
      <c r="A47" s="2">
        <v>72</v>
      </c>
      <c r="B47" s="2" t="s">
        <v>136</v>
      </c>
      <c r="C47" s="2" t="s">
        <v>21</v>
      </c>
      <c r="D47" s="2" t="s">
        <v>415</v>
      </c>
      <c r="E47" s="2" t="s">
        <v>768</v>
      </c>
      <c r="F47" s="2" t="s">
        <v>64</v>
      </c>
      <c r="H47" s="2" t="s">
        <v>882</v>
      </c>
      <c r="I47" s="2">
        <v>13020</v>
      </c>
      <c r="J47" s="193">
        <v>620</v>
      </c>
      <c r="K47" s="110">
        <f t="shared" si="0"/>
        <v>4.7619047619047616E-2</v>
      </c>
      <c r="L47" s="44">
        <f t="shared" si="1"/>
        <v>0</v>
      </c>
      <c r="M47" s="44">
        <f t="shared" si="2"/>
        <v>0</v>
      </c>
      <c r="N47" s="44">
        <f t="shared" si="3"/>
        <v>0</v>
      </c>
      <c r="O47" s="44">
        <f t="shared" si="4"/>
        <v>3.1</v>
      </c>
      <c r="P47" s="2">
        <v>1293309</v>
      </c>
      <c r="Q47" s="193">
        <v>7.473727276</v>
      </c>
      <c r="R47" s="111">
        <v>0</v>
      </c>
      <c r="S47" s="111">
        <v>0</v>
      </c>
      <c r="T47" s="111">
        <v>0</v>
      </c>
      <c r="U47" s="111">
        <v>1</v>
      </c>
      <c r="V47" s="110">
        <f t="shared" si="5"/>
        <v>4.7619047619047616E-2</v>
      </c>
      <c r="W47" s="110">
        <v>0.45156249999999998</v>
      </c>
      <c r="X47" s="110">
        <v>0.35593750000000002</v>
      </c>
      <c r="Y47" s="110">
        <f t="shared" si="6"/>
        <v>0.35593750000000002</v>
      </c>
      <c r="Z47" s="2" t="s">
        <v>532</v>
      </c>
      <c r="AA47" s="2" t="s">
        <v>532</v>
      </c>
      <c r="AB47" s="2" t="s">
        <v>532</v>
      </c>
      <c r="AC47" s="110">
        <v>0.35593750000000002</v>
      </c>
      <c r="AD47" s="44">
        <f t="shared" si="7"/>
        <v>0</v>
      </c>
      <c r="AE47" s="44">
        <f t="shared" si="8"/>
        <v>0</v>
      </c>
      <c r="AF47" s="44">
        <f t="shared" si="9"/>
        <v>0</v>
      </c>
      <c r="AG47" s="44">
        <f t="shared" si="10"/>
        <v>9.6658387500000007</v>
      </c>
      <c r="AH47" s="44">
        <f t="shared" si="11"/>
        <v>9.6658387500000007</v>
      </c>
      <c r="AI47" s="44">
        <v>31.153888889000001</v>
      </c>
      <c r="AJ47" s="111">
        <f t="shared" si="12"/>
        <v>0.31026106514146529</v>
      </c>
      <c r="AK47" s="2">
        <f t="shared" si="13"/>
        <v>1033</v>
      </c>
    </row>
    <row r="48" spans="1:37">
      <c r="A48" s="2">
        <v>73</v>
      </c>
      <c r="B48" s="2" t="s">
        <v>137</v>
      </c>
      <c r="C48" s="2" t="s">
        <v>21</v>
      </c>
      <c r="D48" s="2" t="s">
        <v>415</v>
      </c>
      <c r="E48" s="2" t="s">
        <v>768</v>
      </c>
      <c r="F48" s="2" t="s">
        <v>64</v>
      </c>
      <c r="H48" s="2" t="s">
        <v>882</v>
      </c>
      <c r="I48" s="2">
        <v>7808</v>
      </c>
      <c r="J48" s="193">
        <v>636</v>
      </c>
      <c r="K48" s="110">
        <f t="shared" si="0"/>
        <v>8.1454918032786885E-2</v>
      </c>
      <c r="L48" s="44">
        <f t="shared" si="1"/>
        <v>0</v>
      </c>
      <c r="M48" s="44">
        <f t="shared" si="2"/>
        <v>0</v>
      </c>
      <c r="N48" s="44">
        <f t="shared" si="3"/>
        <v>0</v>
      </c>
      <c r="O48" s="44">
        <f t="shared" si="4"/>
        <v>3.18</v>
      </c>
      <c r="P48" s="2">
        <v>585499</v>
      </c>
      <c r="Q48" s="193">
        <v>18.678777546999999</v>
      </c>
      <c r="R48" s="111">
        <v>0</v>
      </c>
      <c r="S48" s="111">
        <v>0</v>
      </c>
      <c r="T48" s="111">
        <v>0</v>
      </c>
      <c r="U48" s="111">
        <v>1</v>
      </c>
      <c r="V48" s="110">
        <f t="shared" si="5"/>
        <v>8.1454918032786885E-2</v>
      </c>
      <c r="W48" s="110">
        <v>0.47228125000000004</v>
      </c>
      <c r="X48" s="110">
        <v>0.39259375000000002</v>
      </c>
      <c r="Y48" s="110">
        <f t="shared" si="6"/>
        <v>0.39259375000000002</v>
      </c>
      <c r="Z48" s="2" t="s">
        <v>532</v>
      </c>
      <c r="AA48" s="2" t="s">
        <v>532</v>
      </c>
      <c r="AB48" s="2" t="s">
        <v>532</v>
      </c>
      <c r="AC48" s="110">
        <v>0.39259375000000002</v>
      </c>
      <c r="AD48" s="44">
        <f t="shared" si="7"/>
        <v>0</v>
      </c>
      <c r="AE48" s="44">
        <f t="shared" si="8"/>
        <v>0</v>
      </c>
      <c r="AF48" s="44">
        <f t="shared" si="9"/>
        <v>0</v>
      </c>
      <c r="AG48" s="44">
        <f t="shared" si="10"/>
        <v>10.936405575</v>
      </c>
      <c r="AH48" s="44">
        <f t="shared" si="11"/>
        <v>10.936405575</v>
      </c>
      <c r="AI48" s="44">
        <v>31.153888889000001</v>
      </c>
      <c r="AJ48" s="111">
        <f t="shared" si="12"/>
        <v>0.35104463567826011</v>
      </c>
      <c r="AK48" s="2">
        <f t="shared" si="13"/>
        <v>1060</v>
      </c>
    </row>
    <row r="49" spans="1:37">
      <c r="A49" s="2">
        <v>74</v>
      </c>
      <c r="B49" s="2" t="s">
        <v>138</v>
      </c>
      <c r="C49" s="2" t="s">
        <v>20</v>
      </c>
      <c r="D49" s="2" t="s">
        <v>416</v>
      </c>
      <c r="E49" s="2" t="s">
        <v>768</v>
      </c>
      <c r="F49" s="2" t="s">
        <v>64</v>
      </c>
      <c r="H49" s="2" t="s">
        <v>882</v>
      </c>
      <c r="I49" s="2">
        <v>45088</v>
      </c>
      <c r="J49" s="193">
        <v>4606</v>
      </c>
      <c r="K49" s="110">
        <f t="shared" si="0"/>
        <v>0.10215578424414479</v>
      </c>
      <c r="L49" s="44">
        <f t="shared" si="1"/>
        <v>0</v>
      </c>
      <c r="M49" s="44">
        <f t="shared" si="2"/>
        <v>0</v>
      </c>
      <c r="N49" s="44">
        <f t="shared" si="3"/>
        <v>5.7048169865399991</v>
      </c>
      <c r="O49" s="44">
        <f t="shared" si="4"/>
        <v>17.325183013460002</v>
      </c>
      <c r="P49" s="2">
        <v>1315944</v>
      </c>
      <c r="Q49" s="193">
        <v>41.262432060999998</v>
      </c>
      <c r="R49" s="111">
        <v>0</v>
      </c>
      <c r="S49" s="111">
        <v>0</v>
      </c>
      <c r="T49" s="111">
        <v>0.24771241799999999</v>
      </c>
      <c r="U49" s="111">
        <v>0.75228758200000001</v>
      </c>
      <c r="V49" s="110">
        <f t="shared" si="5"/>
        <v>0.10215578424414479</v>
      </c>
      <c r="W49" s="110">
        <v>0.33043750000000005</v>
      </c>
      <c r="X49" s="110">
        <v>0.26914987699999998</v>
      </c>
      <c r="Y49" s="110">
        <f t="shared" si="6"/>
        <v>0.26914987746862501</v>
      </c>
      <c r="Z49" s="2" t="s">
        <v>532</v>
      </c>
      <c r="AA49" s="2" t="s">
        <v>532</v>
      </c>
      <c r="AB49" s="2">
        <v>0.22500000000000001</v>
      </c>
      <c r="AC49" s="110">
        <v>0.28368749999999998</v>
      </c>
      <c r="AD49" s="44">
        <f t="shared" si="7"/>
        <v>0</v>
      </c>
      <c r="AE49" s="44">
        <f t="shared" si="8"/>
        <v>0</v>
      </c>
      <c r="AF49" s="44">
        <f t="shared" si="9"/>
        <v>11.244194280470339</v>
      </c>
      <c r="AG49" s="44">
        <f t="shared" si="10"/>
        <v>43.054855619706984</v>
      </c>
      <c r="AH49" s="44">
        <f t="shared" si="11"/>
        <v>54.299049900177323</v>
      </c>
      <c r="AI49" s="44">
        <v>7.2988888889999997</v>
      </c>
      <c r="AJ49" s="111">
        <f t="shared" si="12"/>
        <v>7.4393583360352649</v>
      </c>
      <c r="AK49" s="2">
        <f t="shared" si="13"/>
        <v>7677</v>
      </c>
    </row>
    <row r="50" spans="1:37">
      <c r="A50" s="2">
        <v>104</v>
      </c>
      <c r="B50" s="2" t="s">
        <v>159</v>
      </c>
      <c r="C50" s="2" t="s">
        <v>19</v>
      </c>
      <c r="D50" s="2" t="s">
        <v>419</v>
      </c>
      <c r="E50" s="2" t="s">
        <v>768</v>
      </c>
      <c r="F50" s="2" t="s">
        <v>64</v>
      </c>
      <c r="H50" s="2" t="s">
        <v>882</v>
      </c>
      <c r="I50" s="2">
        <v>64065</v>
      </c>
      <c r="J50" s="193">
        <v>1265</v>
      </c>
      <c r="K50" s="110">
        <f t="shared" si="0"/>
        <v>1.9745570904550067E-2</v>
      </c>
      <c r="L50" s="44">
        <f t="shared" si="1"/>
        <v>0</v>
      </c>
      <c r="M50" s="44">
        <f t="shared" si="2"/>
        <v>0</v>
      </c>
      <c r="N50" s="44">
        <f t="shared" si="3"/>
        <v>1.9347058827250001</v>
      </c>
      <c r="O50" s="44">
        <f t="shared" si="4"/>
        <v>4.3902941172749994</v>
      </c>
      <c r="P50" s="2">
        <v>1379116</v>
      </c>
      <c r="Q50" s="193">
        <v>10.741984067000001</v>
      </c>
      <c r="R50" s="111">
        <v>0</v>
      </c>
      <c r="S50" s="111">
        <v>0</v>
      </c>
      <c r="T50" s="111">
        <v>0.305882353</v>
      </c>
      <c r="U50" s="111">
        <v>0.694117647</v>
      </c>
      <c r="V50" s="110">
        <f t="shared" si="5"/>
        <v>1.9745570904550067E-2</v>
      </c>
      <c r="W50" s="110">
        <v>0.32459375000000001</v>
      </c>
      <c r="X50" s="110">
        <v>0.26737491800000002</v>
      </c>
      <c r="Y50" s="110">
        <f t="shared" si="6"/>
        <v>0.26737491821993831</v>
      </c>
      <c r="Z50" s="2" t="s">
        <v>532</v>
      </c>
      <c r="AA50" s="2" t="s">
        <v>532</v>
      </c>
      <c r="AB50" s="2">
        <v>0.22500000000000001</v>
      </c>
      <c r="AC50" s="110">
        <v>0.28604861100000001</v>
      </c>
      <c r="AD50" s="44">
        <f t="shared" si="7"/>
        <v>0</v>
      </c>
      <c r="AE50" s="44">
        <f t="shared" si="8"/>
        <v>0</v>
      </c>
      <c r="AF50" s="44">
        <f t="shared" si="9"/>
        <v>3.8133052948509749</v>
      </c>
      <c r="AG50" s="44">
        <f t="shared" si="10"/>
        <v>11.001136798961147</v>
      </c>
      <c r="AH50" s="44">
        <f t="shared" si="11"/>
        <v>14.814442093812122</v>
      </c>
      <c r="AI50" s="44">
        <v>80.83</v>
      </c>
      <c r="AJ50" s="111">
        <f t="shared" si="12"/>
        <v>0.1832790064804172</v>
      </c>
      <c r="AK50" s="2">
        <f t="shared" si="13"/>
        <v>2108</v>
      </c>
    </row>
    <row r="51" spans="1:37">
      <c r="A51" s="2">
        <v>105</v>
      </c>
      <c r="B51" s="2" t="s">
        <v>160</v>
      </c>
      <c r="C51" s="2" t="s">
        <v>19</v>
      </c>
      <c r="D51" s="2" t="s">
        <v>419</v>
      </c>
      <c r="E51" s="2" t="s">
        <v>768</v>
      </c>
      <c r="F51" s="2" t="s">
        <v>64</v>
      </c>
      <c r="H51" s="2" t="s">
        <v>882</v>
      </c>
      <c r="I51" s="2">
        <v>9248</v>
      </c>
      <c r="J51" s="193">
        <v>544</v>
      </c>
      <c r="K51" s="110">
        <f t="shared" si="0"/>
        <v>5.8823529411764705E-2</v>
      </c>
      <c r="L51" s="44">
        <f t="shared" si="1"/>
        <v>0</v>
      </c>
      <c r="M51" s="44">
        <f t="shared" si="2"/>
        <v>0</v>
      </c>
      <c r="N51" s="44">
        <f t="shared" si="3"/>
        <v>0.66784000063999993</v>
      </c>
      <c r="O51" s="44">
        <f t="shared" si="4"/>
        <v>2.0521599993600002</v>
      </c>
      <c r="P51" s="2">
        <v>1620261</v>
      </c>
      <c r="Q51" s="193">
        <v>3.9961502150000001</v>
      </c>
      <c r="R51" s="111">
        <v>0</v>
      </c>
      <c r="S51" s="111">
        <v>0</v>
      </c>
      <c r="T51" s="111">
        <v>0.245529412</v>
      </c>
      <c r="U51" s="111">
        <v>0.754470588</v>
      </c>
      <c r="V51" s="110">
        <f t="shared" si="5"/>
        <v>5.8823529411764705E-2</v>
      </c>
      <c r="W51" s="110">
        <v>0.34159375000000003</v>
      </c>
      <c r="X51" s="110">
        <v>0.271740127</v>
      </c>
      <c r="Y51" s="110">
        <f t="shared" si="6"/>
        <v>0.27174012666883507</v>
      </c>
      <c r="Z51" s="2" t="s">
        <v>532</v>
      </c>
      <c r="AA51" s="2" t="s">
        <v>532</v>
      </c>
      <c r="AB51" s="2">
        <v>0.22500000000000001</v>
      </c>
      <c r="AC51" s="110">
        <v>0.28695089299999998</v>
      </c>
      <c r="AD51" s="44">
        <f t="shared" si="7"/>
        <v>0</v>
      </c>
      <c r="AE51" s="44">
        <f t="shared" si="8"/>
        <v>0</v>
      </c>
      <c r="AF51" s="44">
        <f t="shared" si="9"/>
        <v>1.3163126412614399</v>
      </c>
      <c r="AG51" s="44">
        <f t="shared" si="10"/>
        <v>5.1584937049022273</v>
      </c>
      <c r="AH51" s="44">
        <f t="shared" si="11"/>
        <v>6.4748063461636676</v>
      </c>
      <c r="AI51" s="44">
        <v>80.83</v>
      </c>
      <c r="AJ51" s="111">
        <f t="shared" si="12"/>
        <v>8.0104000323687585E-2</v>
      </c>
      <c r="AK51" s="2">
        <f t="shared" si="13"/>
        <v>907</v>
      </c>
    </row>
    <row r="52" spans="1:37">
      <c r="A52" s="2">
        <v>106</v>
      </c>
      <c r="B52" s="2" t="s">
        <v>161</v>
      </c>
      <c r="C52" s="2" t="s">
        <v>19</v>
      </c>
      <c r="D52" s="2" t="s">
        <v>419</v>
      </c>
      <c r="E52" s="2" t="s">
        <v>768</v>
      </c>
      <c r="F52" s="2" t="s">
        <v>64</v>
      </c>
      <c r="H52" s="2" t="s">
        <v>882</v>
      </c>
      <c r="I52" s="2">
        <v>34799</v>
      </c>
      <c r="J52" s="193">
        <v>1634</v>
      </c>
      <c r="K52" s="110">
        <f t="shared" si="0"/>
        <v>4.6955372280812667E-2</v>
      </c>
      <c r="L52" s="44">
        <f t="shared" si="1"/>
        <v>0</v>
      </c>
      <c r="M52" s="44">
        <f t="shared" si="2"/>
        <v>0</v>
      </c>
      <c r="N52" s="44">
        <f t="shared" si="3"/>
        <v>2.3947205873500002</v>
      </c>
      <c r="O52" s="44">
        <f t="shared" si="4"/>
        <v>5.7752794126499998</v>
      </c>
      <c r="P52" s="2">
        <v>1160491</v>
      </c>
      <c r="Q52" s="193">
        <v>16.656229183000001</v>
      </c>
      <c r="R52" s="111">
        <v>0</v>
      </c>
      <c r="S52" s="111">
        <v>0</v>
      </c>
      <c r="T52" s="111">
        <v>0.29311145500000002</v>
      </c>
      <c r="U52" s="111">
        <v>0.70688854499999998</v>
      </c>
      <c r="V52" s="110">
        <f t="shared" si="5"/>
        <v>4.6955372280812667E-2</v>
      </c>
      <c r="W52" s="110">
        <v>0.34425</v>
      </c>
      <c r="X52" s="110">
        <v>0.270079923</v>
      </c>
      <c r="Y52" s="110">
        <f t="shared" si="6"/>
        <v>0.27007992320296292</v>
      </c>
      <c r="Z52" s="2" t="s">
        <v>532</v>
      </c>
      <c r="AA52" s="2" t="s">
        <v>532</v>
      </c>
      <c r="AB52" s="2">
        <v>0.22500000000000001</v>
      </c>
      <c r="AC52" s="110">
        <v>0.288772321</v>
      </c>
      <c r="AD52" s="44">
        <f t="shared" si="7"/>
        <v>0</v>
      </c>
      <c r="AE52" s="44">
        <f t="shared" si="8"/>
        <v>0</v>
      </c>
      <c r="AF52" s="44">
        <f t="shared" si="9"/>
        <v>4.7199942776668502</v>
      </c>
      <c r="AG52" s="44">
        <f t="shared" si="10"/>
        <v>14.609409762030644</v>
      </c>
      <c r="AH52" s="44">
        <f t="shared" si="11"/>
        <v>19.329404039697494</v>
      </c>
      <c r="AI52" s="44">
        <v>80.83</v>
      </c>
      <c r="AJ52" s="111">
        <f t="shared" si="12"/>
        <v>0.23913650921313243</v>
      </c>
      <c r="AK52" s="2">
        <f t="shared" si="13"/>
        <v>2723</v>
      </c>
    </row>
    <row r="53" spans="1:37">
      <c r="A53" s="2">
        <v>107</v>
      </c>
      <c r="B53" s="2" t="s">
        <v>162</v>
      </c>
      <c r="C53" s="2" t="s">
        <v>19</v>
      </c>
      <c r="D53" s="2" t="s">
        <v>419</v>
      </c>
      <c r="E53" s="2" t="s">
        <v>768</v>
      </c>
      <c r="F53" s="2" t="s">
        <v>64</v>
      </c>
      <c r="H53" s="2" t="s">
        <v>882</v>
      </c>
      <c r="I53" s="2">
        <v>226568</v>
      </c>
      <c r="J53" s="193">
        <v>1905</v>
      </c>
      <c r="K53" s="110">
        <f t="shared" si="0"/>
        <v>8.4080717488789238E-3</v>
      </c>
      <c r="L53" s="44">
        <f t="shared" si="1"/>
        <v>0</v>
      </c>
      <c r="M53" s="44">
        <f t="shared" si="2"/>
        <v>0.45103676302500001</v>
      </c>
      <c r="N53" s="44">
        <f t="shared" si="3"/>
        <v>4.5555913872749993</v>
      </c>
      <c r="O53" s="44">
        <f t="shared" si="4"/>
        <v>4.5183718496999994</v>
      </c>
      <c r="P53" s="2">
        <v>1298457</v>
      </c>
      <c r="Q53" s="193">
        <v>15.773370739000001</v>
      </c>
      <c r="R53" s="111">
        <v>0</v>
      </c>
      <c r="S53" s="111">
        <v>4.7352941000000003E-2</v>
      </c>
      <c r="T53" s="111">
        <v>0.47827731099999998</v>
      </c>
      <c r="U53" s="111">
        <v>0.47436974799999998</v>
      </c>
      <c r="V53" s="110">
        <f t="shared" si="5"/>
        <v>8.0099248234304938E-3</v>
      </c>
      <c r="W53" s="110">
        <v>0.33946875000000004</v>
      </c>
      <c r="X53" s="110">
        <v>0.25766234900000001</v>
      </c>
      <c r="Y53" s="110">
        <f t="shared" si="6"/>
        <v>0.25374804360787495</v>
      </c>
      <c r="Z53" s="2" t="s">
        <v>532</v>
      </c>
      <c r="AA53" s="2">
        <v>0.17499999999999999</v>
      </c>
      <c r="AB53" s="2">
        <v>0.22500000000000001</v>
      </c>
      <c r="AC53" s="110">
        <v>0.29059374999999998</v>
      </c>
      <c r="AD53" s="44">
        <f t="shared" si="7"/>
        <v>0</v>
      </c>
      <c r="AE53" s="44">
        <f t="shared" si="8"/>
        <v>0.6914393577173249</v>
      </c>
      <c r="AF53" s="44">
        <f t="shared" si="9"/>
        <v>8.9790706243190233</v>
      </c>
      <c r="AG53" s="44">
        <f t="shared" si="10"/>
        <v>11.501973028561132</v>
      </c>
      <c r="AH53" s="44">
        <f t="shared" si="11"/>
        <v>20.481043652880153</v>
      </c>
      <c r="AI53" s="44">
        <v>80.83</v>
      </c>
      <c r="AJ53" s="111">
        <f t="shared" si="12"/>
        <v>0.25338418474428004</v>
      </c>
      <c r="AK53" s="2">
        <f t="shared" si="13"/>
        <v>3025</v>
      </c>
    </row>
    <row r="54" spans="1:37">
      <c r="A54" s="2">
        <v>108</v>
      </c>
      <c r="B54" s="2" t="s">
        <v>163</v>
      </c>
      <c r="C54" s="2" t="s">
        <v>19</v>
      </c>
      <c r="D54" s="2" t="s">
        <v>419</v>
      </c>
      <c r="E54" s="2" t="s">
        <v>768</v>
      </c>
      <c r="F54" s="2" t="s">
        <v>64</v>
      </c>
      <c r="H54" s="2" t="s">
        <v>882</v>
      </c>
      <c r="I54" s="2">
        <v>1019</v>
      </c>
      <c r="J54" s="193">
        <v>3</v>
      </c>
      <c r="K54" s="110">
        <f t="shared" si="0"/>
        <v>2.944062806673209E-3</v>
      </c>
      <c r="L54" s="44">
        <f t="shared" si="1"/>
        <v>0</v>
      </c>
      <c r="M54" s="44">
        <f t="shared" si="2"/>
        <v>0</v>
      </c>
      <c r="N54" s="44">
        <f t="shared" si="3"/>
        <v>0</v>
      </c>
      <c r="O54" s="44">
        <f t="shared" si="4"/>
        <v>1.4999999999999999E-2</v>
      </c>
      <c r="P54" s="2">
        <v>28983</v>
      </c>
      <c r="Q54" s="193">
        <v>1.67151563</v>
      </c>
      <c r="R54" s="111">
        <v>0</v>
      </c>
      <c r="S54" s="111">
        <v>0</v>
      </c>
      <c r="T54" s="111">
        <v>0</v>
      </c>
      <c r="U54" s="111">
        <v>1</v>
      </c>
      <c r="V54" s="110">
        <f t="shared" si="5"/>
        <v>2.944062806673209E-3</v>
      </c>
      <c r="W54" s="110">
        <v>0.44306249999999997</v>
      </c>
      <c r="X54" s="110">
        <v>0.3686875</v>
      </c>
      <c r="Y54" s="110">
        <f t="shared" si="6"/>
        <v>0.3686875</v>
      </c>
      <c r="Z54" s="2" t="s">
        <v>532</v>
      </c>
      <c r="AA54" s="2" t="s">
        <v>532</v>
      </c>
      <c r="AB54" s="2" t="s">
        <v>532</v>
      </c>
      <c r="AC54" s="110">
        <v>0.3686875</v>
      </c>
      <c r="AD54" s="44">
        <f t="shared" si="7"/>
        <v>0</v>
      </c>
      <c r="AE54" s="44">
        <f t="shared" si="8"/>
        <v>0</v>
      </c>
      <c r="AF54" s="44">
        <f t="shared" si="9"/>
        <v>0</v>
      </c>
      <c r="AG54" s="44">
        <f t="shared" si="10"/>
        <v>4.8445537500000004E-2</v>
      </c>
      <c r="AH54" s="44">
        <f t="shared" si="11"/>
        <v>4.8445537500000004E-2</v>
      </c>
      <c r="AI54" s="44">
        <v>80.83</v>
      </c>
      <c r="AJ54" s="111">
        <f t="shared" si="12"/>
        <v>5.993509526166028E-4</v>
      </c>
      <c r="AK54" s="2">
        <f t="shared" si="13"/>
        <v>5</v>
      </c>
    </row>
    <row r="55" spans="1:37">
      <c r="A55" s="2">
        <v>109</v>
      </c>
      <c r="B55" s="2" t="s">
        <v>164</v>
      </c>
      <c r="C55" s="2" t="s">
        <v>18</v>
      </c>
      <c r="D55" s="2" t="s">
        <v>420</v>
      </c>
      <c r="E55" s="2" t="s">
        <v>768</v>
      </c>
      <c r="F55" s="2" t="s">
        <v>64</v>
      </c>
      <c r="H55" s="2" t="s">
        <v>882</v>
      </c>
      <c r="I55" s="2">
        <v>12055</v>
      </c>
      <c r="J55" s="193">
        <v>205</v>
      </c>
      <c r="K55" s="110">
        <f t="shared" si="0"/>
        <v>1.7005391953546247E-2</v>
      </c>
      <c r="L55" s="44">
        <f t="shared" si="1"/>
        <v>0</v>
      </c>
      <c r="M55" s="44">
        <f t="shared" si="2"/>
        <v>0</v>
      </c>
      <c r="N55" s="44">
        <f t="shared" si="3"/>
        <v>0.44617647095000001</v>
      </c>
      <c r="O55" s="44">
        <f t="shared" si="4"/>
        <v>0.57882352905000001</v>
      </c>
      <c r="P55" s="2">
        <v>12142802</v>
      </c>
      <c r="Q55" s="193">
        <v>0.182408499</v>
      </c>
      <c r="R55" s="111">
        <v>0</v>
      </c>
      <c r="S55" s="111">
        <v>0</v>
      </c>
      <c r="T55" s="111">
        <v>0.43529411800000001</v>
      </c>
      <c r="U55" s="111">
        <v>0.56470588200000005</v>
      </c>
      <c r="V55" s="110">
        <f t="shared" si="5"/>
        <v>1.7005391953546247E-2</v>
      </c>
      <c r="W55" s="110">
        <v>0.27890624999999997</v>
      </c>
      <c r="X55" s="110">
        <v>0.246681176</v>
      </c>
      <c r="Y55" s="110">
        <f t="shared" si="6"/>
        <v>0.24668117645703752</v>
      </c>
      <c r="Z55" s="2" t="s">
        <v>532</v>
      </c>
      <c r="AA55" s="2" t="s">
        <v>532</v>
      </c>
      <c r="AB55" s="2">
        <v>0.22500000000000001</v>
      </c>
      <c r="AC55" s="110">
        <v>0.26339374999999998</v>
      </c>
      <c r="AD55" s="44">
        <f t="shared" si="7"/>
        <v>0</v>
      </c>
      <c r="AE55" s="44">
        <f t="shared" si="8"/>
        <v>0</v>
      </c>
      <c r="AF55" s="44">
        <f t="shared" si="9"/>
        <v>0.87941382424244996</v>
      </c>
      <c r="AG55" s="44">
        <f t="shared" si="10"/>
        <v>1.3355364591652896</v>
      </c>
      <c r="AH55" s="44">
        <f t="shared" si="11"/>
        <v>2.2149502834077395</v>
      </c>
      <c r="AI55" s="44">
        <v>442.37194444400001</v>
      </c>
      <c r="AJ55" s="111">
        <f t="shared" si="12"/>
        <v>5.0069863408531111E-3</v>
      </c>
      <c r="AK55" s="2">
        <f t="shared" si="13"/>
        <v>342</v>
      </c>
    </row>
    <row r="56" spans="1:37">
      <c r="A56" s="2">
        <v>110</v>
      </c>
      <c r="B56" s="2" t="s">
        <v>165</v>
      </c>
      <c r="C56" s="2" t="s">
        <v>18</v>
      </c>
      <c r="D56" s="2" t="s">
        <v>420</v>
      </c>
      <c r="E56" s="2" t="s">
        <v>768</v>
      </c>
      <c r="F56" s="2" t="s">
        <v>64</v>
      </c>
      <c r="H56" s="2" t="s">
        <v>882</v>
      </c>
      <c r="I56" s="2">
        <v>25710</v>
      </c>
      <c r="J56" s="193">
        <v>4575</v>
      </c>
      <c r="K56" s="110">
        <f t="shared" si="0"/>
        <v>0.17794632438739791</v>
      </c>
      <c r="L56" s="44">
        <f t="shared" si="1"/>
        <v>0</v>
      </c>
      <c r="M56" s="44">
        <f t="shared" si="2"/>
        <v>0</v>
      </c>
      <c r="N56" s="44">
        <f t="shared" si="3"/>
        <v>13.266276736500002</v>
      </c>
      <c r="O56" s="44">
        <f t="shared" si="4"/>
        <v>9.6087232634999999</v>
      </c>
      <c r="P56" s="2">
        <v>1339568</v>
      </c>
      <c r="Q56" s="193">
        <v>35.976608294000002</v>
      </c>
      <c r="R56" s="111">
        <v>0</v>
      </c>
      <c r="S56" s="111">
        <v>0</v>
      </c>
      <c r="T56" s="111">
        <v>0.57994652400000002</v>
      </c>
      <c r="U56" s="111">
        <v>0.42005347599999998</v>
      </c>
      <c r="V56" s="110">
        <f t="shared" si="5"/>
        <v>0.17794632438739791</v>
      </c>
      <c r="W56" s="110">
        <v>0.27359375000000002</v>
      </c>
      <c r="X56" s="110">
        <v>0.24050259900000001</v>
      </c>
      <c r="Y56" s="110">
        <f t="shared" si="6"/>
        <v>0.24050259859862499</v>
      </c>
      <c r="Z56" s="2" t="s">
        <v>532</v>
      </c>
      <c r="AA56" s="2" t="s">
        <v>532</v>
      </c>
      <c r="AB56" s="2">
        <v>0.22500000000000001</v>
      </c>
      <c r="AC56" s="110">
        <v>0.26190625000000001</v>
      </c>
      <c r="AD56" s="44">
        <f t="shared" si="7"/>
        <v>0</v>
      </c>
      <c r="AE56" s="44">
        <f t="shared" si="8"/>
        <v>0</v>
      </c>
      <c r="AF56" s="44">
        <f t="shared" si="9"/>
        <v>26.147831447641504</v>
      </c>
      <c r="AG56" s="44">
        <f t="shared" si="10"/>
        <v>22.045281772543969</v>
      </c>
      <c r="AH56" s="44">
        <f t="shared" si="11"/>
        <v>48.193113220185474</v>
      </c>
      <c r="AI56" s="44">
        <v>442.37194444400001</v>
      </c>
      <c r="AJ56" s="111">
        <f t="shared" si="12"/>
        <v>0.1089425173216116</v>
      </c>
      <c r="AK56" s="2">
        <f t="shared" si="13"/>
        <v>7625</v>
      </c>
    </row>
    <row r="57" spans="1:37">
      <c r="A57" s="2">
        <v>111</v>
      </c>
      <c r="B57" s="2" t="s">
        <v>166</v>
      </c>
      <c r="C57" s="2" t="s">
        <v>18</v>
      </c>
      <c r="D57" s="2" t="s">
        <v>420</v>
      </c>
      <c r="E57" s="2" t="s">
        <v>768</v>
      </c>
      <c r="F57" s="2" t="s">
        <v>64</v>
      </c>
      <c r="H57" s="2" t="s">
        <v>882</v>
      </c>
      <c r="I57" s="2">
        <v>19459</v>
      </c>
      <c r="J57" s="193">
        <v>2059</v>
      </c>
      <c r="K57" s="110">
        <f t="shared" si="0"/>
        <v>0.10581222056631892</v>
      </c>
      <c r="L57" s="44">
        <f t="shared" si="1"/>
        <v>0</v>
      </c>
      <c r="M57" s="44">
        <f t="shared" si="2"/>
        <v>0</v>
      </c>
      <c r="N57" s="44">
        <f t="shared" si="3"/>
        <v>2.100290105025</v>
      </c>
      <c r="O57" s="44">
        <f t="shared" si="4"/>
        <v>8.1947098949750004</v>
      </c>
      <c r="P57" s="2">
        <v>1935561</v>
      </c>
      <c r="Q57" s="193">
        <v>12.761413624999999</v>
      </c>
      <c r="R57" s="111">
        <v>0</v>
      </c>
      <c r="S57" s="111">
        <v>0</v>
      </c>
      <c r="T57" s="111">
        <v>0.20401069499999999</v>
      </c>
      <c r="U57" s="111">
        <v>0.79598930499999998</v>
      </c>
      <c r="V57" s="110">
        <f t="shared" si="5"/>
        <v>0.10581222056631892</v>
      </c>
      <c r="W57" s="110">
        <v>0.31609374999999995</v>
      </c>
      <c r="X57" s="110">
        <v>0.27388937899999999</v>
      </c>
      <c r="Y57" s="110">
        <f t="shared" si="6"/>
        <v>0.2738893789449181</v>
      </c>
      <c r="Z57" s="2" t="s">
        <v>532</v>
      </c>
      <c r="AA57" s="2" t="s">
        <v>532</v>
      </c>
      <c r="AB57" s="2">
        <v>0.22500000000000001</v>
      </c>
      <c r="AC57" s="110">
        <v>0.286419643</v>
      </c>
      <c r="AD57" s="44">
        <f t="shared" si="7"/>
        <v>0</v>
      </c>
      <c r="AE57" s="44">
        <f t="shared" si="8"/>
        <v>0</v>
      </c>
      <c r="AF57" s="44">
        <f t="shared" si="9"/>
        <v>4.1396717970042749</v>
      </c>
      <c r="AG57" s="44">
        <f t="shared" si="10"/>
        <v>20.560822731640009</v>
      </c>
      <c r="AH57" s="44">
        <f t="shared" si="11"/>
        <v>24.700494528644285</v>
      </c>
      <c r="AI57" s="44">
        <v>442.37194444400001</v>
      </c>
      <c r="AJ57" s="111">
        <f t="shared" si="12"/>
        <v>5.5836485199551637E-2</v>
      </c>
      <c r="AK57" s="2">
        <f t="shared" si="13"/>
        <v>3432</v>
      </c>
    </row>
    <row r="58" spans="1:37">
      <c r="A58" s="2">
        <v>112</v>
      </c>
      <c r="B58" s="2" t="s">
        <v>167</v>
      </c>
      <c r="C58" s="2" t="s">
        <v>18</v>
      </c>
      <c r="D58" s="2" t="s">
        <v>420</v>
      </c>
      <c r="E58" s="2" t="s">
        <v>768</v>
      </c>
      <c r="F58" s="2" t="s">
        <v>64</v>
      </c>
      <c r="H58" s="2" t="s">
        <v>882</v>
      </c>
      <c r="I58" s="2">
        <v>12325</v>
      </c>
      <c r="J58" s="193">
        <v>663</v>
      </c>
      <c r="K58" s="110">
        <f t="shared" si="0"/>
        <v>5.3793103448275863E-2</v>
      </c>
      <c r="L58" s="44">
        <f t="shared" si="1"/>
        <v>0</v>
      </c>
      <c r="M58" s="44">
        <f t="shared" si="2"/>
        <v>0</v>
      </c>
      <c r="N58" s="44">
        <f t="shared" si="3"/>
        <v>0</v>
      </c>
      <c r="O58" s="44">
        <f t="shared" si="4"/>
        <v>3.3149999999999999</v>
      </c>
      <c r="P58" s="2">
        <v>1864114</v>
      </c>
      <c r="Q58" s="193">
        <v>4.7023542479999998</v>
      </c>
      <c r="R58" s="111">
        <v>0</v>
      </c>
      <c r="S58" s="111">
        <v>0</v>
      </c>
      <c r="T58" s="111">
        <v>0</v>
      </c>
      <c r="U58" s="111">
        <v>1</v>
      </c>
      <c r="V58" s="110">
        <f t="shared" si="5"/>
        <v>5.3793103448275863E-2</v>
      </c>
      <c r="W58" s="110">
        <v>0.36231249999999998</v>
      </c>
      <c r="X58" s="110">
        <v>0.30185624999999999</v>
      </c>
      <c r="Y58" s="110">
        <f t="shared" si="6"/>
        <v>0.30185624999999999</v>
      </c>
      <c r="Z58" s="2" t="s">
        <v>532</v>
      </c>
      <c r="AA58" s="2" t="s">
        <v>532</v>
      </c>
      <c r="AB58" s="2" t="s">
        <v>532</v>
      </c>
      <c r="AC58" s="110">
        <v>0.30185624999999999</v>
      </c>
      <c r="AD58" s="44">
        <f t="shared" si="7"/>
        <v>0</v>
      </c>
      <c r="AE58" s="44">
        <f t="shared" si="8"/>
        <v>0</v>
      </c>
      <c r="AF58" s="44">
        <f t="shared" si="9"/>
        <v>0</v>
      </c>
      <c r="AG58" s="44">
        <f t="shared" si="10"/>
        <v>8.7657243862499996</v>
      </c>
      <c r="AH58" s="44">
        <f t="shared" si="11"/>
        <v>8.7657243862499996</v>
      </c>
      <c r="AI58" s="44">
        <v>442.37194444400001</v>
      </c>
      <c r="AJ58" s="111">
        <f t="shared" si="12"/>
        <v>1.9815281001301508E-2</v>
      </c>
      <c r="AK58" s="2">
        <f t="shared" si="13"/>
        <v>1105</v>
      </c>
    </row>
    <row r="59" spans="1:37">
      <c r="A59" s="2">
        <v>113</v>
      </c>
      <c r="B59" s="2" t="s">
        <v>168</v>
      </c>
      <c r="C59" s="2" t="s">
        <v>18</v>
      </c>
      <c r="D59" s="2" t="s">
        <v>420</v>
      </c>
      <c r="E59" s="2" t="s">
        <v>768</v>
      </c>
      <c r="F59" s="2" t="s">
        <v>64</v>
      </c>
      <c r="H59" s="2" t="s">
        <v>882</v>
      </c>
      <c r="I59" s="2">
        <v>39565</v>
      </c>
      <c r="J59" s="193">
        <v>8107</v>
      </c>
      <c r="K59" s="110">
        <f t="shared" si="0"/>
        <v>0.2049033236446354</v>
      </c>
      <c r="L59" s="44">
        <f t="shared" si="1"/>
        <v>0</v>
      </c>
      <c r="M59" s="44">
        <f t="shared" si="2"/>
        <v>0</v>
      </c>
      <c r="N59" s="44">
        <f t="shared" si="3"/>
        <v>13.012075615604999</v>
      </c>
      <c r="O59" s="44">
        <f t="shared" si="4"/>
        <v>27.522924384395001</v>
      </c>
      <c r="P59" s="2">
        <v>2587004</v>
      </c>
      <c r="Q59" s="193">
        <v>35.835396678999999</v>
      </c>
      <c r="R59" s="111">
        <v>0</v>
      </c>
      <c r="S59" s="111">
        <v>0</v>
      </c>
      <c r="T59" s="111">
        <v>0.321008403</v>
      </c>
      <c r="U59" s="111">
        <v>0.678991597</v>
      </c>
      <c r="V59" s="110">
        <f t="shared" si="5"/>
        <v>0.2049033236446354</v>
      </c>
      <c r="W59" s="110">
        <v>0.30121874999999998</v>
      </c>
      <c r="X59" s="110">
        <v>0.261080859</v>
      </c>
      <c r="Y59" s="110">
        <f t="shared" si="6"/>
        <v>0.26108085910491574</v>
      </c>
      <c r="Z59" s="2" t="s">
        <v>532</v>
      </c>
      <c r="AA59" s="2" t="s">
        <v>532</v>
      </c>
      <c r="AB59" s="2">
        <v>0.22500000000000001</v>
      </c>
      <c r="AC59" s="110">
        <v>0.278138889</v>
      </c>
      <c r="AD59" s="44">
        <f t="shared" si="7"/>
        <v>0</v>
      </c>
      <c r="AE59" s="44">
        <f t="shared" si="8"/>
        <v>0</v>
      </c>
      <c r="AF59" s="44">
        <f t="shared" si="9"/>
        <v>25.646801038357456</v>
      </c>
      <c r="AG59" s="44">
        <f t="shared" si="10"/>
        <v>67.059513546286126</v>
      </c>
      <c r="AH59" s="44">
        <f t="shared" si="11"/>
        <v>92.706314584643579</v>
      </c>
      <c r="AI59" s="44">
        <v>442.37194444400001</v>
      </c>
      <c r="AJ59" s="111">
        <f t="shared" si="12"/>
        <v>0.20956644233205729</v>
      </c>
      <c r="AK59" s="2">
        <f t="shared" si="13"/>
        <v>13512</v>
      </c>
    </row>
    <row r="60" spans="1:37">
      <c r="A60" s="2">
        <v>114</v>
      </c>
      <c r="B60" s="2" t="s">
        <v>169</v>
      </c>
      <c r="C60" s="2" t="s">
        <v>18</v>
      </c>
      <c r="D60" s="2" t="s">
        <v>420</v>
      </c>
      <c r="E60" s="2" t="s">
        <v>768</v>
      </c>
      <c r="F60" s="2" t="s">
        <v>64</v>
      </c>
      <c r="H60" s="2" t="s">
        <v>882</v>
      </c>
      <c r="I60" s="2">
        <v>17715</v>
      </c>
      <c r="J60" s="193">
        <v>1983</v>
      </c>
      <c r="K60" s="110">
        <f t="shared" si="0"/>
        <v>0.11193903471634209</v>
      </c>
      <c r="L60" s="44">
        <f t="shared" si="1"/>
        <v>0</v>
      </c>
      <c r="M60" s="44">
        <f t="shared" si="2"/>
        <v>0</v>
      </c>
      <c r="N60" s="44">
        <f t="shared" si="3"/>
        <v>0</v>
      </c>
      <c r="O60" s="44">
        <f t="shared" si="4"/>
        <v>9.9149999999999991</v>
      </c>
      <c r="P60" s="2">
        <v>1479133</v>
      </c>
      <c r="Q60" s="193">
        <v>18.763945937999999</v>
      </c>
      <c r="R60" s="111">
        <v>0</v>
      </c>
      <c r="S60" s="111">
        <v>0</v>
      </c>
      <c r="T60" s="111">
        <v>0</v>
      </c>
      <c r="U60" s="111">
        <v>1</v>
      </c>
      <c r="V60" s="110">
        <f t="shared" si="5"/>
        <v>0.11193903471634209</v>
      </c>
      <c r="W60" s="110">
        <v>0.39365624999999999</v>
      </c>
      <c r="X60" s="110">
        <v>0.31954687500000001</v>
      </c>
      <c r="Y60" s="110">
        <f t="shared" si="6"/>
        <v>0.31954687500000001</v>
      </c>
      <c r="Z60" s="2" t="s">
        <v>532</v>
      </c>
      <c r="AA60" s="2" t="s">
        <v>532</v>
      </c>
      <c r="AB60" s="2" t="s">
        <v>532</v>
      </c>
      <c r="AC60" s="110">
        <v>0.31954687500000001</v>
      </c>
      <c r="AD60" s="44">
        <f t="shared" si="7"/>
        <v>0</v>
      </c>
      <c r="AE60" s="44">
        <f t="shared" si="8"/>
        <v>0</v>
      </c>
      <c r="AF60" s="44">
        <f t="shared" si="9"/>
        <v>0</v>
      </c>
      <c r="AG60" s="44">
        <f t="shared" si="10"/>
        <v>27.754371646875001</v>
      </c>
      <c r="AH60" s="44">
        <f t="shared" si="11"/>
        <v>27.754371646875001</v>
      </c>
      <c r="AI60" s="44">
        <v>442.37194444400001</v>
      </c>
      <c r="AJ60" s="111">
        <f t="shared" si="12"/>
        <v>6.273990020266404E-2</v>
      </c>
      <c r="AK60" s="2">
        <f t="shared" si="13"/>
        <v>3305</v>
      </c>
    </row>
    <row r="61" spans="1:37">
      <c r="A61" s="2">
        <v>115</v>
      </c>
      <c r="B61" s="2" t="s">
        <v>170</v>
      </c>
      <c r="C61" s="2" t="s">
        <v>18</v>
      </c>
      <c r="D61" s="2" t="s">
        <v>420</v>
      </c>
      <c r="E61" s="2" t="s">
        <v>768</v>
      </c>
      <c r="F61" s="2" t="s">
        <v>64</v>
      </c>
      <c r="H61" s="2" t="s">
        <v>882</v>
      </c>
      <c r="I61" s="2">
        <v>31764</v>
      </c>
      <c r="J61" s="193">
        <v>4387</v>
      </c>
      <c r="K61" s="110">
        <f t="shared" si="0"/>
        <v>0.13811232842211307</v>
      </c>
      <c r="L61" s="44">
        <f t="shared" si="1"/>
        <v>0</v>
      </c>
      <c r="M61" s="44">
        <f t="shared" si="2"/>
        <v>0</v>
      </c>
      <c r="N61" s="44">
        <f t="shared" si="3"/>
        <v>13.07950774605</v>
      </c>
      <c r="O61" s="44">
        <f t="shared" si="4"/>
        <v>8.8554922539500005</v>
      </c>
      <c r="P61" s="2">
        <v>1640685</v>
      </c>
      <c r="Q61" s="193">
        <v>28.246812801000001</v>
      </c>
      <c r="R61" s="111">
        <v>0</v>
      </c>
      <c r="S61" s="111">
        <v>0</v>
      </c>
      <c r="T61" s="111">
        <v>0.59628482999999999</v>
      </c>
      <c r="U61" s="111">
        <v>0.40371517000000001</v>
      </c>
      <c r="V61" s="110">
        <f t="shared" si="5"/>
        <v>0.13811232842211307</v>
      </c>
      <c r="W61" s="110">
        <v>0.28634374999999995</v>
      </c>
      <c r="X61" s="110">
        <v>0.24118645499999999</v>
      </c>
      <c r="Y61" s="110">
        <f t="shared" si="6"/>
        <v>0.2411864550971875</v>
      </c>
      <c r="Z61" s="2" t="s">
        <v>532</v>
      </c>
      <c r="AA61" s="2" t="s">
        <v>532</v>
      </c>
      <c r="AB61" s="2">
        <v>0.22500000000000001</v>
      </c>
      <c r="AC61" s="110">
        <v>0.26509375000000002</v>
      </c>
      <c r="AD61" s="44">
        <f t="shared" si="7"/>
        <v>0</v>
      </c>
      <c r="AE61" s="44">
        <f t="shared" si="8"/>
        <v>0</v>
      </c>
      <c r="AF61" s="44">
        <f t="shared" si="9"/>
        <v>25.779709767464549</v>
      </c>
      <c r="AG61" s="44">
        <f t="shared" si="10"/>
        <v>20.564412291333088</v>
      </c>
      <c r="AH61" s="44">
        <f t="shared" si="11"/>
        <v>46.344122058797637</v>
      </c>
      <c r="AI61" s="44">
        <v>442.37194444400001</v>
      </c>
      <c r="AJ61" s="111">
        <f t="shared" si="12"/>
        <v>0.10476279664852108</v>
      </c>
      <c r="AK61" s="2">
        <f t="shared" si="13"/>
        <v>7312</v>
      </c>
    </row>
    <row r="62" spans="1:37">
      <c r="A62" s="2">
        <v>116</v>
      </c>
      <c r="B62" s="2" t="s">
        <v>171</v>
      </c>
      <c r="C62" s="2" t="s">
        <v>18</v>
      </c>
      <c r="D62" s="2" t="s">
        <v>420</v>
      </c>
      <c r="E62" s="2" t="s">
        <v>768</v>
      </c>
      <c r="F62" s="2" t="s">
        <v>64</v>
      </c>
      <c r="H62" s="2" t="s">
        <v>882</v>
      </c>
      <c r="I62" s="2">
        <v>12434</v>
      </c>
      <c r="J62" s="193">
        <v>640</v>
      </c>
      <c r="K62" s="110">
        <f t="shared" si="0"/>
        <v>5.1471770950619271E-2</v>
      </c>
      <c r="L62" s="44">
        <f t="shared" si="1"/>
        <v>0</v>
      </c>
      <c r="M62" s="44">
        <f t="shared" si="2"/>
        <v>0</v>
      </c>
      <c r="N62" s="44">
        <f t="shared" si="3"/>
        <v>0.68200860799999996</v>
      </c>
      <c r="O62" s="44">
        <f t="shared" si="4"/>
        <v>2.5179913919999999</v>
      </c>
      <c r="P62" s="2">
        <v>4094748</v>
      </c>
      <c r="Q62" s="193">
        <v>1.9067374770000001</v>
      </c>
      <c r="R62" s="111">
        <v>0</v>
      </c>
      <c r="S62" s="111">
        <v>0</v>
      </c>
      <c r="T62" s="111">
        <v>0.21312769000000001</v>
      </c>
      <c r="U62" s="111">
        <v>0.78687231000000002</v>
      </c>
      <c r="V62" s="110">
        <f t="shared" si="5"/>
        <v>5.1471770950619271E-2</v>
      </c>
      <c r="W62" s="110">
        <v>0.31290625</v>
      </c>
      <c r="X62" s="110">
        <v>0.278524881</v>
      </c>
      <c r="Y62" s="110">
        <f t="shared" si="6"/>
        <v>0.27852488085683152</v>
      </c>
      <c r="Z62" s="2" t="s">
        <v>532</v>
      </c>
      <c r="AA62" s="2" t="s">
        <v>532</v>
      </c>
      <c r="AB62" s="2">
        <v>0.22500000000000001</v>
      </c>
      <c r="AC62" s="110">
        <v>0.29302232099999997</v>
      </c>
      <c r="AD62" s="44">
        <f t="shared" si="7"/>
        <v>0</v>
      </c>
      <c r="AE62" s="44">
        <f t="shared" si="8"/>
        <v>0</v>
      </c>
      <c r="AF62" s="44">
        <f t="shared" si="9"/>
        <v>1.3442389663679999</v>
      </c>
      <c r="AG62" s="44">
        <f t="shared" si="10"/>
        <v>6.4633704938107002</v>
      </c>
      <c r="AH62" s="44">
        <f t="shared" si="11"/>
        <v>7.8076094601786998</v>
      </c>
      <c r="AI62" s="44">
        <v>442.37194444400001</v>
      </c>
      <c r="AJ62" s="111">
        <f t="shared" si="12"/>
        <v>1.764942274988026E-2</v>
      </c>
      <c r="AK62" s="2">
        <f t="shared" si="13"/>
        <v>1067</v>
      </c>
    </row>
    <row r="63" spans="1:37">
      <c r="A63" s="2">
        <v>117</v>
      </c>
      <c r="B63" s="2" t="s">
        <v>172</v>
      </c>
      <c r="C63" s="2" t="s">
        <v>18</v>
      </c>
      <c r="D63" s="2" t="s">
        <v>420</v>
      </c>
      <c r="E63" s="2" t="s">
        <v>768</v>
      </c>
      <c r="F63" s="2" t="s">
        <v>64</v>
      </c>
      <c r="H63" s="2" t="s">
        <v>882</v>
      </c>
      <c r="I63" s="2">
        <v>23662</v>
      </c>
      <c r="J63" s="193">
        <v>1871</v>
      </c>
      <c r="K63" s="110">
        <f t="shared" si="0"/>
        <v>7.9071929676274189E-2</v>
      </c>
      <c r="L63" s="44">
        <f t="shared" si="1"/>
        <v>0</v>
      </c>
      <c r="M63" s="44">
        <f t="shared" si="2"/>
        <v>4.3429791015300001</v>
      </c>
      <c r="N63" s="44">
        <f t="shared" si="3"/>
        <v>5.0120208984699994</v>
      </c>
      <c r="O63" s="44">
        <f t="shared" si="4"/>
        <v>0</v>
      </c>
      <c r="P63" s="2">
        <v>2333587</v>
      </c>
      <c r="Q63" s="193">
        <v>4.2332654359999999</v>
      </c>
      <c r="R63" s="111">
        <v>0</v>
      </c>
      <c r="S63" s="111">
        <v>0.46424148599999998</v>
      </c>
      <c r="T63" s="111">
        <v>0.53575851399999996</v>
      </c>
      <c r="U63" s="111">
        <v>0</v>
      </c>
      <c r="V63" s="110">
        <f t="shared" si="5"/>
        <v>4.2363459542473156E-2</v>
      </c>
      <c r="W63" s="110">
        <v>0.24384375</v>
      </c>
      <c r="X63" s="110">
        <v>0.22500000000000001</v>
      </c>
      <c r="Y63" s="110">
        <f t="shared" si="6"/>
        <v>0.20178792569999998</v>
      </c>
      <c r="Z63" s="2" t="s">
        <v>532</v>
      </c>
      <c r="AA63" s="2">
        <v>0.17499999999999999</v>
      </c>
      <c r="AB63" s="2">
        <v>0.22500000000000001</v>
      </c>
      <c r="AC63" s="110"/>
      <c r="AD63" s="44">
        <f t="shared" si="7"/>
        <v>0</v>
      </c>
      <c r="AE63" s="44">
        <f t="shared" si="8"/>
        <v>6.6577869626454902</v>
      </c>
      <c r="AF63" s="44">
        <f t="shared" si="9"/>
        <v>9.8786931908843698</v>
      </c>
      <c r="AG63" s="44">
        <f t="shared" si="10"/>
        <v>0</v>
      </c>
      <c r="AH63" s="44">
        <f t="shared" si="11"/>
        <v>9.8786931908843698</v>
      </c>
      <c r="AI63" s="44">
        <v>442.37194444400001</v>
      </c>
      <c r="AJ63" s="111">
        <f t="shared" si="12"/>
        <v>2.2331192823045125E-2</v>
      </c>
      <c r="AK63" s="2">
        <f t="shared" si="13"/>
        <v>1671</v>
      </c>
    </row>
    <row r="64" spans="1:37">
      <c r="A64" s="2">
        <v>118</v>
      </c>
      <c r="B64" s="2" t="s">
        <v>173</v>
      </c>
      <c r="C64" s="2" t="s">
        <v>18</v>
      </c>
      <c r="D64" s="2" t="s">
        <v>420</v>
      </c>
      <c r="E64" s="2" t="s">
        <v>768</v>
      </c>
      <c r="F64" s="2" t="s">
        <v>64</v>
      </c>
      <c r="H64" s="2" t="s">
        <v>882</v>
      </c>
      <c r="I64" s="2">
        <v>8313</v>
      </c>
      <c r="J64" s="193">
        <v>276</v>
      </c>
      <c r="K64" s="110">
        <f t="shared" si="0"/>
        <v>3.3201010465535905E-2</v>
      </c>
      <c r="L64" s="44">
        <f t="shared" si="1"/>
        <v>0</v>
      </c>
      <c r="M64" s="44">
        <f t="shared" si="2"/>
        <v>1.1337647052599999</v>
      </c>
      <c r="N64" s="44">
        <f t="shared" si="3"/>
        <v>0.24623529474000003</v>
      </c>
      <c r="O64" s="44">
        <f t="shared" si="4"/>
        <v>0</v>
      </c>
      <c r="P64" s="2">
        <v>1885149</v>
      </c>
      <c r="Q64" s="193">
        <v>0.257449021</v>
      </c>
      <c r="R64" s="111">
        <v>0</v>
      </c>
      <c r="S64" s="111">
        <v>0.821568627</v>
      </c>
      <c r="T64" s="111">
        <v>0.178431373</v>
      </c>
      <c r="U64" s="111">
        <v>0</v>
      </c>
      <c r="V64" s="110">
        <f t="shared" si="5"/>
        <v>5.9241018823529409E-3</v>
      </c>
      <c r="W64" s="110">
        <v>0.22500000000000001</v>
      </c>
      <c r="X64" s="110">
        <v>0.22500000000000001</v>
      </c>
      <c r="Y64" s="110">
        <f t="shared" si="6"/>
        <v>0.18392156865000001</v>
      </c>
      <c r="Z64" s="2" t="s">
        <v>532</v>
      </c>
      <c r="AA64" s="2">
        <v>0.17499999999999999</v>
      </c>
      <c r="AB64" s="2">
        <v>0.22500000000000001</v>
      </c>
      <c r="AC64" s="110"/>
      <c r="AD64" s="44">
        <f t="shared" si="7"/>
        <v>0</v>
      </c>
      <c r="AE64" s="44">
        <f t="shared" si="8"/>
        <v>1.7380612931635799</v>
      </c>
      <c r="AF64" s="44">
        <f t="shared" si="9"/>
        <v>0.48532976593254007</v>
      </c>
      <c r="AG64" s="44">
        <f t="shared" si="10"/>
        <v>0</v>
      </c>
      <c r="AH64" s="44">
        <f t="shared" si="11"/>
        <v>0.48532976593254007</v>
      </c>
      <c r="AI64" s="44">
        <v>442.37194444400001</v>
      </c>
      <c r="AJ64" s="111">
        <f t="shared" si="12"/>
        <v>1.0971079247408695E-3</v>
      </c>
      <c r="AK64" s="2">
        <f t="shared" si="13"/>
        <v>82</v>
      </c>
    </row>
    <row r="65" spans="1:37">
      <c r="A65" s="2">
        <v>119</v>
      </c>
      <c r="B65" s="2" t="s">
        <v>174</v>
      </c>
      <c r="C65" s="2" t="s">
        <v>18</v>
      </c>
      <c r="D65" s="2" t="s">
        <v>420</v>
      </c>
      <c r="E65" s="2" t="s">
        <v>768</v>
      </c>
      <c r="F65" s="2" t="s">
        <v>64</v>
      </c>
      <c r="H65" s="2" t="s">
        <v>882</v>
      </c>
      <c r="I65" s="2">
        <v>16322</v>
      </c>
      <c r="J65" s="193">
        <v>796</v>
      </c>
      <c r="K65" s="110">
        <f t="shared" si="0"/>
        <v>4.8768533267981862E-2</v>
      </c>
      <c r="L65" s="44">
        <f t="shared" si="1"/>
        <v>0</v>
      </c>
      <c r="M65" s="44">
        <f t="shared" si="2"/>
        <v>1.4850324533599999</v>
      </c>
      <c r="N65" s="44">
        <f t="shared" si="3"/>
        <v>2.0132704868799998</v>
      </c>
      <c r="O65" s="44">
        <f t="shared" si="4"/>
        <v>0.48169705975999999</v>
      </c>
      <c r="P65" s="2">
        <v>1179465</v>
      </c>
      <c r="Q65" s="193">
        <v>4.2747595919999997</v>
      </c>
      <c r="R65" s="111">
        <v>0</v>
      </c>
      <c r="S65" s="111">
        <v>0.37312373199999999</v>
      </c>
      <c r="T65" s="111">
        <v>0.50584685600000001</v>
      </c>
      <c r="U65" s="111">
        <v>0.121029412</v>
      </c>
      <c r="V65" s="110">
        <f t="shared" si="5"/>
        <v>3.0571836130866312E-2</v>
      </c>
      <c r="W65" s="110">
        <v>0.25446875000000002</v>
      </c>
      <c r="X65" s="110">
        <v>0.23068945699999999</v>
      </c>
      <c r="Y65" s="110">
        <f t="shared" si="6"/>
        <v>0.20991039888487498</v>
      </c>
      <c r="Z65" s="2" t="s">
        <v>532</v>
      </c>
      <c r="AA65" s="2">
        <v>0.17499999999999999</v>
      </c>
      <c r="AB65" s="2">
        <v>0.22500000000000001</v>
      </c>
      <c r="AC65" s="110">
        <v>0.25446875000000002</v>
      </c>
      <c r="AD65" s="44">
        <f t="shared" si="7"/>
        <v>0</v>
      </c>
      <c r="AE65" s="44">
        <f t="shared" si="8"/>
        <v>2.2765547510008797</v>
      </c>
      <c r="AF65" s="44">
        <f t="shared" si="9"/>
        <v>3.9681561296404797</v>
      </c>
      <c r="AG65" s="44">
        <f t="shared" si="10"/>
        <v>1.0737731944000299</v>
      </c>
      <c r="AH65" s="44">
        <f t="shared" si="11"/>
        <v>5.0419293240405096</v>
      </c>
      <c r="AI65" s="44">
        <v>442.37194444400001</v>
      </c>
      <c r="AJ65" s="111">
        <f t="shared" si="12"/>
        <v>1.1397488894503727E-2</v>
      </c>
      <c r="AK65" s="2">
        <f t="shared" si="13"/>
        <v>832</v>
      </c>
    </row>
    <row r="66" spans="1:37">
      <c r="A66" s="2">
        <v>120</v>
      </c>
      <c r="B66" s="2" t="s">
        <v>175</v>
      </c>
      <c r="C66" s="2" t="s">
        <v>18</v>
      </c>
      <c r="D66" s="2" t="s">
        <v>420</v>
      </c>
      <c r="E66" s="2" t="s">
        <v>768</v>
      </c>
      <c r="F66" s="2" t="s">
        <v>64</v>
      </c>
      <c r="H66" s="2" t="s">
        <v>882</v>
      </c>
      <c r="I66" s="2">
        <v>32310</v>
      </c>
      <c r="J66" s="193">
        <v>1690</v>
      </c>
      <c r="K66" s="110">
        <f t="shared" si="0"/>
        <v>5.230578768183225E-2</v>
      </c>
      <c r="L66" s="44">
        <f t="shared" si="1"/>
        <v>0</v>
      </c>
      <c r="M66" s="44">
        <f t="shared" si="2"/>
        <v>0</v>
      </c>
      <c r="N66" s="44">
        <f t="shared" si="3"/>
        <v>0</v>
      </c>
      <c r="O66" s="44">
        <f t="shared" si="4"/>
        <v>8.4499999999999993</v>
      </c>
      <c r="P66" s="2">
        <v>3743982</v>
      </c>
      <c r="Q66" s="193">
        <v>6.0499040859999997</v>
      </c>
      <c r="R66" s="111">
        <v>0</v>
      </c>
      <c r="S66" s="111">
        <v>0</v>
      </c>
      <c r="T66" s="111">
        <v>0</v>
      </c>
      <c r="U66" s="111">
        <v>1</v>
      </c>
      <c r="V66" s="110">
        <f t="shared" si="5"/>
        <v>5.230578768183225E-2</v>
      </c>
      <c r="W66" s="110">
        <v>0.35009374999999998</v>
      </c>
      <c r="X66" s="110">
        <v>0.30599999999999999</v>
      </c>
      <c r="Y66" s="110">
        <f t="shared" si="6"/>
        <v>0.30599999999999999</v>
      </c>
      <c r="Z66" s="2" t="s">
        <v>532</v>
      </c>
      <c r="AA66" s="2" t="s">
        <v>532</v>
      </c>
      <c r="AB66" s="2" t="s">
        <v>532</v>
      </c>
      <c r="AC66" s="110">
        <v>0.30599999999999999</v>
      </c>
      <c r="AD66" s="44">
        <f t="shared" si="7"/>
        <v>0</v>
      </c>
      <c r="AE66" s="44">
        <f t="shared" si="8"/>
        <v>0</v>
      </c>
      <c r="AF66" s="44">
        <f t="shared" si="9"/>
        <v>0</v>
      </c>
      <c r="AG66" s="44">
        <f t="shared" si="10"/>
        <v>22.650731999999998</v>
      </c>
      <c r="AH66" s="44">
        <f t="shared" si="11"/>
        <v>22.650731999999998</v>
      </c>
      <c r="AI66" s="44">
        <v>442.37194444400001</v>
      </c>
      <c r="AJ66" s="111">
        <f t="shared" si="12"/>
        <v>5.1202912581784131E-2</v>
      </c>
      <c r="AK66" s="2">
        <f t="shared" si="13"/>
        <v>2817</v>
      </c>
    </row>
    <row r="67" spans="1:37">
      <c r="A67" s="2">
        <v>121</v>
      </c>
      <c r="B67" s="2" t="s">
        <v>176</v>
      </c>
      <c r="C67" s="2" t="s">
        <v>18</v>
      </c>
      <c r="D67" s="2" t="s">
        <v>420</v>
      </c>
      <c r="E67" s="2" t="s">
        <v>768</v>
      </c>
      <c r="F67" s="2" t="s">
        <v>64</v>
      </c>
      <c r="H67" s="2" t="s">
        <v>882</v>
      </c>
      <c r="I67" s="2">
        <v>27217</v>
      </c>
      <c r="J67" s="193">
        <v>1019</v>
      </c>
      <c r="K67" s="110">
        <f t="shared" si="0"/>
        <v>3.7439835396994525E-2</v>
      </c>
      <c r="L67" s="44">
        <f t="shared" si="1"/>
        <v>0</v>
      </c>
      <c r="M67" s="44">
        <f t="shared" si="2"/>
        <v>0</v>
      </c>
      <c r="N67" s="44">
        <f t="shared" si="3"/>
        <v>0</v>
      </c>
      <c r="O67" s="44">
        <f t="shared" si="4"/>
        <v>5.0949999999999998</v>
      </c>
      <c r="P67" s="2">
        <v>3310341</v>
      </c>
      <c r="Q67" s="193">
        <v>4.1901577229999996</v>
      </c>
      <c r="R67" s="111">
        <v>0</v>
      </c>
      <c r="S67" s="111">
        <v>0</v>
      </c>
      <c r="T67" s="111">
        <v>0</v>
      </c>
      <c r="U67" s="111">
        <v>1</v>
      </c>
      <c r="V67" s="110">
        <f t="shared" si="5"/>
        <v>3.7439835396994525E-2</v>
      </c>
      <c r="W67" s="110">
        <v>0.38409374999999996</v>
      </c>
      <c r="X67" s="110">
        <v>0.31078125000000001</v>
      </c>
      <c r="Y67" s="110">
        <f t="shared" si="6"/>
        <v>0.31078125000000001</v>
      </c>
      <c r="Z67" s="2" t="s">
        <v>532</v>
      </c>
      <c r="AA67" s="2" t="s">
        <v>532</v>
      </c>
      <c r="AB67" s="2" t="s">
        <v>532</v>
      </c>
      <c r="AC67" s="110">
        <v>0.31078125000000001</v>
      </c>
      <c r="AD67" s="44">
        <f t="shared" si="7"/>
        <v>0</v>
      </c>
      <c r="AE67" s="44">
        <f t="shared" si="8"/>
        <v>0</v>
      </c>
      <c r="AF67" s="44">
        <f t="shared" si="9"/>
        <v>0</v>
      </c>
      <c r="AG67" s="44">
        <f t="shared" si="10"/>
        <v>13.87085090625</v>
      </c>
      <c r="AH67" s="44">
        <f t="shared" si="11"/>
        <v>13.87085090625</v>
      </c>
      <c r="AI67" s="44">
        <v>442.37194444400001</v>
      </c>
      <c r="AJ67" s="111">
        <f t="shared" si="12"/>
        <v>3.1355629760119012E-2</v>
      </c>
      <c r="AK67" s="2">
        <f t="shared" si="13"/>
        <v>1698</v>
      </c>
    </row>
    <row r="68" spans="1:37">
      <c r="A68" s="2">
        <v>122</v>
      </c>
      <c r="B68" s="2" t="s">
        <v>177</v>
      </c>
      <c r="C68" s="2" t="s">
        <v>18</v>
      </c>
      <c r="D68" s="2" t="s">
        <v>420</v>
      </c>
      <c r="E68" s="2" t="s">
        <v>768</v>
      </c>
      <c r="F68" s="2" t="s">
        <v>64</v>
      </c>
      <c r="H68" s="2" t="s">
        <v>882</v>
      </c>
      <c r="I68" s="2">
        <v>25943</v>
      </c>
      <c r="J68" s="193">
        <v>2609</v>
      </c>
      <c r="K68" s="110">
        <f t="shared" si="0"/>
        <v>0.1005666268357553</v>
      </c>
      <c r="L68" s="44">
        <f t="shared" si="1"/>
        <v>0</v>
      </c>
      <c r="M68" s="44">
        <f t="shared" si="2"/>
        <v>0</v>
      </c>
      <c r="N68" s="44">
        <f t="shared" si="3"/>
        <v>0</v>
      </c>
      <c r="O68" s="44">
        <f t="shared" si="4"/>
        <v>13.045</v>
      </c>
      <c r="P68" s="2">
        <v>1808710</v>
      </c>
      <c r="Q68" s="193">
        <v>18.030766819</v>
      </c>
      <c r="R68" s="111">
        <v>0</v>
      </c>
      <c r="S68" s="111">
        <v>0</v>
      </c>
      <c r="T68" s="111">
        <v>0</v>
      </c>
      <c r="U68" s="111">
        <v>1</v>
      </c>
      <c r="V68" s="110">
        <f t="shared" si="5"/>
        <v>0.1005666268357553</v>
      </c>
      <c r="W68" s="110">
        <v>0.32300000000000001</v>
      </c>
      <c r="X68" s="110">
        <v>0.28538750000000002</v>
      </c>
      <c r="Y68" s="110">
        <f t="shared" si="6"/>
        <v>0.28538750000000002</v>
      </c>
      <c r="Z68" s="2" t="s">
        <v>532</v>
      </c>
      <c r="AA68" s="2" t="s">
        <v>532</v>
      </c>
      <c r="AB68" s="2" t="s">
        <v>532</v>
      </c>
      <c r="AC68" s="110">
        <v>0.28538750000000002</v>
      </c>
      <c r="AD68" s="44">
        <f t="shared" si="7"/>
        <v>0</v>
      </c>
      <c r="AE68" s="44">
        <f t="shared" si="8"/>
        <v>0</v>
      </c>
      <c r="AF68" s="44">
        <f t="shared" si="9"/>
        <v>0</v>
      </c>
      <c r="AG68" s="44">
        <f t="shared" si="10"/>
        <v>32.612428252500003</v>
      </c>
      <c r="AH68" s="44">
        <f t="shared" si="11"/>
        <v>32.612428252500003</v>
      </c>
      <c r="AI68" s="44">
        <v>442.37194444400001</v>
      </c>
      <c r="AJ68" s="111">
        <f t="shared" si="12"/>
        <v>7.3721737244185515E-2</v>
      </c>
      <c r="AK68" s="2">
        <f t="shared" si="13"/>
        <v>4348</v>
      </c>
    </row>
    <row r="69" spans="1:37">
      <c r="A69" s="2">
        <v>123</v>
      </c>
      <c r="B69" s="2" t="s">
        <v>178</v>
      </c>
      <c r="C69" s="2" t="s">
        <v>18</v>
      </c>
      <c r="D69" s="2" t="s">
        <v>420</v>
      </c>
      <c r="E69" s="2" t="s">
        <v>768</v>
      </c>
      <c r="F69" s="2" t="s">
        <v>64</v>
      </c>
      <c r="H69" s="2" t="s">
        <v>882</v>
      </c>
      <c r="I69" s="2">
        <v>41692</v>
      </c>
      <c r="J69" s="193">
        <v>5407</v>
      </c>
      <c r="K69" s="110">
        <f t="shared" si="0"/>
        <v>0.12968914899740958</v>
      </c>
      <c r="L69" s="44">
        <f t="shared" si="1"/>
        <v>0</v>
      </c>
      <c r="M69" s="44">
        <f t="shared" si="2"/>
        <v>12.536818622150001</v>
      </c>
      <c r="N69" s="44">
        <f t="shared" si="3"/>
        <v>9.8946983995200011</v>
      </c>
      <c r="O69" s="44">
        <f t="shared" si="4"/>
        <v>4.6034829783299998</v>
      </c>
      <c r="P69" s="2">
        <v>3399091</v>
      </c>
      <c r="Q69" s="193">
        <v>9.0401648560000005</v>
      </c>
      <c r="R69" s="111">
        <v>0</v>
      </c>
      <c r="S69" s="111">
        <v>0.46372549000000002</v>
      </c>
      <c r="T69" s="111">
        <v>0.365995872</v>
      </c>
      <c r="U69" s="111">
        <v>0.17027863800000001</v>
      </c>
      <c r="V69" s="110">
        <f t="shared" si="5"/>
        <v>6.9548984830902813E-2</v>
      </c>
      <c r="W69" s="110">
        <v>0.27837499999999998</v>
      </c>
      <c r="X69" s="110">
        <v>0.24194770500000001</v>
      </c>
      <c r="Y69" s="110">
        <f t="shared" si="6"/>
        <v>0.21090234780324998</v>
      </c>
      <c r="Z69" s="2" t="s">
        <v>532</v>
      </c>
      <c r="AA69" s="2">
        <v>0.17499999999999999</v>
      </c>
      <c r="AB69" s="2">
        <v>0.22500000000000001</v>
      </c>
      <c r="AC69" s="110">
        <v>0.27837499999999998</v>
      </c>
      <c r="AD69" s="44">
        <f t="shared" si="7"/>
        <v>0</v>
      </c>
      <c r="AE69" s="44">
        <f t="shared" si="8"/>
        <v>19.218942947755952</v>
      </c>
      <c r="AF69" s="44">
        <f t="shared" si="9"/>
        <v>19.502450545453925</v>
      </c>
      <c r="AG69" s="44">
        <f t="shared" si="10"/>
        <v>11.225892469051296</v>
      </c>
      <c r="AH69" s="44">
        <f t="shared" si="11"/>
        <v>30.728343014505221</v>
      </c>
      <c r="AI69" s="44">
        <v>442.37194444400001</v>
      </c>
      <c r="AJ69" s="111">
        <f t="shared" si="12"/>
        <v>6.946268496553612E-2</v>
      </c>
      <c r="AK69" s="2">
        <f t="shared" si="13"/>
        <v>4833</v>
      </c>
    </row>
    <row r="70" spans="1:37">
      <c r="A70" s="2">
        <v>124</v>
      </c>
      <c r="B70" s="2" t="s">
        <v>179</v>
      </c>
      <c r="C70" s="2" t="s">
        <v>18</v>
      </c>
      <c r="D70" s="2" t="s">
        <v>420</v>
      </c>
      <c r="E70" s="2" t="s">
        <v>768</v>
      </c>
      <c r="F70" s="2" t="s">
        <v>64</v>
      </c>
      <c r="H70" s="2" t="s">
        <v>882</v>
      </c>
      <c r="I70" s="2">
        <v>45575</v>
      </c>
      <c r="J70" s="193">
        <v>9114</v>
      </c>
      <c r="K70" s="110">
        <f t="shared" si="0"/>
        <v>0.19997805814591332</v>
      </c>
      <c r="L70" s="44">
        <f t="shared" si="1"/>
        <v>0</v>
      </c>
      <c r="M70" s="44">
        <f t="shared" si="2"/>
        <v>8.2033884065700011</v>
      </c>
      <c r="N70" s="44">
        <f t="shared" si="3"/>
        <v>18.095096872229998</v>
      </c>
      <c r="O70" s="44">
        <f t="shared" si="4"/>
        <v>19.271514721199999</v>
      </c>
      <c r="P70" s="2">
        <v>3027281</v>
      </c>
      <c r="Q70" s="193">
        <v>28.045760374</v>
      </c>
      <c r="R70" s="111">
        <v>0</v>
      </c>
      <c r="S70" s="111">
        <v>0.18001730099999999</v>
      </c>
      <c r="T70" s="111">
        <v>0.39708353899999999</v>
      </c>
      <c r="U70" s="111">
        <v>0.42289916</v>
      </c>
      <c r="V70" s="110">
        <f t="shared" si="5"/>
        <v>0.16397854785926494</v>
      </c>
      <c r="W70" s="110">
        <v>0.34371874999999996</v>
      </c>
      <c r="X70" s="110">
        <v>0.25937739900000001</v>
      </c>
      <c r="Y70" s="110">
        <f t="shared" si="6"/>
        <v>0.24418800708374999</v>
      </c>
      <c r="Z70" s="2" t="s">
        <v>532</v>
      </c>
      <c r="AA70" s="2">
        <v>0.17499999999999999</v>
      </c>
      <c r="AB70" s="2">
        <v>0.22500000000000001</v>
      </c>
      <c r="AC70" s="110">
        <v>0.29165625000000001</v>
      </c>
      <c r="AD70" s="44">
        <f t="shared" si="7"/>
        <v>0</v>
      </c>
      <c r="AE70" s="44">
        <f t="shared" si="8"/>
        <v>12.575794427271811</v>
      </c>
      <c r="AF70" s="44">
        <f t="shared" si="9"/>
        <v>35.665435935165327</v>
      </c>
      <c r="AG70" s="44">
        <f t="shared" si="10"/>
        <v>49.236961586947693</v>
      </c>
      <c r="AH70" s="44">
        <f t="shared" si="11"/>
        <v>84.90239752211302</v>
      </c>
      <c r="AI70" s="44">
        <v>442.37194444400001</v>
      </c>
      <c r="AJ70" s="111">
        <f t="shared" si="12"/>
        <v>0.19192536639913618</v>
      </c>
      <c r="AK70" s="2">
        <f t="shared" si="13"/>
        <v>12456</v>
      </c>
    </row>
    <row r="71" spans="1:37">
      <c r="A71" s="2">
        <v>125</v>
      </c>
      <c r="B71" s="2" t="s">
        <v>180</v>
      </c>
      <c r="C71" s="2" t="s">
        <v>18</v>
      </c>
      <c r="D71" s="2" t="s">
        <v>420</v>
      </c>
      <c r="E71" s="2" t="s">
        <v>768</v>
      </c>
      <c r="F71" s="2" t="s">
        <v>64</v>
      </c>
      <c r="H71" s="2" t="s">
        <v>882</v>
      </c>
      <c r="I71" s="2">
        <v>17073</v>
      </c>
      <c r="J71" s="193">
        <v>2350</v>
      </c>
      <c r="K71" s="110">
        <f t="shared" ref="K71:K134" si="14">J71/I71</f>
        <v>0.13764423358519298</v>
      </c>
      <c r="L71" s="44">
        <f t="shared" ref="L71:L134" si="15">R71*$J71*$D$2/1000</f>
        <v>0</v>
      </c>
      <c r="M71" s="44">
        <f t="shared" ref="M71:M134" si="16">S71*$J71*$D$2/1000</f>
        <v>1.429871318</v>
      </c>
      <c r="N71" s="44">
        <f t="shared" ref="N71:N134" si="17">T71*$J71*$D$2/1000</f>
        <v>5.6058985742500003</v>
      </c>
      <c r="O71" s="44">
        <f t="shared" ref="O71:O134" si="18">U71*$J71*$D$2/1000</f>
        <v>4.7142301077499997</v>
      </c>
      <c r="P71" s="2">
        <v>735295</v>
      </c>
      <c r="Q71" s="193">
        <v>29.661878838</v>
      </c>
      <c r="R71" s="111">
        <v>0</v>
      </c>
      <c r="S71" s="111">
        <v>0.121691176</v>
      </c>
      <c r="T71" s="111">
        <v>0.47709775100000001</v>
      </c>
      <c r="U71" s="111">
        <v>0.40121107299999997</v>
      </c>
      <c r="V71" s="110">
        <f t="shared" ref="V71:V134" si="19">K71*(T71+U71)</f>
        <v>0.12089414493059215</v>
      </c>
      <c r="W71" s="110">
        <v>0.27890624999999997</v>
      </c>
      <c r="X71" s="110">
        <v>0.24125207100000001</v>
      </c>
      <c r="Y71" s="110">
        <f t="shared" ref="Y71:Y134" si="20">SUMPRODUCT(R71:U71,Z71:AC71)</f>
        <v>0.2331897789065781</v>
      </c>
      <c r="Z71" s="2" t="s">
        <v>532</v>
      </c>
      <c r="AA71" s="2">
        <v>0.17499999999999999</v>
      </c>
      <c r="AB71" s="2">
        <v>0.22500000000000001</v>
      </c>
      <c r="AC71" s="110">
        <v>0.26057812499999999</v>
      </c>
      <c r="AD71" s="44">
        <f t="shared" ref="AD71:AD134" si="21">IFERROR(L71*Z71*8760/1000,0)</f>
        <v>0</v>
      </c>
      <c r="AE71" s="44">
        <f t="shared" ref="AE71:AE134" si="22">IFERROR(M71*AA71*8760/1000,0)</f>
        <v>2.1919927304940003</v>
      </c>
      <c r="AF71" s="44">
        <f t="shared" ref="AF71:AF134" si="23">IFERROR(N71*AB71*8760/1000,0)</f>
        <v>11.049226089846751</v>
      </c>
      <c r="AG71" s="44">
        <f t="shared" ref="AG71:AG134" si="24">IFERROR(O71*AC71*8760/1000,0)</f>
        <v>10.761005122513335</v>
      </c>
      <c r="AH71" s="44">
        <f t="shared" ref="AH71:AH134" si="25">AF71+AG71</f>
        <v>21.810231212360087</v>
      </c>
      <c r="AI71" s="44">
        <v>442.37194444400001</v>
      </c>
      <c r="AJ71" s="111">
        <f t="shared" ref="AJ71:AJ134" si="26">AH71/AI71</f>
        <v>4.9302925934357145E-2</v>
      </c>
      <c r="AK71" s="2">
        <f t="shared" ref="AK71:AK134" si="27">ROUND((O71+N71)/0.003,0)</f>
        <v>3440</v>
      </c>
    </row>
    <row r="72" spans="1:37">
      <c r="A72" s="2">
        <v>126</v>
      </c>
      <c r="B72" s="2" t="s">
        <v>181</v>
      </c>
      <c r="C72" s="2" t="s">
        <v>18</v>
      </c>
      <c r="D72" s="2" t="s">
        <v>420</v>
      </c>
      <c r="E72" s="2" t="s">
        <v>768</v>
      </c>
      <c r="F72" s="2" t="s">
        <v>64</v>
      </c>
      <c r="H72" s="2" t="s">
        <v>882</v>
      </c>
      <c r="I72" s="2">
        <v>44942</v>
      </c>
      <c r="J72" s="193">
        <v>2040</v>
      </c>
      <c r="K72" s="110">
        <f t="shared" si="14"/>
        <v>4.5391838369453964E-2</v>
      </c>
      <c r="L72" s="44">
        <f t="shared" si="15"/>
        <v>0.76890411120000002</v>
      </c>
      <c r="M72" s="44">
        <f t="shared" si="16"/>
        <v>1.9726027350000002</v>
      </c>
      <c r="N72" s="44">
        <f t="shared" si="17"/>
        <v>1.9726027350000002</v>
      </c>
      <c r="O72" s="44">
        <f t="shared" si="18"/>
        <v>5.4858904085999995</v>
      </c>
      <c r="P72" s="2">
        <v>6574708</v>
      </c>
      <c r="Q72" s="193">
        <v>2.83188065</v>
      </c>
      <c r="R72" s="111">
        <v>7.5382755999999995E-2</v>
      </c>
      <c r="S72" s="111">
        <v>0.19339242500000001</v>
      </c>
      <c r="T72" s="111">
        <v>0.19339242500000001</v>
      </c>
      <c r="U72" s="111">
        <v>0.53783239299999996</v>
      </c>
      <c r="V72" s="110">
        <f t="shared" si="19"/>
        <v>3.3191638750389392E-2</v>
      </c>
      <c r="W72" s="110">
        <v>0.37346875000000002</v>
      </c>
      <c r="X72" s="110">
        <v>0.28496807800000001</v>
      </c>
      <c r="Y72" s="110">
        <f t="shared" si="20"/>
        <v>0.24975768131678122</v>
      </c>
      <c r="Z72" s="2">
        <v>0.1</v>
      </c>
      <c r="AA72" s="2">
        <v>0.17499999999999999</v>
      </c>
      <c r="AB72" s="2">
        <v>0.22500000000000001</v>
      </c>
      <c r="AC72" s="110">
        <v>0.30653124999999998</v>
      </c>
      <c r="AD72" s="44">
        <f t="shared" si="21"/>
        <v>0.67356000141119998</v>
      </c>
      <c r="AE72" s="44">
        <f t="shared" si="22"/>
        <v>3.0239999927550003</v>
      </c>
      <c r="AF72" s="44">
        <f t="shared" si="23"/>
        <v>3.8879999906850005</v>
      </c>
      <c r="AG72" s="44">
        <f t="shared" si="24"/>
        <v>14.730788356165835</v>
      </c>
      <c r="AH72" s="44">
        <f t="shared" si="25"/>
        <v>18.618788346850835</v>
      </c>
      <c r="AI72" s="44">
        <v>442.37194444400001</v>
      </c>
      <c r="AJ72" s="111">
        <f t="shared" si="26"/>
        <v>4.2088537893722126E-2</v>
      </c>
      <c r="AK72" s="2">
        <f t="shared" si="27"/>
        <v>2486</v>
      </c>
    </row>
    <row r="73" spans="1:37">
      <c r="A73" s="2">
        <v>127</v>
      </c>
      <c r="B73" s="2" t="s">
        <v>182</v>
      </c>
      <c r="C73" s="2" t="s">
        <v>18</v>
      </c>
      <c r="D73" s="2" t="s">
        <v>420</v>
      </c>
      <c r="E73" s="2" t="s">
        <v>768</v>
      </c>
      <c r="F73" s="2" t="s">
        <v>64</v>
      </c>
      <c r="H73" s="2" t="s">
        <v>882</v>
      </c>
      <c r="I73" s="2">
        <v>26120</v>
      </c>
      <c r="J73" s="193">
        <v>2923</v>
      </c>
      <c r="K73" s="110">
        <f t="shared" si="14"/>
        <v>0.11190658499234303</v>
      </c>
      <c r="L73" s="44">
        <f t="shared" si="15"/>
        <v>0</v>
      </c>
      <c r="M73" s="44">
        <f t="shared" si="16"/>
        <v>0</v>
      </c>
      <c r="N73" s="44">
        <f t="shared" si="17"/>
        <v>5.9347438291899994</v>
      </c>
      <c r="O73" s="44">
        <f t="shared" si="18"/>
        <v>8.6802561708100008</v>
      </c>
      <c r="P73" s="2">
        <v>1365944</v>
      </c>
      <c r="Q73" s="193">
        <v>24.710716766000001</v>
      </c>
      <c r="R73" s="111">
        <v>0</v>
      </c>
      <c r="S73" s="111">
        <v>0</v>
      </c>
      <c r="T73" s="111">
        <v>0.40607210599999999</v>
      </c>
      <c r="U73" s="111">
        <v>0.59392789400000001</v>
      </c>
      <c r="V73" s="110">
        <f t="shared" si="19"/>
        <v>0.11190658499234303</v>
      </c>
      <c r="W73" s="110">
        <v>0.34318749999999998</v>
      </c>
      <c r="X73" s="110">
        <v>0.26364243399999998</v>
      </c>
      <c r="Y73" s="110">
        <f t="shared" si="20"/>
        <v>0.26364243360337503</v>
      </c>
      <c r="Z73" s="2" t="s">
        <v>532</v>
      </c>
      <c r="AA73" s="2" t="s">
        <v>532</v>
      </c>
      <c r="AB73" s="2">
        <v>0.22500000000000001</v>
      </c>
      <c r="AC73" s="110">
        <v>0.2900625</v>
      </c>
      <c r="AD73" s="44">
        <f t="shared" si="21"/>
        <v>0</v>
      </c>
      <c r="AE73" s="44">
        <f t="shared" si="22"/>
        <v>0</v>
      </c>
      <c r="AF73" s="44">
        <f t="shared" si="23"/>
        <v>11.697380087333487</v>
      </c>
      <c r="AG73" s="44">
        <f t="shared" si="24"/>
        <v>22.056075216579245</v>
      </c>
      <c r="AH73" s="44">
        <f t="shared" si="25"/>
        <v>33.75345530391273</v>
      </c>
      <c r="AI73" s="44">
        <v>442.37194444400001</v>
      </c>
      <c r="AJ73" s="111">
        <f t="shared" si="26"/>
        <v>7.6301075888381947E-2</v>
      </c>
      <c r="AK73" s="2">
        <f t="shared" si="27"/>
        <v>4872</v>
      </c>
    </row>
    <row r="74" spans="1:37">
      <c r="A74" s="2">
        <v>128</v>
      </c>
      <c r="B74" s="2" t="s">
        <v>183</v>
      </c>
      <c r="C74" s="2" t="s">
        <v>18</v>
      </c>
      <c r="D74" s="2" t="s">
        <v>420</v>
      </c>
      <c r="E74" s="2" t="s">
        <v>768</v>
      </c>
      <c r="F74" s="2" t="s">
        <v>64</v>
      </c>
      <c r="H74" s="2" t="s">
        <v>882</v>
      </c>
      <c r="I74" s="2">
        <v>27587</v>
      </c>
      <c r="J74" s="193">
        <v>3498</v>
      </c>
      <c r="K74" s="110">
        <f t="shared" si="14"/>
        <v>0.12679885453293219</v>
      </c>
      <c r="L74" s="44">
        <f t="shared" si="15"/>
        <v>0</v>
      </c>
      <c r="M74" s="44">
        <f t="shared" si="16"/>
        <v>0</v>
      </c>
      <c r="N74" s="44">
        <f t="shared" si="17"/>
        <v>2.0463942932400001</v>
      </c>
      <c r="O74" s="44">
        <f t="shared" si="18"/>
        <v>15.443605706760001</v>
      </c>
      <c r="P74" s="2">
        <v>2802885</v>
      </c>
      <c r="Q74" s="193">
        <v>17.772782807999999</v>
      </c>
      <c r="R74" s="111">
        <v>0</v>
      </c>
      <c r="S74" s="111">
        <v>0</v>
      </c>
      <c r="T74" s="111">
        <v>0.117003676</v>
      </c>
      <c r="U74" s="111">
        <v>0.88299632400000005</v>
      </c>
      <c r="V74" s="110">
        <f t="shared" si="19"/>
        <v>0.12679885453293219</v>
      </c>
      <c r="W74" s="110">
        <v>0.41703124999999996</v>
      </c>
      <c r="X74" s="110">
        <v>0.32513730200000002</v>
      </c>
      <c r="Y74" s="110">
        <f t="shared" si="20"/>
        <v>0.32513730186862499</v>
      </c>
      <c r="Z74" s="2" t="s">
        <v>532</v>
      </c>
      <c r="AA74" s="2" t="s">
        <v>532</v>
      </c>
      <c r="AB74" s="2">
        <v>0.22500000000000001</v>
      </c>
      <c r="AC74" s="110">
        <v>0.33840625000000002</v>
      </c>
      <c r="AD74" s="44">
        <f t="shared" si="21"/>
        <v>0</v>
      </c>
      <c r="AE74" s="44">
        <f t="shared" si="22"/>
        <v>0</v>
      </c>
      <c r="AF74" s="44">
        <f t="shared" si="23"/>
        <v>4.0334431519760408</v>
      </c>
      <c r="AG74" s="44">
        <f t="shared" si="24"/>
        <v>45.781623196840492</v>
      </c>
      <c r="AH74" s="44">
        <f t="shared" si="25"/>
        <v>49.815066348816529</v>
      </c>
      <c r="AI74" s="44">
        <v>442.37194444400001</v>
      </c>
      <c r="AJ74" s="111">
        <f t="shared" si="26"/>
        <v>0.11260900917083957</v>
      </c>
      <c r="AK74" s="2">
        <f t="shared" si="27"/>
        <v>5830</v>
      </c>
    </row>
    <row r="75" spans="1:37">
      <c r="A75" s="2">
        <v>129</v>
      </c>
      <c r="B75" s="2" t="s">
        <v>184</v>
      </c>
      <c r="C75" s="2" t="s">
        <v>18</v>
      </c>
      <c r="D75" s="2" t="s">
        <v>420</v>
      </c>
      <c r="E75" s="2" t="s">
        <v>768</v>
      </c>
      <c r="F75" s="2" t="s">
        <v>64</v>
      </c>
      <c r="H75" s="2" t="s">
        <v>882</v>
      </c>
      <c r="I75" s="2">
        <v>31558</v>
      </c>
      <c r="J75" s="193">
        <v>3364</v>
      </c>
      <c r="K75" s="110">
        <f t="shared" si="14"/>
        <v>0.10659737625958553</v>
      </c>
      <c r="L75" s="44">
        <f t="shared" si="15"/>
        <v>3.4601303536199999</v>
      </c>
      <c r="M75" s="44">
        <f t="shared" si="16"/>
        <v>2.6983957137400001</v>
      </c>
      <c r="N75" s="44">
        <f t="shared" si="17"/>
        <v>2.6676550612400001</v>
      </c>
      <c r="O75" s="44">
        <f t="shared" si="18"/>
        <v>7.9938188545800006</v>
      </c>
      <c r="P75" s="2">
        <v>5024192</v>
      </c>
      <c r="Q75" s="193">
        <v>5.6372673549999996</v>
      </c>
      <c r="R75" s="111">
        <v>0.20571524099999999</v>
      </c>
      <c r="S75" s="111">
        <v>0.16042780700000001</v>
      </c>
      <c r="T75" s="111">
        <v>0.15860018200000001</v>
      </c>
      <c r="U75" s="111">
        <v>0.47525676900000002</v>
      </c>
      <c r="V75" s="110">
        <f t="shared" si="19"/>
        <v>6.756748790050067E-2</v>
      </c>
      <c r="W75" s="110">
        <v>0.38143750000000004</v>
      </c>
      <c r="X75" s="110">
        <v>0.30325886400000002</v>
      </c>
      <c r="Y75" s="110">
        <f t="shared" si="20"/>
        <v>0.24086912956437501</v>
      </c>
      <c r="Z75" s="2">
        <v>0.1</v>
      </c>
      <c r="AA75" s="2">
        <v>0.17499999999999999</v>
      </c>
      <c r="AB75" s="2">
        <v>0.22500000000000001</v>
      </c>
      <c r="AC75" s="110">
        <v>0.32937499999999997</v>
      </c>
      <c r="AD75" s="44">
        <f t="shared" si="21"/>
        <v>3.03107418977112</v>
      </c>
      <c r="AE75" s="44">
        <f t="shared" si="22"/>
        <v>4.1366406291634199</v>
      </c>
      <c r="AF75" s="44">
        <f t="shared" si="23"/>
        <v>5.2579481257040408</v>
      </c>
      <c r="AG75" s="44">
        <f t="shared" si="24"/>
        <v>23.064765386591038</v>
      </c>
      <c r="AH75" s="44">
        <f t="shared" si="25"/>
        <v>28.322713512295078</v>
      </c>
      <c r="AI75" s="44">
        <v>442.37194444400001</v>
      </c>
      <c r="AJ75" s="111">
        <f t="shared" si="26"/>
        <v>6.4024660397242847E-2</v>
      </c>
      <c r="AK75" s="2">
        <f t="shared" si="27"/>
        <v>3554</v>
      </c>
    </row>
    <row r="76" spans="1:37">
      <c r="A76" s="2">
        <v>130</v>
      </c>
      <c r="B76" s="2" t="s">
        <v>185</v>
      </c>
      <c r="C76" s="2" t="s">
        <v>18</v>
      </c>
      <c r="D76" s="2" t="s">
        <v>420</v>
      </c>
      <c r="E76" s="2" t="s">
        <v>768</v>
      </c>
      <c r="F76" s="2" t="s">
        <v>64</v>
      </c>
      <c r="H76" s="2" t="s">
        <v>882</v>
      </c>
      <c r="I76" s="2">
        <v>8546</v>
      </c>
      <c r="J76" s="193">
        <v>1157</v>
      </c>
      <c r="K76" s="110">
        <f t="shared" si="14"/>
        <v>0.1353849754271004</v>
      </c>
      <c r="L76" s="44">
        <f t="shared" si="15"/>
        <v>3.4749264704050002</v>
      </c>
      <c r="M76" s="44">
        <f t="shared" si="16"/>
        <v>1.05632324005</v>
      </c>
      <c r="N76" s="44">
        <f t="shared" si="17"/>
        <v>0.53107304275999989</v>
      </c>
      <c r="O76" s="44">
        <f t="shared" si="18"/>
        <v>0.72267724678500012</v>
      </c>
      <c r="P76" s="2">
        <v>330354</v>
      </c>
      <c r="Q76" s="193">
        <v>8.2486103499999999</v>
      </c>
      <c r="R76" s="111">
        <v>0.60067873299999996</v>
      </c>
      <c r="S76" s="111">
        <v>0.18259692999999999</v>
      </c>
      <c r="T76" s="111">
        <v>9.1801735999999995E-2</v>
      </c>
      <c r="U76" s="111">
        <v>0.12492260099999999</v>
      </c>
      <c r="V76" s="110">
        <f t="shared" si="19"/>
        <v>2.9341219039199624E-2</v>
      </c>
      <c r="W76" s="110">
        <v>0.26509375000000002</v>
      </c>
      <c r="X76" s="110">
        <v>0.24811053599999999</v>
      </c>
      <c r="Y76" s="110">
        <f t="shared" si="20"/>
        <v>0.14579392740884373</v>
      </c>
      <c r="Z76" s="2">
        <v>0.1</v>
      </c>
      <c r="AA76" s="2">
        <v>0.17499999999999999</v>
      </c>
      <c r="AB76" s="2">
        <v>0.22500000000000001</v>
      </c>
      <c r="AC76" s="110">
        <v>0.26509375000000002</v>
      </c>
      <c r="AD76" s="44">
        <f t="shared" si="21"/>
        <v>3.04403558807478</v>
      </c>
      <c r="AE76" s="44">
        <f t="shared" si="22"/>
        <v>1.6193435269966501</v>
      </c>
      <c r="AF76" s="44">
        <f t="shared" si="23"/>
        <v>1.0467449672799598</v>
      </c>
      <c r="AG76" s="44">
        <f t="shared" si="24"/>
        <v>1.6782164593756215</v>
      </c>
      <c r="AH76" s="44">
        <f t="shared" si="25"/>
        <v>2.7249614266555815</v>
      </c>
      <c r="AI76" s="44">
        <v>442.37194444400001</v>
      </c>
      <c r="AJ76" s="111">
        <f t="shared" si="26"/>
        <v>6.1598875355454085E-3</v>
      </c>
      <c r="AK76" s="2">
        <f t="shared" si="27"/>
        <v>418</v>
      </c>
    </row>
    <row r="77" spans="1:37">
      <c r="A77" s="2">
        <v>63</v>
      </c>
      <c r="B77" s="112" t="s">
        <v>127</v>
      </c>
      <c r="C77" s="2" t="s">
        <v>17</v>
      </c>
      <c r="D77" s="2" t="s">
        <v>414</v>
      </c>
      <c r="E77" s="2" t="s">
        <v>768</v>
      </c>
      <c r="F77" s="2" t="s">
        <v>64</v>
      </c>
      <c r="H77" s="2" t="s">
        <v>882</v>
      </c>
      <c r="I77" s="2">
        <v>2568</v>
      </c>
      <c r="J77" s="193">
        <v>54</v>
      </c>
      <c r="K77" s="110">
        <f t="shared" si="14"/>
        <v>2.1028037383177569E-2</v>
      </c>
      <c r="L77" s="44">
        <f t="shared" si="15"/>
        <v>5.1978609629999999E-2</v>
      </c>
      <c r="M77" s="44">
        <f t="shared" si="16"/>
        <v>0.14305668444</v>
      </c>
      <c r="N77" s="44">
        <f t="shared" si="17"/>
        <v>7.496470593E-2</v>
      </c>
      <c r="O77" s="44">
        <f t="shared" si="18"/>
        <v>0</v>
      </c>
      <c r="P77" s="2">
        <v>995597</v>
      </c>
      <c r="Q77" s="193">
        <v>0.14840887999999999</v>
      </c>
      <c r="R77" s="111">
        <v>0.19251336899999999</v>
      </c>
      <c r="S77" s="111">
        <v>0.52983957199999998</v>
      </c>
      <c r="T77" s="111">
        <v>0.27764705899999997</v>
      </c>
      <c r="U77" s="111">
        <v>0</v>
      </c>
      <c r="V77" s="110">
        <f t="shared" si="19"/>
        <v>5.8383727359813077E-3</v>
      </c>
      <c r="W77" s="110">
        <v>0.22525000000000001</v>
      </c>
      <c r="X77" s="110">
        <v>0.22500000000000001</v>
      </c>
      <c r="Y77" s="110">
        <f t="shared" si="20"/>
        <v>0.17444385027499998</v>
      </c>
      <c r="Z77" s="2">
        <v>0.1</v>
      </c>
      <c r="AA77" s="2">
        <v>0.17499999999999999</v>
      </c>
      <c r="AB77" s="2">
        <v>0.22500000000000001</v>
      </c>
      <c r="AC77" s="110"/>
      <c r="AD77" s="44">
        <f t="shared" si="21"/>
        <v>4.5533262035879998E-2</v>
      </c>
      <c r="AE77" s="44">
        <f t="shared" si="22"/>
        <v>0.21930589724651997</v>
      </c>
      <c r="AF77" s="44">
        <f t="shared" si="23"/>
        <v>0.14775543538803002</v>
      </c>
      <c r="AG77" s="44">
        <f t="shared" si="24"/>
        <v>0</v>
      </c>
      <c r="AH77" s="44">
        <f t="shared" si="25"/>
        <v>0.14775543538803002</v>
      </c>
      <c r="AI77" s="44">
        <v>517.37694444399995</v>
      </c>
      <c r="AJ77" s="111">
        <f t="shared" si="26"/>
        <v>2.8558565853145168E-4</v>
      </c>
      <c r="AK77" s="2">
        <f t="shared" si="27"/>
        <v>25</v>
      </c>
    </row>
    <row r="78" spans="1:37">
      <c r="A78" s="2">
        <v>35</v>
      </c>
      <c r="B78" s="2" t="s">
        <v>99</v>
      </c>
      <c r="C78" s="2" t="s">
        <v>17</v>
      </c>
      <c r="D78" s="2" t="s">
        <v>414</v>
      </c>
      <c r="E78" s="2" t="s">
        <v>768</v>
      </c>
      <c r="F78" s="2" t="s">
        <v>64</v>
      </c>
      <c r="H78" s="2" t="s">
        <v>882</v>
      </c>
      <c r="I78" s="2">
        <v>10568</v>
      </c>
      <c r="J78" s="193">
        <v>270</v>
      </c>
      <c r="K78" s="110">
        <f t="shared" si="14"/>
        <v>2.5548826646479939E-2</v>
      </c>
      <c r="L78" s="44">
        <f t="shared" si="15"/>
        <v>0.21282352965000001</v>
      </c>
      <c r="M78" s="44">
        <f t="shared" si="16"/>
        <v>0.93666176414999991</v>
      </c>
      <c r="N78" s="44">
        <f t="shared" si="17"/>
        <v>0.2005147062</v>
      </c>
      <c r="O78" s="44">
        <f t="shared" si="18"/>
        <v>0</v>
      </c>
      <c r="P78" s="2">
        <v>4069533</v>
      </c>
      <c r="Q78" s="193">
        <v>9.7115438999999998E-2</v>
      </c>
      <c r="R78" s="111">
        <v>0.15764705900000001</v>
      </c>
      <c r="S78" s="111">
        <v>0.69382352899999999</v>
      </c>
      <c r="T78" s="111">
        <v>0.148529412</v>
      </c>
      <c r="U78" s="111">
        <v>0</v>
      </c>
      <c r="V78" s="110">
        <f t="shared" si="19"/>
        <v>3.7947521990915971E-3</v>
      </c>
      <c r="W78" s="110">
        <v>0.22500000000000001</v>
      </c>
      <c r="X78" s="110">
        <v>0.22500000000000001</v>
      </c>
      <c r="Y78" s="110">
        <f t="shared" si="20"/>
        <v>0.17060294117499999</v>
      </c>
      <c r="Z78" s="2">
        <v>0.1</v>
      </c>
      <c r="AA78" s="2">
        <v>0.17499999999999999</v>
      </c>
      <c r="AB78" s="2">
        <v>0.22500000000000001</v>
      </c>
      <c r="AC78" s="110"/>
      <c r="AD78" s="44">
        <f t="shared" si="21"/>
        <v>0.18643341197340002</v>
      </c>
      <c r="AE78" s="44">
        <f t="shared" si="22"/>
        <v>1.4359024844419499</v>
      </c>
      <c r="AF78" s="44">
        <f t="shared" si="23"/>
        <v>0.39521448592020003</v>
      </c>
      <c r="AG78" s="44">
        <f t="shared" si="24"/>
        <v>0</v>
      </c>
      <c r="AH78" s="44">
        <f t="shared" si="25"/>
        <v>0.39521448592020003</v>
      </c>
      <c r="AI78" s="44">
        <v>517.37694444399995</v>
      </c>
      <c r="AJ78" s="111">
        <f t="shared" si="26"/>
        <v>7.6388113186009478E-4</v>
      </c>
      <c r="AK78" s="2">
        <f t="shared" si="27"/>
        <v>67</v>
      </c>
    </row>
    <row r="79" spans="1:37">
      <c r="A79" s="2">
        <v>36</v>
      </c>
      <c r="B79" s="2" t="s">
        <v>100</v>
      </c>
      <c r="C79" s="2" t="s">
        <v>17</v>
      </c>
      <c r="D79" s="2" t="s">
        <v>414</v>
      </c>
      <c r="E79" s="2" t="s">
        <v>768</v>
      </c>
      <c r="F79" s="2" t="s">
        <v>64</v>
      </c>
      <c r="H79" s="2" t="s">
        <v>882</v>
      </c>
      <c r="I79" s="2">
        <v>6910</v>
      </c>
      <c r="J79" s="193">
        <v>108</v>
      </c>
      <c r="K79" s="110">
        <f t="shared" si="14"/>
        <v>1.5629522431259046E-2</v>
      </c>
      <c r="L79" s="44">
        <f t="shared" si="15"/>
        <v>0.21182043348000001</v>
      </c>
      <c r="M79" s="44">
        <f t="shared" si="16"/>
        <v>0.32817956651999997</v>
      </c>
      <c r="N79" s="44">
        <f t="shared" si="17"/>
        <v>0</v>
      </c>
      <c r="O79" s="44">
        <f t="shared" si="18"/>
        <v>0</v>
      </c>
      <c r="P79" s="2">
        <v>2761977</v>
      </c>
      <c r="Q79" s="193">
        <v>0</v>
      </c>
      <c r="R79" s="111">
        <v>0.39226006200000002</v>
      </c>
      <c r="S79" s="111">
        <v>0.60773993800000004</v>
      </c>
      <c r="T79" s="111">
        <v>0</v>
      </c>
      <c r="U79" s="111">
        <v>0</v>
      </c>
      <c r="V79" s="110">
        <f t="shared" si="19"/>
        <v>0</v>
      </c>
      <c r="W79" s="110">
        <v>0.19443750000000001</v>
      </c>
      <c r="X79" s="110"/>
      <c r="Y79" s="110">
        <f t="shared" si="20"/>
        <v>0.14558049535000001</v>
      </c>
      <c r="Z79" s="2">
        <v>0.1</v>
      </c>
      <c r="AA79" s="2">
        <v>0.17499999999999999</v>
      </c>
      <c r="AB79" s="2" t="s">
        <v>532</v>
      </c>
      <c r="AC79" s="110"/>
      <c r="AD79" s="44">
        <f t="shared" si="21"/>
        <v>0.18555469972848002</v>
      </c>
      <c r="AE79" s="44">
        <f t="shared" si="22"/>
        <v>0.50309927547515987</v>
      </c>
      <c r="AF79" s="44">
        <f t="shared" si="23"/>
        <v>0</v>
      </c>
      <c r="AG79" s="44">
        <f t="shared" si="24"/>
        <v>0</v>
      </c>
      <c r="AH79" s="44">
        <f t="shared" si="25"/>
        <v>0</v>
      </c>
      <c r="AI79" s="44">
        <v>517.37694444399995</v>
      </c>
      <c r="AJ79" s="111">
        <f t="shared" si="26"/>
        <v>0</v>
      </c>
      <c r="AK79" s="2">
        <f t="shared" si="27"/>
        <v>0</v>
      </c>
    </row>
    <row r="80" spans="1:37">
      <c r="A80" s="2">
        <v>37</v>
      </c>
      <c r="B80" s="2" t="s">
        <v>101</v>
      </c>
      <c r="C80" s="2" t="s">
        <v>17</v>
      </c>
      <c r="D80" s="2" t="s">
        <v>414</v>
      </c>
      <c r="E80" s="2" t="s">
        <v>768</v>
      </c>
      <c r="F80" s="2" t="s">
        <v>64</v>
      </c>
      <c r="H80" s="2" t="s">
        <v>882</v>
      </c>
      <c r="I80" s="2">
        <v>9493</v>
      </c>
      <c r="J80" s="193">
        <v>311</v>
      </c>
      <c r="K80" s="110">
        <f t="shared" si="14"/>
        <v>3.2760981776045507E-2</v>
      </c>
      <c r="L80" s="44">
        <f t="shared" si="15"/>
        <v>0.493287815505</v>
      </c>
      <c r="M80" s="44">
        <f t="shared" si="16"/>
        <v>0.82185597536499999</v>
      </c>
      <c r="N80" s="44">
        <f t="shared" si="17"/>
        <v>0.23985620912999997</v>
      </c>
      <c r="O80" s="44">
        <f t="shared" si="18"/>
        <v>0</v>
      </c>
      <c r="P80" s="2">
        <v>2224535</v>
      </c>
      <c r="Q80" s="193">
        <v>0.212519285</v>
      </c>
      <c r="R80" s="111">
        <v>0.31722689100000001</v>
      </c>
      <c r="S80" s="111">
        <v>0.52852474299999996</v>
      </c>
      <c r="T80" s="111">
        <v>0.154248366</v>
      </c>
      <c r="U80" s="111">
        <v>0</v>
      </c>
      <c r="V80" s="110">
        <f t="shared" si="19"/>
        <v>5.0533279075107972E-3</v>
      </c>
      <c r="W80" s="110">
        <v>0.22500000000000001</v>
      </c>
      <c r="X80" s="110">
        <v>0.22500000000000001</v>
      </c>
      <c r="Y80" s="110">
        <f t="shared" si="20"/>
        <v>0.15892040147499997</v>
      </c>
      <c r="Z80" s="2">
        <v>0.1</v>
      </c>
      <c r="AA80" s="2">
        <v>0.17499999999999999</v>
      </c>
      <c r="AB80" s="2">
        <v>0.22500000000000001</v>
      </c>
      <c r="AC80" s="110"/>
      <c r="AD80" s="44">
        <f t="shared" si="21"/>
        <v>0.43212012638238001</v>
      </c>
      <c r="AE80" s="44">
        <f t="shared" si="22"/>
        <v>1.2599052102345449</v>
      </c>
      <c r="AF80" s="44">
        <f t="shared" si="23"/>
        <v>0.47275658819522992</v>
      </c>
      <c r="AG80" s="44">
        <f t="shared" si="24"/>
        <v>0</v>
      </c>
      <c r="AH80" s="44">
        <f t="shared" si="25"/>
        <v>0.47275658819522992</v>
      </c>
      <c r="AI80" s="44">
        <v>517.37694444399995</v>
      </c>
      <c r="AJ80" s="111">
        <f t="shared" si="26"/>
        <v>9.13756581680072E-4</v>
      </c>
      <c r="AK80" s="2">
        <f t="shared" si="27"/>
        <v>80</v>
      </c>
    </row>
    <row r="81" spans="1:37">
      <c r="A81" s="2">
        <v>38</v>
      </c>
      <c r="B81" s="2" t="s">
        <v>102</v>
      </c>
      <c r="C81" s="2" t="s">
        <v>17</v>
      </c>
      <c r="D81" s="2" t="s">
        <v>414</v>
      </c>
      <c r="E81" s="2" t="s">
        <v>768</v>
      </c>
      <c r="F81" s="2" t="s">
        <v>64</v>
      </c>
      <c r="H81" s="2" t="s">
        <v>882</v>
      </c>
      <c r="I81" s="2">
        <v>9093</v>
      </c>
      <c r="J81" s="193">
        <v>366</v>
      </c>
      <c r="K81" s="110">
        <f t="shared" si="14"/>
        <v>4.0250742329264268E-2</v>
      </c>
      <c r="L81" s="44">
        <f t="shared" si="15"/>
        <v>0.19241911797</v>
      </c>
      <c r="M81" s="44">
        <f t="shared" si="16"/>
        <v>1.2889700233200001</v>
      </c>
      <c r="N81" s="44">
        <f t="shared" si="17"/>
        <v>0.34861086053999996</v>
      </c>
      <c r="O81" s="44">
        <f t="shared" si="18"/>
        <v>0</v>
      </c>
      <c r="P81" s="2">
        <v>1823573</v>
      </c>
      <c r="Q81" s="193">
        <v>0.37679435100000003</v>
      </c>
      <c r="R81" s="111">
        <v>0.105147059</v>
      </c>
      <c r="S81" s="111">
        <v>0.70435520399999996</v>
      </c>
      <c r="T81" s="111">
        <v>0.190497738</v>
      </c>
      <c r="U81" s="111">
        <v>0</v>
      </c>
      <c r="V81" s="110">
        <f t="shared" si="19"/>
        <v>7.6676753665456945E-3</v>
      </c>
      <c r="W81" s="110">
        <v>0.22500000000000001</v>
      </c>
      <c r="X81" s="110">
        <v>0.22500000000000001</v>
      </c>
      <c r="Y81" s="110">
        <f t="shared" si="20"/>
        <v>0.17663885764999998</v>
      </c>
      <c r="Z81" s="2">
        <v>0.1</v>
      </c>
      <c r="AA81" s="2">
        <v>0.17499999999999999</v>
      </c>
      <c r="AB81" s="2">
        <v>0.22500000000000001</v>
      </c>
      <c r="AC81" s="110"/>
      <c r="AD81" s="44">
        <f t="shared" si="21"/>
        <v>0.16855914734172001</v>
      </c>
      <c r="AE81" s="44">
        <f t="shared" si="22"/>
        <v>1.97599104574956</v>
      </c>
      <c r="AF81" s="44">
        <f t="shared" si="23"/>
        <v>0.68711200612433998</v>
      </c>
      <c r="AG81" s="44">
        <f t="shared" si="24"/>
        <v>0</v>
      </c>
      <c r="AH81" s="44">
        <f t="shared" si="25"/>
        <v>0.68711200612433998</v>
      </c>
      <c r="AI81" s="44">
        <v>517.37694444399995</v>
      </c>
      <c r="AJ81" s="111">
        <f t="shared" si="26"/>
        <v>1.3280684682668766E-3</v>
      </c>
      <c r="AK81" s="2">
        <f t="shared" si="27"/>
        <v>116</v>
      </c>
    </row>
    <row r="82" spans="1:37">
      <c r="A82" s="2">
        <v>39</v>
      </c>
      <c r="B82" s="2" t="s">
        <v>103</v>
      </c>
      <c r="C82" s="2" t="s">
        <v>17</v>
      </c>
      <c r="D82" s="2" t="s">
        <v>414</v>
      </c>
      <c r="E82" s="2" t="s">
        <v>768</v>
      </c>
      <c r="F82" s="2" t="s">
        <v>64</v>
      </c>
      <c r="H82" s="2" t="s">
        <v>882</v>
      </c>
      <c r="I82" s="2">
        <v>17538</v>
      </c>
      <c r="J82" s="193">
        <v>238</v>
      </c>
      <c r="K82" s="110">
        <f t="shared" si="14"/>
        <v>1.357053255787433E-2</v>
      </c>
      <c r="L82" s="44">
        <f t="shared" si="15"/>
        <v>6.2124999580000007E-2</v>
      </c>
      <c r="M82" s="44">
        <f t="shared" si="16"/>
        <v>0.67024999986000011</v>
      </c>
      <c r="N82" s="44">
        <f t="shared" si="17"/>
        <v>0.45762500055999999</v>
      </c>
      <c r="O82" s="44">
        <f t="shared" si="18"/>
        <v>0</v>
      </c>
      <c r="P82" s="2">
        <v>4588944</v>
      </c>
      <c r="Q82" s="193">
        <v>0.19655477900000001</v>
      </c>
      <c r="R82" s="111">
        <v>5.2205882000000002E-2</v>
      </c>
      <c r="S82" s="111">
        <v>0.56323529400000005</v>
      </c>
      <c r="T82" s="111">
        <v>0.38455882400000002</v>
      </c>
      <c r="U82" s="111">
        <v>0</v>
      </c>
      <c r="V82" s="110">
        <f t="shared" si="19"/>
        <v>5.2186680415098642E-3</v>
      </c>
      <c r="W82" s="110">
        <v>0.23906249999999998</v>
      </c>
      <c r="X82" s="110">
        <v>0.22500000000000001</v>
      </c>
      <c r="Y82" s="110">
        <f t="shared" si="20"/>
        <v>0.19031250005</v>
      </c>
      <c r="Z82" s="2">
        <v>0.1</v>
      </c>
      <c r="AA82" s="2">
        <v>0.17499999999999999</v>
      </c>
      <c r="AB82" s="2">
        <v>0.22500000000000001</v>
      </c>
      <c r="AC82" s="110"/>
      <c r="AD82" s="44">
        <f t="shared" si="21"/>
        <v>5.4421499632080005E-2</v>
      </c>
      <c r="AE82" s="44">
        <f t="shared" si="22"/>
        <v>1.0274932497853801</v>
      </c>
      <c r="AF82" s="44">
        <f t="shared" si="23"/>
        <v>0.90197887610376004</v>
      </c>
      <c r="AG82" s="44">
        <f t="shared" si="24"/>
        <v>0</v>
      </c>
      <c r="AH82" s="44">
        <f t="shared" si="25"/>
        <v>0.90197887610376004</v>
      </c>
      <c r="AI82" s="44">
        <v>517.37694444399995</v>
      </c>
      <c r="AJ82" s="111">
        <f t="shared" si="26"/>
        <v>1.7433689030597859E-3</v>
      </c>
      <c r="AK82" s="2">
        <f t="shared" si="27"/>
        <v>153</v>
      </c>
    </row>
    <row r="83" spans="1:37">
      <c r="A83" s="2">
        <v>40</v>
      </c>
      <c r="B83" s="2" t="s">
        <v>104</v>
      </c>
      <c r="C83" s="2" t="s">
        <v>17</v>
      </c>
      <c r="D83" s="2" t="s">
        <v>414</v>
      </c>
      <c r="E83" s="2" t="s">
        <v>768</v>
      </c>
      <c r="F83" s="2" t="s">
        <v>64</v>
      </c>
      <c r="H83" s="2" t="s">
        <v>882</v>
      </c>
      <c r="I83" s="2">
        <v>10332</v>
      </c>
      <c r="J83" s="193">
        <v>123</v>
      </c>
      <c r="K83" s="110">
        <f t="shared" si="14"/>
        <v>1.1904761904761904E-2</v>
      </c>
      <c r="L83" s="44">
        <f t="shared" si="15"/>
        <v>0</v>
      </c>
      <c r="M83" s="44">
        <f t="shared" si="16"/>
        <v>0.32709558817500001</v>
      </c>
      <c r="N83" s="44">
        <f t="shared" si="17"/>
        <v>0.28790441182499993</v>
      </c>
      <c r="O83" s="44">
        <f t="shared" si="18"/>
        <v>0</v>
      </c>
      <c r="P83" s="2">
        <v>1212119</v>
      </c>
      <c r="Q83" s="193">
        <v>0.468155021</v>
      </c>
      <c r="R83" s="111">
        <v>0</v>
      </c>
      <c r="S83" s="111">
        <v>0.53186274499999997</v>
      </c>
      <c r="T83" s="111">
        <v>0.46813725499999997</v>
      </c>
      <c r="U83" s="111">
        <v>0</v>
      </c>
      <c r="V83" s="110">
        <f t="shared" si="19"/>
        <v>5.5730625595238085E-3</v>
      </c>
      <c r="W83" s="110">
        <v>0.22843749999999999</v>
      </c>
      <c r="X83" s="110">
        <v>0.22500000000000001</v>
      </c>
      <c r="Y83" s="110">
        <f t="shared" si="20"/>
        <v>0.19840686274999997</v>
      </c>
      <c r="Z83" s="2" t="s">
        <v>532</v>
      </c>
      <c r="AA83" s="2">
        <v>0.17499999999999999</v>
      </c>
      <c r="AB83" s="2">
        <v>0.22500000000000001</v>
      </c>
      <c r="AC83" s="110"/>
      <c r="AD83" s="44">
        <f t="shared" si="21"/>
        <v>0</v>
      </c>
      <c r="AE83" s="44">
        <f t="shared" si="22"/>
        <v>0.50143753667227497</v>
      </c>
      <c r="AF83" s="44">
        <f t="shared" si="23"/>
        <v>0.56745959570707494</v>
      </c>
      <c r="AG83" s="44">
        <f t="shared" si="24"/>
        <v>0</v>
      </c>
      <c r="AH83" s="44">
        <f t="shared" si="25"/>
        <v>0.56745959570707494</v>
      </c>
      <c r="AI83" s="44">
        <v>517.37694444399995</v>
      </c>
      <c r="AJ83" s="111">
        <f t="shared" si="26"/>
        <v>1.0968010882605069E-3</v>
      </c>
      <c r="AK83" s="2">
        <f t="shared" si="27"/>
        <v>96</v>
      </c>
    </row>
    <row r="84" spans="1:37">
      <c r="A84" s="2">
        <v>41</v>
      </c>
      <c r="B84" s="2" t="s">
        <v>105</v>
      </c>
      <c r="C84" s="2" t="s">
        <v>17</v>
      </c>
      <c r="D84" s="2" t="s">
        <v>414</v>
      </c>
      <c r="E84" s="2" t="s">
        <v>768</v>
      </c>
      <c r="F84" s="2" t="s">
        <v>64</v>
      </c>
      <c r="H84" s="2" t="s">
        <v>882</v>
      </c>
      <c r="I84" s="2">
        <v>9663</v>
      </c>
      <c r="J84" s="193">
        <v>331</v>
      </c>
      <c r="K84" s="110">
        <f t="shared" si="14"/>
        <v>3.4254372348132049E-2</v>
      </c>
      <c r="L84" s="44">
        <f t="shared" si="15"/>
        <v>0.51853250691499986</v>
      </c>
      <c r="M84" s="44">
        <f t="shared" si="16"/>
        <v>0.87767092283499992</v>
      </c>
      <c r="N84" s="44">
        <f t="shared" si="17"/>
        <v>0.258796568595</v>
      </c>
      <c r="O84" s="44">
        <f t="shared" si="18"/>
        <v>0</v>
      </c>
      <c r="P84" s="2">
        <v>1092339</v>
      </c>
      <c r="Q84" s="193">
        <v>0.46696862099999997</v>
      </c>
      <c r="R84" s="111">
        <v>0.31331269299999998</v>
      </c>
      <c r="S84" s="111">
        <v>0.53031475699999997</v>
      </c>
      <c r="T84" s="111">
        <v>0.156372549</v>
      </c>
      <c r="U84" s="111">
        <v>0</v>
      </c>
      <c r="V84" s="110">
        <f t="shared" si="19"/>
        <v>5.3564435184725243E-3</v>
      </c>
      <c r="W84" s="110">
        <v>0.22500000000000001</v>
      </c>
      <c r="X84" s="110">
        <v>0.22500000000000001</v>
      </c>
      <c r="Y84" s="110">
        <f t="shared" si="20"/>
        <v>0.15932017529999998</v>
      </c>
      <c r="Z84" s="2">
        <v>0.1</v>
      </c>
      <c r="AA84" s="2">
        <v>0.17499999999999999</v>
      </c>
      <c r="AB84" s="2">
        <v>0.22500000000000001</v>
      </c>
      <c r="AC84" s="110"/>
      <c r="AD84" s="44">
        <f t="shared" si="21"/>
        <v>0.45423447605753992</v>
      </c>
      <c r="AE84" s="44">
        <f t="shared" si="22"/>
        <v>1.3454695247060549</v>
      </c>
      <c r="AF84" s="44">
        <f t="shared" si="23"/>
        <v>0.51008803670074498</v>
      </c>
      <c r="AG84" s="44">
        <f t="shared" si="24"/>
        <v>0</v>
      </c>
      <c r="AH84" s="44">
        <f t="shared" si="25"/>
        <v>0.51008803670074498</v>
      </c>
      <c r="AI84" s="44">
        <v>517.37694444399995</v>
      </c>
      <c r="AJ84" s="111">
        <f t="shared" si="26"/>
        <v>9.8591180410814781E-4</v>
      </c>
      <c r="AK84" s="2">
        <f t="shared" si="27"/>
        <v>86</v>
      </c>
    </row>
    <row r="85" spans="1:37">
      <c r="A85" s="2">
        <v>42</v>
      </c>
      <c r="B85" s="2" t="s">
        <v>106</v>
      </c>
      <c r="C85" s="2" t="s">
        <v>17</v>
      </c>
      <c r="D85" s="2" t="s">
        <v>414</v>
      </c>
      <c r="E85" s="2" t="s">
        <v>768</v>
      </c>
      <c r="F85" s="2" t="s">
        <v>64</v>
      </c>
      <c r="H85" s="2" t="s">
        <v>882</v>
      </c>
      <c r="I85" s="2">
        <v>7224</v>
      </c>
      <c r="J85" s="193">
        <v>103</v>
      </c>
      <c r="K85" s="110">
        <f t="shared" si="14"/>
        <v>1.4258028792912514E-2</v>
      </c>
      <c r="L85" s="44">
        <f t="shared" si="15"/>
        <v>0.19994117641</v>
      </c>
      <c r="M85" s="44">
        <f t="shared" si="16"/>
        <v>0.25626930140999998</v>
      </c>
      <c r="N85" s="44">
        <f t="shared" si="17"/>
        <v>5.8789522180000005E-2</v>
      </c>
      <c r="O85" s="44">
        <f t="shared" si="18"/>
        <v>0</v>
      </c>
      <c r="P85" s="2">
        <v>1059358</v>
      </c>
      <c r="Q85" s="193">
        <v>0.109381482</v>
      </c>
      <c r="R85" s="111">
        <v>0.38823529400000001</v>
      </c>
      <c r="S85" s="111">
        <v>0.49761029400000001</v>
      </c>
      <c r="T85" s="111">
        <v>0.114154412</v>
      </c>
      <c r="U85" s="111">
        <v>0</v>
      </c>
      <c r="V85" s="110">
        <f t="shared" si="19"/>
        <v>1.6276168931339979E-3</v>
      </c>
      <c r="W85" s="110">
        <v>0.22500000000000001</v>
      </c>
      <c r="X85" s="110">
        <v>0.22500000000000001</v>
      </c>
      <c r="Y85" s="110">
        <f t="shared" si="20"/>
        <v>0.15159007354999998</v>
      </c>
      <c r="Z85" s="2">
        <v>0.1</v>
      </c>
      <c r="AA85" s="2">
        <v>0.17499999999999999</v>
      </c>
      <c r="AB85" s="2">
        <v>0.22500000000000001</v>
      </c>
      <c r="AC85" s="110"/>
      <c r="AD85" s="44">
        <f t="shared" si="21"/>
        <v>0.17514847053516003</v>
      </c>
      <c r="AE85" s="44">
        <f t="shared" si="22"/>
        <v>0.39286083906152997</v>
      </c>
      <c r="AF85" s="44">
        <f t="shared" si="23"/>
        <v>0.11587414821678002</v>
      </c>
      <c r="AG85" s="44">
        <f t="shared" si="24"/>
        <v>0</v>
      </c>
      <c r="AH85" s="44">
        <f t="shared" si="25"/>
        <v>0.11587414821678002</v>
      </c>
      <c r="AI85" s="44">
        <v>517.37694444399995</v>
      </c>
      <c r="AJ85" s="111">
        <f t="shared" si="26"/>
        <v>2.2396465374255201E-4</v>
      </c>
      <c r="AK85" s="2">
        <f t="shared" si="27"/>
        <v>20</v>
      </c>
    </row>
    <row r="86" spans="1:37">
      <c r="A86" s="2">
        <v>43</v>
      </c>
      <c r="B86" s="2" t="s">
        <v>107</v>
      </c>
      <c r="C86" s="2" t="s">
        <v>17</v>
      </c>
      <c r="D86" s="2" t="s">
        <v>414</v>
      </c>
      <c r="E86" s="2" t="s">
        <v>768</v>
      </c>
      <c r="F86" s="2" t="s">
        <v>64</v>
      </c>
      <c r="H86" s="2" t="s">
        <v>882</v>
      </c>
      <c r="I86" s="2">
        <v>7286</v>
      </c>
      <c r="J86" s="193">
        <v>131</v>
      </c>
      <c r="K86" s="110">
        <f t="shared" si="14"/>
        <v>1.7979687071095252E-2</v>
      </c>
      <c r="L86" s="44">
        <f t="shared" si="15"/>
        <v>8.3451203134999985E-2</v>
      </c>
      <c r="M86" s="44">
        <f t="shared" si="16"/>
        <v>0.46944585565000008</v>
      </c>
      <c r="N86" s="44">
        <f t="shared" si="17"/>
        <v>0.10210294121500001</v>
      </c>
      <c r="O86" s="44">
        <f t="shared" si="18"/>
        <v>0</v>
      </c>
      <c r="P86" s="2">
        <v>1738686</v>
      </c>
      <c r="Q86" s="193">
        <v>0.115745395</v>
      </c>
      <c r="R86" s="111">
        <v>0.12740641699999999</v>
      </c>
      <c r="S86" s="111">
        <v>0.71671123000000003</v>
      </c>
      <c r="T86" s="111">
        <v>0.155882353</v>
      </c>
      <c r="U86" s="111">
        <v>0</v>
      </c>
      <c r="V86" s="110">
        <f t="shared" si="19"/>
        <v>2.8027159268460061E-3</v>
      </c>
      <c r="W86" s="110">
        <v>0.22500000000000001</v>
      </c>
      <c r="X86" s="110">
        <v>0.22500000000000001</v>
      </c>
      <c r="Y86" s="110">
        <f t="shared" si="20"/>
        <v>0.173238636375</v>
      </c>
      <c r="Z86" s="2">
        <v>0.1</v>
      </c>
      <c r="AA86" s="2">
        <v>0.17499999999999999</v>
      </c>
      <c r="AB86" s="2">
        <v>0.22500000000000001</v>
      </c>
      <c r="AC86" s="110"/>
      <c r="AD86" s="44">
        <f t="shared" si="21"/>
        <v>7.3103253946259994E-2</v>
      </c>
      <c r="AE86" s="44">
        <f t="shared" si="22"/>
        <v>0.71966049671145005</v>
      </c>
      <c r="AF86" s="44">
        <f t="shared" si="23"/>
        <v>0.20124489713476501</v>
      </c>
      <c r="AG86" s="44">
        <f t="shared" si="24"/>
        <v>0</v>
      </c>
      <c r="AH86" s="44">
        <f t="shared" si="25"/>
        <v>0.20124489713476501</v>
      </c>
      <c r="AI86" s="44">
        <v>517.37694444399995</v>
      </c>
      <c r="AJ86" s="111">
        <f t="shared" si="26"/>
        <v>3.889715212397669E-4</v>
      </c>
      <c r="AK86" s="2">
        <f t="shared" si="27"/>
        <v>34</v>
      </c>
    </row>
    <row r="87" spans="1:37">
      <c r="A87" s="2">
        <v>44</v>
      </c>
      <c r="B87" s="2" t="s">
        <v>108</v>
      </c>
      <c r="C87" s="2" t="s">
        <v>17</v>
      </c>
      <c r="D87" s="2" t="s">
        <v>414</v>
      </c>
      <c r="E87" s="2" t="s">
        <v>768</v>
      </c>
      <c r="F87" s="2" t="s">
        <v>64</v>
      </c>
      <c r="H87" s="2" t="s">
        <v>882</v>
      </c>
      <c r="I87" s="2">
        <v>8544</v>
      </c>
      <c r="J87" s="193">
        <v>344</v>
      </c>
      <c r="K87" s="110">
        <f t="shared" si="14"/>
        <v>4.0262172284644196E-2</v>
      </c>
      <c r="L87" s="44">
        <f t="shared" si="15"/>
        <v>0.38892235284000004</v>
      </c>
      <c r="M87" s="44">
        <f t="shared" si="16"/>
        <v>1.0929756855999999</v>
      </c>
      <c r="N87" s="44">
        <f t="shared" si="17"/>
        <v>0.23810196156000002</v>
      </c>
      <c r="O87" s="44">
        <f t="shared" si="18"/>
        <v>0</v>
      </c>
      <c r="P87" s="2">
        <v>1306048</v>
      </c>
      <c r="Q87" s="193">
        <v>0.35932750200000002</v>
      </c>
      <c r="R87" s="111">
        <v>0.226117647</v>
      </c>
      <c r="S87" s="111">
        <v>0.63545098</v>
      </c>
      <c r="T87" s="111">
        <v>0.138431373</v>
      </c>
      <c r="U87" s="111">
        <v>0</v>
      </c>
      <c r="V87" s="110">
        <f t="shared" si="19"/>
        <v>5.5735477893258424E-3</v>
      </c>
      <c r="W87" s="110">
        <v>0.22500000000000001</v>
      </c>
      <c r="X87" s="110">
        <v>0.22500000000000001</v>
      </c>
      <c r="Y87" s="110">
        <f t="shared" si="20"/>
        <v>0.164962745125</v>
      </c>
      <c r="Z87" s="2">
        <v>0.1</v>
      </c>
      <c r="AA87" s="2">
        <v>0.17499999999999999</v>
      </c>
      <c r="AB87" s="2">
        <v>0.22500000000000001</v>
      </c>
      <c r="AC87" s="110"/>
      <c r="AD87" s="44">
        <f t="shared" si="21"/>
        <v>0.34069598108784011</v>
      </c>
      <c r="AE87" s="44">
        <f t="shared" si="22"/>
        <v>1.6755317260247995</v>
      </c>
      <c r="AF87" s="44">
        <f t="shared" si="23"/>
        <v>0.46929896623476003</v>
      </c>
      <c r="AG87" s="44">
        <f t="shared" si="24"/>
        <v>0</v>
      </c>
      <c r="AH87" s="44">
        <f t="shared" si="25"/>
        <v>0.46929896623476003</v>
      </c>
      <c r="AI87" s="44">
        <v>517.37694444399995</v>
      </c>
      <c r="AJ87" s="111">
        <f t="shared" si="26"/>
        <v>9.0707359745048751E-4</v>
      </c>
      <c r="AK87" s="2">
        <f t="shared" si="27"/>
        <v>79</v>
      </c>
    </row>
    <row r="88" spans="1:37">
      <c r="A88" s="2">
        <v>45</v>
      </c>
      <c r="B88" s="2" t="s">
        <v>109</v>
      </c>
      <c r="C88" s="2" t="s">
        <v>17</v>
      </c>
      <c r="D88" s="2" t="s">
        <v>414</v>
      </c>
      <c r="E88" s="2" t="s">
        <v>768</v>
      </c>
      <c r="F88" s="2" t="s">
        <v>64</v>
      </c>
      <c r="H88" s="2" t="s">
        <v>882</v>
      </c>
      <c r="I88" s="2">
        <v>10029</v>
      </c>
      <c r="J88" s="193">
        <v>472</v>
      </c>
      <c r="K88" s="110">
        <f t="shared" si="14"/>
        <v>4.7063515804167913E-2</v>
      </c>
      <c r="L88" s="44">
        <f t="shared" si="15"/>
        <v>0.19695588151999999</v>
      </c>
      <c r="M88" s="44">
        <f t="shared" si="16"/>
        <v>1.45058193196</v>
      </c>
      <c r="N88" s="44">
        <f t="shared" si="17"/>
        <v>0.71246218415999985</v>
      </c>
      <c r="O88" s="44">
        <f t="shared" si="18"/>
        <v>0</v>
      </c>
      <c r="P88" s="2">
        <v>1846020</v>
      </c>
      <c r="Q88" s="193">
        <v>0.76069759100000001</v>
      </c>
      <c r="R88" s="111">
        <v>8.3455881999999995E-2</v>
      </c>
      <c r="S88" s="111">
        <v>0.61465336100000001</v>
      </c>
      <c r="T88" s="111">
        <v>0.30189075599999998</v>
      </c>
      <c r="U88" s="111">
        <v>0</v>
      </c>
      <c r="V88" s="110">
        <f t="shared" si="19"/>
        <v>1.4208040366138198E-2</v>
      </c>
      <c r="W88" s="110">
        <v>0.22578124999999999</v>
      </c>
      <c r="X88" s="110">
        <v>0.22500000000000001</v>
      </c>
      <c r="Y88" s="110">
        <f t="shared" si="20"/>
        <v>0.18383534647499999</v>
      </c>
      <c r="Z88" s="2">
        <v>0.1</v>
      </c>
      <c r="AA88" s="2">
        <v>0.17499999999999999</v>
      </c>
      <c r="AB88" s="2">
        <v>0.22500000000000001</v>
      </c>
      <c r="AC88" s="110"/>
      <c r="AD88" s="44">
        <f t="shared" si="21"/>
        <v>0.17253335221152</v>
      </c>
      <c r="AE88" s="44">
        <f t="shared" si="22"/>
        <v>2.2237421016946799</v>
      </c>
      <c r="AF88" s="44">
        <f t="shared" si="23"/>
        <v>1.4042629649793597</v>
      </c>
      <c r="AG88" s="44">
        <f t="shared" si="24"/>
        <v>0</v>
      </c>
      <c r="AH88" s="44">
        <f t="shared" si="25"/>
        <v>1.4042629649793597</v>
      </c>
      <c r="AI88" s="44">
        <v>517.37694444399995</v>
      </c>
      <c r="AJ88" s="111">
        <f t="shared" si="26"/>
        <v>2.7141970280265453E-3</v>
      </c>
      <c r="AK88" s="2">
        <f t="shared" si="27"/>
        <v>237</v>
      </c>
    </row>
    <row r="89" spans="1:37">
      <c r="A89" s="2">
        <v>304</v>
      </c>
      <c r="B89" s="2" t="s">
        <v>355</v>
      </c>
      <c r="C89" s="2" t="s">
        <v>17</v>
      </c>
      <c r="D89" s="2" t="s">
        <v>414</v>
      </c>
      <c r="E89" s="2" t="s">
        <v>768</v>
      </c>
      <c r="F89" s="2" t="s">
        <v>64</v>
      </c>
      <c r="H89" s="2" t="s">
        <v>882</v>
      </c>
      <c r="I89" s="2">
        <v>882</v>
      </c>
      <c r="J89" s="193">
        <v>0</v>
      </c>
      <c r="K89" s="110">
        <f t="shared" si="14"/>
        <v>0</v>
      </c>
      <c r="L89" s="44">
        <f t="shared" si="15"/>
        <v>0</v>
      </c>
      <c r="M89" s="44">
        <f t="shared" si="16"/>
        <v>0</v>
      </c>
      <c r="N89" s="44">
        <f t="shared" si="17"/>
        <v>0</v>
      </c>
      <c r="O89" s="44">
        <f t="shared" si="18"/>
        <v>0</v>
      </c>
      <c r="P89" s="2">
        <v>3520031</v>
      </c>
      <c r="Q89" s="193">
        <v>0</v>
      </c>
      <c r="R89" s="111">
        <v>0</v>
      </c>
      <c r="S89" s="111">
        <v>0.58782961499999997</v>
      </c>
      <c r="T89" s="111">
        <v>0.41217038499999997</v>
      </c>
      <c r="U89" s="111">
        <v>0</v>
      </c>
      <c r="V89" s="110">
        <f t="shared" si="19"/>
        <v>0</v>
      </c>
      <c r="W89" s="110">
        <v>0.22500000000000001</v>
      </c>
      <c r="X89" s="110">
        <v>0.22500000000000001</v>
      </c>
      <c r="Y89" s="110">
        <f t="shared" si="20"/>
        <v>0.19560851925</v>
      </c>
      <c r="Z89" s="2" t="s">
        <v>532</v>
      </c>
      <c r="AA89" s="2">
        <v>0.17499999999999999</v>
      </c>
      <c r="AB89" s="2">
        <v>0.22500000000000001</v>
      </c>
      <c r="AC89" s="110"/>
      <c r="AD89" s="44">
        <f t="shared" si="21"/>
        <v>0</v>
      </c>
      <c r="AE89" s="44">
        <f t="shared" si="22"/>
        <v>0</v>
      </c>
      <c r="AF89" s="44">
        <f t="shared" si="23"/>
        <v>0</v>
      </c>
      <c r="AG89" s="44">
        <f t="shared" si="24"/>
        <v>0</v>
      </c>
      <c r="AH89" s="44">
        <f t="shared" si="25"/>
        <v>0</v>
      </c>
      <c r="AI89" s="44">
        <v>517.37694444399995</v>
      </c>
      <c r="AJ89" s="111">
        <f t="shared" si="26"/>
        <v>0</v>
      </c>
      <c r="AK89" s="2">
        <f t="shared" si="27"/>
        <v>0</v>
      </c>
    </row>
    <row r="90" spans="1:37">
      <c r="A90" s="2">
        <v>46</v>
      </c>
      <c r="B90" s="2" t="s">
        <v>110</v>
      </c>
      <c r="C90" s="2" t="s">
        <v>17</v>
      </c>
      <c r="D90" s="2" t="s">
        <v>414</v>
      </c>
      <c r="E90" s="2" t="s">
        <v>768</v>
      </c>
      <c r="F90" s="2" t="s">
        <v>64</v>
      </c>
      <c r="H90" s="2" t="s">
        <v>882</v>
      </c>
      <c r="I90" s="2">
        <v>29676</v>
      </c>
      <c r="J90" s="193">
        <v>2070</v>
      </c>
      <c r="K90" s="110">
        <f t="shared" si="14"/>
        <v>6.9753336029114432E-2</v>
      </c>
      <c r="L90" s="44">
        <f t="shared" si="15"/>
        <v>0</v>
      </c>
      <c r="M90" s="44">
        <f t="shared" si="16"/>
        <v>2.6355033931499996</v>
      </c>
      <c r="N90" s="44">
        <f t="shared" si="17"/>
        <v>5.5446495461999996</v>
      </c>
      <c r="O90" s="44">
        <f t="shared" si="18"/>
        <v>2.16984706065</v>
      </c>
      <c r="P90" s="2">
        <v>2484826</v>
      </c>
      <c r="Q90" s="193">
        <v>6.4259506330000002</v>
      </c>
      <c r="R90" s="111">
        <v>0</v>
      </c>
      <c r="S90" s="111">
        <v>0.254638009</v>
      </c>
      <c r="T90" s="111">
        <v>0.53571493199999998</v>
      </c>
      <c r="U90" s="111">
        <v>0.209647059</v>
      </c>
      <c r="V90" s="110">
        <f t="shared" si="19"/>
        <v>5.1991485421552769E-2</v>
      </c>
      <c r="W90" s="110">
        <v>0.27890624999999997</v>
      </c>
      <c r="X90" s="110">
        <v>0.23627712000000001</v>
      </c>
      <c r="Y90" s="110">
        <f t="shared" si="20"/>
        <v>0.22067363632178125</v>
      </c>
      <c r="Z90" s="2" t="s">
        <v>532</v>
      </c>
      <c r="AA90" s="2">
        <v>0.17499999999999999</v>
      </c>
      <c r="AB90" s="2">
        <v>0.22500000000000001</v>
      </c>
      <c r="AC90" s="110">
        <v>0.26509375000000002</v>
      </c>
      <c r="AD90" s="44">
        <f t="shared" si="21"/>
        <v>0</v>
      </c>
      <c r="AE90" s="44">
        <f t="shared" si="22"/>
        <v>4.0402267016989493</v>
      </c>
      <c r="AF90" s="44">
        <f t="shared" si="23"/>
        <v>10.928504255560199</v>
      </c>
      <c r="AG90" s="44">
        <f t="shared" si="24"/>
        <v>5.0388649534914691</v>
      </c>
      <c r="AH90" s="44">
        <f t="shared" si="25"/>
        <v>15.967369209051668</v>
      </c>
      <c r="AI90" s="44">
        <v>517.37694444399995</v>
      </c>
      <c r="AJ90" s="111">
        <f t="shared" si="26"/>
        <v>3.0862158394419817E-2</v>
      </c>
      <c r="AK90" s="2">
        <f t="shared" si="27"/>
        <v>2571</v>
      </c>
    </row>
    <row r="91" spans="1:37">
      <c r="A91" s="2">
        <v>305</v>
      </c>
      <c r="B91" s="2" t="s">
        <v>356</v>
      </c>
      <c r="C91" s="2" t="s">
        <v>17</v>
      </c>
      <c r="D91" s="2" t="s">
        <v>414</v>
      </c>
      <c r="E91" s="2" t="s">
        <v>768</v>
      </c>
      <c r="F91" s="2" t="s">
        <v>64</v>
      </c>
      <c r="H91" s="2" t="s">
        <v>882</v>
      </c>
      <c r="I91" s="2">
        <v>379</v>
      </c>
      <c r="J91" s="193">
        <v>4</v>
      </c>
      <c r="K91" s="110">
        <f t="shared" si="14"/>
        <v>1.0554089709762533E-2</v>
      </c>
      <c r="L91" s="44">
        <f t="shared" si="15"/>
        <v>0</v>
      </c>
      <c r="M91" s="44">
        <f t="shared" si="16"/>
        <v>0</v>
      </c>
      <c r="N91" s="44">
        <f t="shared" si="17"/>
        <v>1.9542483599999999E-3</v>
      </c>
      <c r="O91" s="44">
        <f t="shared" si="18"/>
        <v>1.804575164E-2</v>
      </c>
      <c r="P91" s="2">
        <v>671489</v>
      </c>
      <c r="Q91" s="193">
        <v>7.7260074999999998E-2</v>
      </c>
      <c r="R91" s="111">
        <v>0</v>
      </c>
      <c r="S91" s="111">
        <v>0</v>
      </c>
      <c r="T91" s="111">
        <v>9.7712417999999995E-2</v>
      </c>
      <c r="U91" s="111">
        <v>0.90228758200000003</v>
      </c>
      <c r="V91" s="110">
        <f t="shared" si="19"/>
        <v>1.0554089709762533E-2</v>
      </c>
      <c r="W91" s="110">
        <v>0.35912500000000003</v>
      </c>
      <c r="X91" s="110">
        <v>0.29611467299999999</v>
      </c>
      <c r="Y91" s="110">
        <f t="shared" si="20"/>
        <v>0.29611467279885972</v>
      </c>
      <c r="Z91" s="2" t="s">
        <v>532</v>
      </c>
      <c r="AA91" s="2" t="s">
        <v>532</v>
      </c>
      <c r="AB91" s="2">
        <v>0.22500000000000001</v>
      </c>
      <c r="AC91" s="110">
        <v>0.30381597199999999</v>
      </c>
      <c r="AD91" s="44">
        <f t="shared" si="21"/>
        <v>0</v>
      </c>
      <c r="AE91" s="44">
        <f t="shared" si="22"/>
        <v>0</v>
      </c>
      <c r="AF91" s="44">
        <f t="shared" si="23"/>
        <v>3.8518235175599999E-3</v>
      </c>
      <c r="AG91" s="44">
        <f t="shared" si="24"/>
        <v>4.8027467156800223E-2</v>
      </c>
      <c r="AH91" s="44">
        <f t="shared" si="25"/>
        <v>5.1879290674360222E-2</v>
      </c>
      <c r="AI91" s="44">
        <v>517.37694444399995</v>
      </c>
      <c r="AJ91" s="111">
        <f t="shared" si="26"/>
        <v>1.002736809814987E-4</v>
      </c>
      <c r="AK91" s="2">
        <f t="shared" si="27"/>
        <v>7</v>
      </c>
    </row>
    <row r="92" spans="1:37">
      <c r="A92" s="2">
        <v>306</v>
      </c>
      <c r="B92" s="2" t="s">
        <v>357</v>
      </c>
      <c r="C92" s="2" t="s">
        <v>17</v>
      </c>
      <c r="D92" s="2" t="s">
        <v>414</v>
      </c>
      <c r="E92" s="2" t="s">
        <v>768</v>
      </c>
      <c r="F92" s="2" t="s">
        <v>64</v>
      </c>
      <c r="H92" s="2" t="s">
        <v>882</v>
      </c>
      <c r="I92" s="2">
        <v>755</v>
      </c>
      <c r="J92" s="193">
        <v>5</v>
      </c>
      <c r="K92" s="110">
        <f t="shared" si="14"/>
        <v>6.6225165562913907E-3</v>
      </c>
      <c r="L92" s="44">
        <f t="shared" si="15"/>
        <v>0</v>
      </c>
      <c r="M92" s="44">
        <f t="shared" si="16"/>
        <v>0</v>
      </c>
      <c r="N92" s="44">
        <f t="shared" si="17"/>
        <v>1.1890756299999999E-2</v>
      </c>
      <c r="O92" s="44">
        <f t="shared" si="18"/>
        <v>1.31092437E-2</v>
      </c>
      <c r="P92" s="2">
        <v>1787408</v>
      </c>
      <c r="Q92" s="193">
        <v>2.9672770000000001E-2</v>
      </c>
      <c r="R92" s="111">
        <v>0</v>
      </c>
      <c r="S92" s="111">
        <v>0</v>
      </c>
      <c r="T92" s="111">
        <v>0.47563025199999998</v>
      </c>
      <c r="U92" s="111">
        <v>0.52436974800000002</v>
      </c>
      <c r="V92" s="110">
        <f t="shared" si="19"/>
        <v>6.6225165562913907E-3</v>
      </c>
      <c r="W92" s="110">
        <v>0.26774999999999999</v>
      </c>
      <c r="X92" s="110">
        <v>0.24217966399999999</v>
      </c>
      <c r="Y92" s="110">
        <f t="shared" si="20"/>
        <v>0.24217966386885001</v>
      </c>
      <c r="Z92" s="2" t="s">
        <v>532</v>
      </c>
      <c r="AA92" s="2" t="s">
        <v>532</v>
      </c>
      <c r="AB92" s="2">
        <v>0.22500000000000001</v>
      </c>
      <c r="AC92" s="110">
        <v>0.25776250000000001</v>
      </c>
      <c r="AD92" s="44">
        <f t="shared" si="21"/>
        <v>0</v>
      </c>
      <c r="AE92" s="44">
        <f t="shared" si="22"/>
        <v>0</v>
      </c>
      <c r="AF92" s="44">
        <f t="shared" si="23"/>
        <v>2.3436680667299998E-2</v>
      </c>
      <c r="AG92" s="44">
        <f t="shared" si="24"/>
        <v>2.9600665719978148E-2</v>
      </c>
      <c r="AH92" s="44">
        <f t="shared" si="25"/>
        <v>5.3037346387278146E-2</v>
      </c>
      <c r="AI92" s="44">
        <v>517.37694444399995</v>
      </c>
      <c r="AJ92" s="111">
        <f t="shared" si="26"/>
        <v>1.0251200204577114E-4</v>
      </c>
      <c r="AK92" s="2">
        <f t="shared" si="27"/>
        <v>8</v>
      </c>
    </row>
    <row r="93" spans="1:37">
      <c r="A93" s="2">
        <v>47</v>
      </c>
      <c r="B93" s="2" t="s">
        <v>111</v>
      </c>
      <c r="C93" s="2" t="s">
        <v>17</v>
      </c>
      <c r="D93" s="2" t="s">
        <v>414</v>
      </c>
      <c r="E93" s="2" t="s">
        <v>768</v>
      </c>
      <c r="F93" s="2" t="s">
        <v>64</v>
      </c>
      <c r="H93" s="2" t="s">
        <v>882</v>
      </c>
      <c r="I93" s="2">
        <v>7447</v>
      </c>
      <c r="J93" s="193">
        <v>49</v>
      </c>
      <c r="K93" s="110">
        <f t="shared" si="14"/>
        <v>6.5798308043507449E-3</v>
      </c>
      <c r="L93" s="44">
        <f t="shared" si="15"/>
        <v>0.11931424148</v>
      </c>
      <c r="M93" s="44">
        <f t="shared" si="16"/>
        <v>0.12568575852</v>
      </c>
      <c r="N93" s="44">
        <f t="shared" si="17"/>
        <v>0</v>
      </c>
      <c r="O93" s="44">
        <f t="shared" si="18"/>
        <v>0</v>
      </c>
      <c r="P93" s="2">
        <v>3922369</v>
      </c>
      <c r="Q93" s="193">
        <v>0</v>
      </c>
      <c r="R93" s="111">
        <v>0.48699690400000001</v>
      </c>
      <c r="S93" s="111">
        <v>0.51300309600000005</v>
      </c>
      <c r="T93" s="111">
        <v>0</v>
      </c>
      <c r="U93" s="111">
        <v>0</v>
      </c>
      <c r="V93" s="110">
        <f t="shared" si="19"/>
        <v>0</v>
      </c>
      <c r="W93" s="110">
        <v>0.17531249999999998</v>
      </c>
      <c r="X93" s="110"/>
      <c r="Y93" s="110">
        <f t="shared" si="20"/>
        <v>0.13847523219999999</v>
      </c>
      <c r="Z93" s="2">
        <v>0.1</v>
      </c>
      <c r="AA93" s="2">
        <v>0.17499999999999999</v>
      </c>
      <c r="AB93" s="2" t="s">
        <v>532</v>
      </c>
      <c r="AC93" s="110"/>
      <c r="AD93" s="44">
        <f t="shared" si="21"/>
        <v>0.10451927553648001</v>
      </c>
      <c r="AE93" s="44">
        <f t="shared" si="22"/>
        <v>0.19267626781115998</v>
      </c>
      <c r="AF93" s="44">
        <f t="shared" si="23"/>
        <v>0</v>
      </c>
      <c r="AG93" s="44">
        <f t="shared" si="24"/>
        <v>0</v>
      </c>
      <c r="AH93" s="44">
        <f t="shared" si="25"/>
        <v>0</v>
      </c>
      <c r="AI93" s="44">
        <v>517.37694444399995</v>
      </c>
      <c r="AJ93" s="111">
        <f t="shared" si="26"/>
        <v>0</v>
      </c>
      <c r="AK93" s="2">
        <f t="shared" si="27"/>
        <v>0</v>
      </c>
    </row>
    <row r="94" spans="1:37">
      <c r="A94" s="2">
        <v>48</v>
      </c>
      <c r="B94" s="2" t="s">
        <v>112</v>
      </c>
      <c r="C94" s="2" t="s">
        <v>17</v>
      </c>
      <c r="D94" s="2" t="s">
        <v>414</v>
      </c>
      <c r="E94" s="2" t="s">
        <v>768</v>
      </c>
      <c r="F94" s="2" t="s">
        <v>64</v>
      </c>
      <c r="H94" s="2" t="s">
        <v>882</v>
      </c>
      <c r="I94" s="2">
        <v>5384</v>
      </c>
      <c r="J94" s="193">
        <v>152</v>
      </c>
      <c r="K94" s="110">
        <f t="shared" si="14"/>
        <v>2.8231797919762259E-2</v>
      </c>
      <c r="L94" s="44">
        <f t="shared" si="15"/>
        <v>0.37631176484000001</v>
      </c>
      <c r="M94" s="44">
        <f t="shared" si="16"/>
        <v>0.38368823516</v>
      </c>
      <c r="N94" s="44">
        <f t="shared" si="17"/>
        <v>0</v>
      </c>
      <c r="O94" s="44">
        <f t="shared" si="18"/>
        <v>0</v>
      </c>
      <c r="P94" s="2">
        <v>1040091</v>
      </c>
      <c r="Q94" s="193">
        <v>0</v>
      </c>
      <c r="R94" s="111">
        <v>0.495147059</v>
      </c>
      <c r="S94" s="111">
        <v>0.504852941</v>
      </c>
      <c r="T94" s="111">
        <v>0</v>
      </c>
      <c r="U94" s="111">
        <v>0</v>
      </c>
      <c r="V94" s="110">
        <f t="shared" si="19"/>
        <v>0</v>
      </c>
      <c r="W94" s="110">
        <v>0.18487500000000001</v>
      </c>
      <c r="X94" s="110"/>
      <c r="Y94" s="110">
        <f t="shared" si="20"/>
        <v>0.13786397057499999</v>
      </c>
      <c r="Z94" s="2">
        <v>0.1</v>
      </c>
      <c r="AA94" s="2">
        <v>0.17499999999999999</v>
      </c>
      <c r="AB94" s="2" t="s">
        <v>532</v>
      </c>
      <c r="AC94" s="110"/>
      <c r="AD94" s="44">
        <f t="shared" si="21"/>
        <v>0.32964910599983999</v>
      </c>
      <c r="AE94" s="44">
        <f t="shared" si="22"/>
        <v>0.58819406450028</v>
      </c>
      <c r="AF94" s="44">
        <f t="shared" si="23"/>
        <v>0</v>
      </c>
      <c r="AG94" s="44">
        <f t="shared" si="24"/>
        <v>0</v>
      </c>
      <c r="AH94" s="44">
        <f t="shared" si="25"/>
        <v>0</v>
      </c>
      <c r="AI94" s="44">
        <v>517.37694444399995</v>
      </c>
      <c r="AJ94" s="111">
        <f t="shared" si="26"/>
        <v>0</v>
      </c>
      <c r="AK94" s="2">
        <f t="shared" si="27"/>
        <v>0</v>
      </c>
    </row>
    <row r="95" spans="1:37">
      <c r="A95" s="2">
        <v>49</v>
      </c>
      <c r="B95" s="2" t="s">
        <v>113</v>
      </c>
      <c r="C95" s="2" t="s">
        <v>17</v>
      </c>
      <c r="D95" s="2" t="s">
        <v>414</v>
      </c>
      <c r="E95" s="2" t="s">
        <v>768</v>
      </c>
      <c r="F95" s="2" t="s">
        <v>64</v>
      </c>
      <c r="H95" s="2" t="s">
        <v>882</v>
      </c>
      <c r="I95" s="2">
        <v>8293</v>
      </c>
      <c r="J95" s="193">
        <v>296</v>
      </c>
      <c r="K95" s="110">
        <f t="shared" si="14"/>
        <v>3.5692752924152901E-2</v>
      </c>
      <c r="L95" s="44">
        <f t="shared" si="15"/>
        <v>0.54458403380000009</v>
      </c>
      <c r="M95" s="44">
        <f t="shared" si="16"/>
        <v>0.67628793880000004</v>
      </c>
      <c r="N95" s="44">
        <f t="shared" si="17"/>
        <v>0.25912802740000002</v>
      </c>
      <c r="O95" s="44">
        <f t="shared" si="18"/>
        <v>0</v>
      </c>
      <c r="P95" s="2">
        <v>1213712</v>
      </c>
      <c r="Q95" s="193">
        <v>0.42080933700000001</v>
      </c>
      <c r="R95" s="111">
        <v>0.367962185</v>
      </c>
      <c r="S95" s="111">
        <v>0.45695131</v>
      </c>
      <c r="T95" s="111">
        <v>0.175086505</v>
      </c>
      <c r="U95" s="111">
        <v>0</v>
      </c>
      <c r="V95" s="110">
        <f t="shared" si="19"/>
        <v>6.2493193633184618E-3</v>
      </c>
      <c r="W95" s="110">
        <v>0.22500000000000001</v>
      </c>
      <c r="X95" s="110">
        <v>0.22500000000000001</v>
      </c>
      <c r="Y95" s="110">
        <f t="shared" si="20"/>
        <v>0.15615716137500002</v>
      </c>
      <c r="Z95" s="2">
        <v>0.1</v>
      </c>
      <c r="AA95" s="2">
        <v>0.17499999999999999</v>
      </c>
      <c r="AB95" s="2">
        <v>0.22500000000000001</v>
      </c>
      <c r="AC95" s="110"/>
      <c r="AD95" s="44">
        <f t="shared" si="21"/>
        <v>0.47705561360880011</v>
      </c>
      <c r="AE95" s="44">
        <f t="shared" si="22"/>
        <v>1.0367494101804</v>
      </c>
      <c r="AF95" s="44">
        <f t="shared" si="23"/>
        <v>0.5107413420054</v>
      </c>
      <c r="AG95" s="44">
        <f t="shared" si="24"/>
        <v>0</v>
      </c>
      <c r="AH95" s="44">
        <f t="shared" si="25"/>
        <v>0.5107413420054</v>
      </c>
      <c r="AI95" s="44">
        <v>517.37694444399995</v>
      </c>
      <c r="AJ95" s="111">
        <f t="shared" si="26"/>
        <v>9.871745300793584E-4</v>
      </c>
      <c r="AK95" s="2">
        <f t="shared" si="27"/>
        <v>86</v>
      </c>
    </row>
    <row r="96" spans="1:37">
      <c r="A96" s="2">
        <v>50</v>
      </c>
      <c r="B96" s="2" t="s">
        <v>114</v>
      </c>
      <c r="C96" s="2" t="s">
        <v>17</v>
      </c>
      <c r="D96" s="2" t="s">
        <v>414</v>
      </c>
      <c r="E96" s="2" t="s">
        <v>768</v>
      </c>
      <c r="F96" s="2" t="s">
        <v>64</v>
      </c>
      <c r="H96" s="2" t="s">
        <v>882</v>
      </c>
      <c r="I96" s="2">
        <v>22882</v>
      </c>
      <c r="J96" s="193">
        <v>2594</v>
      </c>
      <c r="K96" s="110">
        <f t="shared" si="14"/>
        <v>0.11336421641464907</v>
      </c>
      <c r="L96" s="44">
        <f t="shared" si="15"/>
        <v>0</v>
      </c>
      <c r="M96" s="44">
        <f t="shared" si="16"/>
        <v>0</v>
      </c>
      <c r="N96" s="44">
        <f t="shared" si="17"/>
        <v>2.9918193289300001</v>
      </c>
      <c r="O96" s="44">
        <f t="shared" si="18"/>
        <v>9.9781806710699996</v>
      </c>
      <c r="P96" s="2">
        <v>1612362</v>
      </c>
      <c r="Q96" s="193">
        <v>19.612467171999999</v>
      </c>
      <c r="R96" s="111">
        <v>0</v>
      </c>
      <c r="S96" s="111">
        <v>0</v>
      </c>
      <c r="T96" s="111">
        <v>0.23067226900000001</v>
      </c>
      <c r="U96" s="111">
        <v>0.76932773099999996</v>
      </c>
      <c r="V96" s="110">
        <f t="shared" si="19"/>
        <v>0.11336421641464907</v>
      </c>
      <c r="W96" s="110">
        <v>0.34531249999999997</v>
      </c>
      <c r="X96" s="110">
        <v>0.278324028</v>
      </c>
      <c r="Y96" s="110">
        <f t="shared" si="20"/>
        <v>0.27832402835493747</v>
      </c>
      <c r="Z96" s="2" t="s">
        <v>532</v>
      </c>
      <c r="AA96" s="2" t="s">
        <v>532</v>
      </c>
      <c r="AB96" s="2">
        <v>0.22500000000000001</v>
      </c>
      <c r="AC96" s="110">
        <v>0.29431249999999998</v>
      </c>
      <c r="AD96" s="44">
        <f t="shared" si="21"/>
        <v>0</v>
      </c>
      <c r="AE96" s="44">
        <f t="shared" si="22"/>
        <v>0</v>
      </c>
      <c r="AF96" s="44">
        <f t="shared" si="23"/>
        <v>5.8968758973210296</v>
      </c>
      <c r="AG96" s="44">
        <f t="shared" si="24"/>
        <v>25.725520897087574</v>
      </c>
      <c r="AH96" s="44">
        <f t="shared" si="25"/>
        <v>31.622396794408601</v>
      </c>
      <c r="AI96" s="44">
        <v>517.37694444399995</v>
      </c>
      <c r="AJ96" s="111">
        <f t="shared" si="26"/>
        <v>6.1120614542249589E-2</v>
      </c>
      <c r="AK96" s="2">
        <f t="shared" si="27"/>
        <v>4323</v>
      </c>
    </row>
    <row r="97" spans="1:37">
      <c r="A97" s="2">
        <v>51</v>
      </c>
      <c r="B97" s="2" t="s">
        <v>115</v>
      </c>
      <c r="C97" s="2" t="s">
        <v>17</v>
      </c>
      <c r="D97" s="2" t="s">
        <v>414</v>
      </c>
      <c r="E97" s="2" t="s">
        <v>768</v>
      </c>
      <c r="F97" s="2" t="s">
        <v>64</v>
      </c>
      <c r="H97" s="2" t="s">
        <v>882</v>
      </c>
      <c r="I97" s="2">
        <v>8124</v>
      </c>
      <c r="J97" s="193">
        <v>458</v>
      </c>
      <c r="K97" s="110">
        <f t="shared" si="14"/>
        <v>5.6376169374692267E-2</v>
      </c>
      <c r="L97" s="44">
        <f t="shared" si="15"/>
        <v>0</v>
      </c>
      <c r="M97" s="44">
        <f t="shared" si="16"/>
        <v>0.80796588141000003</v>
      </c>
      <c r="N97" s="44">
        <f t="shared" si="17"/>
        <v>1.4820341185899999</v>
      </c>
      <c r="O97" s="44">
        <f t="shared" si="18"/>
        <v>0</v>
      </c>
      <c r="P97" s="2">
        <v>1598164</v>
      </c>
      <c r="Q97" s="193">
        <v>1.827778154</v>
      </c>
      <c r="R97" s="111">
        <v>0</v>
      </c>
      <c r="S97" s="111">
        <v>0.35282352900000002</v>
      </c>
      <c r="T97" s="111">
        <v>0.64717647099999998</v>
      </c>
      <c r="U97" s="111">
        <v>0</v>
      </c>
      <c r="V97" s="110">
        <f t="shared" si="19"/>
        <v>3.6485330344411614E-2</v>
      </c>
      <c r="W97" s="110">
        <v>0.24278125</v>
      </c>
      <c r="X97" s="110">
        <v>0.22500000000000001</v>
      </c>
      <c r="Y97" s="110">
        <f t="shared" si="20"/>
        <v>0.20735882355000002</v>
      </c>
      <c r="Z97" s="2" t="s">
        <v>532</v>
      </c>
      <c r="AA97" s="2">
        <v>0.17499999999999999</v>
      </c>
      <c r="AB97" s="2">
        <v>0.22500000000000001</v>
      </c>
      <c r="AC97" s="110"/>
      <c r="AD97" s="44">
        <f t="shared" si="21"/>
        <v>0</v>
      </c>
      <c r="AE97" s="44">
        <f t="shared" si="22"/>
        <v>1.2386116962015299</v>
      </c>
      <c r="AF97" s="44">
        <f t="shared" si="23"/>
        <v>2.9210892477408903</v>
      </c>
      <c r="AG97" s="44">
        <f t="shared" si="24"/>
        <v>0</v>
      </c>
      <c r="AH97" s="44">
        <f t="shared" si="25"/>
        <v>2.9210892477408903</v>
      </c>
      <c r="AI97" s="44">
        <v>517.37694444399995</v>
      </c>
      <c r="AJ97" s="111">
        <f t="shared" si="26"/>
        <v>5.6459594481544674E-3</v>
      </c>
      <c r="AK97" s="2">
        <f t="shared" si="27"/>
        <v>494</v>
      </c>
    </row>
    <row r="98" spans="1:37">
      <c r="A98" s="2">
        <v>52</v>
      </c>
      <c r="B98" s="2" t="s">
        <v>116</v>
      </c>
      <c r="C98" s="2" t="s">
        <v>17</v>
      </c>
      <c r="D98" s="2" t="s">
        <v>414</v>
      </c>
      <c r="E98" s="2" t="s">
        <v>768</v>
      </c>
      <c r="F98" s="2" t="s">
        <v>64</v>
      </c>
      <c r="H98" s="2" t="s">
        <v>882</v>
      </c>
      <c r="I98" s="2">
        <v>9080</v>
      </c>
      <c r="J98" s="193">
        <v>426</v>
      </c>
      <c r="K98" s="110">
        <f t="shared" si="14"/>
        <v>4.6916299559471367E-2</v>
      </c>
      <c r="L98" s="44">
        <f t="shared" si="15"/>
        <v>0</v>
      </c>
      <c r="M98" s="44">
        <f t="shared" si="16"/>
        <v>0.19830203724000001</v>
      </c>
      <c r="N98" s="44">
        <f t="shared" si="17"/>
        <v>1.22747131995</v>
      </c>
      <c r="O98" s="44">
        <f t="shared" si="18"/>
        <v>0.70422664280999991</v>
      </c>
      <c r="P98" s="2">
        <v>2132290</v>
      </c>
      <c r="Q98" s="193">
        <v>1.88928227</v>
      </c>
      <c r="R98" s="111">
        <v>0</v>
      </c>
      <c r="S98" s="111">
        <v>9.3099548000000004E-2</v>
      </c>
      <c r="T98" s="111">
        <v>0.57627761499999997</v>
      </c>
      <c r="U98" s="111">
        <v>0.330622837</v>
      </c>
      <c r="V98" s="110">
        <f t="shared" si="19"/>
        <v>4.2548413276651979E-2</v>
      </c>
      <c r="W98" s="110">
        <v>0.27040624999999996</v>
      </c>
      <c r="X98" s="110">
        <v>0.238067324</v>
      </c>
      <c r="Y98" s="110">
        <f t="shared" si="20"/>
        <v>0.23219578491371873</v>
      </c>
      <c r="Z98" s="2" t="s">
        <v>532</v>
      </c>
      <c r="AA98" s="2">
        <v>0.17499999999999999</v>
      </c>
      <c r="AB98" s="2">
        <v>0.22500000000000001</v>
      </c>
      <c r="AC98" s="110">
        <v>0.26084374999999999</v>
      </c>
      <c r="AD98" s="44">
        <f t="shared" si="21"/>
        <v>0</v>
      </c>
      <c r="AE98" s="44">
        <f t="shared" si="22"/>
        <v>0.30399702308891996</v>
      </c>
      <c r="AF98" s="44">
        <f t="shared" si="23"/>
        <v>2.4193459716214503</v>
      </c>
      <c r="AG98" s="44">
        <f t="shared" si="24"/>
        <v>1.609151716837725</v>
      </c>
      <c r="AH98" s="44">
        <f t="shared" si="25"/>
        <v>4.0284976884591757</v>
      </c>
      <c r="AI98" s="44">
        <v>517.37694444399995</v>
      </c>
      <c r="AJ98" s="111">
        <f t="shared" si="26"/>
        <v>7.7863881097144901E-3</v>
      </c>
      <c r="AK98" s="2">
        <f t="shared" si="27"/>
        <v>644</v>
      </c>
    </row>
    <row r="99" spans="1:37">
      <c r="A99" s="2">
        <v>53</v>
      </c>
      <c r="B99" s="2" t="s">
        <v>117</v>
      </c>
      <c r="C99" s="2" t="s">
        <v>17</v>
      </c>
      <c r="D99" s="2" t="s">
        <v>414</v>
      </c>
      <c r="E99" s="2" t="s">
        <v>768</v>
      </c>
      <c r="F99" s="2" t="s">
        <v>64</v>
      </c>
      <c r="H99" s="2" t="s">
        <v>882</v>
      </c>
      <c r="I99" s="2">
        <v>15471</v>
      </c>
      <c r="J99" s="193">
        <v>1055</v>
      </c>
      <c r="K99" s="110">
        <f t="shared" si="14"/>
        <v>6.8192101350914608E-2</v>
      </c>
      <c r="L99" s="44">
        <f t="shared" si="15"/>
        <v>0</v>
      </c>
      <c r="M99" s="44">
        <f t="shared" si="16"/>
        <v>0.69169730402500007</v>
      </c>
      <c r="N99" s="44">
        <f t="shared" si="17"/>
        <v>2.5469975476750002</v>
      </c>
      <c r="O99" s="44">
        <f t="shared" si="18"/>
        <v>2.0363051483000003</v>
      </c>
      <c r="P99" s="2">
        <v>1699969</v>
      </c>
      <c r="Q99" s="193">
        <v>6.1026579239999998</v>
      </c>
      <c r="R99" s="111">
        <v>0</v>
      </c>
      <c r="S99" s="111">
        <v>0.13112745100000001</v>
      </c>
      <c r="T99" s="111">
        <v>0.48284313699999998</v>
      </c>
      <c r="U99" s="111">
        <v>0.38602941200000002</v>
      </c>
      <c r="V99" s="110">
        <f t="shared" si="19"/>
        <v>5.9250244922435517E-2</v>
      </c>
      <c r="W99" s="110">
        <v>0.34318749999999992</v>
      </c>
      <c r="X99" s="110">
        <v>0.25839099999999998</v>
      </c>
      <c r="Y99" s="110">
        <f t="shared" si="20"/>
        <v>0.24745615044562502</v>
      </c>
      <c r="Z99" s="2" t="s">
        <v>532</v>
      </c>
      <c r="AA99" s="2">
        <v>0.17499999999999999</v>
      </c>
      <c r="AB99" s="2">
        <v>0.22500000000000001</v>
      </c>
      <c r="AC99" s="110">
        <v>0.30015625000000001</v>
      </c>
      <c r="AD99" s="44">
        <f t="shared" si="21"/>
        <v>0</v>
      </c>
      <c r="AE99" s="44">
        <f t="shared" si="22"/>
        <v>1.0603719670703251</v>
      </c>
      <c r="AF99" s="44">
        <f t="shared" si="23"/>
        <v>5.020132166467425</v>
      </c>
      <c r="AG99" s="44">
        <f t="shared" si="24"/>
        <v>5.3541971224041367</v>
      </c>
      <c r="AH99" s="44">
        <f t="shared" si="25"/>
        <v>10.374329288871561</v>
      </c>
      <c r="AI99" s="44">
        <v>517.37694444399995</v>
      </c>
      <c r="AJ99" s="111">
        <f t="shared" si="26"/>
        <v>2.0051781201847623E-2</v>
      </c>
      <c r="AK99" s="2">
        <f t="shared" si="27"/>
        <v>1528</v>
      </c>
    </row>
    <row r="100" spans="1:37">
      <c r="A100" s="2">
        <v>54</v>
      </c>
      <c r="B100" s="2" t="s">
        <v>118</v>
      </c>
      <c r="C100" s="2" t="s">
        <v>17</v>
      </c>
      <c r="D100" s="2" t="s">
        <v>414</v>
      </c>
      <c r="E100" s="2" t="s">
        <v>768</v>
      </c>
      <c r="F100" s="2" t="s">
        <v>64</v>
      </c>
      <c r="H100" s="2" t="s">
        <v>882</v>
      </c>
      <c r="I100" s="2">
        <v>14900</v>
      </c>
      <c r="J100" s="193">
        <v>845</v>
      </c>
      <c r="K100" s="110">
        <f t="shared" si="14"/>
        <v>5.6711409395973154E-2</v>
      </c>
      <c r="L100" s="44">
        <f t="shared" si="15"/>
        <v>0</v>
      </c>
      <c r="M100" s="44">
        <f t="shared" si="16"/>
        <v>0</v>
      </c>
      <c r="N100" s="44">
        <f t="shared" si="17"/>
        <v>1.207627005325</v>
      </c>
      <c r="O100" s="44">
        <f t="shared" si="18"/>
        <v>3.0173729946750001</v>
      </c>
      <c r="P100" s="2">
        <v>2496176</v>
      </c>
      <c r="Q100" s="193">
        <v>4.0314734650000004</v>
      </c>
      <c r="R100" s="111">
        <v>0</v>
      </c>
      <c r="S100" s="111">
        <v>0</v>
      </c>
      <c r="T100" s="111">
        <v>0.28582887699999998</v>
      </c>
      <c r="U100" s="111">
        <v>0.71417112299999996</v>
      </c>
      <c r="V100" s="110">
        <f t="shared" si="19"/>
        <v>5.6711409395973154E-2</v>
      </c>
      <c r="W100" s="110">
        <v>0.37346874999999996</v>
      </c>
      <c r="X100" s="110">
        <v>0.27189936300000001</v>
      </c>
      <c r="Y100" s="110">
        <f t="shared" si="20"/>
        <v>0.27189936268831905</v>
      </c>
      <c r="Z100" s="2" t="s">
        <v>532</v>
      </c>
      <c r="AA100" s="2" t="s">
        <v>532</v>
      </c>
      <c r="AB100" s="2">
        <v>0.22500000000000001</v>
      </c>
      <c r="AC100" s="110">
        <v>0.29066964299999998</v>
      </c>
      <c r="AD100" s="44">
        <f t="shared" si="21"/>
        <v>0</v>
      </c>
      <c r="AE100" s="44">
        <f t="shared" si="22"/>
        <v>0</v>
      </c>
      <c r="AF100" s="44">
        <f t="shared" si="23"/>
        <v>2.3802328274955746</v>
      </c>
      <c r="AG100" s="44">
        <f t="shared" si="24"/>
        <v>7.6830344849618024</v>
      </c>
      <c r="AH100" s="44">
        <f t="shared" si="25"/>
        <v>10.063267312457377</v>
      </c>
      <c r="AI100" s="44">
        <v>517.37694444399995</v>
      </c>
      <c r="AJ100" s="111">
        <f t="shared" si="26"/>
        <v>1.9450552291756806E-2</v>
      </c>
      <c r="AK100" s="2">
        <f t="shared" si="27"/>
        <v>1408</v>
      </c>
    </row>
    <row r="101" spans="1:37">
      <c r="A101" s="2">
        <v>55</v>
      </c>
      <c r="B101" s="2" t="s">
        <v>119</v>
      </c>
      <c r="C101" s="2" t="s">
        <v>17</v>
      </c>
      <c r="D101" s="2" t="s">
        <v>414</v>
      </c>
      <c r="E101" s="2" t="s">
        <v>768</v>
      </c>
      <c r="F101" s="2" t="s">
        <v>64</v>
      </c>
      <c r="H101" s="2" t="s">
        <v>882</v>
      </c>
      <c r="I101" s="2">
        <v>5298</v>
      </c>
      <c r="J101" s="193">
        <v>19</v>
      </c>
      <c r="K101" s="110">
        <f t="shared" si="14"/>
        <v>3.5862589656474142E-3</v>
      </c>
      <c r="L101" s="44">
        <f t="shared" si="15"/>
        <v>0</v>
      </c>
      <c r="M101" s="44">
        <f t="shared" si="16"/>
        <v>0</v>
      </c>
      <c r="N101" s="44">
        <f t="shared" si="17"/>
        <v>5.1272058790000005E-2</v>
      </c>
      <c r="O101" s="44">
        <f t="shared" si="18"/>
        <v>4.3727941209999996E-2</v>
      </c>
      <c r="P101" s="2">
        <v>5173623</v>
      </c>
      <c r="Q101" s="193">
        <v>3.8964124000000003E-2</v>
      </c>
      <c r="R101" s="111">
        <v>0</v>
      </c>
      <c r="S101" s="111">
        <v>0</v>
      </c>
      <c r="T101" s="111">
        <v>0.53970588200000003</v>
      </c>
      <c r="U101" s="111">
        <v>0.46029411799999997</v>
      </c>
      <c r="V101" s="110">
        <f t="shared" si="19"/>
        <v>3.5862589656474142E-3</v>
      </c>
      <c r="W101" s="110">
        <v>0.27784374999999994</v>
      </c>
      <c r="X101" s="110">
        <v>0.242232261</v>
      </c>
      <c r="Y101" s="110">
        <f t="shared" si="20"/>
        <v>0.24223226104262499</v>
      </c>
      <c r="Z101" s="2" t="s">
        <v>532</v>
      </c>
      <c r="AA101" s="2" t="s">
        <v>532</v>
      </c>
      <c r="AB101" s="2">
        <v>0.22500000000000001</v>
      </c>
      <c r="AC101" s="110">
        <v>0.26243749999999999</v>
      </c>
      <c r="AD101" s="44">
        <f t="shared" si="21"/>
        <v>0</v>
      </c>
      <c r="AE101" s="44">
        <f t="shared" si="22"/>
        <v>0</v>
      </c>
      <c r="AF101" s="44">
        <f t="shared" si="23"/>
        <v>0.10105722787509</v>
      </c>
      <c r="AG101" s="44">
        <f t="shared" si="24"/>
        <v>0.10052845976458251</v>
      </c>
      <c r="AH101" s="44">
        <f t="shared" si="25"/>
        <v>0.2015856876396725</v>
      </c>
      <c r="AI101" s="44">
        <v>517.37694444399995</v>
      </c>
      <c r="AJ101" s="111">
        <f t="shared" si="26"/>
        <v>3.8963021024507945E-4</v>
      </c>
      <c r="AK101" s="2">
        <f t="shared" si="27"/>
        <v>32</v>
      </c>
    </row>
    <row r="102" spans="1:37">
      <c r="A102" s="2">
        <v>56</v>
      </c>
      <c r="B102" s="2" t="s">
        <v>120</v>
      </c>
      <c r="C102" s="2" t="s">
        <v>17</v>
      </c>
      <c r="D102" s="2" t="s">
        <v>414</v>
      </c>
      <c r="E102" s="2" t="s">
        <v>768</v>
      </c>
      <c r="F102" s="2" t="s">
        <v>64</v>
      </c>
      <c r="H102" s="2" t="s">
        <v>882</v>
      </c>
      <c r="I102" s="2">
        <v>7386</v>
      </c>
      <c r="J102" s="193">
        <v>48</v>
      </c>
      <c r="K102" s="110">
        <f t="shared" si="14"/>
        <v>6.498781478472786E-3</v>
      </c>
      <c r="L102" s="44">
        <f t="shared" si="15"/>
        <v>0</v>
      </c>
      <c r="M102" s="44">
        <f t="shared" si="16"/>
        <v>5.8102941120000001E-2</v>
      </c>
      <c r="N102" s="44">
        <f t="shared" si="17"/>
        <v>0.1089088236</v>
      </c>
      <c r="O102" s="44">
        <f t="shared" si="18"/>
        <v>7.2988235279999994E-2</v>
      </c>
      <c r="P102" s="2">
        <v>4422371</v>
      </c>
      <c r="Q102" s="193">
        <v>8.5790801999999999E-2</v>
      </c>
      <c r="R102" s="111">
        <v>0</v>
      </c>
      <c r="S102" s="111">
        <v>0.242095588</v>
      </c>
      <c r="T102" s="111">
        <v>0.45378676499999998</v>
      </c>
      <c r="U102" s="111">
        <v>0.30411764699999999</v>
      </c>
      <c r="V102" s="110">
        <f t="shared" si="19"/>
        <v>4.9254551551584074E-3</v>
      </c>
      <c r="W102" s="110">
        <v>0.26403125000000005</v>
      </c>
      <c r="X102" s="110">
        <v>0.23810368700000001</v>
      </c>
      <c r="Y102" s="110">
        <f t="shared" si="20"/>
        <v>0.22282656250984373</v>
      </c>
      <c r="Z102" s="2" t="s">
        <v>532</v>
      </c>
      <c r="AA102" s="2">
        <v>0.17499999999999999</v>
      </c>
      <c r="AB102" s="2">
        <v>0.22500000000000001</v>
      </c>
      <c r="AC102" s="110">
        <v>0.25765624999999998</v>
      </c>
      <c r="AD102" s="44">
        <f t="shared" si="21"/>
        <v>0</v>
      </c>
      <c r="AE102" s="44">
        <f t="shared" si="22"/>
        <v>8.9071808736960009E-2</v>
      </c>
      <c r="AF102" s="44">
        <f t="shared" si="23"/>
        <v>0.21465929131559999</v>
      </c>
      <c r="AG102" s="44">
        <f t="shared" si="24"/>
        <v>0.16473946496813549</v>
      </c>
      <c r="AH102" s="44">
        <f t="shared" si="25"/>
        <v>0.37939875628373548</v>
      </c>
      <c r="AI102" s="44">
        <v>517.37694444399995</v>
      </c>
      <c r="AJ102" s="111">
        <f t="shared" si="26"/>
        <v>7.333120664885E-4</v>
      </c>
      <c r="AK102" s="2">
        <f t="shared" si="27"/>
        <v>61</v>
      </c>
    </row>
    <row r="103" spans="1:37">
      <c r="A103" s="2">
        <v>57</v>
      </c>
      <c r="B103" s="2" t="s">
        <v>121</v>
      </c>
      <c r="C103" s="2" t="s">
        <v>17</v>
      </c>
      <c r="D103" s="2" t="s">
        <v>414</v>
      </c>
      <c r="E103" s="2" t="s">
        <v>768</v>
      </c>
      <c r="F103" s="2" t="s">
        <v>64</v>
      </c>
      <c r="H103" s="2" t="s">
        <v>882</v>
      </c>
      <c r="I103" s="2">
        <v>6930</v>
      </c>
      <c r="J103" s="193">
        <v>338</v>
      </c>
      <c r="K103" s="110">
        <f t="shared" si="14"/>
        <v>4.8773448773448774E-2</v>
      </c>
      <c r="L103" s="44">
        <f t="shared" si="15"/>
        <v>0</v>
      </c>
      <c r="M103" s="44">
        <f t="shared" si="16"/>
        <v>0</v>
      </c>
      <c r="N103" s="44">
        <f t="shared" si="17"/>
        <v>1.3843088234300001</v>
      </c>
      <c r="O103" s="44">
        <f t="shared" si="18"/>
        <v>0.30569117657</v>
      </c>
      <c r="P103" s="2">
        <v>2614229</v>
      </c>
      <c r="Q103" s="193">
        <v>1.3103487659999999</v>
      </c>
      <c r="R103" s="111">
        <v>0</v>
      </c>
      <c r="S103" s="111">
        <v>0</v>
      </c>
      <c r="T103" s="111">
        <v>0.819117647</v>
      </c>
      <c r="U103" s="111">
        <v>0.180882353</v>
      </c>
      <c r="V103" s="110">
        <f t="shared" si="19"/>
        <v>4.8773448773448774E-2</v>
      </c>
      <c r="W103" s="110">
        <v>0.2603125</v>
      </c>
      <c r="X103" s="110">
        <v>0.23138740799999999</v>
      </c>
      <c r="Y103" s="110">
        <f t="shared" si="20"/>
        <v>0.23138740809031252</v>
      </c>
      <c r="Z103" s="2" t="s">
        <v>532</v>
      </c>
      <c r="AA103" s="2" t="s">
        <v>532</v>
      </c>
      <c r="AB103" s="2">
        <v>0.22500000000000001</v>
      </c>
      <c r="AC103" s="110">
        <v>0.2603125</v>
      </c>
      <c r="AD103" s="44">
        <f t="shared" si="21"/>
        <v>0</v>
      </c>
      <c r="AE103" s="44">
        <f t="shared" si="22"/>
        <v>0</v>
      </c>
      <c r="AF103" s="44">
        <f t="shared" si="23"/>
        <v>2.7284726909805301</v>
      </c>
      <c r="AG103" s="44">
        <f t="shared" si="24"/>
        <v>0.6970790533516924</v>
      </c>
      <c r="AH103" s="44">
        <f t="shared" si="25"/>
        <v>3.4255517443322225</v>
      </c>
      <c r="AI103" s="44">
        <v>517.37694444399995</v>
      </c>
      <c r="AJ103" s="111">
        <f t="shared" si="26"/>
        <v>6.620998057834792E-3</v>
      </c>
      <c r="AK103" s="2">
        <f t="shared" si="27"/>
        <v>563</v>
      </c>
    </row>
    <row r="104" spans="1:37">
      <c r="A104" s="2">
        <v>58</v>
      </c>
      <c r="B104" s="2" t="s">
        <v>122</v>
      </c>
      <c r="C104" s="2" t="s">
        <v>17</v>
      </c>
      <c r="D104" s="2" t="s">
        <v>414</v>
      </c>
      <c r="E104" s="2" t="s">
        <v>768</v>
      </c>
      <c r="F104" s="2" t="s">
        <v>64</v>
      </c>
      <c r="H104" s="2" t="s">
        <v>882</v>
      </c>
      <c r="I104" s="2">
        <v>6503</v>
      </c>
      <c r="J104" s="193">
        <v>344</v>
      </c>
      <c r="K104" s="110">
        <f t="shared" si="14"/>
        <v>5.2898662155928033E-2</v>
      </c>
      <c r="L104" s="44">
        <f t="shared" si="15"/>
        <v>0</v>
      </c>
      <c r="M104" s="44">
        <f t="shared" si="16"/>
        <v>0.44580882272</v>
      </c>
      <c r="N104" s="44">
        <f t="shared" si="17"/>
        <v>0.97377488680000013</v>
      </c>
      <c r="O104" s="44">
        <f t="shared" si="18"/>
        <v>0.30041628875999998</v>
      </c>
      <c r="P104" s="2">
        <v>2057996</v>
      </c>
      <c r="Q104" s="193">
        <v>1.265483914</v>
      </c>
      <c r="R104" s="111">
        <v>0</v>
      </c>
      <c r="S104" s="111">
        <v>0.25919117600000002</v>
      </c>
      <c r="T104" s="111">
        <v>0.56614819000000005</v>
      </c>
      <c r="U104" s="111">
        <v>0.17466063300000001</v>
      </c>
      <c r="V104" s="110">
        <f t="shared" si="19"/>
        <v>3.9187795650007691E-2</v>
      </c>
      <c r="W104" s="110">
        <v>0.2603125</v>
      </c>
      <c r="X104" s="110">
        <v>0.233325635</v>
      </c>
      <c r="Y104" s="110">
        <f t="shared" si="20"/>
        <v>0.21820814457781251</v>
      </c>
      <c r="Z104" s="2" t="s">
        <v>532</v>
      </c>
      <c r="AA104" s="2">
        <v>0.17499999999999999</v>
      </c>
      <c r="AB104" s="2">
        <v>0.22500000000000001</v>
      </c>
      <c r="AC104" s="110">
        <v>0.2603125</v>
      </c>
      <c r="AD104" s="44">
        <f t="shared" si="21"/>
        <v>0</v>
      </c>
      <c r="AE104" s="44">
        <f t="shared" si="22"/>
        <v>0.68342492522975995</v>
      </c>
      <c r="AF104" s="44">
        <f t="shared" si="23"/>
        <v>1.9193103018828004</v>
      </c>
      <c r="AG104" s="44">
        <f t="shared" si="24"/>
        <v>0.68505052887025653</v>
      </c>
      <c r="AH104" s="44">
        <f t="shared" si="25"/>
        <v>2.6043608307530568</v>
      </c>
      <c r="AI104" s="44">
        <v>517.37694444399995</v>
      </c>
      <c r="AJ104" s="111">
        <f t="shared" si="26"/>
        <v>5.0337782901243074E-3</v>
      </c>
      <c r="AK104" s="2">
        <f t="shared" si="27"/>
        <v>425</v>
      </c>
    </row>
    <row r="105" spans="1:37">
      <c r="A105" s="2">
        <v>59</v>
      </c>
      <c r="B105" s="2" t="s">
        <v>123</v>
      </c>
      <c r="C105" s="2" t="s">
        <v>17</v>
      </c>
      <c r="D105" s="2" t="s">
        <v>414</v>
      </c>
      <c r="E105" s="2" t="s">
        <v>768</v>
      </c>
      <c r="F105" s="2" t="s">
        <v>64</v>
      </c>
      <c r="H105" s="2" t="s">
        <v>882</v>
      </c>
      <c r="I105" s="2">
        <v>8013</v>
      </c>
      <c r="J105" s="193">
        <v>188</v>
      </c>
      <c r="K105" s="110">
        <f t="shared" si="14"/>
        <v>2.3461874454012231E-2</v>
      </c>
      <c r="L105" s="44">
        <f t="shared" si="15"/>
        <v>0.16273484167999999</v>
      </c>
      <c r="M105" s="44">
        <f t="shared" si="16"/>
        <v>0.20416289579999999</v>
      </c>
      <c r="N105" s="44">
        <f t="shared" si="17"/>
        <v>0.43671010585999998</v>
      </c>
      <c r="O105" s="44">
        <f t="shared" si="18"/>
        <v>0.13639215666000001</v>
      </c>
      <c r="P105" s="2">
        <v>3597297</v>
      </c>
      <c r="Q105" s="193">
        <v>0.32326757499999997</v>
      </c>
      <c r="R105" s="111">
        <v>0.17312217199999999</v>
      </c>
      <c r="S105" s="111">
        <v>0.21719457</v>
      </c>
      <c r="T105" s="111">
        <v>0.46458521899999999</v>
      </c>
      <c r="U105" s="111">
        <v>0.14509803900000001</v>
      </c>
      <c r="V105" s="110">
        <f t="shared" si="19"/>
        <v>1.4304312055909148E-2</v>
      </c>
      <c r="W105" s="110">
        <v>0.25287500000000002</v>
      </c>
      <c r="X105" s="110">
        <v>0.23163394900000001</v>
      </c>
      <c r="Y105" s="110">
        <f t="shared" si="20"/>
        <v>0.19654460783712499</v>
      </c>
      <c r="Z105" s="2">
        <v>0.1</v>
      </c>
      <c r="AA105" s="2">
        <v>0.17499999999999999</v>
      </c>
      <c r="AB105" s="2">
        <v>0.22500000000000001</v>
      </c>
      <c r="AC105" s="110">
        <v>0.25287500000000002</v>
      </c>
      <c r="AD105" s="44">
        <f t="shared" si="21"/>
        <v>0.14255572131168001</v>
      </c>
      <c r="AE105" s="44">
        <f t="shared" si="22"/>
        <v>0.31298171926139995</v>
      </c>
      <c r="AF105" s="44">
        <f t="shared" si="23"/>
        <v>0.86075561865006001</v>
      </c>
      <c r="AG105" s="44">
        <f t="shared" si="24"/>
        <v>0.30213385955088218</v>
      </c>
      <c r="AH105" s="44">
        <f t="shared" si="25"/>
        <v>1.1628894782009422</v>
      </c>
      <c r="AI105" s="44">
        <v>517.37694444399995</v>
      </c>
      <c r="AJ105" s="111">
        <f t="shared" si="26"/>
        <v>2.2476638951328676E-3</v>
      </c>
      <c r="AK105" s="2">
        <f t="shared" si="27"/>
        <v>191</v>
      </c>
    </row>
    <row r="106" spans="1:37">
      <c r="A106" s="2">
        <v>60</v>
      </c>
      <c r="B106" s="2" t="s">
        <v>124</v>
      </c>
      <c r="C106" s="2" t="s">
        <v>17</v>
      </c>
      <c r="D106" s="2" t="s">
        <v>414</v>
      </c>
      <c r="E106" s="2" t="s">
        <v>768</v>
      </c>
      <c r="F106" s="2" t="s">
        <v>64</v>
      </c>
      <c r="H106" s="2" t="s">
        <v>882</v>
      </c>
      <c r="I106" s="2">
        <v>8092</v>
      </c>
      <c r="J106" s="193">
        <v>153</v>
      </c>
      <c r="K106" s="110">
        <f t="shared" si="14"/>
        <v>1.8907563025210083E-2</v>
      </c>
      <c r="L106" s="44">
        <f t="shared" si="15"/>
        <v>0.29038235287499997</v>
      </c>
      <c r="M106" s="44">
        <f t="shared" si="16"/>
        <v>0.37149264679499999</v>
      </c>
      <c r="N106" s="44">
        <f t="shared" si="17"/>
        <v>0.10312500032999999</v>
      </c>
      <c r="O106" s="44">
        <f t="shared" si="18"/>
        <v>0</v>
      </c>
      <c r="P106" s="2">
        <v>1488308</v>
      </c>
      <c r="Q106" s="193">
        <v>0.13657077400000001</v>
      </c>
      <c r="R106" s="111">
        <v>0.37958477499999999</v>
      </c>
      <c r="S106" s="111">
        <v>0.48561130299999999</v>
      </c>
      <c r="T106" s="111">
        <v>0.13480392199999999</v>
      </c>
      <c r="U106" s="111">
        <v>0</v>
      </c>
      <c r="V106" s="110">
        <f t="shared" si="19"/>
        <v>2.5488136512605039E-3</v>
      </c>
      <c r="W106" s="110">
        <v>0.22500000000000001</v>
      </c>
      <c r="X106" s="110">
        <v>0.22500000000000001</v>
      </c>
      <c r="Y106" s="110">
        <f t="shared" si="20"/>
        <v>0.15327133797499998</v>
      </c>
      <c r="Z106" s="2">
        <v>0.1</v>
      </c>
      <c r="AA106" s="2">
        <v>0.17499999999999999</v>
      </c>
      <c r="AB106" s="2">
        <v>0.22500000000000001</v>
      </c>
      <c r="AC106" s="110"/>
      <c r="AD106" s="44">
        <f t="shared" si="21"/>
        <v>0.25437494111849995</v>
      </c>
      <c r="AE106" s="44">
        <f t="shared" si="22"/>
        <v>0.56949822753673496</v>
      </c>
      <c r="AF106" s="44">
        <f t="shared" si="23"/>
        <v>0.20325937565043001</v>
      </c>
      <c r="AG106" s="44">
        <f t="shared" si="24"/>
        <v>0</v>
      </c>
      <c r="AH106" s="44">
        <f t="shared" si="25"/>
        <v>0.20325937565043001</v>
      </c>
      <c r="AI106" s="44">
        <v>517.37694444399995</v>
      </c>
      <c r="AJ106" s="111">
        <f t="shared" si="26"/>
        <v>3.9286515920971903E-4</v>
      </c>
      <c r="AK106" s="2">
        <f t="shared" si="27"/>
        <v>34</v>
      </c>
    </row>
    <row r="107" spans="1:37">
      <c r="A107" s="2">
        <v>61</v>
      </c>
      <c r="B107" s="2" t="s">
        <v>125</v>
      </c>
      <c r="C107" s="2" t="s">
        <v>17</v>
      </c>
      <c r="D107" s="2" t="s">
        <v>414</v>
      </c>
      <c r="E107" s="2" t="s">
        <v>768</v>
      </c>
      <c r="F107" s="2" t="s">
        <v>64</v>
      </c>
      <c r="H107" s="2" t="s">
        <v>882</v>
      </c>
      <c r="I107" s="2">
        <v>4922</v>
      </c>
      <c r="J107" s="193">
        <v>76</v>
      </c>
      <c r="K107" s="110">
        <f t="shared" si="14"/>
        <v>1.5440877691995123E-2</v>
      </c>
      <c r="L107" s="44">
        <f t="shared" si="15"/>
        <v>6.4900608499999998E-2</v>
      </c>
      <c r="M107" s="44">
        <f t="shared" si="16"/>
        <v>0.20316910824000001</v>
      </c>
      <c r="N107" s="44">
        <f t="shared" si="17"/>
        <v>0.11193028326000001</v>
      </c>
      <c r="O107" s="44">
        <f t="shared" si="18"/>
        <v>0</v>
      </c>
      <c r="P107" s="2">
        <v>532715</v>
      </c>
      <c r="Q107" s="193">
        <v>0.41413248800000002</v>
      </c>
      <c r="R107" s="111">
        <v>0.17079107499999999</v>
      </c>
      <c r="S107" s="111">
        <v>0.53465554800000004</v>
      </c>
      <c r="T107" s="111">
        <v>0.29455337700000001</v>
      </c>
      <c r="U107" s="111">
        <v>0</v>
      </c>
      <c r="V107" s="110">
        <f t="shared" si="19"/>
        <v>4.5481626680211294E-3</v>
      </c>
      <c r="W107" s="110">
        <v>0.22950000000000001</v>
      </c>
      <c r="X107" s="110">
        <v>0.22500000000000001</v>
      </c>
      <c r="Y107" s="110">
        <f t="shared" si="20"/>
        <v>0.176918338225</v>
      </c>
      <c r="Z107" s="2">
        <v>0.1</v>
      </c>
      <c r="AA107" s="2">
        <v>0.17499999999999999</v>
      </c>
      <c r="AB107" s="2">
        <v>0.22500000000000001</v>
      </c>
      <c r="AC107" s="110"/>
      <c r="AD107" s="44">
        <f t="shared" si="21"/>
        <v>5.6852933045999997E-2</v>
      </c>
      <c r="AE107" s="44">
        <f t="shared" si="22"/>
        <v>0.31145824293191998</v>
      </c>
      <c r="AF107" s="44">
        <f t="shared" si="23"/>
        <v>0.22061458830546002</v>
      </c>
      <c r="AG107" s="44">
        <f t="shared" si="24"/>
        <v>0</v>
      </c>
      <c r="AH107" s="44">
        <f t="shared" si="25"/>
        <v>0.22061458830546002</v>
      </c>
      <c r="AI107" s="44">
        <v>517.37694444399995</v>
      </c>
      <c r="AJ107" s="111">
        <f t="shared" si="26"/>
        <v>4.2640977854655637E-4</v>
      </c>
      <c r="AK107" s="2">
        <f t="shared" si="27"/>
        <v>37</v>
      </c>
    </row>
    <row r="108" spans="1:37">
      <c r="A108" s="2">
        <v>62</v>
      </c>
      <c r="B108" s="2" t="s">
        <v>126</v>
      </c>
      <c r="C108" s="2" t="s">
        <v>17</v>
      </c>
      <c r="D108" s="2" t="s">
        <v>414</v>
      </c>
      <c r="E108" s="2" t="s">
        <v>768</v>
      </c>
      <c r="F108" s="2" t="s">
        <v>64</v>
      </c>
      <c r="H108" s="2" t="s">
        <v>882</v>
      </c>
      <c r="I108" s="2">
        <v>6815</v>
      </c>
      <c r="J108" s="193">
        <v>223</v>
      </c>
      <c r="K108" s="110">
        <f t="shared" si="14"/>
        <v>3.2721936903888478E-2</v>
      </c>
      <c r="L108" s="44">
        <f t="shared" si="15"/>
        <v>0.17466432184</v>
      </c>
      <c r="M108" s="44">
        <f t="shared" si="16"/>
        <v>0.72985706794999994</v>
      </c>
      <c r="N108" s="44">
        <f t="shared" si="17"/>
        <v>0.21047860909499999</v>
      </c>
      <c r="O108" s="44">
        <f t="shared" si="18"/>
        <v>0</v>
      </c>
      <c r="P108" s="2">
        <v>2031780</v>
      </c>
      <c r="Q108" s="193">
        <v>0.204182214</v>
      </c>
      <c r="R108" s="111">
        <v>0.15664961599999999</v>
      </c>
      <c r="S108" s="111">
        <v>0.65458033000000004</v>
      </c>
      <c r="T108" s="111">
        <v>0.18877005299999999</v>
      </c>
      <c r="U108" s="111">
        <v>0</v>
      </c>
      <c r="V108" s="110">
        <f t="shared" si="19"/>
        <v>6.1769217636096834E-3</v>
      </c>
      <c r="W108" s="110">
        <v>0.22500000000000001</v>
      </c>
      <c r="X108" s="110">
        <v>0.22500000000000001</v>
      </c>
      <c r="Y108" s="110">
        <f t="shared" si="20"/>
        <v>0.17268978127500001</v>
      </c>
      <c r="Z108" s="2">
        <v>0.1</v>
      </c>
      <c r="AA108" s="2">
        <v>0.17499999999999999</v>
      </c>
      <c r="AB108" s="2">
        <v>0.22500000000000001</v>
      </c>
      <c r="AC108" s="110"/>
      <c r="AD108" s="44">
        <f t="shared" si="21"/>
        <v>0.15300594593184</v>
      </c>
      <c r="AE108" s="44">
        <f t="shared" si="22"/>
        <v>1.1188708851673499</v>
      </c>
      <c r="AF108" s="44">
        <f t="shared" si="23"/>
        <v>0.41485333852624495</v>
      </c>
      <c r="AG108" s="44">
        <f t="shared" si="24"/>
        <v>0</v>
      </c>
      <c r="AH108" s="44">
        <f t="shared" si="25"/>
        <v>0.41485333852624495</v>
      </c>
      <c r="AI108" s="44">
        <v>517.37694444399995</v>
      </c>
      <c r="AJ108" s="111">
        <f t="shared" si="26"/>
        <v>8.01839631590209E-4</v>
      </c>
      <c r="AK108" s="2">
        <f t="shared" si="27"/>
        <v>70</v>
      </c>
    </row>
    <row r="109" spans="1:37">
      <c r="A109" s="2">
        <v>64</v>
      </c>
      <c r="B109" s="2" t="s">
        <v>128</v>
      </c>
      <c r="C109" s="2" t="s">
        <v>17</v>
      </c>
      <c r="D109" s="2" t="s">
        <v>414</v>
      </c>
      <c r="E109" s="2" t="s">
        <v>768</v>
      </c>
      <c r="F109" s="2" t="s">
        <v>64</v>
      </c>
      <c r="H109" s="2" t="s">
        <v>882</v>
      </c>
      <c r="I109" s="2">
        <v>7930</v>
      </c>
      <c r="J109" s="193">
        <v>541</v>
      </c>
      <c r="K109" s="110">
        <f t="shared" si="14"/>
        <v>6.8221941992433796E-2</v>
      </c>
      <c r="L109" s="44">
        <f t="shared" si="15"/>
        <v>0</v>
      </c>
      <c r="M109" s="44">
        <f t="shared" si="16"/>
        <v>0.71024331572499999</v>
      </c>
      <c r="N109" s="44">
        <f t="shared" si="17"/>
        <v>1.64299302829</v>
      </c>
      <c r="O109" s="44">
        <f t="shared" si="18"/>
        <v>0.35176365598500009</v>
      </c>
      <c r="P109" s="2">
        <v>1602754</v>
      </c>
      <c r="Q109" s="193">
        <v>2.5097250689999999</v>
      </c>
      <c r="R109" s="111">
        <v>0</v>
      </c>
      <c r="S109" s="111">
        <v>0.26256684499999999</v>
      </c>
      <c r="T109" s="111">
        <v>0.607391138</v>
      </c>
      <c r="U109" s="111">
        <v>0.13004201700000001</v>
      </c>
      <c r="V109" s="110">
        <f t="shared" si="19"/>
        <v>5.0309121923707435E-2</v>
      </c>
      <c r="W109" s="110">
        <v>0.25446875000000002</v>
      </c>
      <c r="X109" s="110">
        <v>0.23019664100000001</v>
      </c>
      <c r="Y109" s="110">
        <f t="shared" si="20"/>
        <v>0.21570383343846875</v>
      </c>
      <c r="Z109" s="2" t="s">
        <v>532</v>
      </c>
      <c r="AA109" s="2">
        <v>0.17499999999999999</v>
      </c>
      <c r="AB109" s="2">
        <v>0.22500000000000001</v>
      </c>
      <c r="AC109" s="110">
        <v>0.25446875000000002</v>
      </c>
      <c r="AD109" s="44">
        <f t="shared" si="21"/>
        <v>0</v>
      </c>
      <c r="AE109" s="44">
        <f t="shared" si="22"/>
        <v>1.0888030030064249</v>
      </c>
      <c r="AF109" s="44">
        <f t="shared" si="23"/>
        <v>3.2383392587595901</v>
      </c>
      <c r="AG109" s="44">
        <f t="shared" si="24"/>
        <v>0.78413263462525296</v>
      </c>
      <c r="AH109" s="44">
        <f t="shared" si="25"/>
        <v>4.0224718933848429</v>
      </c>
      <c r="AI109" s="44">
        <v>517.37694444399995</v>
      </c>
      <c r="AJ109" s="111">
        <f t="shared" si="26"/>
        <v>7.7747412917821444E-3</v>
      </c>
      <c r="AK109" s="2">
        <f t="shared" si="27"/>
        <v>665</v>
      </c>
    </row>
    <row r="110" spans="1:37">
      <c r="A110" s="2">
        <v>65</v>
      </c>
      <c r="B110" s="2" t="s">
        <v>129</v>
      </c>
      <c r="C110" s="2" t="s">
        <v>17</v>
      </c>
      <c r="D110" s="2" t="s">
        <v>414</v>
      </c>
      <c r="E110" s="2" t="s">
        <v>768</v>
      </c>
      <c r="F110" s="2" t="s">
        <v>64</v>
      </c>
      <c r="H110" s="2" t="s">
        <v>882</v>
      </c>
      <c r="I110" s="2">
        <v>6527</v>
      </c>
      <c r="J110" s="193">
        <v>683</v>
      </c>
      <c r="K110" s="110">
        <f t="shared" si="14"/>
        <v>0.10464225524743374</v>
      </c>
      <c r="L110" s="44">
        <f t="shared" si="15"/>
        <v>0</v>
      </c>
      <c r="M110" s="44">
        <f t="shared" si="16"/>
        <v>1.4827628660400001</v>
      </c>
      <c r="N110" s="44">
        <f t="shared" si="17"/>
        <v>1.93223713396</v>
      </c>
      <c r="O110" s="44">
        <f t="shared" si="18"/>
        <v>0</v>
      </c>
      <c r="P110" s="2">
        <v>1465612</v>
      </c>
      <c r="Q110" s="193">
        <v>2.5985317999999999</v>
      </c>
      <c r="R110" s="111">
        <v>0</v>
      </c>
      <c r="S110" s="111">
        <v>0.43419117600000001</v>
      </c>
      <c r="T110" s="111">
        <v>0.56580882399999999</v>
      </c>
      <c r="U110" s="111">
        <v>0</v>
      </c>
      <c r="V110" s="110">
        <f t="shared" si="19"/>
        <v>5.9207511382258313E-2</v>
      </c>
      <c r="W110" s="110">
        <v>0.24756249999999999</v>
      </c>
      <c r="X110" s="110">
        <v>0.22500000000000001</v>
      </c>
      <c r="Y110" s="110">
        <f t="shared" si="20"/>
        <v>0.2032904412</v>
      </c>
      <c r="Z110" s="2" t="s">
        <v>532</v>
      </c>
      <c r="AA110" s="2">
        <v>0.17499999999999999</v>
      </c>
      <c r="AB110" s="2">
        <v>0.22500000000000001</v>
      </c>
      <c r="AC110" s="110"/>
      <c r="AD110" s="44">
        <f t="shared" si="21"/>
        <v>0</v>
      </c>
      <c r="AE110" s="44">
        <f t="shared" si="22"/>
        <v>2.2730754736393202</v>
      </c>
      <c r="AF110" s="44">
        <f t="shared" si="23"/>
        <v>3.8084393910351602</v>
      </c>
      <c r="AG110" s="44">
        <f t="shared" si="24"/>
        <v>0</v>
      </c>
      <c r="AH110" s="44">
        <f t="shared" si="25"/>
        <v>3.8084393910351602</v>
      </c>
      <c r="AI110" s="44">
        <v>517.37694444399995</v>
      </c>
      <c r="AJ110" s="111">
        <f t="shared" si="26"/>
        <v>7.3610535450664627E-3</v>
      </c>
      <c r="AK110" s="2">
        <f t="shared" si="27"/>
        <v>644</v>
      </c>
    </row>
    <row r="111" spans="1:37">
      <c r="A111" s="2">
        <v>66</v>
      </c>
      <c r="B111" s="2" t="s">
        <v>130</v>
      </c>
      <c r="C111" s="2" t="s">
        <v>17</v>
      </c>
      <c r="D111" s="2" t="s">
        <v>414</v>
      </c>
      <c r="E111" s="2" t="s">
        <v>768</v>
      </c>
      <c r="F111" s="2" t="s">
        <v>64</v>
      </c>
      <c r="H111" s="2" t="s">
        <v>882</v>
      </c>
      <c r="I111" s="2">
        <v>3996</v>
      </c>
      <c r="J111" s="193">
        <v>244</v>
      </c>
      <c r="K111" s="110">
        <f t="shared" si="14"/>
        <v>6.1061061061061059E-2</v>
      </c>
      <c r="L111" s="44">
        <f t="shared" si="15"/>
        <v>0</v>
      </c>
      <c r="M111" s="44">
        <f t="shared" si="16"/>
        <v>0.13065397972000004</v>
      </c>
      <c r="N111" s="44">
        <f t="shared" si="17"/>
        <v>1.08934602028</v>
      </c>
      <c r="O111" s="44">
        <f t="shared" si="18"/>
        <v>0</v>
      </c>
      <c r="P111" s="2">
        <v>1016485</v>
      </c>
      <c r="Q111" s="193">
        <v>2.1122800700000002</v>
      </c>
      <c r="R111" s="111">
        <v>0</v>
      </c>
      <c r="S111" s="111">
        <v>0.10709342600000001</v>
      </c>
      <c r="T111" s="111">
        <v>0.89290657399999995</v>
      </c>
      <c r="U111" s="111">
        <v>0</v>
      </c>
      <c r="V111" s="110">
        <f t="shared" si="19"/>
        <v>5.4521822836836834E-2</v>
      </c>
      <c r="W111" s="110">
        <v>0.24437499999999998</v>
      </c>
      <c r="X111" s="110">
        <v>0.22500000000000001</v>
      </c>
      <c r="Y111" s="110">
        <f t="shared" si="20"/>
        <v>0.2196453287</v>
      </c>
      <c r="Z111" s="2" t="s">
        <v>532</v>
      </c>
      <c r="AA111" s="2">
        <v>0.17499999999999999</v>
      </c>
      <c r="AB111" s="2">
        <v>0.22500000000000001</v>
      </c>
      <c r="AC111" s="110"/>
      <c r="AD111" s="44">
        <f t="shared" si="21"/>
        <v>0</v>
      </c>
      <c r="AE111" s="44">
        <f t="shared" si="22"/>
        <v>0.20029255091076004</v>
      </c>
      <c r="AF111" s="44">
        <f t="shared" si="23"/>
        <v>2.14710100597188</v>
      </c>
      <c r="AG111" s="44">
        <f t="shared" si="24"/>
        <v>0</v>
      </c>
      <c r="AH111" s="44">
        <f t="shared" si="25"/>
        <v>2.14710100597188</v>
      </c>
      <c r="AI111" s="44">
        <v>517.37694444399995</v>
      </c>
      <c r="AJ111" s="111">
        <f t="shared" si="26"/>
        <v>4.1499742673676071E-3</v>
      </c>
      <c r="AK111" s="2">
        <f t="shared" si="27"/>
        <v>363</v>
      </c>
    </row>
    <row r="112" spans="1:37">
      <c r="A112" s="2">
        <v>307</v>
      </c>
      <c r="B112" s="2" t="s">
        <v>358</v>
      </c>
      <c r="C112" s="2" t="s">
        <v>17</v>
      </c>
      <c r="D112" s="2" t="s">
        <v>414</v>
      </c>
      <c r="E112" s="2" t="s">
        <v>768</v>
      </c>
      <c r="F112" s="2" t="s">
        <v>64</v>
      </c>
      <c r="H112" s="2" t="s">
        <v>882</v>
      </c>
      <c r="I112" s="2">
        <v>20503</v>
      </c>
      <c r="J112" s="193">
        <v>2612</v>
      </c>
      <c r="K112" s="110">
        <f t="shared" si="14"/>
        <v>0.12739599083061015</v>
      </c>
      <c r="L112" s="44">
        <f t="shared" si="15"/>
        <v>0</v>
      </c>
      <c r="M112" s="44">
        <f t="shared" si="16"/>
        <v>3.0498941207199999</v>
      </c>
      <c r="N112" s="44">
        <f t="shared" si="17"/>
        <v>10.010105879280001</v>
      </c>
      <c r="O112" s="44">
        <f t="shared" si="18"/>
        <v>0</v>
      </c>
      <c r="P112" s="2">
        <v>2245470</v>
      </c>
      <c r="Q112" s="193">
        <v>8.7865429929999994</v>
      </c>
      <c r="R112" s="111">
        <v>0</v>
      </c>
      <c r="S112" s="111">
        <v>0.23352941199999999</v>
      </c>
      <c r="T112" s="111">
        <v>0.76647058800000001</v>
      </c>
      <c r="U112" s="111">
        <v>0</v>
      </c>
      <c r="V112" s="110">
        <f t="shared" si="19"/>
        <v>9.7645280000780377E-2</v>
      </c>
      <c r="W112" s="110">
        <v>0.24171875000000004</v>
      </c>
      <c r="X112" s="110">
        <v>0.22500000000000001</v>
      </c>
      <c r="Y112" s="110">
        <f t="shared" si="20"/>
        <v>0.21332352939999999</v>
      </c>
      <c r="Z112" s="2" t="s">
        <v>532</v>
      </c>
      <c r="AA112" s="2">
        <v>0.17499999999999999</v>
      </c>
      <c r="AB112" s="2">
        <v>0.22500000000000001</v>
      </c>
      <c r="AC112" s="110"/>
      <c r="AD112" s="44">
        <f t="shared" si="21"/>
        <v>0</v>
      </c>
      <c r="AE112" s="44">
        <f t="shared" si="22"/>
        <v>4.6754876870637601</v>
      </c>
      <c r="AF112" s="44">
        <f t="shared" si="23"/>
        <v>19.729918688060881</v>
      </c>
      <c r="AG112" s="44">
        <f t="shared" si="24"/>
        <v>0</v>
      </c>
      <c r="AH112" s="44">
        <f t="shared" si="25"/>
        <v>19.729918688060881</v>
      </c>
      <c r="AI112" s="44">
        <v>517.37694444399995</v>
      </c>
      <c r="AJ112" s="111">
        <f t="shared" si="26"/>
        <v>3.8134514689794834E-2</v>
      </c>
      <c r="AK112" s="2">
        <f t="shared" si="27"/>
        <v>3337</v>
      </c>
    </row>
    <row r="113" spans="1:37">
      <c r="A113" s="2">
        <v>67</v>
      </c>
      <c r="B113" s="2" t="s">
        <v>131</v>
      </c>
      <c r="C113" s="2" t="s">
        <v>17</v>
      </c>
      <c r="D113" s="2" t="s">
        <v>414</v>
      </c>
      <c r="E113" s="2" t="s">
        <v>768</v>
      </c>
      <c r="F113" s="2" t="s">
        <v>64</v>
      </c>
      <c r="H113" s="2" t="s">
        <v>882</v>
      </c>
      <c r="I113" s="2">
        <v>15387</v>
      </c>
      <c r="J113" s="193">
        <v>666</v>
      </c>
      <c r="K113" s="110">
        <f t="shared" si="14"/>
        <v>4.3283291089881069E-2</v>
      </c>
      <c r="L113" s="44">
        <f t="shared" si="15"/>
        <v>0</v>
      </c>
      <c r="M113" s="44">
        <f t="shared" si="16"/>
        <v>0</v>
      </c>
      <c r="N113" s="44">
        <f t="shared" si="17"/>
        <v>0.14971008339000003</v>
      </c>
      <c r="O113" s="44">
        <f t="shared" si="18"/>
        <v>3.18028991661</v>
      </c>
      <c r="P113" s="2">
        <v>2858714</v>
      </c>
      <c r="Q113" s="193">
        <v>3.2222256379999998</v>
      </c>
      <c r="R113" s="111">
        <v>0</v>
      </c>
      <c r="S113" s="111">
        <v>0</v>
      </c>
      <c r="T113" s="111">
        <v>4.4957983E-2</v>
      </c>
      <c r="U113" s="111">
        <v>0.95504201700000002</v>
      </c>
      <c r="V113" s="110">
        <f t="shared" si="19"/>
        <v>4.3283291089881069E-2</v>
      </c>
      <c r="W113" s="110">
        <v>0.40109374999999997</v>
      </c>
      <c r="X113" s="110">
        <v>0.315775417</v>
      </c>
      <c r="Y113" s="110">
        <f t="shared" si="20"/>
        <v>0.31577541716248836</v>
      </c>
      <c r="Z113" s="2" t="s">
        <v>532</v>
      </c>
      <c r="AA113" s="2" t="s">
        <v>532</v>
      </c>
      <c r="AB113" s="2">
        <v>0.22500000000000001</v>
      </c>
      <c r="AC113" s="110">
        <v>0.32004861099999998</v>
      </c>
      <c r="AD113" s="44">
        <f t="shared" si="21"/>
        <v>0</v>
      </c>
      <c r="AE113" s="44">
        <f t="shared" si="22"/>
        <v>0</v>
      </c>
      <c r="AF113" s="44">
        <f t="shared" si="23"/>
        <v>0.29507857436169005</v>
      </c>
      <c r="AG113" s="44">
        <f t="shared" si="24"/>
        <v>8.9163429646018262</v>
      </c>
      <c r="AH113" s="44">
        <f t="shared" si="25"/>
        <v>9.211421538963517</v>
      </c>
      <c r="AI113" s="44">
        <v>517.37694444399995</v>
      </c>
      <c r="AJ113" s="111">
        <f t="shared" si="26"/>
        <v>1.7804081990670434E-2</v>
      </c>
      <c r="AK113" s="2">
        <f t="shared" si="27"/>
        <v>1110</v>
      </c>
    </row>
    <row r="114" spans="1:37">
      <c r="A114" s="2">
        <v>68</v>
      </c>
      <c r="B114" s="2" t="s">
        <v>132</v>
      </c>
      <c r="C114" s="2" t="s">
        <v>17</v>
      </c>
      <c r="D114" s="2" t="s">
        <v>414</v>
      </c>
      <c r="E114" s="2" t="s">
        <v>768</v>
      </c>
      <c r="F114" s="2" t="s">
        <v>64</v>
      </c>
      <c r="H114" s="2" t="s">
        <v>882</v>
      </c>
      <c r="I114" s="2">
        <v>16214</v>
      </c>
      <c r="J114" s="193">
        <v>1250</v>
      </c>
      <c r="K114" s="110">
        <f t="shared" si="14"/>
        <v>7.7093869495497722E-2</v>
      </c>
      <c r="L114" s="44">
        <f t="shared" si="15"/>
        <v>0.5422794125</v>
      </c>
      <c r="M114" s="44">
        <f t="shared" si="16"/>
        <v>2.9241071437500001</v>
      </c>
      <c r="N114" s="44">
        <f t="shared" si="17"/>
        <v>2.7836134437500002</v>
      </c>
      <c r="O114" s="44">
        <f t="shared" si="18"/>
        <v>0</v>
      </c>
      <c r="P114" s="2">
        <v>2170714</v>
      </c>
      <c r="Q114" s="193">
        <v>2.52751035</v>
      </c>
      <c r="R114" s="111">
        <v>8.6764705999999997E-2</v>
      </c>
      <c r="S114" s="111">
        <v>0.46785714299999998</v>
      </c>
      <c r="T114" s="111">
        <v>0.445378151</v>
      </c>
      <c r="U114" s="111">
        <v>0</v>
      </c>
      <c r="V114" s="110">
        <f t="shared" si="19"/>
        <v>3.4335925049340077E-2</v>
      </c>
      <c r="W114" s="110">
        <v>0.23534374999999999</v>
      </c>
      <c r="X114" s="110">
        <v>0.22500000000000001</v>
      </c>
      <c r="Y114" s="110">
        <f t="shared" si="20"/>
        <v>0.19076155459999999</v>
      </c>
      <c r="Z114" s="2">
        <v>0.1</v>
      </c>
      <c r="AA114" s="2">
        <v>0.17499999999999999</v>
      </c>
      <c r="AB114" s="2">
        <v>0.22500000000000001</v>
      </c>
      <c r="AC114" s="110"/>
      <c r="AD114" s="44">
        <f t="shared" si="21"/>
        <v>0.47503676535</v>
      </c>
      <c r="AE114" s="44">
        <f t="shared" si="22"/>
        <v>4.4826562513687502</v>
      </c>
      <c r="AF114" s="44">
        <f t="shared" si="23"/>
        <v>5.4865020976312504</v>
      </c>
      <c r="AG114" s="44">
        <f t="shared" si="24"/>
        <v>0</v>
      </c>
      <c r="AH114" s="44">
        <f t="shared" si="25"/>
        <v>5.4865020976312504</v>
      </c>
      <c r="AI114" s="44">
        <v>517.37694444399995</v>
      </c>
      <c r="AJ114" s="111">
        <f t="shared" si="26"/>
        <v>1.0604458038862419E-2</v>
      </c>
      <c r="AK114" s="2">
        <f t="shared" si="27"/>
        <v>928</v>
      </c>
    </row>
    <row r="115" spans="1:37">
      <c r="A115" s="2">
        <v>84</v>
      </c>
      <c r="B115" s="2" t="s">
        <v>139</v>
      </c>
      <c r="C115" s="2" t="s">
        <v>16</v>
      </c>
      <c r="D115" s="2" t="s">
        <v>421</v>
      </c>
      <c r="E115" s="2" t="s">
        <v>768</v>
      </c>
      <c r="F115" s="2" t="s">
        <v>64</v>
      </c>
      <c r="H115" s="2" t="s">
        <v>882</v>
      </c>
      <c r="I115" s="2">
        <v>3682</v>
      </c>
      <c r="J115" s="193">
        <v>994</v>
      </c>
      <c r="K115" s="110">
        <f t="shared" si="14"/>
        <v>0.26996197718631176</v>
      </c>
      <c r="L115" s="44">
        <f t="shared" si="15"/>
        <v>0.59932352794999999</v>
      </c>
      <c r="M115" s="44">
        <f t="shared" si="16"/>
        <v>1.2529411747999999</v>
      </c>
      <c r="N115" s="44">
        <f t="shared" si="17"/>
        <v>1.1360907940900002</v>
      </c>
      <c r="O115" s="44">
        <f t="shared" si="18"/>
        <v>1.9816445031600001</v>
      </c>
      <c r="P115" s="2">
        <v>3781274</v>
      </c>
      <c r="Q115" s="193">
        <v>2.060397096</v>
      </c>
      <c r="R115" s="111">
        <v>0.120588235</v>
      </c>
      <c r="S115" s="111">
        <v>0.25210083999999999</v>
      </c>
      <c r="T115" s="111">
        <v>0.22858969700000001</v>
      </c>
      <c r="U115" s="111">
        <v>0.39872122799999998</v>
      </c>
      <c r="V115" s="110">
        <f t="shared" si="19"/>
        <v>0.16935009762357411</v>
      </c>
      <c r="W115" s="110">
        <v>0.37240624999999999</v>
      </c>
      <c r="X115" s="110">
        <v>0.285263188</v>
      </c>
      <c r="Y115" s="110">
        <f t="shared" si="20"/>
        <v>0.23512518505475</v>
      </c>
      <c r="Z115" s="2">
        <v>0.1</v>
      </c>
      <c r="AA115" s="2">
        <v>0.17499999999999999</v>
      </c>
      <c r="AB115" s="2">
        <v>0.22500000000000001</v>
      </c>
      <c r="AC115" s="110">
        <v>0.3198125</v>
      </c>
      <c r="AD115" s="44">
        <f t="shared" si="21"/>
        <v>0.52500741048420008</v>
      </c>
      <c r="AE115" s="44">
        <f t="shared" si="22"/>
        <v>1.9207588209683997</v>
      </c>
      <c r="AF115" s="44">
        <f t="shared" si="23"/>
        <v>2.2392349551513906</v>
      </c>
      <c r="AG115" s="44">
        <f t="shared" si="24"/>
        <v>5.5516910201616723</v>
      </c>
      <c r="AH115" s="44">
        <f t="shared" si="25"/>
        <v>7.7909259753130629</v>
      </c>
      <c r="AI115" s="44">
        <v>53.363055555999999</v>
      </c>
      <c r="AJ115" s="111">
        <f t="shared" si="26"/>
        <v>0.14599849828946071</v>
      </c>
      <c r="AK115" s="2">
        <f t="shared" si="27"/>
        <v>1039</v>
      </c>
    </row>
    <row r="116" spans="1:37">
      <c r="A116" s="2">
        <v>85</v>
      </c>
      <c r="B116" s="2" t="s">
        <v>140</v>
      </c>
      <c r="C116" s="2" t="s">
        <v>16</v>
      </c>
      <c r="D116" s="2" t="s">
        <v>421</v>
      </c>
      <c r="E116" s="2" t="s">
        <v>768</v>
      </c>
      <c r="F116" s="2" t="s">
        <v>64</v>
      </c>
      <c r="H116" s="2" t="s">
        <v>882</v>
      </c>
      <c r="I116" s="2">
        <v>3666</v>
      </c>
      <c r="J116" s="193">
        <v>2174</v>
      </c>
      <c r="K116" s="110">
        <f t="shared" si="14"/>
        <v>0.59301691216584829</v>
      </c>
      <c r="L116" s="44">
        <f t="shared" si="15"/>
        <v>0</v>
      </c>
      <c r="M116" s="44">
        <f t="shared" si="16"/>
        <v>0</v>
      </c>
      <c r="N116" s="44">
        <f t="shared" si="17"/>
        <v>1.1820358556299999</v>
      </c>
      <c r="O116" s="44">
        <f t="shared" si="18"/>
        <v>9.6879641443699995</v>
      </c>
      <c r="P116" s="2">
        <v>196654</v>
      </c>
      <c r="Q116" s="193">
        <v>168.77726227599999</v>
      </c>
      <c r="R116" s="111">
        <v>0</v>
      </c>
      <c r="S116" s="111">
        <v>0</v>
      </c>
      <c r="T116" s="111">
        <v>0.10874294900000001</v>
      </c>
      <c r="U116" s="111">
        <v>0.89125705099999997</v>
      </c>
      <c r="V116" s="110">
        <f t="shared" si="19"/>
        <v>0.59301691216584829</v>
      </c>
      <c r="W116" s="110">
        <v>0.47918749999999999</v>
      </c>
      <c r="X116" s="110">
        <v>0.34856443500000001</v>
      </c>
      <c r="Y116" s="110">
        <f t="shared" si="20"/>
        <v>0.34856443458629688</v>
      </c>
      <c r="Z116" s="2" t="s">
        <v>532</v>
      </c>
      <c r="AA116" s="2" t="s">
        <v>532</v>
      </c>
      <c r="AB116" s="2">
        <v>0.22500000000000001</v>
      </c>
      <c r="AC116" s="110">
        <v>0.363640625</v>
      </c>
      <c r="AD116" s="44">
        <f t="shared" si="21"/>
        <v>0</v>
      </c>
      <c r="AE116" s="44">
        <f t="shared" si="22"/>
        <v>0</v>
      </c>
      <c r="AF116" s="44">
        <f t="shared" si="23"/>
        <v>2.3297926714467296</v>
      </c>
      <c r="AG116" s="44">
        <f t="shared" si="24"/>
        <v>30.860931067181959</v>
      </c>
      <c r="AH116" s="44">
        <f t="shared" si="25"/>
        <v>33.190723738628691</v>
      </c>
      <c r="AI116" s="44">
        <v>53.363055555999999</v>
      </c>
      <c r="AJ116" s="111">
        <f t="shared" si="26"/>
        <v>0.62197944613193756</v>
      </c>
      <c r="AK116" s="2">
        <f t="shared" si="27"/>
        <v>3623</v>
      </c>
    </row>
    <row r="117" spans="1:37">
      <c r="A117" s="2">
        <v>86</v>
      </c>
      <c r="B117" s="2" t="s">
        <v>141</v>
      </c>
      <c r="C117" s="2" t="s">
        <v>16</v>
      </c>
      <c r="D117" s="2" t="s">
        <v>421</v>
      </c>
      <c r="E117" s="2" t="s">
        <v>768</v>
      </c>
      <c r="F117" s="2" t="s">
        <v>64</v>
      </c>
      <c r="H117" s="2" t="s">
        <v>882</v>
      </c>
      <c r="I117" s="2">
        <v>4910</v>
      </c>
      <c r="J117" s="193">
        <v>3359</v>
      </c>
      <c r="K117" s="110">
        <f t="shared" si="14"/>
        <v>0.68411405295315686</v>
      </c>
      <c r="L117" s="44">
        <f t="shared" si="15"/>
        <v>0</v>
      </c>
      <c r="M117" s="44">
        <f t="shared" si="16"/>
        <v>0</v>
      </c>
      <c r="N117" s="44">
        <f t="shared" si="17"/>
        <v>1.2312674318650001</v>
      </c>
      <c r="O117" s="44">
        <f t="shared" si="18"/>
        <v>15.563732568135002</v>
      </c>
      <c r="P117" s="2">
        <v>334791</v>
      </c>
      <c r="Q117" s="193">
        <v>158.42453114</v>
      </c>
      <c r="R117" s="111">
        <v>0</v>
      </c>
      <c r="S117" s="111">
        <v>0</v>
      </c>
      <c r="T117" s="111">
        <v>7.3311547000000005E-2</v>
      </c>
      <c r="U117" s="111">
        <v>0.92668845300000002</v>
      </c>
      <c r="V117" s="110">
        <f t="shared" si="19"/>
        <v>0.68411405295315686</v>
      </c>
      <c r="W117" s="110">
        <v>0.51212500000000005</v>
      </c>
      <c r="X117" s="110">
        <v>0.36050566299999998</v>
      </c>
      <c r="Y117" s="110">
        <f t="shared" si="20"/>
        <v>0.36050566216171137</v>
      </c>
      <c r="Z117" s="2" t="s">
        <v>532</v>
      </c>
      <c r="AA117" s="2" t="s">
        <v>532</v>
      </c>
      <c r="AB117" s="2">
        <v>0.22500000000000001</v>
      </c>
      <c r="AC117" s="110">
        <v>0.37122569399999999</v>
      </c>
      <c r="AD117" s="44">
        <f t="shared" si="21"/>
        <v>0</v>
      </c>
      <c r="AE117" s="44">
        <f t="shared" si="22"/>
        <v>0</v>
      </c>
      <c r="AF117" s="44">
        <f t="shared" si="23"/>
        <v>2.4268281082059153</v>
      </c>
      <c r="AG117" s="44">
        <f t="shared" si="24"/>
        <v>50.61227903280615</v>
      </c>
      <c r="AH117" s="44">
        <f t="shared" si="25"/>
        <v>53.039107141012067</v>
      </c>
      <c r="AI117" s="44">
        <v>53.363055555999999</v>
      </c>
      <c r="AJ117" s="111">
        <f t="shared" si="26"/>
        <v>0.99392935034149277</v>
      </c>
      <c r="AK117" s="2">
        <f t="shared" si="27"/>
        <v>5598</v>
      </c>
    </row>
    <row r="118" spans="1:37">
      <c r="A118" s="2">
        <v>87</v>
      </c>
      <c r="B118" s="2" t="s">
        <v>142</v>
      </c>
      <c r="C118" s="2" t="s">
        <v>16</v>
      </c>
      <c r="D118" s="2" t="s">
        <v>421</v>
      </c>
      <c r="E118" s="2" t="s">
        <v>768</v>
      </c>
      <c r="F118" s="2" t="s">
        <v>64</v>
      </c>
      <c r="H118" s="2" t="s">
        <v>882</v>
      </c>
      <c r="I118" s="2">
        <v>8120</v>
      </c>
      <c r="J118" s="193">
        <v>5776</v>
      </c>
      <c r="K118" s="110">
        <f t="shared" si="14"/>
        <v>0.71133004926108379</v>
      </c>
      <c r="L118" s="44">
        <f t="shared" si="15"/>
        <v>2.0312020512800002</v>
      </c>
      <c r="M118" s="44">
        <f t="shared" si="16"/>
        <v>5.908951419280001</v>
      </c>
      <c r="N118" s="44">
        <f t="shared" si="17"/>
        <v>5.908951419280001</v>
      </c>
      <c r="O118" s="44">
        <f t="shared" si="18"/>
        <v>15.030895139040002</v>
      </c>
      <c r="P118" s="2">
        <v>631812</v>
      </c>
      <c r="Q118" s="193">
        <v>83.533012730999999</v>
      </c>
      <c r="R118" s="111">
        <v>7.0332481000000002E-2</v>
      </c>
      <c r="S118" s="111">
        <v>0.20460358100000001</v>
      </c>
      <c r="T118" s="111">
        <v>0.20460358100000001</v>
      </c>
      <c r="U118" s="111">
        <v>0.52046035800000001</v>
      </c>
      <c r="V118" s="110">
        <f t="shared" si="19"/>
        <v>0.51575976744630547</v>
      </c>
      <c r="W118" s="110">
        <v>0.40853125000000001</v>
      </c>
      <c r="X118" s="110">
        <v>0.28771891500000002</v>
      </c>
      <c r="Y118" s="110">
        <f t="shared" si="20"/>
        <v>0.25145348483024998</v>
      </c>
      <c r="Z118" s="2">
        <v>0.1</v>
      </c>
      <c r="AA118" s="2">
        <v>0.17499999999999999</v>
      </c>
      <c r="AB118" s="2">
        <v>0.22500000000000001</v>
      </c>
      <c r="AC118" s="110">
        <v>0.31237500000000001</v>
      </c>
      <c r="AD118" s="44">
        <f t="shared" si="21"/>
        <v>1.7793329969212803</v>
      </c>
      <c r="AE118" s="44">
        <f t="shared" si="22"/>
        <v>9.0584225257562405</v>
      </c>
      <c r="AF118" s="44">
        <f t="shared" si="23"/>
        <v>11.646543247400883</v>
      </c>
      <c r="AG118" s="44">
        <f t="shared" si="24"/>
        <v>41.130616612944756</v>
      </c>
      <c r="AH118" s="44">
        <f t="shared" si="25"/>
        <v>52.777159860345641</v>
      </c>
      <c r="AI118" s="44">
        <v>53.363055555999999</v>
      </c>
      <c r="AJ118" s="111">
        <f t="shared" si="26"/>
        <v>0.98902057444893665</v>
      </c>
      <c r="AK118" s="2">
        <f t="shared" si="27"/>
        <v>6980</v>
      </c>
    </row>
    <row r="119" spans="1:37">
      <c r="A119" s="2">
        <v>75</v>
      </c>
      <c r="B119" s="2" t="s">
        <v>422</v>
      </c>
      <c r="C119" s="2" t="s">
        <v>16</v>
      </c>
      <c r="D119" s="2" t="s">
        <v>421</v>
      </c>
      <c r="E119" s="2" t="s">
        <v>768</v>
      </c>
      <c r="F119" s="2" t="s">
        <v>64</v>
      </c>
      <c r="H119" s="2" t="s">
        <v>882</v>
      </c>
      <c r="I119" s="2">
        <v>13932</v>
      </c>
      <c r="J119" s="193">
        <v>5203</v>
      </c>
      <c r="K119" s="110">
        <f t="shared" si="14"/>
        <v>0.37345679012345678</v>
      </c>
      <c r="L119" s="44">
        <f t="shared" si="15"/>
        <v>6.9591946830449993</v>
      </c>
      <c r="M119" s="44">
        <f t="shared" si="16"/>
        <v>5.8296918805400004</v>
      </c>
      <c r="N119" s="44">
        <f t="shared" si="17"/>
        <v>8.1449123625099986</v>
      </c>
      <c r="O119" s="44">
        <f t="shared" si="18"/>
        <v>5.0812010739050004</v>
      </c>
      <c r="P119" s="2">
        <v>604504</v>
      </c>
      <c r="Q119" s="193">
        <v>48.618912307000002</v>
      </c>
      <c r="R119" s="111">
        <v>0.26750700300000002</v>
      </c>
      <c r="S119" s="111">
        <v>0.22408963600000001</v>
      </c>
      <c r="T119" s="111">
        <v>0.31308523399999999</v>
      </c>
      <c r="U119" s="111">
        <v>0.19531812700000001</v>
      </c>
      <c r="V119" s="110">
        <f t="shared" si="19"/>
        <v>0.18986668728703707</v>
      </c>
      <c r="W119" s="110">
        <v>0.29962500000000003</v>
      </c>
      <c r="X119" s="110">
        <v>0.25366939199999999</v>
      </c>
      <c r="Y119" s="110">
        <f t="shared" si="20"/>
        <v>0.19493275805237498</v>
      </c>
      <c r="Z119" s="2">
        <v>0.1</v>
      </c>
      <c r="AA119" s="2">
        <v>0.17499999999999999</v>
      </c>
      <c r="AB119" s="2">
        <v>0.22500000000000001</v>
      </c>
      <c r="AC119" s="110">
        <v>0.29962499999999997</v>
      </c>
      <c r="AD119" s="44">
        <f t="shared" si="21"/>
        <v>6.0962545423474204</v>
      </c>
      <c r="AE119" s="44">
        <f t="shared" si="22"/>
        <v>8.9369176528678196</v>
      </c>
      <c r="AF119" s="44">
        <f t="shared" si="23"/>
        <v>16.053622266507208</v>
      </c>
      <c r="AG119" s="44">
        <f t="shared" si="24"/>
        <v>13.336704676694563</v>
      </c>
      <c r="AH119" s="44">
        <f t="shared" si="25"/>
        <v>29.390326943201771</v>
      </c>
      <c r="AI119" s="44">
        <v>53.363055555999999</v>
      </c>
      <c r="AJ119" s="111">
        <f t="shared" si="26"/>
        <v>0.55076169527734631</v>
      </c>
      <c r="AK119" s="2">
        <f t="shared" si="27"/>
        <v>4409</v>
      </c>
    </row>
    <row r="120" spans="1:37">
      <c r="A120" s="2">
        <v>76</v>
      </c>
      <c r="B120" s="2" t="s">
        <v>423</v>
      </c>
      <c r="C120" s="2" t="s">
        <v>16</v>
      </c>
      <c r="D120" s="2" t="s">
        <v>421</v>
      </c>
      <c r="E120" s="2" t="s">
        <v>768</v>
      </c>
      <c r="F120" s="2" t="s">
        <v>64</v>
      </c>
      <c r="H120" s="2" t="s">
        <v>882</v>
      </c>
      <c r="I120" s="2">
        <v>18652</v>
      </c>
      <c r="J120" s="193">
        <v>7336</v>
      </c>
      <c r="K120" s="110">
        <f t="shared" si="14"/>
        <v>0.39330902852241045</v>
      </c>
      <c r="L120" s="44">
        <f t="shared" si="15"/>
        <v>19.418823540199998</v>
      </c>
      <c r="M120" s="44">
        <f t="shared" si="16"/>
        <v>12.478392141040002</v>
      </c>
      <c r="N120" s="44">
        <f t="shared" si="17"/>
        <v>4.7827843187600001</v>
      </c>
      <c r="O120" s="44">
        <f t="shared" si="18"/>
        <v>0</v>
      </c>
      <c r="P120" s="2">
        <v>1883339</v>
      </c>
      <c r="Q120" s="193">
        <v>5.0054015139999999</v>
      </c>
      <c r="R120" s="111">
        <v>0.52941176499999998</v>
      </c>
      <c r="S120" s="111">
        <v>0.34019607800000001</v>
      </c>
      <c r="T120" s="111">
        <v>0.13039215700000001</v>
      </c>
      <c r="U120" s="111">
        <v>0</v>
      </c>
      <c r="V120" s="110">
        <f t="shared" si="19"/>
        <v>5.1284412596611623E-2</v>
      </c>
      <c r="W120" s="110">
        <v>0.22500000000000001</v>
      </c>
      <c r="X120" s="110">
        <v>0.22500000000000001</v>
      </c>
      <c r="Y120" s="110">
        <f t="shared" si="20"/>
        <v>0.14181372547499999</v>
      </c>
      <c r="Z120" s="2">
        <v>0.1</v>
      </c>
      <c r="AA120" s="2">
        <v>0.17499999999999999</v>
      </c>
      <c r="AB120" s="2">
        <v>0.22500000000000001</v>
      </c>
      <c r="AC120" s="110"/>
      <c r="AD120" s="44">
        <f t="shared" si="21"/>
        <v>17.010889421215197</v>
      </c>
      <c r="AE120" s="44">
        <f t="shared" si="22"/>
        <v>19.129375152214322</v>
      </c>
      <c r="AF120" s="44">
        <f t="shared" si="23"/>
        <v>9.4268678922759594</v>
      </c>
      <c r="AG120" s="44">
        <f t="shared" si="24"/>
        <v>0</v>
      </c>
      <c r="AH120" s="44">
        <f t="shared" si="25"/>
        <v>9.4268678922759594</v>
      </c>
      <c r="AI120" s="44">
        <v>53.363055555999999</v>
      </c>
      <c r="AJ120" s="111">
        <f t="shared" si="26"/>
        <v>0.17665532443852022</v>
      </c>
      <c r="AK120" s="2">
        <f t="shared" si="27"/>
        <v>1594</v>
      </c>
    </row>
    <row r="121" spans="1:37">
      <c r="A121" s="2">
        <v>77</v>
      </c>
      <c r="B121" s="2" t="s">
        <v>424</v>
      </c>
      <c r="C121" s="2" t="s">
        <v>16</v>
      </c>
      <c r="D121" s="2" t="s">
        <v>421</v>
      </c>
      <c r="E121" s="2" t="s">
        <v>768</v>
      </c>
      <c r="F121" s="2" t="s">
        <v>64</v>
      </c>
      <c r="H121" s="2" t="s">
        <v>882</v>
      </c>
      <c r="I121" s="2">
        <v>9502</v>
      </c>
      <c r="J121" s="193">
        <v>4580</v>
      </c>
      <c r="K121" s="110">
        <f t="shared" si="14"/>
        <v>0.48200378867606819</v>
      </c>
      <c r="L121" s="44">
        <f t="shared" si="15"/>
        <v>11.804834996199999</v>
      </c>
      <c r="M121" s="44">
        <f t="shared" si="16"/>
        <v>6.2967230258999995</v>
      </c>
      <c r="N121" s="44">
        <f t="shared" si="17"/>
        <v>1.8914021191000001</v>
      </c>
      <c r="O121" s="44">
        <f t="shared" si="18"/>
        <v>2.9070398587999993</v>
      </c>
      <c r="P121" s="2">
        <v>273843</v>
      </c>
      <c r="Q121" s="193">
        <v>38.512528998000001</v>
      </c>
      <c r="R121" s="111">
        <v>0.51549497799999999</v>
      </c>
      <c r="S121" s="111">
        <v>0.27496607099999998</v>
      </c>
      <c r="T121" s="111">
        <v>8.2593978999999998E-2</v>
      </c>
      <c r="U121" s="111">
        <v>0.12694497199999999</v>
      </c>
      <c r="V121" s="110">
        <f t="shared" si="19"/>
        <v>0.100998568257209</v>
      </c>
      <c r="W121" s="110">
        <v>0.26774999999999999</v>
      </c>
      <c r="X121" s="110">
        <v>0.25089922999999997</v>
      </c>
      <c r="Y121" s="110">
        <f t="shared" si="20"/>
        <v>0.15224172175299999</v>
      </c>
      <c r="Z121" s="2">
        <v>0.1</v>
      </c>
      <c r="AA121" s="2">
        <v>0.17499999999999999</v>
      </c>
      <c r="AB121" s="2">
        <v>0.22500000000000001</v>
      </c>
      <c r="AC121" s="110">
        <v>0.26774999999999999</v>
      </c>
      <c r="AD121" s="44">
        <f t="shared" si="21"/>
        <v>10.3410354566712</v>
      </c>
      <c r="AE121" s="44">
        <f t="shared" si="22"/>
        <v>9.6528763987046986</v>
      </c>
      <c r="AF121" s="44">
        <f t="shared" si="23"/>
        <v>3.7279535767461001</v>
      </c>
      <c r="AG121" s="44">
        <f t="shared" si="24"/>
        <v>6.8184329184168098</v>
      </c>
      <c r="AH121" s="44">
        <f t="shared" si="25"/>
        <v>10.54638649516291</v>
      </c>
      <c r="AI121" s="44">
        <v>53.363055555999999</v>
      </c>
      <c r="AJ121" s="111">
        <f t="shared" si="26"/>
        <v>0.1976346066633192</v>
      </c>
      <c r="AK121" s="2">
        <f t="shared" si="27"/>
        <v>1599</v>
      </c>
    </row>
    <row r="122" spans="1:37">
      <c r="A122" s="2">
        <v>78</v>
      </c>
      <c r="B122" s="2" t="s">
        <v>425</v>
      </c>
      <c r="C122" s="2" t="s">
        <v>16</v>
      </c>
      <c r="D122" s="2" t="s">
        <v>421</v>
      </c>
      <c r="E122" s="2" t="s">
        <v>768</v>
      </c>
      <c r="F122" s="2" t="s">
        <v>64</v>
      </c>
      <c r="H122" s="2" t="s">
        <v>882</v>
      </c>
      <c r="I122" s="2">
        <v>9070</v>
      </c>
      <c r="J122" s="193">
        <v>3425</v>
      </c>
      <c r="K122" s="110">
        <f t="shared" si="14"/>
        <v>0.37761852260198459</v>
      </c>
      <c r="L122" s="44">
        <f t="shared" si="15"/>
        <v>8.9402573610000005</v>
      </c>
      <c r="M122" s="44">
        <f t="shared" si="16"/>
        <v>2.5694695411250001</v>
      </c>
      <c r="N122" s="44">
        <f t="shared" si="17"/>
        <v>2.2072721948749998</v>
      </c>
      <c r="O122" s="44">
        <f t="shared" si="18"/>
        <v>3.4080009201250001</v>
      </c>
      <c r="P122" s="2">
        <v>729442</v>
      </c>
      <c r="Q122" s="193">
        <v>19.640305325</v>
      </c>
      <c r="R122" s="111">
        <v>0.52205882400000003</v>
      </c>
      <c r="S122" s="111">
        <v>0.150042017</v>
      </c>
      <c r="T122" s="111">
        <v>0.128891807</v>
      </c>
      <c r="U122" s="111">
        <v>0.199007353</v>
      </c>
      <c r="V122" s="110">
        <f t="shared" si="19"/>
        <v>0.12382079636163175</v>
      </c>
      <c r="W122" s="110">
        <v>0.33415625000000004</v>
      </c>
      <c r="X122" s="110">
        <v>0.29124871000000002</v>
      </c>
      <c r="Y122" s="110">
        <f t="shared" si="20"/>
        <v>0.17396344275090625</v>
      </c>
      <c r="Z122" s="2">
        <v>0.1</v>
      </c>
      <c r="AA122" s="2">
        <v>0.17499999999999999</v>
      </c>
      <c r="AB122" s="2">
        <v>0.22500000000000001</v>
      </c>
      <c r="AC122" s="110">
        <v>0.33415624999999999</v>
      </c>
      <c r="AD122" s="44">
        <f t="shared" si="21"/>
        <v>7.8316654482360013</v>
      </c>
      <c r="AE122" s="44">
        <f t="shared" si="22"/>
        <v>3.9389968065446248</v>
      </c>
      <c r="AF122" s="44">
        <f t="shared" si="23"/>
        <v>4.3505334960986248</v>
      </c>
      <c r="AG122" s="44">
        <f t="shared" si="24"/>
        <v>9.9759301133979523</v>
      </c>
      <c r="AH122" s="44">
        <f t="shared" si="25"/>
        <v>14.326463609496578</v>
      </c>
      <c r="AI122" s="44">
        <v>53.363055555999999</v>
      </c>
      <c r="AJ122" s="111">
        <f t="shared" si="26"/>
        <v>0.26847157570394692</v>
      </c>
      <c r="AK122" s="2">
        <f t="shared" si="27"/>
        <v>1872</v>
      </c>
    </row>
    <row r="123" spans="1:37">
      <c r="A123" s="2">
        <v>79</v>
      </c>
      <c r="B123" s="2" t="s">
        <v>426</v>
      </c>
      <c r="C123" s="2" t="s">
        <v>16</v>
      </c>
      <c r="D123" s="2" t="s">
        <v>421</v>
      </c>
      <c r="E123" s="2" t="s">
        <v>768</v>
      </c>
      <c r="F123" s="2" t="s">
        <v>64</v>
      </c>
      <c r="H123" s="2" t="s">
        <v>882</v>
      </c>
      <c r="I123" s="2">
        <v>13932</v>
      </c>
      <c r="J123" s="193">
        <v>6735</v>
      </c>
      <c r="K123" s="110">
        <f t="shared" si="14"/>
        <v>0.48341946597760549</v>
      </c>
      <c r="L123" s="44">
        <f t="shared" si="15"/>
        <v>12.596240937525002</v>
      </c>
      <c r="M123" s="44">
        <f t="shared" si="16"/>
        <v>13.917869350650001</v>
      </c>
      <c r="N123" s="44">
        <f t="shared" si="17"/>
        <v>2.5383786317250001</v>
      </c>
      <c r="O123" s="44">
        <f t="shared" si="18"/>
        <v>4.6225110800999998</v>
      </c>
      <c r="P123" s="2">
        <v>336834</v>
      </c>
      <c r="Q123" s="193">
        <v>48.382734564000003</v>
      </c>
      <c r="R123" s="111">
        <v>0.37405318300000001</v>
      </c>
      <c r="S123" s="111">
        <v>0.41329975800000002</v>
      </c>
      <c r="T123" s="111">
        <v>7.5378727000000006E-2</v>
      </c>
      <c r="U123" s="111">
        <v>0.13726833199999999</v>
      </c>
      <c r="V123" s="110">
        <f t="shared" si="19"/>
        <v>0.10279772770348837</v>
      </c>
      <c r="W123" s="110">
        <v>0.27890625000000002</v>
      </c>
      <c r="X123" s="110">
        <v>0.25979766500000001</v>
      </c>
      <c r="Y123" s="110">
        <f t="shared" si="20"/>
        <v>0.16497798524687499</v>
      </c>
      <c r="Z123" s="2">
        <v>0.1</v>
      </c>
      <c r="AA123" s="2">
        <v>0.17499999999999999</v>
      </c>
      <c r="AB123" s="2">
        <v>0.22500000000000001</v>
      </c>
      <c r="AC123" s="110">
        <v>0.27890625000000002</v>
      </c>
      <c r="AD123" s="44">
        <f t="shared" si="21"/>
        <v>11.034307061271901</v>
      </c>
      <c r="AE123" s="44">
        <f t="shared" si="22"/>
        <v>21.336093714546447</v>
      </c>
      <c r="AF123" s="44">
        <f t="shared" si="23"/>
        <v>5.0031442831299753</v>
      </c>
      <c r="AG123" s="44">
        <f t="shared" si="24"/>
        <v>11.293805742983073</v>
      </c>
      <c r="AH123" s="44">
        <f t="shared" si="25"/>
        <v>16.296950026113048</v>
      </c>
      <c r="AI123" s="44">
        <v>53.363055555999999</v>
      </c>
      <c r="AJ123" s="111">
        <f t="shared" si="26"/>
        <v>0.30539761743985561</v>
      </c>
      <c r="AK123" s="2">
        <f t="shared" si="27"/>
        <v>2387</v>
      </c>
    </row>
    <row r="124" spans="1:37">
      <c r="A124" s="2">
        <v>80</v>
      </c>
      <c r="B124" s="2" t="s">
        <v>427</v>
      </c>
      <c r="C124" s="2" t="s">
        <v>16</v>
      </c>
      <c r="D124" s="2" t="s">
        <v>421</v>
      </c>
      <c r="E124" s="2" t="s">
        <v>768</v>
      </c>
      <c r="F124" s="2" t="s">
        <v>64</v>
      </c>
      <c r="H124" s="2" t="s">
        <v>882</v>
      </c>
      <c r="I124" s="2">
        <v>2175</v>
      </c>
      <c r="J124" s="193">
        <v>1329</v>
      </c>
      <c r="K124" s="110">
        <f t="shared" si="14"/>
        <v>0.61103448275862071</v>
      </c>
      <c r="L124" s="44">
        <f t="shared" si="15"/>
        <v>0.36673961659500004</v>
      </c>
      <c r="M124" s="44">
        <f t="shared" si="16"/>
        <v>1.379584776765</v>
      </c>
      <c r="N124" s="44">
        <f t="shared" si="17"/>
        <v>1.379584776765</v>
      </c>
      <c r="O124" s="44">
        <f t="shared" si="18"/>
        <v>3.5190908298750001</v>
      </c>
      <c r="P124" s="2">
        <v>206141</v>
      </c>
      <c r="Q124" s="193">
        <v>58.951376525000001</v>
      </c>
      <c r="R124" s="111">
        <v>5.5190310999999999E-2</v>
      </c>
      <c r="S124" s="111">
        <v>0.207612457</v>
      </c>
      <c r="T124" s="111">
        <v>0.207612457</v>
      </c>
      <c r="U124" s="111">
        <v>0.52958477500000001</v>
      </c>
      <c r="V124" s="110">
        <f t="shared" si="19"/>
        <v>0.4504529293462069</v>
      </c>
      <c r="W124" s="110">
        <v>0.38568749999999996</v>
      </c>
      <c r="X124" s="110">
        <v>0.28318845300000001</v>
      </c>
      <c r="Y124" s="110">
        <f t="shared" si="20"/>
        <v>0.25061695504999998</v>
      </c>
      <c r="Z124" s="2">
        <v>0.1</v>
      </c>
      <c r="AA124" s="2">
        <v>0.17499999999999999</v>
      </c>
      <c r="AB124" s="2">
        <v>0.22500000000000001</v>
      </c>
      <c r="AC124" s="110">
        <v>0.30599999999999999</v>
      </c>
      <c r="AD124" s="44">
        <f t="shared" si="21"/>
        <v>0.32126390413722011</v>
      </c>
      <c r="AE124" s="44">
        <f t="shared" si="22"/>
        <v>2.1149034627807448</v>
      </c>
      <c r="AF124" s="44">
        <f t="shared" si="23"/>
        <v>2.7191615950038153</v>
      </c>
      <c r="AG124" s="44">
        <f t="shared" si="24"/>
        <v>9.4331341149297305</v>
      </c>
      <c r="AH124" s="44">
        <f t="shared" si="25"/>
        <v>12.152295709933545</v>
      </c>
      <c r="AI124" s="44">
        <v>53.363055555999999</v>
      </c>
      <c r="AJ124" s="111">
        <f t="shared" si="26"/>
        <v>0.22772863328976248</v>
      </c>
      <c r="AK124" s="2">
        <f t="shared" si="27"/>
        <v>1633</v>
      </c>
    </row>
    <row r="125" spans="1:37">
      <c r="A125" s="2">
        <v>81</v>
      </c>
      <c r="B125" s="2" t="s">
        <v>428</v>
      </c>
      <c r="C125" s="2" t="s">
        <v>16</v>
      </c>
      <c r="D125" s="2" t="s">
        <v>421</v>
      </c>
      <c r="E125" s="2" t="s">
        <v>768</v>
      </c>
      <c r="F125" s="2" t="s">
        <v>64</v>
      </c>
      <c r="H125" s="2" t="s">
        <v>882</v>
      </c>
      <c r="I125" s="2">
        <v>11222</v>
      </c>
      <c r="J125" s="193">
        <v>5808</v>
      </c>
      <c r="K125" s="110">
        <f t="shared" si="14"/>
        <v>0.51755480306540724</v>
      </c>
      <c r="L125" s="44">
        <f t="shared" si="15"/>
        <v>8.3442951134399994</v>
      </c>
      <c r="M125" s="44">
        <f t="shared" si="16"/>
        <v>7.96432770936</v>
      </c>
      <c r="N125" s="44">
        <f t="shared" si="17"/>
        <v>6.9340536460800006</v>
      </c>
      <c r="O125" s="44">
        <f t="shared" si="18"/>
        <v>5.7973235311200009</v>
      </c>
      <c r="P125" s="2">
        <v>668258</v>
      </c>
      <c r="Q125" s="193">
        <v>45.886431838</v>
      </c>
      <c r="R125" s="111">
        <v>0.28733798599999999</v>
      </c>
      <c r="S125" s="111">
        <v>0.27425370900000001</v>
      </c>
      <c r="T125" s="111">
        <v>0.23877595200000001</v>
      </c>
      <c r="U125" s="111">
        <v>0.19963235300000001</v>
      </c>
      <c r="V125" s="110">
        <f t="shared" si="19"/>
        <v>0.22690032395651402</v>
      </c>
      <c r="W125" s="110">
        <v>0.33468750000000003</v>
      </c>
      <c r="X125" s="110">
        <v>0.27494698699999998</v>
      </c>
      <c r="Y125" s="110">
        <f t="shared" si="20"/>
        <v>0.19726724001968751</v>
      </c>
      <c r="Z125" s="2">
        <v>0.1</v>
      </c>
      <c r="AA125" s="2">
        <v>0.17499999999999999</v>
      </c>
      <c r="AB125" s="2">
        <v>0.22500000000000001</v>
      </c>
      <c r="AC125" s="110">
        <v>0.33468750000000003</v>
      </c>
      <c r="AD125" s="44">
        <f t="shared" si="21"/>
        <v>7.3096025193734402</v>
      </c>
      <c r="AE125" s="44">
        <f t="shared" si="22"/>
        <v>12.20931437844888</v>
      </c>
      <c r="AF125" s="44">
        <f t="shared" si="23"/>
        <v>13.667019736423681</v>
      </c>
      <c r="AG125" s="44">
        <f t="shared" si="24"/>
        <v>16.996955461258317</v>
      </c>
      <c r="AH125" s="44">
        <f t="shared" si="25"/>
        <v>30.663975197681999</v>
      </c>
      <c r="AI125" s="44">
        <v>53.363055555999999</v>
      </c>
      <c r="AJ125" s="111">
        <f t="shared" si="26"/>
        <v>0.57462929883208724</v>
      </c>
      <c r="AK125" s="2">
        <f t="shared" si="27"/>
        <v>4244</v>
      </c>
    </row>
    <row r="126" spans="1:37">
      <c r="A126" s="2">
        <v>82</v>
      </c>
      <c r="B126" s="2" t="s">
        <v>429</v>
      </c>
      <c r="C126" s="2" t="s">
        <v>16</v>
      </c>
      <c r="D126" s="2" t="s">
        <v>421</v>
      </c>
      <c r="E126" s="2" t="s">
        <v>768</v>
      </c>
      <c r="F126" s="2" t="s">
        <v>64</v>
      </c>
      <c r="H126" s="2" t="s">
        <v>882</v>
      </c>
      <c r="I126" s="2">
        <v>15354</v>
      </c>
      <c r="J126" s="193">
        <v>7910</v>
      </c>
      <c r="K126" s="110">
        <f t="shared" si="14"/>
        <v>0.51517519864530414</v>
      </c>
      <c r="L126" s="44">
        <f t="shared" si="15"/>
        <v>13.99394007445</v>
      </c>
      <c r="M126" s="44">
        <f t="shared" si="16"/>
        <v>10.2478834759</v>
      </c>
      <c r="N126" s="44">
        <f t="shared" si="17"/>
        <v>6.3014117610499998</v>
      </c>
      <c r="O126" s="44">
        <f t="shared" si="18"/>
        <v>9.0067646886000006</v>
      </c>
      <c r="P126" s="2">
        <v>555830</v>
      </c>
      <c r="Q126" s="193">
        <v>65.555133933999997</v>
      </c>
      <c r="R126" s="111">
        <v>0.35382907899999999</v>
      </c>
      <c r="S126" s="111">
        <v>0.25911209800000001</v>
      </c>
      <c r="T126" s="111">
        <v>0.159327731</v>
      </c>
      <c r="U126" s="111">
        <v>0.227731092</v>
      </c>
      <c r="V126" s="110">
        <f t="shared" si="19"/>
        <v>0.19940310602644262</v>
      </c>
      <c r="W126" s="110">
        <v>0.34850000000000003</v>
      </c>
      <c r="X126" s="110">
        <v>0.27171970000000001</v>
      </c>
      <c r="Y126" s="110">
        <f t="shared" si="20"/>
        <v>0.18589903224912499</v>
      </c>
      <c r="Z126" s="2">
        <v>0.1</v>
      </c>
      <c r="AA126" s="2">
        <v>0.17499999999999999</v>
      </c>
      <c r="AB126" s="2">
        <v>0.22500000000000001</v>
      </c>
      <c r="AC126" s="110">
        <v>0.30440624999999999</v>
      </c>
      <c r="AD126" s="44">
        <f t="shared" si="21"/>
        <v>12.2586915052182</v>
      </c>
      <c r="AE126" s="44">
        <f t="shared" si="22"/>
        <v>15.710005368554699</v>
      </c>
      <c r="AF126" s="44">
        <f t="shared" si="23"/>
        <v>12.420082581029551</v>
      </c>
      <c r="AG126" s="44">
        <f t="shared" si="24"/>
        <v>24.017427460164896</v>
      </c>
      <c r="AH126" s="44">
        <f t="shared" si="25"/>
        <v>36.437510041194443</v>
      </c>
      <c r="AI126" s="44">
        <v>53.363055555999999</v>
      </c>
      <c r="AJ126" s="111">
        <f t="shared" si="26"/>
        <v>0.68282278182058687</v>
      </c>
      <c r="AK126" s="2">
        <f t="shared" si="27"/>
        <v>5103</v>
      </c>
    </row>
    <row r="127" spans="1:37">
      <c r="A127" s="2">
        <v>83</v>
      </c>
      <c r="B127" s="2" t="s">
        <v>430</v>
      </c>
      <c r="C127" s="2" t="s">
        <v>16</v>
      </c>
      <c r="D127" s="2" t="s">
        <v>421</v>
      </c>
      <c r="E127" s="2" t="s">
        <v>768</v>
      </c>
      <c r="F127" s="2" t="s">
        <v>64</v>
      </c>
      <c r="H127" s="2" t="s">
        <v>882</v>
      </c>
      <c r="I127" s="2">
        <v>15350</v>
      </c>
      <c r="J127" s="193">
        <v>10043</v>
      </c>
      <c r="K127" s="110">
        <f t="shared" si="14"/>
        <v>0.65426710097719865</v>
      </c>
      <c r="L127" s="44">
        <f t="shared" si="15"/>
        <v>13.225744855895</v>
      </c>
      <c r="M127" s="44">
        <f t="shared" si="16"/>
        <v>11.815294135370001</v>
      </c>
      <c r="N127" s="44">
        <f t="shared" si="17"/>
        <v>12.482589720920002</v>
      </c>
      <c r="O127" s="44">
        <f t="shared" si="18"/>
        <v>12.691371338030001</v>
      </c>
      <c r="P127" s="2">
        <v>581026</v>
      </c>
      <c r="Q127" s="193">
        <v>102.115768067</v>
      </c>
      <c r="R127" s="111">
        <v>0.26338235300000001</v>
      </c>
      <c r="S127" s="111">
        <v>0.235294118</v>
      </c>
      <c r="T127" s="111">
        <v>0.248582888</v>
      </c>
      <c r="U127" s="111">
        <v>0.25274064200000002</v>
      </c>
      <c r="V127" s="110">
        <f t="shared" si="19"/>
        <v>0.3279994926247557</v>
      </c>
      <c r="W127" s="110">
        <v>0.35009374999999998</v>
      </c>
      <c r="X127" s="110">
        <v>0.26904982500000002</v>
      </c>
      <c r="Y127" s="110">
        <f t="shared" si="20"/>
        <v>0.20239571379475002</v>
      </c>
      <c r="Z127" s="2">
        <v>0.1</v>
      </c>
      <c r="AA127" s="2">
        <v>0.17499999999999999</v>
      </c>
      <c r="AB127" s="2">
        <v>0.22500000000000001</v>
      </c>
      <c r="AC127" s="110">
        <v>0.31237500000000001</v>
      </c>
      <c r="AD127" s="44">
        <f t="shared" si="21"/>
        <v>11.585752493764021</v>
      </c>
      <c r="AE127" s="44">
        <f t="shared" si="22"/>
        <v>18.112845909522211</v>
      </c>
      <c r="AF127" s="44">
        <f t="shared" si="23"/>
        <v>24.603184339933328</v>
      </c>
      <c r="AG127" s="44">
        <f t="shared" si="24"/>
        <v>34.728731986241982</v>
      </c>
      <c r="AH127" s="44">
        <f t="shared" si="25"/>
        <v>59.33191632617531</v>
      </c>
      <c r="AI127" s="44">
        <v>53.363055555999999</v>
      </c>
      <c r="AJ127" s="111">
        <f t="shared" si="26"/>
        <v>1.1118538042468633</v>
      </c>
      <c r="AK127" s="2">
        <f t="shared" si="27"/>
        <v>8391</v>
      </c>
    </row>
    <row r="128" spans="1:37">
      <c r="A128" s="2">
        <v>132</v>
      </c>
      <c r="B128" s="2" t="s">
        <v>187</v>
      </c>
      <c r="C128" s="2" t="s">
        <v>15</v>
      </c>
      <c r="D128" s="2" t="s">
        <v>432</v>
      </c>
      <c r="E128" s="2" t="s">
        <v>768</v>
      </c>
      <c r="F128" s="2" t="s">
        <v>64</v>
      </c>
      <c r="H128" s="2" t="s">
        <v>882</v>
      </c>
      <c r="I128" s="2">
        <v>6896</v>
      </c>
      <c r="J128" s="193">
        <v>1104</v>
      </c>
      <c r="K128" s="110">
        <f t="shared" si="14"/>
        <v>0.16009280742459397</v>
      </c>
      <c r="L128" s="44">
        <f t="shared" si="15"/>
        <v>0</v>
      </c>
      <c r="M128" s="44">
        <f t="shared" si="16"/>
        <v>3.9668235295200001</v>
      </c>
      <c r="N128" s="44">
        <f t="shared" si="17"/>
        <v>1.5531764704800002</v>
      </c>
      <c r="O128" s="44">
        <f t="shared" si="18"/>
        <v>0</v>
      </c>
      <c r="P128" s="2">
        <v>2993948</v>
      </c>
      <c r="Q128" s="193">
        <v>1.0224996639999999</v>
      </c>
      <c r="R128" s="111">
        <v>0</v>
      </c>
      <c r="S128" s="111">
        <v>0.71862745100000003</v>
      </c>
      <c r="T128" s="111">
        <v>0.28137254900000003</v>
      </c>
      <c r="U128" s="111">
        <v>0</v>
      </c>
      <c r="V128" s="110">
        <f t="shared" si="19"/>
        <v>4.5045721301624139E-2</v>
      </c>
      <c r="W128" s="110">
        <v>0.22950000000000001</v>
      </c>
      <c r="X128" s="110">
        <v>0.22500000000000001</v>
      </c>
      <c r="Y128" s="110">
        <f t="shared" si="20"/>
        <v>0.18906862745</v>
      </c>
      <c r="Z128" s="2" t="s">
        <v>532</v>
      </c>
      <c r="AA128" s="2">
        <v>0.17499999999999999</v>
      </c>
      <c r="AB128" s="2">
        <v>0.22500000000000001</v>
      </c>
      <c r="AC128" s="110"/>
      <c r="AD128" s="44">
        <f t="shared" si="21"/>
        <v>0</v>
      </c>
      <c r="AE128" s="44">
        <f t="shared" si="22"/>
        <v>6.0811404707541596</v>
      </c>
      <c r="AF128" s="44">
        <f t="shared" si="23"/>
        <v>3.0613108233160804</v>
      </c>
      <c r="AG128" s="44">
        <f t="shared" si="24"/>
        <v>0</v>
      </c>
      <c r="AH128" s="44">
        <f t="shared" si="25"/>
        <v>3.0613108233160804</v>
      </c>
      <c r="AI128" s="44">
        <v>37.118055556000002</v>
      </c>
      <c r="AJ128" s="111">
        <f t="shared" si="26"/>
        <v>8.2474978213701991E-2</v>
      </c>
      <c r="AK128" s="2">
        <f t="shared" si="27"/>
        <v>518</v>
      </c>
    </row>
    <row r="129" spans="1:37">
      <c r="A129" s="2">
        <v>133</v>
      </c>
      <c r="B129" s="2" t="s">
        <v>188</v>
      </c>
      <c r="C129" s="2" t="s">
        <v>15</v>
      </c>
      <c r="D129" s="2" t="s">
        <v>432</v>
      </c>
      <c r="E129" s="2" t="s">
        <v>768</v>
      </c>
      <c r="F129" s="2" t="s">
        <v>64</v>
      </c>
      <c r="H129" s="2" t="s">
        <v>882</v>
      </c>
      <c r="I129" s="2">
        <v>11118</v>
      </c>
      <c r="J129" s="193">
        <v>2038</v>
      </c>
      <c r="K129" s="110">
        <f t="shared" si="14"/>
        <v>0.18330635006296098</v>
      </c>
      <c r="L129" s="44">
        <f t="shared" si="15"/>
        <v>0</v>
      </c>
      <c r="M129" s="44">
        <f t="shared" si="16"/>
        <v>0</v>
      </c>
      <c r="N129" s="44">
        <f t="shared" si="17"/>
        <v>7.2801283455700005</v>
      </c>
      <c r="O129" s="44">
        <f t="shared" si="18"/>
        <v>2.9098716544299994</v>
      </c>
      <c r="P129" s="2">
        <v>1060703</v>
      </c>
      <c r="Q129" s="193">
        <v>19.860293895000002</v>
      </c>
      <c r="R129" s="111">
        <v>0</v>
      </c>
      <c r="S129" s="111">
        <v>0</v>
      </c>
      <c r="T129" s="111">
        <v>0.714438503</v>
      </c>
      <c r="U129" s="111">
        <v>0.285561497</v>
      </c>
      <c r="V129" s="110">
        <f t="shared" si="19"/>
        <v>0.18330635006296098</v>
      </c>
      <c r="W129" s="110">
        <v>0.27199999999999996</v>
      </c>
      <c r="X129" s="110">
        <v>0.235994118</v>
      </c>
      <c r="Y129" s="110">
        <f t="shared" si="20"/>
        <v>0.23599411763450001</v>
      </c>
      <c r="Z129" s="2" t="s">
        <v>532</v>
      </c>
      <c r="AA129" s="2" t="s">
        <v>532</v>
      </c>
      <c r="AB129" s="2">
        <v>0.22500000000000001</v>
      </c>
      <c r="AC129" s="110">
        <v>0.26350000000000001</v>
      </c>
      <c r="AD129" s="44">
        <f t="shared" si="21"/>
        <v>0</v>
      </c>
      <c r="AE129" s="44">
        <f t="shared" si="22"/>
        <v>0</v>
      </c>
      <c r="AF129" s="44">
        <f t="shared" si="23"/>
        <v>14.349132969118472</v>
      </c>
      <c r="AG129" s="44">
        <f t="shared" si="24"/>
        <v>6.7167403450545908</v>
      </c>
      <c r="AH129" s="44">
        <f t="shared" si="25"/>
        <v>21.065873314173061</v>
      </c>
      <c r="AI129" s="44">
        <v>37.118055556000002</v>
      </c>
      <c r="AJ129" s="111">
        <f t="shared" si="26"/>
        <v>0.56753709208692205</v>
      </c>
      <c r="AK129" s="2">
        <f t="shared" si="27"/>
        <v>3397</v>
      </c>
    </row>
    <row r="130" spans="1:37">
      <c r="A130" s="2">
        <v>134</v>
      </c>
      <c r="B130" s="2" t="s">
        <v>189</v>
      </c>
      <c r="C130" s="2" t="s">
        <v>15</v>
      </c>
      <c r="D130" s="2" t="s">
        <v>432</v>
      </c>
      <c r="E130" s="2" t="s">
        <v>768</v>
      </c>
      <c r="F130" s="2" t="s">
        <v>64</v>
      </c>
      <c r="H130" s="2" t="s">
        <v>882</v>
      </c>
      <c r="I130" s="2">
        <v>11327</v>
      </c>
      <c r="J130" s="193">
        <v>1529</v>
      </c>
      <c r="K130" s="110">
        <f t="shared" si="14"/>
        <v>0.13498719872870132</v>
      </c>
      <c r="L130" s="44">
        <f t="shared" si="15"/>
        <v>0</v>
      </c>
      <c r="M130" s="44">
        <f t="shared" si="16"/>
        <v>0.12829844351500003</v>
      </c>
      <c r="N130" s="44">
        <f t="shared" si="17"/>
        <v>3.1743944598849998</v>
      </c>
      <c r="O130" s="44">
        <f t="shared" si="18"/>
        <v>4.3423070965999999</v>
      </c>
      <c r="P130" s="2">
        <v>983933</v>
      </c>
      <c r="Q130" s="193">
        <v>16.751125713</v>
      </c>
      <c r="R130" s="111">
        <v>0</v>
      </c>
      <c r="S130" s="111">
        <v>1.6782007000000002E-2</v>
      </c>
      <c r="T130" s="111">
        <v>0.41522491299999997</v>
      </c>
      <c r="U130" s="111">
        <v>0.56799308000000004</v>
      </c>
      <c r="V130" s="110">
        <f t="shared" si="19"/>
        <v>0.13272184261472586</v>
      </c>
      <c r="W130" s="110">
        <v>0.28581250000000002</v>
      </c>
      <c r="X130" s="110">
        <v>0.25030994899999998</v>
      </c>
      <c r="Y130" s="110">
        <f t="shared" si="20"/>
        <v>0.24904609646750003</v>
      </c>
      <c r="Z130" s="2" t="s">
        <v>532</v>
      </c>
      <c r="AA130" s="2">
        <v>0.17499999999999999</v>
      </c>
      <c r="AB130" s="2">
        <v>0.22500000000000001</v>
      </c>
      <c r="AC130" s="110">
        <v>0.26881250000000001</v>
      </c>
      <c r="AD130" s="44">
        <f t="shared" si="21"/>
        <v>0</v>
      </c>
      <c r="AE130" s="44">
        <f t="shared" si="22"/>
        <v>0.19668151390849506</v>
      </c>
      <c r="AF130" s="44">
        <f t="shared" si="23"/>
        <v>6.2567314804333352</v>
      </c>
      <c r="AG130" s="44">
        <f t="shared" si="24"/>
        <v>10.22525389530594</v>
      </c>
      <c r="AH130" s="44">
        <f t="shared" si="25"/>
        <v>16.481985375739274</v>
      </c>
      <c r="AI130" s="44">
        <v>37.118055556000002</v>
      </c>
      <c r="AJ130" s="111">
        <f t="shared" si="26"/>
        <v>0.44404226268999752</v>
      </c>
      <c r="AK130" s="2">
        <f t="shared" si="27"/>
        <v>2506</v>
      </c>
    </row>
    <row r="131" spans="1:37">
      <c r="A131" s="2">
        <v>135</v>
      </c>
      <c r="B131" s="2" t="s">
        <v>190</v>
      </c>
      <c r="C131" s="2" t="s">
        <v>15</v>
      </c>
      <c r="D131" s="2" t="s">
        <v>432</v>
      </c>
      <c r="E131" s="2" t="s">
        <v>768</v>
      </c>
      <c r="F131" s="2" t="s">
        <v>64</v>
      </c>
      <c r="H131" s="2" t="s">
        <v>882</v>
      </c>
      <c r="I131" s="2">
        <v>14203</v>
      </c>
      <c r="J131" s="193">
        <v>3143</v>
      </c>
      <c r="K131" s="110">
        <f t="shared" si="14"/>
        <v>0.2212912764908822</v>
      </c>
      <c r="L131" s="44">
        <f t="shared" si="15"/>
        <v>0</v>
      </c>
      <c r="M131" s="44">
        <f t="shared" si="16"/>
        <v>1.7437767404049997</v>
      </c>
      <c r="N131" s="44">
        <f t="shared" si="17"/>
        <v>11.593751747619999</v>
      </c>
      <c r="O131" s="44">
        <f t="shared" si="18"/>
        <v>2.3774715119750001</v>
      </c>
      <c r="P131" s="2">
        <v>900868</v>
      </c>
      <c r="Q131" s="193">
        <v>31.347022724999999</v>
      </c>
      <c r="R131" s="111">
        <v>0</v>
      </c>
      <c r="S131" s="111">
        <v>0.110962567</v>
      </c>
      <c r="T131" s="111">
        <v>0.737750668</v>
      </c>
      <c r="U131" s="111">
        <v>0.15128676499999999</v>
      </c>
      <c r="V131" s="110">
        <f t="shared" si="19"/>
        <v>0.19673622839674715</v>
      </c>
      <c r="W131" s="110">
        <v>0.25871875</v>
      </c>
      <c r="X131" s="110">
        <v>0.230737892</v>
      </c>
      <c r="Y131" s="110">
        <f t="shared" si="20"/>
        <v>0.22455307225734372</v>
      </c>
      <c r="Z131" s="2" t="s">
        <v>532</v>
      </c>
      <c r="AA131" s="2">
        <v>0.17499999999999999</v>
      </c>
      <c r="AB131" s="2">
        <v>0.22500000000000001</v>
      </c>
      <c r="AC131" s="110">
        <v>0.25871875</v>
      </c>
      <c r="AD131" s="44">
        <f t="shared" si="21"/>
        <v>0</v>
      </c>
      <c r="AE131" s="44">
        <f t="shared" si="22"/>
        <v>2.6732097430408643</v>
      </c>
      <c r="AF131" s="44">
        <f t="shared" si="23"/>
        <v>22.85128469455902</v>
      </c>
      <c r="AG131" s="44">
        <f t="shared" si="24"/>
        <v>5.3882449697917307</v>
      </c>
      <c r="AH131" s="44">
        <f t="shared" si="25"/>
        <v>28.239529664350751</v>
      </c>
      <c r="AI131" s="44">
        <v>37.118055556000002</v>
      </c>
      <c r="AJ131" s="111">
        <f t="shared" si="26"/>
        <v>0.76080304426900214</v>
      </c>
      <c r="AK131" s="2">
        <f t="shared" si="27"/>
        <v>4657</v>
      </c>
    </row>
    <row r="132" spans="1:37">
      <c r="A132" s="2">
        <v>136</v>
      </c>
      <c r="B132" s="2" t="s">
        <v>191</v>
      </c>
      <c r="C132" s="2" t="s">
        <v>15</v>
      </c>
      <c r="D132" s="2" t="s">
        <v>432</v>
      </c>
      <c r="E132" s="2" t="s">
        <v>768</v>
      </c>
      <c r="F132" s="2" t="s">
        <v>64</v>
      </c>
      <c r="H132" s="2" t="s">
        <v>882</v>
      </c>
      <c r="I132" s="2">
        <v>13432</v>
      </c>
      <c r="J132" s="193">
        <v>2767</v>
      </c>
      <c r="K132" s="110">
        <f t="shared" si="14"/>
        <v>0.20600059559261466</v>
      </c>
      <c r="L132" s="44">
        <f t="shared" si="15"/>
        <v>6.3817328458500002</v>
      </c>
      <c r="M132" s="44">
        <f t="shared" si="16"/>
        <v>7.4532671541500006</v>
      </c>
      <c r="N132" s="44">
        <f t="shared" si="17"/>
        <v>0</v>
      </c>
      <c r="O132" s="44">
        <f t="shared" si="18"/>
        <v>0</v>
      </c>
      <c r="P132" s="2">
        <v>1153714</v>
      </c>
      <c r="Q132" s="193">
        <v>0</v>
      </c>
      <c r="R132" s="111">
        <v>0.46127451000000003</v>
      </c>
      <c r="S132" s="111">
        <v>0.53872549000000003</v>
      </c>
      <c r="T132" s="111">
        <v>0</v>
      </c>
      <c r="U132" s="111">
        <v>0</v>
      </c>
      <c r="V132" s="110">
        <f t="shared" si="19"/>
        <v>0</v>
      </c>
      <c r="W132" s="110">
        <v>0.18434374999999997</v>
      </c>
      <c r="X132" s="110"/>
      <c r="Y132" s="110">
        <f t="shared" si="20"/>
        <v>0.14040441175000001</v>
      </c>
      <c r="Z132" s="2">
        <v>0.1</v>
      </c>
      <c r="AA132" s="2">
        <v>0.17499999999999999</v>
      </c>
      <c r="AB132" s="2" t="s">
        <v>532</v>
      </c>
      <c r="AC132" s="110"/>
      <c r="AD132" s="44">
        <f t="shared" si="21"/>
        <v>5.5903979729646007</v>
      </c>
      <c r="AE132" s="44">
        <f t="shared" si="22"/>
        <v>11.425858547311948</v>
      </c>
      <c r="AF132" s="44">
        <f t="shared" si="23"/>
        <v>0</v>
      </c>
      <c r="AG132" s="44">
        <f t="shared" si="24"/>
        <v>0</v>
      </c>
      <c r="AH132" s="44">
        <f t="shared" si="25"/>
        <v>0</v>
      </c>
      <c r="AI132" s="44">
        <v>37.118055556000002</v>
      </c>
      <c r="AJ132" s="111">
        <f t="shared" si="26"/>
        <v>0</v>
      </c>
      <c r="AK132" s="2">
        <f t="shared" si="27"/>
        <v>0</v>
      </c>
    </row>
    <row r="133" spans="1:37">
      <c r="A133" s="2">
        <v>137</v>
      </c>
      <c r="B133" s="2" t="s">
        <v>192</v>
      </c>
      <c r="C133" s="2" t="s">
        <v>15</v>
      </c>
      <c r="D133" s="2" t="s">
        <v>432</v>
      </c>
      <c r="E133" s="2" t="s">
        <v>768</v>
      </c>
      <c r="F133" s="2" t="s">
        <v>64</v>
      </c>
      <c r="H133" s="2" t="s">
        <v>882</v>
      </c>
      <c r="I133" s="2">
        <v>17693</v>
      </c>
      <c r="J133" s="193">
        <v>6434</v>
      </c>
      <c r="K133" s="110">
        <f t="shared" si="14"/>
        <v>0.3636466399140903</v>
      </c>
      <c r="L133" s="44">
        <f t="shared" si="15"/>
        <v>3.4062352960099997</v>
      </c>
      <c r="M133" s="44">
        <f t="shared" si="16"/>
        <v>28.763764703989999</v>
      </c>
      <c r="N133" s="44">
        <f t="shared" si="17"/>
        <v>0</v>
      </c>
      <c r="O133" s="44">
        <f t="shared" si="18"/>
        <v>0</v>
      </c>
      <c r="P133" s="2">
        <v>1474383</v>
      </c>
      <c r="Q133" s="193">
        <v>0</v>
      </c>
      <c r="R133" s="111">
        <v>0.105882353</v>
      </c>
      <c r="S133" s="111">
        <v>0.89411764699999996</v>
      </c>
      <c r="T133" s="111">
        <v>0</v>
      </c>
      <c r="U133" s="111">
        <v>0</v>
      </c>
      <c r="V133" s="110">
        <f t="shared" si="19"/>
        <v>0</v>
      </c>
      <c r="W133" s="110">
        <v>0.18965625</v>
      </c>
      <c r="X133" s="110"/>
      <c r="Y133" s="110">
        <f t="shared" si="20"/>
        <v>0.16705882352499998</v>
      </c>
      <c r="Z133" s="2">
        <v>0.1</v>
      </c>
      <c r="AA133" s="2">
        <v>0.17499999999999999</v>
      </c>
      <c r="AB133" s="2" t="s">
        <v>532</v>
      </c>
      <c r="AC133" s="110"/>
      <c r="AD133" s="44">
        <f t="shared" si="21"/>
        <v>2.9838621193047601</v>
      </c>
      <c r="AE133" s="44">
        <f t="shared" si="22"/>
        <v>44.094851291216663</v>
      </c>
      <c r="AF133" s="44">
        <f t="shared" si="23"/>
        <v>0</v>
      </c>
      <c r="AG133" s="44">
        <f t="shared" si="24"/>
        <v>0</v>
      </c>
      <c r="AH133" s="44">
        <f t="shared" si="25"/>
        <v>0</v>
      </c>
      <c r="AI133" s="44">
        <v>37.118055556000002</v>
      </c>
      <c r="AJ133" s="111">
        <f t="shared" si="26"/>
        <v>0</v>
      </c>
      <c r="AK133" s="2">
        <f t="shared" si="27"/>
        <v>0</v>
      </c>
    </row>
    <row r="134" spans="1:37">
      <c r="A134" s="2">
        <v>138</v>
      </c>
      <c r="B134" s="2" t="s">
        <v>193</v>
      </c>
      <c r="C134" s="2" t="s">
        <v>15</v>
      </c>
      <c r="D134" s="2" t="s">
        <v>432</v>
      </c>
      <c r="E134" s="2" t="s">
        <v>768</v>
      </c>
      <c r="F134" s="2" t="s">
        <v>64</v>
      </c>
      <c r="H134" s="2" t="s">
        <v>882</v>
      </c>
      <c r="I134" s="2">
        <v>18307</v>
      </c>
      <c r="J134" s="193">
        <v>7144</v>
      </c>
      <c r="K134" s="110">
        <f t="shared" si="14"/>
        <v>0.39023324411427324</v>
      </c>
      <c r="L134" s="44">
        <f t="shared" si="15"/>
        <v>0</v>
      </c>
      <c r="M134" s="44">
        <f t="shared" si="16"/>
        <v>26.781918564320002</v>
      </c>
      <c r="N134" s="44">
        <f t="shared" si="17"/>
        <v>8.9380814356800009</v>
      </c>
      <c r="O134" s="44">
        <f t="shared" si="18"/>
        <v>0</v>
      </c>
      <c r="P134" s="2">
        <v>1262936</v>
      </c>
      <c r="Q134" s="193">
        <v>13.949209249999999</v>
      </c>
      <c r="R134" s="111">
        <v>0</v>
      </c>
      <c r="S134" s="111">
        <v>0.74977375599999996</v>
      </c>
      <c r="T134" s="111">
        <v>0.25022624399999999</v>
      </c>
      <c r="U134" s="111">
        <v>0</v>
      </c>
      <c r="V134" s="110">
        <f t="shared" si="19"/>
        <v>9.7646598958649689E-2</v>
      </c>
      <c r="W134" s="110">
        <v>0.22500000000000001</v>
      </c>
      <c r="X134" s="110">
        <v>0.22500000000000001</v>
      </c>
      <c r="Y134" s="110">
        <f t="shared" si="20"/>
        <v>0.1875113122</v>
      </c>
      <c r="Z134" s="2" t="s">
        <v>532</v>
      </c>
      <c r="AA134" s="2">
        <v>0.17499999999999999</v>
      </c>
      <c r="AB134" s="2">
        <v>0.22500000000000001</v>
      </c>
      <c r="AC134" s="110"/>
      <c r="AD134" s="44">
        <f t="shared" si="21"/>
        <v>0</v>
      </c>
      <c r="AE134" s="44">
        <f t="shared" si="22"/>
        <v>41.056681159102553</v>
      </c>
      <c r="AF134" s="44">
        <f t="shared" si="23"/>
        <v>17.616958509725283</v>
      </c>
      <c r="AG134" s="44">
        <f t="shared" si="24"/>
        <v>0</v>
      </c>
      <c r="AH134" s="44">
        <f t="shared" si="25"/>
        <v>17.616958509725283</v>
      </c>
      <c r="AI134" s="44">
        <v>37.118055556000002</v>
      </c>
      <c r="AJ134" s="111">
        <f t="shared" si="26"/>
        <v>0.47461964927410011</v>
      </c>
      <c r="AK134" s="2">
        <f t="shared" si="27"/>
        <v>2979</v>
      </c>
    </row>
    <row r="135" spans="1:37">
      <c r="A135" s="2">
        <v>139</v>
      </c>
      <c r="B135" s="2" t="s">
        <v>194</v>
      </c>
      <c r="C135" s="2" t="s">
        <v>14</v>
      </c>
      <c r="D135" s="2" t="s">
        <v>434</v>
      </c>
      <c r="E135" s="2" t="s">
        <v>768</v>
      </c>
      <c r="F135" s="2" t="s">
        <v>64</v>
      </c>
      <c r="H135" s="2" t="s">
        <v>882</v>
      </c>
      <c r="I135" s="2">
        <v>32931</v>
      </c>
      <c r="J135" s="193">
        <v>7037</v>
      </c>
      <c r="K135" s="110">
        <f t="shared" ref="K135:K198" si="28">J135/I135</f>
        <v>0.21368922899395706</v>
      </c>
      <c r="L135" s="44">
        <f t="shared" ref="L135:L198" si="29">R135*$J135*$D$2/1000</f>
        <v>0</v>
      </c>
      <c r="M135" s="44">
        <f t="shared" ref="M135:M198" si="30">S135*$J135*$D$2/1000</f>
        <v>0</v>
      </c>
      <c r="N135" s="44">
        <f t="shared" ref="N135:N198" si="31">T135*$J135*$D$2/1000</f>
        <v>0</v>
      </c>
      <c r="O135" s="44">
        <f t="shared" ref="O135:O198" si="32">U135*$J135*$D$2/1000</f>
        <v>35.185000000000002</v>
      </c>
      <c r="P135" s="2">
        <v>1250094</v>
      </c>
      <c r="Q135" s="193">
        <v>109.908594694</v>
      </c>
      <c r="R135" s="111">
        <v>0</v>
      </c>
      <c r="S135" s="111">
        <v>0</v>
      </c>
      <c r="T135" s="111">
        <v>0</v>
      </c>
      <c r="U135" s="111">
        <v>1</v>
      </c>
      <c r="V135" s="110">
        <f t="shared" ref="V135:V198" si="33">K135*(T135+U135)</f>
        <v>0.21368922899395706</v>
      </c>
      <c r="W135" s="110">
        <v>0.50256250000000002</v>
      </c>
      <c r="X135" s="110">
        <v>0.44577187499999998</v>
      </c>
      <c r="Y135" s="110">
        <f t="shared" ref="Y135:Y198" si="34">SUMPRODUCT(R135:U135,Z135:AC135)</f>
        <v>0.44577187499999998</v>
      </c>
      <c r="Z135" s="2" t="s">
        <v>532</v>
      </c>
      <c r="AA135" s="2" t="s">
        <v>532</v>
      </c>
      <c r="AB135" s="2" t="s">
        <v>532</v>
      </c>
      <c r="AC135" s="110">
        <v>0.44577187499999998</v>
      </c>
      <c r="AD135" s="44">
        <f t="shared" ref="AD135:AD198" si="35">IFERROR(L135*Z135*8760/1000,0)</f>
        <v>0</v>
      </c>
      <c r="AE135" s="44">
        <f t="shared" ref="AE135:AE198" si="36">IFERROR(M135*AA135*8760/1000,0)</f>
        <v>0</v>
      </c>
      <c r="AF135" s="44">
        <f t="shared" ref="AF135:AF198" si="37">IFERROR(N135*AB135*8760/1000,0)</f>
        <v>0</v>
      </c>
      <c r="AG135" s="44">
        <f t="shared" ref="AG135:AG198" si="38">IFERROR(O135*AC135*8760/1000,0)</f>
        <v>137.39607477562501</v>
      </c>
      <c r="AH135" s="44">
        <f t="shared" ref="AH135:AH198" si="39">AF135+AG135</f>
        <v>137.39607477562501</v>
      </c>
      <c r="AI135" s="44">
        <v>25.573888888999999</v>
      </c>
      <c r="AJ135" s="111">
        <f t="shared" ref="AJ135:AJ198" si="40">AH135/AI135</f>
        <v>5.3725139485814637</v>
      </c>
      <c r="AK135" s="2">
        <f t="shared" ref="AK135:AK198" si="41">ROUND((O135+N135)/0.003,0)</f>
        <v>11728</v>
      </c>
    </row>
    <row r="136" spans="1:37">
      <c r="A136" s="2">
        <v>140</v>
      </c>
      <c r="B136" s="2" t="s">
        <v>195</v>
      </c>
      <c r="C136" s="2" t="s">
        <v>14</v>
      </c>
      <c r="D136" s="2" t="s">
        <v>434</v>
      </c>
      <c r="E136" s="2" t="s">
        <v>768</v>
      </c>
      <c r="F136" s="2" t="s">
        <v>64</v>
      </c>
      <c r="H136" s="2" t="s">
        <v>882</v>
      </c>
      <c r="I136" s="2">
        <v>36184</v>
      </c>
      <c r="J136" s="193">
        <v>7143</v>
      </c>
      <c r="K136" s="110">
        <f t="shared" si="28"/>
        <v>0.1974076940084015</v>
      </c>
      <c r="L136" s="44">
        <f t="shared" si="29"/>
        <v>0</v>
      </c>
      <c r="M136" s="44">
        <f t="shared" si="30"/>
        <v>0</v>
      </c>
      <c r="N136" s="44">
        <f t="shared" si="31"/>
        <v>0</v>
      </c>
      <c r="O136" s="44">
        <f t="shared" si="32"/>
        <v>35.715000000000003</v>
      </c>
      <c r="P136" s="2">
        <v>3474626</v>
      </c>
      <c r="Q136" s="193">
        <v>40.277057044999999</v>
      </c>
      <c r="R136" s="111">
        <v>0</v>
      </c>
      <c r="S136" s="111">
        <v>0</v>
      </c>
      <c r="T136" s="111">
        <v>0</v>
      </c>
      <c r="U136" s="111">
        <v>1</v>
      </c>
      <c r="V136" s="110">
        <f t="shared" si="33"/>
        <v>0.1974076940084015</v>
      </c>
      <c r="W136" s="110">
        <v>0.50840624999999995</v>
      </c>
      <c r="X136" s="110">
        <v>0.4473125</v>
      </c>
      <c r="Y136" s="110">
        <f t="shared" si="34"/>
        <v>0.4473125</v>
      </c>
      <c r="Z136" s="2" t="s">
        <v>532</v>
      </c>
      <c r="AA136" s="2" t="s">
        <v>532</v>
      </c>
      <c r="AB136" s="2" t="s">
        <v>532</v>
      </c>
      <c r="AC136" s="110">
        <v>0.4473125</v>
      </c>
      <c r="AD136" s="44">
        <f t="shared" si="35"/>
        <v>0</v>
      </c>
      <c r="AE136" s="44">
        <f t="shared" si="36"/>
        <v>0</v>
      </c>
      <c r="AF136" s="44">
        <f t="shared" si="37"/>
        <v>0</v>
      </c>
      <c r="AG136" s="44">
        <f t="shared" si="38"/>
        <v>139.94770961250001</v>
      </c>
      <c r="AH136" s="44">
        <f t="shared" si="39"/>
        <v>139.94770961250001</v>
      </c>
      <c r="AI136" s="44">
        <v>25.573888888999999</v>
      </c>
      <c r="AJ136" s="111">
        <f t="shared" si="40"/>
        <v>5.4722889514349609</v>
      </c>
      <c r="AK136" s="2">
        <f t="shared" si="41"/>
        <v>11905</v>
      </c>
    </row>
    <row r="137" spans="1:37">
      <c r="A137" s="2">
        <v>141</v>
      </c>
      <c r="B137" s="2" t="s">
        <v>196</v>
      </c>
      <c r="C137" s="2" t="s">
        <v>13</v>
      </c>
      <c r="D137" s="2" t="s">
        <v>435</v>
      </c>
      <c r="E137" s="2" t="s">
        <v>768</v>
      </c>
      <c r="F137" s="2" t="s">
        <v>64</v>
      </c>
      <c r="H137" s="2" t="s">
        <v>882</v>
      </c>
      <c r="I137" s="2">
        <v>25378</v>
      </c>
      <c r="J137" s="193">
        <v>3085</v>
      </c>
      <c r="K137" s="110">
        <f t="shared" si="28"/>
        <v>0.12156198281976516</v>
      </c>
      <c r="L137" s="44">
        <f t="shared" si="29"/>
        <v>11.2591825283</v>
      </c>
      <c r="M137" s="44">
        <f t="shared" si="30"/>
        <v>1.4189348445249998</v>
      </c>
      <c r="N137" s="44">
        <f t="shared" si="31"/>
        <v>0.68479467972500008</v>
      </c>
      <c r="O137" s="44">
        <f t="shared" si="32"/>
        <v>2.0620879628749997</v>
      </c>
      <c r="P137" s="2">
        <v>4404246</v>
      </c>
      <c r="Q137" s="193">
        <v>1.487428671</v>
      </c>
      <c r="R137" s="111">
        <v>0.72993079599999999</v>
      </c>
      <c r="S137" s="111">
        <v>9.1989293E-2</v>
      </c>
      <c r="T137" s="111">
        <v>4.4395116999999998E-2</v>
      </c>
      <c r="U137" s="111">
        <v>0.133684795</v>
      </c>
      <c r="V137" s="110">
        <f t="shared" si="33"/>
        <v>2.164774720308929E-2</v>
      </c>
      <c r="W137" s="110">
        <v>0.28793750000000001</v>
      </c>
      <c r="X137" s="110">
        <v>0.27224725399999999</v>
      </c>
      <c r="Y137" s="110">
        <f t="shared" si="34"/>
        <v>0.1375729728603125</v>
      </c>
      <c r="Z137" s="2">
        <v>0.1</v>
      </c>
      <c r="AA137" s="2">
        <v>0.17499999999999999</v>
      </c>
      <c r="AB137" s="2">
        <v>0.22500000000000001</v>
      </c>
      <c r="AC137" s="110">
        <v>0.28793750000000001</v>
      </c>
      <c r="AD137" s="44">
        <f t="shared" si="35"/>
        <v>9.8630438947908008</v>
      </c>
      <c r="AE137" s="44">
        <f t="shared" si="36"/>
        <v>2.1752271166568242</v>
      </c>
      <c r="AF137" s="44">
        <f t="shared" si="37"/>
        <v>1.3497303137379753</v>
      </c>
      <c r="AG137" s="44">
        <f t="shared" si="38"/>
        <v>5.2012714866184062</v>
      </c>
      <c r="AH137" s="44">
        <f t="shared" si="39"/>
        <v>6.5510018003563815</v>
      </c>
      <c r="AI137" s="44">
        <v>286.02694444399998</v>
      </c>
      <c r="AJ137" s="111">
        <f t="shared" si="40"/>
        <v>2.2903442936436272E-2</v>
      </c>
      <c r="AK137" s="2">
        <f t="shared" si="41"/>
        <v>916</v>
      </c>
    </row>
    <row r="138" spans="1:37">
      <c r="A138" s="2">
        <v>142</v>
      </c>
      <c r="B138" s="2" t="s">
        <v>197</v>
      </c>
      <c r="C138" s="2" t="s">
        <v>13</v>
      </c>
      <c r="D138" s="2" t="s">
        <v>435</v>
      </c>
      <c r="E138" s="2" t="s">
        <v>768</v>
      </c>
      <c r="F138" s="2" t="s">
        <v>64</v>
      </c>
      <c r="H138" s="2" t="s">
        <v>882</v>
      </c>
      <c r="I138" s="2">
        <v>3259</v>
      </c>
      <c r="J138" s="193">
        <v>492</v>
      </c>
      <c r="K138" s="110">
        <f t="shared" si="28"/>
        <v>0.15096655415771709</v>
      </c>
      <c r="L138" s="44">
        <f t="shared" si="29"/>
        <v>0.94601470704000012</v>
      </c>
      <c r="M138" s="44">
        <f t="shared" si="30"/>
        <v>0.42340384710000001</v>
      </c>
      <c r="N138" s="44">
        <f t="shared" si="31"/>
        <v>0.39643846115999998</v>
      </c>
      <c r="O138" s="44">
        <f t="shared" si="32"/>
        <v>0.69414298716000011</v>
      </c>
      <c r="P138" s="2">
        <v>127329</v>
      </c>
      <c r="Q138" s="193">
        <v>20.978295932000002</v>
      </c>
      <c r="R138" s="111">
        <v>0.38455882400000002</v>
      </c>
      <c r="S138" s="111">
        <v>0.17211538500000001</v>
      </c>
      <c r="T138" s="111">
        <v>0.16115384599999999</v>
      </c>
      <c r="U138" s="111">
        <v>0.28217194600000001</v>
      </c>
      <c r="V138" s="110">
        <f t="shared" si="33"/>
        <v>6.6927367187480824E-2</v>
      </c>
      <c r="W138" s="110">
        <v>0.34318750000000003</v>
      </c>
      <c r="X138" s="110">
        <v>0.279598813</v>
      </c>
      <c r="Y138" s="110">
        <f t="shared" si="34"/>
        <v>0.19252944021781249</v>
      </c>
      <c r="Z138" s="2">
        <v>0.1</v>
      </c>
      <c r="AA138" s="2">
        <v>0.17499999999999999</v>
      </c>
      <c r="AB138" s="2">
        <v>0.22500000000000001</v>
      </c>
      <c r="AC138" s="110">
        <v>0.31078125000000001</v>
      </c>
      <c r="AD138" s="44">
        <f t="shared" si="35"/>
        <v>0.82870888336704018</v>
      </c>
      <c r="AE138" s="44">
        <f t="shared" si="36"/>
        <v>0.64907809760429991</v>
      </c>
      <c r="AF138" s="44">
        <f t="shared" si="37"/>
        <v>0.78138020694636001</v>
      </c>
      <c r="AG138" s="44">
        <f t="shared" si="38"/>
        <v>1.8897652370000726</v>
      </c>
      <c r="AH138" s="44">
        <f t="shared" si="39"/>
        <v>2.6711454439464326</v>
      </c>
      <c r="AI138" s="44">
        <v>286.02694444399998</v>
      </c>
      <c r="AJ138" s="111">
        <f t="shared" si="40"/>
        <v>9.3387895645244186E-3</v>
      </c>
      <c r="AK138" s="2">
        <f t="shared" si="41"/>
        <v>364</v>
      </c>
    </row>
    <row r="139" spans="1:37">
      <c r="A139" s="2">
        <v>143</v>
      </c>
      <c r="B139" s="2" t="s">
        <v>198</v>
      </c>
      <c r="C139" s="2" t="s">
        <v>13</v>
      </c>
      <c r="D139" s="2" t="s">
        <v>435</v>
      </c>
      <c r="E139" s="2" t="s">
        <v>768</v>
      </c>
      <c r="F139" s="2" t="s">
        <v>64</v>
      </c>
      <c r="H139" s="2" t="s">
        <v>882</v>
      </c>
      <c r="I139" s="2">
        <v>5358</v>
      </c>
      <c r="J139" s="193">
        <v>181</v>
      </c>
      <c r="K139" s="110">
        <f t="shared" si="28"/>
        <v>3.3781261664800298E-2</v>
      </c>
      <c r="L139" s="44">
        <f t="shared" si="29"/>
        <v>0.57802882320999993</v>
      </c>
      <c r="M139" s="44">
        <f t="shared" si="30"/>
        <v>0.13205901994499999</v>
      </c>
      <c r="N139" s="44">
        <f t="shared" si="31"/>
        <v>7.0535151569999996E-2</v>
      </c>
      <c r="O139" s="44">
        <f t="shared" si="32"/>
        <v>0.12437700527500001</v>
      </c>
      <c r="P139" s="2">
        <v>1571053</v>
      </c>
      <c r="Q139" s="193">
        <v>0.28007388500000002</v>
      </c>
      <c r="R139" s="111">
        <v>0.638705882</v>
      </c>
      <c r="S139" s="111">
        <v>0.145921569</v>
      </c>
      <c r="T139" s="111">
        <v>7.7939393999999995E-2</v>
      </c>
      <c r="U139" s="111">
        <v>0.137433155</v>
      </c>
      <c r="V139" s="110">
        <f t="shared" si="33"/>
        <v>7.2755564331840232E-3</v>
      </c>
      <c r="W139" s="110">
        <v>0.27625</v>
      </c>
      <c r="X139" s="110">
        <v>0.25770356100000003</v>
      </c>
      <c r="Y139" s="110">
        <f t="shared" si="34"/>
        <v>0.14490913549375001</v>
      </c>
      <c r="Z139" s="2">
        <v>0.1</v>
      </c>
      <c r="AA139" s="2">
        <v>0.17499999999999999</v>
      </c>
      <c r="AB139" s="2">
        <v>0.22500000000000001</v>
      </c>
      <c r="AC139" s="110">
        <v>0.27625</v>
      </c>
      <c r="AD139" s="44">
        <f t="shared" si="35"/>
        <v>0.50635324913196</v>
      </c>
      <c r="AE139" s="44">
        <f t="shared" si="36"/>
        <v>0.20244647757568499</v>
      </c>
      <c r="AF139" s="44">
        <f t="shared" si="37"/>
        <v>0.13902478374447</v>
      </c>
      <c r="AG139" s="44">
        <f t="shared" si="38"/>
        <v>0.30098613391523621</v>
      </c>
      <c r="AH139" s="44">
        <f t="shared" si="39"/>
        <v>0.44001091765970624</v>
      </c>
      <c r="AI139" s="44">
        <v>286.02694444399998</v>
      </c>
      <c r="AJ139" s="111">
        <f t="shared" si="40"/>
        <v>1.5383547816274145E-3</v>
      </c>
      <c r="AK139" s="2">
        <f t="shared" si="41"/>
        <v>65</v>
      </c>
    </row>
    <row r="140" spans="1:37">
      <c r="A140" s="2">
        <v>144</v>
      </c>
      <c r="B140" s="2" t="s">
        <v>199</v>
      </c>
      <c r="C140" s="2" t="s">
        <v>13</v>
      </c>
      <c r="D140" s="2" t="s">
        <v>435</v>
      </c>
      <c r="E140" s="2" t="s">
        <v>768</v>
      </c>
      <c r="F140" s="2" t="s">
        <v>64</v>
      </c>
      <c r="H140" s="2" t="s">
        <v>882</v>
      </c>
      <c r="I140" s="2">
        <v>23844</v>
      </c>
      <c r="J140" s="193">
        <v>1554</v>
      </c>
      <c r="K140" s="110">
        <f t="shared" si="28"/>
        <v>6.5173628585807747E-2</v>
      </c>
      <c r="L140" s="44">
        <f t="shared" si="29"/>
        <v>6.4566088269900002</v>
      </c>
      <c r="M140" s="44">
        <f t="shared" si="30"/>
        <v>0.52235294306999991</v>
      </c>
      <c r="N140" s="44">
        <f t="shared" si="31"/>
        <v>0.79103823770999993</v>
      </c>
      <c r="O140" s="44">
        <f t="shared" si="32"/>
        <v>0</v>
      </c>
      <c r="P140" s="2">
        <v>10008349</v>
      </c>
      <c r="Q140" s="193">
        <v>0.15578357200000001</v>
      </c>
      <c r="R140" s="111">
        <v>0.83096638700000003</v>
      </c>
      <c r="S140" s="111">
        <v>6.7226890999999997E-2</v>
      </c>
      <c r="T140" s="111">
        <v>0.101806723</v>
      </c>
      <c r="U140" s="111">
        <v>0</v>
      </c>
      <c r="V140" s="110">
        <f t="shared" si="33"/>
        <v>6.6351135523402115E-3</v>
      </c>
      <c r="W140" s="110">
        <v>0.22500000000000001</v>
      </c>
      <c r="X140" s="110">
        <v>0.22500000000000001</v>
      </c>
      <c r="Y140" s="110">
        <f t="shared" si="34"/>
        <v>0.1177678573</v>
      </c>
      <c r="Z140" s="2">
        <v>0.1</v>
      </c>
      <c r="AA140" s="2">
        <v>0.17499999999999999</v>
      </c>
      <c r="AB140" s="2">
        <v>0.22500000000000001</v>
      </c>
      <c r="AC140" s="110"/>
      <c r="AD140" s="44">
        <f t="shared" si="35"/>
        <v>5.6559893324432409</v>
      </c>
      <c r="AE140" s="44">
        <f t="shared" si="36"/>
        <v>0.80076706172630974</v>
      </c>
      <c r="AF140" s="44">
        <f t="shared" si="37"/>
        <v>1.5591363665264097</v>
      </c>
      <c r="AG140" s="44">
        <f t="shared" si="38"/>
        <v>0</v>
      </c>
      <c r="AH140" s="44">
        <f t="shared" si="39"/>
        <v>1.5591363665264097</v>
      </c>
      <c r="AI140" s="44">
        <v>286.02694444399998</v>
      </c>
      <c r="AJ140" s="111">
        <f t="shared" si="40"/>
        <v>5.4510122099062121E-3</v>
      </c>
      <c r="AK140" s="2">
        <f t="shared" si="41"/>
        <v>264</v>
      </c>
    </row>
    <row r="141" spans="1:37">
      <c r="A141" s="2">
        <v>145</v>
      </c>
      <c r="B141" s="2" t="s">
        <v>200</v>
      </c>
      <c r="C141" s="2" t="s">
        <v>13</v>
      </c>
      <c r="D141" s="2" t="s">
        <v>435</v>
      </c>
      <c r="E141" s="2" t="s">
        <v>768</v>
      </c>
      <c r="F141" s="2" t="s">
        <v>64</v>
      </c>
      <c r="H141" s="2" t="s">
        <v>882</v>
      </c>
      <c r="I141" s="2">
        <v>10792</v>
      </c>
      <c r="J141" s="193">
        <v>887</v>
      </c>
      <c r="K141" s="110">
        <f t="shared" si="28"/>
        <v>8.2190511489992582E-2</v>
      </c>
      <c r="L141" s="44">
        <f t="shared" si="29"/>
        <v>1.7335366166849999</v>
      </c>
      <c r="M141" s="44">
        <f t="shared" si="30"/>
        <v>1.5707610912749999</v>
      </c>
      <c r="N141" s="44">
        <f t="shared" si="31"/>
        <v>0.53233304556500005</v>
      </c>
      <c r="O141" s="44">
        <f t="shared" si="32"/>
        <v>0.59836925091000004</v>
      </c>
      <c r="P141" s="2">
        <v>1326513</v>
      </c>
      <c r="Q141" s="193">
        <v>1.859477314</v>
      </c>
      <c r="R141" s="111">
        <v>0.39087635100000001</v>
      </c>
      <c r="S141" s="111">
        <v>0.35417386499999998</v>
      </c>
      <c r="T141" s="111">
        <v>0.120029999</v>
      </c>
      <c r="U141" s="111">
        <v>0.13491978600000001</v>
      </c>
      <c r="V141" s="110">
        <f t="shared" si="33"/>
        <v>2.0954453233413637E-2</v>
      </c>
      <c r="W141" s="110">
        <v>0.27040625000000001</v>
      </c>
      <c r="X141" s="110">
        <v>0.249029052</v>
      </c>
      <c r="Y141" s="110">
        <f t="shared" si="34"/>
        <v>0.16455796463306249</v>
      </c>
      <c r="Z141" s="2">
        <v>0.1</v>
      </c>
      <c r="AA141" s="2">
        <v>0.17499999999999999</v>
      </c>
      <c r="AB141" s="2">
        <v>0.22500000000000001</v>
      </c>
      <c r="AC141" s="110">
        <v>0.27040625000000001</v>
      </c>
      <c r="AD141" s="44">
        <f t="shared" si="35"/>
        <v>1.5185780762160601</v>
      </c>
      <c r="AE141" s="44">
        <f t="shared" si="36"/>
        <v>2.4079767529245748</v>
      </c>
      <c r="AF141" s="44">
        <f t="shared" si="37"/>
        <v>1.049228432808615</v>
      </c>
      <c r="AG141" s="44">
        <f t="shared" si="38"/>
        <v>1.417392398824008</v>
      </c>
      <c r="AH141" s="44">
        <f t="shared" si="39"/>
        <v>2.466620831632623</v>
      </c>
      <c r="AI141" s="44">
        <v>286.02694444399998</v>
      </c>
      <c r="AJ141" s="111">
        <f t="shared" si="40"/>
        <v>8.6237359086131574E-3</v>
      </c>
      <c r="AK141" s="2">
        <f t="shared" si="41"/>
        <v>377</v>
      </c>
    </row>
    <row r="142" spans="1:37">
      <c r="A142" s="2">
        <v>146</v>
      </c>
      <c r="B142" s="2" t="s">
        <v>201</v>
      </c>
      <c r="C142" s="2" t="s">
        <v>13</v>
      </c>
      <c r="D142" s="2" t="s">
        <v>435</v>
      </c>
      <c r="E142" s="2" t="s">
        <v>768</v>
      </c>
      <c r="F142" s="2" t="s">
        <v>64</v>
      </c>
      <c r="H142" s="2" t="s">
        <v>882</v>
      </c>
      <c r="I142" s="2">
        <v>4429</v>
      </c>
      <c r="J142" s="193">
        <v>1026</v>
      </c>
      <c r="K142" s="110">
        <f t="shared" si="28"/>
        <v>0.23165500112892301</v>
      </c>
      <c r="L142" s="44">
        <f t="shared" si="29"/>
        <v>1.15459291485</v>
      </c>
      <c r="M142" s="44">
        <f t="shared" si="30"/>
        <v>1.6572075068699998</v>
      </c>
      <c r="N142" s="44">
        <f t="shared" si="31"/>
        <v>1.53864075636</v>
      </c>
      <c r="O142" s="44">
        <f t="shared" si="32"/>
        <v>0.77955882191999992</v>
      </c>
      <c r="P142" s="2">
        <v>312027</v>
      </c>
      <c r="Q142" s="193">
        <v>15.625634458</v>
      </c>
      <c r="R142" s="111">
        <v>0.22506684499999999</v>
      </c>
      <c r="S142" s="111">
        <v>0.32304239899999998</v>
      </c>
      <c r="T142" s="111">
        <v>0.29992997199999999</v>
      </c>
      <c r="U142" s="111">
        <v>0.15196078399999999</v>
      </c>
      <c r="V142" s="110">
        <f t="shared" si="33"/>
        <v>0.10468275359132986</v>
      </c>
      <c r="W142" s="110">
        <v>0.26987499999999998</v>
      </c>
      <c r="X142" s="110">
        <v>0.240090462</v>
      </c>
      <c r="Y142" s="110">
        <f t="shared" si="34"/>
        <v>0.187533764607</v>
      </c>
      <c r="Z142" s="2">
        <v>0.1</v>
      </c>
      <c r="AA142" s="2">
        <v>0.17499999999999999</v>
      </c>
      <c r="AB142" s="2">
        <v>0.22500000000000001</v>
      </c>
      <c r="AC142" s="110">
        <v>0.26987499999999998</v>
      </c>
      <c r="AD142" s="44">
        <f t="shared" si="35"/>
        <v>1.0114233934086001</v>
      </c>
      <c r="AE142" s="44">
        <f t="shared" si="36"/>
        <v>2.5404991080317099</v>
      </c>
      <c r="AF142" s="44">
        <f t="shared" si="37"/>
        <v>3.0326609307855601</v>
      </c>
      <c r="AG142" s="44">
        <f t="shared" si="38"/>
        <v>1.8429589086951812</v>
      </c>
      <c r="AH142" s="44">
        <f t="shared" si="39"/>
        <v>4.8756198394807413</v>
      </c>
      <c r="AI142" s="44">
        <v>286.02694444399998</v>
      </c>
      <c r="AJ142" s="111">
        <f t="shared" si="40"/>
        <v>1.7046015888322431E-2</v>
      </c>
      <c r="AK142" s="2">
        <f t="shared" si="41"/>
        <v>773</v>
      </c>
    </row>
    <row r="143" spans="1:37">
      <c r="A143" s="2">
        <v>147</v>
      </c>
      <c r="B143" s="2" t="s">
        <v>202</v>
      </c>
      <c r="C143" s="2" t="s">
        <v>13</v>
      </c>
      <c r="D143" s="2" t="s">
        <v>435</v>
      </c>
      <c r="E143" s="2" t="s">
        <v>768</v>
      </c>
      <c r="F143" s="2" t="s">
        <v>64</v>
      </c>
      <c r="H143" s="2" t="s">
        <v>882</v>
      </c>
      <c r="I143" s="2">
        <v>13590</v>
      </c>
      <c r="J143" s="193">
        <v>1609</v>
      </c>
      <c r="K143" s="110">
        <f t="shared" si="28"/>
        <v>0.11839587932303164</v>
      </c>
      <c r="L143" s="44">
        <f t="shared" si="29"/>
        <v>2.8266708139699999</v>
      </c>
      <c r="M143" s="44">
        <f t="shared" si="30"/>
        <v>2.4215085963750003</v>
      </c>
      <c r="N143" s="44">
        <f t="shared" si="31"/>
        <v>1.5405959876699999</v>
      </c>
      <c r="O143" s="44">
        <f t="shared" si="32"/>
        <v>1.2562246019850001</v>
      </c>
      <c r="P143" s="2">
        <v>5850850</v>
      </c>
      <c r="Q143" s="193">
        <v>1.0385696799999999</v>
      </c>
      <c r="R143" s="111">
        <v>0.35135746600000001</v>
      </c>
      <c r="S143" s="111">
        <v>0.30099547500000001</v>
      </c>
      <c r="T143" s="111">
        <v>0.191497326</v>
      </c>
      <c r="U143" s="111">
        <v>0.15614973300000001</v>
      </c>
      <c r="V143" s="110">
        <f t="shared" si="33"/>
        <v>4.1159979244370863E-2</v>
      </c>
      <c r="W143" s="110">
        <v>0.27625</v>
      </c>
      <c r="X143" s="110">
        <v>0.24801953500000001</v>
      </c>
      <c r="Y143" s="110">
        <f t="shared" si="34"/>
        <v>0.17403321681625</v>
      </c>
      <c r="Z143" s="2">
        <v>0.1</v>
      </c>
      <c r="AA143" s="2">
        <v>0.17499999999999999</v>
      </c>
      <c r="AB143" s="2">
        <v>0.22500000000000001</v>
      </c>
      <c r="AC143" s="110">
        <v>0.27625</v>
      </c>
      <c r="AD143" s="44">
        <f t="shared" si="35"/>
        <v>2.4761636330377197</v>
      </c>
      <c r="AE143" s="44">
        <f t="shared" si="36"/>
        <v>3.712172678242875</v>
      </c>
      <c r="AF143" s="44">
        <f t="shared" si="37"/>
        <v>3.0365146916975698</v>
      </c>
      <c r="AG143" s="44">
        <f t="shared" si="38"/>
        <v>3.0400007255736008</v>
      </c>
      <c r="AH143" s="44">
        <f t="shared" si="39"/>
        <v>6.0765154172711711</v>
      </c>
      <c r="AI143" s="44">
        <v>286.02694444399998</v>
      </c>
      <c r="AJ143" s="111">
        <f t="shared" si="40"/>
        <v>2.1244555924908211E-2</v>
      </c>
      <c r="AK143" s="2">
        <f t="shared" si="41"/>
        <v>932</v>
      </c>
    </row>
    <row r="144" spans="1:37">
      <c r="A144" s="2">
        <v>148</v>
      </c>
      <c r="B144" s="2" t="s">
        <v>203</v>
      </c>
      <c r="C144" s="2" t="s">
        <v>13</v>
      </c>
      <c r="D144" s="2" t="s">
        <v>435</v>
      </c>
      <c r="E144" s="2" t="s">
        <v>768</v>
      </c>
      <c r="F144" s="2" t="s">
        <v>64</v>
      </c>
      <c r="H144" s="2" t="s">
        <v>882</v>
      </c>
      <c r="I144" s="2">
        <v>19185</v>
      </c>
      <c r="J144" s="193">
        <v>6846</v>
      </c>
      <c r="K144" s="110">
        <f t="shared" si="28"/>
        <v>0.35684128225175921</v>
      </c>
      <c r="L144" s="44">
        <f t="shared" si="29"/>
        <v>0</v>
      </c>
      <c r="M144" s="44">
        <f t="shared" si="30"/>
        <v>4.0522279431900001</v>
      </c>
      <c r="N144" s="44">
        <f t="shared" si="31"/>
        <v>23.896435750529999</v>
      </c>
      <c r="O144" s="44">
        <f t="shared" si="32"/>
        <v>6.2813363062800001</v>
      </c>
      <c r="P144" s="2">
        <v>4077166</v>
      </c>
      <c r="Q144" s="193">
        <v>15.201452482000001</v>
      </c>
      <c r="R144" s="111">
        <v>0</v>
      </c>
      <c r="S144" s="111">
        <v>0.118382353</v>
      </c>
      <c r="T144" s="111">
        <v>0.69811381100000003</v>
      </c>
      <c r="U144" s="111">
        <v>0.183503836</v>
      </c>
      <c r="V144" s="110">
        <f t="shared" si="33"/>
        <v>0.31459757161125884</v>
      </c>
      <c r="W144" s="110">
        <v>0.27040625000000001</v>
      </c>
      <c r="X144" s="110">
        <v>0.23445105999999999</v>
      </c>
      <c r="Y144" s="110">
        <f t="shared" si="34"/>
        <v>0.22741310340337501</v>
      </c>
      <c r="Z144" s="2" t="s">
        <v>532</v>
      </c>
      <c r="AA144" s="2">
        <v>0.17499999999999999</v>
      </c>
      <c r="AB144" s="2">
        <v>0.22500000000000001</v>
      </c>
      <c r="AC144" s="110">
        <v>0.27040625000000001</v>
      </c>
      <c r="AD144" s="44">
        <f t="shared" si="35"/>
        <v>0</v>
      </c>
      <c r="AE144" s="44">
        <f t="shared" si="36"/>
        <v>6.2120654369102697</v>
      </c>
      <c r="AF144" s="44">
        <f t="shared" si="37"/>
        <v>47.099874864294627</v>
      </c>
      <c r="AG144" s="44">
        <f t="shared" si="38"/>
        <v>14.878970337193431</v>
      </c>
      <c r="AH144" s="44">
        <f t="shared" si="39"/>
        <v>61.978845201488056</v>
      </c>
      <c r="AI144" s="44">
        <v>286.02694444399998</v>
      </c>
      <c r="AJ144" s="111">
        <f t="shared" si="40"/>
        <v>0.21668883441022332</v>
      </c>
      <c r="AK144" s="2">
        <f t="shared" si="41"/>
        <v>10059</v>
      </c>
    </row>
    <row r="145" spans="1:37">
      <c r="A145" s="2">
        <v>149</v>
      </c>
      <c r="B145" s="2" t="s">
        <v>204</v>
      </c>
      <c r="C145" s="2" t="s">
        <v>13</v>
      </c>
      <c r="D145" s="2" t="s">
        <v>435</v>
      </c>
      <c r="E145" s="2" t="s">
        <v>768</v>
      </c>
      <c r="F145" s="2" t="s">
        <v>64</v>
      </c>
      <c r="H145" s="2" t="s">
        <v>882</v>
      </c>
      <c r="I145" s="2">
        <v>9987</v>
      </c>
      <c r="J145" s="193">
        <v>3514</v>
      </c>
      <c r="K145" s="110">
        <f t="shared" si="28"/>
        <v>0.35185741463903075</v>
      </c>
      <c r="L145" s="44">
        <f t="shared" si="29"/>
        <v>0.71239705026000011</v>
      </c>
      <c r="M145" s="44">
        <f t="shared" si="30"/>
        <v>5.9058823567800012</v>
      </c>
      <c r="N145" s="44">
        <f t="shared" si="31"/>
        <v>7.0759852864399999</v>
      </c>
      <c r="O145" s="44">
        <f t="shared" si="32"/>
        <v>3.8757352889499996</v>
      </c>
      <c r="P145" s="2">
        <v>573694</v>
      </c>
      <c r="Q145" s="193">
        <v>40.564730554</v>
      </c>
      <c r="R145" s="111">
        <v>4.0546218000000002E-2</v>
      </c>
      <c r="S145" s="111">
        <v>0.33613445400000003</v>
      </c>
      <c r="T145" s="111">
        <v>0.40273109200000001</v>
      </c>
      <c r="U145" s="111">
        <v>0.22058823499999999</v>
      </c>
      <c r="V145" s="110">
        <f t="shared" si="33"/>
        <v>0.2193195268927606</v>
      </c>
      <c r="W145" s="110">
        <v>0.295375</v>
      </c>
      <c r="X145" s="110">
        <v>0.24257298999999999</v>
      </c>
      <c r="Y145" s="110">
        <f t="shared" si="34"/>
        <v>0.21407858436921876</v>
      </c>
      <c r="Z145" s="2">
        <v>0.1</v>
      </c>
      <c r="AA145" s="2">
        <v>0.17499999999999999</v>
      </c>
      <c r="AB145" s="2">
        <v>0.22500000000000001</v>
      </c>
      <c r="AC145" s="110">
        <v>0.27465624999999999</v>
      </c>
      <c r="AD145" s="44">
        <f t="shared" si="35"/>
        <v>0.62405981602776017</v>
      </c>
      <c r="AE145" s="44">
        <f t="shared" si="36"/>
        <v>9.0537176529437424</v>
      </c>
      <c r="AF145" s="44">
        <f t="shared" si="37"/>
        <v>13.94676699957324</v>
      </c>
      <c r="AG145" s="44">
        <f t="shared" si="38"/>
        <v>9.3249755031916983</v>
      </c>
      <c r="AH145" s="44">
        <f t="shared" si="39"/>
        <v>23.271742502764937</v>
      </c>
      <c r="AI145" s="44">
        <v>286.02694444399998</v>
      </c>
      <c r="AJ145" s="111">
        <f t="shared" si="40"/>
        <v>8.1362063801374535E-2</v>
      </c>
      <c r="AK145" s="2">
        <f t="shared" si="41"/>
        <v>3651</v>
      </c>
    </row>
    <row r="146" spans="1:37">
      <c r="A146" s="2">
        <v>150</v>
      </c>
      <c r="B146" s="2" t="s">
        <v>205</v>
      </c>
      <c r="C146" s="2" t="s">
        <v>13</v>
      </c>
      <c r="D146" s="2" t="s">
        <v>435</v>
      </c>
      <c r="E146" s="2" t="s">
        <v>768</v>
      </c>
      <c r="F146" s="2" t="s">
        <v>64</v>
      </c>
      <c r="H146" s="2" t="s">
        <v>882</v>
      </c>
      <c r="I146" s="2">
        <v>15033</v>
      </c>
      <c r="J146" s="193">
        <v>3403</v>
      </c>
      <c r="K146" s="110">
        <f t="shared" si="28"/>
        <v>0.22636865562429323</v>
      </c>
      <c r="L146" s="44">
        <f t="shared" si="29"/>
        <v>4.904323527409999</v>
      </c>
      <c r="M146" s="44">
        <f t="shared" si="30"/>
        <v>4.8328319251949994</v>
      </c>
      <c r="N146" s="44">
        <f t="shared" si="31"/>
        <v>4.1486970759599995</v>
      </c>
      <c r="O146" s="44">
        <f t="shared" si="32"/>
        <v>3.1291474714349996</v>
      </c>
      <c r="P146" s="2">
        <v>1970521</v>
      </c>
      <c r="Q146" s="193">
        <v>8.0738278399999999</v>
      </c>
      <c r="R146" s="111">
        <v>0.28823529399999998</v>
      </c>
      <c r="S146" s="111">
        <v>0.28403361300000002</v>
      </c>
      <c r="T146" s="111">
        <v>0.243825864</v>
      </c>
      <c r="U146" s="111">
        <v>0.183905229</v>
      </c>
      <c r="V146" s="110">
        <f t="shared" si="33"/>
        <v>9.6824912491119547E-2</v>
      </c>
      <c r="W146" s="110">
        <v>0.28209375000000003</v>
      </c>
      <c r="X146" s="110">
        <v>0.24954775800000001</v>
      </c>
      <c r="Y146" s="110">
        <f t="shared" si="34"/>
        <v>0.18526874676821875</v>
      </c>
      <c r="Z146" s="2">
        <v>0.1</v>
      </c>
      <c r="AA146" s="2">
        <v>0.17499999999999999</v>
      </c>
      <c r="AB146" s="2">
        <v>0.22500000000000001</v>
      </c>
      <c r="AC146" s="110">
        <v>0.28209374999999998</v>
      </c>
      <c r="AD146" s="44">
        <f t="shared" si="35"/>
        <v>4.2961874100111599</v>
      </c>
      <c r="AE146" s="44">
        <f t="shared" si="36"/>
        <v>7.408731341323934</v>
      </c>
      <c r="AF146" s="44">
        <f t="shared" si="37"/>
        <v>8.1770819367171583</v>
      </c>
      <c r="AG146" s="44">
        <f t="shared" si="38"/>
        <v>7.7325653939962233</v>
      </c>
      <c r="AH146" s="44">
        <f t="shared" si="39"/>
        <v>15.909647330713382</v>
      </c>
      <c r="AI146" s="44">
        <v>286.02694444399998</v>
      </c>
      <c r="AJ146" s="111">
        <f t="shared" si="40"/>
        <v>5.5622897212148012E-2</v>
      </c>
      <c r="AK146" s="2">
        <f t="shared" si="41"/>
        <v>2426</v>
      </c>
    </row>
    <row r="147" spans="1:37">
      <c r="A147" s="2">
        <v>151</v>
      </c>
      <c r="B147" s="2" t="s">
        <v>206</v>
      </c>
      <c r="C147" s="2" t="s">
        <v>13</v>
      </c>
      <c r="D147" s="2" t="s">
        <v>435</v>
      </c>
      <c r="E147" s="2" t="s">
        <v>768</v>
      </c>
      <c r="F147" s="2" t="s">
        <v>64</v>
      </c>
      <c r="H147" s="2" t="s">
        <v>882</v>
      </c>
      <c r="I147" s="2">
        <v>25684</v>
      </c>
      <c r="J147" s="193">
        <v>11031</v>
      </c>
      <c r="K147" s="110">
        <f t="shared" si="28"/>
        <v>0.42948917614078802</v>
      </c>
      <c r="L147" s="44">
        <f t="shared" si="29"/>
        <v>5.2294794623550009</v>
      </c>
      <c r="M147" s="44">
        <f t="shared" si="30"/>
        <v>20.491021679340005</v>
      </c>
      <c r="N147" s="44">
        <f t="shared" si="31"/>
        <v>18.340413065699998</v>
      </c>
      <c r="O147" s="44">
        <f t="shared" si="32"/>
        <v>11.094085792605</v>
      </c>
      <c r="P147" s="2">
        <v>5074261</v>
      </c>
      <c r="Q147" s="193">
        <v>12.404655164999999</v>
      </c>
      <c r="R147" s="111">
        <v>9.4814240999999994E-2</v>
      </c>
      <c r="S147" s="111">
        <v>0.37151702800000003</v>
      </c>
      <c r="T147" s="111">
        <v>0.33252493999999999</v>
      </c>
      <c r="U147" s="111">
        <v>0.20114379099999999</v>
      </c>
      <c r="V147" s="110">
        <f t="shared" si="33"/>
        <v>0.22920494360928984</v>
      </c>
      <c r="W147" s="110">
        <v>0.30121874999999998</v>
      </c>
      <c r="X147" s="110">
        <v>0.24411628099999999</v>
      </c>
      <c r="Y147" s="110">
        <f t="shared" si="34"/>
        <v>0.20477413012478127</v>
      </c>
      <c r="Z147" s="2">
        <v>0.1</v>
      </c>
      <c r="AA147" s="2">
        <v>0.17499999999999999</v>
      </c>
      <c r="AB147" s="2">
        <v>0.22500000000000001</v>
      </c>
      <c r="AC147" s="110">
        <v>0.27571875000000001</v>
      </c>
      <c r="AD147" s="44">
        <f t="shared" si="35"/>
        <v>4.5810240090229808</v>
      </c>
      <c r="AE147" s="44">
        <f t="shared" si="36"/>
        <v>31.412736234428223</v>
      </c>
      <c r="AF147" s="44">
        <f t="shared" si="37"/>
        <v>36.148954152494696</v>
      </c>
      <c r="AG147" s="44">
        <f t="shared" si="38"/>
        <v>26.795503812057138</v>
      </c>
      <c r="AH147" s="44">
        <f t="shared" si="39"/>
        <v>62.94445796455183</v>
      </c>
      <c r="AI147" s="44">
        <v>286.02694444399998</v>
      </c>
      <c r="AJ147" s="111">
        <f t="shared" si="40"/>
        <v>0.22006478475972904</v>
      </c>
      <c r="AK147" s="2">
        <f t="shared" si="41"/>
        <v>9811</v>
      </c>
    </row>
    <row r="148" spans="1:37">
      <c r="A148" s="2">
        <v>152</v>
      </c>
      <c r="B148" s="2" t="s">
        <v>207</v>
      </c>
      <c r="C148" s="2" t="s">
        <v>13</v>
      </c>
      <c r="D148" s="2" t="s">
        <v>435</v>
      </c>
      <c r="E148" s="2" t="s">
        <v>768</v>
      </c>
      <c r="F148" s="2" t="s">
        <v>64</v>
      </c>
      <c r="H148" s="2" t="s">
        <v>882</v>
      </c>
      <c r="I148" s="2">
        <v>23851</v>
      </c>
      <c r="J148" s="193">
        <v>9369</v>
      </c>
      <c r="K148" s="110">
        <f t="shared" si="28"/>
        <v>0.39281371850236885</v>
      </c>
      <c r="L148" s="44">
        <f t="shared" si="29"/>
        <v>0</v>
      </c>
      <c r="M148" s="44">
        <f t="shared" si="30"/>
        <v>14.329058826284999</v>
      </c>
      <c r="N148" s="44">
        <f t="shared" si="31"/>
        <v>17.027914374449999</v>
      </c>
      <c r="O148" s="44">
        <f t="shared" si="32"/>
        <v>15.488026799265</v>
      </c>
      <c r="P148" s="2">
        <v>1658138</v>
      </c>
      <c r="Q148" s="193">
        <v>43.670514992999998</v>
      </c>
      <c r="R148" s="111">
        <v>0</v>
      </c>
      <c r="S148" s="111">
        <v>0.305882353</v>
      </c>
      <c r="T148" s="111">
        <v>0.36349481</v>
      </c>
      <c r="U148" s="111">
        <v>0.330622837</v>
      </c>
      <c r="V148" s="110">
        <f t="shared" si="33"/>
        <v>0.27265893399618463</v>
      </c>
      <c r="W148" s="110">
        <v>0.32884374999999999</v>
      </c>
      <c r="X148" s="110">
        <v>0.254219319</v>
      </c>
      <c r="Y148" s="110">
        <f t="shared" si="34"/>
        <v>0.22998752700721875</v>
      </c>
      <c r="Z148" s="2" t="s">
        <v>532</v>
      </c>
      <c r="AA148" s="2">
        <v>0.17499999999999999</v>
      </c>
      <c r="AB148" s="2">
        <v>0.22500000000000001</v>
      </c>
      <c r="AC148" s="110">
        <v>0.28634375000000001</v>
      </c>
      <c r="AD148" s="44">
        <f t="shared" si="35"/>
        <v>0</v>
      </c>
      <c r="AE148" s="44">
        <f t="shared" si="36"/>
        <v>21.966447180694903</v>
      </c>
      <c r="AF148" s="44">
        <f t="shared" si="37"/>
        <v>33.562019232040946</v>
      </c>
      <c r="AG148" s="44">
        <f t="shared" si="38"/>
        <v>38.84972114250585</v>
      </c>
      <c r="AH148" s="44">
        <f t="shared" si="39"/>
        <v>72.411740374546795</v>
      </c>
      <c r="AI148" s="44">
        <v>286.02694444399998</v>
      </c>
      <c r="AJ148" s="111">
        <f t="shared" si="40"/>
        <v>0.25316405248220936</v>
      </c>
      <c r="AK148" s="2">
        <f t="shared" si="41"/>
        <v>10839</v>
      </c>
    </row>
    <row r="149" spans="1:37">
      <c r="A149" s="2">
        <v>153</v>
      </c>
      <c r="B149" s="2" t="s">
        <v>208</v>
      </c>
      <c r="C149" s="2" t="s">
        <v>13</v>
      </c>
      <c r="D149" s="2" t="s">
        <v>435</v>
      </c>
      <c r="E149" s="2" t="s">
        <v>768</v>
      </c>
      <c r="F149" s="2" t="s">
        <v>64</v>
      </c>
      <c r="H149" s="2" t="s">
        <v>882</v>
      </c>
      <c r="I149" s="2">
        <v>7425</v>
      </c>
      <c r="J149" s="193">
        <v>733</v>
      </c>
      <c r="K149" s="110">
        <f t="shared" si="28"/>
        <v>9.8720538720538722E-2</v>
      </c>
      <c r="L149" s="44">
        <f t="shared" si="29"/>
        <v>1.976728528765</v>
      </c>
      <c r="M149" s="44">
        <f t="shared" si="30"/>
        <v>0.41394288624500003</v>
      </c>
      <c r="N149" s="44">
        <f t="shared" si="31"/>
        <v>0.47361176536000005</v>
      </c>
      <c r="O149" s="44">
        <f t="shared" si="32"/>
        <v>0.800716815965</v>
      </c>
      <c r="P149" s="2">
        <v>520891</v>
      </c>
      <c r="Q149" s="193">
        <v>5.7338288970000004</v>
      </c>
      <c r="R149" s="111">
        <v>0.53935294099999997</v>
      </c>
      <c r="S149" s="111">
        <v>0.112944853</v>
      </c>
      <c r="T149" s="111">
        <v>0.129225584</v>
      </c>
      <c r="U149" s="111">
        <v>0.21847662100000001</v>
      </c>
      <c r="V149" s="110">
        <f t="shared" si="33"/>
        <v>3.4325348991919198E-2</v>
      </c>
      <c r="W149" s="110">
        <v>0.32778124999999997</v>
      </c>
      <c r="X149" s="110">
        <v>0.26755067500000002</v>
      </c>
      <c r="Y149" s="110">
        <f t="shared" si="34"/>
        <v>0.16672860317834376</v>
      </c>
      <c r="Z149" s="2">
        <v>0.1</v>
      </c>
      <c r="AA149" s="2">
        <v>0.17499999999999999</v>
      </c>
      <c r="AB149" s="2">
        <v>0.22500000000000001</v>
      </c>
      <c r="AC149" s="110">
        <v>0.29271875000000003</v>
      </c>
      <c r="AD149" s="44">
        <f t="shared" si="35"/>
        <v>1.7316141911981402</v>
      </c>
      <c r="AE149" s="44">
        <f t="shared" si="36"/>
        <v>0.63457444461358503</v>
      </c>
      <c r="AF149" s="44">
        <f t="shared" si="37"/>
        <v>0.93348878952456016</v>
      </c>
      <c r="AG149" s="44">
        <f t="shared" si="38"/>
        <v>2.0532110711457126</v>
      </c>
      <c r="AH149" s="44">
        <f t="shared" si="39"/>
        <v>2.9866998606702726</v>
      </c>
      <c r="AI149" s="44">
        <v>286.02694444399998</v>
      </c>
      <c r="AJ149" s="111">
        <f t="shared" si="40"/>
        <v>1.0442022748856887E-2</v>
      </c>
      <c r="AK149" s="2">
        <f t="shared" si="41"/>
        <v>425</v>
      </c>
    </row>
    <row r="150" spans="1:37">
      <c r="A150" s="2">
        <v>154</v>
      </c>
      <c r="B150" s="2" t="s">
        <v>209</v>
      </c>
      <c r="C150" s="2" t="s">
        <v>13</v>
      </c>
      <c r="D150" s="2" t="s">
        <v>435</v>
      </c>
      <c r="E150" s="2" t="s">
        <v>768</v>
      </c>
      <c r="F150" s="2" t="s">
        <v>64</v>
      </c>
      <c r="H150" s="2" t="s">
        <v>882</v>
      </c>
      <c r="I150" s="2">
        <v>6192</v>
      </c>
      <c r="J150" s="193">
        <v>430</v>
      </c>
      <c r="K150" s="110">
        <f t="shared" si="28"/>
        <v>6.9444444444444448E-2</v>
      </c>
      <c r="L150" s="44">
        <f t="shared" si="29"/>
        <v>1.2347523228999999</v>
      </c>
      <c r="M150" s="44">
        <f t="shared" si="30"/>
        <v>0.34445615475000002</v>
      </c>
      <c r="N150" s="44">
        <f t="shared" si="31"/>
        <v>0.22408426169999998</v>
      </c>
      <c r="O150" s="44">
        <f t="shared" si="32"/>
        <v>0.34670726064999996</v>
      </c>
      <c r="P150" s="2">
        <v>538223</v>
      </c>
      <c r="Q150" s="193">
        <v>2.466404249</v>
      </c>
      <c r="R150" s="111">
        <v>0.57430340599999996</v>
      </c>
      <c r="S150" s="111">
        <v>0.16021216499999999</v>
      </c>
      <c r="T150" s="111">
        <v>0.104225238</v>
      </c>
      <c r="U150" s="111">
        <v>0.161259191</v>
      </c>
      <c r="V150" s="110">
        <f t="shared" si="33"/>
        <v>1.8436418680555559E-2</v>
      </c>
      <c r="W150" s="110">
        <v>0.29165625000000001</v>
      </c>
      <c r="X150" s="110">
        <v>0.265487998</v>
      </c>
      <c r="Y150" s="110">
        <f t="shared" si="34"/>
        <v>0.15595039895009374</v>
      </c>
      <c r="Z150" s="2">
        <v>0.1</v>
      </c>
      <c r="AA150" s="2">
        <v>0.17499999999999999</v>
      </c>
      <c r="AB150" s="2">
        <v>0.22500000000000001</v>
      </c>
      <c r="AC150" s="110">
        <v>0.29165625000000001</v>
      </c>
      <c r="AD150" s="44">
        <f t="shared" si="35"/>
        <v>1.0816430348603998</v>
      </c>
      <c r="AE150" s="44">
        <f t="shared" si="36"/>
        <v>0.52805128523175004</v>
      </c>
      <c r="AF150" s="44">
        <f t="shared" si="37"/>
        <v>0.4416700798107</v>
      </c>
      <c r="AG150" s="44">
        <f t="shared" si="38"/>
        <v>0.88580541392321566</v>
      </c>
      <c r="AH150" s="44">
        <f t="shared" si="39"/>
        <v>1.3274754937339157</v>
      </c>
      <c r="AI150" s="44">
        <v>286.02694444399998</v>
      </c>
      <c r="AJ150" s="111">
        <f t="shared" si="40"/>
        <v>4.6410854624705355E-3</v>
      </c>
      <c r="AK150" s="2">
        <f t="shared" si="41"/>
        <v>190</v>
      </c>
    </row>
    <row r="151" spans="1:37">
      <c r="A151" s="2">
        <v>155</v>
      </c>
      <c r="B151" s="2" t="s">
        <v>210</v>
      </c>
      <c r="C151" s="2" t="s">
        <v>13</v>
      </c>
      <c r="D151" s="2" t="s">
        <v>435</v>
      </c>
      <c r="E151" s="2" t="s">
        <v>768</v>
      </c>
      <c r="F151" s="2" t="s">
        <v>64</v>
      </c>
      <c r="H151" s="2" t="s">
        <v>882</v>
      </c>
      <c r="I151" s="2">
        <v>17697</v>
      </c>
      <c r="J151" s="193">
        <v>1795</v>
      </c>
      <c r="K151" s="110">
        <f t="shared" si="28"/>
        <v>0.10142962083969034</v>
      </c>
      <c r="L151" s="44">
        <f t="shared" si="29"/>
        <v>7.2495337137750004</v>
      </c>
      <c r="M151" s="44">
        <f t="shared" si="30"/>
        <v>1.7254662862249996</v>
      </c>
      <c r="N151" s="44">
        <f t="shared" si="31"/>
        <v>0</v>
      </c>
      <c r="O151" s="44">
        <f t="shared" si="32"/>
        <v>0</v>
      </c>
      <c r="P151" s="2">
        <v>4915123</v>
      </c>
      <c r="Q151" s="193">
        <v>0</v>
      </c>
      <c r="R151" s="111">
        <v>0.80774748900000004</v>
      </c>
      <c r="S151" s="111">
        <v>0.19225251099999999</v>
      </c>
      <c r="T151" s="111">
        <v>0</v>
      </c>
      <c r="U151" s="111">
        <v>0</v>
      </c>
      <c r="V151" s="110">
        <f t="shared" si="33"/>
        <v>0</v>
      </c>
      <c r="W151" s="110">
        <v>0.19018750000000001</v>
      </c>
      <c r="X151" s="110"/>
      <c r="Y151" s="110">
        <f t="shared" si="34"/>
        <v>0.11441893832500001</v>
      </c>
      <c r="Z151" s="2">
        <v>0.1</v>
      </c>
      <c r="AA151" s="2">
        <v>0.17499999999999999</v>
      </c>
      <c r="AB151" s="2" t="s">
        <v>532</v>
      </c>
      <c r="AC151" s="110"/>
      <c r="AD151" s="44">
        <f t="shared" si="35"/>
        <v>6.3505915332669005</v>
      </c>
      <c r="AE151" s="44">
        <f t="shared" si="36"/>
        <v>2.6451398167829243</v>
      </c>
      <c r="AF151" s="44">
        <f t="shared" si="37"/>
        <v>0</v>
      </c>
      <c r="AG151" s="44">
        <f t="shared" si="38"/>
        <v>0</v>
      </c>
      <c r="AH151" s="44">
        <f t="shared" si="39"/>
        <v>0</v>
      </c>
      <c r="AI151" s="44">
        <v>286.02694444399998</v>
      </c>
      <c r="AJ151" s="111">
        <f t="shared" si="40"/>
        <v>0</v>
      </c>
      <c r="AK151" s="2">
        <f t="shared" si="41"/>
        <v>0</v>
      </c>
    </row>
    <row r="152" spans="1:37">
      <c r="A152" s="2">
        <v>156</v>
      </c>
      <c r="B152" s="2" t="s">
        <v>211</v>
      </c>
      <c r="C152" s="2" t="s">
        <v>13</v>
      </c>
      <c r="D152" s="2" t="s">
        <v>435</v>
      </c>
      <c r="E152" s="2" t="s">
        <v>768</v>
      </c>
      <c r="F152" s="2" t="s">
        <v>64</v>
      </c>
      <c r="H152" s="2" t="s">
        <v>882</v>
      </c>
      <c r="I152" s="2">
        <v>7724</v>
      </c>
      <c r="J152" s="193">
        <v>761</v>
      </c>
      <c r="K152" s="110">
        <f t="shared" si="28"/>
        <v>9.8524080787156909E-2</v>
      </c>
      <c r="L152" s="44">
        <f t="shared" si="29"/>
        <v>3.04834608622</v>
      </c>
      <c r="M152" s="44">
        <f t="shared" si="30"/>
        <v>0.17384351729000003</v>
      </c>
      <c r="N152" s="44">
        <f t="shared" si="31"/>
        <v>0.17384351729000003</v>
      </c>
      <c r="O152" s="44">
        <f t="shared" si="32"/>
        <v>0.40896687539499998</v>
      </c>
      <c r="P152" s="2">
        <v>1221218</v>
      </c>
      <c r="Q152" s="193">
        <v>1.037992528</v>
      </c>
      <c r="R152" s="111">
        <v>0.80114220400000002</v>
      </c>
      <c r="S152" s="111">
        <v>4.5688178000000003E-2</v>
      </c>
      <c r="T152" s="111">
        <v>4.5688178000000003E-2</v>
      </c>
      <c r="U152" s="111">
        <v>0.107481439</v>
      </c>
      <c r="V152" s="110">
        <f t="shared" si="33"/>
        <v>1.5090895719445883E-2</v>
      </c>
      <c r="W152" s="110">
        <v>0.25818750000000001</v>
      </c>
      <c r="X152" s="110">
        <v>0.248288171</v>
      </c>
      <c r="Y152" s="110">
        <f t="shared" si="34"/>
        <v>0.12613985563181251</v>
      </c>
      <c r="Z152" s="2">
        <v>0.1</v>
      </c>
      <c r="AA152" s="2">
        <v>0.17499999999999999</v>
      </c>
      <c r="AB152" s="2">
        <v>0.22500000000000001</v>
      </c>
      <c r="AC152" s="110">
        <v>0.25818750000000001</v>
      </c>
      <c r="AD152" s="44">
        <f t="shared" si="35"/>
        <v>2.6703511715287198</v>
      </c>
      <c r="AE152" s="44">
        <f t="shared" si="36"/>
        <v>0.26650211200557006</v>
      </c>
      <c r="AF152" s="44">
        <f t="shared" si="37"/>
        <v>0.34264557257859007</v>
      </c>
      <c r="AG152" s="44">
        <f t="shared" si="38"/>
        <v>0.92496958383556793</v>
      </c>
      <c r="AH152" s="44">
        <f t="shared" si="39"/>
        <v>1.267615156414158</v>
      </c>
      <c r="AI152" s="44">
        <v>286.02694444399998</v>
      </c>
      <c r="AJ152" s="111">
        <f t="shared" si="40"/>
        <v>4.4318033004835987E-3</v>
      </c>
      <c r="AK152" s="2">
        <f t="shared" si="41"/>
        <v>194</v>
      </c>
    </row>
    <row r="153" spans="1:37">
      <c r="A153" s="2">
        <v>157</v>
      </c>
      <c r="B153" s="2" t="s">
        <v>212</v>
      </c>
      <c r="C153" s="2" t="s">
        <v>13</v>
      </c>
      <c r="D153" s="2" t="s">
        <v>435</v>
      </c>
      <c r="E153" s="2" t="s">
        <v>768</v>
      </c>
      <c r="F153" s="2" t="s">
        <v>64</v>
      </c>
      <c r="H153" s="2" t="s">
        <v>882</v>
      </c>
      <c r="I153" s="2">
        <v>22460</v>
      </c>
      <c r="J153" s="193">
        <v>2827</v>
      </c>
      <c r="K153" s="110">
        <f t="shared" si="28"/>
        <v>0.12586821015138022</v>
      </c>
      <c r="L153" s="44">
        <f t="shared" si="29"/>
        <v>11.54413764207</v>
      </c>
      <c r="M153" s="44">
        <f t="shared" si="30"/>
        <v>2.5908623579300003</v>
      </c>
      <c r="N153" s="44">
        <f t="shared" si="31"/>
        <v>0</v>
      </c>
      <c r="O153" s="44">
        <f t="shared" si="32"/>
        <v>0</v>
      </c>
      <c r="P153" s="2">
        <v>4448146</v>
      </c>
      <c r="Q153" s="193">
        <v>0</v>
      </c>
      <c r="R153" s="111">
        <v>0.81670588200000005</v>
      </c>
      <c r="S153" s="111">
        <v>0.18329411800000001</v>
      </c>
      <c r="T153" s="111">
        <v>0</v>
      </c>
      <c r="U153" s="111">
        <v>0</v>
      </c>
      <c r="V153" s="110">
        <f t="shared" si="33"/>
        <v>0</v>
      </c>
      <c r="W153" s="110">
        <v>0.17499999999999999</v>
      </c>
      <c r="X153" s="110"/>
      <c r="Y153" s="110">
        <f t="shared" si="34"/>
        <v>0.11374705885</v>
      </c>
      <c r="Z153" s="2">
        <v>0.1</v>
      </c>
      <c r="AA153" s="2">
        <v>0.17499999999999999</v>
      </c>
      <c r="AB153" s="2" t="s">
        <v>532</v>
      </c>
      <c r="AC153" s="110"/>
      <c r="AD153" s="44">
        <f t="shared" si="35"/>
        <v>10.112664574453319</v>
      </c>
      <c r="AE153" s="44">
        <f t="shared" si="36"/>
        <v>3.9717919947066904</v>
      </c>
      <c r="AF153" s="44">
        <f t="shared" si="37"/>
        <v>0</v>
      </c>
      <c r="AG153" s="44">
        <f t="shared" si="38"/>
        <v>0</v>
      </c>
      <c r="AH153" s="44">
        <f t="shared" si="39"/>
        <v>0</v>
      </c>
      <c r="AI153" s="44">
        <v>286.02694444399998</v>
      </c>
      <c r="AJ153" s="111">
        <f t="shared" si="40"/>
        <v>0</v>
      </c>
      <c r="AK153" s="2">
        <f t="shared" si="41"/>
        <v>0</v>
      </c>
    </row>
    <row r="154" spans="1:37">
      <c r="A154" s="2">
        <v>158</v>
      </c>
      <c r="B154" s="2" t="s">
        <v>213</v>
      </c>
      <c r="C154" s="2" t="s">
        <v>13</v>
      </c>
      <c r="D154" s="2" t="s">
        <v>435</v>
      </c>
      <c r="E154" s="2" t="s">
        <v>768</v>
      </c>
      <c r="F154" s="2" t="s">
        <v>64</v>
      </c>
      <c r="H154" s="2" t="s">
        <v>882</v>
      </c>
      <c r="I154" s="2">
        <v>22854</v>
      </c>
      <c r="J154" s="193">
        <v>3690</v>
      </c>
      <c r="K154" s="110">
        <f t="shared" si="28"/>
        <v>0.16145970070884746</v>
      </c>
      <c r="L154" s="44">
        <f t="shared" si="29"/>
        <v>8.3040504273</v>
      </c>
      <c r="M154" s="44">
        <f t="shared" si="30"/>
        <v>7.42221144135</v>
      </c>
      <c r="N154" s="44">
        <f t="shared" si="31"/>
        <v>2.7237381313500002</v>
      </c>
      <c r="O154" s="44">
        <f t="shared" si="32"/>
        <v>0</v>
      </c>
      <c r="P154" s="2">
        <v>3744398</v>
      </c>
      <c r="Q154" s="193">
        <v>1.4337385810000001</v>
      </c>
      <c r="R154" s="111">
        <v>0.45008403400000002</v>
      </c>
      <c r="S154" s="111">
        <v>0.40228788300000001</v>
      </c>
      <c r="T154" s="111">
        <v>0.14762808299999999</v>
      </c>
      <c r="U154" s="111">
        <v>0</v>
      </c>
      <c r="V154" s="110">
        <f t="shared" si="33"/>
        <v>2.3835986097400893E-2</v>
      </c>
      <c r="W154" s="110">
        <v>0.22500000000000001</v>
      </c>
      <c r="X154" s="110">
        <v>0.22500000000000001</v>
      </c>
      <c r="Y154" s="110">
        <f t="shared" si="34"/>
        <v>0.1486251016</v>
      </c>
      <c r="Z154" s="2">
        <v>0.1</v>
      </c>
      <c r="AA154" s="2">
        <v>0.17499999999999999</v>
      </c>
      <c r="AB154" s="2">
        <v>0.22500000000000001</v>
      </c>
      <c r="AC154" s="110"/>
      <c r="AD154" s="44">
        <f t="shared" si="35"/>
        <v>7.2743481743148006</v>
      </c>
      <c r="AE154" s="44">
        <f t="shared" si="36"/>
        <v>11.37825013958955</v>
      </c>
      <c r="AF154" s="44">
        <f t="shared" si="37"/>
        <v>5.3684878568908507</v>
      </c>
      <c r="AG154" s="44">
        <f t="shared" si="38"/>
        <v>0</v>
      </c>
      <c r="AH154" s="44">
        <f t="shared" si="39"/>
        <v>5.3684878568908507</v>
      </c>
      <c r="AI154" s="44">
        <v>286.02694444399998</v>
      </c>
      <c r="AJ154" s="111">
        <f t="shared" si="40"/>
        <v>1.8769168294009882E-2</v>
      </c>
      <c r="AK154" s="2">
        <f t="shared" si="41"/>
        <v>908</v>
      </c>
    </row>
    <row r="155" spans="1:37">
      <c r="A155" s="2">
        <v>159</v>
      </c>
      <c r="B155" s="2" t="s">
        <v>214</v>
      </c>
      <c r="C155" s="2" t="s">
        <v>13</v>
      </c>
      <c r="D155" s="2" t="s">
        <v>435</v>
      </c>
      <c r="E155" s="2" t="s">
        <v>768</v>
      </c>
      <c r="F155" s="2" t="s">
        <v>64</v>
      </c>
      <c r="H155" s="2" t="s">
        <v>882</v>
      </c>
      <c r="I155" s="2">
        <v>8504</v>
      </c>
      <c r="J155" s="193">
        <v>1593</v>
      </c>
      <c r="K155" s="110">
        <f t="shared" si="28"/>
        <v>0.1873236124176858</v>
      </c>
      <c r="L155" s="44">
        <f t="shared" si="29"/>
        <v>3.1625735331599998</v>
      </c>
      <c r="M155" s="44">
        <f t="shared" si="30"/>
        <v>2.9168558797499999</v>
      </c>
      <c r="N155" s="44">
        <f t="shared" si="31"/>
        <v>0.86478382552499988</v>
      </c>
      <c r="O155" s="44">
        <f t="shared" si="32"/>
        <v>1.0207867615649999</v>
      </c>
      <c r="P155" s="2">
        <v>891181</v>
      </c>
      <c r="Q155" s="193">
        <v>4.5832245140000003</v>
      </c>
      <c r="R155" s="111">
        <v>0.39705882399999998</v>
      </c>
      <c r="S155" s="111">
        <v>0.36620914999999998</v>
      </c>
      <c r="T155" s="111">
        <v>0.108572985</v>
      </c>
      <c r="U155" s="111">
        <v>0.128159041</v>
      </c>
      <c r="V155" s="110">
        <f t="shared" si="33"/>
        <v>4.4345498285277514E-2</v>
      </c>
      <c r="W155" s="110">
        <v>0.26615624999999998</v>
      </c>
      <c r="X155" s="110">
        <v>0.24728065900000001</v>
      </c>
      <c r="Y155" s="110">
        <f t="shared" si="34"/>
        <v>0.16233173503115625</v>
      </c>
      <c r="Z155" s="2">
        <v>0.1</v>
      </c>
      <c r="AA155" s="2">
        <v>0.17499999999999999</v>
      </c>
      <c r="AB155" s="2">
        <v>0.22500000000000001</v>
      </c>
      <c r="AC155" s="110">
        <v>0.26615624999999998</v>
      </c>
      <c r="AD155" s="44">
        <f t="shared" si="35"/>
        <v>2.77041441504816</v>
      </c>
      <c r="AE155" s="44">
        <f t="shared" si="36"/>
        <v>4.4715400636567502</v>
      </c>
      <c r="AF155" s="44">
        <f t="shared" si="37"/>
        <v>1.7044889201097748</v>
      </c>
      <c r="AG155" s="44">
        <f t="shared" si="38"/>
        <v>2.3799936822081924</v>
      </c>
      <c r="AH155" s="44">
        <f t="shared" si="39"/>
        <v>4.0844826023179674</v>
      </c>
      <c r="AI155" s="44">
        <v>286.02694444399998</v>
      </c>
      <c r="AJ155" s="111">
        <f t="shared" si="40"/>
        <v>1.4280062356564632E-2</v>
      </c>
      <c r="AK155" s="2">
        <f t="shared" si="41"/>
        <v>629</v>
      </c>
    </row>
    <row r="156" spans="1:37">
      <c r="A156" s="2">
        <v>160</v>
      </c>
      <c r="B156" s="2" t="s">
        <v>215</v>
      </c>
      <c r="C156" s="2" t="s">
        <v>13</v>
      </c>
      <c r="D156" s="2" t="s">
        <v>435</v>
      </c>
      <c r="E156" s="2" t="s">
        <v>768</v>
      </c>
      <c r="F156" s="2" t="s">
        <v>64</v>
      </c>
      <c r="H156" s="2" t="s">
        <v>882</v>
      </c>
      <c r="I156" s="2">
        <v>9378</v>
      </c>
      <c r="J156" s="193">
        <v>1706</v>
      </c>
      <c r="K156" s="110">
        <f t="shared" si="28"/>
        <v>0.18191512049477501</v>
      </c>
      <c r="L156" s="44">
        <f t="shared" si="29"/>
        <v>3.9870995434199998</v>
      </c>
      <c r="M156" s="44">
        <f t="shared" si="30"/>
        <v>3.03384310113</v>
      </c>
      <c r="N156" s="44">
        <f t="shared" si="31"/>
        <v>1.50905735545</v>
      </c>
      <c r="O156" s="44">
        <f t="shared" si="32"/>
        <v>0</v>
      </c>
      <c r="P156" s="2">
        <v>1543752</v>
      </c>
      <c r="Q156" s="193">
        <v>1.9267032799999999</v>
      </c>
      <c r="R156" s="111">
        <v>0.46742081400000002</v>
      </c>
      <c r="S156" s="111">
        <v>0.35566742099999998</v>
      </c>
      <c r="T156" s="111">
        <v>0.176911765</v>
      </c>
      <c r="U156" s="111">
        <v>0</v>
      </c>
      <c r="V156" s="110">
        <f t="shared" si="33"/>
        <v>3.2182925046918318E-2</v>
      </c>
      <c r="W156" s="110">
        <v>0.23268749999999999</v>
      </c>
      <c r="X156" s="110">
        <v>0.22500000000000001</v>
      </c>
      <c r="Y156" s="110">
        <f t="shared" si="34"/>
        <v>0.14878902720000001</v>
      </c>
      <c r="Z156" s="2">
        <v>0.1</v>
      </c>
      <c r="AA156" s="2">
        <v>0.17499999999999999</v>
      </c>
      <c r="AB156" s="2">
        <v>0.22500000000000001</v>
      </c>
      <c r="AC156" s="110"/>
      <c r="AD156" s="44">
        <f t="shared" si="35"/>
        <v>3.4926992000359203</v>
      </c>
      <c r="AE156" s="44">
        <f t="shared" si="36"/>
        <v>4.6508814740322899</v>
      </c>
      <c r="AF156" s="44">
        <f t="shared" si="37"/>
        <v>2.9743520475919505</v>
      </c>
      <c r="AG156" s="44">
        <f t="shared" si="38"/>
        <v>0</v>
      </c>
      <c r="AH156" s="44">
        <f t="shared" si="39"/>
        <v>2.9743520475919505</v>
      </c>
      <c r="AI156" s="44">
        <v>286.02694444399998</v>
      </c>
      <c r="AJ156" s="111">
        <f t="shared" si="40"/>
        <v>1.0398852644367868E-2</v>
      </c>
      <c r="AK156" s="2">
        <f t="shared" si="41"/>
        <v>503</v>
      </c>
    </row>
    <row r="157" spans="1:37">
      <c r="A157" s="2">
        <v>161</v>
      </c>
      <c r="B157" s="2" t="s">
        <v>216</v>
      </c>
      <c r="C157" s="2" t="s">
        <v>13</v>
      </c>
      <c r="D157" s="2" t="s">
        <v>435</v>
      </c>
      <c r="E157" s="2" t="s">
        <v>768</v>
      </c>
      <c r="F157" s="2" t="s">
        <v>64</v>
      </c>
      <c r="H157" s="2" t="s">
        <v>882</v>
      </c>
      <c r="I157" s="2">
        <v>17141</v>
      </c>
      <c r="J157" s="193">
        <v>1965</v>
      </c>
      <c r="K157" s="110">
        <f t="shared" si="28"/>
        <v>0.11463741905373082</v>
      </c>
      <c r="L157" s="44">
        <f t="shared" si="29"/>
        <v>4.5771420272250003</v>
      </c>
      <c r="M157" s="44">
        <f t="shared" si="30"/>
        <v>3.6835638578249998</v>
      </c>
      <c r="N157" s="44">
        <f t="shared" si="31"/>
        <v>1.5642941149499998</v>
      </c>
      <c r="O157" s="44">
        <f t="shared" si="32"/>
        <v>0</v>
      </c>
      <c r="P157" s="2">
        <v>5888472</v>
      </c>
      <c r="Q157" s="193">
        <v>0.52360335700000005</v>
      </c>
      <c r="R157" s="111">
        <v>0.46586687300000001</v>
      </c>
      <c r="S157" s="111">
        <v>0.37491744100000002</v>
      </c>
      <c r="T157" s="111">
        <v>0.159215686</v>
      </c>
      <c r="U157" s="111">
        <v>0</v>
      </c>
      <c r="V157" s="110">
        <f t="shared" si="33"/>
        <v>1.8252075315909222E-2</v>
      </c>
      <c r="W157" s="110">
        <v>0.22500000000000001</v>
      </c>
      <c r="X157" s="110">
        <v>0.22500000000000001</v>
      </c>
      <c r="Y157" s="110">
        <f t="shared" si="34"/>
        <v>0.14802076882500001</v>
      </c>
      <c r="Z157" s="2">
        <v>0.1</v>
      </c>
      <c r="AA157" s="2">
        <v>0.17499999999999999</v>
      </c>
      <c r="AB157" s="2">
        <v>0.22500000000000001</v>
      </c>
      <c r="AC157" s="110"/>
      <c r="AD157" s="44">
        <f t="shared" si="35"/>
        <v>4.009576415849101</v>
      </c>
      <c r="AE157" s="44">
        <f t="shared" si="36"/>
        <v>5.6469033940457241</v>
      </c>
      <c r="AF157" s="44">
        <f t="shared" si="37"/>
        <v>3.0832237005664496</v>
      </c>
      <c r="AG157" s="44">
        <f t="shared" si="38"/>
        <v>0</v>
      </c>
      <c r="AH157" s="44">
        <f t="shared" si="39"/>
        <v>3.0832237005664496</v>
      </c>
      <c r="AI157" s="44">
        <v>286.02694444399998</v>
      </c>
      <c r="AJ157" s="111">
        <f t="shared" si="40"/>
        <v>1.0779486899599072E-2</v>
      </c>
      <c r="AK157" s="2">
        <f t="shared" si="41"/>
        <v>521</v>
      </c>
    </row>
    <row r="158" spans="1:37">
      <c r="A158" s="2">
        <v>314</v>
      </c>
      <c r="B158" s="2" t="s">
        <v>363</v>
      </c>
      <c r="C158" s="2" t="s">
        <v>13</v>
      </c>
      <c r="D158" s="2" t="s">
        <v>435</v>
      </c>
      <c r="E158" s="2" t="s">
        <v>768</v>
      </c>
      <c r="F158" s="2" t="s">
        <v>64</v>
      </c>
      <c r="H158" s="2" t="s">
        <v>882</v>
      </c>
      <c r="I158" s="2">
        <v>65</v>
      </c>
      <c r="J158" s="193">
        <v>23</v>
      </c>
      <c r="K158" s="110">
        <f t="shared" si="28"/>
        <v>0.35384615384615387</v>
      </c>
      <c r="L158" s="44">
        <f t="shared" si="29"/>
        <v>5.8007352974999989E-2</v>
      </c>
      <c r="M158" s="44">
        <f t="shared" si="30"/>
        <v>4.3530882379999997E-2</v>
      </c>
      <c r="N158" s="44">
        <f t="shared" si="31"/>
        <v>1.3461764760000001E-2</v>
      </c>
      <c r="O158" s="44">
        <f t="shared" si="32"/>
        <v>0</v>
      </c>
      <c r="Q158" s="193"/>
      <c r="R158" s="111">
        <v>0.50441176499999996</v>
      </c>
      <c r="S158" s="111">
        <v>0.37852941200000001</v>
      </c>
      <c r="T158" s="111">
        <v>0.11705882400000001</v>
      </c>
      <c r="U158" s="111">
        <v>0</v>
      </c>
      <c r="V158" s="110">
        <f t="shared" si="33"/>
        <v>4.1420814646153853E-2</v>
      </c>
      <c r="W158" s="110">
        <v>0.22500000000000001</v>
      </c>
      <c r="X158" s="110">
        <v>0.22500000000000001</v>
      </c>
      <c r="Y158" s="110">
        <f t="shared" si="34"/>
        <v>0.14302205899999998</v>
      </c>
      <c r="Z158" s="2">
        <v>0.1</v>
      </c>
      <c r="AA158" s="2">
        <v>0.17499999999999999</v>
      </c>
      <c r="AB158" s="2">
        <v>0.22500000000000001</v>
      </c>
      <c r="AC158" s="110"/>
      <c r="AD158" s="44">
        <f t="shared" si="35"/>
        <v>5.0814441206099993E-2</v>
      </c>
      <c r="AE158" s="44">
        <f t="shared" si="36"/>
        <v>6.6732842688539989E-2</v>
      </c>
      <c r="AF158" s="44">
        <f t="shared" si="37"/>
        <v>2.6533138341960003E-2</v>
      </c>
      <c r="AG158" s="44">
        <f t="shared" si="38"/>
        <v>0</v>
      </c>
      <c r="AH158" s="44">
        <f t="shared" si="39"/>
        <v>2.6533138341960003E-2</v>
      </c>
      <c r="AI158" s="44">
        <v>286.02694444399998</v>
      </c>
      <c r="AJ158" s="111">
        <f t="shared" si="40"/>
        <v>9.2764471520461302E-5</v>
      </c>
      <c r="AK158" s="2">
        <f t="shared" si="41"/>
        <v>4</v>
      </c>
    </row>
    <row r="159" spans="1:37">
      <c r="A159" s="2">
        <v>164</v>
      </c>
      <c r="B159" s="2" t="s">
        <v>219</v>
      </c>
      <c r="C159" s="2" t="s">
        <v>12</v>
      </c>
      <c r="D159" s="2" t="s">
        <v>437</v>
      </c>
      <c r="E159" s="2" t="s">
        <v>768</v>
      </c>
      <c r="F159" s="2" t="s">
        <v>64</v>
      </c>
      <c r="H159" s="2" t="s">
        <v>882</v>
      </c>
      <c r="I159" s="2">
        <v>64470</v>
      </c>
      <c r="J159" s="193">
        <v>10176</v>
      </c>
      <c r="K159" s="110">
        <f t="shared" si="28"/>
        <v>0.15784085621219171</v>
      </c>
      <c r="L159" s="44">
        <f t="shared" si="29"/>
        <v>0</v>
      </c>
      <c r="M159" s="44">
        <f t="shared" si="30"/>
        <v>0</v>
      </c>
      <c r="N159" s="44">
        <f t="shared" si="31"/>
        <v>12.420705879360002</v>
      </c>
      <c r="O159" s="44">
        <f t="shared" si="32"/>
        <v>38.459294120639996</v>
      </c>
      <c r="P159" s="2">
        <v>1968957</v>
      </c>
      <c r="Q159" s="193">
        <v>62.714770651000002</v>
      </c>
      <c r="R159" s="111">
        <v>0</v>
      </c>
      <c r="S159" s="111">
        <v>0</v>
      </c>
      <c r="T159" s="111">
        <v>0.24411764699999999</v>
      </c>
      <c r="U159" s="111">
        <v>0.75588235299999995</v>
      </c>
      <c r="V159" s="110">
        <f t="shared" si="33"/>
        <v>0.15784085621219171</v>
      </c>
      <c r="W159" s="110">
        <v>0.34053125000000001</v>
      </c>
      <c r="X159" s="110">
        <v>0.27704789899999999</v>
      </c>
      <c r="Y159" s="110">
        <f t="shared" si="34"/>
        <v>0.27704789927169748</v>
      </c>
      <c r="Z159" s="2" t="s">
        <v>532</v>
      </c>
      <c r="AA159" s="2" t="s">
        <v>532</v>
      </c>
      <c r="AB159" s="2">
        <v>0.22500000000000001</v>
      </c>
      <c r="AC159" s="110">
        <v>0.29385714299999999</v>
      </c>
      <c r="AD159" s="44">
        <f t="shared" si="35"/>
        <v>0</v>
      </c>
      <c r="AE159" s="44">
        <f t="shared" si="36"/>
        <v>0</v>
      </c>
      <c r="AF159" s="44">
        <f t="shared" si="37"/>
        <v>24.48121128821856</v>
      </c>
      <c r="AG159" s="44">
        <f t="shared" si="38"/>
        <v>99.001475438690576</v>
      </c>
      <c r="AH159" s="44">
        <f t="shared" si="39"/>
        <v>123.48268672690914</v>
      </c>
      <c r="AI159" s="44">
        <v>6.4819444439999998</v>
      </c>
      <c r="AJ159" s="111">
        <f t="shared" si="40"/>
        <v>19.050253792472823</v>
      </c>
      <c r="AK159" s="2">
        <f t="shared" si="41"/>
        <v>16960</v>
      </c>
    </row>
    <row r="160" spans="1:37">
      <c r="A160" s="2">
        <v>162</v>
      </c>
      <c r="B160" s="2" t="s">
        <v>217</v>
      </c>
      <c r="C160" s="2" t="s">
        <v>11</v>
      </c>
      <c r="D160" s="2" t="s">
        <v>436</v>
      </c>
      <c r="E160" s="2" t="s">
        <v>768</v>
      </c>
      <c r="F160" s="2" t="s">
        <v>64</v>
      </c>
      <c r="H160" s="2" t="s">
        <v>882</v>
      </c>
      <c r="I160" s="2">
        <v>64897</v>
      </c>
      <c r="J160" s="193">
        <v>11461</v>
      </c>
      <c r="K160" s="110">
        <f t="shared" si="28"/>
        <v>0.1766029246344207</v>
      </c>
      <c r="L160" s="44">
        <f t="shared" si="29"/>
        <v>0</v>
      </c>
      <c r="M160" s="44">
        <f t="shared" si="30"/>
        <v>0</v>
      </c>
      <c r="N160" s="44">
        <f t="shared" si="31"/>
        <v>7.6211252987349996</v>
      </c>
      <c r="O160" s="44">
        <f t="shared" si="32"/>
        <v>49.683874701265005</v>
      </c>
      <c r="P160" s="2">
        <v>2888558</v>
      </c>
      <c r="Q160" s="193">
        <v>49.925728822000004</v>
      </c>
      <c r="R160" s="111">
        <v>0</v>
      </c>
      <c r="S160" s="111">
        <v>0</v>
      </c>
      <c r="T160" s="111">
        <v>0.13299232699999999</v>
      </c>
      <c r="U160" s="111">
        <v>0.86700767300000003</v>
      </c>
      <c r="V160" s="110">
        <f t="shared" si="33"/>
        <v>0.1766029246344207</v>
      </c>
      <c r="W160" s="110">
        <v>0.33946874999999999</v>
      </c>
      <c r="X160" s="110">
        <v>0.28728230900000001</v>
      </c>
      <c r="Y160" s="110">
        <f t="shared" si="34"/>
        <v>0.28728230857614462</v>
      </c>
      <c r="Z160" s="2" t="s">
        <v>532</v>
      </c>
      <c r="AA160" s="2" t="s">
        <v>532</v>
      </c>
      <c r="AB160" s="2">
        <v>0.22500000000000001</v>
      </c>
      <c r="AC160" s="110">
        <v>0.29683593699999999</v>
      </c>
      <c r="AD160" s="44">
        <f t="shared" si="35"/>
        <v>0</v>
      </c>
      <c r="AE160" s="44">
        <f t="shared" si="36"/>
        <v>0</v>
      </c>
      <c r="AF160" s="44">
        <f t="shared" si="37"/>
        <v>15.021237963806685</v>
      </c>
      <c r="AG160" s="44">
        <f t="shared" si="38"/>
        <v>129.19212522648758</v>
      </c>
      <c r="AH160" s="44">
        <f t="shared" si="39"/>
        <v>144.21336319029427</v>
      </c>
      <c r="AI160" s="44">
        <v>9.75</v>
      </c>
      <c r="AJ160" s="111">
        <f t="shared" si="40"/>
        <v>14.791114173363516</v>
      </c>
      <c r="AK160" s="2">
        <f t="shared" si="41"/>
        <v>19102</v>
      </c>
    </row>
    <row r="161" spans="1:37">
      <c r="A161" s="2">
        <v>163</v>
      </c>
      <c r="B161" s="2" t="s">
        <v>218</v>
      </c>
      <c r="C161" s="2" t="s">
        <v>534</v>
      </c>
      <c r="D161" s="2" t="s">
        <v>533</v>
      </c>
      <c r="E161" s="2" t="s">
        <v>768</v>
      </c>
      <c r="F161" s="2" t="s">
        <v>64</v>
      </c>
      <c r="H161" s="2" t="s">
        <v>882</v>
      </c>
      <c r="I161" s="2">
        <v>2606</v>
      </c>
      <c r="J161" s="193">
        <v>36</v>
      </c>
      <c r="K161" s="110">
        <f t="shared" si="28"/>
        <v>1.3814274750575594E-2</v>
      </c>
      <c r="L161" s="44">
        <f t="shared" si="29"/>
        <v>0</v>
      </c>
      <c r="M161" s="44">
        <f t="shared" si="30"/>
        <v>0.11374789915966392</v>
      </c>
      <c r="N161" s="44">
        <f t="shared" si="31"/>
        <v>6.6252100840336087E-2</v>
      </c>
      <c r="O161" s="44">
        <f t="shared" si="32"/>
        <v>0</v>
      </c>
      <c r="P161" s="2">
        <v>576249</v>
      </c>
      <c r="Q161" s="193"/>
      <c r="R161" s="111">
        <f>1-S161-T161-U161</f>
        <v>0</v>
      </c>
      <c r="S161" s="111">
        <v>0.63193277310924401</v>
      </c>
      <c r="T161" s="111">
        <v>0.36806722689075599</v>
      </c>
      <c r="U161" s="111">
        <v>0</v>
      </c>
      <c r="V161" s="110">
        <f t="shared" si="33"/>
        <v>5.084581798951349E-3</v>
      </c>
      <c r="W161" s="110">
        <v>0.22578124999999999</v>
      </c>
      <c r="X161" s="110">
        <v>0.22500000000000001</v>
      </c>
      <c r="Y161" s="110">
        <f t="shared" si="34"/>
        <v>0.19340336134453778</v>
      </c>
      <c r="Z161" s="2">
        <v>0.1</v>
      </c>
      <c r="AA161" s="2">
        <v>0.17499999999999999</v>
      </c>
      <c r="AB161" s="2">
        <v>0.22500000000000001</v>
      </c>
      <c r="AC161" s="110"/>
      <c r="AD161" s="44">
        <f t="shared" si="35"/>
        <v>0</v>
      </c>
      <c r="AE161" s="44">
        <f t="shared" si="36"/>
        <v>0.17437552941176479</v>
      </c>
      <c r="AF161" s="44">
        <f t="shared" si="37"/>
        <v>0.13058289075630242</v>
      </c>
      <c r="AG161" s="44">
        <f t="shared" si="38"/>
        <v>0</v>
      </c>
      <c r="AH161" s="44">
        <f t="shared" si="39"/>
        <v>0.13058289075630242</v>
      </c>
      <c r="AI161" s="44">
        <v>6.37</v>
      </c>
      <c r="AJ161" s="111">
        <f t="shared" si="40"/>
        <v>2.0499668878540409E-2</v>
      </c>
      <c r="AK161" s="2">
        <f t="shared" si="41"/>
        <v>22</v>
      </c>
    </row>
    <row r="162" spans="1:37">
      <c r="A162" s="2">
        <v>165</v>
      </c>
      <c r="B162" s="2" t="s">
        <v>220</v>
      </c>
      <c r="C162" s="2" t="s">
        <v>10</v>
      </c>
      <c r="D162" s="2" t="s">
        <v>438</v>
      </c>
      <c r="E162" s="2" t="s">
        <v>768</v>
      </c>
      <c r="F162" s="2" t="s">
        <v>64</v>
      </c>
      <c r="H162" s="2" t="s">
        <v>882</v>
      </c>
      <c r="I162" s="2">
        <v>285</v>
      </c>
      <c r="J162" s="193">
        <v>0</v>
      </c>
      <c r="K162" s="110">
        <f t="shared" si="28"/>
        <v>0</v>
      </c>
      <c r="L162" s="44">
        <f t="shared" si="29"/>
        <v>0</v>
      </c>
      <c r="M162" s="44">
        <f t="shared" si="30"/>
        <v>0</v>
      </c>
      <c r="N162" s="44">
        <f t="shared" si="31"/>
        <v>0</v>
      </c>
      <c r="O162" s="44">
        <f t="shared" si="32"/>
        <v>0</v>
      </c>
      <c r="P162" s="2">
        <v>434403</v>
      </c>
      <c r="Q162" s="193">
        <v>0</v>
      </c>
      <c r="R162" s="111">
        <v>0</v>
      </c>
      <c r="S162" s="111">
        <v>0</v>
      </c>
      <c r="T162" s="111">
        <v>0.245529412</v>
      </c>
      <c r="U162" s="111">
        <v>0.754470588</v>
      </c>
      <c r="V162" s="110">
        <f t="shared" si="33"/>
        <v>0</v>
      </c>
      <c r="W162" s="110">
        <v>0.32778124999999997</v>
      </c>
      <c r="X162" s="110">
        <v>0.271740127</v>
      </c>
      <c r="Y162" s="110">
        <f t="shared" si="34"/>
        <v>0.27174012666883507</v>
      </c>
      <c r="Z162" s="2" t="s">
        <v>532</v>
      </c>
      <c r="AA162" s="2" t="s">
        <v>532</v>
      </c>
      <c r="AB162" s="2">
        <v>0.22500000000000001</v>
      </c>
      <c r="AC162" s="110">
        <v>0.28695089299999998</v>
      </c>
      <c r="AD162" s="44">
        <f t="shared" si="35"/>
        <v>0</v>
      </c>
      <c r="AE162" s="44">
        <f t="shared" si="36"/>
        <v>0</v>
      </c>
      <c r="AF162" s="44">
        <f t="shared" si="37"/>
        <v>0</v>
      </c>
      <c r="AG162" s="44">
        <f t="shared" si="38"/>
        <v>0</v>
      </c>
      <c r="AH162" s="44">
        <f t="shared" si="39"/>
        <v>0</v>
      </c>
      <c r="AI162" s="44">
        <v>2.113888889</v>
      </c>
      <c r="AJ162" s="111">
        <f t="shared" si="40"/>
        <v>0</v>
      </c>
      <c r="AK162" s="2">
        <f t="shared" si="41"/>
        <v>0</v>
      </c>
    </row>
    <row r="163" spans="1:37">
      <c r="A163" s="2">
        <v>166</v>
      </c>
      <c r="B163" s="2" t="s">
        <v>221</v>
      </c>
      <c r="C163" s="2" t="s">
        <v>9</v>
      </c>
      <c r="D163" s="2" t="s">
        <v>439</v>
      </c>
      <c r="E163" s="2" t="s">
        <v>768</v>
      </c>
      <c r="F163" s="2" t="s">
        <v>64</v>
      </c>
      <c r="H163" s="2" t="s">
        <v>882</v>
      </c>
      <c r="I163" s="2">
        <v>2392</v>
      </c>
      <c r="J163" s="193">
        <v>92</v>
      </c>
      <c r="K163" s="110">
        <f t="shared" si="28"/>
        <v>3.8461538461538464E-2</v>
      </c>
      <c r="L163" s="44">
        <f t="shared" si="29"/>
        <v>0</v>
      </c>
      <c r="M163" s="44">
        <f t="shared" si="30"/>
        <v>0</v>
      </c>
      <c r="N163" s="44">
        <f t="shared" si="31"/>
        <v>0</v>
      </c>
      <c r="O163" s="44">
        <f t="shared" si="32"/>
        <v>0.46</v>
      </c>
      <c r="P163" s="2">
        <v>583721</v>
      </c>
      <c r="Q163" s="193">
        <v>2.3727929520000002</v>
      </c>
      <c r="R163" s="111">
        <v>0</v>
      </c>
      <c r="S163" s="111">
        <v>0</v>
      </c>
      <c r="T163" s="111">
        <v>0</v>
      </c>
      <c r="U163" s="111">
        <v>1</v>
      </c>
      <c r="V163" s="110">
        <f t="shared" si="33"/>
        <v>3.8461538461538464E-2</v>
      </c>
      <c r="W163" s="110">
        <v>0.42499999999999999</v>
      </c>
      <c r="X163" s="110">
        <v>0.34371875000000002</v>
      </c>
      <c r="Y163" s="110">
        <f t="shared" si="34"/>
        <v>0.34371875000000002</v>
      </c>
      <c r="Z163" s="2" t="s">
        <v>532</v>
      </c>
      <c r="AA163" s="2" t="s">
        <v>532</v>
      </c>
      <c r="AB163" s="2" t="s">
        <v>532</v>
      </c>
      <c r="AC163" s="110">
        <v>0.34371875000000002</v>
      </c>
      <c r="AD163" s="44">
        <f t="shared" si="35"/>
        <v>0</v>
      </c>
      <c r="AE163" s="44">
        <f t="shared" si="36"/>
        <v>0</v>
      </c>
      <c r="AF163" s="44">
        <f t="shared" si="37"/>
        <v>0</v>
      </c>
      <c r="AG163" s="44">
        <f t="shared" si="38"/>
        <v>1.3850490750000002</v>
      </c>
      <c r="AH163" s="44">
        <f t="shared" si="39"/>
        <v>1.3850490750000002</v>
      </c>
      <c r="AI163" s="44">
        <v>105.62805555600001</v>
      </c>
      <c r="AJ163" s="111">
        <f t="shared" si="40"/>
        <v>1.3112511327690771E-2</v>
      </c>
      <c r="AK163" s="2">
        <f t="shared" si="41"/>
        <v>153</v>
      </c>
    </row>
    <row r="164" spans="1:37">
      <c r="A164" s="2">
        <v>167</v>
      </c>
      <c r="B164" s="2" t="s">
        <v>222</v>
      </c>
      <c r="C164" s="2" t="s">
        <v>9</v>
      </c>
      <c r="D164" s="2" t="s">
        <v>439</v>
      </c>
      <c r="E164" s="2" t="s">
        <v>768</v>
      </c>
      <c r="F164" s="2" t="s">
        <v>64</v>
      </c>
      <c r="H164" s="2" t="s">
        <v>882</v>
      </c>
      <c r="I164" s="2">
        <v>3472</v>
      </c>
      <c r="J164" s="193">
        <v>81</v>
      </c>
      <c r="K164" s="110">
        <f t="shared" si="28"/>
        <v>2.3329493087557603E-2</v>
      </c>
      <c r="L164" s="44">
        <f t="shared" si="29"/>
        <v>0</v>
      </c>
      <c r="M164" s="44">
        <f t="shared" si="30"/>
        <v>0</v>
      </c>
      <c r="N164" s="44">
        <f t="shared" si="31"/>
        <v>0</v>
      </c>
      <c r="O164" s="44">
        <f t="shared" si="32"/>
        <v>0.40500000000000003</v>
      </c>
      <c r="P164" s="2">
        <v>646040</v>
      </c>
      <c r="Q164" s="193">
        <v>1.9721745939999999</v>
      </c>
      <c r="R164" s="111">
        <v>0</v>
      </c>
      <c r="S164" s="111">
        <v>0</v>
      </c>
      <c r="T164" s="111">
        <v>0</v>
      </c>
      <c r="U164" s="111">
        <v>1</v>
      </c>
      <c r="V164" s="110">
        <f t="shared" si="33"/>
        <v>2.3329493087557603E-2</v>
      </c>
      <c r="W164" s="110">
        <v>0.42659374999999994</v>
      </c>
      <c r="X164" s="110">
        <v>0.35912500000000003</v>
      </c>
      <c r="Y164" s="110">
        <f t="shared" si="34"/>
        <v>0.35912500000000003</v>
      </c>
      <c r="Z164" s="2" t="s">
        <v>532</v>
      </c>
      <c r="AA164" s="2" t="s">
        <v>532</v>
      </c>
      <c r="AB164" s="2" t="s">
        <v>532</v>
      </c>
      <c r="AC164" s="110">
        <v>0.35912500000000003</v>
      </c>
      <c r="AD164" s="44">
        <f t="shared" si="35"/>
        <v>0</v>
      </c>
      <c r="AE164" s="44">
        <f t="shared" si="36"/>
        <v>0</v>
      </c>
      <c r="AF164" s="44">
        <f t="shared" si="37"/>
        <v>0</v>
      </c>
      <c r="AG164" s="44">
        <f t="shared" si="38"/>
        <v>1.2741036750000003</v>
      </c>
      <c r="AH164" s="44">
        <f t="shared" si="39"/>
        <v>1.2741036750000003</v>
      </c>
      <c r="AI164" s="44">
        <v>105.62805555600001</v>
      </c>
      <c r="AJ164" s="111">
        <f t="shared" si="40"/>
        <v>1.2062171061404408E-2</v>
      </c>
      <c r="AK164" s="2">
        <f t="shared" si="41"/>
        <v>135</v>
      </c>
    </row>
    <row r="165" spans="1:37">
      <c r="A165" s="2">
        <v>168</v>
      </c>
      <c r="B165" s="2" t="s">
        <v>223</v>
      </c>
      <c r="C165" s="2" t="s">
        <v>9</v>
      </c>
      <c r="D165" s="2" t="s">
        <v>439</v>
      </c>
      <c r="E165" s="2" t="s">
        <v>768</v>
      </c>
      <c r="F165" s="2" t="s">
        <v>64</v>
      </c>
      <c r="H165" s="2" t="s">
        <v>882</v>
      </c>
      <c r="I165" s="2">
        <v>2699</v>
      </c>
      <c r="J165" s="193">
        <v>101</v>
      </c>
      <c r="K165" s="110">
        <f t="shared" si="28"/>
        <v>3.7421267135976287E-2</v>
      </c>
      <c r="L165" s="44">
        <f t="shared" si="29"/>
        <v>0</v>
      </c>
      <c r="M165" s="44">
        <f t="shared" si="30"/>
        <v>0</v>
      </c>
      <c r="N165" s="44">
        <f t="shared" si="31"/>
        <v>0</v>
      </c>
      <c r="O165" s="44">
        <f t="shared" si="32"/>
        <v>0.505</v>
      </c>
      <c r="P165" s="2">
        <v>488629</v>
      </c>
      <c r="Q165" s="193">
        <v>2.5298858900000001</v>
      </c>
      <c r="R165" s="111">
        <v>0</v>
      </c>
      <c r="S165" s="111">
        <v>0</v>
      </c>
      <c r="T165" s="111">
        <v>0</v>
      </c>
      <c r="U165" s="111">
        <v>1</v>
      </c>
      <c r="V165" s="110">
        <f t="shared" si="33"/>
        <v>3.7421267135976287E-2</v>
      </c>
      <c r="W165" s="110">
        <v>0.32087499999999997</v>
      </c>
      <c r="X165" s="110">
        <v>0.27943750000000001</v>
      </c>
      <c r="Y165" s="110">
        <f t="shared" si="34"/>
        <v>0.27943750000000001</v>
      </c>
      <c r="Z165" s="2" t="s">
        <v>532</v>
      </c>
      <c r="AA165" s="2" t="s">
        <v>532</v>
      </c>
      <c r="AB165" s="2" t="s">
        <v>532</v>
      </c>
      <c r="AC165" s="110">
        <v>0.27943750000000001</v>
      </c>
      <c r="AD165" s="44">
        <f t="shared" si="35"/>
        <v>0</v>
      </c>
      <c r="AE165" s="44">
        <f t="shared" si="36"/>
        <v>0</v>
      </c>
      <c r="AF165" s="44">
        <f t="shared" si="37"/>
        <v>0</v>
      </c>
      <c r="AG165" s="44">
        <f t="shared" si="38"/>
        <v>1.2361756125000001</v>
      </c>
      <c r="AH165" s="44">
        <f t="shared" si="39"/>
        <v>1.2361756125000001</v>
      </c>
      <c r="AI165" s="44">
        <v>105.62805555600001</v>
      </c>
      <c r="AJ165" s="111">
        <f t="shared" si="40"/>
        <v>1.1703099200236877E-2</v>
      </c>
      <c r="AK165" s="2">
        <f t="shared" si="41"/>
        <v>168</v>
      </c>
    </row>
    <row r="166" spans="1:37">
      <c r="A166" s="2">
        <v>169</v>
      </c>
      <c r="B166" s="2" t="s">
        <v>224</v>
      </c>
      <c r="C166" s="2" t="s">
        <v>9</v>
      </c>
      <c r="D166" s="2" t="s">
        <v>439</v>
      </c>
      <c r="E166" s="2" t="s">
        <v>768</v>
      </c>
      <c r="F166" s="2" t="s">
        <v>64</v>
      </c>
      <c r="H166" s="2" t="s">
        <v>882</v>
      </c>
      <c r="I166" s="2">
        <v>3430</v>
      </c>
      <c r="J166" s="193">
        <v>103</v>
      </c>
      <c r="K166" s="110">
        <f t="shared" si="28"/>
        <v>3.0029154518950437E-2</v>
      </c>
      <c r="L166" s="44">
        <f t="shared" si="29"/>
        <v>0</v>
      </c>
      <c r="M166" s="44">
        <f t="shared" si="30"/>
        <v>0</v>
      </c>
      <c r="N166" s="44">
        <f t="shared" si="31"/>
        <v>8.1699448589999987E-2</v>
      </c>
      <c r="O166" s="44">
        <f t="shared" si="32"/>
        <v>0.43330055141000001</v>
      </c>
      <c r="P166" s="2">
        <v>1144280</v>
      </c>
      <c r="Q166" s="193">
        <v>1.0993730740000001</v>
      </c>
      <c r="R166" s="111">
        <v>0</v>
      </c>
      <c r="S166" s="111">
        <v>0</v>
      </c>
      <c r="T166" s="111">
        <v>0.15863970599999999</v>
      </c>
      <c r="U166" s="111">
        <v>0.84136029400000001</v>
      </c>
      <c r="V166" s="110">
        <f t="shared" si="33"/>
        <v>3.0029154518950437E-2</v>
      </c>
      <c r="W166" s="110">
        <v>0.35168749999999993</v>
      </c>
      <c r="X166" s="110">
        <v>0.27884705900000001</v>
      </c>
      <c r="Y166" s="110">
        <f t="shared" si="34"/>
        <v>0.27884705881599997</v>
      </c>
      <c r="Z166" s="2" t="s">
        <v>532</v>
      </c>
      <c r="AA166" s="2" t="s">
        <v>532</v>
      </c>
      <c r="AB166" s="2">
        <v>0.22500000000000001</v>
      </c>
      <c r="AC166" s="110">
        <v>0.28899999999999998</v>
      </c>
      <c r="AD166" s="44">
        <f t="shared" si="35"/>
        <v>0</v>
      </c>
      <c r="AE166" s="44">
        <f t="shared" si="36"/>
        <v>0</v>
      </c>
      <c r="AF166" s="44">
        <f t="shared" si="37"/>
        <v>0.16102961317088998</v>
      </c>
      <c r="AG166" s="44">
        <f t="shared" si="38"/>
        <v>1.0969610079716123</v>
      </c>
      <c r="AH166" s="44">
        <f t="shared" si="39"/>
        <v>1.2579906211425023</v>
      </c>
      <c r="AI166" s="44">
        <v>105.62805555600001</v>
      </c>
      <c r="AJ166" s="111">
        <f t="shared" si="40"/>
        <v>1.1909625851964709E-2</v>
      </c>
      <c r="AK166" s="2">
        <f t="shared" si="41"/>
        <v>172</v>
      </c>
    </row>
    <row r="167" spans="1:37">
      <c r="A167" s="2">
        <v>170</v>
      </c>
      <c r="B167" s="2" t="s">
        <v>225</v>
      </c>
      <c r="C167" s="2" t="s">
        <v>9</v>
      </c>
      <c r="D167" s="2" t="s">
        <v>439</v>
      </c>
      <c r="E167" s="2" t="s">
        <v>768</v>
      </c>
      <c r="F167" s="2" t="s">
        <v>64</v>
      </c>
      <c r="H167" s="2" t="s">
        <v>882</v>
      </c>
      <c r="I167" s="2">
        <v>5127</v>
      </c>
      <c r="J167" s="193">
        <v>112</v>
      </c>
      <c r="K167" s="110">
        <f t="shared" si="28"/>
        <v>2.1845133606397504E-2</v>
      </c>
      <c r="L167" s="44">
        <f t="shared" si="29"/>
        <v>0</v>
      </c>
      <c r="M167" s="44">
        <f t="shared" si="30"/>
        <v>0</v>
      </c>
      <c r="N167" s="44">
        <f t="shared" si="31"/>
        <v>0.22235294143999998</v>
      </c>
      <c r="O167" s="44">
        <f t="shared" si="32"/>
        <v>0.33764705855999999</v>
      </c>
      <c r="P167" s="2">
        <v>2035351</v>
      </c>
      <c r="Q167" s="193">
        <v>0.61368351099999996</v>
      </c>
      <c r="R167" s="111">
        <v>0</v>
      </c>
      <c r="S167" s="111">
        <v>0</v>
      </c>
      <c r="T167" s="111">
        <v>0.39705882399999998</v>
      </c>
      <c r="U167" s="111">
        <v>0.60294117599999997</v>
      </c>
      <c r="V167" s="110">
        <f t="shared" si="33"/>
        <v>2.1845133606397504E-2</v>
      </c>
      <c r="W167" s="110">
        <v>0.31396875000000002</v>
      </c>
      <c r="X167" s="110">
        <v>0.25461948499999998</v>
      </c>
      <c r="Y167" s="110">
        <f t="shared" si="34"/>
        <v>0.25461948527099998</v>
      </c>
      <c r="Z167" s="2" t="s">
        <v>532</v>
      </c>
      <c r="AA167" s="2" t="s">
        <v>532</v>
      </c>
      <c r="AB167" s="2">
        <v>0.22500000000000001</v>
      </c>
      <c r="AC167" s="110">
        <v>0.27412500000000001</v>
      </c>
      <c r="AD167" s="44">
        <f t="shared" si="35"/>
        <v>0</v>
      </c>
      <c r="AE167" s="44">
        <f t="shared" si="36"/>
        <v>0</v>
      </c>
      <c r="AF167" s="44">
        <f t="shared" si="37"/>
        <v>0.43825764757823998</v>
      </c>
      <c r="AG167" s="44">
        <f t="shared" si="38"/>
        <v>0.81080369936717767</v>
      </c>
      <c r="AH167" s="44">
        <f t="shared" si="39"/>
        <v>1.2490613469454177</v>
      </c>
      <c r="AI167" s="44">
        <v>105.62805555600001</v>
      </c>
      <c r="AJ167" s="111">
        <f t="shared" si="40"/>
        <v>1.1825090790232454E-2</v>
      </c>
      <c r="AK167" s="2">
        <f t="shared" si="41"/>
        <v>187</v>
      </c>
    </row>
    <row r="168" spans="1:37">
      <c r="A168" s="2">
        <v>171</v>
      </c>
      <c r="B168" s="2" t="s">
        <v>226</v>
      </c>
      <c r="C168" s="2" t="s">
        <v>9</v>
      </c>
      <c r="D168" s="2" t="s">
        <v>439</v>
      </c>
      <c r="E168" s="2" t="s">
        <v>768</v>
      </c>
      <c r="F168" s="2" t="s">
        <v>64</v>
      </c>
      <c r="H168" s="2" t="s">
        <v>882</v>
      </c>
      <c r="I168" s="2">
        <v>1549</v>
      </c>
      <c r="J168" s="193">
        <v>62</v>
      </c>
      <c r="K168" s="110">
        <f t="shared" si="28"/>
        <v>4.0025823111684955E-2</v>
      </c>
      <c r="L168" s="44">
        <f t="shared" si="29"/>
        <v>0</v>
      </c>
      <c r="M168" s="44">
        <f t="shared" si="30"/>
        <v>0</v>
      </c>
      <c r="N168" s="44">
        <f t="shared" si="31"/>
        <v>0</v>
      </c>
      <c r="O168" s="44">
        <f t="shared" si="32"/>
        <v>0.31</v>
      </c>
      <c r="P168" s="2">
        <v>404068</v>
      </c>
      <c r="Q168" s="193">
        <v>2.3814206709999999</v>
      </c>
      <c r="R168" s="111">
        <v>0</v>
      </c>
      <c r="S168" s="111">
        <v>0</v>
      </c>
      <c r="T168" s="111">
        <v>0</v>
      </c>
      <c r="U168" s="111">
        <v>1</v>
      </c>
      <c r="V168" s="110">
        <f t="shared" si="33"/>
        <v>4.0025823111684955E-2</v>
      </c>
      <c r="W168" s="110">
        <v>0.40587500000000004</v>
      </c>
      <c r="X168" s="110">
        <v>0.35434375000000001</v>
      </c>
      <c r="Y168" s="110">
        <f t="shared" si="34"/>
        <v>0.35434375000000001</v>
      </c>
      <c r="Z168" s="2" t="s">
        <v>532</v>
      </c>
      <c r="AA168" s="2" t="s">
        <v>532</v>
      </c>
      <c r="AB168" s="2" t="s">
        <v>532</v>
      </c>
      <c r="AC168" s="110">
        <v>0.35434375000000001</v>
      </c>
      <c r="AD168" s="44">
        <f t="shared" si="35"/>
        <v>0</v>
      </c>
      <c r="AE168" s="44">
        <f t="shared" si="36"/>
        <v>0</v>
      </c>
      <c r="AF168" s="44">
        <f t="shared" si="37"/>
        <v>0</v>
      </c>
      <c r="AG168" s="44">
        <f t="shared" si="38"/>
        <v>0.96225588750000013</v>
      </c>
      <c r="AH168" s="44">
        <f t="shared" si="39"/>
        <v>0.96225588750000013</v>
      </c>
      <c r="AI168" s="44">
        <v>105.62805555600001</v>
      </c>
      <c r="AJ168" s="111">
        <f t="shared" si="40"/>
        <v>9.1098513783570353E-3</v>
      </c>
      <c r="AK168" s="2">
        <f t="shared" si="41"/>
        <v>103</v>
      </c>
    </row>
    <row r="169" spans="1:37">
      <c r="A169" s="2">
        <v>172</v>
      </c>
      <c r="B169" s="2" t="s">
        <v>227</v>
      </c>
      <c r="C169" s="2" t="s">
        <v>9</v>
      </c>
      <c r="D169" s="2" t="s">
        <v>439</v>
      </c>
      <c r="E169" s="2" t="s">
        <v>768</v>
      </c>
      <c r="F169" s="2" t="s">
        <v>64</v>
      </c>
      <c r="H169" s="2" t="s">
        <v>882</v>
      </c>
      <c r="I169" s="2">
        <v>1442</v>
      </c>
      <c r="J169" s="193">
        <v>14</v>
      </c>
      <c r="K169" s="110">
        <f t="shared" si="28"/>
        <v>9.7087378640776691E-3</v>
      </c>
      <c r="L169" s="44">
        <f t="shared" si="29"/>
        <v>0</v>
      </c>
      <c r="M169" s="44">
        <f t="shared" si="30"/>
        <v>0</v>
      </c>
      <c r="N169" s="44">
        <f t="shared" si="31"/>
        <v>0</v>
      </c>
      <c r="O169" s="44">
        <f t="shared" si="32"/>
        <v>7.0000000000000007E-2</v>
      </c>
      <c r="P169" s="2">
        <v>1273613</v>
      </c>
      <c r="Q169" s="193">
        <v>0.15344136999999999</v>
      </c>
      <c r="R169" s="111">
        <v>0</v>
      </c>
      <c r="S169" s="111">
        <v>0</v>
      </c>
      <c r="T169" s="111">
        <v>0</v>
      </c>
      <c r="U169" s="111">
        <v>1</v>
      </c>
      <c r="V169" s="110">
        <f t="shared" si="33"/>
        <v>9.7087378640776691E-3</v>
      </c>
      <c r="W169" s="110">
        <v>0.35646875</v>
      </c>
      <c r="X169" s="110">
        <v>0.31869687499999999</v>
      </c>
      <c r="Y169" s="110">
        <f t="shared" si="34"/>
        <v>0.31869687499999999</v>
      </c>
      <c r="Z169" s="2" t="s">
        <v>532</v>
      </c>
      <c r="AA169" s="2" t="s">
        <v>532</v>
      </c>
      <c r="AB169" s="2" t="s">
        <v>532</v>
      </c>
      <c r="AC169" s="110">
        <v>0.31869687499999999</v>
      </c>
      <c r="AD169" s="44">
        <f t="shared" si="35"/>
        <v>0</v>
      </c>
      <c r="AE169" s="44">
        <f t="shared" si="36"/>
        <v>0</v>
      </c>
      <c r="AF169" s="44">
        <f t="shared" si="37"/>
        <v>0</v>
      </c>
      <c r="AG169" s="44">
        <f t="shared" si="38"/>
        <v>0.19542492375000003</v>
      </c>
      <c r="AH169" s="44">
        <f t="shared" si="39"/>
        <v>0.19542492375000003</v>
      </c>
      <c r="AI169" s="44">
        <v>105.62805555600001</v>
      </c>
      <c r="AJ169" s="111">
        <f t="shared" si="40"/>
        <v>1.8501232719028244E-3</v>
      </c>
      <c r="AK169" s="2">
        <f t="shared" si="41"/>
        <v>23</v>
      </c>
    </row>
    <row r="170" spans="1:37">
      <c r="A170" s="2">
        <v>173</v>
      </c>
      <c r="B170" s="2" t="s">
        <v>228</v>
      </c>
      <c r="C170" s="2" t="s">
        <v>9</v>
      </c>
      <c r="D170" s="2" t="s">
        <v>439</v>
      </c>
      <c r="E170" s="2" t="s">
        <v>768</v>
      </c>
      <c r="F170" s="2" t="s">
        <v>64</v>
      </c>
      <c r="H170" s="2" t="s">
        <v>882</v>
      </c>
      <c r="I170" s="2">
        <v>2813</v>
      </c>
      <c r="J170" s="193">
        <v>24</v>
      </c>
      <c r="K170" s="110">
        <f t="shared" si="28"/>
        <v>8.5318165659438328E-3</v>
      </c>
      <c r="L170" s="44">
        <f t="shared" si="29"/>
        <v>0</v>
      </c>
      <c r="M170" s="44">
        <f t="shared" si="30"/>
        <v>0</v>
      </c>
      <c r="N170" s="44">
        <f t="shared" si="31"/>
        <v>0</v>
      </c>
      <c r="O170" s="44">
        <f t="shared" si="32"/>
        <v>0.12</v>
      </c>
      <c r="P170" s="2">
        <v>2784854</v>
      </c>
      <c r="Q170" s="193">
        <v>0.147390402</v>
      </c>
      <c r="R170" s="111">
        <v>0</v>
      </c>
      <c r="S170" s="111">
        <v>0</v>
      </c>
      <c r="T170" s="111">
        <v>0</v>
      </c>
      <c r="U170" s="111">
        <v>1</v>
      </c>
      <c r="V170" s="110">
        <f t="shared" si="33"/>
        <v>8.5318165659438328E-3</v>
      </c>
      <c r="W170" s="110">
        <v>0.45103124999999999</v>
      </c>
      <c r="X170" s="110">
        <v>0.39046874999999998</v>
      </c>
      <c r="Y170" s="110">
        <f t="shared" si="34"/>
        <v>0.39046874999999998</v>
      </c>
      <c r="Z170" s="2" t="s">
        <v>532</v>
      </c>
      <c r="AA170" s="2" t="s">
        <v>532</v>
      </c>
      <c r="AB170" s="2" t="s">
        <v>532</v>
      </c>
      <c r="AC170" s="110">
        <v>0.39046874999999998</v>
      </c>
      <c r="AD170" s="44">
        <f t="shared" si="35"/>
        <v>0</v>
      </c>
      <c r="AE170" s="44">
        <f t="shared" si="36"/>
        <v>0</v>
      </c>
      <c r="AF170" s="44">
        <f t="shared" si="37"/>
        <v>0</v>
      </c>
      <c r="AG170" s="44">
        <f t="shared" si="38"/>
        <v>0.41046074999999999</v>
      </c>
      <c r="AH170" s="44">
        <f t="shared" si="39"/>
        <v>0.41046074999999999</v>
      </c>
      <c r="AI170" s="44">
        <v>105.62805555600001</v>
      </c>
      <c r="AJ170" s="111">
        <f t="shared" si="40"/>
        <v>3.8859065220829439E-3</v>
      </c>
      <c r="AK170" s="2">
        <f t="shared" si="41"/>
        <v>40</v>
      </c>
    </row>
    <row r="171" spans="1:37">
      <c r="A171" s="2">
        <v>174</v>
      </c>
      <c r="B171" s="193" t="s">
        <v>229</v>
      </c>
      <c r="C171" s="2" t="s">
        <v>9</v>
      </c>
      <c r="D171" s="2" t="s">
        <v>439</v>
      </c>
      <c r="E171" s="2" t="s">
        <v>768</v>
      </c>
      <c r="F171" s="2" t="s">
        <v>64</v>
      </c>
      <c r="H171" s="2" t="s">
        <v>882</v>
      </c>
      <c r="I171" s="2">
        <v>3034</v>
      </c>
      <c r="J171" s="193">
        <v>50</v>
      </c>
      <c r="K171" s="110">
        <f t="shared" si="28"/>
        <v>1.6479894528675015E-2</v>
      </c>
      <c r="L171" s="44">
        <f t="shared" si="29"/>
        <v>0</v>
      </c>
      <c r="M171" s="44">
        <f t="shared" si="30"/>
        <v>0</v>
      </c>
      <c r="N171" s="44">
        <f t="shared" si="31"/>
        <v>0</v>
      </c>
      <c r="O171" s="44">
        <f t="shared" si="32"/>
        <v>0.25</v>
      </c>
      <c r="P171" s="2">
        <v>3622303</v>
      </c>
      <c r="Q171" s="193">
        <v>0.200003294</v>
      </c>
      <c r="R171" s="111">
        <v>0</v>
      </c>
      <c r="S171" s="111">
        <v>0</v>
      </c>
      <c r="T171" s="111">
        <v>0</v>
      </c>
      <c r="U171" s="111">
        <v>1</v>
      </c>
      <c r="V171" s="110">
        <f t="shared" si="33"/>
        <v>1.6479894528675015E-2</v>
      </c>
      <c r="W171" s="110">
        <v>0.37665624999999997</v>
      </c>
      <c r="X171" s="110">
        <v>0.33080937500000002</v>
      </c>
      <c r="Y171" s="110">
        <f t="shared" si="34"/>
        <v>0.33080937500000002</v>
      </c>
      <c r="Z171" s="2" t="s">
        <v>532</v>
      </c>
      <c r="AA171" s="2" t="s">
        <v>532</v>
      </c>
      <c r="AB171" s="2" t="s">
        <v>532</v>
      </c>
      <c r="AC171" s="110">
        <v>0.33080937500000002</v>
      </c>
      <c r="AD171" s="44">
        <f t="shared" si="35"/>
        <v>0</v>
      </c>
      <c r="AE171" s="44">
        <f t="shared" si="36"/>
        <v>0</v>
      </c>
      <c r="AF171" s="44">
        <f t="shared" si="37"/>
        <v>0</v>
      </c>
      <c r="AG171" s="44">
        <f t="shared" si="38"/>
        <v>0.72447253125000011</v>
      </c>
      <c r="AH171" s="44">
        <f t="shared" si="39"/>
        <v>0.72447253125000011</v>
      </c>
      <c r="AI171" s="44">
        <v>105.62805555600001</v>
      </c>
      <c r="AJ171" s="111">
        <f t="shared" si="40"/>
        <v>6.8587131272705489E-3</v>
      </c>
      <c r="AK171" s="2">
        <f t="shared" si="41"/>
        <v>83</v>
      </c>
    </row>
    <row r="172" spans="1:37">
      <c r="A172" s="2">
        <v>175</v>
      </c>
      <c r="B172" s="193" t="s">
        <v>230</v>
      </c>
      <c r="C172" s="2" t="s">
        <v>9</v>
      </c>
      <c r="D172" s="2" t="s">
        <v>439</v>
      </c>
      <c r="E172" s="2" t="s">
        <v>768</v>
      </c>
      <c r="F172" s="2" t="s">
        <v>64</v>
      </c>
      <c r="H172" s="2" t="s">
        <v>882</v>
      </c>
      <c r="I172" s="2">
        <v>1781</v>
      </c>
      <c r="J172" s="193">
        <v>86</v>
      </c>
      <c r="K172" s="110">
        <f t="shared" si="28"/>
        <v>4.8287478944413251E-2</v>
      </c>
      <c r="L172" s="44">
        <f t="shared" si="29"/>
        <v>0</v>
      </c>
      <c r="M172" s="44">
        <f t="shared" si="30"/>
        <v>0</v>
      </c>
      <c r="N172" s="44">
        <f t="shared" si="31"/>
        <v>0</v>
      </c>
      <c r="O172" s="44">
        <f t="shared" si="32"/>
        <v>0.43</v>
      </c>
      <c r="P172" s="2">
        <v>381252</v>
      </c>
      <c r="Q172" s="193">
        <v>3.2684228640000001</v>
      </c>
      <c r="R172" s="111">
        <v>0</v>
      </c>
      <c r="S172" s="111">
        <v>0</v>
      </c>
      <c r="T172" s="111">
        <v>0</v>
      </c>
      <c r="U172" s="111">
        <v>1</v>
      </c>
      <c r="V172" s="110">
        <f t="shared" si="33"/>
        <v>4.8287478944413251E-2</v>
      </c>
      <c r="W172" s="110">
        <v>0.37665624999999997</v>
      </c>
      <c r="X172" s="110">
        <v>0.33080937500000002</v>
      </c>
      <c r="Y172" s="110">
        <f t="shared" si="34"/>
        <v>0.33080937500000002</v>
      </c>
      <c r="Z172" s="2" t="s">
        <v>532</v>
      </c>
      <c r="AA172" s="2" t="s">
        <v>532</v>
      </c>
      <c r="AB172" s="2" t="s">
        <v>532</v>
      </c>
      <c r="AC172" s="110">
        <v>0.33080937500000002</v>
      </c>
      <c r="AD172" s="44">
        <f t="shared" si="35"/>
        <v>0</v>
      </c>
      <c r="AE172" s="44">
        <f t="shared" si="36"/>
        <v>0</v>
      </c>
      <c r="AF172" s="44">
        <f t="shared" si="37"/>
        <v>0</v>
      </c>
      <c r="AG172" s="44">
        <f t="shared" si="38"/>
        <v>1.2460927537500002</v>
      </c>
      <c r="AH172" s="44">
        <f t="shared" si="39"/>
        <v>1.2460927537500002</v>
      </c>
      <c r="AI172" s="44">
        <v>105.62805555600001</v>
      </c>
      <c r="AJ172" s="111">
        <f t="shared" si="40"/>
        <v>1.1796986578905344E-2</v>
      </c>
      <c r="AK172" s="2">
        <f t="shared" si="41"/>
        <v>143</v>
      </c>
    </row>
    <row r="173" spans="1:37">
      <c r="A173" s="2">
        <v>176</v>
      </c>
      <c r="B173" s="2" t="s">
        <v>231</v>
      </c>
      <c r="C173" s="2" t="s">
        <v>9</v>
      </c>
      <c r="D173" s="2" t="s">
        <v>439</v>
      </c>
      <c r="E173" s="2" t="s">
        <v>768</v>
      </c>
      <c r="F173" s="2" t="s">
        <v>64</v>
      </c>
      <c r="H173" s="2" t="s">
        <v>882</v>
      </c>
      <c r="I173" s="2">
        <v>4995</v>
      </c>
      <c r="J173" s="193">
        <v>41</v>
      </c>
      <c r="K173" s="110">
        <f t="shared" si="28"/>
        <v>8.2082082082082074E-3</v>
      </c>
      <c r="L173" s="44">
        <f t="shared" si="29"/>
        <v>0</v>
      </c>
      <c r="M173" s="44">
        <f t="shared" si="30"/>
        <v>0</v>
      </c>
      <c r="N173" s="44">
        <f t="shared" si="31"/>
        <v>0</v>
      </c>
      <c r="O173" s="44">
        <f t="shared" si="32"/>
        <v>0.20499999999999999</v>
      </c>
      <c r="P173" s="2">
        <v>2498749</v>
      </c>
      <c r="Q173" s="193">
        <v>0.22904095099999999</v>
      </c>
      <c r="R173" s="111">
        <v>0</v>
      </c>
      <c r="S173" s="111">
        <v>0</v>
      </c>
      <c r="T173" s="111">
        <v>0</v>
      </c>
      <c r="U173" s="111">
        <v>1</v>
      </c>
      <c r="V173" s="110">
        <f t="shared" si="33"/>
        <v>8.2082082082082074E-3</v>
      </c>
      <c r="W173" s="110">
        <v>0.35646875</v>
      </c>
      <c r="X173" s="110">
        <v>0.31869687499999999</v>
      </c>
      <c r="Y173" s="110">
        <f t="shared" si="34"/>
        <v>0.31869687499999999</v>
      </c>
      <c r="Z173" s="2" t="s">
        <v>532</v>
      </c>
      <c r="AA173" s="2" t="s">
        <v>532</v>
      </c>
      <c r="AB173" s="2" t="s">
        <v>532</v>
      </c>
      <c r="AC173" s="110">
        <v>0.31869687499999999</v>
      </c>
      <c r="AD173" s="44">
        <f t="shared" si="35"/>
        <v>0</v>
      </c>
      <c r="AE173" s="44">
        <f t="shared" si="36"/>
        <v>0</v>
      </c>
      <c r="AF173" s="44">
        <f t="shared" si="37"/>
        <v>0</v>
      </c>
      <c r="AG173" s="44">
        <f t="shared" si="38"/>
        <v>0.57231584812500003</v>
      </c>
      <c r="AH173" s="44">
        <f t="shared" si="39"/>
        <v>0.57231584812500003</v>
      </c>
      <c r="AI173" s="44">
        <v>105.62805555600001</v>
      </c>
      <c r="AJ173" s="111">
        <f t="shared" si="40"/>
        <v>5.4182181534296993E-3</v>
      </c>
      <c r="AK173" s="2">
        <f t="shared" si="41"/>
        <v>68</v>
      </c>
    </row>
    <row r="174" spans="1:37">
      <c r="A174" s="2">
        <v>177</v>
      </c>
      <c r="B174" s="2" t="s">
        <v>232</v>
      </c>
      <c r="C174" s="2" t="s">
        <v>9</v>
      </c>
      <c r="D174" s="2" t="s">
        <v>439</v>
      </c>
      <c r="E174" s="2" t="s">
        <v>768</v>
      </c>
      <c r="F174" s="2" t="s">
        <v>64</v>
      </c>
      <c r="H174" s="2" t="s">
        <v>882</v>
      </c>
      <c r="I174" s="2">
        <v>2214</v>
      </c>
      <c r="J174" s="193">
        <v>8</v>
      </c>
      <c r="K174" s="110">
        <f t="shared" si="28"/>
        <v>3.6133694670280035E-3</v>
      </c>
      <c r="L174" s="44">
        <f t="shared" si="29"/>
        <v>0</v>
      </c>
      <c r="M174" s="44">
        <f t="shared" si="30"/>
        <v>0</v>
      </c>
      <c r="N174" s="44">
        <f t="shared" si="31"/>
        <v>0.04</v>
      </c>
      <c r="O174" s="44">
        <f t="shared" si="32"/>
        <v>0</v>
      </c>
      <c r="P174" s="2">
        <v>1116260</v>
      </c>
      <c r="Q174" s="193">
        <v>7.0628706999999999E-2</v>
      </c>
      <c r="R174" s="111">
        <v>0</v>
      </c>
      <c r="S174" s="111">
        <v>0</v>
      </c>
      <c r="T174" s="111">
        <v>1</v>
      </c>
      <c r="U174" s="111">
        <v>0</v>
      </c>
      <c r="V174" s="110">
        <f t="shared" si="33"/>
        <v>3.6133694670280035E-3</v>
      </c>
      <c r="W174" s="110">
        <v>0.24862499999999998</v>
      </c>
      <c r="X174" s="110">
        <v>0.22500000000000001</v>
      </c>
      <c r="Y174" s="110">
        <f t="shared" si="34"/>
        <v>0.22500000000000001</v>
      </c>
      <c r="Z174" s="2" t="s">
        <v>532</v>
      </c>
      <c r="AA174" s="2" t="s">
        <v>532</v>
      </c>
      <c r="AB174" s="2">
        <v>0.22500000000000001</v>
      </c>
      <c r="AC174" s="110"/>
      <c r="AD174" s="44">
        <f t="shared" si="35"/>
        <v>0</v>
      </c>
      <c r="AE174" s="44">
        <f t="shared" si="36"/>
        <v>0</v>
      </c>
      <c r="AF174" s="44">
        <f t="shared" si="37"/>
        <v>7.8840000000000007E-2</v>
      </c>
      <c r="AG174" s="44">
        <f t="shared" si="38"/>
        <v>0</v>
      </c>
      <c r="AH174" s="44">
        <f t="shared" si="39"/>
        <v>7.8840000000000007E-2</v>
      </c>
      <c r="AI174" s="44">
        <v>105.62805555600001</v>
      </c>
      <c r="AJ174" s="111">
        <f t="shared" si="40"/>
        <v>7.4639260928363886E-4</v>
      </c>
      <c r="AK174" s="2">
        <f t="shared" si="41"/>
        <v>13</v>
      </c>
    </row>
    <row r="175" spans="1:37">
      <c r="A175" s="2">
        <v>178</v>
      </c>
      <c r="B175" s="2" t="s">
        <v>233</v>
      </c>
      <c r="C175" s="2" t="s">
        <v>8</v>
      </c>
      <c r="D175" s="2" t="s">
        <v>440</v>
      </c>
      <c r="E175" s="2" t="s">
        <v>768</v>
      </c>
      <c r="F175" s="2" t="s">
        <v>64</v>
      </c>
      <c r="H175" s="2" t="s">
        <v>882</v>
      </c>
      <c r="I175" s="2">
        <v>18215</v>
      </c>
      <c r="J175" s="193">
        <v>1336</v>
      </c>
      <c r="K175" s="110">
        <f t="shared" si="28"/>
        <v>7.3346143288498492E-2</v>
      </c>
      <c r="L175" s="44">
        <f t="shared" si="29"/>
        <v>0</v>
      </c>
      <c r="M175" s="44">
        <f t="shared" si="30"/>
        <v>0</v>
      </c>
      <c r="N175" s="44">
        <f t="shared" si="31"/>
        <v>3.2655479865200001</v>
      </c>
      <c r="O175" s="44">
        <f t="shared" si="32"/>
        <v>3.41445201348</v>
      </c>
      <c r="P175" s="2">
        <v>2479350</v>
      </c>
      <c r="Q175" s="193">
        <v>5.8261068969999998</v>
      </c>
      <c r="R175" s="111">
        <v>0</v>
      </c>
      <c r="S175" s="111">
        <v>0</v>
      </c>
      <c r="T175" s="111">
        <v>0.488854489</v>
      </c>
      <c r="U175" s="111">
        <v>0.51114551100000005</v>
      </c>
      <c r="V175" s="110">
        <f t="shared" si="33"/>
        <v>7.3346143288498492E-2</v>
      </c>
      <c r="W175" s="110">
        <v>0.28581249999999997</v>
      </c>
      <c r="X175" s="110">
        <v>0.24685147099999999</v>
      </c>
      <c r="Y175" s="110">
        <f t="shared" si="34"/>
        <v>0.24685147059524998</v>
      </c>
      <c r="Z175" s="2" t="s">
        <v>532</v>
      </c>
      <c r="AA175" s="2" t="s">
        <v>532</v>
      </c>
      <c r="AB175" s="2">
        <v>0.22500000000000001</v>
      </c>
      <c r="AC175" s="110">
        <v>0.26774999999999999</v>
      </c>
      <c r="AD175" s="44">
        <f t="shared" si="35"/>
        <v>0</v>
      </c>
      <c r="AE175" s="44">
        <f t="shared" si="36"/>
        <v>0</v>
      </c>
      <c r="AF175" s="44">
        <f t="shared" si="37"/>
        <v>6.4363950814309199</v>
      </c>
      <c r="AG175" s="44">
        <f t="shared" si="38"/>
        <v>8.0085630530972054</v>
      </c>
      <c r="AH175" s="44">
        <f t="shared" si="39"/>
        <v>14.444958134528125</v>
      </c>
      <c r="AI175" s="44">
        <v>132.838888889</v>
      </c>
      <c r="AJ175" s="111">
        <f t="shared" si="40"/>
        <v>0.10874043177670895</v>
      </c>
      <c r="AK175" s="2">
        <f t="shared" si="41"/>
        <v>2227</v>
      </c>
    </row>
    <row r="176" spans="1:37">
      <c r="A176" s="2">
        <v>179</v>
      </c>
      <c r="B176" s="2" t="s">
        <v>234</v>
      </c>
      <c r="C176" s="2" t="s">
        <v>8</v>
      </c>
      <c r="D176" s="2" t="s">
        <v>440</v>
      </c>
      <c r="E176" s="2" t="s">
        <v>768</v>
      </c>
      <c r="F176" s="2" t="s">
        <v>64</v>
      </c>
      <c r="H176" s="2" t="s">
        <v>882</v>
      </c>
      <c r="I176" s="2">
        <v>35533</v>
      </c>
      <c r="J176" s="193">
        <v>2149</v>
      </c>
      <c r="K176" s="110">
        <f t="shared" si="28"/>
        <v>6.0478991360144091E-2</v>
      </c>
      <c r="L176" s="44">
        <f t="shared" si="29"/>
        <v>0</v>
      </c>
      <c r="M176" s="44">
        <f t="shared" si="30"/>
        <v>0</v>
      </c>
      <c r="N176" s="44">
        <f t="shared" si="31"/>
        <v>3.3016756987900004</v>
      </c>
      <c r="O176" s="44">
        <f t="shared" si="32"/>
        <v>7.4433243012100005</v>
      </c>
      <c r="P176" s="2">
        <v>5323267</v>
      </c>
      <c r="Q176" s="193">
        <v>4.5729492389999997</v>
      </c>
      <c r="R176" s="111">
        <v>0</v>
      </c>
      <c r="S176" s="111">
        <v>0</v>
      </c>
      <c r="T176" s="111">
        <v>0.30727554200000001</v>
      </c>
      <c r="U176" s="111">
        <v>0.69272445800000004</v>
      </c>
      <c r="V176" s="110">
        <f t="shared" si="33"/>
        <v>6.0478991360144091E-2</v>
      </c>
      <c r="W176" s="110">
        <v>0.29112500000000002</v>
      </c>
      <c r="X176" s="110">
        <v>0.25862118899999997</v>
      </c>
      <c r="Y176" s="110">
        <f t="shared" si="34"/>
        <v>0.25862118899163067</v>
      </c>
      <c r="Z176" s="2" t="s">
        <v>532</v>
      </c>
      <c r="AA176" s="2" t="s">
        <v>532</v>
      </c>
      <c r="AB176" s="2">
        <v>0.22500000000000001</v>
      </c>
      <c r="AC176" s="110">
        <v>0.27353472200000001</v>
      </c>
      <c r="AD176" s="44">
        <f t="shared" si="35"/>
        <v>0</v>
      </c>
      <c r="AE176" s="44">
        <f t="shared" si="36"/>
        <v>0</v>
      </c>
      <c r="AF176" s="44">
        <f t="shared" si="37"/>
        <v>6.5076028023150911</v>
      </c>
      <c r="AG176" s="44">
        <f t="shared" si="38"/>
        <v>17.835426956948936</v>
      </c>
      <c r="AH176" s="44">
        <f t="shared" si="39"/>
        <v>24.343029759264027</v>
      </c>
      <c r="AI176" s="44">
        <v>132.838888889</v>
      </c>
      <c r="AJ176" s="111">
        <f t="shared" si="40"/>
        <v>0.18325228374655431</v>
      </c>
      <c r="AK176" s="2">
        <f t="shared" si="41"/>
        <v>3582</v>
      </c>
    </row>
    <row r="177" spans="1:37">
      <c r="A177" s="2">
        <v>180</v>
      </c>
      <c r="B177" s="2" t="s">
        <v>235</v>
      </c>
      <c r="C177" s="2" t="s">
        <v>8</v>
      </c>
      <c r="D177" s="2" t="s">
        <v>440</v>
      </c>
      <c r="E177" s="2" t="s">
        <v>768</v>
      </c>
      <c r="F177" s="2" t="s">
        <v>64</v>
      </c>
      <c r="H177" s="2" t="s">
        <v>882</v>
      </c>
      <c r="I177" s="2">
        <v>15179</v>
      </c>
      <c r="J177" s="193">
        <v>558</v>
      </c>
      <c r="K177" s="110">
        <f t="shared" si="28"/>
        <v>3.6761314974636007E-2</v>
      </c>
      <c r="L177" s="44">
        <f t="shared" si="29"/>
        <v>0.55235845539000006</v>
      </c>
      <c r="M177" s="44">
        <f t="shared" si="30"/>
        <v>0.8205882351299999</v>
      </c>
      <c r="N177" s="44">
        <f t="shared" si="31"/>
        <v>1.0469248256700001</v>
      </c>
      <c r="O177" s="44">
        <f t="shared" si="32"/>
        <v>0.37012848380999996</v>
      </c>
      <c r="P177" s="2">
        <v>3330031</v>
      </c>
      <c r="Q177" s="193">
        <v>0.869496198</v>
      </c>
      <c r="R177" s="111">
        <v>0.19797794099999999</v>
      </c>
      <c r="S177" s="111">
        <v>0.29411764699999998</v>
      </c>
      <c r="T177" s="111">
        <v>0.375241873</v>
      </c>
      <c r="U177" s="111">
        <v>0.132662539</v>
      </c>
      <c r="V177" s="110">
        <f t="shared" si="33"/>
        <v>1.8671234066539297E-2</v>
      </c>
      <c r="W177" s="110">
        <v>0.25659375000000001</v>
      </c>
      <c r="X177" s="110">
        <v>0.23325215699999999</v>
      </c>
      <c r="Y177" s="110">
        <f t="shared" si="34"/>
        <v>0.18973818211653123</v>
      </c>
      <c r="Z177" s="2">
        <v>0.1</v>
      </c>
      <c r="AA177" s="2">
        <v>0.17499999999999999</v>
      </c>
      <c r="AB177" s="2">
        <v>0.22500000000000001</v>
      </c>
      <c r="AC177" s="110">
        <v>0.25659375000000001</v>
      </c>
      <c r="AD177" s="44">
        <f t="shared" si="35"/>
        <v>0.48386600692164006</v>
      </c>
      <c r="AE177" s="44">
        <f t="shared" si="36"/>
        <v>1.2579617644542898</v>
      </c>
      <c r="AF177" s="44">
        <f t="shared" si="37"/>
        <v>2.0634888313955702</v>
      </c>
      <c r="AG177" s="44">
        <f t="shared" si="38"/>
        <v>0.83196046342937024</v>
      </c>
      <c r="AH177" s="44">
        <f t="shared" si="39"/>
        <v>2.8954492948249406</v>
      </c>
      <c r="AI177" s="44">
        <v>132.838888889</v>
      </c>
      <c r="AJ177" s="111">
        <f t="shared" si="40"/>
        <v>2.1796699137135767E-2</v>
      </c>
      <c r="AK177" s="2">
        <f t="shared" si="41"/>
        <v>472</v>
      </c>
    </row>
    <row r="178" spans="1:37">
      <c r="A178" s="2">
        <v>181</v>
      </c>
      <c r="B178" s="2" t="s">
        <v>236</v>
      </c>
      <c r="C178" s="2" t="s">
        <v>8</v>
      </c>
      <c r="D178" s="2" t="s">
        <v>440</v>
      </c>
      <c r="E178" s="2" t="s">
        <v>768</v>
      </c>
      <c r="F178" s="2" t="s">
        <v>64</v>
      </c>
      <c r="H178" s="2" t="s">
        <v>882</v>
      </c>
      <c r="I178" s="2">
        <v>12329</v>
      </c>
      <c r="J178" s="193">
        <v>100</v>
      </c>
      <c r="K178" s="110">
        <f t="shared" si="28"/>
        <v>8.1109579041284772E-3</v>
      </c>
      <c r="L178" s="44">
        <f t="shared" si="29"/>
        <v>0</v>
      </c>
      <c r="M178" s="44">
        <f t="shared" si="30"/>
        <v>0.10929621850000001</v>
      </c>
      <c r="N178" s="44">
        <f t="shared" si="31"/>
        <v>0.29846521949999999</v>
      </c>
      <c r="O178" s="44">
        <f t="shared" si="32"/>
        <v>9.2238561999999996E-2</v>
      </c>
      <c r="P178" s="2">
        <v>4520567</v>
      </c>
      <c r="Q178" s="193">
        <v>0.17770598400000001</v>
      </c>
      <c r="R178" s="111">
        <v>0</v>
      </c>
      <c r="S178" s="111">
        <v>0.218592437</v>
      </c>
      <c r="T178" s="111">
        <v>0.59693043899999998</v>
      </c>
      <c r="U178" s="111">
        <v>0.18447712399999999</v>
      </c>
      <c r="V178" s="110">
        <f t="shared" si="33"/>
        <v>6.3379638494606202E-3</v>
      </c>
      <c r="W178" s="110">
        <v>0.26615624999999998</v>
      </c>
      <c r="X178" s="110">
        <v>0.23471629499999999</v>
      </c>
      <c r="Y178" s="110">
        <f t="shared" si="34"/>
        <v>0.22166276478462499</v>
      </c>
      <c r="Z178" s="2" t="s">
        <v>532</v>
      </c>
      <c r="AA178" s="2">
        <v>0.17499999999999999</v>
      </c>
      <c r="AB178" s="2">
        <v>0.22500000000000001</v>
      </c>
      <c r="AC178" s="110">
        <v>0.26615624999999998</v>
      </c>
      <c r="AD178" s="44">
        <f t="shared" si="35"/>
        <v>0</v>
      </c>
      <c r="AE178" s="44">
        <f t="shared" si="36"/>
        <v>0.16755110296050002</v>
      </c>
      <c r="AF178" s="44">
        <f t="shared" si="37"/>
        <v>0.58827494763449995</v>
      </c>
      <c r="AG178" s="44">
        <f t="shared" si="38"/>
        <v>0.21505685916165748</v>
      </c>
      <c r="AH178" s="44">
        <f t="shared" si="39"/>
        <v>0.80333180679615745</v>
      </c>
      <c r="AI178" s="44">
        <v>132.838888889</v>
      </c>
      <c r="AJ178" s="111">
        <f t="shared" si="40"/>
        <v>6.0474143792893396E-3</v>
      </c>
      <c r="AK178" s="2">
        <f t="shared" si="41"/>
        <v>130</v>
      </c>
    </row>
    <row r="179" spans="1:37">
      <c r="A179" s="2">
        <v>182</v>
      </c>
      <c r="B179" s="2" t="s">
        <v>237</v>
      </c>
      <c r="C179" s="2" t="s">
        <v>8</v>
      </c>
      <c r="D179" s="2" t="s">
        <v>440</v>
      </c>
      <c r="E179" s="2" t="s">
        <v>768</v>
      </c>
      <c r="F179" s="2" t="s">
        <v>64</v>
      </c>
      <c r="H179" s="2" t="s">
        <v>882</v>
      </c>
      <c r="I179" s="2">
        <v>25117</v>
      </c>
      <c r="J179" s="193">
        <v>2750</v>
      </c>
      <c r="K179" s="110">
        <f t="shared" si="28"/>
        <v>0.10948759804116734</v>
      </c>
      <c r="L179" s="44">
        <f t="shared" si="29"/>
        <v>0</v>
      </c>
      <c r="M179" s="44">
        <f t="shared" si="30"/>
        <v>0</v>
      </c>
      <c r="N179" s="44">
        <f t="shared" si="31"/>
        <v>1.7294550212499999</v>
      </c>
      <c r="O179" s="44">
        <f t="shared" si="32"/>
        <v>12.020544978749999</v>
      </c>
      <c r="P179" s="2">
        <v>2118528</v>
      </c>
      <c r="Q179" s="193">
        <v>15.260620505</v>
      </c>
      <c r="R179" s="111">
        <v>0</v>
      </c>
      <c r="S179" s="111">
        <v>0</v>
      </c>
      <c r="T179" s="111">
        <v>0.12577854699999999</v>
      </c>
      <c r="U179" s="111">
        <v>0.87422145299999998</v>
      </c>
      <c r="V179" s="110">
        <f t="shared" si="33"/>
        <v>0.10948759804116734</v>
      </c>
      <c r="W179" s="110">
        <v>0.29590624999999998</v>
      </c>
      <c r="X179" s="110">
        <v>0.26841055899999999</v>
      </c>
      <c r="Y179" s="110">
        <f t="shared" si="34"/>
        <v>0.26841055902553124</v>
      </c>
      <c r="Z179" s="2" t="s">
        <v>532</v>
      </c>
      <c r="AA179" s="2" t="s">
        <v>532</v>
      </c>
      <c r="AB179" s="2">
        <v>0.22500000000000001</v>
      </c>
      <c r="AC179" s="110">
        <v>0.27465624999999999</v>
      </c>
      <c r="AD179" s="44">
        <f t="shared" si="35"/>
        <v>0</v>
      </c>
      <c r="AE179" s="44">
        <f t="shared" si="36"/>
        <v>0</v>
      </c>
      <c r="AF179" s="44">
        <f t="shared" si="37"/>
        <v>3.40875584688375</v>
      </c>
      <c r="AG179" s="44">
        <f t="shared" si="38"/>
        <v>28.921295987741487</v>
      </c>
      <c r="AH179" s="44">
        <f t="shared" si="39"/>
        <v>32.330051834625237</v>
      </c>
      <c r="AI179" s="44">
        <v>132.838888889</v>
      </c>
      <c r="AJ179" s="111">
        <f t="shared" si="40"/>
        <v>0.24337791519500127</v>
      </c>
      <c r="AK179" s="2">
        <f t="shared" si="41"/>
        <v>4583</v>
      </c>
    </row>
    <row r="180" spans="1:37">
      <c r="A180" s="2">
        <v>183</v>
      </c>
      <c r="B180" s="2" t="s">
        <v>238</v>
      </c>
      <c r="C180" s="2" t="s">
        <v>8</v>
      </c>
      <c r="D180" s="2" t="s">
        <v>440</v>
      </c>
      <c r="E180" s="2" t="s">
        <v>768</v>
      </c>
      <c r="F180" s="2" t="s">
        <v>64</v>
      </c>
      <c r="H180" s="2" t="s">
        <v>882</v>
      </c>
      <c r="I180" s="2">
        <v>17786</v>
      </c>
      <c r="J180" s="193">
        <v>947</v>
      </c>
      <c r="K180" s="110">
        <f t="shared" si="28"/>
        <v>5.3244124592376027E-2</v>
      </c>
      <c r="L180" s="44">
        <f t="shared" si="29"/>
        <v>0</v>
      </c>
      <c r="M180" s="44">
        <f t="shared" si="30"/>
        <v>1.5019162889500002</v>
      </c>
      <c r="N180" s="44">
        <f t="shared" si="31"/>
        <v>2.1746719452300005</v>
      </c>
      <c r="O180" s="44">
        <f t="shared" si="32"/>
        <v>1.0584117658200001</v>
      </c>
      <c r="P180" s="2">
        <v>2083496</v>
      </c>
      <c r="Q180" s="193">
        <v>3.2062034709999998</v>
      </c>
      <c r="R180" s="111">
        <v>0</v>
      </c>
      <c r="S180" s="111">
        <v>0.31719457000000001</v>
      </c>
      <c r="T180" s="111">
        <v>0.45927601800000001</v>
      </c>
      <c r="U180" s="111">
        <v>0.22352941200000001</v>
      </c>
      <c r="V180" s="110">
        <f t="shared" si="33"/>
        <v>3.635537738727089E-2</v>
      </c>
      <c r="W180" s="110">
        <v>0.26350000000000001</v>
      </c>
      <c r="X180" s="110">
        <v>0.235864563</v>
      </c>
      <c r="Y180" s="110">
        <f t="shared" si="34"/>
        <v>0.21655865386075002</v>
      </c>
      <c r="Z180" s="2" t="s">
        <v>532</v>
      </c>
      <c r="AA180" s="2">
        <v>0.17499999999999999</v>
      </c>
      <c r="AB180" s="2">
        <v>0.22500000000000001</v>
      </c>
      <c r="AC180" s="110">
        <v>0.25818750000000001</v>
      </c>
      <c r="AD180" s="44">
        <f t="shared" si="35"/>
        <v>0</v>
      </c>
      <c r="AE180" s="44">
        <f t="shared" si="36"/>
        <v>2.3024376709603502</v>
      </c>
      <c r="AF180" s="44">
        <f t="shared" si="37"/>
        <v>4.286278404048331</v>
      </c>
      <c r="AG180" s="44">
        <f t="shared" si="38"/>
        <v>2.3938337050198251</v>
      </c>
      <c r="AH180" s="44">
        <f t="shared" si="39"/>
        <v>6.6801121090681566</v>
      </c>
      <c r="AI180" s="44">
        <v>132.838888889</v>
      </c>
      <c r="AJ180" s="111">
        <f t="shared" si="40"/>
        <v>5.0287322973997843E-2</v>
      </c>
      <c r="AK180" s="2">
        <f t="shared" si="41"/>
        <v>1078</v>
      </c>
    </row>
    <row r="181" spans="1:37">
      <c r="A181" s="2">
        <v>184</v>
      </c>
      <c r="B181" s="2" t="s">
        <v>239</v>
      </c>
      <c r="C181" s="2" t="s">
        <v>8</v>
      </c>
      <c r="D181" s="2" t="s">
        <v>440</v>
      </c>
      <c r="E181" s="2" t="s">
        <v>768</v>
      </c>
      <c r="F181" s="2" t="s">
        <v>64</v>
      </c>
      <c r="H181" s="2" t="s">
        <v>882</v>
      </c>
      <c r="I181" s="2">
        <v>11684</v>
      </c>
      <c r="J181" s="193">
        <v>506</v>
      </c>
      <c r="K181" s="110">
        <f t="shared" si="28"/>
        <v>4.3307086614173228E-2</v>
      </c>
      <c r="L181" s="44">
        <f t="shared" si="29"/>
        <v>0</v>
      </c>
      <c r="M181" s="44">
        <f t="shared" si="30"/>
        <v>0.20361764599000001</v>
      </c>
      <c r="N181" s="44">
        <f t="shared" si="31"/>
        <v>1.5434052277599999</v>
      </c>
      <c r="O181" s="44">
        <f t="shared" si="32"/>
        <v>0.78297712371999995</v>
      </c>
      <c r="P181" s="2">
        <v>1241895</v>
      </c>
      <c r="Q181" s="193">
        <v>3.8754715050000001</v>
      </c>
      <c r="R181" s="111">
        <v>0</v>
      </c>
      <c r="S181" s="111">
        <v>8.0481283000000001E-2</v>
      </c>
      <c r="T181" s="111">
        <v>0.61004159199999997</v>
      </c>
      <c r="U181" s="111">
        <v>0.30947712399999999</v>
      </c>
      <c r="V181" s="110">
        <f t="shared" si="33"/>
        <v>3.9821676677165352E-2</v>
      </c>
      <c r="W181" s="110">
        <v>0.26721874999999995</v>
      </c>
      <c r="X181" s="110">
        <v>0.236169726</v>
      </c>
      <c r="Y181" s="110">
        <f t="shared" si="34"/>
        <v>0.23124670767774996</v>
      </c>
      <c r="Z181" s="2" t="s">
        <v>532</v>
      </c>
      <c r="AA181" s="2">
        <v>0.17499999999999999</v>
      </c>
      <c r="AB181" s="2">
        <v>0.22500000000000001</v>
      </c>
      <c r="AC181" s="110">
        <v>0.25818750000000001</v>
      </c>
      <c r="AD181" s="44">
        <f t="shared" si="35"/>
        <v>0</v>
      </c>
      <c r="AE181" s="44">
        <f t="shared" si="36"/>
        <v>0.31214585130266997</v>
      </c>
      <c r="AF181" s="44">
        <f t="shared" si="37"/>
        <v>3.0420517039149599</v>
      </c>
      <c r="AG181" s="44">
        <f t="shared" si="38"/>
        <v>1.7708769777028075</v>
      </c>
      <c r="AH181" s="44">
        <f t="shared" si="39"/>
        <v>4.8129286816177679</v>
      </c>
      <c r="AI181" s="44">
        <v>132.838888889</v>
      </c>
      <c r="AJ181" s="111">
        <f t="shared" si="40"/>
        <v>3.62313229346524E-2</v>
      </c>
      <c r="AK181" s="2">
        <f t="shared" si="41"/>
        <v>775</v>
      </c>
    </row>
    <row r="182" spans="1:37">
      <c r="A182" s="2">
        <v>185</v>
      </c>
      <c r="B182" s="2" t="s">
        <v>240</v>
      </c>
      <c r="C182" s="2" t="s">
        <v>8</v>
      </c>
      <c r="D182" s="2" t="s">
        <v>440</v>
      </c>
      <c r="E182" s="2" t="s">
        <v>768</v>
      </c>
      <c r="F182" s="2" t="s">
        <v>64</v>
      </c>
      <c r="H182" s="2" t="s">
        <v>882</v>
      </c>
      <c r="I182" s="2">
        <v>20218</v>
      </c>
      <c r="J182" s="193">
        <v>1727</v>
      </c>
      <c r="K182" s="110">
        <f t="shared" si="28"/>
        <v>8.5418933623503807E-2</v>
      </c>
      <c r="L182" s="44">
        <f t="shared" si="29"/>
        <v>0</v>
      </c>
      <c r="M182" s="44">
        <f t="shared" si="30"/>
        <v>0</v>
      </c>
      <c r="N182" s="44">
        <f t="shared" si="31"/>
        <v>0</v>
      </c>
      <c r="O182" s="44">
        <f t="shared" si="32"/>
        <v>8.6349999999999998</v>
      </c>
      <c r="P182" s="2">
        <v>1158945</v>
      </c>
      <c r="Q182" s="193">
        <v>18.470781113000001</v>
      </c>
      <c r="R182" s="111">
        <v>0</v>
      </c>
      <c r="S182" s="111">
        <v>0</v>
      </c>
      <c r="T182" s="111">
        <v>0</v>
      </c>
      <c r="U182" s="111">
        <v>1</v>
      </c>
      <c r="V182" s="110">
        <f t="shared" si="33"/>
        <v>8.5418933623503807E-2</v>
      </c>
      <c r="W182" s="110">
        <v>0.32246875000000003</v>
      </c>
      <c r="X182" s="110">
        <v>0.28299687499999998</v>
      </c>
      <c r="Y182" s="110">
        <f t="shared" si="34"/>
        <v>0.28299687499999998</v>
      </c>
      <c r="Z182" s="2" t="s">
        <v>532</v>
      </c>
      <c r="AA182" s="2" t="s">
        <v>532</v>
      </c>
      <c r="AB182" s="2" t="s">
        <v>532</v>
      </c>
      <c r="AC182" s="110">
        <v>0.28299687499999998</v>
      </c>
      <c r="AD182" s="44">
        <f t="shared" si="35"/>
        <v>0</v>
      </c>
      <c r="AE182" s="44">
        <f t="shared" si="36"/>
        <v>0</v>
      </c>
      <c r="AF182" s="44">
        <f t="shared" si="37"/>
        <v>0</v>
      </c>
      <c r="AG182" s="44">
        <f t="shared" si="38"/>
        <v>21.406619416874996</v>
      </c>
      <c r="AH182" s="44">
        <f t="shared" si="39"/>
        <v>21.406619416874996</v>
      </c>
      <c r="AI182" s="44">
        <v>132.838888889</v>
      </c>
      <c r="AJ182" s="111">
        <f t="shared" si="40"/>
        <v>0.16114723328318667</v>
      </c>
      <c r="AK182" s="2">
        <f t="shared" si="41"/>
        <v>2878</v>
      </c>
    </row>
    <row r="183" spans="1:37">
      <c r="A183" s="2">
        <v>186</v>
      </c>
      <c r="B183" s="2" t="s">
        <v>241</v>
      </c>
      <c r="C183" s="2" t="s">
        <v>8</v>
      </c>
      <c r="D183" s="2" t="s">
        <v>440</v>
      </c>
      <c r="E183" s="2" t="s">
        <v>768</v>
      </c>
      <c r="F183" s="2" t="s">
        <v>64</v>
      </c>
      <c r="H183" s="2" t="s">
        <v>882</v>
      </c>
      <c r="I183" s="2">
        <v>29836</v>
      </c>
      <c r="J183" s="193">
        <v>2393</v>
      </c>
      <c r="K183" s="110">
        <f t="shared" si="28"/>
        <v>8.0205121329936985E-2</v>
      </c>
      <c r="L183" s="44">
        <f t="shared" si="29"/>
        <v>0</v>
      </c>
      <c r="M183" s="44">
        <f t="shared" si="30"/>
        <v>0</v>
      </c>
      <c r="N183" s="44">
        <f t="shared" si="31"/>
        <v>3.3431617682249999</v>
      </c>
      <c r="O183" s="44">
        <f t="shared" si="32"/>
        <v>8.6218382317749995</v>
      </c>
      <c r="P183" s="2">
        <v>3450966</v>
      </c>
      <c r="Q183" s="193">
        <v>7.9221729859999996</v>
      </c>
      <c r="R183" s="111">
        <v>0</v>
      </c>
      <c r="S183" s="111">
        <v>0</v>
      </c>
      <c r="T183" s="111">
        <v>0.27941176499999998</v>
      </c>
      <c r="U183" s="111">
        <v>0.72058823500000002</v>
      </c>
      <c r="V183" s="110">
        <f t="shared" si="33"/>
        <v>8.0205121329936985E-2</v>
      </c>
      <c r="W183" s="110">
        <v>0.30228124999999995</v>
      </c>
      <c r="X183" s="110">
        <v>0.260836397</v>
      </c>
      <c r="Y183" s="110">
        <f t="shared" si="34"/>
        <v>0.26083639714713758</v>
      </c>
      <c r="Z183" s="2" t="s">
        <v>532</v>
      </c>
      <c r="AA183" s="2" t="s">
        <v>532</v>
      </c>
      <c r="AB183" s="2">
        <v>0.22500000000000001</v>
      </c>
      <c r="AC183" s="110">
        <v>0.27473214299999998</v>
      </c>
      <c r="AD183" s="44">
        <f t="shared" si="35"/>
        <v>0</v>
      </c>
      <c r="AE183" s="44">
        <f t="shared" si="36"/>
        <v>0</v>
      </c>
      <c r="AF183" s="44">
        <f t="shared" si="37"/>
        <v>6.5893718451714749</v>
      </c>
      <c r="AG183" s="44">
        <f t="shared" si="38"/>
        <v>20.749777783570316</v>
      </c>
      <c r="AH183" s="44">
        <f t="shared" si="39"/>
        <v>27.33914962874179</v>
      </c>
      <c r="AI183" s="44">
        <v>132.838888889</v>
      </c>
      <c r="AJ183" s="111">
        <f t="shared" si="40"/>
        <v>0.20580682251555377</v>
      </c>
      <c r="AK183" s="2">
        <f t="shared" si="41"/>
        <v>3988</v>
      </c>
    </row>
    <row r="184" spans="1:37">
      <c r="A184" s="2">
        <v>187</v>
      </c>
      <c r="B184" s="2" t="s">
        <v>242</v>
      </c>
      <c r="C184" s="2" t="s">
        <v>8</v>
      </c>
      <c r="D184" s="2" t="s">
        <v>440</v>
      </c>
      <c r="E184" s="2" t="s">
        <v>768</v>
      </c>
      <c r="F184" s="2" t="s">
        <v>64</v>
      </c>
      <c r="H184" s="2" t="s">
        <v>882</v>
      </c>
      <c r="I184" s="2">
        <v>22365</v>
      </c>
      <c r="J184" s="193">
        <v>2358</v>
      </c>
      <c r="K184" s="110">
        <f t="shared" si="28"/>
        <v>0.10543259557344065</v>
      </c>
      <c r="L184" s="44">
        <f t="shared" si="29"/>
        <v>0</v>
      </c>
      <c r="M184" s="44">
        <f t="shared" si="30"/>
        <v>0</v>
      </c>
      <c r="N184" s="44">
        <f t="shared" si="31"/>
        <v>2.8878998168699996</v>
      </c>
      <c r="O184" s="44">
        <f t="shared" si="32"/>
        <v>8.9021001831300008</v>
      </c>
      <c r="P184" s="2">
        <v>1684025</v>
      </c>
      <c r="Q184" s="193">
        <v>16.829566829000001</v>
      </c>
      <c r="R184" s="111">
        <v>0</v>
      </c>
      <c r="S184" s="111">
        <v>0</v>
      </c>
      <c r="T184" s="111">
        <v>0.24494485299999999</v>
      </c>
      <c r="U184" s="111">
        <v>0.75505514699999998</v>
      </c>
      <c r="V184" s="110">
        <f t="shared" si="33"/>
        <v>0.10543259557344065</v>
      </c>
      <c r="W184" s="110">
        <v>0.34318749999999998</v>
      </c>
      <c r="X184" s="110">
        <v>0.274412292</v>
      </c>
      <c r="Y184" s="110">
        <f t="shared" si="34"/>
        <v>0.2744122917479887</v>
      </c>
      <c r="Z184" s="2" t="s">
        <v>532</v>
      </c>
      <c r="AA184" s="2" t="s">
        <v>532</v>
      </c>
      <c r="AB184" s="2">
        <v>0.22500000000000001</v>
      </c>
      <c r="AC184" s="110">
        <v>0.290441964</v>
      </c>
      <c r="AD184" s="44">
        <f t="shared" si="35"/>
        <v>0</v>
      </c>
      <c r="AE184" s="44">
        <f t="shared" si="36"/>
        <v>0</v>
      </c>
      <c r="AF184" s="44">
        <f t="shared" si="37"/>
        <v>5.6920505390507685</v>
      </c>
      <c r="AG184" s="44">
        <f t="shared" si="38"/>
        <v>22.649360717598203</v>
      </c>
      <c r="AH184" s="44">
        <f t="shared" si="39"/>
        <v>28.341411256648971</v>
      </c>
      <c r="AI184" s="44">
        <v>132.838888889</v>
      </c>
      <c r="AJ184" s="111">
        <f t="shared" si="40"/>
        <v>0.21335176388242014</v>
      </c>
      <c r="AK184" s="2">
        <f t="shared" si="41"/>
        <v>3930</v>
      </c>
    </row>
    <row r="185" spans="1:37">
      <c r="A185" s="2">
        <v>188</v>
      </c>
      <c r="B185" s="2" t="s">
        <v>243</v>
      </c>
      <c r="C185" s="2" t="s">
        <v>8</v>
      </c>
      <c r="D185" s="2" t="s">
        <v>440</v>
      </c>
      <c r="E185" s="2" t="s">
        <v>768</v>
      </c>
      <c r="F185" s="2" t="s">
        <v>64</v>
      </c>
      <c r="H185" s="2" t="s">
        <v>882</v>
      </c>
      <c r="I185" s="2">
        <v>13956</v>
      </c>
      <c r="J185" s="193">
        <v>1079</v>
      </c>
      <c r="K185" s="110">
        <f t="shared" si="28"/>
        <v>7.7314416738320429E-2</v>
      </c>
      <c r="L185" s="44">
        <f t="shared" si="29"/>
        <v>0</v>
      </c>
      <c r="M185" s="44">
        <f t="shared" si="30"/>
        <v>1.6502352944350001</v>
      </c>
      <c r="N185" s="44">
        <f t="shared" si="31"/>
        <v>2.8655103832550002</v>
      </c>
      <c r="O185" s="44">
        <f t="shared" si="32"/>
        <v>0.87925432770499989</v>
      </c>
      <c r="P185" s="2">
        <v>1005159</v>
      </c>
      <c r="Q185" s="193">
        <v>7.6217804640000004</v>
      </c>
      <c r="R185" s="111">
        <v>0</v>
      </c>
      <c r="S185" s="111">
        <v>0.305882353</v>
      </c>
      <c r="T185" s="111">
        <v>0.53114186900000004</v>
      </c>
      <c r="U185" s="111">
        <v>0.16297577899999999</v>
      </c>
      <c r="V185" s="110">
        <f t="shared" si="33"/>
        <v>5.3665301102894809E-2</v>
      </c>
      <c r="W185" s="110">
        <v>0.26137500000000002</v>
      </c>
      <c r="X185" s="110">
        <v>0.23354069</v>
      </c>
      <c r="Y185" s="110">
        <f t="shared" si="34"/>
        <v>0.21563412653612501</v>
      </c>
      <c r="Z185" s="2" t="s">
        <v>532</v>
      </c>
      <c r="AA185" s="2">
        <v>0.17499999999999999</v>
      </c>
      <c r="AB185" s="2">
        <v>0.22500000000000001</v>
      </c>
      <c r="AC185" s="110">
        <v>0.26137500000000002</v>
      </c>
      <c r="AD185" s="44">
        <f t="shared" si="35"/>
        <v>0</v>
      </c>
      <c r="AE185" s="44">
        <f t="shared" si="36"/>
        <v>2.5298107063688553</v>
      </c>
      <c r="AF185" s="44">
        <f t="shared" si="37"/>
        <v>5.6479209653956062</v>
      </c>
      <c r="AG185" s="44">
        <f t="shared" si="38"/>
        <v>2.0131802751581147</v>
      </c>
      <c r="AH185" s="44">
        <f t="shared" si="39"/>
        <v>7.6611012405537213</v>
      </c>
      <c r="AI185" s="44">
        <v>132.838888889</v>
      </c>
      <c r="AJ185" s="111">
        <f t="shared" si="40"/>
        <v>5.7672126774225937E-2</v>
      </c>
      <c r="AK185" s="2">
        <f t="shared" si="41"/>
        <v>1248</v>
      </c>
    </row>
    <row r="186" spans="1:37">
      <c r="A186" s="2">
        <v>189</v>
      </c>
      <c r="B186" s="2" t="s">
        <v>244</v>
      </c>
      <c r="C186" s="2" t="s">
        <v>8</v>
      </c>
      <c r="D186" s="2" t="s">
        <v>440</v>
      </c>
      <c r="E186" s="2" t="s">
        <v>768</v>
      </c>
      <c r="F186" s="2" t="s">
        <v>64</v>
      </c>
      <c r="H186" s="2" t="s">
        <v>882</v>
      </c>
      <c r="I186" s="2">
        <v>19933</v>
      </c>
      <c r="J186" s="193">
        <v>1234</v>
      </c>
      <c r="K186" s="110">
        <f t="shared" si="28"/>
        <v>6.1907389755681531E-2</v>
      </c>
      <c r="L186" s="44">
        <f t="shared" si="29"/>
        <v>0</v>
      </c>
      <c r="M186" s="44">
        <f t="shared" si="30"/>
        <v>0</v>
      </c>
      <c r="N186" s="44">
        <f t="shared" si="31"/>
        <v>3.0366078447099998</v>
      </c>
      <c r="O186" s="44">
        <f t="shared" si="32"/>
        <v>3.1333921552899993</v>
      </c>
      <c r="P186" s="2">
        <v>2864624</v>
      </c>
      <c r="Q186" s="193">
        <v>4.6854268379999997</v>
      </c>
      <c r="R186" s="111">
        <v>0</v>
      </c>
      <c r="S186" s="111">
        <v>0</v>
      </c>
      <c r="T186" s="111">
        <v>0.492156863</v>
      </c>
      <c r="U186" s="111">
        <v>0.50784313699999994</v>
      </c>
      <c r="V186" s="110">
        <f t="shared" si="33"/>
        <v>6.1907389755681531E-2</v>
      </c>
      <c r="W186" s="110">
        <v>0.29165625000000001</v>
      </c>
      <c r="X186" s="110">
        <v>0.248329044</v>
      </c>
      <c r="Y186" s="110">
        <f t="shared" si="34"/>
        <v>0.24832904410593748</v>
      </c>
      <c r="Z186" s="2" t="s">
        <v>532</v>
      </c>
      <c r="AA186" s="2" t="s">
        <v>532</v>
      </c>
      <c r="AB186" s="2">
        <v>0.22500000000000001</v>
      </c>
      <c r="AC186" s="110">
        <v>0.2709375</v>
      </c>
      <c r="AD186" s="44">
        <f t="shared" si="35"/>
        <v>0</v>
      </c>
      <c r="AE186" s="44">
        <f t="shared" si="36"/>
        <v>0</v>
      </c>
      <c r="AF186" s="44">
        <f t="shared" si="37"/>
        <v>5.9851540619234092</v>
      </c>
      <c r="AG186" s="44">
        <f t="shared" si="38"/>
        <v>7.4368321087672244</v>
      </c>
      <c r="AH186" s="44">
        <f t="shared" si="39"/>
        <v>13.421986170690634</v>
      </c>
      <c r="AI186" s="44">
        <v>132.838888889</v>
      </c>
      <c r="AJ186" s="111">
        <f t="shared" si="40"/>
        <v>0.10103958474017369</v>
      </c>
      <c r="AK186" s="2">
        <f t="shared" si="41"/>
        <v>2057</v>
      </c>
    </row>
    <row r="187" spans="1:37">
      <c r="A187" s="2">
        <v>190</v>
      </c>
      <c r="B187" s="2" t="s">
        <v>245</v>
      </c>
      <c r="C187" s="2" t="s">
        <v>8</v>
      </c>
      <c r="D187" s="2" t="s">
        <v>440</v>
      </c>
      <c r="E187" s="2" t="s">
        <v>768</v>
      </c>
      <c r="F187" s="2" t="s">
        <v>64</v>
      </c>
      <c r="H187" s="2" t="s">
        <v>882</v>
      </c>
      <c r="I187" s="2">
        <v>9441</v>
      </c>
      <c r="J187" s="193">
        <v>539</v>
      </c>
      <c r="K187" s="110">
        <f t="shared" si="28"/>
        <v>5.709140980828302E-2</v>
      </c>
      <c r="L187" s="44">
        <f t="shared" si="29"/>
        <v>0</v>
      </c>
      <c r="M187" s="44">
        <f t="shared" si="30"/>
        <v>0</v>
      </c>
      <c r="N187" s="44">
        <f t="shared" si="31"/>
        <v>0.89216830163999994</v>
      </c>
      <c r="O187" s="44">
        <f t="shared" si="32"/>
        <v>1.8028316983600003</v>
      </c>
      <c r="P187" s="2">
        <v>952557</v>
      </c>
      <c r="Q187" s="193">
        <v>6.4378434699999998</v>
      </c>
      <c r="R187" s="111">
        <v>0</v>
      </c>
      <c r="S187" s="111">
        <v>0</v>
      </c>
      <c r="T187" s="111">
        <v>0.33104575200000003</v>
      </c>
      <c r="U187" s="111">
        <v>0.66895424800000003</v>
      </c>
      <c r="V187" s="110">
        <f t="shared" si="33"/>
        <v>5.709140980828302E-2</v>
      </c>
      <c r="W187" s="110">
        <v>0.29749999999999999</v>
      </c>
      <c r="X187" s="110">
        <v>0.25975774800000001</v>
      </c>
      <c r="Y187" s="110">
        <f t="shared" si="34"/>
        <v>0.25975774757934861</v>
      </c>
      <c r="Z187" s="2" t="s">
        <v>532</v>
      </c>
      <c r="AA187" s="2" t="s">
        <v>532</v>
      </c>
      <c r="AB187" s="2">
        <v>0.22500000000000001</v>
      </c>
      <c r="AC187" s="110">
        <v>0.276958333</v>
      </c>
      <c r="AD187" s="44">
        <f t="shared" si="35"/>
        <v>0</v>
      </c>
      <c r="AE187" s="44">
        <f t="shared" si="36"/>
        <v>0</v>
      </c>
      <c r="AF187" s="44">
        <f t="shared" si="37"/>
        <v>1.75846372253244</v>
      </c>
      <c r="AG187" s="44">
        <f t="shared" si="38"/>
        <v>4.3739491338703385</v>
      </c>
      <c r="AH187" s="44">
        <f t="shared" si="39"/>
        <v>6.1324128564027784</v>
      </c>
      <c r="AI187" s="44">
        <v>132.838888889</v>
      </c>
      <c r="AJ187" s="111">
        <f t="shared" si="40"/>
        <v>4.6164288994670941E-2</v>
      </c>
      <c r="AK187" s="2">
        <f t="shared" si="41"/>
        <v>898</v>
      </c>
    </row>
    <row r="188" spans="1:37">
      <c r="A188" s="2">
        <v>191</v>
      </c>
      <c r="B188" s="2" t="s">
        <v>246</v>
      </c>
      <c r="C188" s="2" t="s">
        <v>8</v>
      </c>
      <c r="D188" s="2" t="s">
        <v>440</v>
      </c>
      <c r="E188" s="2" t="s">
        <v>768</v>
      </c>
      <c r="F188" s="2" t="s">
        <v>64</v>
      </c>
      <c r="H188" s="2" t="s">
        <v>882</v>
      </c>
      <c r="I188" s="2">
        <v>17982</v>
      </c>
      <c r="J188" s="193">
        <v>1870</v>
      </c>
      <c r="K188" s="110">
        <f t="shared" si="28"/>
        <v>0.10399288177065955</v>
      </c>
      <c r="L188" s="44">
        <f t="shared" si="29"/>
        <v>0</v>
      </c>
      <c r="M188" s="44">
        <f t="shared" si="30"/>
        <v>0</v>
      </c>
      <c r="N188" s="44">
        <f t="shared" si="31"/>
        <v>0</v>
      </c>
      <c r="O188" s="44">
        <f t="shared" si="32"/>
        <v>9.35</v>
      </c>
      <c r="P188" s="2">
        <v>2062006</v>
      </c>
      <c r="Q188" s="193">
        <v>11.355015398000001</v>
      </c>
      <c r="R188" s="111">
        <v>0</v>
      </c>
      <c r="S188" s="111">
        <v>0</v>
      </c>
      <c r="T188" s="111">
        <v>0</v>
      </c>
      <c r="U188" s="111">
        <v>1</v>
      </c>
      <c r="V188" s="110">
        <f t="shared" si="33"/>
        <v>0.10399288177065955</v>
      </c>
      <c r="W188" s="110">
        <v>0.32087499999999997</v>
      </c>
      <c r="X188" s="110">
        <v>0.28586562500000001</v>
      </c>
      <c r="Y188" s="110">
        <f t="shared" si="34"/>
        <v>0.28586562500000001</v>
      </c>
      <c r="Z188" s="2" t="s">
        <v>532</v>
      </c>
      <c r="AA188" s="2" t="s">
        <v>532</v>
      </c>
      <c r="AB188" s="2" t="s">
        <v>532</v>
      </c>
      <c r="AC188" s="110">
        <v>0.28586562500000001</v>
      </c>
      <c r="AD188" s="44">
        <f t="shared" si="35"/>
        <v>0</v>
      </c>
      <c r="AE188" s="44">
        <f t="shared" si="36"/>
        <v>0</v>
      </c>
      <c r="AF188" s="44">
        <f t="shared" si="37"/>
        <v>0</v>
      </c>
      <c r="AG188" s="44">
        <f t="shared" si="38"/>
        <v>23.414109881250003</v>
      </c>
      <c r="AH188" s="44">
        <f t="shared" si="39"/>
        <v>23.414109881250003</v>
      </c>
      <c r="AI188" s="44">
        <v>132.838888889</v>
      </c>
      <c r="AJ188" s="111">
        <f t="shared" si="40"/>
        <v>0.17625945291378342</v>
      </c>
      <c r="AK188" s="2">
        <f t="shared" si="41"/>
        <v>3117</v>
      </c>
    </row>
    <row r="189" spans="1:37">
      <c r="A189" s="2">
        <v>192</v>
      </c>
      <c r="B189" s="2" t="s">
        <v>247</v>
      </c>
      <c r="C189" s="2" t="s">
        <v>8</v>
      </c>
      <c r="D189" s="2" t="s">
        <v>440</v>
      </c>
      <c r="E189" s="2" t="s">
        <v>768</v>
      </c>
      <c r="F189" s="2" t="s">
        <v>64</v>
      </c>
      <c r="H189" s="2" t="s">
        <v>882</v>
      </c>
      <c r="I189" s="2">
        <v>24027</v>
      </c>
      <c r="J189" s="193">
        <v>3020</v>
      </c>
      <c r="K189" s="110">
        <f t="shared" si="28"/>
        <v>0.12569192991218212</v>
      </c>
      <c r="L189" s="44">
        <f t="shared" si="29"/>
        <v>0</v>
      </c>
      <c r="M189" s="44">
        <f t="shared" si="30"/>
        <v>0</v>
      </c>
      <c r="N189" s="44">
        <f t="shared" si="31"/>
        <v>0</v>
      </c>
      <c r="O189" s="44">
        <f t="shared" si="32"/>
        <v>15.1</v>
      </c>
      <c r="P189" s="2">
        <v>1414734</v>
      </c>
      <c r="Q189" s="193">
        <v>27.766236179</v>
      </c>
      <c r="R189" s="111">
        <v>0</v>
      </c>
      <c r="S189" s="111">
        <v>0</v>
      </c>
      <c r="T189" s="111">
        <v>0</v>
      </c>
      <c r="U189" s="111">
        <v>1</v>
      </c>
      <c r="V189" s="110">
        <f t="shared" si="33"/>
        <v>0.12569192991218212</v>
      </c>
      <c r="W189" s="110">
        <v>0.34265625</v>
      </c>
      <c r="X189" s="110">
        <v>0.29696875</v>
      </c>
      <c r="Y189" s="110">
        <f t="shared" si="34"/>
        <v>0.29696875</v>
      </c>
      <c r="Z189" s="2" t="s">
        <v>532</v>
      </c>
      <c r="AA189" s="2" t="s">
        <v>532</v>
      </c>
      <c r="AB189" s="2" t="s">
        <v>532</v>
      </c>
      <c r="AC189" s="110">
        <v>0.29696875</v>
      </c>
      <c r="AD189" s="44">
        <f t="shared" si="35"/>
        <v>0</v>
      </c>
      <c r="AE189" s="44">
        <f t="shared" si="36"/>
        <v>0</v>
      </c>
      <c r="AF189" s="44">
        <f t="shared" si="37"/>
        <v>0</v>
      </c>
      <c r="AG189" s="44">
        <f t="shared" si="38"/>
        <v>39.281838375</v>
      </c>
      <c r="AH189" s="44">
        <f t="shared" si="39"/>
        <v>39.281838375</v>
      </c>
      <c r="AI189" s="44">
        <v>132.838888889</v>
      </c>
      <c r="AJ189" s="111">
        <f t="shared" si="40"/>
        <v>0.29571038047317494</v>
      </c>
      <c r="AK189" s="2">
        <f t="shared" si="41"/>
        <v>5033</v>
      </c>
    </row>
    <row r="190" spans="1:37">
      <c r="A190" s="2">
        <v>193</v>
      </c>
      <c r="B190" s="2" t="s">
        <v>248</v>
      </c>
      <c r="C190" s="2" t="s">
        <v>8</v>
      </c>
      <c r="D190" s="2" t="s">
        <v>440</v>
      </c>
      <c r="E190" s="2" t="s">
        <v>768</v>
      </c>
      <c r="F190" s="2" t="s">
        <v>64</v>
      </c>
      <c r="H190" s="2" t="s">
        <v>882</v>
      </c>
      <c r="I190" s="2">
        <v>18154</v>
      </c>
      <c r="J190" s="193">
        <v>1689</v>
      </c>
      <c r="K190" s="110">
        <f t="shared" si="28"/>
        <v>9.3037347141125923E-2</v>
      </c>
      <c r="L190" s="44">
        <f t="shared" si="29"/>
        <v>0</v>
      </c>
      <c r="M190" s="44">
        <f t="shared" si="30"/>
        <v>0</v>
      </c>
      <c r="N190" s="44">
        <f t="shared" si="31"/>
        <v>0</v>
      </c>
      <c r="O190" s="44">
        <f t="shared" si="32"/>
        <v>8.4450000000000003</v>
      </c>
      <c r="P190" s="2">
        <v>2277059</v>
      </c>
      <c r="Q190" s="193">
        <v>9.9725439060000003</v>
      </c>
      <c r="R190" s="111">
        <v>0</v>
      </c>
      <c r="S190" s="111">
        <v>0</v>
      </c>
      <c r="T190" s="111">
        <v>0</v>
      </c>
      <c r="U190" s="111">
        <v>1</v>
      </c>
      <c r="V190" s="110">
        <f t="shared" si="33"/>
        <v>9.3037347141125923E-2</v>
      </c>
      <c r="W190" s="110">
        <v>0.35593750000000002</v>
      </c>
      <c r="X190" s="110">
        <v>0.30695624999999999</v>
      </c>
      <c r="Y190" s="110">
        <f t="shared" si="34"/>
        <v>0.30695624999999999</v>
      </c>
      <c r="Z190" s="2" t="s">
        <v>532</v>
      </c>
      <c r="AA190" s="2" t="s">
        <v>532</v>
      </c>
      <c r="AB190" s="2" t="s">
        <v>532</v>
      </c>
      <c r="AC190" s="110">
        <v>0.30695624999999999</v>
      </c>
      <c r="AD190" s="44">
        <f t="shared" si="35"/>
        <v>0</v>
      </c>
      <c r="AE190" s="44">
        <f t="shared" si="36"/>
        <v>0</v>
      </c>
      <c r="AF190" s="44">
        <f t="shared" si="37"/>
        <v>0</v>
      </c>
      <c r="AG190" s="44">
        <f t="shared" si="38"/>
        <v>22.708070853749998</v>
      </c>
      <c r="AH190" s="44">
        <f t="shared" si="39"/>
        <v>22.708070853749998</v>
      </c>
      <c r="AI190" s="44">
        <v>132.838888889</v>
      </c>
      <c r="AJ190" s="111">
        <f t="shared" si="40"/>
        <v>0.17094445040657358</v>
      </c>
      <c r="AK190" s="2">
        <f t="shared" si="41"/>
        <v>2815</v>
      </c>
    </row>
    <row r="191" spans="1:37">
      <c r="A191" s="2">
        <v>194</v>
      </c>
      <c r="B191" s="2" t="s">
        <v>249</v>
      </c>
      <c r="C191" s="2" t="s">
        <v>7</v>
      </c>
      <c r="D191" s="2" t="s">
        <v>441</v>
      </c>
      <c r="E191" s="2" t="s">
        <v>768</v>
      </c>
      <c r="F191" s="2" t="s">
        <v>64</v>
      </c>
      <c r="H191" s="2" t="s">
        <v>882</v>
      </c>
      <c r="I191" s="2">
        <v>21220</v>
      </c>
      <c r="J191" s="193">
        <v>2572</v>
      </c>
      <c r="K191" s="110">
        <f t="shared" si="28"/>
        <v>0.12120640904806786</v>
      </c>
      <c r="L191" s="44">
        <f t="shared" si="29"/>
        <v>2.1612364766400001</v>
      </c>
      <c r="M191" s="44">
        <f t="shared" si="30"/>
        <v>3.6310588212600003</v>
      </c>
      <c r="N191" s="44">
        <f t="shared" si="31"/>
        <v>4.5286477782999999</v>
      </c>
      <c r="O191" s="44">
        <f t="shared" si="32"/>
        <v>2.5390569238</v>
      </c>
      <c r="P191" s="2">
        <v>3603778</v>
      </c>
      <c r="Q191" s="193">
        <v>4.2178883049999998</v>
      </c>
      <c r="R191" s="111">
        <v>0.168058824</v>
      </c>
      <c r="S191" s="111">
        <v>0.28235294100000002</v>
      </c>
      <c r="T191" s="111">
        <v>0.35214990499999999</v>
      </c>
      <c r="U191" s="111">
        <v>0.19743833</v>
      </c>
      <c r="V191" s="110">
        <f t="shared" si="33"/>
        <v>6.6613616419415642E-2</v>
      </c>
      <c r="W191" s="110">
        <v>0.28209374999999998</v>
      </c>
      <c r="X191" s="110">
        <v>0.245510801</v>
      </c>
      <c r="Y191" s="110">
        <f t="shared" si="34"/>
        <v>0.2011474946034375</v>
      </c>
      <c r="Z191" s="2">
        <v>0.1</v>
      </c>
      <c r="AA191" s="2">
        <v>0.17499999999999999</v>
      </c>
      <c r="AB191" s="2">
        <v>0.22500000000000001</v>
      </c>
      <c r="AC191" s="110">
        <v>0.28209374999999998</v>
      </c>
      <c r="AD191" s="44">
        <f t="shared" si="35"/>
        <v>1.8932431535366403</v>
      </c>
      <c r="AE191" s="44">
        <f t="shared" si="36"/>
        <v>5.56641317299158</v>
      </c>
      <c r="AF191" s="44">
        <f t="shared" si="37"/>
        <v>8.9259647710293013</v>
      </c>
      <c r="AG191" s="44">
        <f t="shared" si="38"/>
        <v>6.2743683005002859</v>
      </c>
      <c r="AH191" s="44">
        <f t="shared" si="39"/>
        <v>15.200333071529588</v>
      </c>
      <c r="AI191" s="44">
        <v>46.353055556000001</v>
      </c>
      <c r="AJ191" s="111">
        <f t="shared" si="40"/>
        <v>0.32792515809806277</v>
      </c>
      <c r="AK191" s="2">
        <f t="shared" si="41"/>
        <v>2356</v>
      </c>
    </row>
    <row r="192" spans="1:37">
      <c r="A192" s="2">
        <v>195</v>
      </c>
      <c r="B192" s="2" t="s">
        <v>250</v>
      </c>
      <c r="C192" s="2" t="s">
        <v>7</v>
      </c>
      <c r="D192" s="2" t="s">
        <v>441</v>
      </c>
      <c r="E192" s="2" t="s">
        <v>768</v>
      </c>
      <c r="F192" s="2" t="s">
        <v>64</v>
      </c>
      <c r="H192" s="2" t="s">
        <v>882</v>
      </c>
      <c r="I192" s="2">
        <v>4913</v>
      </c>
      <c r="J192" s="193">
        <v>322</v>
      </c>
      <c r="K192" s="110">
        <f t="shared" si="28"/>
        <v>6.5540403012416037E-2</v>
      </c>
      <c r="L192" s="44">
        <f t="shared" si="29"/>
        <v>0</v>
      </c>
      <c r="M192" s="44">
        <f t="shared" si="30"/>
        <v>0.50839839561000011</v>
      </c>
      <c r="N192" s="44">
        <f t="shared" si="31"/>
        <v>0.7999997940200001</v>
      </c>
      <c r="O192" s="44">
        <f t="shared" si="32"/>
        <v>0.30160181037</v>
      </c>
      <c r="P192" s="2">
        <v>441929</v>
      </c>
      <c r="Q192" s="193">
        <v>5.2068241210000004</v>
      </c>
      <c r="R192" s="111">
        <v>0</v>
      </c>
      <c r="S192" s="111">
        <v>0.31577540100000001</v>
      </c>
      <c r="T192" s="111">
        <v>0.49689428200000002</v>
      </c>
      <c r="U192" s="111">
        <v>0.187330317</v>
      </c>
      <c r="V192" s="110">
        <f t="shared" si="33"/>
        <v>4.4844355969468758E-2</v>
      </c>
      <c r="W192" s="110">
        <v>0.27412500000000001</v>
      </c>
      <c r="X192" s="110">
        <v>0.23844968</v>
      </c>
      <c r="Y192" s="110">
        <f t="shared" si="34"/>
        <v>0.21841383177262502</v>
      </c>
      <c r="Z192" s="2" t="s">
        <v>532</v>
      </c>
      <c r="AA192" s="2">
        <v>0.17499999999999999</v>
      </c>
      <c r="AB192" s="2">
        <v>0.22500000000000001</v>
      </c>
      <c r="AC192" s="110">
        <v>0.27412500000000001</v>
      </c>
      <c r="AD192" s="44">
        <f t="shared" si="35"/>
        <v>0</v>
      </c>
      <c r="AE192" s="44">
        <f t="shared" si="36"/>
        <v>0.77937474047013011</v>
      </c>
      <c r="AF192" s="44">
        <f t="shared" si="37"/>
        <v>1.5767995940134203</v>
      </c>
      <c r="AG192" s="44">
        <f t="shared" si="38"/>
        <v>0.72424698330484394</v>
      </c>
      <c r="AH192" s="44">
        <f t="shared" si="39"/>
        <v>2.3010465773182642</v>
      </c>
      <c r="AI192" s="44">
        <v>46.353055556000001</v>
      </c>
      <c r="AJ192" s="111">
        <f t="shared" si="40"/>
        <v>4.9641745289872564E-2</v>
      </c>
      <c r="AK192" s="2">
        <f t="shared" si="41"/>
        <v>367</v>
      </c>
    </row>
    <row r="193" spans="1:37">
      <c r="A193" s="2">
        <v>196</v>
      </c>
      <c r="B193" s="2" t="s">
        <v>251</v>
      </c>
      <c r="C193" s="2" t="s">
        <v>7</v>
      </c>
      <c r="D193" s="2" t="s">
        <v>441</v>
      </c>
      <c r="E193" s="2" t="s">
        <v>768</v>
      </c>
      <c r="F193" s="2" t="s">
        <v>64</v>
      </c>
      <c r="H193" s="2" t="s">
        <v>882</v>
      </c>
      <c r="I193" s="2">
        <v>28111</v>
      </c>
      <c r="J193" s="193">
        <v>2042</v>
      </c>
      <c r="K193" s="110">
        <f t="shared" si="28"/>
        <v>7.2640603322542782E-2</v>
      </c>
      <c r="L193" s="44">
        <f t="shared" si="29"/>
        <v>2.7696357432799998</v>
      </c>
      <c r="M193" s="44">
        <f t="shared" si="30"/>
        <v>5.0980701360699996</v>
      </c>
      <c r="N193" s="44">
        <f t="shared" si="31"/>
        <v>2.3422941206500001</v>
      </c>
      <c r="O193" s="44">
        <f t="shared" si="32"/>
        <v>0</v>
      </c>
      <c r="P193" s="2">
        <v>2256364</v>
      </c>
      <c r="Q193" s="193">
        <v>2.0460624730000001</v>
      </c>
      <c r="R193" s="111">
        <v>0.271266968</v>
      </c>
      <c r="S193" s="111">
        <v>0.49932126700000001</v>
      </c>
      <c r="T193" s="111">
        <v>0.22941176499999999</v>
      </c>
      <c r="U193" s="111">
        <v>0</v>
      </c>
      <c r="V193" s="110">
        <f t="shared" si="33"/>
        <v>1.6664609018889404E-2</v>
      </c>
      <c r="W193" s="110">
        <v>0.23109374999999999</v>
      </c>
      <c r="X193" s="110">
        <v>0.22500000000000001</v>
      </c>
      <c r="Y193" s="110">
        <f t="shared" si="34"/>
        <v>0.16612556565</v>
      </c>
      <c r="Z193" s="2">
        <v>0.1</v>
      </c>
      <c r="AA193" s="2">
        <v>0.17499999999999999</v>
      </c>
      <c r="AB193" s="2">
        <v>0.22500000000000001</v>
      </c>
      <c r="AC193" s="110"/>
      <c r="AD193" s="44">
        <f t="shared" si="35"/>
        <v>2.4262009111132801</v>
      </c>
      <c r="AE193" s="44">
        <f t="shared" si="36"/>
        <v>7.815341518595309</v>
      </c>
      <c r="AF193" s="44">
        <f t="shared" si="37"/>
        <v>4.6166617118011501</v>
      </c>
      <c r="AG193" s="44">
        <f t="shared" si="38"/>
        <v>0</v>
      </c>
      <c r="AH193" s="44">
        <f t="shared" si="39"/>
        <v>4.6166617118011501</v>
      </c>
      <c r="AI193" s="44">
        <v>46.353055556000001</v>
      </c>
      <c r="AJ193" s="111">
        <f t="shared" si="40"/>
        <v>9.9597786088204562E-2</v>
      </c>
      <c r="AK193" s="2">
        <f t="shared" si="41"/>
        <v>781</v>
      </c>
    </row>
    <row r="194" spans="1:37">
      <c r="A194" s="2">
        <v>197</v>
      </c>
      <c r="B194" s="2" t="s">
        <v>252</v>
      </c>
      <c r="C194" s="2" t="s">
        <v>7</v>
      </c>
      <c r="D194" s="2" t="s">
        <v>441</v>
      </c>
      <c r="E194" s="2" t="s">
        <v>768</v>
      </c>
      <c r="F194" s="2" t="s">
        <v>64</v>
      </c>
      <c r="H194" s="2" t="s">
        <v>882</v>
      </c>
      <c r="I194" s="2">
        <v>2767</v>
      </c>
      <c r="J194" s="193">
        <v>79</v>
      </c>
      <c r="K194" s="110">
        <f t="shared" si="28"/>
        <v>2.855077701481749E-2</v>
      </c>
      <c r="L194" s="44">
        <f t="shared" si="29"/>
        <v>0</v>
      </c>
      <c r="M194" s="44">
        <f t="shared" si="30"/>
        <v>4.9240950035000002E-2</v>
      </c>
      <c r="N194" s="44">
        <f t="shared" si="31"/>
        <v>0.34575904996500001</v>
      </c>
      <c r="O194" s="44">
        <f t="shared" si="32"/>
        <v>0</v>
      </c>
      <c r="P194" s="2">
        <v>2812678</v>
      </c>
      <c r="Q194" s="193">
        <v>0.24229260799999999</v>
      </c>
      <c r="R194" s="111">
        <v>0</v>
      </c>
      <c r="S194" s="111">
        <v>0.12466063300000001</v>
      </c>
      <c r="T194" s="111">
        <v>0.87533936700000003</v>
      </c>
      <c r="U194" s="111">
        <v>0</v>
      </c>
      <c r="V194" s="110">
        <f t="shared" si="33"/>
        <v>2.4991619079508493E-2</v>
      </c>
      <c r="W194" s="110">
        <v>0.23321874999999997</v>
      </c>
      <c r="X194" s="110">
        <v>0.22500000000000001</v>
      </c>
      <c r="Y194" s="110">
        <f t="shared" si="34"/>
        <v>0.21876696835000001</v>
      </c>
      <c r="Z194" s="2" t="s">
        <v>532</v>
      </c>
      <c r="AA194" s="2">
        <v>0.17499999999999999</v>
      </c>
      <c r="AB194" s="2">
        <v>0.22500000000000001</v>
      </c>
      <c r="AC194" s="110"/>
      <c r="AD194" s="44">
        <f t="shared" si="35"/>
        <v>0</v>
      </c>
      <c r="AE194" s="44">
        <f t="shared" si="36"/>
        <v>7.5486376403655006E-2</v>
      </c>
      <c r="AF194" s="44">
        <f t="shared" si="37"/>
        <v>0.68149108748101506</v>
      </c>
      <c r="AG194" s="44">
        <f t="shared" si="38"/>
        <v>0</v>
      </c>
      <c r="AH194" s="44">
        <f t="shared" si="39"/>
        <v>0.68149108748101506</v>
      </c>
      <c r="AI194" s="44">
        <v>46.353055556000001</v>
      </c>
      <c r="AJ194" s="111">
        <f t="shared" si="40"/>
        <v>1.4702182613564554E-2</v>
      </c>
      <c r="AK194" s="2">
        <f t="shared" si="41"/>
        <v>115</v>
      </c>
    </row>
    <row r="195" spans="1:37">
      <c r="A195" s="2">
        <v>198</v>
      </c>
      <c r="B195" s="2" t="s">
        <v>253</v>
      </c>
      <c r="C195" s="2" t="s">
        <v>7</v>
      </c>
      <c r="D195" s="2" t="s">
        <v>441</v>
      </c>
      <c r="E195" s="2" t="s">
        <v>768</v>
      </c>
      <c r="F195" s="2" t="s">
        <v>64</v>
      </c>
      <c r="H195" s="2" t="s">
        <v>882</v>
      </c>
      <c r="I195" s="2">
        <v>31456</v>
      </c>
      <c r="J195" s="193">
        <v>8812</v>
      </c>
      <c r="K195" s="110">
        <f t="shared" si="28"/>
        <v>0.28013733468972535</v>
      </c>
      <c r="L195" s="44">
        <f t="shared" si="29"/>
        <v>0</v>
      </c>
      <c r="M195" s="44">
        <f t="shared" si="30"/>
        <v>31.150543412059999</v>
      </c>
      <c r="N195" s="44">
        <f t="shared" si="31"/>
        <v>12.909456587939999</v>
      </c>
      <c r="O195" s="44">
        <f t="shared" si="32"/>
        <v>0</v>
      </c>
      <c r="P195" s="2">
        <v>724391</v>
      </c>
      <c r="Q195" s="193">
        <v>35.125421111000001</v>
      </c>
      <c r="R195" s="111">
        <v>0</v>
      </c>
      <c r="S195" s="111">
        <v>0.70700280100000001</v>
      </c>
      <c r="T195" s="111">
        <v>0.29299719899999999</v>
      </c>
      <c r="U195" s="111">
        <v>0</v>
      </c>
      <c r="V195" s="110">
        <f t="shared" si="33"/>
        <v>8.2079454399415053E-2</v>
      </c>
      <c r="W195" s="110">
        <v>0.22631249999999997</v>
      </c>
      <c r="X195" s="110">
        <v>0.22500000000000001</v>
      </c>
      <c r="Y195" s="110">
        <f t="shared" si="34"/>
        <v>0.18964985995</v>
      </c>
      <c r="Z195" s="2" t="s">
        <v>532</v>
      </c>
      <c r="AA195" s="2">
        <v>0.17499999999999999</v>
      </c>
      <c r="AB195" s="2">
        <v>0.22500000000000001</v>
      </c>
      <c r="AC195" s="110"/>
      <c r="AD195" s="44">
        <f t="shared" si="35"/>
        <v>0</v>
      </c>
      <c r="AE195" s="44">
        <f t="shared" si="36"/>
        <v>47.753783050687979</v>
      </c>
      <c r="AF195" s="44">
        <f t="shared" si="37"/>
        <v>25.44453893482974</v>
      </c>
      <c r="AG195" s="44">
        <f t="shared" si="38"/>
        <v>0</v>
      </c>
      <c r="AH195" s="44">
        <f t="shared" si="39"/>
        <v>25.44453893482974</v>
      </c>
      <c r="AI195" s="44">
        <v>46.353055556000001</v>
      </c>
      <c r="AJ195" s="111">
        <f t="shared" si="40"/>
        <v>0.54892905396688929</v>
      </c>
      <c r="AK195" s="2">
        <f t="shared" si="41"/>
        <v>4303</v>
      </c>
    </row>
    <row r="196" spans="1:37">
      <c r="A196" s="2">
        <v>199</v>
      </c>
      <c r="B196" s="2" t="s">
        <v>254</v>
      </c>
      <c r="C196" s="2" t="s">
        <v>6</v>
      </c>
      <c r="D196" s="2" t="s">
        <v>442</v>
      </c>
      <c r="E196" s="2" t="s">
        <v>768</v>
      </c>
      <c r="F196" s="2" t="s">
        <v>64</v>
      </c>
      <c r="H196" s="2" t="s">
        <v>882</v>
      </c>
      <c r="I196" s="2">
        <v>34125</v>
      </c>
      <c r="J196" s="193">
        <v>7458</v>
      </c>
      <c r="K196" s="110">
        <f t="shared" si="28"/>
        <v>0.21854945054945055</v>
      </c>
      <c r="L196" s="44">
        <f t="shared" si="29"/>
        <v>21.200165355269998</v>
      </c>
      <c r="M196" s="44">
        <f t="shared" si="30"/>
        <v>11.47498623249</v>
      </c>
      <c r="N196" s="44">
        <f t="shared" si="31"/>
        <v>4.6148484122400006</v>
      </c>
      <c r="O196" s="44">
        <f t="shared" si="32"/>
        <v>0</v>
      </c>
      <c r="P196" s="2">
        <v>2576777</v>
      </c>
      <c r="Q196" s="193">
        <v>3.529939234</v>
      </c>
      <c r="R196" s="111">
        <v>0.56852146299999995</v>
      </c>
      <c r="S196" s="111">
        <v>0.307722881</v>
      </c>
      <c r="T196" s="111">
        <v>0.12375565600000001</v>
      </c>
      <c r="U196" s="111">
        <v>0</v>
      </c>
      <c r="V196" s="110">
        <f t="shared" si="33"/>
        <v>2.7046730621186815E-2</v>
      </c>
      <c r="W196" s="110">
        <v>0.22500000000000001</v>
      </c>
      <c r="X196" s="110">
        <v>0.22500000000000001</v>
      </c>
      <c r="Y196" s="110">
        <f t="shared" si="34"/>
        <v>0.13854867307499999</v>
      </c>
      <c r="Z196" s="2">
        <v>0.1</v>
      </c>
      <c r="AA196" s="2">
        <v>0.17499999999999999</v>
      </c>
      <c r="AB196" s="2">
        <v>0.22500000000000001</v>
      </c>
      <c r="AC196" s="110"/>
      <c r="AD196" s="44">
        <f t="shared" si="35"/>
        <v>18.571344851216519</v>
      </c>
      <c r="AE196" s="44">
        <f t="shared" si="36"/>
        <v>17.591153894407167</v>
      </c>
      <c r="AF196" s="44">
        <f t="shared" si="37"/>
        <v>9.0958662205250409</v>
      </c>
      <c r="AG196" s="44">
        <f t="shared" si="38"/>
        <v>0</v>
      </c>
      <c r="AH196" s="44">
        <f t="shared" si="39"/>
        <v>9.0958662205250409</v>
      </c>
      <c r="AI196" s="44">
        <v>43.256944443999998</v>
      </c>
      <c r="AJ196" s="111">
        <f t="shared" si="40"/>
        <v>0.21027528267283088</v>
      </c>
      <c r="AK196" s="2">
        <f t="shared" si="41"/>
        <v>1538</v>
      </c>
    </row>
    <row r="197" spans="1:37">
      <c r="A197" s="2">
        <v>200</v>
      </c>
      <c r="B197" s="2" t="s">
        <v>255</v>
      </c>
      <c r="C197" s="2" t="s">
        <v>6</v>
      </c>
      <c r="D197" s="2" t="s">
        <v>442</v>
      </c>
      <c r="E197" s="2" t="s">
        <v>768</v>
      </c>
      <c r="F197" s="2" t="s">
        <v>64</v>
      </c>
      <c r="H197" s="2" t="s">
        <v>882</v>
      </c>
      <c r="I197" s="2">
        <v>34131</v>
      </c>
      <c r="J197" s="193">
        <v>8187</v>
      </c>
      <c r="K197" s="110">
        <f t="shared" si="28"/>
        <v>0.23986991298233279</v>
      </c>
      <c r="L197" s="44">
        <f t="shared" si="29"/>
        <v>26.418554611184998</v>
      </c>
      <c r="M197" s="44">
        <f t="shared" si="30"/>
        <v>8.6492911536299992</v>
      </c>
      <c r="N197" s="44">
        <f t="shared" si="31"/>
        <v>5.8671542351849997</v>
      </c>
      <c r="O197" s="44">
        <f t="shared" si="32"/>
        <v>0</v>
      </c>
      <c r="P197" s="2">
        <v>2341749</v>
      </c>
      <c r="Q197" s="193">
        <v>4.9382581109999997</v>
      </c>
      <c r="R197" s="111">
        <v>0.64537815099999996</v>
      </c>
      <c r="S197" s="111">
        <v>0.21129329799999999</v>
      </c>
      <c r="T197" s="111">
        <v>0.143328551</v>
      </c>
      <c r="U197" s="111">
        <v>0</v>
      </c>
      <c r="V197" s="110">
        <f t="shared" si="33"/>
        <v>3.4380207056253845E-2</v>
      </c>
      <c r="W197" s="110">
        <v>0.22500000000000001</v>
      </c>
      <c r="X197" s="110">
        <v>0.22500000000000001</v>
      </c>
      <c r="Y197" s="110">
        <f t="shared" si="34"/>
        <v>0.133763066225</v>
      </c>
      <c r="Z197" s="2">
        <v>0.1</v>
      </c>
      <c r="AA197" s="2">
        <v>0.17499999999999999</v>
      </c>
      <c r="AB197" s="2">
        <v>0.22500000000000001</v>
      </c>
      <c r="AC197" s="110"/>
      <c r="AD197" s="44">
        <f t="shared" si="35"/>
        <v>23.142653839398058</v>
      </c>
      <c r="AE197" s="44">
        <f t="shared" si="36"/>
        <v>13.259363338514788</v>
      </c>
      <c r="AF197" s="44">
        <f t="shared" si="37"/>
        <v>11.564160997549633</v>
      </c>
      <c r="AG197" s="44">
        <f t="shared" si="38"/>
        <v>0</v>
      </c>
      <c r="AH197" s="44">
        <f t="shared" si="39"/>
        <v>11.564160997549633</v>
      </c>
      <c r="AI197" s="44">
        <v>43.256944443999998</v>
      </c>
      <c r="AJ197" s="111">
        <f t="shared" si="40"/>
        <v>0.26733652009379627</v>
      </c>
      <c r="AK197" s="2">
        <f t="shared" si="41"/>
        <v>1956</v>
      </c>
    </row>
    <row r="198" spans="1:37">
      <c r="A198" s="2">
        <v>201</v>
      </c>
      <c r="B198" s="2" t="s">
        <v>256</v>
      </c>
      <c r="C198" s="2" t="s">
        <v>6</v>
      </c>
      <c r="D198" s="2" t="s">
        <v>442</v>
      </c>
      <c r="E198" s="2" t="s">
        <v>768</v>
      </c>
      <c r="F198" s="2" t="s">
        <v>64</v>
      </c>
      <c r="H198" s="2" t="s">
        <v>882</v>
      </c>
      <c r="I198" s="2">
        <v>36750</v>
      </c>
      <c r="J198" s="193">
        <v>6456</v>
      </c>
      <c r="K198" s="110">
        <f t="shared" si="28"/>
        <v>0.1756734693877551</v>
      </c>
      <c r="L198" s="44">
        <f t="shared" si="29"/>
        <v>0</v>
      </c>
      <c r="M198" s="44">
        <f t="shared" si="30"/>
        <v>12.931546702079999</v>
      </c>
      <c r="N198" s="44">
        <f t="shared" si="31"/>
        <v>13.635471174479999</v>
      </c>
      <c r="O198" s="44">
        <f t="shared" si="32"/>
        <v>5.7129820911600007</v>
      </c>
      <c r="P198" s="2">
        <v>3256282</v>
      </c>
      <c r="Q198" s="193">
        <v>12.38480871</v>
      </c>
      <c r="R198" s="111">
        <v>0</v>
      </c>
      <c r="S198" s="111">
        <v>0.40060553599999998</v>
      </c>
      <c r="T198" s="111">
        <v>0.42241236599999998</v>
      </c>
      <c r="U198" s="111">
        <v>0.176982097</v>
      </c>
      <c r="V198" s="110">
        <f t="shared" si="33"/>
        <v>0.1052977048470204</v>
      </c>
      <c r="W198" s="110">
        <v>0.26881250000000001</v>
      </c>
      <c r="X198" s="110">
        <v>0.237936436</v>
      </c>
      <c r="Y198" s="110">
        <f t="shared" si="34"/>
        <v>0.21272375109981251</v>
      </c>
      <c r="Z198" s="2" t="s">
        <v>532</v>
      </c>
      <c r="AA198" s="2">
        <v>0.17499999999999999</v>
      </c>
      <c r="AB198" s="2">
        <v>0.22500000000000001</v>
      </c>
      <c r="AC198" s="110">
        <v>0.26881250000000001</v>
      </c>
      <c r="AD198" s="44">
        <f t="shared" si="35"/>
        <v>0</v>
      </c>
      <c r="AE198" s="44">
        <f t="shared" si="36"/>
        <v>19.824061094288638</v>
      </c>
      <c r="AF198" s="44">
        <f t="shared" si="37"/>
        <v>26.875513684900078</v>
      </c>
      <c r="AG198" s="44">
        <f t="shared" si="38"/>
        <v>13.452915945808343</v>
      </c>
      <c r="AH198" s="44">
        <f t="shared" si="39"/>
        <v>40.32842963070842</v>
      </c>
      <c r="AI198" s="44">
        <v>43.256944443999998</v>
      </c>
      <c r="AJ198" s="111">
        <f t="shared" si="40"/>
        <v>0.93229954517284952</v>
      </c>
      <c r="AK198" s="2">
        <f t="shared" si="41"/>
        <v>6449</v>
      </c>
    </row>
    <row r="199" spans="1:37">
      <c r="A199" s="2">
        <v>202</v>
      </c>
      <c r="B199" s="2" t="s">
        <v>257</v>
      </c>
      <c r="C199" s="2" t="s">
        <v>6</v>
      </c>
      <c r="D199" s="2" t="s">
        <v>442</v>
      </c>
      <c r="E199" s="2" t="s">
        <v>768</v>
      </c>
      <c r="F199" s="2" t="s">
        <v>64</v>
      </c>
      <c r="H199" s="2" t="s">
        <v>882</v>
      </c>
      <c r="I199" s="2">
        <v>35518</v>
      </c>
      <c r="J199" s="193">
        <v>10889</v>
      </c>
      <c r="K199" s="110">
        <f t="shared" ref="K199:K262" si="42">J199/I199</f>
        <v>0.30657694690016329</v>
      </c>
      <c r="L199" s="44">
        <f t="shared" ref="L199:L262" si="43">R199*$J199*$D$2/1000</f>
        <v>0</v>
      </c>
      <c r="M199" s="44">
        <f t="shared" ref="M199:M262" si="44">S199*$J199*$D$2/1000</f>
        <v>16.922787036405001</v>
      </c>
      <c r="N199" s="44">
        <f t="shared" ref="N199:N262" si="45">T199*$J199*$D$2/1000</f>
        <v>26.521120290915</v>
      </c>
      <c r="O199" s="44">
        <f t="shared" ref="O199:O262" si="46">U199*$J199*$D$2/1000</f>
        <v>11.001092672679999</v>
      </c>
      <c r="P199" s="2">
        <v>2469801</v>
      </c>
      <c r="Q199" s="193">
        <v>31.322091215</v>
      </c>
      <c r="R199" s="111">
        <v>0</v>
      </c>
      <c r="S199" s="111">
        <v>0.31082352899999999</v>
      </c>
      <c r="T199" s="111">
        <v>0.48711764699999999</v>
      </c>
      <c r="U199" s="111">
        <v>0.202058824</v>
      </c>
      <c r="V199" s="110">
        <f t="shared" ref="V199:V262" si="47">K199*(T199+U199)</f>
        <v>0.21128561835460893</v>
      </c>
      <c r="W199" s="110">
        <v>0.27040624999999996</v>
      </c>
      <c r="X199" s="110">
        <v>0.23535323</v>
      </c>
      <c r="Y199" s="110">
        <f t="shared" ref="Y199:Y262" si="48">SUMPRODUCT(R199:U199,Z199:AC199)</f>
        <v>0.21659402577249998</v>
      </c>
      <c r="Z199" s="2" t="s">
        <v>532</v>
      </c>
      <c r="AA199" s="2">
        <v>0.17499999999999999</v>
      </c>
      <c r="AB199" s="2">
        <v>0.22500000000000001</v>
      </c>
      <c r="AC199" s="110">
        <v>0.2603125</v>
      </c>
      <c r="AD199" s="44">
        <f t="shared" ref="AD199:AD262" si="49">IFERROR(L199*Z199*8760/1000,0)</f>
        <v>0</v>
      </c>
      <c r="AE199" s="44">
        <f t="shared" ref="AE199:AE262" si="50">IFERROR(M199*AA199*8760/1000,0)</f>
        <v>25.942632526808865</v>
      </c>
      <c r="AF199" s="44">
        <f t="shared" ref="AF199:AF262" si="51">IFERROR(N199*AB199*8760/1000,0)</f>
        <v>52.273128093393467</v>
      </c>
      <c r="AG199" s="44">
        <f t="shared" ref="AG199:AG262" si="52">IFERROR(O199*AC199*8760/1000,0)</f>
        <v>25.08620416248743</v>
      </c>
      <c r="AH199" s="44">
        <f t="shared" ref="AH199:AH262" si="53">AF199+AG199</f>
        <v>77.359332255880901</v>
      </c>
      <c r="AI199" s="44">
        <v>43.256944443999998</v>
      </c>
      <c r="AJ199" s="111">
        <f t="shared" ref="AJ199:AJ262" si="54">AH199/AI199</f>
        <v>1.7883679314434588</v>
      </c>
      <c r="AK199" s="2">
        <f t="shared" ref="AK199:AK262" si="55">ROUND((O199+N199)/0.003,0)</f>
        <v>12507</v>
      </c>
    </row>
    <row r="200" spans="1:37">
      <c r="A200" s="2">
        <v>203</v>
      </c>
      <c r="B200" s="2" t="s">
        <v>258</v>
      </c>
      <c r="C200" s="2" t="s">
        <v>6</v>
      </c>
      <c r="D200" s="2" t="s">
        <v>442</v>
      </c>
      <c r="E200" s="2" t="s">
        <v>768</v>
      </c>
      <c r="F200" s="2" t="s">
        <v>64</v>
      </c>
      <c r="H200" s="2" t="s">
        <v>882</v>
      </c>
      <c r="I200" s="2">
        <v>34411</v>
      </c>
      <c r="J200" s="193">
        <v>12412</v>
      </c>
      <c r="K200" s="110">
        <f t="shared" si="42"/>
        <v>0.36069861381534973</v>
      </c>
      <c r="L200" s="44">
        <f t="shared" si="43"/>
        <v>6.2156068259400001</v>
      </c>
      <c r="M200" s="44">
        <f t="shared" si="44"/>
        <v>35.94868730996</v>
      </c>
      <c r="N200" s="44">
        <f t="shared" si="45"/>
        <v>19.895705864100002</v>
      </c>
      <c r="O200" s="44">
        <f t="shared" si="46"/>
        <v>0</v>
      </c>
      <c r="P200" s="2">
        <v>3031386</v>
      </c>
      <c r="Q200" s="193">
        <v>12.936140859</v>
      </c>
      <c r="R200" s="111">
        <v>0.100154799</v>
      </c>
      <c r="S200" s="111">
        <v>0.57925696599999998</v>
      </c>
      <c r="T200" s="111">
        <v>0.320588235</v>
      </c>
      <c r="U200" s="111">
        <v>0</v>
      </c>
      <c r="V200" s="110">
        <f t="shared" si="47"/>
        <v>0.11563573197000959</v>
      </c>
      <c r="W200" s="110">
        <v>0.23746875000000003</v>
      </c>
      <c r="X200" s="110">
        <v>0.22500000000000001</v>
      </c>
      <c r="Y200" s="110">
        <f t="shared" si="48"/>
        <v>0.18351780182499999</v>
      </c>
      <c r="Z200" s="2">
        <v>0.1</v>
      </c>
      <c r="AA200" s="2">
        <v>0.17499999999999999</v>
      </c>
      <c r="AB200" s="2">
        <v>0.22500000000000001</v>
      </c>
      <c r="AC200" s="110"/>
      <c r="AD200" s="44">
        <f t="shared" si="49"/>
        <v>5.4448715795234408</v>
      </c>
      <c r="AE200" s="44">
        <f t="shared" si="50"/>
        <v>55.109337646168676</v>
      </c>
      <c r="AF200" s="44">
        <f t="shared" si="51"/>
        <v>39.214436258141106</v>
      </c>
      <c r="AG200" s="44">
        <f t="shared" si="52"/>
        <v>0</v>
      </c>
      <c r="AH200" s="44">
        <f t="shared" si="53"/>
        <v>39.214436258141106</v>
      </c>
      <c r="AI200" s="44">
        <v>43.256944443999998</v>
      </c>
      <c r="AJ200" s="111">
        <f t="shared" si="54"/>
        <v>0.9065466079997333</v>
      </c>
      <c r="AK200" s="2">
        <f t="shared" si="55"/>
        <v>6632</v>
      </c>
    </row>
    <row r="201" spans="1:37">
      <c r="A201" s="2">
        <v>204</v>
      </c>
      <c r="B201" s="2" t="s">
        <v>259</v>
      </c>
      <c r="C201" s="2" t="s">
        <v>6</v>
      </c>
      <c r="D201" s="2" t="s">
        <v>442</v>
      </c>
      <c r="E201" s="2" t="s">
        <v>768</v>
      </c>
      <c r="F201" s="2" t="s">
        <v>64</v>
      </c>
      <c r="H201" s="2" t="s">
        <v>882</v>
      </c>
      <c r="I201" s="2">
        <v>1795</v>
      </c>
      <c r="J201" s="193">
        <v>289</v>
      </c>
      <c r="K201" s="110">
        <f t="shared" si="42"/>
        <v>0.16100278551532032</v>
      </c>
      <c r="L201" s="44">
        <f t="shared" si="43"/>
        <v>0.13281250042500004</v>
      </c>
      <c r="M201" s="44">
        <f t="shared" si="44"/>
        <v>1.312187499575</v>
      </c>
      <c r="N201" s="44">
        <f t="shared" si="45"/>
        <v>0</v>
      </c>
      <c r="O201" s="44">
        <f t="shared" si="46"/>
        <v>0</v>
      </c>
      <c r="P201" s="2">
        <v>2288538</v>
      </c>
      <c r="Q201" s="193">
        <v>0</v>
      </c>
      <c r="R201" s="111">
        <v>9.1911765000000006E-2</v>
      </c>
      <c r="S201" s="111">
        <v>0.90808823500000002</v>
      </c>
      <c r="T201" s="111">
        <v>0</v>
      </c>
      <c r="U201" s="111">
        <v>0</v>
      </c>
      <c r="V201" s="110">
        <f t="shared" si="47"/>
        <v>0</v>
      </c>
      <c r="W201" s="110">
        <v>0.17796875000000001</v>
      </c>
      <c r="X201" s="110"/>
      <c r="Y201" s="110">
        <f t="shared" si="48"/>
        <v>0.16810661762500001</v>
      </c>
      <c r="Z201" s="2">
        <v>0.1</v>
      </c>
      <c r="AA201" s="2">
        <v>0.17499999999999999</v>
      </c>
      <c r="AB201" s="2" t="s">
        <v>532</v>
      </c>
      <c r="AC201" s="110"/>
      <c r="AD201" s="44">
        <f t="shared" si="49"/>
        <v>0.11634375037230003</v>
      </c>
      <c r="AE201" s="44">
        <f t="shared" si="50"/>
        <v>2.0115834368484751</v>
      </c>
      <c r="AF201" s="44">
        <f t="shared" si="51"/>
        <v>0</v>
      </c>
      <c r="AG201" s="44">
        <f t="shared" si="52"/>
        <v>0</v>
      </c>
      <c r="AH201" s="44">
        <f t="shared" si="53"/>
        <v>0</v>
      </c>
      <c r="AI201" s="44">
        <v>43.256944443999998</v>
      </c>
      <c r="AJ201" s="111">
        <f t="shared" si="54"/>
        <v>0</v>
      </c>
      <c r="AK201" s="2">
        <f t="shared" si="55"/>
        <v>0</v>
      </c>
    </row>
    <row r="202" spans="1:37">
      <c r="A202" s="2">
        <v>205</v>
      </c>
      <c r="B202" s="2" t="s">
        <v>260</v>
      </c>
      <c r="C202" s="2" t="s">
        <v>6</v>
      </c>
      <c r="D202" s="2" t="s">
        <v>442</v>
      </c>
      <c r="E202" s="2" t="s">
        <v>768</v>
      </c>
      <c r="F202" s="2" t="s">
        <v>64</v>
      </c>
      <c r="H202" s="2" t="s">
        <v>882</v>
      </c>
      <c r="I202" s="2">
        <v>29203</v>
      </c>
      <c r="J202" s="193">
        <v>7629</v>
      </c>
      <c r="K202" s="110">
        <f t="shared" si="42"/>
        <v>0.26124028353251377</v>
      </c>
      <c r="L202" s="44">
        <f t="shared" si="43"/>
        <v>10.066256579835001</v>
      </c>
      <c r="M202" s="44">
        <f t="shared" si="44"/>
        <v>21.543607368314994</v>
      </c>
      <c r="N202" s="44">
        <f t="shared" si="45"/>
        <v>6.5351360137050003</v>
      </c>
      <c r="O202" s="44">
        <f t="shared" si="46"/>
        <v>0</v>
      </c>
      <c r="P202" s="2">
        <v>1993741</v>
      </c>
      <c r="Q202" s="193">
        <v>6.4605949889999996</v>
      </c>
      <c r="R202" s="111">
        <v>0.26389452299999999</v>
      </c>
      <c r="S202" s="111">
        <v>0.56478194699999995</v>
      </c>
      <c r="T202" s="111">
        <v>0.171323529</v>
      </c>
      <c r="U202" s="111">
        <v>0</v>
      </c>
      <c r="V202" s="110">
        <f t="shared" si="47"/>
        <v>4.475660729175085E-2</v>
      </c>
      <c r="W202" s="110">
        <v>0.22500000000000001</v>
      </c>
      <c r="X202" s="110">
        <v>0.22500000000000001</v>
      </c>
      <c r="Y202" s="110">
        <f t="shared" si="48"/>
        <v>0.16377408704999999</v>
      </c>
      <c r="Z202" s="2">
        <v>0.1</v>
      </c>
      <c r="AA202" s="2">
        <v>0.17499999999999999</v>
      </c>
      <c r="AB202" s="2">
        <v>0.22500000000000001</v>
      </c>
      <c r="AC202" s="110"/>
      <c r="AD202" s="44">
        <f t="shared" si="49"/>
        <v>8.8180407639354605</v>
      </c>
      <c r="AE202" s="44">
        <f t="shared" si="50"/>
        <v>33.026350095626881</v>
      </c>
      <c r="AF202" s="44">
        <f t="shared" si="51"/>
        <v>12.880753083012554</v>
      </c>
      <c r="AG202" s="44">
        <f t="shared" si="52"/>
        <v>0</v>
      </c>
      <c r="AH202" s="44">
        <f t="shared" si="53"/>
        <v>12.880753083012554</v>
      </c>
      <c r="AI202" s="44">
        <v>43.256944443999998</v>
      </c>
      <c r="AJ202" s="111">
        <f t="shared" si="54"/>
        <v>0.29777306854597291</v>
      </c>
      <c r="AK202" s="2">
        <f t="shared" si="55"/>
        <v>2178</v>
      </c>
    </row>
    <row r="203" spans="1:37">
      <c r="A203" s="2">
        <v>206</v>
      </c>
      <c r="B203" s="2" t="s">
        <v>261</v>
      </c>
      <c r="C203" s="2" t="s">
        <v>6</v>
      </c>
      <c r="D203" s="2" t="s">
        <v>442</v>
      </c>
      <c r="E203" s="2" t="s">
        <v>768</v>
      </c>
      <c r="F203" s="2" t="s">
        <v>64</v>
      </c>
      <c r="H203" s="2" t="s">
        <v>882</v>
      </c>
      <c r="I203" s="2">
        <v>31965</v>
      </c>
      <c r="J203" s="193">
        <v>8379</v>
      </c>
      <c r="K203" s="110">
        <f t="shared" si="42"/>
        <v>0.26213045518535899</v>
      </c>
      <c r="L203" s="44">
        <f t="shared" si="43"/>
        <v>17.240320586474997</v>
      </c>
      <c r="M203" s="44">
        <f t="shared" si="44"/>
        <v>19.260355881375002</v>
      </c>
      <c r="N203" s="44">
        <f t="shared" si="45"/>
        <v>5.3943235321500005</v>
      </c>
      <c r="O203" s="44">
        <f t="shared" si="46"/>
        <v>0</v>
      </c>
      <c r="P203" s="2">
        <v>1802040</v>
      </c>
      <c r="Q203" s="193">
        <v>5.9000974880000001</v>
      </c>
      <c r="R203" s="111">
        <v>0.41151260499999998</v>
      </c>
      <c r="S203" s="111">
        <v>0.45972922500000002</v>
      </c>
      <c r="T203" s="111">
        <v>0.12875817000000001</v>
      </c>
      <c r="U203" s="111">
        <v>0</v>
      </c>
      <c r="V203" s="110">
        <f t="shared" si="47"/>
        <v>3.3751437710933835E-2</v>
      </c>
      <c r="W203" s="110">
        <v>0.22500000000000001</v>
      </c>
      <c r="X203" s="110">
        <v>0.22500000000000001</v>
      </c>
      <c r="Y203" s="110">
        <f t="shared" si="48"/>
        <v>0.150574463125</v>
      </c>
      <c r="Z203" s="2">
        <v>0.1</v>
      </c>
      <c r="AA203" s="2">
        <v>0.17499999999999999</v>
      </c>
      <c r="AB203" s="2">
        <v>0.22500000000000001</v>
      </c>
      <c r="AC203" s="110"/>
      <c r="AD203" s="44">
        <f t="shared" si="49"/>
        <v>15.102520833752099</v>
      </c>
      <c r="AE203" s="44">
        <f t="shared" si="50"/>
        <v>29.526125566147879</v>
      </c>
      <c r="AF203" s="44">
        <f t="shared" si="51"/>
        <v>10.632211681867652</v>
      </c>
      <c r="AG203" s="44">
        <f t="shared" si="52"/>
        <v>0</v>
      </c>
      <c r="AH203" s="44">
        <f t="shared" si="53"/>
        <v>10.632211681867652</v>
      </c>
      <c r="AI203" s="44">
        <v>43.256944443999998</v>
      </c>
      <c r="AJ203" s="111">
        <f t="shared" si="54"/>
        <v>0.24579201833435105</v>
      </c>
      <c r="AK203" s="2">
        <f t="shared" si="55"/>
        <v>1798</v>
      </c>
    </row>
    <row r="204" spans="1:37">
      <c r="A204" s="2">
        <v>217</v>
      </c>
      <c r="B204" s="2" t="s">
        <v>270</v>
      </c>
      <c r="C204" s="2" t="s">
        <v>5</v>
      </c>
      <c r="D204" s="2" t="s">
        <v>447</v>
      </c>
      <c r="E204" s="2" t="s">
        <v>768</v>
      </c>
      <c r="F204" s="2" t="s">
        <v>64</v>
      </c>
      <c r="H204" s="2" t="s">
        <v>882</v>
      </c>
      <c r="I204" s="2">
        <v>2056</v>
      </c>
      <c r="J204" s="193">
        <v>84</v>
      </c>
      <c r="K204" s="110">
        <f t="shared" si="42"/>
        <v>4.085603112840467E-2</v>
      </c>
      <c r="L204" s="44">
        <f t="shared" si="43"/>
        <v>0</v>
      </c>
      <c r="M204" s="44">
        <f t="shared" si="44"/>
        <v>0</v>
      </c>
      <c r="N204" s="44">
        <f t="shared" si="45"/>
        <v>0.1463348418</v>
      </c>
      <c r="O204" s="44">
        <f t="shared" si="46"/>
        <v>0.27366515819999998</v>
      </c>
      <c r="P204" s="2">
        <v>633288</v>
      </c>
      <c r="Q204" s="193">
        <v>1.510904292</v>
      </c>
      <c r="R204" s="111">
        <v>0</v>
      </c>
      <c r="S204" s="111">
        <v>0</v>
      </c>
      <c r="T204" s="111">
        <v>0.34841629000000002</v>
      </c>
      <c r="U204" s="111">
        <v>0.65158371000000004</v>
      </c>
      <c r="V204" s="110">
        <f t="shared" si="47"/>
        <v>4.085603112840467E-2</v>
      </c>
      <c r="W204" s="110">
        <v>0.30174999999999996</v>
      </c>
      <c r="X204" s="110">
        <v>0.26006674200000002</v>
      </c>
      <c r="Y204" s="110">
        <f t="shared" si="48"/>
        <v>0.26006674184233669</v>
      </c>
      <c r="Z204" s="2" t="s">
        <v>532</v>
      </c>
      <c r="AA204" s="2" t="s">
        <v>532</v>
      </c>
      <c r="AB204" s="2">
        <v>0.22500000000000001</v>
      </c>
      <c r="AC204" s="110">
        <v>0.278817708</v>
      </c>
      <c r="AD204" s="44">
        <f t="shared" si="49"/>
        <v>0</v>
      </c>
      <c r="AE204" s="44">
        <f t="shared" si="50"/>
        <v>0</v>
      </c>
      <c r="AF204" s="44">
        <f t="shared" si="51"/>
        <v>0.2884259731878</v>
      </c>
      <c r="AG204" s="44">
        <f t="shared" si="52"/>
        <v>0.66841158339852502</v>
      </c>
      <c r="AH204" s="44">
        <f t="shared" si="53"/>
        <v>0.95683755658632497</v>
      </c>
      <c r="AI204" s="44">
        <v>24.986944443999999</v>
      </c>
      <c r="AJ204" s="111">
        <f t="shared" si="54"/>
        <v>3.8293499980790409E-2</v>
      </c>
      <c r="AK204" s="2">
        <f t="shared" si="55"/>
        <v>140</v>
      </c>
    </row>
    <row r="205" spans="1:37">
      <c r="A205" s="2">
        <v>218</v>
      </c>
      <c r="B205" s="2" t="s">
        <v>271</v>
      </c>
      <c r="C205" s="2" t="s">
        <v>5</v>
      </c>
      <c r="D205" s="2" t="s">
        <v>447</v>
      </c>
      <c r="E205" s="2" t="s">
        <v>768</v>
      </c>
      <c r="F205" s="2" t="s">
        <v>64</v>
      </c>
      <c r="H205" s="2" t="s">
        <v>882</v>
      </c>
      <c r="I205" s="2">
        <v>15000</v>
      </c>
      <c r="J205" s="193">
        <v>2014</v>
      </c>
      <c r="K205" s="110">
        <f t="shared" si="42"/>
        <v>0.13426666666666667</v>
      </c>
      <c r="L205" s="44">
        <f t="shared" si="43"/>
        <v>0</v>
      </c>
      <c r="M205" s="44">
        <f t="shared" si="44"/>
        <v>1.1658582880700001</v>
      </c>
      <c r="N205" s="44">
        <f t="shared" si="45"/>
        <v>4.4055502101100004</v>
      </c>
      <c r="O205" s="44">
        <f t="shared" si="46"/>
        <v>4.49859150182</v>
      </c>
      <c r="P205" s="2">
        <v>1832159</v>
      </c>
      <c r="Q205" s="193">
        <v>10.521254697</v>
      </c>
      <c r="R205" s="111">
        <v>0</v>
      </c>
      <c r="S205" s="111">
        <v>0.115775401</v>
      </c>
      <c r="T205" s="111">
        <v>0.437492573</v>
      </c>
      <c r="U205" s="111">
        <v>0.446732026</v>
      </c>
      <c r="V205" s="110">
        <f t="shared" si="47"/>
        <v>0.11872188949239999</v>
      </c>
      <c r="W205" s="110">
        <v>0.28740624999999997</v>
      </c>
      <c r="X205" s="110">
        <v>0.247135153</v>
      </c>
      <c r="Y205" s="110">
        <f t="shared" si="48"/>
        <v>0.23878367683912499</v>
      </c>
      <c r="Z205" s="2" t="s">
        <v>532</v>
      </c>
      <c r="AA205" s="2">
        <v>0.17499999999999999</v>
      </c>
      <c r="AB205" s="2">
        <v>0.22500000000000001</v>
      </c>
      <c r="AC205" s="110">
        <v>0.26881250000000001</v>
      </c>
      <c r="AD205" s="44">
        <f t="shared" si="49"/>
        <v>0</v>
      </c>
      <c r="AE205" s="44">
        <f t="shared" si="50"/>
        <v>1.78726075561131</v>
      </c>
      <c r="AF205" s="44">
        <f t="shared" si="51"/>
        <v>8.6833394641268118</v>
      </c>
      <c r="AG205" s="44">
        <f t="shared" si="52"/>
        <v>10.593272022006982</v>
      </c>
      <c r="AH205" s="44">
        <f t="shared" si="53"/>
        <v>19.276611486133795</v>
      </c>
      <c r="AI205" s="44">
        <v>24.986944443999999</v>
      </c>
      <c r="AJ205" s="111">
        <f t="shared" si="54"/>
        <v>0.77146733684608648</v>
      </c>
      <c r="AK205" s="2">
        <f t="shared" si="55"/>
        <v>2968</v>
      </c>
    </row>
    <row r="206" spans="1:37">
      <c r="A206" s="2">
        <v>219</v>
      </c>
      <c r="B206" s="2" t="s">
        <v>272</v>
      </c>
      <c r="C206" s="2" t="s">
        <v>5</v>
      </c>
      <c r="D206" s="2" t="s">
        <v>447</v>
      </c>
      <c r="E206" s="2" t="s">
        <v>768</v>
      </c>
      <c r="F206" s="2" t="s">
        <v>64</v>
      </c>
      <c r="H206" s="2" t="s">
        <v>882</v>
      </c>
      <c r="I206" s="2">
        <v>16261</v>
      </c>
      <c r="J206" s="193">
        <v>832</v>
      </c>
      <c r="K206" s="110">
        <f t="shared" si="42"/>
        <v>5.1165364983703339E-2</v>
      </c>
      <c r="L206" s="44">
        <f t="shared" si="43"/>
        <v>2.2823921577599999</v>
      </c>
      <c r="M206" s="44">
        <f t="shared" si="44"/>
        <v>1.3608705884799999</v>
      </c>
      <c r="N206" s="44">
        <f t="shared" si="45"/>
        <v>0.51673725376000001</v>
      </c>
      <c r="O206" s="44">
        <f t="shared" si="46"/>
        <v>0</v>
      </c>
      <c r="P206" s="2">
        <v>1343458</v>
      </c>
      <c r="Q206" s="193">
        <v>0.75811013800000004</v>
      </c>
      <c r="R206" s="111">
        <v>0.54865196100000002</v>
      </c>
      <c r="S206" s="111">
        <v>0.32713235299999999</v>
      </c>
      <c r="T206" s="111">
        <v>0.12421568600000001</v>
      </c>
      <c r="U206" s="111">
        <v>0</v>
      </c>
      <c r="V206" s="110">
        <f t="shared" si="47"/>
        <v>6.3555409108910898E-3</v>
      </c>
      <c r="W206" s="110">
        <v>0.22500000000000001</v>
      </c>
      <c r="X206" s="110">
        <v>0.22500000000000001</v>
      </c>
      <c r="Y206" s="110">
        <f t="shared" si="48"/>
        <v>0.14006188722500001</v>
      </c>
      <c r="Z206" s="2">
        <v>0.1</v>
      </c>
      <c r="AA206" s="2">
        <v>0.17499999999999999</v>
      </c>
      <c r="AB206" s="2">
        <v>0.22500000000000001</v>
      </c>
      <c r="AC206" s="110"/>
      <c r="AD206" s="44">
        <f t="shared" si="49"/>
        <v>1.99937553019776</v>
      </c>
      <c r="AE206" s="44">
        <f t="shared" si="50"/>
        <v>2.0862146121398397</v>
      </c>
      <c r="AF206" s="44">
        <f t="shared" si="51"/>
        <v>1.01848912716096</v>
      </c>
      <c r="AG206" s="44">
        <f t="shared" si="52"/>
        <v>0</v>
      </c>
      <c r="AH206" s="44">
        <f t="shared" si="53"/>
        <v>1.01848912716096</v>
      </c>
      <c r="AI206" s="44">
        <v>24.986944443999999</v>
      </c>
      <c r="AJ206" s="111">
        <f t="shared" si="54"/>
        <v>4.0760851309513561E-2</v>
      </c>
      <c r="AK206" s="2">
        <f t="shared" si="55"/>
        <v>172</v>
      </c>
    </row>
    <row r="207" spans="1:37">
      <c r="A207" s="2">
        <v>220</v>
      </c>
      <c r="B207" s="2" t="s">
        <v>273</v>
      </c>
      <c r="C207" s="2" t="s">
        <v>5</v>
      </c>
      <c r="D207" s="2" t="s">
        <v>447</v>
      </c>
      <c r="E207" s="2" t="s">
        <v>768</v>
      </c>
      <c r="F207" s="2" t="s">
        <v>64</v>
      </c>
      <c r="H207" s="2" t="s">
        <v>882</v>
      </c>
      <c r="I207" s="2">
        <v>15742</v>
      </c>
      <c r="J207" s="193">
        <v>840</v>
      </c>
      <c r="K207" s="110">
        <f t="shared" si="42"/>
        <v>5.3360437047389152E-2</v>
      </c>
      <c r="L207" s="44">
        <f t="shared" si="43"/>
        <v>2.3248235303999998</v>
      </c>
      <c r="M207" s="44">
        <f t="shared" si="44"/>
        <v>1.8751764696</v>
      </c>
      <c r="N207" s="44">
        <f t="shared" si="45"/>
        <v>0</v>
      </c>
      <c r="O207" s="44">
        <f t="shared" si="46"/>
        <v>0</v>
      </c>
      <c r="P207" s="2">
        <v>1617347</v>
      </c>
      <c r="Q207" s="193">
        <v>0</v>
      </c>
      <c r="R207" s="111">
        <v>0.55352941200000005</v>
      </c>
      <c r="S207" s="111">
        <v>0.446470588</v>
      </c>
      <c r="T207" s="111">
        <v>0</v>
      </c>
      <c r="U207" s="111">
        <v>0</v>
      </c>
      <c r="V207" s="110">
        <f t="shared" si="47"/>
        <v>0</v>
      </c>
      <c r="W207" s="110">
        <v>0.19284374999999998</v>
      </c>
      <c r="X207" s="110"/>
      <c r="Y207" s="110">
        <f t="shared" si="48"/>
        <v>0.13348529409999998</v>
      </c>
      <c r="Z207" s="2">
        <v>0.1</v>
      </c>
      <c r="AA207" s="2">
        <v>0.17499999999999999</v>
      </c>
      <c r="AB207" s="2" t="s">
        <v>532</v>
      </c>
      <c r="AC207" s="110"/>
      <c r="AD207" s="44">
        <f t="shared" si="49"/>
        <v>2.0365454126303999</v>
      </c>
      <c r="AE207" s="44">
        <f t="shared" si="50"/>
        <v>2.8746455278967997</v>
      </c>
      <c r="AF207" s="44">
        <f t="shared" si="51"/>
        <v>0</v>
      </c>
      <c r="AG207" s="44">
        <f t="shared" si="52"/>
        <v>0</v>
      </c>
      <c r="AH207" s="44">
        <f t="shared" si="53"/>
        <v>0</v>
      </c>
      <c r="AI207" s="44">
        <v>24.986944443999999</v>
      </c>
      <c r="AJ207" s="111">
        <f t="shared" si="54"/>
        <v>0</v>
      </c>
      <c r="AK207" s="2">
        <f t="shared" si="55"/>
        <v>0</v>
      </c>
    </row>
    <row r="208" spans="1:37">
      <c r="A208" s="2">
        <v>215</v>
      </c>
      <c r="B208" s="2" t="s">
        <v>445</v>
      </c>
      <c r="C208" s="2" t="s">
        <v>4</v>
      </c>
      <c r="D208" s="2" t="s">
        <v>444</v>
      </c>
      <c r="E208" s="2" t="s">
        <v>768</v>
      </c>
      <c r="F208" s="2" t="s">
        <v>64</v>
      </c>
      <c r="H208" s="2" t="s">
        <v>882</v>
      </c>
      <c r="I208" s="2">
        <v>12201</v>
      </c>
      <c r="J208" s="193">
        <v>950</v>
      </c>
      <c r="K208" s="110">
        <f t="shared" si="42"/>
        <v>7.7862470289320543E-2</v>
      </c>
      <c r="L208" s="44">
        <f t="shared" si="43"/>
        <v>2.4071323535000002</v>
      </c>
      <c r="M208" s="44">
        <f t="shared" si="44"/>
        <v>1.5932733242500001</v>
      </c>
      <c r="N208" s="44">
        <f t="shared" si="45"/>
        <v>0.74959432225</v>
      </c>
      <c r="O208" s="44">
        <f t="shared" si="46"/>
        <v>0</v>
      </c>
      <c r="P208" s="2">
        <v>1092193</v>
      </c>
      <c r="Q208" s="193">
        <v>1.352737479</v>
      </c>
      <c r="R208" s="111">
        <v>0.50676470600000001</v>
      </c>
      <c r="S208" s="111">
        <v>0.33542596299999999</v>
      </c>
      <c r="T208" s="111">
        <v>0.157809331</v>
      </c>
      <c r="U208" s="111">
        <v>0</v>
      </c>
      <c r="V208" s="110">
        <f t="shared" si="47"/>
        <v>1.2287424346365051E-2</v>
      </c>
      <c r="W208" s="110">
        <v>0.22500000000000001</v>
      </c>
      <c r="X208" s="110">
        <v>0.22500000000000001</v>
      </c>
      <c r="Y208" s="110">
        <f t="shared" si="48"/>
        <v>0.1448831136</v>
      </c>
      <c r="Z208" s="2">
        <v>0.1</v>
      </c>
      <c r="AA208" s="2">
        <v>0.17499999999999999</v>
      </c>
      <c r="AB208" s="2">
        <v>0.22500000000000001</v>
      </c>
      <c r="AC208" s="110"/>
      <c r="AD208" s="44">
        <f t="shared" si="49"/>
        <v>2.1086479416660002</v>
      </c>
      <c r="AE208" s="44">
        <f t="shared" si="50"/>
        <v>2.4424880060752496</v>
      </c>
      <c r="AF208" s="44">
        <f t="shared" si="51"/>
        <v>1.4774504091547498</v>
      </c>
      <c r="AG208" s="44">
        <f t="shared" si="52"/>
        <v>0</v>
      </c>
      <c r="AH208" s="44">
        <f t="shared" si="53"/>
        <v>1.4774504091547498</v>
      </c>
      <c r="AI208" s="44">
        <v>13.025</v>
      </c>
      <c r="AJ208" s="111">
        <f t="shared" si="54"/>
        <v>0.11343189321725526</v>
      </c>
      <c r="AK208" s="2">
        <f t="shared" si="55"/>
        <v>250</v>
      </c>
    </row>
    <row r="209" spans="1:37">
      <c r="A209" s="2">
        <v>216</v>
      </c>
      <c r="B209" s="2" t="s">
        <v>446</v>
      </c>
      <c r="C209" s="2" t="s">
        <v>4</v>
      </c>
      <c r="D209" s="2" t="s">
        <v>444</v>
      </c>
      <c r="E209" s="2" t="s">
        <v>768</v>
      </c>
      <c r="F209" s="2" t="s">
        <v>64</v>
      </c>
      <c r="H209" s="2" t="s">
        <v>882</v>
      </c>
      <c r="I209" s="2">
        <v>8040</v>
      </c>
      <c r="J209" s="193">
        <v>209</v>
      </c>
      <c r="K209" s="110">
        <f t="shared" si="42"/>
        <v>2.5995024875621889E-2</v>
      </c>
      <c r="L209" s="44">
        <f t="shared" si="43"/>
        <v>0.78254254220999997</v>
      </c>
      <c r="M209" s="44">
        <f t="shared" si="44"/>
        <v>8.9849353934999987E-2</v>
      </c>
      <c r="N209" s="44">
        <f t="shared" si="45"/>
        <v>5.2315394010000002E-2</v>
      </c>
      <c r="O209" s="44">
        <f t="shared" si="46"/>
        <v>0.120292709845</v>
      </c>
      <c r="P209" s="2">
        <v>971995</v>
      </c>
      <c r="Q209" s="193">
        <v>0.393479317</v>
      </c>
      <c r="R209" s="111">
        <v>0.74884453799999995</v>
      </c>
      <c r="S209" s="111">
        <v>8.5980242999999998E-2</v>
      </c>
      <c r="T209" s="111">
        <v>5.0062578000000003E-2</v>
      </c>
      <c r="U209" s="111">
        <v>0.115112641</v>
      </c>
      <c r="V209" s="110">
        <f t="shared" si="47"/>
        <v>4.293733926741294E-3</v>
      </c>
      <c r="W209" s="110">
        <v>0.26509375000000002</v>
      </c>
      <c r="X209" s="110">
        <v>0.25294182700000001</v>
      </c>
      <c r="Y209" s="110">
        <f t="shared" si="48"/>
        <v>0.13171071805009374</v>
      </c>
      <c r="Z209" s="2">
        <v>0.1</v>
      </c>
      <c r="AA209" s="2">
        <v>0.17499999999999999</v>
      </c>
      <c r="AB209" s="2">
        <v>0.22500000000000001</v>
      </c>
      <c r="AC209" s="110">
        <v>0.26509375000000002</v>
      </c>
      <c r="AD209" s="44">
        <f t="shared" si="49"/>
        <v>0.68550726697596009</v>
      </c>
      <c r="AE209" s="44">
        <f t="shared" si="50"/>
        <v>0.13773905958235497</v>
      </c>
      <c r="AF209" s="44">
        <f t="shared" si="51"/>
        <v>0.10311364159371002</v>
      </c>
      <c r="AG209" s="44">
        <f t="shared" si="52"/>
        <v>0.27934628702214326</v>
      </c>
      <c r="AH209" s="44">
        <f t="shared" si="53"/>
        <v>0.38245992861585326</v>
      </c>
      <c r="AI209" s="44">
        <v>13.025</v>
      </c>
      <c r="AJ209" s="111">
        <f t="shared" si="54"/>
        <v>2.9363526189316948E-2</v>
      </c>
      <c r="AK209" s="2">
        <f t="shared" si="55"/>
        <v>58</v>
      </c>
    </row>
    <row r="210" spans="1:37">
      <c r="A210" s="2">
        <v>312</v>
      </c>
      <c r="B210" s="2" t="s">
        <v>362</v>
      </c>
      <c r="C210" s="2" t="s">
        <v>3</v>
      </c>
      <c r="D210" s="2" t="s">
        <v>418</v>
      </c>
      <c r="E210" s="2" t="s">
        <v>768</v>
      </c>
      <c r="F210" s="2" t="s">
        <v>64</v>
      </c>
      <c r="H210" s="2" t="s">
        <v>882</v>
      </c>
      <c r="I210" s="2">
        <v>467</v>
      </c>
      <c r="J210" s="193">
        <v>177</v>
      </c>
      <c r="K210" s="110">
        <f t="shared" si="42"/>
        <v>0.37901498929336186</v>
      </c>
      <c r="L210" s="44">
        <f t="shared" si="43"/>
        <v>0.119240520135</v>
      </c>
      <c r="M210" s="44">
        <f t="shared" si="44"/>
        <v>0.103257170565</v>
      </c>
      <c r="N210" s="44">
        <f t="shared" si="45"/>
        <v>0.103257170565</v>
      </c>
      <c r="O210" s="44">
        <f t="shared" si="46"/>
        <v>0.55924513873500004</v>
      </c>
      <c r="Q210" s="193"/>
      <c r="R210" s="111">
        <v>0.13473505099999999</v>
      </c>
      <c r="S210" s="111">
        <v>0.116674769</v>
      </c>
      <c r="T210" s="111">
        <v>0.116674769</v>
      </c>
      <c r="U210" s="111">
        <v>0.63191541100000004</v>
      </c>
      <c r="V210" s="110">
        <f t="shared" si="47"/>
        <v>0.28372689905781584</v>
      </c>
      <c r="W210" s="110">
        <v>0.46378125000000003</v>
      </c>
      <c r="X210" s="110">
        <v>0.34011382099999998</v>
      </c>
      <c r="Y210" s="110">
        <f t="shared" si="48"/>
        <v>0.28849745632951102</v>
      </c>
      <c r="Z210" s="2">
        <v>0.1</v>
      </c>
      <c r="AA210" s="2">
        <v>0.17499999999999999</v>
      </c>
      <c r="AB210" s="2">
        <v>0.22500000000000001</v>
      </c>
      <c r="AC210" s="110">
        <v>0.36136805599999999</v>
      </c>
      <c r="AD210" s="44">
        <f t="shared" si="49"/>
        <v>0.10445469563826</v>
      </c>
      <c r="AE210" s="44">
        <f t="shared" si="50"/>
        <v>0.15829324247614499</v>
      </c>
      <c r="AF210" s="44">
        <f t="shared" si="51"/>
        <v>0.203519883183615</v>
      </c>
      <c r="AG210" s="44">
        <f t="shared" si="52"/>
        <v>1.7703375586421473</v>
      </c>
      <c r="AH210" s="44">
        <f t="shared" si="53"/>
        <v>1.9738574418257622</v>
      </c>
      <c r="AI210" s="44">
        <v>232.51499999999999</v>
      </c>
      <c r="AJ210" s="111">
        <f t="shared" si="54"/>
        <v>8.4891617393534277E-3</v>
      </c>
      <c r="AK210" s="2">
        <f t="shared" si="55"/>
        <v>221</v>
      </c>
    </row>
    <row r="211" spans="1:37">
      <c r="A211" s="2">
        <v>88</v>
      </c>
      <c r="B211" s="2" t="s">
        <v>143</v>
      </c>
      <c r="C211" s="2" t="s">
        <v>3</v>
      </c>
      <c r="D211" s="2" t="s">
        <v>418</v>
      </c>
      <c r="E211" s="2" t="s">
        <v>768</v>
      </c>
      <c r="F211" s="2" t="s">
        <v>64</v>
      </c>
      <c r="H211" s="2" t="s">
        <v>882</v>
      </c>
      <c r="I211" s="2">
        <v>29339</v>
      </c>
      <c r="J211" s="193">
        <v>2581</v>
      </c>
      <c r="K211" s="110">
        <f t="shared" si="42"/>
        <v>8.7971641841916901E-2</v>
      </c>
      <c r="L211" s="44">
        <f t="shared" si="43"/>
        <v>1.89190441077</v>
      </c>
      <c r="M211" s="44">
        <f t="shared" si="44"/>
        <v>3.1411764717400001</v>
      </c>
      <c r="N211" s="44">
        <f t="shared" si="45"/>
        <v>4.2757600942500007</v>
      </c>
      <c r="O211" s="44">
        <f t="shared" si="46"/>
        <v>3.5961590232400003</v>
      </c>
      <c r="P211" s="2">
        <v>2720102</v>
      </c>
      <c r="Q211" s="193">
        <v>6.6359671630000001</v>
      </c>
      <c r="R211" s="111">
        <v>0.146602434</v>
      </c>
      <c r="S211" s="111">
        <v>0.243407708</v>
      </c>
      <c r="T211" s="111">
        <v>0.33132584999999998</v>
      </c>
      <c r="U211" s="111">
        <v>0.27866400800000002</v>
      </c>
      <c r="V211" s="110">
        <f t="shared" si="47"/>
        <v>5.366180931517775E-2</v>
      </c>
      <c r="W211" s="110">
        <v>0.33628124999999998</v>
      </c>
      <c r="X211" s="110">
        <v>0.26176084799999999</v>
      </c>
      <c r="Y211" s="110">
        <f t="shared" si="48"/>
        <v>0.21692805474374999</v>
      </c>
      <c r="Z211" s="2">
        <v>0.1</v>
      </c>
      <c r="AA211" s="2">
        <v>0.17499999999999999</v>
      </c>
      <c r="AB211" s="2">
        <v>0.22500000000000001</v>
      </c>
      <c r="AC211" s="110">
        <v>0.30546875000000001</v>
      </c>
      <c r="AD211" s="44">
        <f t="shared" si="49"/>
        <v>1.65730826383452</v>
      </c>
      <c r="AE211" s="44">
        <f t="shared" si="50"/>
        <v>4.8154235311774203</v>
      </c>
      <c r="AF211" s="44">
        <f t="shared" si="51"/>
        <v>8.4275231457667505</v>
      </c>
      <c r="AG211" s="44">
        <f t="shared" si="52"/>
        <v>9.6229844062818142</v>
      </c>
      <c r="AH211" s="44">
        <f t="shared" si="53"/>
        <v>18.050507552048565</v>
      </c>
      <c r="AI211" s="44">
        <v>232.51499999999999</v>
      </c>
      <c r="AJ211" s="111">
        <f t="shared" si="54"/>
        <v>7.7631583132479906E-2</v>
      </c>
      <c r="AK211" s="2">
        <f t="shared" si="55"/>
        <v>2624</v>
      </c>
    </row>
    <row r="212" spans="1:37">
      <c r="A212" s="2">
        <v>89</v>
      </c>
      <c r="B212" s="2" t="s">
        <v>144</v>
      </c>
      <c r="C212" s="2" t="s">
        <v>3</v>
      </c>
      <c r="D212" s="2" t="s">
        <v>418</v>
      </c>
      <c r="E212" s="2" t="s">
        <v>768</v>
      </c>
      <c r="F212" s="2" t="s">
        <v>64</v>
      </c>
      <c r="H212" s="2" t="s">
        <v>882</v>
      </c>
      <c r="I212" s="2">
        <v>10607</v>
      </c>
      <c r="J212" s="193">
        <v>1713</v>
      </c>
      <c r="K212" s="110">
        <f t="shared" si="42"/>
        <v>0.16149712454039786</v>
      </c>
      <c r="L212" s="44">
        <f t="shared" si="43"/>
        <v>1.980351515865</v>
      </c>
      <c r="M212" s="44">
        <f t="shared" si="44"/>
        <v>1.3001897572050003</v>
      </c>
      <c r="N212" s="44">
        <f t="shared" si="45"/>
        <v>1.9466278476000003</v>
      </c>
      <c r="O212" s="44">
        <f t="shared" si="46"/>
        <v>3.3378308793299998</v>
      </c>
      <c r="P212" s="2">
        <v>1040925</v>
      </c>
      <c r="Q212" s="193">
        <v>12.699277554</v>
      </c>
      <c r="R212" s="111">
        <v>0.231214421</v>
      </c>
      <c r="S212" s="111">
        <v>0.15180265700000001</v>
      </c>
      <c r="T212" s="111">
        <v>0.22727704000000001</v>
      </c>
      <c r="U212" s="111">
        <v>0.389705882</v>
      </c>
      <c r="V212" s="110">
        <f t="shared" si="47"/>
        <v>9.9640967793532584E-2</v>
      </c>
      <c r="W212" s="110">
        <v>0.36815624999999996</v>
      </c>
      <c r="X212" s="110">
        <v>0.28555767500000001</v>
      </c>
      <c r="Y212" s="110">
        <f t="shared" si="48"/>
        <v>0.22587111596175002</v>
      </c>
      <c r="Z212" s="2">
        <v>0.1</v>
      </c>
      <c r="AA212" s="2">
        <v>0.17499999999999999</v>
      </c>
      <c r="AB212" s="2">
        <v>0.22500000000000001</v>
      </c>
      <c r="AC212" s="110">
        <v>0.32087500000000002</v>
      </c>
      <c r="AD212" s="44">
        <f t="shared" si="49"/>
        <v>1.7347879278977401</v>
      </c>
      <c r="AE212" s="44">
        <f t="shared" si="50"/>
        <v>1.9931908977952653</v>
      </c>
      <c r="AF212" s="44">
        <f t="shared" si="51"/>
        <v>3.8368034876196009</v>
      </c>
      <c r="AG212" s="44">
        <f t="shared" si="52"/>
        <v>9.382191994627922</v>
      </c>
      <c r="AH212" s="44">
        <f t="shared" si="53"/>
        <v>13.218995482247523</v>
      </c>
      <c r="AI212" s="44">
        <v>232.51499999999999</v>
      </c>
      <c r="AJ212" s="111">
        <f t="shared" si="54"/>
        <v>5.6852226661710102E-2</v>
      </c>
      <c r="AK212" s="2">
        <f t="shared" si="55"/>
        <v>1761</v>
      </c>
    </row>
    <row r="213" spans="1:37">
      <c r="A213" s="2">
        <v>90</v>
      </c>
      <c r="B213" s="2" t="s">
        <v>145</v>
      </c>
      <c r="C213" s="2" t="s">
        <v>3</v>
      </c>
      <c r="D213" s="2" t="s">
        <v>418</v>
      </c>
      <c r="E213" s="2" t="s">
        <v>768</v>
      </c>
      <c r="F213" s="2" t="s">
        <v>64</v>
      </c>
      <c r="H213" s="2" t="s">
        <v>882</v>
      </c>
      <c r="I213" s="2">
        <v>5287</v>
      </c>
      <c r="J213" s="193">
        <v>564</v>
      </c>
      <c r="K213" s="110">
        <f t="shared" si="42"/>
        <v>0.10667675430300738</v>
      </c>
      <c r="L213" s="44">
        <f t="shared" si="43"/>
        <v>0.74394629243999999</v>
      </c>
      <c r="M213" s="44">
        <f t="shared" si="44"/>
        <v>0.57698209842000003</v>
      </c>
      <c r="N213" s="44">
        <f t="shared" si="45"/>
        <v>0.72411253308000001</v>
      </c>
      <c r="O213" s="44">
        <f t="shared" si="46"/>
        <v>0.77495907888000015</v>
      </c>
      <c r="P213" s="2">
        <v>582504</v>
      </c>
      <c r="Q213" s="193">
        <v>5.886336107</v>
      </c>
      <c r="R213" s="111">
        <v>0.26381074199999999</v>
      </c>
      <c r="S213" s="111">
        <v>0.20460358100000001</v>
      </c>
      <c r="T213" s="111">
        <v>0.256777494</v>
      </c>
      <c r="U213" s="111">
        <v>0.27480818400000001</v>
      </c>
      <c r="V213" s="110">
        <f t="shared" si="47"/>
        <v>5.6707834763003596E-2</v>
      </c>
      <c r="W213" s="110">
        <v>0.32140625</v>
      </c>
      <c r="X213" s="110">
        <v>0.261106379</v>
      </c>
      <c r="Y213" s="110">
        <f t="shared" si="48"/>
        <v>0.20098711252625001</v>
      </c>
      <c r="Z213" s="2">
        <v>0.1</v>
      </c>
      <c r="AA213" s="2">
        <v>0.17499999999999999</v>
      </c>
      <c r="AB213" s="2">
        <v>0.22500000000000001</v>
      </c>
      <c r="AC213" s="110">
        <v>0.29484375000000002</v>
      </c>
      <c r="AD213" s="44">
        <f t="shared" si="49"/>
        <v>0.65169695217744006</v>
      </c>
      <c r="AE213" s="44">
        <f t="shared" si="50"/>
        <v>0.88451355687786004</v>
      </c>
      <c r="AF213" s="44">
        <f t="shared" si="51"/>
        <v>1.4272258027006799</v>
      </c>
      <c r="AG213" s="44">
        <f t="shared" si="52"/>
        <v>2.0015885264024798</v>
      </c>
      <c r="AH213" s="44">
        <f t="shared" si="53"/>
        <v>3.4288143291031599</v>
      </c>
      <c r="AI213" s="44">
        <v>232.51499999999999</v>
      </c>
      <c r="AJ213" s="111">
        <f t="shared" si="54"/>
        <v>1.4746637116328667E-2</v>
      </c>
      <c r="AK213" s="2">
        <f t="shared" si="55"/>
        <v>500</v>
      </c>
    </row>
    <row r="214" spans="1:37">
      <c r="A214" s="2">
        <v>91</v>
      </c>
      <c r="B214" s="2" t="s">
        <v>146</v>
      </c>
      <c r="C214" s="2" t="s">
        <v>3</v>
      </c>
      <c r="D214" s="2" t="s">
        <v>418</v>
      </c>
      <c r="E214" s="2" t="s">
        <v>768</v>
      </c>
      <c r="F214" s="2" t="s">
        <v>64</v>
      </c>
      <c r="H214" s="2" t="s">
        <v>882</v>
      </c>
      <c r="I214" s="2">
        <v>7199</v>
      </c>
      <c r="J214" s="193">
        <v>496</v>
      </c>
      <c r="K214" s="110">
        <f t="shared" si="42"/>
        <v>6.8898458119183215E-2</v>
      </c>
      <c r="L214" s="44">
        <f t="shared" si="43"/>
        <v>0.50467748528</v>
      </c>
      <c r="M214" s="44">
        <f t="shared" si="44"/>
        <v>0.60365111583999997</v>
      </c>
      <c r="N214" s="44">
        <f t="shared" si="45"/>
        <v>0.88308708495999999</v>
      </c>
      <c r="O214" s="44">
        <f t="shared" si="46"/>
        <v>0.48858431392000001</v>
      </c>
      <c r="P214" s="2">
        <v>2164066</v>
      </c>
      <c r="Q214" s="193">
        <v>1.4210543739999999</v>
      </c>
      <c r="R214" s="111">
        <v>0.20349898599999999</v>
      </c>
      <c r="S214" s="111">
        <v>0.243407708</v>
      </c>
      <c r="T214" s="111">
        <v>0.356083502</v>
      </c>
      <c r="U214" s="111">
        <v>0.19700980400000001</v>
      </c>
      <c r="V214" s="110">
        <f t="shared" si="47"/>
        <v>3.8107275979441593E-2</v>
      </c>
      <c r="W214" s="110">
        <v>0.31184375000000003</v>
      </c>
      <c r="X214" s="110">
        <v>0.25593342499999999</v>
      </c>
      <c r="Y214" s="110">
        <f t="shared" si="48"/>
        <v>0.204501311516125</v>
      </c>
      <c r="Z214" s="2">
        <v>0.1</v>
      </c>
      <c r="AA214" s="2">
        <v>0.17499999999999999</v>
      </c>
      <c r="AB214" s="2">
        <v>0.22500000000000001</v>
      </c>
      <c r="AC214" s="110">
        <v>0.31184374999999998</v>
      </c>
      <c r="AD214" s="44">
        <f t="shared" si="49"/>
        <v>0.44209747710528008</v>
      </c>
      <c r="AE214" s="44">
        <f t="shared" si="50"/>
        <v>0.92539716058271992</v>
      </c>
      <c r="AF214" s="44">
        <f t="shared" si="51"/>
        <v>1.7405646444561598</v>
      </c>
      <c r="AG214" s="44">
        <f t="shared" si="52"/>
        <v>1.3346908102813522</v>
      </c>
      <c r="AH214" s="44">
        <f t="shared" si="53"/>
        <v>3.0752554547375119</v>
      </c>
      <c r="AI214" s="44">
        <v>232.51499999999999</v>
      </c>
      <c r="AJ214" s="111">
        <f t="shared" si="54"/>
        <v>1.3226051887996526E-2</v>
      </c>
      <c r="AK214" s="2">
        <f t="shared" si="55"/>
        <v>457</v>
      </c>
    </row>
    <row r="215" spans="1:37">
      <c r="A215" s="2">
        <v>92</v>
      </c>
      <c r="B215" s="2" t="s">
        <v>147</v>
      </c>
      <c r="C215" s="2" t="s">
        <v>3</v>
      </c>
      <c r="D215" s="2" t="s">
        <v>418</v>
      </c>
      <c r="E215" s="2" t="s">
        <v>768</v>
      </c>
      <c r="F215" s="2" t="s">
        <v>64</v>
      </c>
      <c r="H215" s="2" t="s">
        <v>882</v>
      </c>
      <c r="I215" s="2">
        <v>10378</v>
      </c>
      <c r="J215" s="193">
        <v>2004</v>
      </c>
      <c r="K215" s="110">
        <f t="shared" si="42"/>
        <v>0.1931007901329736</v>
      </c>
      <c r="L215" s="44">
        <f t="shared" si="43"/>
        <v>0</v>
      </c>
      <c r="M215" s="44">
        <f t="shared" si="44"/>
        <v>1.98359728602</v>
      </c>
      <c r="N215" s="44">
        <f t="shared" si="45"/>
        <v>4.2815030642999998</v>
      </c>
      <c r="O215" s="44">
        <f t="shared" si="46"/>
        <v>3.75489964968</v>
      </c>
      <c r="P215" s="2">
        <v>637486</v>
      </c>
      <c r="Q215" s="193">
        <v>27.656071092000001</v>
      </c>
      <c r="R215" s="111">
        <v>0</v>
      </c>
      <c r="S215" s="111">
        <v>0.19796380099999999</v>
      </c>
      <c r="T215" s="111">
        <v>0.42729571500000002</v>
      </c>
      <c r="U215" s="111">
        <v>0.37474048399999998</v>
      </c>
      <c r="V215" s="110">
        <f t="shared" si="47"/>
        <v>0.15487382374214684</v>
      </c>
      <c r="W215" s="110">
        <v>0.30387500000000001</v>
      </c>
      <c r="X215" s="110">
        <v>0.25043517999999998</v>
      </c>
      <c r="Y215" s="110">
        <f t="shared" si="48"/>
        <v>0.23550174504775001</v>
      </c>
      <c r="Z215" s="2" t="s">
        <v>532</v>
      </c>
      <c r="AA215" s="2">
        <v>0.17499999999999999</v>
      </c>
      <c r="AB215" s="2">
        <v>0.22500000000000001</v>
      </c>
      <c r="AC215" s="110">
        <v>0.27943750000000001</v>
      </c>
      <c r="AD215" s="44">
        <f t="shared" si="49"/>
        <v>0</v>
      </c>
      <c r="AE215" s="44">
        <f t="shared" si="50"/>
        <v>3.0408546394686597</v>
      </c>
      <c r="AF215" s="44">
        <f t="shared" si="51"/>
        <v>8.4388425397353011</v>
      </c>
      <c r="AG215" s="44">
        <f t="shared" si="52"/>
        <v>9.1915155927113048</v>
      </c>
      <c r="AH215" s="44">
        <f t="shared" si="53"/>
        <v>17.630358132446606</v>
      </c>
      <c r="AI215" s="44">
        <v>232.51499999999999</v>
      </c>
      <c r="AJ215" s="111">
        <f t="shared" si="54"/>
        <v>7.5824605433828379E-2</v>
      </c>
      <c r="AK215" s="2">
        <f t="shared" si="55"/>
        <v>2679</v>
      </c>
    </row>
    <row r="216" spans="1:37">
      <c r="A216" s="2">
        <v>93</v>
      </c>
      <c r="B216" s="2" t="s">
        <v>148</v>
      </c>
      <c r="C216" s="2" t="s">
        <v>3</v>
      </c>
      <c r="D216" s="2" t="s">
        <v>418</v>
      </c>
      <c r="E216" s="2" t="s">
        <v>768</v>
      </c>
      <c r="F216" s="2" t="s">
        <v>64</v>
      </c>
      <c r="H216" s="2" t="s">
        <v>882</v>
      </c>
      <c r="I216" s="2">
        <v>5052</v>
      </c>
      <c r="J216" s="193">
        <v>793</v>
      </c>
      <c r="K216" s="110">
        <f t="shared" si="42"/>
        <v>0.15696753760886778</v>
      </c>
      <c r="L216" s="44">
        <f t="shared" si="43"/>
        <v>0</v>
      </c>
      <c r="M216" s="44">
        <f t="shared" si="44"/>
        <v>1.0692631830399999</v>
      </c>
      <c r="N216" s="44">
        <f t="shared" si="45"/>
        <v>1.9332525033900001</v>
      </c>
      <c r="O216" s="44">
        <f t="shared" si="46"/>
        <v>0.96248431357000008</v>
      </c>
      <c r="P216" s="2">
        <v>312810</v>
      </c>
      <c r="Q216" s="193">
        <v>19.441116006000001</v>
      </c>
      <c r="R216" s="111">
        <v>0</v>
      </c>
      <c r="S216" s="111">
        <v>0.26967545599999998</v>
      </c>
      <c r="T216" s="111">
        <v>0.48757944600000003</v>
      </c>
      <c r="U216" s="111">
        <v>0.24274509799999999</v>
      </c>
      <c r="V216" s="110">
        <f t="shared" si="47"/>
        <v>0.11463724532699922</v>
      </c>
      <c r="W216" s="110">
        <v>0.28528124999999999</v>
      </c>
      <c r="X216" s="110">
        <v>0.239738965</v>
      </c>
      <c r="Y216" s="110">
        <f t="shared" si="48"/>
        <v>0.2222804551394375</v>
      </c>
      <c r="Z216" s="2" t="s">
        <v>532</v>
      </c>
      <c r="AA216" s="2">
        <v>0.17499999999999999</v>
      </c>
      <c r="AB216" s="2">
        <v>0.22500000000000001</v>
      </c>
      <c r="AC216" s="110">
        <v>0.26934374999999999</v>
      </c>
      <c r="AD216" s="44">
        <f t="shared" si="49"/>
        <v>0</v>
      </c>
      <c r="AE216" s="44">
        <f t="shared" si="50"/>
        <v>1.6391804596003197</v>
      </c>
      <c r="AF216" s="44">
        <f t="shared" si="51"/>
        <v>3.8104406841816902</v>
      </c>
      <c r="AG216" s="44">
        <f t="shared" si="52"/>
        <v>2.2709348167581282</v>
      </c>
      <c r="AH216" s="44">
        <f t="shared" si="53"/>
        <v>6.0813755009398189</v>
      </c>
      <c r="AI216" s="44">
        <v>232.51499999999999</v>
      </c>
      <c r="AJ216" s="111">
        <f t="shared" si="54"/>
        <v>2.6154766363201597E-2</v>
      </c>
      <c r="AK216" s="2">
        <f t="shared" si="55"/>
        <v>965</v>
      </c>
    </row>
    <row r="217" spans="1:37">
      <c r="A217" s="2">
        <v>94</v>
      </c>
      <c r="B217" s="2" t="s">
        <v>149</v>
      </c>
      <c r="C217" s="2" t="s">
        <v>3</v>
      </c>
      <c r="D217" s="2" t="s">
        <v>418</v>
      </c>
      <c r="E217" s="2" t="s">
        <v>768</v>
      </c>
      <c r="F217" s="2" t="s">
        <v>64</v>
      </c>
      <c r="H217" s="2" t="s">
        <v>882</v>
      </c>
      <c r="I217" s="2">
        <v>47728</v>
      </c>
      <c r="J217" s="193">
        <v>22718</v>
      </c>
      <c r="K217" s="110">
        <f t="shared" si="42"/>
        <v>0.47598893731143144</v>
      </c>
      <c r="L217" s="44">
        <f t="shared" si="43"/>
        <v>0</v>
      </c>
      <c r="M217" s="44">
        <f t="shared" si="44"/>
        <v>14.832256991830002</v>
      </c>
      <c r="N217" s="44">
        <f t="shared" si="45"/>
        <v>30.257047699409998</v>
      </c>
      <c r="O217" s="44">
        <f t="shared" si="46"/>
        <v>68.500695308760001</v>
      </c>
      <c r="P217" s="2">
        <v>1318571</v>
      </c>
      <c r="Q217" s="193">
        <v>173.632633766</v>
      </c>
      <c r="R217" s="111">
        <v>0</v>
      </c>
      <c r="S217" s="111">
        <v>0.13057713700000001</v>
      </c>
      <c r="T217" s="111">
        <v>0.26637069899999999</v>
      </c>
      <c r="U217" s="111">
        <v>0.60305216399999995</v>
      </c>
      <c r="V217" s="110">
        <f t="shared" si="47"/>
        <v>0.41383566463363219</v>
      </c>
      <c r="W217" s="110">
        <v>0.32884374999999999</v>
      </c>
      <c r="X217" s="110">
        <v>0.264642512</v>
      </c>
      <c r="Y217" s="110">
        <f t="shared" si="48"/>
        <v>0.25293724960151154</v>
      </c>
      <c r="Z217" s="2" t="s">
        <v>532</v>
      </c>
      <c r="AA217" s="2">
        <v>0.17499999999999999</v>
      </c>
      <c r="AB217" s="2">
        <v>0.22500000000000001</v>
      </c>
      <c r="AC217" s="110">
        <v>0.28215277799999999</v>
      </c>
      <c r="AD217" s="44">
        <f t="shared" si="49"/>
        <v>0</v>
      </c>
      <c r="AE217" s="44">
        <f t="shared" si="50"/>
        <v>22.737849968475391</v>
      </c>
      <c r="AF217" s="44">
        <f t="shared" si="51"/>
        <v>59.636641015537109</v>
      </c>
      <c r="AG217" s="44">
        <f t="shared" si="52"/>
        <v>169.31031453237222</v>
      </c>
      <c r="AH217" s="44">
        <f t="shared" si="53"/>
        <v>228.94695554790934</v>
      </c>
      <c r="AI217" s="44">
        <v>232.51499999999999</v>
      </c>
      <c r="AJ217" s="111">
        <f t="shared" si="54"/>
        <v>0.98465456227731263</v>
      </c>
      <c r="AK217" s="2">
        <f t="shared" si="55"/>
        <v>32919</v>
      </c>
    </row>
    <row r="218" spans="1:37">
      <c r="A218" s="2">
        <v>95</v>
      </c>
      <c r="B218" s="2" t="s">
        <v>150</v>
      </c>
      <c r="C218" s="2" t="s">
        <v>3</v>
      </c>
      <c r="D218" s="2" t="s">
        <v>418</v>
      </c>
      <c r="E218" s="2" t="s">
        <v>768</v>
      </c>
      <c r="F218" s="2" t="s">
        <v>64</v>
      </c>
      <c r="H218" s="2" t="s">
        <v>882</v>
      </c>
      <c r="I218" s="2">
        <v>8029</v>
      </c>
      <c r="J218" s="193">
        <v>490</v>
      </c>
      <c r="K218" s="110">
        <f t="shared" si="42"/>
        <v>6.1028770706190061E-2</v>
      </c>
      <c r="L218" s="44">
        <f t="shared" si="43"/>
        <v>0.23178921534999999</v>
      </c>
      <c r="M218" s="44">
        <f t="shared" si="44"/>
        <v>1.7304279783000003</v>
      </c>
      <c r="N218" s="44">
        <f t="shared" si="45"/>
        <v>0.48778280634999999</v>
      </c>
      <c r="O218" s="44">
        <f t="shared" si="46"/>
        <v>0</v>
      </c>
      <c r="P218" s="2">
        <v>6424275</v>
      </c>
      <c r="Q218" s="193">
        <v>0.149654227</v>
      </c>
      <c r="R218" s="111">
        <v>9.4607842999999997E-2</v>
      </c>
      <c r="S218" s="111">
        <v>0.70629713400000005</v>
      </c>
      <c r="T218" s="111">
        <v>0.19909502300000001</v>
      </c>
      <c r="U218" s="111">
        <v>0</v>
      </c>
      <c r="V218" s="110">
        <f t="shared" si="47"/>
        <v>1.2150524507410637E-2</v>
      </c>
      <c r="W218" s="110">
        <v>0.22737499999999999</v>
      </c>
      <c r="X218" s="110">
        <v>0.22500000000000001</v>
      </c>
      <c r="Y218" s="110">
        <f t="shared" si="48"/>
        <v>0.17785916292500001</v>
      </c>
      <c r="Z218" s="2">
        <v>0.1</v>
      </c>
      <c r="AA218" s="2">
        <v>0.17499999999999999</v>
      </c>
      <c r="AB218" s="2">
        <v>0.22500000000000001</v>
      </c>
      <c r="AC218" s="110"/>
      <c r="AD218" s="44">
        <f t="shared" si="49"/>
        <v>0.20304735264660001</v>
      </c>
      <c r="AE218" s="44">
        <f t="shared" si="50"/>
        <v>2.6527460907339</v>
      </c>
      <c r="AF218" s="44">
        <f t="shared" si="51"/>
        <v>0.96141991131584992</v>
      </c>
      <c r="AG218" s="44">
        <f t="shared" si="52"/>
        <v>0</v>
      </c>
      <c r="AH218" s="44">
        <f t="shared" si="53"/>
        <v>0.96141991131584992</v>
      </c>
      <c r="AI218" s="44">
        <v>232.51499999999999</v>
      </c>
      <c r="AJ218" s="111">
        <f t="shared" si="54"/>
        <v>4.134872637532417E-3</v>
      </c>
      <c r="AK218" s="2">
        <f t="shared" si="55"/>
        <v>163</v>
      </c>
    </row>
    <row r="219" spans="1:37">
      <c r="A219" s="2">
        <v>96</v>
      </c>
      <c r="B219" s="2" t="s">
        <v>151</v>
      </c>
      <c r="C219" s="2" t="s">
        <v>3</v>
      </c>
      <c r="D219" s="2" t="s">
        <v>418</v>
      </c>
      <c r="E219" s="2" t="s">
        <v>768</v>
      </c>
      <c r="F219" s="2" t="s">
        <v>64</v>
      </c>
      <c r="H219" s="2" t="s">
        <v>882</v>
      </c>
      <c r="I219" s="2">
        <v>94180</v>
      </c>
      <c r="J219" s="193">
        <v>40863</v>
      </c>
      <c r="K219" s="110">
        <f t="shared" si="42"/>
        <v>0.43388192822255256</v>
      </c>
      <c r="L219" s="44">
        <f t="shared" si="43"/>
        <v>0</v>
      </c>
      <c r="M219" s="44">
        <f t="shared" si="44"/>
        <v>35.145613922204994</v>
      </c>
      <c r="N219" s="44">
        <f t="shared" si="45"/>
        <v>89.332012234665001</v>
      </c>
      <c r="O219" s="44">
        <f t="shared" si="46"/>
        <v>79.83737404744501</v>
      </c>
      <c r="P219" s="2">
        <v>2454454</v>
      </c>
      <c r="Q219" s="193">
        <v>151.66232267500001</v>
      </c>
      <c r="R219" s="111">
        <v>0</v>
      </c>
      <c r="S219" s="111">
        <v>0.17201680699999999</v>
      </c>
      <c r="T219" s="111">
        <v>0.43722689100000001</v>
      </c>
      <c r="U219" s="111">
        <v>0.39075630300000003</v>
      </c>
      <c r="V219" s="110">
        <f t="shared" si="47"/>
        <v>0.35924694474858782</v>
      </c>
      <c r="W219" s="110">
        <v>0.30174999999999996</v>
      </c>
      <c r="X219" s="110">
        <v>0.25119253000000002</v>
      </c>
      <c r="Y219" s="110">
        <f t="shared" si="48"/>
        <v>0.2380861346915</v>
      </c>
      <c r="Z219" s="2" t="s">
        <v>532</v>
      </c>
      <c r="AA219" s="2">
        <v>0.17499999999999999</v>
      </c>
      <c r="AB219" s="2">
        <v>0.22500000000000001</v>
      </c>
      <c r="AC219" s="110">
        <v>0.28050000000000003</v>
      </c>
      <c r="AD219" s="44">
        <f t="shared" si="49"/>
        <v>0</v>
      </c>
      <c r="AE219" s="44">
        <f t="shared" si="50"/>
        <v>53.878226142740246</v>
      </c>
      <c r="AF219" s="44">
        <f t="shared" si="51"/>
        <v>176.07339611452471</v>
      </c>
      <c r="AG219" s="44">
        <f t="shared" si="52"/>
        <v>196.17479876190095</v>
      </c>
      <c r="AH219" s="44">
        <f t="shared" si="53"/>
        <v>372.24819487642566</v>
      </c>
      <c r="AI219" s="44">
        <v>232.51499999999999</v>
      </c>
      <c r="AJ219" s="111">
        <f t="shared" si="54"/>
        <v>1.6009642168308524</v>
      </c>
      <c r="AK219" s="2">
        <f t="shared" si="55"/>
        <v>56390</v>
      </c>
    </row>
    <row r="220" spans="1:37">
      <c r="A220" s="2">
        <v>97</v>
      </c>
      <c r="B220" s="2" t="s">
        <v>152</v>
      </c>
      <c r="C220" s="2" t="s">
        <v>3</v>
      </c>
      <c r="D220" s="2" t="s">
        <v>418</v>
      </c>
      <c r="E220" s="2" t="s">
        <v>768</v>
      </c>
      <c r="F220" s="2" t="s">
        <v>64</v>
      </c>
      <c r="H220" s="2" t="s">
        <v>882</v>
      </c>
      <c r="I220" s="2">
        <v>79394</v>
      </c>
      <c r="J220" s="193">
        <v>43552</v>
      </c>
      <c r="K220" s="110">
        <f t="shared" si="42"/>
        <v>0.54855530644633099</v>
      </c>
      <c r="L220" s="44">
        <f t="shared" si="43"/>
        <v>22.500010190080001</v>
      </c>
      <c r="M220" s="44">
        <f t="shared" si="44"/>
        <v>66.831713588959985</v>
      </c>
      <c r="N220" s="44">
        <f t="shared" si="45"/>
        <v>89.126672034880002</v>
      </c>
      <c r="O220" s="44">
        <f t="shared" si="46"/>
        <v>39.301604186079999</v>
      </c>
      <c r="P220" s="2">
        <v>2048900</v>
      </c>
      <c r="Q220" s="193">
        <v>130.907311185</v>
      </c>
      <c r="R220" s="111">
        <v>0.103324808</v>
      </c>
      <c r="S220" s="111">
        <v>0.30690537099999998</v>
      </c>
      <c r="T220" s="111">
        <v>0.40928853799999998</v>
      </c>
      <c r="U220" s="111">
        <v>0.18048128299999999</v>
      </c>
      <c r="V220" s="110">
        <f t="shared" si="47"/>
        <v>0.32352136489145278</v>
      </c>
      <c r="W220" s="110">
        <v>0.26881250000000001</v>
      </c>
      <c r="X220" s="110">
        <v>0.238407496</v>
      </c>
      <c r="Y220" s="110">
        <f t="shared" si="48"/>
        <v>0.20464646666143749</v>
      </c>
      <c r="Z220" s="2">
        <v>0.1</v>
      </c>
      <c r="AA220" s="2">
        <v>0.17499999999999999</v>
      </c>
      <c r="AB220" s="2">
        <v>0.22500000000000001</v>
      </c>
      <c r="AC220" s="110">
        <v>0.26881250000000001</v>
      </c>
      <c r="AD220" s="44">
        <f t="shared" si="49"/>
        <v>19.710008926510085</v>
      </c>
      <c r="AE220" s="44">
        <f t="shared" si="50"/>
        <v>102.45301693187565</v>
      </c>
      <c r="AF220" s="44">
        <f t="shared" si="51"/>
        <v>175.66867058074851</v>
      </c>
      <c r="AG220" s="44">
        <f t="shared" si="52"/>
        <v>92.547319283370712</v>
      </c>
      <c r="AH220" s="44">
        <f t="shared" si="53"/>
        <v>268.21598986411925</v>
      </c>
      <c r="AI220" s="44">
        <v>232.51499999999999</v>
      </c>
      <c r="AJ220" s="111">
        <f t="shared" si="54"/>
        <v>1.153542738593722</v>
      </c>
      <c r="AK220" s="2">
        <f t="shared" si="55"/>
        <v>42809</v>
      </c>
    </row>
    <row r="221" spans="1:37">
      <c r="A221" s="2">
        <v>98</v>
      </c>
      <c r="B221" s="2" t="s">
        <v>153</v>
      </c>
      <c r="C221" s="2" t="s">
        <v>3</v>
      </c>
      <c r="D221" s="2" t="s">
        <v>418</v>
      </c>
      <c r="E221" s="2" t="s">
        <v>768</v>
      </c>
      <c r="F221" s="2" t="s">
        <v>64</v>
      </c>
      <c r="H221" s="2" t="s">
        <v>882</v>
      </c>
      <c r="I221" s="2">
        <v>41629</v>
      </c>
      <c r="J221" s="193">
        <v>23270</v>
      </c>
      <c r="K221" s="110">
        <f t="shared" si="42"/>
        <v>0.5589853227317495</v>
      </c>
      <c r="L221" s="44">
        <f t="shared" si="43"/>
        <v>40.058217941950005</v>
      </c>
      <c r="M221" s="44">
        <f t="shared" si="44"/>
        <v>62.30082614989999</v>
      </c>
      <c r="N221" s="44">
        <f t="shared" si="45"/>
        <v>13.990955908149999</v>
      </c>
      <c r="O221" s="44">
        <f t="shared" si="46"/>
        <v>0</v>
      </c>
      <c r="P221" s="2">
        <v>1084969</v>
      </c>
      <c r="Q221" s="193">
        <v>25.416554799</v>
      </c>
      <c r="R221" s="111">
        <v>0.344290657</v>
      </c>
      <c r="S221" s="111">
        <v>0.53546047399999996</v>
      </c>
      <c r="T221" s="111">
        <v>0.12024886899999999</v>
      </c>
      <c r="U221" s="111">
        <v>0</v>
      </c>
      <c r="V221" s="110">
        <f t="shared" si="47"/>
        <v>6.721735284609287E-2</v>
      </c>
      <c r="W221" s="110">
        <v>0.22500000000000001</v>
      </c>
      <c r="X221" s="110">
        <v>0.22500000000000001</v>
      </c>
      <c r="Y221" s="110">
        <f t="shared" si="48"/>
        <v>0.15519064417499998</v>
      </c>
      <c r="Z221" s="2">
        <v>0.1</v>
      </c>
      <c r="AA221" s="2">
        <v>0.17499999999999999</v>
      </c>
      <c r="AB221" s="2">
        <v>0.22500000000000001</v>
      </c>
      <c r="AC221" s="110"/>
      <c r="AD221" s="44">
        <f t="shared" si="49"/>
        <v>35.090998917148198</v>
      </c>
      <c r="AE221" s="44">
        <f t="shared" si="50"/>
        <v>95.507166487796667</v>
      </c>
      <c r="AF221" s="44">
        <f t="shared" si="51"/>
        <v>27.576174094963648</v>
      </c>
      <c r="AG221" s="44">
        <f t="shared" si="52"/>
        <v>0</v>
      </c>
      <c r="AH221" s="44">
        <f t="shared" si="53"/>
        <v>27.576174094963648</v>
      </c>
      <c r="AI221" s="44">
        <v>232.51499999999999</v>
      </c>
      <c r="AJ221" s="111">
        <f t="shared" si="54"/>
        <v>0.11859954882465067</v>
      </c>
      <c r="AK221" s="2">
        <f t="shared" si="55"/>
        <v>4664</v>
      </c>
    </row>
    <row r="222" spans="1:37">
      <c r="A222" s="2">
        <v>99</v>
      </c>
      <c r="B222" s="2" t="s">
        <v>154</v>
      </c>
      <c r="C222" s="2" t="s">
        <v>3</v>
      </c>
      <c r="D222" s="2" t="s">
        <v>418</v>
      </c>
      <c r="E222" s="2" t="s">
        <v>768</v>
      </c>
      <c r="F222" s="2" t="s">
        <v>64</v>
      </c>
      <c r="H222" s="2" t="s">
        <v>882</v>
      </c>
      <c r="I222" s="2">
        <v>31954</v>
      </c>
      <c r="J222" s="193">
        <v>7318</v>
      </c>
      <c r="K222" s="110">
        <f t="shared" si="42"/>
        <v>0.22901671152281405</v>
      </c>
      <c r="L222" s="44">
        <f t="shared" si="43"/>
        <v>5.2024636391699994</v>
      </c>
      <c r="M222" s="44">
        <f t="shared" si="44"/>
        <v>13.435749426540001</v>
      </c>
      <c r="N222" s="44">
        <f t="shared" si="45"/>
        <v>9.7769068367200003</v>
      </c>
      <c r="O222" s="44">
        <f t="shared" si="46"/>
        <v>8.1748801341600004</v>
      </c>
      <c r="P222" s="2">
        <v>7408290</v>
      </c>
      <c r="Q222" s="193">
        <v>5.4564093849999997</v>
      </c>
      <c r="R222" s="111">
        <v>0.14218266299999999</v>
      </c>
      <c r="S222" s="111">
        <v>0.367197306</v>
      </c>
      <c r="T222" s="111">
        <v>0.26720160799999998</v>
      </c>
      <c r="U222" s="111">
        <v>0.223418424</v>
      </c>
      <c r="V222" s="110">
        <f t="shared" si="47"/>
        <v>0.1123601863358578</v>
      </c>
      <c r="W222" s="110">
        <v>0.33415624999999993</v>
      </c>
      <c r="X222" s="110">
        <v>0.25704734899999998</v>
      </c>
      <c r="Y222" s="110">
        <f t="shared" si="48"/>
        <v>0.20459037363900001</v>
      </c>
      <c r="Z222" s="2">
        <v>0.1</v>
      </c>
      <c r="AA222" s="2">
        <v>0.17499999999999999</v>
      </c>
      <c r="AB222" s="2">
        <v>0.22500000000000001</v>
      </c>
      <c r="AC222" s="110">
        <v>0.295375</v>
      </c>
      <c r="AD222" s="44">
        <f t="shared" si="49"/>
        <v>4.5573581479129199</v>
      </c>
      <c r="AE222" s="44">
        <f t="shared" si="50"/>
        <v>20.597003870885821</v>
      </c>
      <c r="AF222" s="44">
        <f t="shared" si="51"/>
        <v>19.270283375175122</v>
      </c>
      <c r="AG222" s="44">
        <f t="shared" si="52"/>
        <v>21.152379723936988</v>
      </c>
      <c r="AH222" s="44">
        <f t="shared" si="53"/>
        <v>40.422663099112114</v>
      </c>
      <c r="AI222" s="44">
        <v>232.51499999999999</v>
      </c>
      <c r="AJ222" s="111">
        <f t="shared" si="54"/>
        <v>0.17384970044561476</v>
      </c>
      <c r="AK222" s="2">
        <f t="shared" si="55"/>
        <v>5984</v>
      </c>
    </row>
    <row r="223" spans="1:37">
      <c r="A223" s="2">
        <v>100</v>
      </c>
      <c r="B223" s="2" t="s">
        <v>155</v>
      </c>
      <c r="C223" s="2" t="s">
        <v>3</v>
      </c>
      <c r="D223" s="2" t="s">
        <v>418</v>
      </c>
      <c r="E223" s="2" t="s">
        <v>768</v>
      </c>
      <c r="F223" s="2" t="s">
        <v>64</v>
      </c>
      <c r="H223" s="2" t="s">
        <v>882</v>
      </c>
      <c r="I223" s="2">
        <v>23258</v>
      </c>
      <c r="J223" s="193">
        <v>7359</v>
      </c>
      <c r="K223" s="110">
        <f t="shared" si="42"/>
        <v>0.3164072577177745</v>
      </c>
      <c r="L223" s="44">
        <f t="shared" si="43"/>
        <v>4.7771659747350004</v>
      </c>
      <c r="M223" s="44">
        <f t="shared" si="44"/>
        <v>12.368067234930002</v>
      </c>
      <c r="N223" s="44">
        <f t="shared" si="45"/>
        <v>12.554260421505001</v>
      </c>
      <c r="O223" s="44">
        <f t="shared" si="46"/>
        <v>7.0955064056250006</v>
      </c>
      <c r="P223" s="2">
        <v>4932347</v>
      </c>
      <c r="Q223" s="193">
        <v>8.7390371429999991</v>
      </c>
      <c r="R223" s="111">
        <v>0.12983193300000001</v>
      </c>
      <c r="S223" s="111">
        <v>0.33613445400000003</v>
      </c>
      <c r="T223" s="111">
        <v>0.34119473900000002</v>
      </c>
      <c r="U223" s="111">
        <v>0.19283887499999999</v>
      </c>
      <c r="V223" s="110">
        <f t="shared" si="47"/>
        <v>0.16897211133485251</v>
      </c>
      <c r="W223" s="110">
        <v>0.295375</v>
      </c>
      <c r="X223" s="110">
        <v>0.25041232499999999</v>
      </c>
      <c r="Y223" s="110">
        <f t="shared" si="48"/>
        <v>0.205535321728125</v>
      </c>
      <c r="Z223" s="2">
        <v>0.1</v>
      </c>
      <c r="AA223" s="2">
        <v>0.17499999999999999</v>
      </c>
      <c r="AB223" s="2">
        <v>0.22500000000000001</v>
      </c>
      <c r="AC223" s="110">
        <v>0.295375</v>
      </c>
      <c r="AD223" s="44">
        <f t="shared" si="49"/>
        <v>4.1847973938678606</v>
      </c>
      <c r="AE223" s="44">
        <f t="shared" si="50"/>
        <v>18.960247071147691</v>
      </c>
      <c r="AF223" s="44">
        <f t="shared" si="51"/>
        <v>24.744447290786358</v>
      </c>
      <c r="AG223" s="44">
        <f t="shared" si="52"/>
        <v>18.359516391958604</v>
      </c>
      <c r="AH223" s="44">
        <f t="shared" si="53"/>
        <v>43.103963682744961</v>
      </c>
      <c r="AI223" s="44">
        <v>232.51499999999999</v>
      </c>
      <c r="AJ223" s="111">
        <f t="shared" si="54"/>
        <v>0.1853814320914563</v>
      </c>
      <c r="AK223" s="2">
        <f t="shared" si="55"/>
        <v>6550</v>
      </c>
    </row>
    <row r="224" spans="1:37">
      <c r="A224" s="2">
        <v>101</v>
      </c>
      <c r="B224" s="2" t="s">
        <v>156</v>
      </c>
      <c r="C224" s="2" t="s">
        <v>3</v>
      </c>
      <c r="D224" s="2" t="s">
        <v>418</v>
      </c>
      <c r="E224" s="2" t="s">
        <v>768</v>
      </c>
      <c r="F224" s="2" t="s">
        <v>64</v>
      </c>
      <c r="H224" s="2" t="s">
        <v>882</v>
      </c>
      <c r="I224" s="2">
        <v>4862</v>
      </c>
      <c r="J224" s="193">
        <v>652</v>
      </c>
      <c r="K224" s="110">
        <f t="shared" si="42"/>
        <v>0.13410119292472233</v>
      </c>
      <c r="L224" s="44">
        <f t="shared" si="43"/>
        <v>0</v>
      </c>
      <c r="M224" s="44">
        <f t="shared" si="44"/>
        <v>1.8992081463600001</v>
      </c>
      <c r="N224" s="44">
        <f t="shared" si="45"/>
        <v>0.71688192832000008</v>
      </c>
      <c r="O224" s="44">
        <f t="shared" si="46"/>
        <v>0.64390992531999991</v>
      </c>
      <c r="P224" s="2">
        <v>1135527</v>
      </c>
      <c r="Q224" s="193">
        <v>2.6508923640000002</v>
      </c>
      <c r="R224" s="111">
        <v>0</v>
      </c>
      <c r="S224" s="111">
        <v>0.58257918600000003</v>
      </c>
      <c r="T224" s="111">
        <v>0.21990243200000001</v>
      </c>
      <c r="U224" s="111">
        <v>0.19751838199999999</v>
      </c>
      <c r="V224" s="110">
        <f t="shared" si="47"/>
        <v>5.5976629109008635E-2</v>
      </c>
      <c r="W224" s="110">
        <v>0.28315625</v>
      </c>
      <c r="X224" s="110">
        <v>0.25251881999999998</v>
      </c>
      <c r="Y224" s="110">
        <f t="shared" si="48"/>
        <v>0.20735796910318749</v>
      </c>
      <c r="Z224" s="2" t="s">
        <v>532</v>
      </c>
      <c r="AA224" s="2">
        <v>0.17499999999999999</v>
      </c>
      <c r="AB224" s="2">
        <v>0.22500000000000001</v>
      </c>
      <c r="AC224" s="110">
        <v>0.28315625</v>
      </c>
      <c r="AD224" s="44">
        <f t="shared" si="49"/>
        <v>0</v>
      </c>
      <c r="AE224" s="44">
        <f t="shared" si="50"/>
        <v>2.9114860883698803</v>
      </c>
      <c r="AF224" s="44">
        <f t="shared" si="51"/>
        <v>1.4129742807187202</v>
      </c>
      <c r="AG224" s="44">
        <f t="shared" si="52"/>
        <v>1.5971855693725869</v>
      </c>
      <c r="AH224" s="44">
        <f t="shared" si="53"/>
        <v>3.0101598500913074</v>
      </c>
      <c r="AI224" s="44">
        <v>232.51499999999999</v>
      </c>
      <c r="AJ224" s="111">
        <f t="shared" si="54"/>
        <v>1.2946088854875202E-2</v>
      </c>
      <c r="AK224" s="2">
        <f t="shared" si="55"/>
        <v>454</v>
      </c>
    </row>
    <row r="225" spans="1:37">
      <c r="A225" s="2">
        <v>102</v>
      </c>
      <c r="B225" s="2" t="s">
        <v>157</v>
      </c>
      <c r="C225" s="2" t="s">
        <v>3</v>
      </c>
      <c r="D225" s="2" t="s">
        <v>418</v>
      </c>
      <c r="E225" s="2" t="s">
        <v>768</v>
      </c>
      <c r="F225" s="2" t="s">
        <v>64</v>
      </c>
      <c r="H225" s="2" t="s">
        <v>882</v>
      </c>
      <c r="I225" s="2">
        <v>87231</v>
      </c>
      <c r="J225" s="193">
        <v>31773</v>
      </c>
      <c r="K225" s="110">
        <f t="shared" si="42"/>
        <v>0.36423977714344669</v>
      </c>
      <c r="L225" s="44">
        <f t="shared" si="43"/>
        <v>37.179749929244998</v>
      </c>
      <c r="M225" s="44">
        <f t="shared" si="44"/>
        <v>72.016575042720007</v>
      </c>
      <c r="N225" s="44">
        <f t="shared" si="45"/>
        <v>25.138049981310001</v>
      </c>
      <c r="O225" s="44">
        <f t="shared" si="46"/>
        <v>24.530625046725</v>
      </c>
      <c r="P225" s="2">
        <v>8403774</v>
      </c>
      <c r="Q225" s="193">
        <v>13.027573028000001</v>
      </c>
      <c r="R225" s="111">
        <v>0.234033613</v>
      </c>
      <c r="S225" s="111">
        <v>0.45331932800000002</v>
      </c>
      <c r="T225" s="111">
        <v>0.158235294</v>
      </c>
      <c r="U225" s="111">
        <v>0.15441176500000001</v>
      </c>
      <c r="V225" s="110">
        <f t="shared" si="47"/>
        <v>0.11387849509471402</v>
      </c>
      <c r="W225" s="110">
        <v>0.27890625000000002</v>
      </c>
      <c r="X225" s="110">
        <v>0.25162350100000003</v>
      </c>
      <c r="Y225" s="110">
        <f t="shared" si="48"/>
        <v>0.18140359118203128</v>
      </c>
      <c r="Z225" s="2">
        <v>0.1</v>
      </c>
      <c r="AA225" s="2">
        <v>0.17499999999999999</v>
      </c>
      <c r="AB225" s="2">
        <v>0.22500000000000001</v>
      </c>
      <c r="AC225" s="110">
        <v>0.27890625000000002</v>
      </c>
      <c r="AD225" s="44">
        <f t="shared" si="49"/>
        <v>32.569460938018622</v>
      </c>
      <c r="AE225" s="44">
        <f t="shared" si="50"/>
        <v>110.40140954048977</v>
      </c>
      <c r="AF225" s="44">
        <f t="shared" si="51"/>
        <v>49.54709651316201</v>
      </c>
      <c r="AG225" s="44">
        <f t="shared" si="52"/>
        <v>59.933683063378147</v>
      </c>
      <c r="AH225" s="44">
        <f t="shared" si="53"/>
        <v>109.48077957654016</v>
      </c>
      <c r="AI225" s="44">
        <v>232.51499999999999</v>
      </c>
      <c r="AJ225" s="111">
        <f t="shared" si="54"/>
        <v>0.47085469572517974</v>
      </c>
      <c r="AK225" s="2">
        <f t="shared" si="55"/>
        <v>16556</v>
      </c>
    </row>
    <row r="226" spans="1:37">
      <c r="A226" s="2">
        <v>103</v>
      </c>
      <c r="B226" s="2" t="s">
        <v>158</v>
      </c>
      <c r="C226" s="2" t="s">
        <v>3</v>
      </c>
      <c r="D226" s="2" t="s">
        <v>418</v>
      </c>
      <c r="E226" s="2" t="s">
        <v>768</v>
      </c>
      <c r="F226" s="2" t="s">
        <v>64</v>
      </c>
      <c r="H226" s="2" t="s">
        <v>882</v>
      </c>
      <c r="I226" s="2">
        <v>11274</v>
      </c>
      <c r="J226" s="193">
        <v>4664</v>
      </c>
      <c r="K226" s="110">
        <f t="shared" si="42"/>
        <v>0.41369522795813374</v>
      </c>
      <c r="L226" s="44">
        <f t="shared" si="43"/>
        <v>2.0207149388800003</v>
      </c>
      <c r="M226" s="44">
        <f t="shared" si="44"/>
        <v>13.08116741668</v>
      </c>
      <c r="N226" s="44">
        <f t="shared" si="45"/>
        <v>5.5076998068399998</v>
      </c>
      <c r="O226" s="44">
        <f t="shared" si="46"/>
        <v>2.7104178609199998</v>
      </c>
      <c r="P226" s="2">
        <v>1466474</v>
      </c>
      <c r="Q226" s="193">
        <v>11.531201844</v>
      </c>
      <c r="R226" s="111">
        <v>8.6651584000000004E-2</v>
      </c>
      <c r="S226" s="111">
        <v>0.56094199899999997</v>
      </c>
      <c r="T226" s="111">
        <v>0.23617923699999999</v>
      </c>
      <c r="U226" s="111">
        <v>0.116227181</v>
      </c>
      <c r="V226" s="110">
        <f t="shared" si="47"/>
        <v>0.14578885342841935</v>
      </c>
      <c r="W226" s="110">
        <v>0.255</v>
      </c>
      <c r="X226" s="110">
        <v>0.234894302</v>
      </c>
      <c r="Y226" s="110">
        <f t="shared" si="48"/>
        <v>0.18960826770499997</v>
      </c>
      <c r="Z226" s="2">
        <v>0.1</v>
      </c>
      <c r="AA226" s="2">
        <v>0.17499999999999999</v>
      </c>
      <c r="AB226" s="2">
        <v>0.22500000000000001</v>
      </c>
      <c r="AC226" s="110">
        <v>0.255</v>
      </c>
      <c r="AD226" s="44">
        <f t="shared" si="49"/>
        <v>1.7701462864588804</v>
      </c>
      <c r="AE226" s="44">
        <f t="shared" si="50"/>
        <v>20.05342964977044</v>
      </c>
      <c r="AF226" s="44">
        <f t="shared" si="51"/>
        <v>10.85567631928164</v>
      </c>
      <c r="AG226" s="44">
        <f t="shared" si="52"/>
        <v>6.054531417723096</v>
      </c>
      <c r="AH226" s="44">
        <f t="shared" si="53"/>
        <v>16.910207737004736</v>
      </c>
      <c r="AI226" s="44">
        <v>232.51499999999999</v>
      </c>
      <c r="AJ226" s="111">
        <f t="shared" si="54"/>
        <v>7.2727384198889258E-2</v>
      </c>
      <c r="AK226" s="2">
        <f t="shared" si="55"/>
        <v>2739</v>
      </c>
    </row>
    <row r="227" spans="1:37">
      <c r="A227" s="2">
        <v>207</v>
      </c>
      <c r="B227" s="2" t="s">
        <v>262</v>
      </c>
      <c r="C227" s="2" t="s">
        <v>2</v>
      </c>
      <c r="D227" s="2" t="s">
        <v>443</v>
      </c>
      <c r="E227" s="2" t="s">
        <v>768</v>
      </c>
      <c r="F227" s="2" t="s">
        <v>64</v>
      </c>
      <c r="H227" s="2" t="s">
        <v>882</v>
      </c>
      <c r="I227" s="2">
        <v>6558</v>
      </c>
      <c r="J227" s="193">
        <v>7</v>
      </c>
      <c r="K227" s="110">
        <f t="shared" si="42"/>
        <v>1.0673985971332723E-3</v>
      </c>
      <c r="L227" s="44">
        <f t="shared" si="43"/>
        <v>0</v>
      </c>
      <c r="M227" s="44">
        <f t="shared" si="44"/>
        <v>0</v>
      </c>
      <c r="N227" s="44">
        <f t="shared" si="45"/>
        <v>8.0483746000000016E-3</v>
      </c>
      <c r="O227" s="44">
        <f t="shared" si="46"/>
        <v>2.6951625400000002E-2</v>
      </c>
      <c r="P227" s="2">
        <v>2231439</v>
      </c>
      <c r="Q227" s="193">
        <v>4.0007128000000003E-2</v>
      </c>
      <c r="R227" s="111">
        <v>0</v>
      </c>
      <c r="S227" s="111">
        <v>0</v>
      </c>
      <c r="T227" s="111">
        <v>0.22995356</v>
      </c>
      <c r="U227" s="111">
        <v>0.77004644</v>
      </c>
      <c r="V227" s="110">
        <f t="shared" si="47"/>
        <v>1.0673985971332723E-3</v>
      </c>
      <c r="W227" s="110">
        <v>0.38834374999999999</v>
      </c>
      <c r="X227" s="110">
        <v>0.29117242799999998</v>
      </c>
      <c r="Y227" s="110">
        <f t="shared" si="48"/>
        <v>0.29117242845019187</v>
      </c>
      <c r="Z227" s="2" t="s">
        <v>532</v>
      </c>
      <c r="AA227" s="2" t="s">
        <v>532</v>
      </c>
      <c r="AB227" s="2">
        <v>0.22500000000000001</v>
      </c>
      <c r="AC227" s="110">
        <v>0.310933036</v>
      </c>
      <c r="AD227" s="44">
        <f t="shared" si="49"/>
        <v>0</v>
      </c>
      <c r="AE227" s="44">
        <f t="shared" si="50"/>
        <v>0</v>
      </c>
      <c r="AF227" s="44">
        <f t="shared" si="51"/>
        <v>1.5863346336600002E-2</v>
      </c>
      <c r="AG227" s="44">
        <f t="shared" si="52"/>
        <v>7.3410120226228823E-2</v>
      </c>
      <c r="AH227" s="44">
        <f t="shared" si="53"/>
        <v>8.9273466562828821E-2</v>
      </c>
      <c r="AI227" s="44">
        <v>127.496111111</v>
      </c>
      <c r="AJ227" s="111">
        <f t="shared" si="54"/>
        <v>7.002054085014877E-4</v>
      </c>
      <c r="AK227" s="2">
        <f t="shared" si="55"/>
        <v>12</v>
      </c>
    </row>
    <row r="228" spans="1:37">
      <c r="A228" s="2">
        <v>208</v>
      </c>
      <c r="B228" s="2" t="s">
        <v>263</v>
      </c>
      <c r="C228" s="2" t="s">
        <v>2</v>
      </c>
      <c r="D228" s="2" t="s">
        <v>443</v>
      </c>
      <c r="E228" s="2" t="s">
        <v>768</v>
      </c>
      <c r="F228" s="2" t="s">
        <v>64</v>
      </c>
      <c r="H228" s="2" t="s">
        <v>882</v>
      </c>
      <c r="I228" s="2">
        <v>43034</v>
      </c>
      <c r="J228" s="193">
        <v>1702</v>
      </c>
      <c r="K228" s="110">
        <f t="shared" si="42"/>
        <v>3.9550123158432864E-2</v>
      </c>
      <c r="L228" s="44">
        <f t="shared" si="43"/>
        <v>0</v>
      </c>
      <c r="M228" s="44">
        <f t="shared" si="44"/>
        <v>0</v>
      </c>
      <c r="N228" s="44">
        <f t="shared" si="45"/>
        <v>2.8140210091900002</v>
      </c>
      <c r="O228" s="44">
        <f t="shared" si="46"/>
        <v>5.6959789908100005</v>
      </c>
      <c r="P228" s="2">
        <v>1638825</v>
      </c>
      <c r="Q228" s="193">
        <v>12.550116093</v>
      </c>
      <c r="R228" s="111">
        <v>0</v>
      </c>
      <c r="S228" s="111">
        <v>0</v>
      </c>
      <c r="T228" s="111">
        <v>0.33067226900000002</v>
      </c>
      <c r="U228" s="111">
        <v>0.66932773099999998</v>
      </c>
      <c r="V228" s="110">
        <f t="shared" si="47"/>
        <v>3.9550123158432864E-2</v>
      </c>
      <c r="W228" s="110">
        <v>0.36178125</v>
      </c>
      <c r="X228" s="110">
        <v>0.275896796</v>
      </c>
      <c r="Y228" s="110">
        <f t="shared" si="48"/>
        <v>0.2758967964345676</v>
      </c>
      <c r="Z228" s="2" t="s">
        <v>532</v>
      </c>
      <c r="AA228" s="2" t="s">
        <v>532</v>
      </c>
      <c r="AB228" s="2">
        <v>0.22500000000000001</v>
      </c>
      <c r="AC228" s="110">
        <v>0.30104166700000001</v>
      </c>
      <c r="AD228" s="44">
        <f t="shared" si="49"/>
        <v>0</v>
      </c>
      <c r="AE228" s="44">
        <f t="shared" si="50"/>
        <v>0</v>
      </c>
      <c r="AF228" s="44">
        <f t="shared" si="51"/>
        <v>5.5464354091134913</v>
      </c>
      <c r="AG228" s="44">
        <f t="shared" si="52"/>
        <v>15.02100861277208</v>
      </c>
      <c r="AH228" s="44">
        <f t="shared" si="53"/>
        <v>20.567444021885571</v>
      </c>
      <c r="AI228" s="44">
        <v>127.496111111</v>
      </c>
      <c r="AJ228" s="111">
        <f t="shared" si="54"/>
        <v>0.16131820682733805</v>
      </c>
      <c r="AK228" s="2">
        <f t="shared" si="55"/>
        <v>2837</v>
      </c>
    </row>
    <row r="229" spans="1:37">
      <c r="A229" s="2">
        <v>209</v>
      </c>
      <c r="B229" s="2" t="s">
        <v>264</v>
      </c>
      <c r="C229" s="2" t="s">
        <v>2</v>
      </c>
      <c r="D229" s="2" t="s">
        <v>443</v>
      </c>
      <c r="E229" s="2" t="s">
        <v>768</v>
      </c>
      <c r="F229" s="2" t="s">
        <v>64</v>
      </c>
      <c r="H229" s="2" t="s">
        <v>882</v>
      </c>
      <c r="I229" s="2">
        <v>35640</v>
      </c>
      <c r="J229" s="193">
        <v>1923</v>
      </c>
      <c r="K229" s="110">
        <f t="shared" si="42"/>
        <v>5.3956228956228959E-2</v>
      </c>
      <c r="L229" s="44">
        <f t="shared" si="43"/>
        <v>0</v>
      </c>
      <c r="M229" s="44">
        <f t="shared" si="44"/>
        <v>0.88819678801500002</v>
      </c>
      <c r="N229" s="44">
        <f t="shared" si="45"/>
        <v>1.7860681121100002</v>
      </c>
      <c r="O229" s="44">
        <f t="shared" si="46"/>
        <v>6.9407350998749999</v>
      </c>
      <c r="P229" s="2">
        <v>834276</v>
      </c>
      <c r="Q229" s="193">
        <v>28.716268778</v>
      </c>
      <c r="R229" s="111">
        <v>0</v>
      </c>
      <c r="S229" s="111">
        <v>9.2376160999999998E-2</v>
      </c>
      <c r="T229" s="111">
        <v>0.18575851400000001</v>
      </c>
      <c r="U229" s="111">
        <v>0.721865325</v>
      </c>
      <c r="V229" s="110">
        <f t="shared" si="47"/>
        <v>4.8971959663215492E-2</v>
      </c>
      <c r="W229" s="110">
        <v>0.42393750000000002</v>
      </c>
      <c r="X229" s="110">
        <v>0.31338519199999998</v>
      </c>
      <c r="Y229" s="110">
        <f t="shared" si="48"/>
        <v>0.3006016985974358</v>
      </c>
      <c r="Z229" s="2" t="s">
        <v>532</v>
      </c>
      <c r="AA229" s="2">
        <v>0.17499999999999999</v>
      </c>
      <c r="AB229" s="2">
        <v>0.22500000000000001</v>
      </c>
      <c r="AC229" s="110">
        <v>0.33612946399999999</v>
      </c>
      <c r="AD229" s="44">
        <f t="shared" si="49"/>
        <v>0</v>
      </c>
      <c r="AE229" s="44">
        <f t="shared" si="50"/>
        <v>1.3616056760269948</v>
      </c>
      <c r="AF229" s="44">
        <f t="shared" si="51"/>
        <v>3.5203402489688105</v>
      </c>
      <c r="AG229" s="44">
        <f t="shared" si="52"/>
        <v>20.43695358344986</v>
      </c>
      <c r="AH229" s="44">
        <f t="shared" si="53"/>
        <v>23.957293832418671</v>
      </c>
      <c r="AI229" s="44">
        <v>127.496111111</v>
      </c>
      <c r="AJ229" s="111">
        <f t="shared" si="54"/>
        <v>0.1879060751238216</v>
      </c>
      <c r="AK229" s="2">
        <f t="shared" si="55"/>
        <v>2909</v>
      </c>
    </row>
    <row r="230" spans="1:37">
      <c r="A230" s="2">
        <v>210</v>
      </c>
      <c r="B230" s="2" t="s">
        <v>265</v>
      </c>
      <c r="C230" s="2" t="s">
        <v>2</v>
      </c>
      <c r="D230" s="2" t="s">
        <v>443</v>
      </c>
      <c r="E230" s="2" t="s">
        <v>768</v>
      </c>
      <c r="F230" s="2" t="s">
        <v>64</v>
      </c>
      <c r="H230" s="2" t="s">
        <v>882</v>
      </c>
      <c r="I230" s="2">
        <v>14287</v>
      </c>
      <c r="J230" s="193">
        <v>837</v>
      </c>
      <c r="K230" s="110">
        <f t="shared" si="42"/>
        <v>5.8584727374536294E-2</v>
      </c>
      <c r="L230" s="44">
        <f t="shared" si="43"/>
        <v>0</v>
      </c>
      <c r="M230" s="44">
        <f t="shared" si="44"/>
        <v>0</v>
      </c>
      <c r="N230" s="44">
        <f t="shared" si="45"/>
        <v>0.50130481175999997</v>
      </c>
      <c r="O230" s="44">
        <f t="shared" si="46"/>
        <v>3.6836951882399998</v>
      </c>
      <c r="P230" s="2">
        <v>1459880</v>
      </c>
      <c r="Q230" s="193">
        <v>7.9866749959999996</v>
      </c>
      <c r="R230" s="111">
        <v>0</v>
      </c>
      <c r="S230" s="111">
        <v>0</v>
      </c>
      <c r="T230" s="111">
        <v>0.11978609599999999</v>
      </c>
      <c r="U230" s="111">
        <v>0.88021390399999999</v>
      </c>
      <c r="V230" s="110">
        <f t="shared" si="47"/>
        <v>5.8584727374536294E-2</v>
      </c>
      <c r="W230" s="110">
        <v>0.393125</v>
      </c>
      <c r="X230" s="110">
        <v>0.31804136</v>
      </c>
      <c r="Y230" s="110">
        <f t="shared" si="48"/>
        <v>0.31804136032125002</v>
      </c>
      <c r="Z230" s="2" t="s">
        <v>532</v>
      </c>
      <c r="AA230" s="2" t="s">
        <v>532</v>
      </c>
      <c r="AB230" s="2">
        <v>0.22500000000000001</v>
      </c>
      <c r="AC230" s="110">
        <v>0.33070312499999999</v>
      </c>
      <c r="AD230" s="44">
        <f t="shared" si="49"/>
        <v>0</v>
      </c>
      <c r="AE230" s="44">
        <f t="shared" si="50"/>
        <v>0</v>
      </c>
      <c r="AF230" s="44">
        <f t="shared" si="51"/>
        <v>0.98807178397896001</v>
      </c>
      <c r="AG230" s="44">
        <f t="shared" si="52"/>
        <v>10.671515310214257</v>
      </c>
      <c r="AH230" s="44">
        <f t="shared" si="53"/>
        <v>11.659587094193217</v>
      </c>
      <c r="AI230" s="44">
        <v>127.496111111</v>
      </c>
      <c r="AJ230" s="111">
        <f t="shared" si="54"/>
        <v>9.1450531256143233E-2</v>
      </c>
      <c r="AK230" s="2">
        <f t="shared" si="55"/>
        <v>1395</v>
      </c>
    </row>
    <row r="231" spans="1:37">
      <c r="A231" s="2">
        <v>211</v>
      </c>
      <c r="B231" s="2" t="s">
        <v>266</v>
      </c>
      <c r="C231" s="2" t="s">
        <v>2</v>
      </c>
      <c r="D231" s="2" t="s">
        <v>443</v>
      </c>
      <c r="E231" s="2" t="s">
        <v>768</v>
      </c>
      <c r="F231" s="2" t="s">
        <v>64</v>
      </c>
      <c r="H231" s="2" t="s">
        <v>882</v>
      </c>
      <c r="I231" s="2">
        <v>34237</v>
      </c>
      <c r="J231" s="193">
        <v>2259</v>
      </c>
      <c r="K231" s="110">
        <f t="shared" si="42"/>
        <v>6.5981248357040626E-2</v>
      </c>
      <c r="L231" s="44">
        <f t="shared" si="43"/>
        <v>0</v>
      </c>
      <c r="M231" s="44">
        <f t="shared" si="44"/>
        <v>0</v>
      </c>
      <c r="N231" s="44">
        <f t="shared" si="45"/>
        <v>3.1268878643249995</v>
      </c>
      <c r="O231" s="44">
        <f t="shared" si="46"/>
        <v>8.1681121356750008</v>
      </c>
      <c r="P231" s="2">
        <v>1963466</v>
      </c>
      <c r="Q231" s="193">
        <v>14.362051280999999</v>
      </c>
      <c r="R231" s="111">
        <v>0</v>
      </c>
      <c r="S231" s="111">
        <v>0</v>
      </c>
      <c r="T231" s="111">
        <v>0.27683823499999999</v>
      </c>
      <c r="U231" s="111">
        <v>0.72316176499999996</v>
      </c>
      <c r="V231" s="110">
        <f t="shared" si="47"/>
        <v>6.5981248357040626E-2</v>
      </c>
      <c r="W231" s="110">
        <v>0.37453124999999993</v>
      </c>
      <c r="X231" s="110">
        <v>0.28500305599999998</v>
      </c>
      <c r="Y231" s="110">
        <f t="shared" si="48"/>
        <v>0.28500305588396269</v>
      </c>
      <c r="Z231" s="2" t="s">
        <v>532</v>
      </c>
      <c r="AA231" s="2" t="s">
        <v>532</v>
      </c>
      <c r="AB231" s="2">
        <v>0.22500000000000001</v>
      </c>
      <c r="AC231" s="110">
        <v>0.307973214</v>
      </c>
      <c r="AD231" s="44">
        <f t="shared" si="49"/>
        <v>0</v>
      </c>
      <c r="AE231" s="44">
        <f t="shared" si="50"/>
        <v>0</v>
      </c>
      <c r="AF231" s="44">
        <f t="shared" si="51"/>
        <v>6.1630959805845738</v>
      </c>
      <c r="AG231" s="44">
        <f t="shared" si="52"/>
        <v>22.036303381409407</v>
      </c>
      <c r="AH231" s="44">
        <f t="shared" si="53"/>
        <v>28.199399361993983</v>
      </c>
      <c r="AI231" s="44">
        <v>127.496111111</v>
      </c>
      <c r="AJ231" s="111">
        <f t="shared" si="54"/>
        <v>0.22117850588747109</v>
      </c>
      <c r="AK231" s="2">
        <f t="shared" si="55"/>
        <v>3765</v>
      </c>
    </row>
    <row r="232" spans="1:37">
      <c r="A232" s="2">
        <v>212</v>
      </c>
      <c r="B232" s="2" t="s">
        <v>267</v>
      </c>
      <c r="C232" s="2" t="s">
        <v>2</v>
      </c>
      <c r="D232" s="2" t="s">
        <v>443</v>
      </c>
      <c r="E232" s="2" t="s">
        <v>768</v>
      </c>
      <c r="F232" s="2" t="s">
        <v>64</v>
      </c>
      <c r="H232" s="2" t="s">
        <v>882</v>
      </c>
      <c r="I232" s="2">
        <v>71887</v>
      </c>
      <c r="J232" s="193">
        <v>1780</v>
      </c>
      <c r="K232" s="110">
        <f t="shared" si="42"/>
        <v>2.476108336695091E-2</v>
      </c>
      <c r="L232" s="44">
        <f t="shared" si="43"/>
        <v>0</v>
      </c>
      <c r="M232" s="44">
        <f t="shared" si="44"/>
        <v>2.4632058834000006</v>
      </c>
      <c r="N232" s="44">
        <f t="shared" si="45"/>
        <v>3.1287426502</v>
      </c>
      <c r="O232" s="44">
        <f t="shared" si="46"/>
        <v>3.3080514664000003</v>
      </c>
      <c r="P232" s="2">
        <v>838747</v>
      </c>
      <c r="Q232" s="193">
        <v>17.796091426</v>
      </c>
      <c r="R232" s="111">
        <v>0</v>
      </c>
      <c r="S232" s="111">
        <v>0.27676470600000003</v>
      </c>
      <c r="T232" s="111">
        <v>0.35154411800000002</v>
      </c>
      <c r="U232" s="111">
        <v>0.37169117600000001</v>
      </c>
      <c r="V232" s="110">
        <f t="shared" si="47"/>
        <v>1.7908089408655251E-2</v>
      </c>
      <c r="W232" s="110">
        <v>0.34425</v>
      </c>
      <c r="X232" s="110">
        <v>0.26471703099999999</v>
      </c>
      <c r="Y232" s="110">
        <f t="shared" si="48"/>
        <v>0.23988652339525002</v>
      </c>
      <c r="Z232" s="2" t="s">
        <v>532</v>
      </c>
      <c r="AA232" s="2">
        <v>0.17499999999999999</v>
      </c>
      <c r="AB232" s="2">
        <v>0.22500000000000001</v>
      </c>
      <c r="AC232" s="110">
        <v>0.30228125</v>
      </c>
      <c r="AD232" s="44">
        <f t="shared" si="49"/>
        <v>0</v>
      </c>
      <c r="AE232" s="44">
        <f t="shared" si="50"/>
        <v>3.7760946192522007</v>
      </c>
      <c r="AF232" s="44">
        <f t="shared" si="51"/>
        <v>6.1667517635442</v>
      </c>
      <c r="AG232" s="44">
        <f t="shared" si="52"/>
        <v>8.7596665271908716</v>
      </c>
      <c r="AH232" s="44">
        <f t="shared" si="53"/>
        <v>14.926418290735072</v>
      </c>
      <c r="AI232" s="44">
        <v>127.496111111</v>
      </c>
      <c r="AJ232" s="111">
        <f t="shared" si="54"/>
        <v>0.11707351824825395</v>
      </c>
      <c r="AK232" s="2">
        <f t="shared" si="55"/>
        <v>2146</v>
      </c>
    </row>
    <row r="233" spans="1:37">
      <c r="A233" s="2">
        <v>213</v>
      </c>
      <c r="B233" s="2" t="s">
        <v>268</v>
      </c>
      <c r="C233" s="2" t="s">
        <v>2</v>
      </c>
      <c r="D233" s="2" t="s">
        <v>443</v>
      </c>
      <c r="E233" s="2" t="s">
        <v>768</v>
      </c>
      <c r="F233" s="2" t="s">
        <v>64</v>
      </c>
      <c r="H233" s="2" t="s">
        <v>882</v>
      </c>
      <c r="I233" s="2">
        <v>76994</v>
      </c>
      <c r="J233" s="193">
        <v>5594</v>
      </c>
      <c r="K233" s="110">
        <f t="shared" si="42"/>
        <v>7.2655012078863282E-2</v>
      </c>
      <c r="L233" s="44">
        <f t="shared" si="43"/>
        <v>0</v>
      </c>
      <c r="M233" s="44">
        <f t="shared" si="44"/>
        <v>0</v>
      </c>
      <c r="N233" s="44">
        <f t="shared" si="45"/>
        <v>3.7626754659700001</v>
      </c>
      <c r="O233" s="44">
        <f t="shared" si="46"/>
        <v>24.207324534029997</v>
      </c>
      <c r="P233" s="2">
        <v>371273</v>
      </c>
      <c r="Q233" s="193">
        <v>230.4028639</v>
      </c>
      <c r="R233" s="111">
        <v>0</v>
      </c>
      <c r="S233" s="111">
        <v>0</v>
      </c>
      <c r="T233" s="111">
        <v>0.13452540099999999</v>
      </c>
      <c r="U233" s="111">
        <v>0.86547459900000001</v>
      </c>
      <c r="V233" s="110">
        <f t="shared" si="47"/>
        <v>7.2655012078863282E-2</v>
      </c>
      <c r="W233" s="110">
        <v>0.46643750000000006</v>
      </c>
      <c r="X233" s="110">
        <v>0.34912799</v>
      </c>
      <c r="Y233" s="110">
        <f t="shared" si="48"/>
        <v>0.34912798975345316</v>
      </c>
      <c r="Z233" s="2" t="s">
        <v>532</v>
      </c>
      <c r="AA233" s="2" t="s">
        <v>532</v>
      </c>
      <c r="AB233" s="2">
        <v>0.22500000000000001</v>
      </c>
      <c r="AC233" s="110">
        <v>0.36842187500000001</v>
      </c>
      <c r="AD233" s="44">
        <f t="shared" si="49"/>
        <v>0</v>
      </c>
      <c r="AE233" s="44">
        <f t="shared" si="50"/>
        <v>0</v>
      </c>
      <c r="AF233" s="44">
        <f t="shared" si="51"/>
        <v>7.4162333434268701</v>
      </c>
      <c r="AG233" s="44">
        <f t="shared" si="52"/>
        <v>78.126129147592891</v>
      </c>
      <c r="AH233" s="44">
        <f t="shared" si="53"/>
        <v>85.542362491019759</v>
      </c>
      <c r="AI233" s="44">
        <v>127.496111111</v>
      </c>
      <c r="AJ233" s="111">
        <f t="shared" si="54"/>
        <v>0.67094095455621627</v>
      </c>
      <c r="AK233" s="2">
        <f t="shared" si="55"/>
        <v>9323</v>
      </c>
    </row>
    <row r="234" spans="1:37">
      <c r="A234" s="2">
        <v>214</v>
      </c>
      <c r="B234" s="2" t="s">
        <v>269</v>
      </c>
      <c r="C234" s="2" t="s">
        <v>2</v>
      </c>
      <c r="D234" s="2" t="s">
        <v>443</v>
      </c>
      <c r="E234" s="2" t="s">
        <v>768</v>
      </c>
      <c r="F234" s="2" t="s">
        <v>64</v>
      </c>
      <c r="H234" s="2" t="s">
        <v>882</v>
      </c>
      <c r="I234" s="2">
        <v>164656</v>
      </c>
      <c r="J234" s="193">
        <v>10867</v>
      </c>
      <c r="K234" s="110">
        <f t="shared" si="42"/>
        <v>6.5998202312700413E-2</v>
      </c>
      <c r="L234" s="44">
        <f t="shared" si="43"/>
        <v>0</v>
      </c>
      <c r="M234" s="44">
        <f t="shared" si="44"/>
        <v>0</v>
      </c>
      <c r="N234" s="44">
        <f t="shared" si="45"/>
        <v>6.1026994229600007</v>
      </c>
      <c r="O234" s="44">
        <f t="shared" si="46"/>
        <v>48.232300577040007</v>
      </c>
      <c r="P234" s="2">
        <v>513111</v>
      </c>
      <c r="Q234" s="193">
        <v>308.44165661099998</v>
      </c>
      <c r="R234" s="111">
        <v>0</v>
      </c>
      <c r="S234" s="111">
        <v>0</v>
      </c>
      <c r="T234" s="111">
        <v>0.112316176</v>
      </c>
      <c r="U234" s="111">
        <v>0.88768382400000001</v>
      </c>
      <c r="V234" s="110">
        <f t="shared" si="47"/>
        <v>6.5998202312700413E-2</v>
      </c>
      <c r="W234" s="110">
        <v>0.44093750000000004</v>
      </c>
      <c r="X234" s="110">
        <v>0.332506833</v>
      </c>
      <c r="Y234" s="110">
        <f t="shared" si="48"/>
        <v>0.33250683312224999</v>
      </c>
      <c r="Z234" s="2" t="s">
        <v>532</v>
      </c>
      <c r="AA234" s="2" t="s">
        <v>532</v>
      </c>
      <c r="AB234" s="2">
        <v>0.22500000000000001</v>
      </c>
      <c r="AC234" s="110">
        <v>0.346109375</v>
      </c>
      <c r="AD234" s="44">
        <f t="shared" si="49"/>
        <v>0</v>
      </c>
      <c r="AE234" s="44">
        <f t="shared" si="50"/>
        <v>0</v>
      </c>
      <c r="AF234" s="44">
        <f t="shared" si="51"/>
        <v>12.02842056265416</v>
      </c>
      <c r="AG234" s="44">
        <f t="shared" si="52"/>
        <v>146.23638632997555</v>
      </c>
      <c r="AH234" s="44">
        <f t="shared" si="53"/>
        <v>158.26480689262971</v>
      </c>
      <c r="AI234" s="44">
        <v>127.496111111</v>
      </c>
      <c r="AJ234" s="111">
        <f t="shared" si="54"/>
        <v>1.241330465011925</v>
      </c>
      <c r="AK234" s="2">
        <f t="shared" si="55"/>
        <v>18112</v>
      </c>
    </row>
    <row r="235" spans="1:37">
      <c r="A235" s="2">
        <v>245</v>
      </c>
      <c r="B235" s="2" t="s">
        <v>298</v>
      </c>
      <c r="C235" s="2" t="s">
        <v>1</v>
      </c>
      <c r="D235" s="2" t="s">
        <v>448</v>
      </c>
      <c r="E235" s="2" t="s">
        <v>768</v>
      </c>
      <c r="F235" s="2" t="s">
        <v>64</v>
      </c>
      <c r="H235" s="2" t="s">
        <v>882</v>
      </c>
      <c r="I235" s="2">
        <v>3013</v>
      </c>
      <c r="J235" s="193">
        <v>123</v>
      </c>
      <c r="K235" s="110">
        <f t="shared" si="42"/>
        <v>4.0823099900431467E-2</v>
      </c>
      <c r="L235" s="44">
        <f t="shared" si="43"/>
        <v>0</v>
      </c>
      <c r="M235" s="44">
        <f t="shared" si="44"/>
        <v>0</v>
      </c>
      <c r="N235" s="44">
        <f t="shared" si="45"/>
        <v>0</v>
      </c>
      <c r="O235" s="44">
        <f t="shared" si="46"/>
        <v>0.61499999999999999</v>
      </c>
      <c r="P235" s="2">
        <v>1190295</v>
      </c>
      <c r="Q235" s="193">
        <v>1.6355362840000001</v>
      </c>
      <c r="R235" s="111">
        <v>0</v>
      </c>
      <c r="S235" s="111">
        <v>0</v>
      </c>
      <c r="T235" s="111">
        <v>0</v>
      </c>
      <c r="U235" s="111">
        <v>1</v>
      </c>
      <c r="V235" s="110">
        <f t="shared" si="47"/>
        <v>4.0823099900431467E-2</v>
      </c>
      <c r="W235" s="110">
        <v>0.41012499999999996</v>
      </c>
      <c r="X235" s="110">
        <v>0.36135624999999999</v>
      </c>
      <c r="Y235" s="110">
        <f t="shared" si="48"/>
        <v>0.36135624999999999</v>
      </c>
      <c r="Z235" s="2" t="s">
        <v>532</v>
      </c>
      <c r="AA235" s="2" t="s">
        <v>532</v>
      </c>
      <c r="AB235" s="2" t="s">
        <v>532</v>
      </c>
      <c r="AC235" s="110">
        <v>0.36135624999999999</v>
      </c>
      <c r="AD235" s="44">
        <f t="shared" si="49"/>
        <v>0</v>
      </c>
      <c r="AE235" s="44">
        <f t="shared" si="50"/>
        <v>0</v>
      </c>
      <c r="AF235" s="44">
        <f t="shared" si="51"/>
        <v>0</v>
      </c>
      <c r="AG235" s="44">
        <f t="shared" si="52"/>
        <v>1.9467706612500002</v>
      </c>
      <c r="AH235" s="44">
        <f t="shared" si="53"/>
        <v>1.9467706612500002</v>
      </c>
      <c r="AI235" s="44">
        <v>303.90305555600003</v>
      </c>
      <c r="AJ235" s="111">
        <f t="shared" si="54"/>
        <v>6.4058936745085473E-3</v>
      </c>
      <c r="AK235" s="2">
        <f t="shared" si="55"/>
        <v>205</v>
      </c>
    </row>
    <row r="236" spans="1:37">
      <c r="A236" s="2">
        <v>246</v>
      </c>
      <c r="B236" s="2" t="s">
        <v>299</v>
      </c>
      <c r="C236" s="2" t="s">
        <v>1</v>
      </c>
      <c r="D236" s="2" t="s">
        <v>448</v>
      </c>
      <c r="E236" s="2" t="s">
        <v>768</v>
      </c>
      <c r="F236" s="2" t="s">
        <v>64</v>
      </c>
      <c r="H236" s="2" t="s">
        <v>882</v>
      </c>
      <c r="I236" s="2">
        <v>5592</v>
      </c>
      <c r="J236" s="193">
        <v>701</v>
      </c>
      <c r="K236" s="110">
        <f t="shared" si="42"/>
        <v>0.12535765379113017</v>
      </c>
      <c r="L236" s="44">
        <f t="shared" si="43"/>
        <v>0</v>
      </c>
      <c r="M236" s="44">
        <f t="shared" si="44"/>
        <v>0</v>
      </c>
      <c r="N236" s="44">
        <f t="shared" si="45"/>
        <v>0</v>
      </c>
      <c r="O236" s="44">
        <f t="shared" si="46"/>
        <v>3.5049999999999999</v>
      </c>
      <c r="P236" s="2">
        <v>1441996</v>
      </c>
      <c r="Q236" s="193">
        <v>8.1217844659999994</v>
      </c>
      <c r="R236" s="111">
        <v>0</v>
      </c>
      <c r="S236" s="111">
        <v>0</v>
      </c>
      <c r="T236" s="111">
        <v>0</v>
      </c>
      <c r="U236" s="111">
        <v>1</v>
      </c>
      <c r="V236" s="110">
        <f t="shared" si="47"/>
        <v>0.12535765379113017</v>
      </c>
      <c r="W236" s="110">
        <v>0.42978125</v>
      </c>
      <c r="X236" s="110">
        <v>0.38143749999999998</v>
      </c>
      <c r="Y236" s="110">
        <f t="shared" si="48"/>
        <v>0.38143749999999998</v>
      </c>
      <c r="Z236" s="2" t="s">
        <v>532</v>
      </c>
      <c r="AA236" s="2" t="s">
        <v>532</v>
      </c>
      <c r="AB236" s="2" t="s">
        <v>532</v>
      </c>
      <c r="AC236" s="110">
        <v>0.38143749999999998</v>
      </c>
      <c r="AD236" s="44">
        <f t="shared" si="49"/>
        <v>0</v>
      </c>
      <c r="AE236" s="44">
        <f t="shared" si="50"/>
        <v>0</v>
      </c>
      <c r="AF236" s="44">
        <f t="shared" si="51"/>
        <v>0</v>
      </c>
      <c r="AG236" s="44">
        <f t="shared" si="52"/>
        <v>11.7115807125</v>
      </c>
      <c r="AH236" s="44">
        <f t="shared" si="53"/>
        <v>11.7115807125</v>
      </c>
      <c r="AI236" s="44">
        <v>303.90305555600003</v>
      </c>
      <c r="AJ236" s="111">
        <f t="shared" si="54"/>
        <v>3.8537225929082222E-2</v>
      </c>
      <c r="AK236" s="2">
        <f t="shared" si="55"/>
        <v>1168</v>
      </c>
    </row>
    <row r="237" spans="1:37">
      <c r="A237" s="2">
        <v>247</v>
      </c>
      <c r="B237" s="2" t="s">
        <v>300</v>
      </c>
      <c r="C237" s="2" t="s">
        <v>1</v>
      </c>
      <c r="D237" s="2" t="s">
        <v>448</v>
      </c>
      <c r="E237" s="2" t="s">
        <v>768</v>
      </c>
      <c r="F237" s="2" t="s">
        <v>64</v>
      </c>
      <c r="H237" s="2" t="s">
        <v>882</v>
      </c>
      <c r="I237" s="2">
        <v>6770</v>
      </c>
      <c r="J237" s="193">
        <v>557</v>
      </c>
      <c r="K237" s="110">
        <f t="shared" si="42"/>
        <v>8.2274741506646973E-2</v>
      </c>
      <c r="L237" s="44">
        <f t="shared" si="43"/>
        <v>0</v>
      </c>
      <c r="M237" s="44">
        <f t="shared" si="44"/>
        <v>0</v>
      </c>
      <c r="N237" s="44">
        <f t="shared" si="45"/>
        <v>0</v>
      </c>
      <c r="O237" s="44">
        <f t="shared" si="46"/>
        <v>2.7850000000000001</v>
      </c>
      <c r="P237" s="2">
        <v>497677</v>
      </c>
      <c r="Q237" s="193">
        <v>17.969242476000002</v>
      </c>
      <c r="R237" s="111">
        <v>0</v>
      </c>
      <c r="S237" s="111">
        <v>0</v>
      </c>
      <c r="T237" s="111">
        <v>0</v>
      </c>
      <c r="U237" s="111">
        <v>1</v>
      </c>
      <c r="V237" s="110">
        <f t="shared" si="47"/>
        <v>8.2274741506646973E-2</v>
      </c>
      <c r="W237" s="110">
        <v>0.43243750000000003</v>
      </c>
      <c r="X237" s="110">
        <v>0.36656250000000001</v>
      </c>
      <c r="Y237" s="110">
        <f t="shared" si="48"/>
        <v>0.36656250000000001</v>
      </c>
      <c r="Z237" s="2" t="s">
        <v>532</v>
      </c>
      <c r="AA237" s="2" t="s">
        <v>532</v>
      </c>
      <c r="AB237" s="2" t="s">
        <v>532</v>
      </c>
      <c r="AC237" s="110">
        <v>0.36656250000000001</v>
      </c>
      <c r="AD237" s="44">
        <f t="shared" si="49"/>
        <v>0</v>
      </c>
      <c r="AE237" s="44">
        <f t="shared" si="50"/>
        <v>0</v>
      </c>
      <c r="AF237" s="44">
        <f t="shared" si="51"/>
        <v>0</v>
      </c>
      <c r="AG237" s="44">
        <f t="shared" si="52"/>
        <v>8.9428786875000004</v>
      </c>
      <c r="AH237" s="44">
        <f t="shared" si="53"/>
        <v>8.9428786875000004</v>
      </c>
      <c r="AI237" s="44">
        <v>303.90305555600003</v>
      </c>
      <c r="AJ237" s="111">
        <f t="shared" si="54"/>
        <v>2.9426748181714486E-2</v>
      </c>
      <c r="AK237" s="2">
        <f t="shared" si="55"/>
        <v>928</v>
      </c>
    </row>
    <row r="238" spans="1:37">
      <c r="A238" s="2">
        <v>248</v>
      </c>
      <c r="B238" s="2" t="s">
        <v>301</v>
      </c>
      <c r="C238" s="2" t="s">
        <v>1</v>
      </c>
      <c r="D238" s="2" t="s">
        <v>448</v>
      </c>
      <c r="E238" s="2" t="s">
        <v>768</v>
      </c>
      <c r="F238" s="2" t="s">
        <v>64</v>
      </c>
      <c r="H238" s="2" t="s">
        <v>882</v>
      </c>
      <c r="I238" s="2">
        <v>1272</v>
      </c>
      <c r="J238" s="193">
        <v>5</v>
      </c>
      <c r="K238" s="110">
        <f t="shared" si="42"/>
        <v>3.9308176100628931E-3</v>
      </c>
      <c r="L238" s="44">
        <f t="shared" si="43"/>
        <v>0</v>
      </c>
      <c r="M238" s="44">
        <f t="shared" si="44"/>
        <v>0</v>
      </c>
      <c r="N238" s="44">
        <f t="shared" si="45"/>
        <v>3.0821078499999998E-3</v>
      </c>
      <c r="O238" s="44">
        <f t="shared" si="46"/>
        <v>2.191789215E-2</v>
      </c>
      <c r="P238" s="2">
        <v>2765142</v>
      </c>
      <c r="Q238" s="193">
        <v>2.3333723000000001E-2</v>
      </c>
      <c r="R238" s="111">
        <v>0</v>
      </c>
      <c r="S238" s="111">
        <v>0</v>
      </c>
      <c r="T238" s="111">
        <v>0.12328431400000001</v>
      </c>
      <c r="U238" s="111">
        <v>0.87671568600000005</v>
      </c>
      <c r="V238" s="110">
        <f t="shared" si="47"/>
        <v>3.9308176100628931E-3</v>
      </c>
      <c r="W238" s="110">
        <v>0.36231249999999998</v>
      </c>
      <c r="X238" s="110">
        <v>0.29461670499999998</v>
      </c>
      <c r="Y238" s="110">
        <f t="shared" si="48"/>
        <v>0.29461670494143755</v>
      </c>
      <c r="Z238" s="2" t="s">
        <v>532</v>
      </c>
      <c r="AA238" s="2" t="s">
        <v>532</v>
      </c>
      <c r="AB238" s="2">
        <v>0.22500000000000001</v>
      </c>
      <c r="AC238" s="110">
        <v>0.30440624999999999</v>
      </c>
      <c r="AD238" s="44">
        <f t="shared" si="49"/>
        <v>0</v>
      </c>
      <c r="AE238" s="44">
        <f t="shared" si="50"/>
        <v>0</v>
      </c>
      <c r="AF238" s="44">
        <f t="shared" si="51"/>
        <v>6.0748345723499993E-3</v>
      </c>
      <c r="AG238" s="44">
        <f t="shared" si="52"/>
        <v>5.8446223809824817E-2</v>
      </c>
      <c r="AH238" s="44">
        <f t="shared" si="53"/>
        <v>6.4521058382174812E-2</v>
      </c>
      <c r="AI238" s="44">
        <v>303.90305555600003</v>
      </c>
      <c r="AJ238" s="111">
        <f t="shared" si="54"/>
        <v>2.1230802784832665E-4</v>
      </c>
      <c r="AK238" s="2">
        <f t="shared" si="55"/>
        <v>8</v>
      </c>
    </row>
    <row r="239" spans="1:37">
      <c r="A239" s="2">
        <v>249</v>
      </c>
      <c r="B239" s="2" t="s">
        <v>302</v>
      </c>
      <c r="C239" s="2" t="s">
        <v>1</v>
      </c>
      <c r="D239" s="2" t="s">
        <v>448</v>
      </c>
      <c r="E239" s="2" t="s">
        <v>768</v>
      </c>
      <c r="F239" s="2" t="s">
        <v>64</v>
      </c>
      <c r="H239" s="2" t="s">
        <v>882</v>
      </c>
      <c r="I239" s="2">
        <v>3076</v>
      </c>
      <c r="J239" s="193">
        <v>40</v>
      </c>
      <c r="K239" s="110">
        <f t="shared" si="42"/>
        <v>1.3003901170351105E-2</v>
      </c>
      <c r="L239" s="44">
        <f t="shared" si="43"/>
        <v>0</v>
      </c>
      <c r="M239" s="44">
        <f t="shared" si="44"/>
        <v>0</v>
      </c>
      <c r="N239" s="44">
        <f t="shared" si="45"/>
        <v>0</v>
      </c>
      <c r="O239" s="44">
        <f t="shared" si="46"/>
        <v>0.2</v>
      </c>
      <c r="P239" s="2">
        <v>1479227</v>
      </c>
      <c r="Q239" s="193">
        <v>0.415218168</v>
      </c>
      <c r="R239" s="111">
        <v>0</v>
      </c>
      <c r="S239" s="111">
        <v>0</v>
      </c>
      <c r="T239" s="111">
        <v>0</v>
      </c>
      <c r="U239" s="111">
        <v>1</v>
      </c>
      <c r="V239" s="110">
        <f t="shared" si="47"/>
        <v>1.3003901170351105E-2</v>
      </c>
      <c r="W239" s="110">
        <v>0.4090625</v>
      </c>
      <c r="X239" s="110">
        <v>0.35057187499999998</v>
      </c>
      <c r="Y239" s="110">
        <f t="shared" si="48"/>
        <v>0.35057187499999998</v>
      </c>
      <c r="Z239" s="2" t="s">
        <v>532</v>
      </c>
      <c r="AA239" s="2" t="s">
        <v>532</v>
      </c>
      <c r="AB239" s="2" t="s">
        <v>532</v>
      </c>
      <c r="AC239" s="110">
        <v>0.35057187499999998</v>
      </c>
      <c r="AD239" s="44">
        <f t="shared" si="49"/>
        <v>0</v>
      </c>
      <c r="AE239" s="44">
        <f t="shared" si="50"/>
        <v>0</v>
      </c>
      <c r="AF239" s="44">
        <f t="shared" si="51"/>
        <v>0</v>
      </c>
      <c r="AG239" s="44">
        <f t="shared" si="52"/>
        <v>0.61420192499999993</v>
      </c>
      <c r="AH239" s="44">
        <f t="shared" si="53"/>
        <v>0.61420192499999993</v>
      </c>
      <c r="AI239" s="44">
        <v>303.90305555600003</v>
      </c>
      <c r="AJ239" s="111">
        <f t="shared" si="54"/>
        <v>2.0210455728268298E-3</v>
      </c>
      <c r="AK239" s="2">
        <f t="shared" si="55"/>
        <v>67</v>
      </c>
    </row>
    <row r="240" spans="1:37">
      <c r="A240" s="2">
        <v>250</v>
      </c>
      <c r="B240" s="2" t="s">
        <v>303</v>
      </c>
      <c r="C240" s="2" t="s">
        <v>1</v>
      </c>
      <c r="D240" s="2" t="s">
        <v>448</v>
      </c>
      <c r="E240" s="2" t="s">
        <v>768</v>
      </c>
      <c r="F240" s="2" t="s">
        <v>64</v>
      </c>
      <c r="H240" s="2" t="s">
        <v>882</v>
      </c>
      <c r="I240" s="2">
        <v>2280</v>
      </c>
      <c r="J240" s="193">
        <v>26</v>
      </c>
      <c r="K240" s="110">
        <f t="shared" si="42"/>
        <v>1.1403508771929825E-2</v>
      </c>
      <c r="L240" s="44">
        <f t="shared" si="43"/>
        <v>0</v>
      </c>
      <c r="M240" s="44">
        <f t="shared" si="44"/>
        <v>0</v>
      </c>
      <c r="N240" s="44">
        <f t="shared" si="45"/>
        <v>0</v>
      </c>
      <c r="O240" s="44">
        <f t="shared" si="46"/>
        <v>0.13</v>
      </c>
      <c r="P240" s="2">
        <v>919043</v>
      </c>
      <c r="Q240" s="193">
        <v>0.452633234</v>
      </c>
      <c r="R240" s="111">
        <v>0</v>
      </c>
      <c r="S240" s="111">
        <v>0</v>
      </c>
      <c r="T240" s="111">
        <v>0</v>
      </c>
      <c r="U240" s="111">
        <v>1</v>
      </c>
      <c r="V240" s="110">
        <f t="shared" si="47"/>
        <v>1.1403508771929825E-2</v>
      </c>
      <c r="W240" s="110">
        <v>0.40268749999999998</v>
      </c>
      <c r="X240" s="110">
        <v>0.36528749999999999</v>
      </c>
      <c r="Y240" s="110">
        <f t="shared" si="48"/>
        <v>0.36528749999999999</v>
      </c>
      <c r="Z240" s="2" t="s">
        <v>532</v>
      </c>
      <c r="AA240" s="2" t="s">
        <v>532</v>
      </c>
      <c r="AB240" s="2" t="s">
        <v>532</v>
      </c>
      <c r="AC240" s="110">
        <v>0.36528749999999999</v>
      </c>
      <c r="AD240" s="44">
        <f t="shared" si="49"/>
        <v>0</v>
      </c>
      <c r="AE240" s="44">
        <f t="shared" si="50"/>
        <v>0</v>
      </c>
      <c r="AF240" s="44">
        <f t="shared" si="51"/>
        <v>0</v>
      </c>
      <c r="AG240" s="44">
        <f t="shared" si="52"/>
        <v>0.41598940499999998</v>
      </c>
      <c r="AH240" s="44">
        <f t="shared" si="53"/>
        <v>0.41598940499999998</v>
      </c>
      <c r="AI240" s="44">
        <v>303.90305555600003</v>
      </c>
      <c r="AJ240" s="111">
        <f t="shared" si="54"/>
        <v>1.3688227130159469E-3</v>
      </c>
      <c r="AK240" s="2">
        <f t="shared" si="55"/>
        <v>43</v>
      </c>
    </row>
    <row r="241" spans="1:37">
      <c r="A241" s="2">
        <v>251</v>
      </c>
      <c r="B241" s="2" t="s">
        <v>304</v>
      </c>
      <c r="C241" s="2" t="s">
        <v>1</v>
      </c>
      <c r="D241" s="2" t="s">
        <v>448</v>
      </c>
      <c r="E241" s="2" t="s">
        <v>768</v>
      </c>
      <c r="F241" s="2" t="s">
        <v>64</v>
      </c>
      <c r="H241" s="2" t="s">
        <v>882</v>
      </c>
      <c r="I241" s="2">
        <v>688</v>
      </c>
      <c r="J241" s="193">
        <v>0</v>
      </c>
      <c r="K241" s="110">
        <f t="shared" si="42"/>
        <v>0</v>
      </c>
      <c r="L241" s="44">
        <f t="shared" si="43"/>
        <v>0</v>
      </c>
      <c r="M241" s="44">
        <f t="shared" si="44"/>
        <v>0</v>
      </c>
      <c r="N241" s="44">
        <f t="shared" si="45"/>
        <v>0</v>
      </c>
      <c r="O241" s="44">
        <f t="shared" si="46"/>
        <v>0</v>
      </c>
      <c r="P241" s="2">
        <v>1526142</v>
      </c>
      <c r="Q241" s="193">
        <v>0</v>
      </c>
      <c r="R241" s="111">
        <v>0</v>
      </c>
      <c r="S241" s="111">
        <v>0</v>
      </c>
      <c r="T241" s="111">
        <v>0</v>
      </c>
      <c r="U241" s="111">
        <v>1</v>
      </c>
      <c r="V241" s="110">
        <f t="shared" si="47"/>
        <v>0</v>
      </c>
      <c r="W241" s="110">
        <v>0.40534374999999995</v>
      </c>
      <c r="X241" s="110">
        <v>0.33521875000000001</v>
      </c>
      <c r="Y241" s="110">
        <f t="shared" si="48"/>
        <v>0.33521875000000001</v>
      </c>
      <c r="Z241" s="2" t="s">
        <v>532</v>
      </c>
      <c r="AA241" s="2" t="s">
        <v>532</v>
      </c>
      <c r="AB241" s="2" t="s">
        <v>532</v>
      </c>
      <c r="AC241" s="110">
        <v>0.33521875000000001</v>
      </c>
      <c r="AD241" s="44">
        <f t="shared" si="49"/>
        <v>0</v>
      </c>
      <c r="AE241" s="44">
        <f t="shared" si="50"/>
        <v>0</v>
      </c>
      <c r="AF241" s="44">
        <f t="shared" si="51"/>
        <v>0</v>
      </c>
      <c r="AG241" s="44">
        <f t="shared" si="52"/>
        <v>0</v>
      </c>
      <c r="AH241" s="44">
        <f t="shared" si="53"/>
        <v>0</v>
      </c>
      <c r="AI241" s="44">
        <v>303.90305555600003</v>
      </c>
      <c r="AJ241" s="111">
        <f t="shared" si="54"/>
        <v>0</v>
      </c>
      <c r="AK241" s="2">
        <f t="shared" si="55"/>
        <v>0</v>
      </c>
    </row>
    <row r="242" spans="1:37">
      <c r="A242" s="2">
        <v>252</v>
      </c>
      <c r="B242" s="2" t="s">
        <v>305</v>
      </c>
      <c r="C242" s="2" t="s">
        <v>1</v>
      </c>
      <c r="D242" s="2" t="s">
        <v>448</v>
      </c>
      <c r="E242" s="2" t="s">
        <v>768</v>
      </c>
      <c r="F242" s="2" t="s">
        <v>64</v>
      </c>
      <c r="H242" s="2" t="s">
        <v>882</v>
      </c>
      <c r="I242" s="2">
        <v>3467</v>
      </c>
      <c r="J242" s="193">
        <v>439</v>
      </c>
      <c r="K242" s="110">
        <f t="shared" si="42"/>
        <v>0.12662244014998558</v>
      </c>
      <c r="L242" s="44">
        <f t="shared" si="43"/>
        <v>0</v>
      </c>
      <c r="M242" s="44">
        <f t="shared" si="44"/>
        <v>0</v>
      </c>
      <c r="N242" s="44">
        <f t="shared" si="45"/>
        <v>0</v>
      </c>
      <c r="O242" s="44">
        <f t="shared" si="46"/>
        <v>2.1949999999999998</v>
      </c>
      <c r="P242" s="2">
        <v>927490</v>
      </c>
      <c r="Q242" s="193">
        <v>7.6324079029999998</v>
      </c>
      <c r="R242" s="111">
        <v>0</v>
      </c>
      <c r="S242" s="111">
        <v>0</v>
      </c>
      <c r="T242" s="111">
        <v>0</v>
      </c>
      <c r="U242" s="111">
        <v>1</v>
      </c>
      <c r="V242" s="110">
        <f t="shared" si="47"/>
        <v>0.12662244014998558</v>
      </c>
      <c r="W242" s="110">
        <v>0.42234375000000007</v>
      </c>
      <c r="X242" s="110">
        <v>0.36815625000000002</v>
      </c>
      <c r="Y242" s="110">
        <f t="shared" si="48"/>
        <v>0.36815625000000002</v>
      </c>
      <c r="Z242" s="2" t="s">
        <v>532</v>
      </c>
      <c r="AA242" s="2" t="s">
        <v>532</v>
      </c>
      <c r="AB242" s="2" t="s">
        <v>532</v>
      </c>
      <c r="AC242" s="110">
        <v>0.36815625000000002</v>
      </c>
      <c r="AD242" s="44">
        <f t="shared" si="49"/>
        <v>0</v>
      </c>
      <c r="AE242" s="44">
        <f t="shared" si="50"/>
        <v>0</v>
      </c>
      <c r="AF242" s="44">
        <f t="shared" si="51"/>
        <v>0</v>
      </c>
      <c r="AG242" s="44">
        <f t="shared" si="52"/>
        <v>7.0789820062500004</v>
      </c>
      <c r="AH242" s="44">
        <f t="shared" si="53"/>
        <v>7.0789820062500004</v>
      </c>
      <c r="AI242" s="44">
        <v>303.90305555600003</v>
      </c>
      <c r="AJ242" s="111">
        <f t="shared" si="54"/>
        <v>2.3293553246112594E-2</v>
      </c>
      <c r="AK242" s="2">
        <f t="shared" si="55"/>
        <v>732</v>
      </c>
    </row>
    <row r="243" spans="1:37">
      <c r="A243" s="2">
        <v>253</v>
      </c>
      <c r="B243" s="2" t="s">
        <v>306</v>
      </c>
      <c r="C243" s="2" t="s">
        <v>1</v>
      </c>
      <c r="D243" s="2" t="s">
        <v>448</v>
      </c>
      <c r="E243" s="2" t="s">
        <v>768</v>
      </c>
      <c r="F243" s="2" t="s">
        <v>64</v>
      </c>
      <c r="H243" s="2" t="s">
        <v>882</v>
      </c>
      <c r="I243" s="2">
        <v>8332</v>
      </c>
      <c r="J243" s="193">
        <v>504</v>
      </c>
      <c r="K243" s="110">
        <f t="shared" si="42"/>
        <v>6.0489678348535768E-2</v>
      </c>
      <c r="L243" s="44">
        <f t="shared" si="43"/>
        <v>0</v>
      </c>
      <c r="M243" s="44">
        <f t="shared" si="44"/>
        <v>0</v>
      </c>
      <c r="N243" s="44">
        <f t="shared" si="45"/>
        <v>0</v>
      </c>
      <c r="O243" s="44">
        <f t="shared" si="46"/>
        <v>2.52</v>
      </c>
      <c r="P243" s="2">
        <v>811004</v>
      </c>
      <c r="Q243" s="193">
        <v>9.6306327710000001</v>
      </c>
      <c r="R243" s="111">
        <v>0</v>
      </c>
      <c r="S243" s="111">
        <v>0</v>
      </c>
      <c r="T243" s="111">
        <v>0</v>
      </c>
      <c r="U243" s="111">
        <v>1</v>
      </c>
      <c r="V243" s="110">
        <f t="shared" si="47"/>
        <v>6.0489678348535768E-2</v>
      </c>
      <c r="W243" s="110">
        <v>0.40375</v>
      </c>
      <c r="X243" s="110">
        <v>0.35381249999999997</v>
      </c>
      <c r="Y243" s="110">
        <f t="shared" si="48"/>
        <v>0.35381249999999997</v>
      </c>
      <c r="Z243" s="2" t="s">
        <v>532</v>
      </c>
      <c r="AA243" s="2" t="s">
        <v>532</v>
      </c>
      <c r="AB243" s="2" t="s">
        <v>532</v>
      </c>
      <c r="AC243" s="110">
        <v>0.35381249999999997</v>
      </c>
      <c r="AD243" s="44">
        <f t="shared" si="49"/>
        <v>0</v>
      </c>
      <c r="AE243" s="44">
        <f t="shared" si="50"/>
        <v>0</v>
      </c>
      <c r="AF243" s="44">
        <f t="shared" si="51"/>
        <v>0</v>
      </c>
      <c r="AG243" s="44">
        <f t="shared" si="52"/>
        <v>7.8104816999999995</v>
      </c>
      <c r="AH243" s="44">
        <f t="shared" si="53"/>
        <v>7.8104816999999995</v>
      </c>
      <c r="AI243" s="44">
        <v>303.90305555600003</v>
      </c>
      <c r="AJ243" s="111">
        <f t="shared" si="54"/>
        <v>2.5700569827145969E-2</v>
      </c>
      <c r="AK243" s="2">
        <f t="shared" si="55"/>
        <v>840</v>
      </c>
    </row>
    <row r="244" spans="1:37">
      <c r="A244" s="2">
        <v>254</v>
      </c>
      <c r="B244" s="2" t="s">
        <v>307</v>
      </c>
      <c r="C244" s="2" t="s">
        <v>1</v>
      </c>
      <c r="D244" s="2" t="s">
        <v>448</v>
      </c>
      <c r="E244" s="2" t="s">
        <v>768</v>
      </c>
      <c r="F244" s="2" t="s">
        <v>64</v>
      </c>
      <c r="H244" s="2" t="s">
        <v>882</v>
      </c>
      <c r="I244" s="2">
        <v>1548</v>
      </c>
      <c r="J244" s="193">
        <v>15</v>
      </c>
      <c r="K244" s="110">
        <f t="shared" si="42"/>
        <v>9.6899224806201549E-3</v>
      </c>
      <c r="L244" s="44">
        <f t="shared" si="43"/>
        <v>0</v>
      </c>
      <c r="M244" s="44">
        <f t="shared" si="44"/>
        <v>0</v>
      </c>
      <c r="N244" s="44">
        <f t="shared" si="45"/>
        <v>0</v>
      </c>
      <c r="O244" s="44">
        <f t="shared" si="46"/>
        <v>7.4999999999999997E-2</v>
      </c>
      <c r="P244" s="2">
        <v>1378722</v>
      </c>
      <c r="Q244" s="193">
        <v>0.15490593599999999</v>
      </c>
      <c r="R244" s="111">
        <v>0</v>
      </c>
      <c r="S244" s="111">
        <v>0</v>
      </c>
      <c r="T244" s="111">
        <v>0</v>
      </c>
      <c r="U244" s="111">
        <v>1</v>
      </c>
      <c r="V244" s="110">
        <f t="shared" si="47"/>
        <v>9.6899224806201549E-3</v>
      </c>
      <c r="W244" s="110">
        <v>0.35859374999999999</v>
      </c>
      <c r="X244" s="110">
        <v>0.32507187500000001</v>
      </c>
      <c r="Y244" s="110">
        <f t="shared" si="48"/>
        <v>0.32507187500000001</v>
      </c>
      <c r="Z244" s="2" t="s">
        <v>532</v>
      </c>
      <c r="AA244" s="2" t="s">
        <v>532</v>
      </c>
      <c r="AB244" s="2" t="s">
        <v>532</v>
      </c>
      <c r="AC244" s="110">
        <v>0.32507187500000001</v>
      </c>
      <c r="AD244" s="44">
        <f t="shared" si="49"/>
        <v>0</v>
      </c>
      <c r="AE244" s="44">
        <f t="shared" si="50"/>
        <v>0</v>
      </c>
      <c r="AF244" s="44">
        <f t="shared" si="51"/>
        <v>0</v>
      </c>
      <c r="AG244" s="44">
        <f t="shared" si="52"/>
        <v>0.21357222187500002</v>
      </c>
      <c r="AH244" s="44">
        <f t="shared" si="53"/>
        <v>0.21357222187500002</v>
      </c>
      <c r="AI244" s="44">
        <v>303.90305555600003</v>
      </c>
      <c r="AJ244" s="111">
        <f t="shared" si="54"/>
        <v>7.0276431240305583E-4</v>
      </c>
      <c r="AK244" s="2">
        <f t="shared" si="55"/>
        <v>25</v>
      </c>
    </row>
    <row r="245" spans="1:37">
      <c r="A245" s="2">
        <v>255</v>
      </c>
      <c r="B245" s="2" t="s">
        <v>308</v>
      </c>
      <c r="C245" s="2" t="s">
        <v>1</v>
      </c>
      <c r="D245" s="2" t="s">
        <v>448</v>
      </c>
      <c r="E245" s="2" t="s">
        <v>768</v>
      </c>
      <c r="F245" s="2" t="s">
        <v>64</v>
      </c>
      <c r="H245" s="2" t="s">
        <v>882</v>
      </c>
      <c r="I245" s="2">
        <v>2037</v>
      </c>
      <c r="J245" s="193">
        <v>7</v>
      </c>
      <c r="K245" s="110">
        <f t="shared" si="42"/>
        <v>3.4364261168384879E-3</v>
      </c>
      <c r="L245" s="44">
        <f t="shared" si="43"/>
        <v>0</v>
      </c>
      <c r="M245" s="44">
        <f t="shared" si="44"/>
        <v>0</v>
      </c>
      <c r="N245" s="44">
        <f t="shared" si="45"/>
        <v>0</v>
      </c>
      <c r="O245" s="44">
        <f t="shared" si="46"/>
        <v>3.5000000000000003E-2</v>
      </c>
      <c r="P245" s="2">
        <v>2289330</v>
      </c>
      <c r="Q245" s="193">
        <v>4.3371820999999998E-2</v>
      </c>
      <c r="R245" s="111">
        <v>0</v>
      </c>
      <c r="S245" s="111">
        <v>0</v>
      </c>
      <c r="T245" s="111">
        <v>0</v>
      </c>
      <c r="U245" s="111">
        <v>1</v>
      </c>
      <c r="V245" s="110">
        <f t="shared" si="47"/>
        <v>3.4364261168384879E-3</v>
      </c>
      <c r="W245" s="110">
        <v>0.39046874999999998</v>
      </c>
      <c r="X245" s="110">
        <v>0.32385000000000003</v>
      </c>
      <c r="Y245" s="110">
        <f t="shared" si="48"/>
        <v>0.32385000000000003</v>
      </c>
      <c r="Z245" s="2" t="s">
        <v>532</v>
      </c>
      <c r="AA245" s="2" t="s">
        <v>532</v>
      </c>
      <c r="AB245" s="2" t="s">
        <v>532</v>
      </c>
      <c r="AC245" s="110">
        <v>0.32385000000000003</v>
      </c>
      <c r="AD245" s="44">
        <f t="shared" si="49"/>
        <v>0</v>
      </c>
      <c r="AE245" s="44">
        <f t="shared" si="50"/>
        <v>0</v>
      </c>
      <c r="AF245" s="44">
        <f t="shared" si="51"/>
        <v>0</v>
      </c>
      <c r="AG245" s="44">
        <f t="shared" si="52"/>
        <v>9.9292410000000011E-2</v>
      </c>
      <c r="AH245" s="44">
        <f t="shared" si="53"/>
        <v>9.9292410000000011E-2</v>
      </c>
      <c r="AI245" s="44">
        <v>303.90305555600003</v>
      </c>
      <c r="AJ245" s="111">
        <f t="shared" si="54"/>
        <v>3.267239607655194E-4</v>
      </c>
      <c r="AK245" s="2">
        <f t="shared" si="55"/>
        <v>12</v>
      </c>
    </row>
    <row r="246" spans="1:37">
      <c r="A246" s="2">
        <v>256</v>
      </c>
      <c r="B246" s="2" t="s">
        <v>309</v>
      </c>
      <c r="C246" s="2" t="s">
        <v>1</v>
      </c>
      <c r="D246" s="2" t="s">
        <v>448</v>
      </c>
      <c r="E246" s="2" t="s">
        <v>768</v>
      </c>
      <c r="F246" s="2" t="s">
        <v>64</v>
      </c>
      <c r="H246" s="2" t="s">
        <v>882</v>
      </c>
      <c r="I246" s="2">
        <v>4803</v>
      </c>
      <c r="J246" s="193">
        <v>84</v>
      </c>
      <c r="K246" s="110">
        <f t="shared" si="42"/>
        <v>1.7489069331667707E-2</v>
      </c>
      <c r="L246" s="44">
        <f t="shared" si="43"/>
        <v>0</v>
      </c>
      <c r="M246" s="44">
        <f t="shared" si="44"/>
        <v>0</v>
      </c>
      <c r="N246" s="44">
        <f t="shared" si="45"/>
        <v>0</v>
      </c>
      <c r="O246" s="44">
        <f t="shared" si="46"/>
        <v>0.42</v>
      </c>
      <c r="P246" s="2">
        <v>2168542</v>
      </c>
      <c r="Q246" s="193">
        <v>0.56062813199999995</v>
      </c>
      <c r="R246" s="111">
        <v>0</v>
      </c>
      <c r="S246" s="111">
        <v>0</v>
      </c>
      <c r="T246" s="111">
        <v>0</v>
      </c>
      <c r="U246" s="111">
        <v>1</v>
      </c>
      <c r="V246" s="110">
        <f t="shared" si="47"/>
        <v>1.7489069331667707E-2</v>
      </c>
      <c r="W246" s="110">
        <v>0.38993749999999999</v>
      </c>
      <c r="X246" s="110">
        <v>0.3304375</v>
      </c>
      <c r="Y246" s="110">
        <f t="shared" si="48"/>
        <v>0.3304375</v>
      </c>
      <c r="Z246" s="2" t="s">
        <v>532</v>
      </c>
      <c r="AA246" s="2" t="s">
        <v>532</v>
      </c>
      <c r="AB246" s="2" t="s">
        <v>532</v>
      </c>
      <c r="AC246" s="110">
        <v>0.3304375</v>
      </c>
      <c r="AD246" s="44">
        <f t="shared" si="49"/>
        <v>0</v>
      </c>
      <c r="AE246" s="44">
        <f t="shared" si="50"/>
        <v>0</v>
      </c>
      <c r="AF246" s="44">
        <f t="shared" si="51"/>
        <v>0</v>
      </c>
      <c r="AG246" s="44">
        <f t="shared" si="52"/>
        <v>1.2157456499999999</v>
      </c>
      <c r="AH246" s="44">
        <f t="shared" si="53"/>
        <v>1.2157456499999999</v>
      </c>
      <c r="AI246" s="44">
        <v>303.90305555600003</v>
      </c>
      <c r="AJ246" s="111">
        <f t="shared" si="54"/>
        <v>4.0004390471683662E-3</v>
      </c>
      <c r="AK246" s="2">
        <f t="shared" si="55"/>
        <v>140</v>
      </c>
    </row>
    <row r="247" spans="1:37">
      <c r="A247" s="2">
        <v>257</v>
      </c>
      <c r="B247" s="2" t="s">
        <v>310</v>
      </c>
      <c r="C247" s="2" t="s">
        <v>1</v>
      </c>
      <c r="D247" s="2" t="s">
        <v>448</v>
      </c>
      <c r="E247" s="2" t="s">
        <v>768</v>
      </c>
      <c r="F247" s="2" t="s">
        <v>64</v>
      </c>
      <c r="H247" s="2" t="s">
        <v>882</v>
      </c>
      <c r="I247" s="2">
        <v>4912</v>
      </c>
      <c r="J247" s="193">
        <v>252</v>
      </c>
      <c r="K247" s="110">
        <f t="shared" si="42"/>
        <v>5.1302931596091207E-2</v>
      </c>
      <c r="L247" s="44">
        <f t="shared" si="43"/>
        <v>0</v>
      </c>
      <c r="M247" s="44">
        <f t="shared" si="44"/>
        <v>0</v>
      </c>
      <c r="N247" s="44">
        <f t="shared" si="45"/>
        <v>0</v>
      </c>
      <c r="O247" s="44">
        <f t="shared" si="46"/>
        <v>1.26</v>
      </c>
      <c r="P247" s="2">
        <v>1785506</v>
      </c>
      <c r="Q247" s="193">
        <v>2.1116564019999999</v>
      </c>
      <c r="R247" s="111">
        <v>0</v>
      </c>
      <c r="S247" s="111">
        <v>0</v>
      </c>
      <c r="T247" s="111">
        <v>0</v>
      </c>
      <c r="U247" s="111">
        <v>1</v>
      </c>
      <c r="V247" s="110">
        <f t="shared" si="47"/>
        <v>5.1302931596091207E-2</v>
      </c>
      <c r="W247" s="110">
        <v>0.37187500000000001</v>
      </c>
      <c r="X247" s="110">
        <v>0.34159374999999997</v>
      </c>
      <c r="Y247" s="110">
        <f t="shared" si="48"/>
        <v>0.34159374999999997</v>
      </c>
      <c r="Z247" s="2" t="s">
        <v>532</v>
      </c>
      <c r="AA247" s="2" t="s">
        <v>532</v>
      </c>
      <c r="AB247" s="2" t="s">
        <v>532</v>
      </c>
      <c r="AC247" s="110">
        <v>0.34159374999999997</v>
      </c>
      <c r="AD247" s="44">
        <f t="shared" si="49"/>
        <v>0</v>
      </c>
      <c r="AE247" s="44">
        <f t="shared" si="50"/>
        <v>0</v>
      </c>
      <c r="AF247" s="44">
        <f t="shared" si="51"/>
        <v>0</v>
      </c>
      <c r="AG247" s="44">
        <f t="shared" si="52"/>
        <v>3.7703751749999999</v>
      </c>
      <c r="AH247" s="44">
        <f t="shared" si="53"/>
        <v>3.7703751749999999</v>
      </c>
      <c r="AI247" s="44">
        <v>303.90305555600003</v>
      </c>
      <c r="AJ247" s="111">
        <f t="shared" si="54"/>
        <v>1.2406506305446591E-2</v>
      </c>
      <c r="AK247" s="2">
        <f t="shared" si="55"/>
        <v>420</v>
      </c>
    </row>
    <row r="248" spans="1:37">
      <c r="A248" s="2">
        <v>258</v>
      </c>
      <c r="B248" s="2" t="s">
        <v>311</v>
      </c>
      <c r="C248" s="2" t="s">
        <v>1</v>
      </c>
      <c r="D248" s="2" t="s">
        <v>448</v>
      </c>
      <c r="E248" s="2" t="s">
        <v>768</v>
      </c>
      <c r="F248" s="2" t="s">
        <v>64</v>
      </c>
      <c r="H248" s="2" t="s">
        <v>882</v>
      </c>
      <c r="I248" s="2">
        <v>5906</v>
      </c>
      <c r="J248" s="193">
        <v>900</v>
      </c>
      <c r="K248" s="110">
        <f t="shared" si="42"/>
        <v>0.15238740264138165</v>
      </c>
      <c r="L248" s="44">
        <f t="shared" si="43"/>
        <v>0</v>
      </c>
      <c r="M248" s="44">
        <f t="shared" si="44"/>
        <v>0</v>
      </c>
      <c r="N248" s="44">
        <f t="shared" si="45"/>
        <v>0</v>
      </c>
      <c r="O248" s="44">
        <f t="shared" si="46"/>
        <v>4.5</v>
      </c>
      <c r="P248" s="2">
        <v>739568</v>
      </c>
      <c r="Q248" s="193">
        <v>18.694462003000002</v>
      </c>
      <c r="R248" s="111">
        <v>0</v>
      </c>
      <c r="S248" s="111">
        <v>0</v>
      </c>
      <c r="T248" s="111">
        <v>0</v>
      </c>
      <c r="U248" s="111">
        <v>1</v>
      </c>
      <c r="V248" s="110">
        <f t="shared" si="47"/>
        <v>0.15238740264138165</v>
      </c>
      <c r="W248" s="110">
        <v>0.39206249999999998</v>
      </c>
      <c r="X248" s="110">
        <v>0.35073124999999999</v>
      </c>
      <c r="Y248" s="110">
        <f t="shared" si="48"/>
        <v>0.35073124999999999</v>
      </c>
      <c r="Z248" s="2" t="s">
        <v>532</v>
      </c>
      <c r="AA248" s="2" t="s">
        <v>532</v>
      </c>
      <c r="AB248" s="2" t="s">
        <v>532</v>
      </c>
      <c r="AC248" s="110">
        <v>0.35073124999999999</v>
      </c>
      <c r="AD248" s="44">
        <f t="shared" si="49"/>
        <v>0</v>
      </c>
      <c r="AE248" s="44">
        <f t="shared" si="50"/>
        <v>0</v>
      </c>
      <c r="AF248" s="44">
        <f t="shared" si="51"/>
        <v>0</v>
      </c>
      <c r="AG248" s="44">
        <f t="shared" si="52"/>
        <v>13.825825874999998</v>
      </c>
      <c r="AH248" s="44">
        <f t="shared" si="53"/>
        <v>13.825825874999998</v>
      </c>
      <c r="AI248" s="44">
        <v>303.90305555600003</v>
      </c>
      <c r="AJ248" s="111">
        <f t="shared" si="54"/>
        <v>4.5494198305131295E-2</v>
      </c>
      <c r="AK248" s="2">
        <f t="shared" si="55"/>
        <v>1500</v>
      </c>
    </row>
    <row r="249" spans="1:37">
      <c r="A249" s="2">
        <v>259</v>
      </c>
      <c r="B249" s="2" t="s">
        <v>312</v>
      </c>
      <c r="C249" s="2" t="s">
        <v>1</v>
      </c>
      <c r="D249" s="2" t="s">
        <v>448</v>
      </c>
      <c r="E249" s="2" t="s">
        <v>768</v>
      </c>
      <c r="F249" s="2" t="s">
        <v>64</v>
      </c>
      <c r="H249" s="2" t="s">
        <v>882</v>
      </c>
      <c r="I249" s="2">
        <v>5954</v>
      </c>
      <c r="J249" s="193">
        <v>227</v>
      </c>
      <c r="K249" s="110">
        <f t="shared" si="42"/>
        <v>3.81256298286866E-2</v>
      </c>
      <c r="L249" s="44">
        <f t="shared" si="43"/>
        <v>0</v>
      </c>
      <c r="M249" s="44">
        <f t="shared" si="44"/>
        <v>0</v>
      </c>
      <c r="N249" s="44">
        <f t="shared" si="45"/>
        <v>0</v>
      </c>
      <c r="O249" s="44">
        <f t="shared" si="46"/>
        <v>1.135</v>
      </c>
      <c r="P249" s="2">
        <v>1324254</v>
      </c>
      <c r="Q249" s="193">
        <v>2.5208365989999999</v>
      </c>
      <c r="R249" s="111">
        <v>0</v>
      </c>
      <c r="S249" s="111">
        <v>0</v>
      </c>
      <c r="T249" s="111">
        <v>0</v>
      </c>
      <c r="U249" s="111">
        <v>1</v>
      </c>
      <c r="V249" s="110">
        <f t="shared" si="47"/>
        <v>3.81256298286866E-2</v>
      </c>
      <c r="W249" s="110">
        <v>0.40321874999999996</v>
      </c>
      <c r="X249" s="110">
        <v>0.33574999999999999</v>
      </c>
      <c r="Y249" s="110">
        <f t="shared" si="48"/>
        <v>0.33574999999999999</v>
      </c>
      <c r="Z249" s="2" t="s">
        <v>532</v>
      </c>
      <c r="AA249" s="2" t="s">
        <v>532</v>
      </c>
      <c r="AB249" s="2" t="s">
        <v>532</v>
      </c>
      <c r="AC249" s="110">
        <v>0.33574999999999999</v>
      </c>
      <c r="AD249" s="44">
        <f t="shared" si="49"/>
        <v>0</v>
      </c>
      <c r="AE249" s="44">
        <f t="shared" si="50"/>
        <v>0</v>
      </c>
      <c r="AF249" s="44">
        <f t="shared" si="51"/>
        <v>0</v>
      </c>
      <c r="AG249" s="44">
        <f t="shared" si="52"/>
        <v>3.3382279499999998</v>
      </c>
      <c r="AH249" s="44">
        <f t="shared" si="53"/>
        <v>3.3382279499999998</v>
      </c>
      <c r="AI249" s="44">
        <v>303.90305555600003</v>
      </c>
      <c r="AJ249" s="111">
        <f t="shared" si="54"/>
        <v>1.0984515913775887E-2</v>
      </c>
      <c r="AK249" s="2">
        <f t="shared" si="55"/>
        <v>378</v>
      </c>
    </row>
    <row r="250" spans="1:37">
      <c r="A250" s="2">
        <v>260</v>
      </c>
      <c r="B250" s="2" t="s">
        <v>313</v>
      </c>
      <c r="C250" s="2" t="s">
        <v>1</v>
      </c>
      <c r="D250" s="2" t="s">
        <v>448</v>
      </c>
      <c r="E250" s="2" t="s">
        <v>768</v>
      </c>
      <c r="F250" s="2" t="s">
        <v>64</v>
      </c>
      <c r="H250" s="2" t="s">
        <v>882</v>
      </c>
      <c r="I250" s="2">
        <v>6180</v>
      </c>
      <c r="J250" s="193">
        <v>257</v>
      </c>
      <c r="K250" s="110">
        <f t="shared" si="42"/>
        <v>4.1585760517799351E-2</v>
      </c>
      <c r="L250" s="44">
        <f t="shared" si="43"/>
        <v>0</v>
      </c>
      <c r="M250" s="44">
        <f t="shared" si="44"/>
        <v>0</v>
      </c>
      <c r="N250" s="44">
        <f t="shared" si="45"/>
        <v>0</v>
      </c>
      <c r="O250" s="44">
        <f t="shared" si="46"/>
        <v>1.2849999999999999</v>
      </c>
      <c r="P250" s="2">
        <v>1600427</v>
      </c>
      <c r="Q250" s="193">
        <v>2.4698567589999998</v>
      </c>
      <c r="R250" s="111">
        <v>0</v>
      </c>
      <c r="S250" s="111">
        <v>0</v>
      </c>
      <c r="T250" s="111">
        <v>0</v>
      </c>
      <c r="U250" s="111">
        <v>1</v>
      </c>
      <c r="V250" s="110">
        <f t="shared" si="47"/>
        <v>4.1585760517799351E-2</v>
      </c>
      <c r="W250" s="110">
        <v>0.40693750000000001</v>
      </c>
      <c r="X250" s="110">
        <v>0.35115625</v>
      </c>
      <c r="Y250" s="110">
        <f t="shared" si="48"/>
        <v>0.35115625</v>
      </c>
      <c r="Z250" s="2" t="s">
        <v>532</v>
      </c>
      <c r="AA250" s="2" t="s">
        <v>532</v>
      </c>
      <c r="AB250" s="2" t="s">
        <v>532</v>
      </c>
      <c r="AC250" s="110">
        <v>0.35115625</v>
      </c>
      <c r="AD250" s="44">
        <f t="shared" si="49"/>
        <v>0</v>
      </c>
      <c r="AE250" s="44">
        <f t="shared" si="50"/>
        <v>0</v>
      </c>
      <c r="AF250" s="44">
        <f t="shared" si="51"/>
        <v>0</v>
      </c>
      <c r="AG250" s="44">
        <f t="shared" si="52"/>
        <v>3.9528254437499997</v>
      </c>
      <c r="AH250" s="44">
        <f t="shared" si="53"/>
        <v>3.9528254437499997</v>
      </c>
      <c r="AI250" s="44">
        <v>303.90305555600003</v>
      </c>
      <c r="AJ250" s="111">
        <f t="shared" si="54"/>
        <v>1.3006863114680382E-2</v>
      </c>
      <c r="AK250" s="2">
        <f t="shared" si="55"/>
        <v>428</v>
      </c>
    </row>
    <row r="251" spans="1:37">
      <c r="A251" s="2">
        <v>261</v>
      </c>
      <c r="B251" s="2" t="s">
        <v>314</v>
      </c>
      <c r="C251" s="2" t="s">
        <v>1</v>
      </c>
      <c r="D251" s="2" t="s">
        <v>448</v>
      </c>
      <c r="E251" s="2" t="s">
        <v>768</v>
      </c>
      <c r="F251" s="2" t="s">
        <v>64</v>
      </c>
      <c r="H251" s="2" t="s">
        <v>882</v>
      </c>
      <c r="I251" s="2">
        <v>901</v>
      </c>
      <c r="J251" s="193">
        <v>0</v>
      </c>
      <c r="K251" s="110">
        <f t="shared" si="42"/>
        <v>0</v>
      </c>
      <c r="L251" s="44">
        <f t="shared" si="43"/>
        <v>0</v>
      </c>
      <c r="M251" s="44">
        <f t="shared" si="44"/>
        <v>0</v>
      </c>
      <c r="N251" s="44">
        <f t="shared" si="45"/>
        <v>0</v>
      </c>
      <c r="O251" s="44">
        <f t="shared" si="46"/>
        <v>0</v>
      </c>
      <c r="P251" s="2">
        <v>2847401</v>
      </c>
      <c r="Q251" s="193">
        <v>0</v>
      </c>
      <c r="R251" s="111">
        <v>0</v>
      </c>
      <c r="S251" s="111">
        <v>0</v>
      </c>
      <c r="T251" s="111">
        <v>0</v>
      </c>
      <c r="U251" s="111">
        <v>1</v>
      </c>
      <c r="V251" s="110">
        <f t="shared" si="47"/>
        <v>0</v>
      </c>
      <c r="W251" s="110">
        <v>0.32778124999999997</v>
      </c>
      <c r="X251" s="110">
        <v>0.29484375000000002</v>
      </c>
      <c r="Y251" s="110">
        <f t="shared" si="48"/>
        <v>0.29484375000000002</v>
      </c>
      <c r="Z251" s="2" t="s">
        <v>532</v>
      </c>
      <c r="AA251" s="2" t="s">
        <v>532</v>
      </c>
      <c r="AB251" s="2" t="s">
        <v>532</v>
      </c>
      <c r="AC251" s="110">
        <v>0.29484375000000002</v>
      </c>
      <c r="AD251" s="44">
        <f t="shared" si="49"/>
        <v>0</v>
      </c>
      <c r="AE251" s="44">
        <f t="shared" si="50"/>
        <v>0</v>
      </c>
      <c r="AF251" s="44">
        <f t="shared" si="51"/>
        <v>0</v>
      </c>
      <c r="AG251" s="44">
        <f t="shared" si="52"/>
        <v>0</v>
      </c>
      <c r="AH251" s="44">
        <f t="shared" si="53"/>
        <v>0</v>
      </c>
      <c r="AI251" s="44">
        <v>303.90305555600003</v>
      </c>
      <c r="AJ251" s="111">
        <f t="shared" si="54"/>
        <v>0</v>
      </c>
      <c r="AK251" s="2">
        <f t="shared" si="55"/>
        <v>0</v>
      </c>
    </row>
    <row r="252" spans="1:37">
      <c r="A252" s="2">
        <v>262</v>
      </c>
      <c r="B252" s="2" t="s">
        <v>315</v>
      </c>
      <c r="C252" s="2" t="s">
        <v>1</v>
      </c>
      <c r="D252" s="2" t="s">
        <v>448</v>
      </c>
      <c r="E252" s="2" t="s">
        <v>768</v>
      </c>
      <c r="F252" s="2" t="s">
        <v>64</v>
      </c>
      <c r="H252" s="2" t="s">
        <v>882</v>
      </c>
      <c r="I252" s="2">
        <v>12566</v>
      </c>
      <c r="J252" s="193">
        <v>1410</v>
      </c>
      <c r="K252" s="110">
        <f t="shared" si="42"/>
        <v>0.1122075441667993</v>
      </c>
      <c r="L252" s="44">
        <f t="shared" si="43"/>
        <v>0</v>
      </c>
      <c r="M252" s="44">
        <f t="shared" si="44"/>
        <v>0</v>
      </c>
      <c r="N252" s="44">
        <f t="shared" si="45"/>
        <v>0</v>
      </c>
      <c r="O252" s="44">
        <f t="shared" si="46"/>
        <v>7.05</v>
      </c>
      <c r="P252" s="2">
        <v>2477141</v>
      </c>
      <c r="Q252" s="193">
        <v>8.6395041429999999</v>
      </c>
      <c r="R252" s="111">
        <v>0</v>
      </c>
      <c r="S252" s="111">
        <v>0</v>
      </c>
      <c r="T252" s="111">
        <v>0</v>
      </c>
      <c r="U252" s="111">
        <v>1</v>
      </c>
      <c r="V252" s="110">
        <f t="shared" si="47"/>
        <v>0.1122075441667993</v>
      </c>
      <c r="W252" s="110">
        <v>0.38621874999999994</v>
      </c>
      <c r="X252" s="110">
        <v>0.34653437500000001</v>
      </c>
      <c r="Y252" s="110">
        <f t="shared" si="48"/>
        <v>0.34653437500000001</v>
      </c>
      <c r="Z252" s="2" t="s">
        <v>532</v>
      </c>
      <c r="AA252" s="2" t="s">
        <v>532</v>
      </c>
      <c r="AB252" s="2" t="s">
        <v>532</v>
      </c>
      <c r="AC252" s="110">
        <v>0.34653437500000001</v>
      </c>
      <c r="AD252" s="44">
        <f t="shared" si="49"/>
        <v>0</v>
      </c>
      <c r="AE252" s="44">
        <f t="shared" si="50"/>
        <v>0</v>
      </c>
      <c r="AF252" s="44">
        <f t="shared" si="51"/>
        <v>0</v>
      </c>
      <c r="AG252" s="44">
        <f t="shared" si="52"/>
        <v>21.401269931250003</v>
      </c>
      <c r="AH252" s="44">
        <f t="shared" si="53"/>
        <v>21.401269931250003</v>
      </c>
      <c r="AI252" s="44">
        <v>303.90305555600003</v>
      </c>
      <c r="AJ252" s="111">
        <f t="shared" si="54"/>
        <v>7.0421371355071496E-2</v>
      </c>
      <c r="AK252" s="2">
        <f t="shared" si="55"/>
        <v>2350</v>
      </c>
    </row>
    <row r="253" spans="1:37">
      <c r="A253" s="2">
        <v>263</v>
      </c>
      <c r="B253" s="2" t="s">
        <v>316</v>
      </c>
      <c r="C253" s="2" t="s">
        <v>1</v>
      </c>
      <c r="D253" s="2" t="s">
        <v>448</v>
      </c>
      <c r="E253" s="2" t="s">
        <v>768</v>
      </c>
      <c r="F253" s="2" t="s">
        <v>64</v>
      </c>
      <c r="H253" s="2" t="s">
        <v>882</v>
      </c>
      <c r="I253" s="2">
        <v>2871</v>
      </c>
      <c r="J253" s="193">
        <v>51</v>
      </c>
      <c r="K253" s="110">
        <f t="shared" si="42"/>
        <v>1.7763845350052248E-2</v>
      </c>
      <c r="L253" s="44">
        <f t="shared" si="43"/>
        <v>0</v>
      </c>
      <c r="M253" s="44">
        <f t="shared" si="44"/>
        <v>0</v>
      </c>
      <c r="N253" s="44">
        <f t="shared" si="45"/>
        <v>0</v>
      </c>
      <c r="O253" s="44">
        <f t="shared" si="46"/>
        <v>0.255</v>
      </c>
      <c r="P253" s="2">
        <v>1832858</v>
      </c>
      <c r="Q253" s="193">
        <v>0.40194452600000002</v>
      </c>
      <c r="R253" s="111">
        <v>0</v>
      </c>
      <c r="S253" s="111">
        <v>0</v>
      </c>
      <c r="T253" s="111">
        <v>0</v>
      </c>
      <c r="U253" s="111">
        <v>1</v>
      </c>
      <c r="V253" s="110">
        <f t="shared" si="47"/>
        <v>1.7763845350052248E-2</v>
      </c>
      <c r="W253" s="110">
        <v>0.35806250000000001</v>
      </c>
      <c r="X253" s="110">
        <v>0.32979999999999998</v>
      </c>
      <c r="Y253" s="110">
        <f t="shared" si="48"/>
        <v>0.32979999999999998</v>
      </c>
      <c r="Z253" s="2" t="s">
        <v>532</v>
      </c>
      <c r="AA253" s="2" t="s">
        <v>532</v>
      </c>
      <c r="AB253" s="2" t="s">
        <v>532</v>
      </c>
      <c r="AC253" s="110">
        <v>0.32979999999999998</v>
      </c>
      <c r="AD253" s="44">
        <f t="shared" si="49"/>
        <v>0</v>
      </c>
      <c r="AE253" s="44">
        <f t="shared" si="50"/>
        <v>0</v>
      </c>
      <c r="AF253" s="44">
        <f t="shared" si="51"/>
        <v>0</v>
      </c>
      <c r="AG253" s="44">
        <f t="shared" si="52"/>
        <v>0.73670723999999999</v>
      </c>
      <c r="AH253" s="44">
        <f t="shared" si="53"/>
        <v>0.73670723999999999</v>
      </c>
      <c r="AI253" s="44">
        <v>303.90305555600003</v>
      </c>
      <c r="AJ253" s="111">
        <f t="shared" si="54"/>
        <v>2.4241521318440558E-3</v>
      </c>
      <c r="AK253" s="2">
        <f t="shared" si="55"/>
        <v>85</v>
      </c>
    </row>
    <row r="254" spans="1:37">
      <c r="A254" s="2">
        <v>264</v>
      </c>
      <c r="B254" s="2" t="s">
        <v>317</v>
      </c>
      <c r="C254" s="2" t="s">
        <v>1</v>
      </c>
      <c r="D254" s="2" t="s">
        <v>448</v>
      </c>
      <c r="E254" s="2" t="s">
        <v>768</v>
      </c>
      <c r="F254" s="2" t="s">
        <v>64</v>
      </c>
      <c r="H254" s="2" t="s">
        <v>882</v>
      </c>
      <c r="I254" s="2">
        <v>3640</v>
      </c>
      <c r="J254" s="193">
        <v>34</v>
      </c>
      <c r="K254" s="110">
        <f t="shared" si="42"/>
        <v>9.3406593406593404E-3</v>
      </c>
      <c r="L254" s="44">
        <f t="shared" si="43"/>
        <v>0</v>
      </c>
      <c r="M254" s="44">
        <f t="shared" si="44"/>
        <v>0</v>
      </c>
      <c r="N254" s="44">
        <f t="shared" si="45"/>
        <v>0</v>
      </c>
      <c r="O254" s="44">
        <f t="shared" si="46"/>
        <v>0.17</v>
      </c>
      <c r="P254" s="2">
        <v>1795481</v>
      </c>
      <c r="Q254" s="193">
        <v>0.29654200600000002</v>
      </c>
      <c r="R254" s="111">
        <v>0</v>
      </c>
      <c r="S254" s="111">
        <v>0</v>
      </c>
      <c r="T254" s="111">
        <v>0</v>
      </c>
      <c r="U254" s="111">
        <v>1</v>
      </c>
      <c r="V254" s="110">
        <f t="shared" si="47"/>
        <v>9.3406593406593404E-3</v>
      </c>
      <c r="W254" s="110">
        <v>0.37399999999999994</v>
      </c>
      <c r="X254" s="110">
        <v>0.35753125000000002</v>
      </c>
      <c r="Y254" s="110">
        <f t="shared" si="48"/>
        <v>0.35753125000000002</v>
      </c>
      <c r="Z254" s="2" t="s">
        <v>532</v>
      </c>
      <c r="AA254" s="2" t="s">
        <v>532</v>
      </c>
      <c r="AB254" s="2" t="s">
        <v>532</v>
      </c>
      <c r="AC254" s="110">
        <v>0.35753125000000002</v>
      </c>
      <c r="AD254" s="44">
        <f t="shared" si="49"/>
        <v>0</v>
      </c>
      <c r="AE254" s="44">
        <f t="shared" si="50"/>
        <v>0</v>
      </c>
      <c r="AF254" s="44">
        <f t="shared" si="51"/>
        <v>0</v>
      </c>
      <c r="AG254" s="44">
        <f t="shared" si="52"/>
        <v>0.53243553750000017</v>
      </c>
      <c r="AH254" s="44">
        <f t="shared" si="53"/>
        <v>0.53243553750000017</v>
      </c>
      <c r="AI254" s="44">
        <v>303.90305555600003</v>
      </c>
      <c r="AJ254" s="111">
        <f t="shared" si="54"/>
        <v>1.7519913925376396E-3</v>
      </c>
      <c r="AK254" s="2">
        <f t="shared" si="55"/>
        <v>57</v>
      </c>
    </row>
    <row r="255" spans="1:37">
      <c r="A255" s="2">
        <v>311</v>
      </c>
      <c r="B255" s="2" t="s">
        <v>449</v>
      </c>
      <c r="C255" s="2" t="s">
        <v>1</v>
      </c>
      <c r="D255" s="2" t="s">
        <v>448</v>
      </c>
      <c r="E255" s="2" t="s">
        <v>768</v>
      </c>
      <c r="F255" s="2" t="s">
        <v>64</v>
      </c>
      <c r="H255" s="2" t="s">
        <v>882</v>
      </c>
      <c r="I255" s="2">
        <v>112</v>
      </c>
      <c r="J255" s="193">
        <v>0</v>
      </c>
      <c r="K255" s="110">
        <f t="shared" si="42"/>
        <v>0</v>
      </c>
      <c r="L255" s="44">
        <f t="shared" si="43"/>
        <v>0</v>
      </c>
      <c r="M255" s="44">
        <f t="shared" si="44"/>
        <v>0</v>
      </c>
      <c r="N255" s="44">
        <f t="shared" si="45"/>
        <v>0</v>
      </c>
      <c r="O255" s="44">
        <f t="shared" si="46"/>
        <v>0</v>
      </c>
      <c r="P255" s="2">
        <v>1154723</v>
      </c>
      <c r="Q255" s="193">
        <v>0</v>
      </c>
      <c r="R255" s="111">
        <v>0</v>
      </c>
      <c r="S255" s="111">
        <v>0</v>
      </c>
      <c r="T255" s="111">
        <v>8.8235294000000006E-2</v>
      </c>
      <c r="U255" s="111">
        <v>0.91176470600000004</v>
      </c>
      <c r="V255" s="110">
        <f t="shared" si="47"/>
        <v>0</v>
      </c>
      <c r="W255" s="110">
        <v>0.29590624999999998</v>
      </c>
      <c r="X255" s="110">
        <v>0.26882169099999997</v>
      </c>
      <c r="Y255" s="110">
        <f t="shared" si="48"/>
        <v>0.26882169118212501</v>
      </c>
      <c r="Z255" s="2" t="s">
        <v>532</v>
      </c>
      <c r="AA255" s="2" t="s">
        <v>532</v>
      </c>
      <c r="AB255" s="2">
        <v>0.22500000000000001</v>
      </c>
      <c r="AC255" s="110">
        <v>0.27306249999999999</v>
      </c>
      <c r="AD255" s="44">
        <f t="shared" si="49"/>
        <v>0</v>
      </c>
      <c r="AE255" s="44">
        <f t="shared" si="50"/>
        <v>0</v>
      </c>
      <c r="AF255" s="44">
        <f t="shared" si="51"/>
        <v>0</v>
      </c>
      <c r="AG255" s="44">
        <f t="shared" si="52"/>
        <v>0</v>
      </c>
      <c r="AH255" s="44">
        <f t="shared" si="53"/>
        <v>0</v>
      </c>
      <c r="AI255" s="44">
        <v>303.90305555600003</v>
      </c>
      <c r="AJ255" s="111">
        <f t="shared" si="54"/>
        <v>0</v>
      </c>
      <c r="AK255" s="2">
        <f t="shared" si="55"/>
        <v>0</v>
      </c>
    </row>
    <row r="256" spans="1:37">
      <c r="A256" s="2">
        <v>310</v>
      </c>
      <c r="B256" s="2" t="s">
        <v>450</v>
      </c>
      <c r="C256" s="2" t="s">
        <v>1</v>
      </c>
      <c r="D256" s="2" t="s">
        <v>448</v>
      </c>
      <c r="E256" s="2" t="s">
        <v>768</v>
      </c>
      <c r="F256" s="2" t="s">
        <v>64</v>
      </c>
      <c r="H256" s="2" t="s">
        <v>882</v>
      </c>
      <c r="I256" s="2">
        <v>216</v>
      </c>
      <c r="J256" s="193">
        <v>0</v>
      </c>
      <c r="K256" s="110">
        <f t="shared" si="42"/>
        <v>0</v>
      </c>
      <c r="L256" s="44">
        <f t="shared" si="43"/>
        <v>0</v>
      </c>
      <c r="M256" s="44">
        <f t="shared" si="44"/>
        <v>0</v>
      </c>
      <c r="N256" s="44">
        <f t="shared" si="45"/>
        <v>0</v>
      </c>
      <c r="O256" s="44">
        <f t="shared" si="46"/>
        <v>0</v>
      </c>
      <c r="P256" s="2">
        <v>2351077</v>
      </c>
      <c r="Q256" s="193">
        <v>0</v>
      </c>
      <c r="R256" s="111">
        <v>0</v>
      </c>
      <c r="S256" s="111">
        <v>0</v>
      </c>
      <c r="T256" s="111">
        <v>8.8235294000000006E-2</v>
      </c>
      <c r="U256" s="111">
        <v>0.91176470600000004</v>
      </c>
      <c r="V256" s="110">
        <f t="shared" si="47"/>
        <v>0</v>
      </c>
      <c r="W256" s="110">
        <v>0.29590624999999998</v>
      </c>
      <c r="X256" s="110">
        <v>0.26882169099999997</v>
      </c>
      <c r="Y256" s="110">
        <f t="shared" si="48"/>
        <v>0.26882169118212501</v>
      </c>
      <c r="Z256" s="2" t="s">
        <v>532</v>
      </c>
      <c r="AA256" s="2" t="s">
        <v>532</v>
      </c>
      <c r="AB256" s="2">
        <v>0.22500000000000001</v>
      </c>
      <c r="AC256" s="110">
        <v>0.27306249999999999</v>
      </c>
      <c r="AD256" s="44">
        <f t="shared" si="49"/>
        <v>0</v>
      </c>
      <c r="AE256" s="44">
        <f t="shared" si="50"/>
        <v>0</v>
      </c>
      <c r="AF256" s="44">
        <f t="shared" si="51"/>
        <v>0</v>
      </c>
      <c r="AG256" s="44">
        <f t="shared" si="52"/>
        <v>0</v>
      </c>
      <c r="AH256" s="44">
        <f t="shared" si="53"/>
        <v>0</v>
      </c>
      <c r="AI256" s="44">
        <v>303.90305555600003</v>
      </c>
      <c r="AJ256" s="111">
        <f t="shared" si="54"/>
        <v>0</v>
      </c>
      <c r="AK256" s="2">
        <f t="shared" si="55"/>
        <v>0</v>
      </c>
    </row>
    <row r="257" spans="1:37">
      <c r="A257" s="2">
        <v>0</v>
      </c>
      <c r="B257" s="2" t="s">
        <v>451</v>
      </c>
      <c r="C257" s="2" t="s">
        <v>1</v>
      </c>
      <c r="D257" s="2" t="s">
        <v>448</v>
      </c>
      <c r="E257" s="2" t="s">
        <v>768</v>
      </c>
      <c r="F257" s="2" t="s">
        <v>64</v>
      </c>
      <c r="H257" s="2" t="s">
        <v>882</v>
      </c>
      <c r="I257" s="2">
        <v>444</v>
      </c>
      <c r="J257" s="193">
        <v>0</v>
      </c>
      <c r="K257" s="110">
        <f t="shared" si="42"/>
        <v>0</v>
      </c>
      <c r="L257" s="44">
        <f t="shared" si="43"/>
        <v>0</v>
      </c>
      <c r="M257" s="44">
        <f t="shared" si="44"/>
        <v>0</v>
      </c>
      <c r="N257" s="44">
        <f t="shared" si="45"/>
        <v>0</v>
      </c>
      <c r="O257" s="44">
        <f t="shared" si="46"/>
        <v>0</v>
      </c>
      <c r="P257" s="2">
        <v>1881234</v>
      </c>
      <c r="Q257" s="193">
        <v>0</v>
      </c>
      <c r="R257" s="111">
        <v>0</v>
      </c>
      <c r="S257" s="111">
        <v>0</v>
      </c>
      <c r="T257" s="111">
        <v>8.8235294000000006E-2</v>
      </c>
      <c r="U257" s="111">
        <v>0.91176470600000004</v>
      </c>
      <c r="V257" s="110">
        <f t="shared" si="47"/>
        <v>0</v>
      </c>
      <c r="W257" s="110">
        <v>0.29590624999999998</v>
      </c>
      <c r="X257" s="110">
        <v>0.26882169099999997</v>
      </c>
      <c r="Y257" s="110">
        <f t="shared" si="48"/>
        <v>0.26882169118212501</v>
      </c>
      <c r="Z257" s="2" t="s">
        <v>532</v>
      </c>
      <c r="AA257" s="2" t="s">
        <v>532</v>
      </c>
      <c r="AB257" s="2">
        <v>0.22500000000000001</v>
      </c>
      <c r="AC257" s="110">
        <v>0.27306249999999999</v>
      </c>
      <c r="AD257" s="44">
        <f t="shared" si="49"/>
        <v>0</v>
      </c>
      <c r="AE257" s="44">
        <f t="shared" si="50"/>
        <v>0</v>
      </c>
      <c r="AF257" s="44">
        <f t="shared" si="51"/>
        <v>0</v>
      </c>
      <c r="AG257" s="44">
        <f t="shared" si="52"/>
        <v>0</v>
      </c>
      <c r="AH257" s="44">
        <f t="shared" si="53"/>
        <v>0</v>
      </c>
      <c r="AI257" s="44">
        <v>303.90305555600003</v>
      </c>
      <c r="AJ257" s="111">
        <f t="shared" si="54"/>
        <v>0</v>
      </c>
      <c r="AK257" s="2">
        <f t="shared" si="55"/>
        <v>0</v>
      </c>
    </row>
    <row r="258" spans="1:37">
      <c r="A258" s="2">
        <v>0</v>
      </c>
      <c r="B258" s="2" t="s">
        <v>452</v>
      </c>
      <c r="C258" s="2" t="s">
        <v>1</v>
      </c>
      <c r="D258" s="2" t="s">
        <v>448</v>
      </c>
      <c r="E258" s="2" t="s">
        <v>768</v>
      </c>
      <c r="F258" s="2" t="s">
        <v>64</v>
      </c>
      <c r="H258" s="2" t="s">
        <v>882</v>
      </c>
      <c r="I258" s="2">
        <v>355</v>
      </c>
      <c r="J258" s="193">
        <v>0</v>
      </c>
      <c r="K258" s="110">
        <f t="shared" si="42"/>
        <v>0</v>
      </c>
      <c r="L258" s="44">
        <f t="shared" si="43"/>
        <v>0</v>
      </c>
      <c r="M258" s="44">
        <f t="shared" si="44"/>
        <v>0</v>
      </c>
      <c r="N258" s="44">
        <f t="shared" si="45"/>
        <v>0</v>
      </c>
      <c r="O258" s="44">
        <f t="shared" si="46"/>
        <v>0</v>
      </c>
      <c r="P258" s="2">
        <v>1293591</v>
      </c>
      <c r="Q258" s="193">
        <v>0</v>
      </c>
      <c r="R258" s="111">
        <v>0</v>
      </c>
      <c r="S258" s="111">
        <v>0</v>
      </c>
      <c r="T258" s="111">
        <v>8.8235294000000006E-2</v>
      </c>
      <c r="U258" s="111">
        <v>0.91176470600000004</v>
      </c>
      <c r="V258" s="110">
        <f t="shared" si="47"/>
        <v>0</v>
      </c>
      <c r="W258" s="110">
        <v>0.29590624999999998</v>
      </c>
      <c r="X258" s="110">
        <v>0.26882169099999997</v>
      </c>
      <c r="Y258" s="110">
        <f t="shared" si="48"/>
        <v>0.26882169118212501</v>
      </c>
      <c r="Z258" s="2" t="s">
        <v>532</v>
      </c>
      <c r="AA258" s="2" t="s">
        <v>532</v>
      </c>
      <c r="AB258" s="2">
        <v>0.22500000000000001</v>
      </c>
      <c r="AC258" s="110">
        <v>0.27306249999999999</v>
      </c>
      <c r="AD258" s="44">
        <f t="shared" si="49"/>
        <v>0</v>
      </c>
      <c r="AE258" s="44">
        <f t="shared" si="50"/>
        <v>0</v>
      </c>
      <c r="AF258" s="44">
        <f t="shared" si="51"/>
        <v>0</v>
      </c>
      <c r="AG258" s="44">
        <f t="shared" si="52"/>
        <v>0</v>
      </c>
      <c r="AH258" s="44">
        <f t="shared" si="53"/>
        <v>0</v>
      </c>
      <c r="AI258" s="44">
        <v>303.90305555600003</v>
      </c>
      <c r="AJ258" s="111">
        <f t="shared" si="54"/>
        <v>0</v>
      </c>
      <c r="AK258" s="2">
        <f t="shared" si="55"/>
        <v>0</v>
      </c>
    </row>
    <row r="259" spans="1:37">
      <c r="A259" s="2">
        <v>0</v>
      </c>
      <c r="B259" s="2" t="s">
        <v>453</v>
      </c>
      <c r="C259" s="2" t="s">
        <v>1</v>
      </c>
      <c r="D259" s="2" t="s">
        <v>448</v>
      </c>
      <c r="E259" s="2" t="s">
        <v>768</v>
      </c>
      <c r="F259" s="2" t="s">
        <v>64</v>
      </c>
      <c r="H259" s="2" t="s">
        <v>882</v>
      </c>
      <c r="I259" s="2">
        <v>467</v>
      </c>
      <c r="J259" s="193">
        <v>0</v>
      </c>
      <c r="K259" s="110">
        <f t="shared" si="42"/>
        <v>0</v>
      </c>
      <c r="L259" s="44">
        <f t="shared" si="43"/>
        <v>0</v>
      </c>
      <c r="M259" s="44">
        <f t="shared" si="44"/>
        <v>0</v>
      </c>
      <c r="N259" s="44">
        <f t="shared" si="45"/>
        <v>0</v>
      </c>
      <c r="O259" s="44">
        <f t="shared" si="46"/>
        <v>0</v>
      </c>
      <c r="P259" s="2">
        <v>2078783</v>
      </c>
      <c r="Q259" s="193">
        <v>0</v>
      </c>
      <c r="R259" s="111">
        <v>0</v>
      </c>
      <c r="S259" s="111">
        <v>0</v>
      </c>
      <c r="T259" s="111">
        <v>8.8235294000000006E-2</v>
      </c>
      <c r="U259" s="111">
        <v>0.91176470600000004</v>
      </c>
      <c r="V259" s="110">
        <f t="shared" si="47"/>
        <v>0</v>
      </c>
      <c r="W259" s="110">
        <v>0.29590624999999998</v>
      </c>
      <c r="X259" s="110">
        <v>0.26882169099999997</v>
      </c>
      <c r="Y259" s="110">
        <f t="shared" si="48"/>
        <v>0.26882169118212501</v>
      </c>
      <c r="Z259" s="2" t="s">
        <v>532</v>
      </c>
      <c r="AA259" s="2" t="s">
        <v>532</v>
      </c>
      <c r="AB259" s="2">
        <v>0.22500000000000001</v>
      </c>
      <c r="AC259" s="110">
        <v>0.27306249999999999</v>
      </c>
      <c r="AD259" s="44">
        <f t="shared" si="49"/>
        <v>0</v>
      </c>
      <c r="AE259" s="44">
        <f t="shared" si="50"/>
        <v>0</v>
      </c>
      <c r="AF259" s="44">
        <f t="shared" si="51"/>
        <v>0</v>
      </c>
      <c r="AG259" s="44">
        <f t="shared" si="52"/>
        <v>0</v>
      </c>
      <c r="AH259" s="44">
        <f t="shared" si="53"/>
        <v>0</v>
      </c>
      <c r="AI259" s="44">
        <v>303.90305555600003</v>
      </c>
      <c r="AJ259" s="111">
        <f t="shared" si="54"/>
        <v>0</v>
      </c>
      <c r="AK259" s="2">
        <f t="shared" si="55"/>
        <v>0</v>
      </c>
    </row>
    <row r="260" spans="1:37">
      <c r="A260" s="2">
        <v>265</v>
      </c>
      <c r="B260" s="2" t="s">
        <v>318</v>
      </c>
      <c r="C260" s="2" t="s">
        <v>1</v>
      </c>
      <c r="D260" s="2" t="s">
        <v>448</v>
      </c>
      <c r="E260" s="2" t="s">
        <v>768</v>
      </c>
      <c r="F260" s="2" t="s">
        <v>64</v>
      </c>
      <c r="H260" s="2" t="s">
        <v>882</v>
      </c>
      <c r="I260" s="2">
        <v>5732</v>
      </c>
      <c r="J260" s="193">
        <v>137</v>
      </c>
      <c r="K260" s="110">
        <f t="shared" si="42"/>
        <v>2.3900907187718073E-2</v>
      </c>
      <c r="L260" s="44">
        <f t="shared" si="43"/>
        <v>0</v>
      </c>
      <c r="M260" s="44">
        <f t="shared" si="44"/>
        <v>0</v>
      </c>
      <c r="N260" s="44">
        <f t="shared" si="45"/>
        <v>0</v>
      </c>
      <c r="O260" s="44">
        <f t="shared" si="46"/>
        <v>0.68500000000000005</v>
      </c>
      <c r="P260" s="2">
        <v>2371762</v>
      </c>
      <c r="Q260" s="193">
        <v>0.83332460200000003</v>
      </c>
      <c r="R260" s="111">
        <v>0</v>
      </c>
      <c r="S260" s="111">
        <v>0</v>
      </c>
      <c r="T260" s="111">
        <v>0</v>
      </c>
      <c r="U260" s="111">
        <v>1</v>
      </c>
      <c r="V260" s="110">
        <f t="shared" si="47"/>
        <v>2.3900907187718073E-2</v>
      </c>
      <c r="W260" s="110">
        <v>0.354875</v>
      </c>
      <c r="X260" s="110">
        <v>0.32937499999999997</v>
      </c>
      <c r="Y260" s="110">
        <f t="shared" si="48"/>
        <v>0.32937499999999997</v>
      </c>
      <c r="Z260" s="2" t="s">
        <v>532</v>
      </c>
      <c r="AA260" s="2" t="s">
        <v>532</v>
      </c>
      <c r="AB260" s="2" t="s">
        <v>532</v>
      </c>
      <c r="AC260" s="110">
        <v>0.32937499999999997</v>
      </c>
      <c r="AD260" s="44">
        <f t="shared" si="49"/>
        <v>0</v>
      </c>
      <c r="AE260" s="44">
        <f t="shared" si="50"/>
        <v>0</v>
      </c>
      <c r="AF260" s="44">
        <f t="shared" si="51"/>
        <v>0</v>
      </c>
      <c r="AG260" s="44">
        <f t="shared" si="52"/>
        <v>1.976447625</v>
      </c>
      <c r="AH260" s="44">
        <f t="shared" si="53"/>
        <v>1.976447625</v>
      </c>
      <c r="AI260" s="44">
        <v>303.90305555600003</v>
      </c>
      <c r="AJ260" s="111">
        <f t="shared" si="54"/>
        <v>6.5035464068764559E-3</v>
      </c>
      <c r="AK260" s="2">
        <f t="shared" si="55"/>
        <v>228</v>
      </c>
    </row>
    <row r="261" spans="1:37">
      <c r="A261" s="2">
        <v>266</v>
      </c>
      <c r="B261" s="2" t="s">
        <v>319</v>
      </c>
      <c r="C261" s="2" t="s">
        <v>1</v>
      </c>
      <c r="D261" s="2" t="s">
        <v>448</v>
      </c>
      <c r="E261" s="2" t="s">
        <v>768</v>
      </c>
      <c r="F261" s="2" t="s">
        <v>64</v>
      </c>
      <c r="H261" s="2" t="s">
        <v>882</v>
      </c>
      <c r="I261" s="2">
        <v>5426</v>
      </c>
      <c r="J261" s="193">
        <v>24</v>
      </c>
      <c r="K261" s="110">
        <f t="shared" si="42"/>
        <v>4.4231478068558795E-3</v>
      </c>
      <c r="L261" s="44">
        <f t="shared" si="43"/>
        <v>0</v>
      </c>
      <c r="M261" s="44">
        <f t="shared" si="44"/>
        <v>0</v>
      </c>
      <c r="N261" s="44">
        <f t="shared" si="45"/>
        <v>0</v>
      </c>
      <c r="O261" s="44">
        <f t="shared" si="46"/>
        <v>0.12</v>
      </c>
      <c r="P261" s="2">
        <v>2848968</v>
      </c>
      <c r="Q261" s="193">
        <v>0.116944546</v>
      </c>
      <c r="R261" s="111">
        <v>0</v>
      </c>
      <c r="S261" s="111">
        <v>0</v>
      </c>
      <c r="T261" s="111">
        <v>0</v>
      </c>
      <c r="U261" s="111">
        <v>1</v>
      </c>
      <c r="V261" s="110">
        <f t="shared" si="47"/>
        <v>4.4231478068558795E-3</v>
      </c>
      <c r="W261" s="110">
        <v>0.38409375000000001</v>
      </c>
      <c r="X261" s="110">
        <v>0.31694375000000002</v>
      </c>
      <c r="Y261" s="110">
        <f t="shared" si="48"/>
        <v>0.31694375000000002</v>
      </c>
      <c r="Z261" s="2" t="s">
        <v>532</v>
      </c>
      <c r="AA261" s="2" t="s">
        <v>532</v>
      </c>
      <c r="AB261" s="2" t="s">
        <v>532</v>
      </c>
      <c r="AC261" s="110">
        <v>0.31694375000000002</v>
      </c>
      <c r="AD261" s="44">
        <f t="shared" si="49"/>
        <v>0</v>
      </c>
      <c r="AE261" s="44">
        <f t="shared" si="50"/>
        <v>0</v>
      </c>
      <c r="AF261" s="44">
        <f t="shared" si="51"/>
        <v>0</v>
      </c>
      <c r="AG261" s="44">
        <f t="shared" si="52"/>
        <v>0.33317127000000007</v>
      </c>
      <c r="AH261" s="44">
        <f t="shared" si="53"/>
        <v>0.33317127000000007</v>
      </c>
      <c r="AI261" s="44">
        <v>303.90305555600003</v>
      </c>
      <c r="AJ261" s="111">
        <f t="shared" si="54"/>
        <v>1.0963077333673167E-3</v>
      </c>
      <c r="AK261" s="2">
        <f t="shared" si="55"/>
        <v>40</v>
      </c>
    </row>
    <row r="262" spans="1:37">
      <c r="A262" s="2">
        <v>267</v>
      </c>
      <c r="B262" s="2" t="s">
        <v>320</v>
      </c>
      <c r="C262" s="2" t="s">
        <v>1</v>
      </c>
      <c r="D262" s="2" t="s">
        <v>448</v>
      </c>
      <c r="E262" s="2" t="s">
        <v>768</v>
      </c>
      <c r="F262" s="2" t="s">
        <v>64</v>
      </c>
      <c r="H262" s="2" t="s">
        <v>882</v>
      </c>
      <c r="I262" s="2">
        <v>4078</v>
      </c>
      <c r="J262" s="193">
        <v>119</v>
      </c>
      <c r="K262" s="110">
        <f t="shared" si="42"/>
        <v>2.918097106424718E-2</v>
      </c>
      <c r="L262" s="44">
        <f t="shared" si="43"/>
        <v>0</v>
      </c>
      <c r="M262" s="44">
        <f t="shared" si="44"/>
        <v>0</v>
      </c>
      <c r="N262" s="44">
        <f t="shared" si="45"/>
        <v>0</v>
      </c>
      <c r="O262" s="44">
        <f t="shared" si="46"/>
        <v>0.59499999999999997</v>
      </c>
      <c r="P262" s="2">
        <v>1961234</v>
      </c>
      <c r="Q262" s="193">
        <v>0.86829183499999996</v>
      </c>
      <c r="R262" s="111">
        <v>0</v>
      </c>
      <c r="S262" s="111">
        <v>0</v>
      </c>
      <c r="T262" s="111">
        <v>0</v>
      </c>
      <c r="U262" s="111">
        <v>1</v>
      </c>
      <c r="V262" s="110">
        <f t="shared" si="47"/>
        <v>2.918097106424718E-2</v>
      </c>
      <c r="W262" s="110">
        <v>0.37346875000000002</v>
      </c>
      <c r="X262" s="110">
        <v>0.32671875</v>
      </c>
      <c r="Y262" s="110">
        <f t="shared" si="48"/>
        <v>0.32671875</v>
      </c>
      <c r="Z262" s="2" t="s">
        <v>532</v>
      </c>
      <c r="AA262" s="2" t="s">
        <v>532</v>
      </c>
      <c r="AB262" s="2" t="s">
        <v>532</v>
      </c>
      <c r="AC262" s="110">
        <v>0.32671875</v>
      </c>
      <c r="AD262" s="44">
        <f t="shared" si="49"/>
        <v>0</v>
      </c>
      <c r="AE262" s="44">
        <f t="shared" si="50"/>
        <v>0</v>
      </c>
      <c r="AF262" s="44">
        <f t="shared" si="51"/>
        <v>0</v>
      </c>
      <c r="AG262" s="44">
        <f t="shared" si="52"/>
        <v>1.7029234687499999</v>
      </c>
      <c r="AH262" s="44">
        <f t="shared" si="53"/>
        <v>1.7029234687499999</v>
      </c>
      <c r="AI262" s="44">
        <v>303.90305555600003</v>
      </c>
      <c r="AJ262" s="111">
        <f t="shared" si="54"/>
        <v>5.6035088743495807E-3</v>
      </c>
      <c r="AK262" s="2">
        <f t="shared" si="55"/>
        <v>198</v>
      </c>
    </row>
    <row r="263" spans="1:37">
      <c r="A263" s="2">
        <v>268</v>
      </c>
      <c r="B263" s="2" t="s">
        <v>321</v>
      </c>
      <c r="C263" s="2" t="s">
        <v>1</v>
      </c>
      <c r="D263" s="2" t="s">
        <v>448</v>
      </c>
      <c r="E263" s="2" t="s">
        <v>768</v>
      </c>
      <c r="F263" s="2" t="s">
        <v>64</v>
      </c>
      <c r="H263" s="2" t="s">
        <v>882</v>
      </c>
      <c r="I263" s="2">
        <v>3685</v>
      </c>
      <c r="J263" s="193">
        <v>65</v>
      </c>
      <c r="K263" s="110">
        <f t="shared" ref="K263:K326" si="56">J263/I263</f>
        <v>1.7639077340569877E-2</v>
      </c>
      <c r="L263" s="44">
        <f t="shared" ref="L263:L326" si="57">R263*$J263*$D$2/1000</f>
        <v>0</v>
      </c>
      <c r="M263" s="44">
        <f t="shared" ref="M263:M326" si="58">S263*$J263*$D$2/1000</f>
        <v>0</v>
      </c>
      <c r="N263" s="44">
        <f t="shared" ref="N263:N326" si="59">T263*$J263*$D$2/1000</f>
        <v>0</v>
      </c>
      <c r="O263" s="44">
        <f t="shared" ref="O263:O326" si="60">U263*$J263*$D$2/1000</f>
        <v>0.32500000000000001</v>
      </c>
      <c r="P263" s="2">
        <v>1810607</v>
      </c>
      <c r="Q263" s="193">
        <v>0.49836262399999998</v>
      </c>
      <c r="R263" s="111">
        <v>0</v>
      </c>
      <c r="S263" s="111">
        <v>0</v>
      </c>
      <c r="T263" s="111">
        <v>0</v>
      </c>
      <c r="U263" s="111">
        <v>1</v>
      </c>
      <c r="V263" s="110">
        <f t="shared" ref="V263:V326" si="61">K263*(T263+U263)</f>
        <v>1.7639077340569877E-2</v>
      </c>
      <c r="W263" s="110">
        <v>0.38409375000000001</v>
      </c>
      <c r="X263" s="110">
        <v>0.31694375000000002</v>
      </c>
      <c r="Y263" s="110">
        <f t="shared" ref="Y263:Y326" si="62">SUMPRODUCT(R263:U263,Z263:AC263)</f>
        <v>0.31694375000000002</v>
      </c>
      <c r="Z263" s="2" t="s">
        <v>532</v>
      </c>
      <c r="AA263" s="2" t="s">
        <v>532</v>
      </c>
      <c r="AB263" s="2" t="s">
        <v>532</v>
      </c>
      <c r="AC263" s="110">
        <v>0.31694375000000002</v>
      </c>
      <c r="AD263" s="44">
        <f t="shared" ref="AD263:AD326" si="63">IFERROR(L263*Z263*8760/1000,0)</f>
        <v>0</v>
      </c>
      <c r="AE263" s="44">
        <f t="shared" ref="AE263:AE326" si="64">IFERROR(M263*AA263*8760/1000,0)</f>
        <v>0</v>
      </c>
      <c r="AF263" s="44">
        <f t="shared" ref="AF263:AF326" si="65">IFERROR(N263*AB263*8760/1000,0)</f>
        <v>0</v>
      </c>
      <c r="AG263" s="44">
        <f t="shared" ref="AG263:AG326" si="66">IFERROR(O263*AC263*8760/1000,0)</f>
        <v>0.90233885625000021</v>
      </c>
      <c r="AH263" s="44">
        <f t="shared" ref="AH263:AH326" si="67">AF263+AG263</f>
        <v>0.90233885625000021</v>
      </c>
      <c r="AI263" s="44">
        <v>303.90305555600003</v>
      </c>
      <c r="AJ263" s="111">
        <f t="shared" ref="AJ263:AJ326" si="68">AH263/AI263</f>
        <v>2.9691667778698159E-3</v>
      </c>
      <c r="AK263" s="2">
        <f t="shared" ref="AK263:AK326" si="69">ROUND((O263+N263)/0.003,0)</f>
        <v>108</v>
      </c>
    </row>
    <row r="264" spans="1:37">
      <c r="A264" s="2">
        <v>269</v>
      </c>
      <c r="B264" s="2" t="s">
        <v>322</v>
      </c>
      <c r="C264" s="2" t="s">
        <v>1</v>
      </c>
      <c r="D264" s="2" t="s">
        <v>448</v>
      </c>
      <c r="E264" s="2" t="s">
        <v>768</v>
      </c>
      <c r="F264" s="2" t="s">
        <v>64</v>
      </c>
      <c r="H264" s="2" t="s">
        <v>882</v>
      </c>
      <c r="I264" s="2">
        <v>7458</v>
      </c>
      <c r="J264" s="193">
        <v>124</v>
      </c>
      <c r="K264" s="110">
        <f t="shared" si="56"/>
        <v>1.6626441405202468E-2</v>
      </c>
      <c r="L264" s="44">
        <f t="shared" si="57"/>
        <v>0</v>
      </c>
      <c r="M264" s="44">
        <f t="shared" si="58"/>
        <v>0</v>
      </c>
      <c r="N264" s="44">
        <f t="shared" si="59"/>
        <v>0</v>
      </c>
      <c r="O264" s="44">
        <f t="shared" si="60"/>
        <v>0.62</v>
      </c>
      <c r="P264" s="2">
        <v>2450153</v>
      </c>
      <c r="Q264" s="193">
        <v>0.75131526500000001</v>
      </c>
      <c r="R264" s="111">
        <v>0</v>
      </c>
      <c r="S264" s="111">
        <v>0</v>
      </c>
      <c r="T264" s="111">
        <v>0</v>
      </c>
      <c r="U264" s="111">
        <v>1</v>
      </c>
      <c r="V264" s="110">
        <f t="shared" si="61"/>
        <v>1.6626441405202468E-2</v>
      </c>
      <c r="W264" s="110">
        <v>0.38834375000000004</v>
      </c>
      <c r="X264" s="110">
        <v>0.3389375</v>
      </c>
      <c r="Y264" s="110">
        <f t="shared" si="62"/>
        <v>0.3389375</v>
      </c>
      <c r="Z264" s="2" t="s">
        <v>532</v>
      </c>
      <c r="AA264" s="2" t="s">
        <v>532</v>
      </c>
      <c r="AB264" s="2" t="s">
        <v>532</v>
      </c>
      <c r="AC264" s="110">
        <v>0.3389375</v>
      </c>
      <c r="AD264" s="44">
        <f t="shared" si="63"/>
        <v>0</v>
      </c>
      <c r="AE264" s="44">
        <f t="shared" si="64"/>
        <v>0</v>
      </c>
      <c r="AF264" s="44">
        <f t="shared" si="65"/>
        <v>0</v>
      </c>
      <c r="AG264" s="44">
        <f t="shared" si="66"/>
        <v>1.8408373499999999</v>
      </c>
      <c r="AH264" s="44">
        <f t="shared" si="67"/>
        <v>1.8408373499999999</v>
      </c>
      <c r="AI264" s="44">
        <v>303.90305555600003</v>
      </c>
      <c r="AJ264" s="111">
        <f t="shared" si="68"/>
        <v>6.0573176753097504E-3</v>
      </c>
      <c r="AK264" s="2">
        <f t="shared" si="69"/>
        <v>207</v>
      </c>
    </row>
    <row r="265" spans="1:37">
      <c r="A265" s="2">
        <v>270</v>
      </c>
      <c r="B265" s="2" t="s">
        <v>323</v>
      </c>
      <c r="C265" s="2" t="s">
        <v>1</v>
      </c>
      <c r="D265" s="2" t="s">
        <v>448</v>
      </c>
      <c r="E265" s="2" t="s">
        <v>768</v>
      </c>
      <c r="F265" s="2" t="s">
        <v>64</v>
      </c>
      <c r="H265" s="2" t="s">
        <v>882</v>
      </c>
      <c r="I265" s="2">
        <v>6040</v>
      </c>
      <c r="J265" s="193">
        <v>218</v>
      </c>
      <c r="K265" s="110">
        <f t="shared" si="56"/>
        <v>3.6092715231788079E-2</v>
      </c>
      <c r="L265" s="44">
        <f t="shared" si="57"/>
        <v>0</v>
      </c>
      <c r="M265" s="44">
        <f t="shared" si="58"/>
        <v>0</v>
      </c>
      <c r="N265" s="44">
        <f t="shared" si="59"/>
        <v>0</v>
      </c>
      <c r="O265" s="44">
        <f t="shared" si="60"/>
        <v>1.0900000000000001</v>
      </c>
      <c r="P265" s="2">
        <v>1316014</v>
      </c>
      <c r="Q265" s="193">
        <v>2.6904471189999999</v>
      </c>
      <c r="R265" s="111">
        <v>0</v>
      </c>
      <c r="S265" s="111">
        <v>0</v>
      </c>
      <c r="T265" s="111">
        <v>0</v>
      </c>
      <c r="U265" s="111">
        <v>1</v>
      </c>
      <c r="V265" s="110">
        <f t="shared" si="61"/>
        <v>3.6092715231788079E-2</v>
      </c>
      <c r="W265" s="110">
        <v>0.42128125</v>
      </c>
      <c r="X265" s="110">
        <v>0.37081249999999999</v>
      </c>
      <c r="Y265" s="110">
        <f t="shared" si="62"/>
        <v>0.37081249999999999</v>
      </c>
      <c r="Z265" s="2" t="s">
        <v>532</v>
      </c>
      <c r="AA265" s="2" t="s">
        <v>532</v>
      </c>
      <c r="AB265" s="2" t="s">
        <v>532</v>
      </c>
      <c r="AC265" s="110">
        <v>0.37081249999999999</v>
      </c>
      <c r="AD265" s="44">
        <f t="shared" si="63"/>
        <v>0</v>
      </c>
      <c r="AE265" s="44">
        <f t="shared" si="64"/>
        <v>0</v>
      </c>
      <c r="AF265" s="44">
        <f t="shared" si="65"/>
        <v>0</v>
      </c>
      <c r="AG265" s="44">
        <f t="shared" si="66"/>
        <v>3.5406660750000003</v>
      </c>
      <c r="AH265" s="44">
        <f t="shared" si="67"/>
        <v>3.5406660750000003</v>
      </c>
      <c r="AI265" s="44">
        <v>303.90305555600003</v>
      </c>
      <c r="AJ265" s="111">
        <f t="shared" si="68"/>
        <v>1.1650643224110538E-2</v>
      </c>
      <c r="AK265" s="2">
        <f t="shared" si="69"/>
        <v>363</v>
      </c>
    </row>
    <row r="266" spans="1:37">
      <c r="A266" s="2">
        <v>271</v>
      </c>
      <c r="B266" s="2" t="s">
        <v>324</v>
      </c>
      <c r="C266" s="2" t="s">
        <v>1</v>
      </c>
      <c r="D266" s="2" t="s">
        <v>448</v>
      </c>
      <c r="E266" s="2" t="s">
        <v>768</v>
      </c>
      <c r="F266" s="2" t="s">
        <v>64</v>
      </c>
      <c r="H266" s="2" t="s">
        <v>882</v>
      </c>
      <c r="I266" s="2">
        <v>3522</v>
      </c>
      <c r="J266" s="193">
        <v>98</v>
      </c>
      <c r="K266" s="110">
        <f t="shared" si="56"/>
        <v>2.7825099375354913E-2</v>
      </c>
      <c r="L266" s="44">
        <f t="shared" si="57"/>
        <v>0</v>
      </c>
      <c r="M266" s="44">
        <f t="shared" si="58"/>
        <v>0</v>
      </c>
      <c r="N266" s="44">
        <f t="shared" si="59"/>
        <v>0</v>
      </c>
      <c r="O266" s="44">
        <f t="shared" si="60"/>
        <v>0.49</v>
      </c>
      <c r="P266" s="2">
        <v>554342</v>
      </c>
      <c r="Q266" s="193">
        <v>3.4554183159999998</v>
      </c>
      <c r="R266" s="111">
        <v>0</v>
      </c>
      <c r="S266" s="111">
        <v>0</v>
      </c>
      <c r="T266" s="111">
        <v>0</v>
      </c>
      <c r="U266" s="111">
        <v>1</v>
      </c>
      <c r="V266" s="110">
        <f t="shared" si="61"/>
        <v>2.7825099375354913E-2</v>
      </c>
      <c r="W266" s="110">
        <v>0.48503124999999991</v>
      </c>
      <c r="X266" s="110">
        <v>0.44624999999999998</v>
      </c>
      <c r="Y266" s="110">
        <f t="shared" si="62"/>
        <v>0.44624999999999998</v>
      </c>
      <c r="Z266" s="2" t="s">
        <v>532</v>
      </c>
      <c r="AA266" s="2" t="s">
        <v>532</v>
      </c>
      <c r="AB266" s="2" t="s">
        <v>532</v>
      </c>
      <c r="AC266" s="110">
        <v>0.44624999999999998</v>
      </c>
      <c r="AD266" s="44">
        <f t="shared" si="63"/>
        <v>0</v>
      </c>
      <c r="AE266" s="44">
        <f t="shared" si="64"/>
        <v>0</v>
      </c>
      <c r="AF266" s="44">
        <f t="shared" si="65"/>
        <v>0</v>
      </c>
      <c r="AG266" s="44">
        <f t="shared" si="66"/>
        <v>1.9154834999999999</v>
      </c>
      <c r="AH266" s="44">
        <f t="shared" si="67"/>
        <v>1.9154834999999999</v>
      </c>
      <c r="AI266" s="44">
        <v>303.90305555600003</v>
      </c>
      <c r="AJ266" s="111">
        <f t="shared" si="68"/>
        <v>6.3029425502009635E-3</v>
      </c>
      <c r="AK266" s="2">
        <f t="shared" si="69"/>
        <v>163</v>
      </c>
    </row>
    <row r="267" spans="1:37">
      <c r="A267" s="2">
        <v>272</v>
      </c>
      <c r="B267" s="2" t="s">
        <v>325</v>
      </c>
      <c r="C267" s="2" t="s">
        <v>1</v>
      </c>
      <c r="D267" s="2" t="s">
        <v>448</v>
      </c>
      <c r="E267" s="2" t="s">
        <v>768</v>
      </c>
      <c r="F267" s="2" t="s">
        <v>64</v>
      </c>
      <c r="H267" s="2" t="s">
        <v>882</v>
      </c>
      <c r="I267" s="2">
        <v>6696</v>
      </c>
      <c r="J267" s="193">
        <v>551</v>
      </c>
      <c r="K267" s="110">
        <f t="shared" si="56"/>
        <v>8.2287933094384702E-2</v>
      </c>
      <c r="L267" s="44">
        <f t="shared" si="57"/>
        <v>0</v>
      </c>
      <c r="M267" s="44">
        <f t="shared" si="58"/>
        <v>0</v>
      </c>
      <c r="N267" s="44">
        <f t="shared" si="59"/>
        <v>0</v>
      </c>
      <c r="O267" s="44">
        <f t="shared" si="60"/>
        <v>2.7549999999999999</v>
      </c>
      <c r="P267" s="2">
        <v>1171817</v>
      </c>
      <c r="Q267" s="193">
        <v>8.5778988530000007</v>
      </c>
      <c r="R267" s="111">
        <v>0</v>
      </c>
      <c r="S267" s="111">
        <v>0</v>
      </c>
      <c r="T267" s="111">
        <v>0</v>
      </c>
      <c r="U267" s="111">
        <v>1</v>
      </c>
      <c r="V267" s="110">
        <f t="shared" si="61"/>
        <v>8.2287933094384702E-2</v>
      </c>
      <c r="W267" s="110">
        <v>0.46271875000000001</v>
      </c>
      <c r="X267" s="110">
        <v>0.41649999999999998</v>
      </c>
      <c r="Y267" s="110">
        <f t="shared" si="62"/>
        <v>0.41649999999999998</v>
      </c>
      <c r="Z267" s="2" t="s">
        <v>532</v>
      </c>
      <c r="AA267" s="2" t="s">
        <v>532</v>
      </c>
      <c r="AB267" s="2" t="s">
        <v>532</v>
      </c>
      <c r="AC267" s="110">
        <v>0.41649999999999998</v>
      </c>
      <c r="AD267" s="44">
        <f t="shared" si="63"/>
        <v>0</v>
      </c>
      <c r="AE267" s="44">
        <f t="shared" si="64"/>
        <v>0</v>
      </c>
      <c r="AF267" s="44">
        <f t="shared" si="65"/>
        <v>0</v>
      </c>
      <c r="AG267" s="44">
        <f t="shared" si="66"/>
        <v>10.051727699999997</v>
      </c>
      <c r="AH267" s="44">
        <f t="shared" si="67"/>
        <v>10.051727699999997</v>
      </c>
      <c r="AI267" s="44">
        <v>303.90305555600003</v>
      </c>
      <c r="AJ267" s="111">
        <f t="shared" si="68"/>
        <v>3.3075441382483146E-2</v>
      </c>
      <c r="AK267" s="2">
        <f t="shared" si="69"/>
        <v>918</v>
      </c>
    </row>
    <row r="268" spans="1:37">
      <c r="A268" s="2">
        <v>273</v>
      </c>
      <c r="B268" s="2" t="s">
        <v>326</v>
      </c>
      <c r="C268" s="2" t="s">
        <v>1</v>
      </c>
      <c r="D268" s="2" t="s">
        <v>448</v>
      </c>
      <c r="E268" s="2" t="s">
        <v>768</v>
      </c>
      <c r="F268" s="2" t="s">
        <v>64</v>
      </c>
      <c r="H268" s="2" t="s">
        <v>882</v>
      </c>
      <c r="I268" s="2">
        <v>12974</v>
      </c>
      <c r="J268" s="193">
        <v>1682</v>
      </c>
      <c r="K268" s="110">
        <f t="shared" si="56"/>
        <v>0.12964390319099739</v>
      </c>
      <c r="L268" s="44">
        <f t="shared" si="57"/>
        <v>0</v>
      </c>
      <c r="M268" s="44">
        <f t="shared" si="58"/>
        <v>0</v>
      </c>
      <c r="N268" s="44">
        <f t="shared" si="59"/>
        <v>0</v>
      </c>
      <c r="O268" s="44">
        <f t="shared" si="60"/>
        <v>8.41</v>
      </c>
      <c r="P268" s="2">
        <v>1954116</v>
      </c>
      <c r="Q268" s="193">
        <v>15.201641285999999</v>
      </c>
      <c r="R268" s="111">
        <v>0</v>
      </c>
      <c r="S268" s="111">
        <v>0</v>
      </c>
      <c r="T268" s="111">
        <v>0</v>
      </c>
      <c r="U268" s="111">
        <v>1</v>
      </c>
      <c r="V268" s="110">
        <f t="shared" si="61"/>
        <v>0.12964390319099739</v>
      </c>
      <c r="W268" s="110">
        <v>0.48343750000000008</v>
      </c>
      <c r="X268" s="110">
        <v>0.40321875000000001</v>
      </c>
      <c r="Y268" s="110">
        <f t="shared" si="62"/>
        <v>0.40321875000000001</v>
      </c>
      <c r="Z268" s="2" t="s">
        <v>532</v>
      </c>
      <c r="AA268" s="2" t="s">
        <v>532</v>
      </c>
      <c r="AB268" s="2" t="s">
        <v>532</v>
      </c>
      <c r="AC268" s="110">
        <v>0.40321875000000001</v>
      </c>
      <c r="AD268" s="44">
        <f t="shared" si="63"/>
        <v>0</v>
      </c>
      <c r="AE268" s="44">
        <f t="shared" si="64"/>
        <v>0</v>
      </c>
      <c r="AF268" s="44">
        <f t="shared" si="65"/>
        <v>0</v>
      </c>
      <c r="AG268" s="44">
        <f t="shared" si="66"/>
        <v>29.705770462500006</v>
      </c>
      <c r="AH268" s="44">
        <f t="shared" si="67"/>
        <v>29.705770462500006</v>
      </c>
      <c r="AI268" s="44">
        <v>303.90305555600003</v>
      </c>
      <c r="AJ268" s="111">
        <f t="shared" si="68"/>
        <v>9.7747521518506561E-2</v>
      </c>
      <c r="AK268" s="2">
        <f t="shared" si="69"/>
        <v>2803</v>
      </c>
    </row>
    <row r="269" spans="1:37">
      <c r="A269" s="2">
        <v>274</v>
      </c>
      <c r="B269" s="2" t="s">
        <v>327</v>
      </c>
      <c r="C269" s="2" t="s">
        <v>1</v>
      </c>
      <c r="D269" s="2" t="s">
        <v>448</v>
      </c>
      <c r="E269" s="2" t="s">
        <v>768</v>
      </c>
      <c r="F269" s="2" t="s">
        <v>64</v>
      </c>
      <c r="H269" s="2" t="s">
        <v>882</v>
      </c>
      <c r="I269" s="2">
        <v>7645</v>
      </c>
      <c r="J269" s="193">
        <v>1438</v>
      </c>
      <c r="K269" s="110">
        <f t="shared" si="56"/>
        <v>0.1880967952910399</v>
      </c>
      <c r="L269" s="44">
        <f t="shared" si="57"/>
        <v>0</v>
      </c>
      <c r="M269" s="44">
        <f t="shared" si="58"/>
        <v>0</v>
      </c>
      <c r="N269" s="44">
        <f t="shared" si="59"/>
        <v>0</v>
      </c>
      <c r="O269" s="44">
        <f t="shared" si="60"/>
        <v>7.19</v>
      </c>
      <c r="P269" s="2">
        <v>1151742</v>
      </c>
      <c r="Q269" s="193">
        <v>20.656005283999999</v>
      </c>
      <c r="R269" s="111">
        <v>0</v>
      </c>
      <c r="S269" s="111">
        <v>0</v>
      </c>
      <c r="T269" s="111">
        <v>0</v>
      </c>
      <c r="U269" s="111">
        <v>1</v>
      </c>
      <c r="V269" s="110">
        <f t="shared" si="61"/>
        <v>0.1880967952910399</v>
      </c>
      <c r="W269" s="110">
        <v>0.46696874999999993</v>
      </c>
      <c r="X269" s="110">
        <v>0.37771874999999999</v>
      </c>
      <c r="Y269" s="110">
        <f t="shared" si="62"/>
        <v>0.37771874999999999</v>
      </c>
      <c r="Z269" s="2" t="s">
        <v>532</v>
      </c>
      <c r="AA269" s="2" t="s">
        <v>532</v>
      </c>
      <c r="AB269" s="2" t="s">
        <v>532</v>
      </c>
      <c r="AC269" s="110">
        <v>0.37771874999999999</v>
      </c>
      <c r="AD269" s="44">
        <f t="shared" si="63"/>
        <v>0</v>
      </c>
      <c r="AE269" s="44">
        <f t="shared" si="64"/>
        <v>0</v>
      </c>
      <c r="AF269" s="44">
        <f t="shared" si="65"/>
        <v>0</v>
      </c>
      <c r="AG269" s="44">
        <f t="shared" si="66"/>
        <v>23.7903888375</v>
      </c>
      <c r="AH269" s="44">
        <f t="shared" si="67"/>
        <v>23.7903888375</v>
      </c>
      <c r="AI269" s="44">
        <v>303.90305555600003</v>
      </c>
      <c r="AJ269" s="111">
        <f t="shared" si="68"/>
        <v>7.8282822112383008E-2</v>
      </c>
      <c r="AK269" s="2">
        <f t="shared" si="69"/>
        <v>2397</v>
      </c>
    </row>
    <row r="270" spans="1:37">
      <c r="A270" s="2">
        <v>275</v>
      </c>
      <c r="B270" s="2" t="s">
        <v>328</v>
      </c>
      <c r="C270" s="2" t="s">
        <v>1</v>
      </c>
      <c r="D270" s="2" t="s">
        <v>448</v>
      </c>
      <c r="E270" s="2" t="s">
        <v>768</v>
      </c>
      <c r="F270" s="2" t="s">
        <v>64</v>
      </c>
      <c r="H270" s="2" t="s">
        <v>882</v>
      </c>
      <c r="I270" s="2">
        <v>18055</v>
      </c>
      <c r="J270" s="193">
        <v>5826</v>
      </c>
      <c r="K270" s="110">
        <f t="shared" si="56"/>
        <v>0.32268069786762671</v>
      </c>
      <c r="L270" s="44">
        <f t="shared" si="57"/>
        <v>0</v>
      </c>
      <c r="M270" s="44">
        <f t="shared" si="58"/>
        <v>0</v>
      </c>
      <c r="N270" s="44">
        <f t="shared" si="59"/>
        <v>3.5268190870799998</v>
      </c>
      <c r="O270" s="44">
        <f t="shared" si="60"/>
        <v>25.603180912920003</v>
      </c>
      <c r="P270" s="2">
        <v>2071557</v>
      </c>
      <c r="Q270" s="193">
        <v>41.374696088999997</v>
      </c>
      <c r="R270" s="111">
        <v>0</v>
      </c>
      <c r="S270" s="111">
        <v>0</v>
      </c>
      <c r="T270" s="111">
        <v>0.121071716</v>
      </c>
      <c r="U270" s="111">
        <v>0.878928284</v>
      </c>
      <c r="V270" s="110">
        <f t="shared" si="61"/>
        <v>0.32268069786762671</v>
      </c>
      <c r="W270" s="110">
        <v>0.43137500000000006</v>
      </c>
      <c r="X270" s="110">
        <v>0.33588229600000002</v>
      </c>
      <c r="Y270" s="110">
        <f t="shared" si="62"/>
        <v>0.33588229632837502</v>
      </c>
      <c r="Z270" s="2" t="s">
        <v>532</v>
      </c>
      <c r="AA270" s="2" t="s">
        <v>532</v>
      </c>
      <c r="AB270" s="2">
        <v>0.22500000000000001</v>
      </c>
      <c r="AC270" s="110">
        <v>0.35115625</v>
      </c>
      <c r="AD270" s="44">
        <f t="shared" si="63"/>
        <v>0</v>
      </c>
      <c r="AE270" s="44">
        <f t="shared" si="64"/>
        <v>0</v>
      </c>
      <c r="AF270" s="44">
        <f t="shared" si="65"/>
        <v>6.9513604206346802</v>
      </c>
      <c r="AG270" s="44">
        <f t="shared" si="66"/>
        <v>78.758680897684457</v>
      </c>
      <c r="AH270" s="44">
        <f t="shared" si="67"/>
        <v>85.710041318319142</v>
      </c>
      <c r="AI270" s="44">
        <v>303.90305555600003</v>
      </c>
      <c r="AJ270" s="111">
        <f t="shared" si="68"/>
        <v>0.2820308639592648</v>
      </c>
      <c r="AK270" s="2">
        <f t="shared" si="69"/>
        <v>9710</v>
      </c>
    </row>
    <row r="271" spans="1:37">
      <c r="A271" s="2">
        <v>276</v>
      </c>
      <c r="B271" s="2" t="s">
        <v>329</v>
      </c>
      <c r="C271" s="2" t="s">
        <v>1</v>
      </c>
      <c r="D271" s="2" t="s">
        <v>448</v>
      </c>
      <c r="E271" s="2" t="s">
        <v>768</v>
      </c>
      <c r="F271" s="2" t="s">
        <v>64</v>
      </c>
      <c r="H271" s="2" t="s">
        <v>882</v>
      </c>
      <c r="I271" s="2">
        <v>13368</v>
      </c>
      <c r="J271" s="193">
        <v>2942</v>
      </c>
      <c r="K271" s="110">
        <f t="shared" si="56"/>
        <v>0.22007779772591263</v>
      </c>
      <c r="L271" s="44">
        <f t="shared" si="57"/>
        <v>0</v>
      </c>
      <c r="M271" s="44">
        <f t="shared" si="58"/>
        <v>0</v>
      </c>
      <c r="N271" s="44">
        <f t="shared" si="59"/>
        <v>0</v>
      </c>
      <c r="O271" s="44">
        <f t="shared" si="60"/>
        <v>14.71</v>
      </c>
      <c r="P271" s="2">
        <v>2341746</v>
      </c>
      <c r="Q271" s="193">
        <v>19.67392444</v>
      </c>
      <c r="R271" s="111">
        <v>0</v>
      </c>
      <c r="S271" s="111">
        <v>0</v>
      </c>
      <c r="T271" s="111">
        <v>0</v>
      </c>
      <c r="U271" s="111">
        <v>1</v>
      </c>
      <c r="V271" s="110">
        <f t="shared" si="61"/>
        <v>0.22007779772591263</v>
      </c>
      <c r="W271" s="110">
        <v>0.45953125000000011</v>
      </c>
      <c r="X271" s="110">
        <v>0.35753125000000002</v>
      </c>
      <c r="Y271" s="110">
        <f t="shared" si="62"/>
        <v>0.35753125000000002</v>
      </c>
      <c r="Z271" s="2" t="s">
        <v>532</v>
      </c>
      <c r="AA271" s="2" t="s">
        <v>532</v>
      </c>
      <c r="AB271" s="2" t="s">
        <v>532</v>
      </c>
      <c r="AC271" s="110">
        <v>0.35753125000000002</v>
      </c>
      <c r="AD271" s="44">
        <f t="shared" si="63"/>
        <v>0</v>
      </c>
      <c r="AE271" s="44">
        <f t="shared" si="64"/>
        <v>0</v>
      </c>
      <c r="AF271" s="44">
        <f t="shared" si="65"/>
        <v>0</v>
      </c>
      <c r="AG271" s="44">
        <f t="shared" si="66"/>
        <v>46.071333862500012</v>
      </c>
      <c r="AH271" s="44">
        <f t="shared" si="67"/>
        <v>46.071333862500012</v>
      </c>
      <c r="AI271" s="44">
        <v>303.90305555600003</v>
      </c>
      <c r="AJ271" s="111">
        <f t="shared" si="68"/>
        <v>0.15159878461310988</v>
      </c>
      <c r="AK271" s="2">
        <f t="shared" si="69"/>
        <v>4903</v>
      </c>
    </row>
    <row r="272" spans="1:37">
      <c r="A272" s="2">
        <v>277</v>
      </c>
      <c r="B272" s="2" t="s">
        <v>330</v>
      </c>
      <c r="C272" s="2" t="s">
        <v>1</v>
      </c>
      <c r="D272" s="2" t="s">
        <v>448</v>
      </c>
      <c r="E272" s="2" t="s">
        <v>768</v>
      </c>
      <c r="F272" s="2" t="s">
        <v>64</v>
      </c>
      <c r="H272" s="2" t="s">
        <v>882</v>
      </c>
      <c r="I272" s="2">
        <v>6447</v>
      </c>
      <c r="J272" s="193">
        <v>1680</v>
      </c>
      <c r="K272" s="110">
        <f t="shared" si="56"/>
        <v>0.26058631921824105</v>
      </c>
      <c r="L272" s="44">
        <f t="shared" si="57"/>
        <v>0</v>
      </c>
      <c r="M272" s="44">
        <f t="shared" si="58"/>
        <v>0</v>
      </c>
      <c r="N272" s="44">
        <f t="shared" si="59"/>
        <v>4.3482356399999998E-2</v>
      </c>
      <c r="O272" s="44">
        <f t="shared" si="60"/>
        <v>8.3565176436000002</v>
      </c>
      <c r="P272" s="2">
        <v>494758</v>
      </c>
      <c r="Q272" s="193">
        <v>54.862995464000001</v>
      </c>
      <c r="R272" s="111">
        <v>0</v>
      </c>
      <c r="S272" s="111">
        <v>0</v>
      </c>
      <c r="T272" s="111">
        <v>5.1764710000000002E-3</v>
      </c>
      <c r="U272" s="111">
        <v>0.99482352900000004</v>
      </c>
      <c r="V272" s="110">
        <f t="shared" si="61"/>
        <v>0.26058631921824105</v>
      </c>
      <c r="W272" s="110">
        <v>0.44678125000000002</v>
      </c>
      <c r="X272" s="110">
        <v>0.36888326100000002</v>
      </c>
      <c r="Y272" s="110">
        <f t="shared" si="62"/>
        <v>0.36888326093621038</v>
      </c>
      <c r="Z272" s="2" t="s">
        <v>532</v>
      </c>
      <c r="AA272" s="2" t="s">
        <v>532</v>
      </c>
      <c r="AB272" s="2">
        <v>0.22500000000000001</v>
      </c>
      <c r="AC272" s="110">
        <v>0.36963194399999999</v>
      </c>
      <c r="AD272" s="44">
        <f t="shared" si="63"/>
        <v>0</v>
      </c>
      <c r="AE272" s="44">
        <f t="shared" si="64"/>
        <v>0</v>
      </c>
      <c r="AF272" s="44">
        <f t="shared" si="65"/>
        <v>8.5703724464400013E-2</v>
      </c>
      <c r="AG272" s="44">
        <f t="shared" si="66"/>
        <v>27.058202148265703</v>
      </c>
      <c r="AH272" s="44">
        <f t="shared" si="67"/>
        <v>27.143905872730102</v>
      </c>
      <c r="AI272" s="44">
        <v>303.90305555600003</v>
      </c>
      <c r="AJ272" s="111">
        <f t="shared" si="68"/>
        <v>8.9317647113055468E-2</v>
      </c>
      <c r="AK272" s="2">
        <f t="shared" si="69"/>
        <v>2800</v>
      </c>
    </row>
    <row r="273" spans="1:37">
      <c r="A273" s="2">
        <v>278</v>
      </c>
      <c r="B273" s="2" t="s">
        <v>331</v>
      </c>
      <c r="C273" s="2" t="s">
        <v>1</v>
      </c>
      <c r="D273" s="2" t="s">
        <v>448</v>
      </c>
      <c r="E273" s="2" t="s">
        <v>768</v>
      </c>
      <c r="F273" s="2" t="s">
        <v>64</v>
      </c>
      <c r="H273" s="2" t="s">
        <v>882</v>
      </c>
      <c r="I273" s="2">
        <v>39646</v>
      </c>
      <c r="J273" s="193">
        <v>10886</v>
      </c>
      <c r="K273" s="110">
        <f t="shared" si="56"/>
        <v>0.27458003329465774</v>
      </c>
      <c r="L273" s="44">
        <f t="shared" si="57"/>
        <v>0</v>
      </c>
      <c r="M273" s="44">
        <f t="shared" si="58"/>
        <v>0</v>
      </c>
      <c r="N273" s="44">
        <f t="shared" si="59"/>
        <v>8.6633796346099992</v>
      </c>
      <c r="O273" s="44">
        <f t="shared" si="60"/>
        <v>45.766620365390004</v>
      </c>
      <c r="P273" s="2">
        <v>468546</v>
      </c>
      <c r="Q273" s="193">
        <v>362.82406278799999</v>
      </c>
      <c r="R273" s="111">
        <v>0</v>
      </c>
      <c r="S273" s="111">
        <v>0</v>
      </c>
      <c r="T273" s="111">
        <v>0.159165527</v>
      </c>
      <c r="U273" s="111">
        <v>0.84083447300000003</v>
      </c>
      <c r="V273" s="110">
        <f t="shared" si="61"/>
        <v>0.27458003329465774</v>
      </c>
      <c r="W273" s="110">
        <v>0.5238124999999999</v>
      </c>
      <c r="X273" s="110">
        <v>0.35653804300000003</v>
      </c>
      <c r="Y273" s="110">
        <f t="shared" si="62"/>
        <v>0.35653804286993751</v>
      </c>
      <c r="Z273" s="2" t="s">
        <v>532</v>
      </c>
      <c r="AA273" s="2" t="s">
        <v>532</v>
      </c>
      <c r="AB273" s="2">
        <v>0.22500000000000001</v>
      </c>
      <c r="AC273" s="110">
        <v>0.38143749999999998</v>
      </c>
      <c r="AD273" s="44">
        <f t="shared" si="63"/>
        <v>0</v>
      </c>
      <c r="AE273" s="44">
        <f t="shared" si="64"/>
        <v>0</v>
      </c>
      <c r="AF273" s="44">
        <f t="shared" si="65"/>
        <v>17.075521259816309</v>
      </c>
      <c r="AG273" s="44">
        <f t="shared" si="66"/>
        <v>152.9242420392614</v>
      </c>
      <c r="AH273" s="44">
        <f t="shared" si="67"/>
        <v>169.9997632990777</v>
      </c>
      <c r="AI273" s="44">
        <v>303.90305555600003</v>
      </c>
      <c r="AJ273" s="111">
        <f t="shared" si="68"/>
        <v>0.55938813444326141</v>
      </c>
      <c r="AK273" s="2">
        <f t="shared" si="69"/>
        <v>18143</v>
      </c>
    </row>
    <row r="274" spans="1:37">
      <c r="A274" s="2">
        <v>279</v>
      </c>
      <c r="B274" s="2" t="s">
        <v>332</v>
      </c>
      <c r="C274" s="2" t="s">
        <v>1</v>
      </c>
      <c r="D274" s="2" t="s">
        <v>448</v>
      </c>
      <c r="E274" s="2" t="s">
        <v>768</v>
      </c>
      <c r="F274" s="2" t="s">
        <v>64</v>
      </c>
      <c r="H274" s="2" t="s">
        <v>882</v>
      </c>
      <c r="I274" s="2">
        <v>13993</v>
      </c>
      <c r="J274" s="193">
        <v>1758</v>
      </c>
      <c r="K274" s="110">
        <f t="shared" si="56"/>
        <v>0.1256342456942757</v>
      </c>
      <c r="L274" s="44">
        <f t="shared" si="57"/>
        <v>0</v>
      </c>
      <c r="M274" s="44">
        <f t="shared" si="58"/>
        <v>0</v>
      </c>
      <c r="N274" s="44">
        <f t="shared" si="59"/>
        <v>0</v>
      </c>
      <c r="O274" s="44">
        <f t="shared" si="60"/>
        <v>8.7899999999999991</v>
      </c>
      <c r="P274" s="2">
        <v>1858540</v>
      </c>
      <c r="Q274" s="193">
        <v>18.453182691999999</v>
      </c>
      <c r="R274" s="111">
        <v>0</v>
      </c>
      <c r="S274" s="111">
        <v>0</v>
      </c>
      <c r="T274" s="111">
        <v>0</v>
      </c>
      <c r="U274" s="111">
        <v>1</v>
      </c>
      <c r="V274" s="110">
        <f t="shared" si="61"/>
        <v>0.1256342456942757</v>
      </c>
      <c r="W274" s="110">
        <v>0.48662499999999997</v>
      </c>
      <c r="X274" s="110">
        <v>0.44540000000000002</v>
      </c>
      <c r="Y274" s="110">
        <f t="shared" si="62"/>
        <v>0.44540000000000002</v>
      </c>
      <c r="Z274" s="2" t="s">
        <v>532</v>
      </c>
      <c r="AA274" s="2" t="s">
        <v>532</v>
      </c>
      <c r="AB274" s="2" t="s">
        <v>532</v>
      </c>
      <c r="AC274" s="110">
        <v>0.44540000000000002</v>
      </c>
      <c r="AD274" s="44">
        <f t="shared" si="63"/>
        <v>0</v>
      </c>
      <c r="AE274" s="44">
        <f t="shared" si="64"/>
        <v>0</v>
      </c>
      <c r="AF274" s="44">
        <f t="shared" si="65"/>
        <v>0</v>
      </c>
      <c r="AG274" s="44">
        <f t="shared" si="66"/>
        <v>34.295978159999997</v>
      </c>
      <c r="AH274" s="44">
        <f t="shared" si="67"/>
        <v>34.295978159999997</v>
      </c>
      <c r="AI274" s="44">
        <v>303.90305555600003</v>
      </c>
      <c r="AJ274" s="111">
        <f t="shared" si="68"/>
        <v>0.11285170561136493</v>
      </c>
      <c r="AK274" s="2">
        <f t="shared" si="69"/>
        <v>2930</v>
      </c>
    </row>
    <row r="275" spans="1:37">
      <c r="A275" s="2">
        <v>2</v>
      </c>
      <c r="B275" s="2" t="s">
        <v>66</v>
      </c>
      <c r="C275" s="2" t="s">
        <v>27</v>
      </c>
      <c r="D275" s="2" t="s">
        <v>409</v>
      </c>
      <c r="E275" s="2" t="s">
        <v>767</v>
      </c>
      <c r="F275" s="2" t="s">
        <v>64</v>
      </c>
      <c r="H275" s="2" t="s">
        <v>879</v>
      </c>
      <c r="I275" s="2">
        <v>3944</v>
      </c>
      <c r="J275" s="193">
        <v>1483</v>
      </c>
      <c r="K275" s="110">
        <f t="shared" si="56"/>
        <v>0.37601419878296144</v>
      </c>
      <c r="L275" s="44">
        <f t="shared" si="57"/>
        <v>0</v>
      </c>
      <c r="M275" s="44">
        <f t="shared" si="58"/>
        <v>1.031187017745</v>
      </c>
      <c r="N275" s="44">
        <f t="shared" si="59"/>
        <v>1.9751387330850001</v>
      </c>
      <c r="O275" s="44">
        <f t="shared" si="60"/>
        <v>4.4086742491699997</v>
      </c>
      <c r="P275" s="2">
        <v>290608</v>
      </c>
      <c r="Q275" s="193">
        <v>39.179617360000002</v>
      </c>
      <c r="R275" s="111">
        <v>0</v>
      </c>
      <c r="S275" s="111">
        <v>0.13906770299999999</v>
      </c>
      <c r="T275" s="111">
        <v>0.26637069899999999</v>
      </c>
      <c r="U275" s="111">
        <v>0.59456159799999997</v>
      </c>
      <c r="V275" s="110">
        <f t="shared" si="61"/>
        <v>0.32372276786282961</v>
      </c>
      <c r="W275" s="110">
        <v>0.30387500000000001</v>
      </c>
      <c r="X275" s="110">
        <v>0.266263472</v>
      </c>
      <c r="Y275" s="110">
        <f t="shared" si="62"/>
        <v>0.25357167033049999</v>
      </c>
      <c r="Z275" s="2" t="s">
        <v>532</v>
      </c>
      <c r="AA275" s="2">
        <v>0.17499999999999999</v>
      </c>
      <c r="AB275" s="2">
        <v>0.22500000000000001</v>
      </c>
      <c r="AC275" s="110">
        <v>0.28475</v>
      </c>
      <c r="AD275" s="44">
        <f t="shared" si="63"/>
        <v>0</v>
      </c>
      <c r="AE275" s="44">
        <f t="shared" si="64"/>
        <v>1.580809698203085</v>
      </c>
      <c r="AF275" s="44">
        <f t="shared" si="65"/>
        <v>3.8929984429105353</v>
      </c>
      <c r="AG275" s="44">
        <f t="shared" si="66"/>
        <v>10.997041133872139</v>
      </c>
      <c r="AH275" s="44">
        <f t="shared" si="67"/>
        <v>14.890039576782675</v>
      </c>
      <c r="AI275" s="44">
        <v>61.851944443999997</v>
      </c>
      <c r="AJ275" s="111">
        <f t="shared" si="68"/>
        <v>0.24073680642754791</v>
      </c>
      <c r="AK275" s="2">
        <f t="shared" si="69"/>
        <v>2128</v>
      </c>
    </row>
    <row r="276" spans="1:37">
      <c r="A276" s="2">
        <v>3</v>
      </c>
      <c r="B276" s="2" t="s">
        <v>67</v>
      </c>
      <c r="C276" s="2" t="s">
        <v>27</v>
      </c>
      <c r="D276" s="2" t="s">
        <v>409</v>
      </c>
      <c r="E276" s="2" t="s">
        <v>767</v>
      </c>
      <c r="F276" s="2" t="s">
        <v>64</v>
      </c>
      <c r="H276" s="2" t="s">
        <v>879</v>
      </c>
      <c r="I276" s="2">
        <v>19185</v>
      </c>
      <c r="J276" s="193">
        <v>7407</v>
      </c>
      <c r="K276" s="110">
        <f t="shared" si="56"/>
        <v>0.3860828772478499</v>
      </c>
      <c r="L276" s="44">
        <f t="shared" si="57"/>
        <v>0</v>
      </c>
      <c r="M276" s="44">
        <f t="shared" si="58"/>
        <v>0</v>
      </c>
      <c r="N276" s="44">
        <f t="shared" si="59"/>
        <v>5.8003345566450006</v>
      </c>
      <c r="O276" s="44">
        <f t="shared" si="60"/>
        <v>31.234665443354999</v>
      </c>
      <c r="P276" s="2">
        <v>1652324</v>
      </c>
      <c r="Q276" s="193">
        <v>42.558494547000002</v>
      </c>
      <c r="R276" s="111">
        <v>0</v>
      </c>
      <c r="S276" s="111">
        <v>0</v>
      </c>
      <c r="T276" s="111">
        <v>0.156617647</v>
      </c>
      <c r="U276" s="111">
        <v>0.84338235299999997</v>
      </c>
      <c r="V276" s="110">
        <f t="shared" si="61"/>
        <v>0.3860828772478499</v>
      </c>
      <c r="W276" s="110">
        <v>0.32884375000000005</v>
      </c>
      <c r="X276" s="110">
        <v>0.28166475200000002</v>
      </c>
      <c r="Y276" s="110">
        <f t="shared" si="62"/>
        <v>0.28166475184218748</v>
      </c>
      <c r="Z276" s="2" t="s">
        <v>532</v>
      </c>
      <c r="AA276" s="2" t="s">
        <v>532</v>
      </c>
      <c r="AB276" s="2">
        <v>0.22500000000000001</v>
      </c>
      <c r="AC276" s="110">
        <v>0.29218749999999999</v>
      </c>
      <c r="AD276" s="44">
        <f t="shared" si="63"/>
        <v>0</v>
      </c>
      <c r="AE276" s="44">
        <f t="shared" si="64"/>
        <v>0</v>
      </c>
      <c r="AF276" s="44">
        <f t="shared" si="65"/>
        <v>11.432459411147295</v>
      </c>
      <c r="AG276" s="44">
        <f t="shared" si="66"/>
        <v>79.947078368857333</v>
      </c>
      <c r="AH276" s="44">
        <f t="shared" si="67"/>
        <v>91.379537780004625</v>
      </c>
      <c r="AI276" s="44">
        <v>61.851944443999997</v>
      </c>
      <c r="AJ276" s="111">
        <f t="shared" si="68"/>
        <v>1.4773915129335757</v>
      </c>
      <c r="AK276" s="2">
        <f t="shared" si="69"/>
        <v>12345</v>
      </c>
    </row>
    <row r="277" spans="1:37">
      <c r="A277" s="2">
        <v>295</v>
      </c>
      <c r="B277" s="2" t="s">
        <v>346</v>
      </c>
      <c r="C277" s="2" t="s">
        <v>27</v>
      </c>
      <c r="D277" s="2" t="s">
        <v>409</v>
      </c>
      <c r="E277" s="2" t="s">
        <v>767</v>
      </c>
      <c r="F277" s="2" t="s">
        <v>64</v>
      </c>
      <c r="H277" s="2" t="s">
        <v>879</v>
      </c>
      <c r="I277" s="2">
        <v>413</v>
      </c>
      <c r="J277" s="193">
        <v>19</v>
      </c>
      <c r="K277" s="110">
        <f t="shared" si="56"/>
        <v>4.6004842615012108E-2</v>
      </c>
      <c r="L277" s="44">
        <f t="shared" si="57"/>
        <v>0</v>
      </c>
      <c r="M277" s="44">
        <f t="shared" si="58"/>
        <v>0</v>
      </c>
      <c r="N277" s="44">
        <f t="shared" si="59"/>
        <v>0</v>
      </c>
      <c r="O277" s="44">
        <f t="shared" si="60"/>
        <v>9.5000000000000001E-2</v>
      </c>
      <c r="P277" s="2">
        <v>1837438</v>
      </c>
      <c r="Q277" s="193">
        <v>4.9464383000000001E-2</v>
      </c>
      <c r="R277" s="111">
        <v>0</v>
      </c>
      <c r="S277" s="111">
        <v>0</v>
      </c>
      <c r="T277" s="111">
        <v>0</v>
      </c>
      <c r="U277" s="111">
        <v>1</v>
      </c>
      <c r="V277" s="110">
        <f t="shared" si="61"/>
        <v>4.6004842615012108E-2</v>
      </c>
      <c r="W277" s="110">
        <v>0.30387500000000001</v>
      </c>
      <c r="X277" s="110">
        <v>0.29643750000000002</v>
      </c>
      <c r="Y277" s="110">
        <f t="shared" si="62"/>
        <v>0.29643750000000002</v>
      </c>
      <c r="Z277" s="2" t="s">
        <v>532</v>
      </c>
      <c r="AA277" s="2" t="s">
        <v>532</v>
      </c>
      <c r="AB277" s="2" t="s">
        <v>532</v>
      </c>
      <c r="AC277" s="110">
        <v>0.29643750000000002</v>
      </c>
      <c r="AD277" s="44">
        <f t="shared" si="63"/>
        <v>0</v>
      </c>
      <c r="AE277" s="44">
        <f t="shared" si="64"/>
        <v>0</v>
      </c>
      <c r="AF277" s="44">
        <f t="shared" si="65"/>
        <v>0</v>
      </c>
      <c r="AG277" s="44">
        <f t="shared" si="66"/>
        <v>0.2466952875</v>
      </c>
      <c r="AH277" s="44">
        <f t="shared" si="67"/>
        <v>0.2466952875</v>
      </c>
      <c r="AI277" s="44">
        <v>61.851944443999997</v>
      </c>
      <c r="AJ277" s="111">
        <f t="shared" si="68"/>
        <v>3.9884807133808856E-3</v>
      </c>
      <c r="AK277" s="2">
        <f t="shared" si="69"/>
        <v>32</v>
      </c>
    </row>
    <row r="278" spans="1:37">
      <c r="A278" s="2">
        <v>4</v>
      </c>
      <c r="B278" s="2" t="s">
        <v>68</v>
      </c>
      <c r="C278" s="2" t="s">
        <v>27</v>
      </c>
      <c r="D278" s="2" t="s">
        <v>409</v>
      </c>
      <c r="E278" s="2" t="s">
        <v>767</v>
      </c>
      <c r="F278" s="2" t="s">
        <v>64</v>
      </c>
      <c r="H278" s="2" t="s">
        <v>879</v>
      </c>
      <c r="I278" s="2">
        <v>9525</v>
      </c>
      <c r="J278" s="193">
        <v>2107</v>
      </c>
      <c r="K278" s="110">
        <f t="shared" si="56"/>
        <v>0.22120734908136483</v>
      </c>
      <c r="L278" s="44">
        <f t="shared" si="57"/>
        <v>5.2963235282300003</v>
      </c>
      <c r="M278" s="44">
        <f t="shared" si="58"/>
        <v>1.162561027495</v>
      </c>
      <c r="N278" s="44">
        <f t="shared" si="59"/>
        <v>1.1746524999999999</v>
      </c>
      <c r="O278" s="44">
        <f t="shared" si="60"/>
        <v>2.9014629442749995</v>
      </c>
      <c r="P278" s="2">
        <v>559846</v>
      </c>
      <c r="Q278" s="193">
        <v>15.509685875000001</v>
      </c>
      <c r="R278" s="111">
        <v>0.50273597800000003</v>
      </c>
      <c r="S278" s="111">
        <v>0.110352257</v>
      </c>
      <c r="T278" s="111">
        <v>0.1115</v>
      </c>
      <c r="U278" s="111">
        <v>0.27541176499999998</v>
      </c>
      <c r="V278" s="110">
        <f t="shared" si="61"/>
        <v>8.558772586404198E-2</v>
      </c>
      <c r="W278" s="110">
        <v>0.36231249999999998</v>
      </c>
      <c r="X278" s="110">
        <v>0.297027347</v>
      </c>
      <c r="Y278" s="110">
        <f t="shared" si="62"/>
        <v>0.1845086178709375</v>
      </c>
      <c r="Z278" s="2">
        <v>0.1</v>
      </c>
      <c r="AA278" s="2">
        <v>0.17499999999999999</v>
      </c>
      <c r="AB278" s="2">
        <v>0.22500000000000001</v>
      </c>
      <c r="AC278" s="110">
        <v>0.32618750000000002</v>
      </c>
      <c r="AD278" s="44">
        <f t="shared" si="63"/>
        <v>4.6395794107294801</v>
      </c>
      <c r="AE278" s="44">
        <f t="shared" si="64"/>
        <v>1.7822060551498351</v>
      </c>
      <c r="AF278" s="44">
        <f t="shared" si="65"/>
        <v>2.3152400774999995</v>
      </c>
      <c r="AG278" s="44">
        <f t="shared" si="66"/>
        <v>8.2906474706287447</v>
      </c>
      <c r="AH278" s="44">
        <f t="shared" si="67"/>
        <v>10.605887548128745</v>
      </c>
      <c r="AI278" s="44">
        <v>61.851944443999997</v>
      </c>
      <c r="AJ278" s="111">
        <f t="shared" si="68"/>
        <v>0.17147217671921677</v>
      </c>
      <c r="AK278" s="2">
        <f t="shared" si="69"/>
        <v>1359</v>
      </c>
    </row>
    <row r="279" spans="1:37">
      <c r="A279" s="2">
        <v>5</v>
      </c>
      <c r="B279" s="2" t="s">
        <v>69</v>
      </c>
      <c r="C279" s="2" t="s">
        <v>27</v>
      </c>
      <c r="D279" s="2" t="s">
        <v>409</v>
      </c>
      <c r="E279" s="2" t="s">
        <v>767</v>
      </c>
      <c r="F279" s="2" t="s">
        <v>64</v>
      </c>
      <c r="H279" s="2" t="s">
        <v>879</v>
      </c>
      <c r="I279" s="2">
        <v>16436</v>
      </c>
      <c r="J279" s="193">
        <v>2598</v>
      </c>
      <c r="K279" s="110">
        <f t="shared" si="56"/>
        <v>0.15806765636407885</v>
      </c>
      <c r="L279" s="44">
        <f t="shared" si="57"/>
        <v>5.08432126785</v>
      </c>
      <c r="M279" s="44">
        <f t="shared" si="58"/>
        <v>3.3025286277000006</v>
      </c>
      <c r="N279" s="44">
        <f t="shared" si="59"/>
        <v>1.45204108746</v>
      </c>
      <c r="O279" s="44">
        <f t="shared" si="60"/>
        <v>3.15110901699</v>
      </c>
      <c r="P279" s="2">
        <v>1230756</v>
      </c>
      <c r="Q279" s="193">
        <v>7.194258348</v>
      </c>
      <c r="R279" s="111">
        <v>0.39140271500000001</v>
      </c>
      <c r="S279" s="111">
        <v>0.25423623000000001</v>
      </c>
      <c r="T279" s="111">
        <v>0.111781454</v>
      </c>
      <c r="U279" s="111">
        <v>0.24257960100000001</v>
      </c>
      <c r="V279" s="110">
        <f t="shared" si="61"/>
        <v>5.6013021470552454E-2</v>
      </c>
      <c r="W279" s="110">
        <v>0.38515624999999998</v>
      </c>
      <c r="X279" s="110">
        <v>0.296814089</v>
      </c>
      <c r="Y279" s="110">
        <f t="shared" si="62"/>
        <v>0.18881096539240627</v>
      </c>
      <c r="Z279" s="2">
        <v>0.1</v>
      </c>
      <c r="AA279" s="2">
        <v>0.17499999999999999</v>
      </c>
      <c r="AB279" s="2">
        <v>0.22500000000000001</v>
      </c>
      <c r="AC279" s="110">
        <v>0.32990625000000001</v>
      </c>
      <c r="AD279" s="44">
        <f t="shared" si="63"/>
        <v>4.4538654306366006</v>
      </c>
      <c r="AE279" s="44">
        <f t="shared" si="64"/>
        <v>5.0627763862641002</v>
      </c>
      <c r="AF279" s="44">
        <f t="shared" si="65"/>
        <v>2.8619729833836605</v>
      </c>
      <c r="AG279" s="44">
        <f t="shared" si="66"/>
        <v>9.1066380980344892</v>
      </c>
      <c r="AH279" s="44">
        <f t="shared" si="67"/>
        <v>11.96861108141815</v>
      </c>
      <c r="AI279" s="44">
        <v>61.851944443999997</v>
      </c>
      <c r="AJ279" s="111">
        <f t="shared" si="68"/>
        <v>0.1935042008623413</v>
      </c>
      <c r="AK279" s="2">
        <f t="shared" si="69"/>
        <v>1534</v>
      </c>
    </row>
    <row r="280" spans="1:37">
      <c r="A280" s="2">
        <v>6</v>
      </c>
      <c r="B280" s="2" t="s">
        <v>70</v>
      </c>
      <c r="C280" s="2" t="s">
        <v>27</v>
      </c>
      <c r="D280" s="2" t="s">
        <v>409</v>
      </c>
      <c r="E280" s="2" t="s">
        <v>767</v>
      </c>
      <c r="F280" s="2" t="s">
        <v>64</v>
      </c>
      <c r="H280" s="2" t="s">
        <v>879</v>
      </c>
      <c r="I280" s="2">
        <v>11967</v>
      </c>
      <c r="J280" s="193">
        <v>4872</v>
      </c>
      <c r="K280" s="110">
        <f t="shared" si="56"/>
        <v>0.40711957884181499</v>
      </c>
      <c r="L280" s="44">
        <f t="shared" si="57"/>
        <v>0</v>
      </c>
      <c r="M280" s="44">
        <f t="shared" si="58"/>
        <v>5.9972802859200005</v>
      </c>
      <c r="N280" s="44">
        <f t="shared" si="59"/>
        <v>10.05166090488</v>
      </c>
      <c r="O280" s="44">
        <f t="shared" si="60"/>
        <v>8.3110588335599989</v>
      </c>
      <c r="P280" s="2">
        <v>1451918</v>
      </c>
      <c r="Q280" s="193">
        <v>19.195698934999999</v>
      </c>
      <c r="R280" s="111">
        <v>0</v>
      </c>
      <c r="S280" s="111">
        <v>0.24619377200000001</v>
      </c>
      <c r="T280" s="111">
        <v>0.41262975800000001</v>
      </c>
      <c r="U280" s="111">
        <v>0.34117647099999998</v>
      </c>
      <c r="V280" s="110">
        <f t="shared" si="61"/>
        <v>0.30688927447881675</v>
      </c>
      <c r="W280" s="110">
        <v>0.31981249999999994</v>
      </c>
      <c r="X280" s="110">
        <v>0.251081363</v>
      </c>
      <c r="Y280" s="110">
        <f t="shared" si="62"/>
        <v>0.23235060576637501</v>
      </c>
      <c r="Z280" s="2" t="s">
        <v>532</v>
      </c>
      <c r="AA280" s="2">
        <v>0.17499999999999999</v>
      </c>
      <c r="AB280" s="2">
        <v>0.22500000000000001</v>
      </c>
      <c r="AC280" s="110">
        <v>0.28262500000000002</v>
      </c>
      <c r="AD280" s="44">
        <f t="shared" si="63"/>
        <v>0</v>
      </c>
      <c r="AE280" s="44">
        <f t="shared" si="64"/>
        <v>9.1938306783153596</v>
      </c>
      <c r="AF280" s="44">
        <f t="shared" si="65"/>
        <v>19.81182364351848</v>
      </c>
      <c r="AG280" s="44">
        <f t="shared" si="66"/>
        <v>20.576477904833677</v>
      </c>
      <c r="AH280" s="44">
        <f t="shared" si="67"/>
        <v>40.38830154835216</v>
      </c>
      <c r="AI280" s="44">
        <v>61.851944443999997</v>
      </c>
      <c r="AJ280" s="111">
        <f t="shared" si="68"/>
        <v>0.65298353853562741</v>
      </c>
      <c r="AK280" s="2">
        <f t="shared" si="69"/>
        <v>6121</v>
      </c>
    </row>
    <row r="281" spans="1:37">
      <c r="A281" s="2">
        <v>7</v>
      </c>
      <c r="B281" s="2" t="s">
        <v>71</v>
      </c>
      <c r="C281" s="2" t="s">
        <v>27</v>
      </c>
      <c r="D281" s="2" t="s">
        <v>409</v>
      </c>
      <c r="E281" s="2" t="s">
        <v>767</v>
      </c>
      <c r="F281" s="2" t="s">
        <v>64</v>
      </c>
      <c r="H281" s="2" t="s">
        <v>879</v>
      </c>
      <c r="I281" s="2">
        <v>7155</v>
      </c>
      <c r="J281" s="193">
        <v>1314</v>
      </c>
      <c r="K281" s="110">
        <f t="shared" si="56"/>
        <v>0.18364779874213835</v>
      </c>
      <c r="L281" s="44">
        <f t="shared" si="57"/>
        <v>2.2642629744599998</v>
      </c>
      <c r="M281" s="44">
        <f t="shared" si="58"/>
        <v>0.90934255728000013</v>
      </c>
      <c r="N281" s="44">
        <f t="shared" si="59"/>
        <v>1.0097138861099999</v>
      </c>
      <c r="O281" s="44">
        <f t="shared" si="60"/>
        <v>2.3866805755800002</v>
      </c>
      <c r="P281" s="2">
        <v>545074</v>
      </c>
      <c r="Q281" s="193">
        <v>12.315106559</v>
      </c>
      <c r="R281" s="111">
        <v>0.34463667799999997</v>
      </c>
      <c r="S281" s="111">
        <v>0.13840830400000001</v>
      </c>
      <c r="T281" s="111">
        <v>0.15368552299999999</v>
      </c>
      <c r="U281" s="111">
        <v>0.36326949400000003</v>
      </c>
      <c r="V281" s="110">
        <f t="shared" si="61"/>
        <v>9.4937650920754707E-2</v>
      </c>
      <c r="W281" s="110">
        <v>0.37878124999999996</v>
      </c>
      <c r="X281" s="110">
        <v>0.29498553100000002</v>
      </c>
      <c r="Y281" s="110">
        <f t="shared" si="62"/>
        <v>0.2111793709930625</v>
      </c>
      <c r="Z281" s="2">
        <v>0.1</v>
      </c>
      <c r="AA281" s="2">
        <v>0.17499999999999999</v>
      </c>
      <c r="AB281" s="2">
        <v>0.22500000000000001</v>
      </c>
      <c r="AC281" s="110">
        <v>0.32459375000000001</v>
      </c>
      <c r="AD281" s="44">
        <f t="shared" si="63"/>
        <v>1.9834943656269599</v>
      </c>
      <c r="AE281" s="44">
        <f t="shared" si="64"/>
        <v>1.39402214031024</v>
      </c>
      <c r="AF281" s="44">
        <f t="shared" si="65"/>
        <v>1.9901460695228099</v>
      </c>
      <c r="AG281" s="44">
        <f t="shared" si="66"/>
        <v>6.7863859991779156</v>
      </c>
      <c r="AH281" s="44">
        <f t="shared" si="67"/>
        <v>8.7765320687007247</v>
      </c>
      <c r="AI281" s="44">
        <v>61.851944443999997</v>
      </c>
      <c r="AJ281" s="111">
        <f t="shared" si="68"/>
        <v>0.14189581504017049</v>
      </c>
      <c r="AK281" s="2">
        <f t="shared" si="69"/>
        <v>1132</v>
      </c>
    </row>
    <row r="282" spans="1:37">
      <c r="A282" s="2">
        <v>8</v>
      </c>
      <c r="B282" s="2" t="s">
        <v>72</v>
      </c>
      <c r="C282" s="2" t="s">
        <v>27</v>
      </c>
      <c r="D282" s="2" t="s">
        <v>409</v>
      </c>
      <c r="E282" s="2" t="s">
        <v>767</v>
      </c>
      <c r="F282" s="2" t="s">
        <v>64</v>
      </c>
      <c r="H282" s="2" t="s">
        <v>879</v>
      </c>
      <c r="I282" s="2">
        <v>12645</v>
      </c>
      <c r="J282" s="193">
        <v>2584</v>
      </c>
      <c r="K282" s="110">
        <f t="shared" si="56"/>
        <v>0.20434954527481217</v>
      </c>
      <c r="L282" s="44">
        <f t="shared" si="57"/>
        <v>4.8821363694399995</v>
      </c>
      <c r="M282" s="44">
        <f t="shared" si="58"/>
        <v>1.9234826874800002</v>
      </c>
      <c r="N282" s="44">
        <f t="shared" si="59"/>
        <v>1.9488571411199997</v>
      </c>
      <c r="O282" s="44">
        <f t="shared" si="60"/>
        <v>4.1655238148800002</v>
      </c>
      <c r="P282" s="2">
        <v>738455</v>
      </c>
      <c r="Q282" s="193">
        <v>17.389325265</v>
      </c>
      <c r="R282" s="111">
        <v>0.37787433199999998</v>
      </c>
      <c r="S282" s="111">
        <v>0.14887636900000001</v>
      </c>
      <c r="T282" s="111">
        <v>0.15084033599999999</v>
      </c>
      <c r="U282" s="111">
        <v>0.32240896400000002</v>
      </c>
      <c r="V282" s="110">
        <f t="shared" si="61"/>
        <v>9.6708279256623161E-2</v>
      </c>
      <c r="W282" s="110">
        <v>0.35168749999999993</v>
      </c>
      <c r="X282" s="110">
        <v>0.276563369</v>
      </c>
      <c r="Y282" s="110">
        <f t="shared" si="62"/>
        <v>0.19472421873775</v>
      </c>
      <c r="Z282" s="2">
        <v>0.1</v>
      </c>
      <c r="AA282" s="2">
        <v>0.17499999999999999</v>
      </c>
      <c r="AB282" s="2">
        <v>0.22500000000000001</v>
      </c>
      <c r="AC282" s="110">
        <v>0.3006875</v>
      </c>
      <c r="AD282" s="44">
        <f t="shared" si="63"/>
        <v>4.2767514596294394</v>
      </c>
      <c r="AE282" s="44">
        <f t="shared" si="64"/>
        <v>2.9486989599068401</v>
      </c>
      <c r="AF282" s="44">
        <f t="shared" si="65"/>
        <v>3.8411974251475196</v>
      </c>
      <c r="AG282" s="44">
        <f t="shared" si="66"/>
        <v>10.972083452679755</v>
      </c>
      <c r="AH282" s="44">
        <f t="shared" si="67"/>
        <v>14.813280877827275</v>
      </c>
      <c r="AI282" s="44">
        <v>61.851944443999997</v>
      </c>
      <c r="AJ282" s="111">
        <f t="shared" si="68"/>
        <v>0.23949579938006701</v>
      </c>
      <c r="AK282" s="2">
        <f t="shared" si="69"/>
        <v>2038</v>
      </c>
    </row>
    <row r="283" spans="1:37">
      <c r="A283" s="2">
        <v>9</v>
      </c>
      <c r="B283" s="2" t="s">
        <v>73</v>
      </c>
      <c r="C283" s="2" t="s">
        <v>27</v>
      </c>
      <c r="D283" s="2" t="s">
        <v>409</v>
      </c>
      <c r="E283" s="2" t="s">
        <v>767</v>
      </c>
      <c r="F283" s="2" t="s">
        <v>64</v>
      </c>
      <c r="H283" s="2" t="s">
        <v>879</v>
      </c>
      <c r="I283" s="2">
        <v>2592</v>
      </c>
      <c r="J283" s="193">
        <v>675</v>
      </c>
      <c r="K283" s="110">
        <f t="shared" si="56"/>
        <v>0.26041666666666669</v>
      </c>
      <c r="L283" s="44">
        <f t="shared" si="57"/>
        <v>1.1454513446249999</v>
      </c>
      <c r="M283" s="44">
        <f t="shared" si="58"/>
        <v>0.50688360562500001</v>
      </c>
      <c r="N283" s="44">
        <f t="shared" si="59"/>
        <v>0.59601063937499998</v>
      </c>
      <c r="O283" s="44">
        <f t="shared" si="60"/>
        <v>1.126654410375</v>
      </c>
      <c r="P283" s="2">
        <v>383657</v>
      </c>
      <c r="Q283" s="193">
        <v>9.2350303799999995</v>
      </c>
      <c r="R283" s="111">
        <v>0.33939299099999998</v>
      </c>
      <c r="S283" s="111">
        <v>0.15018773499999999</v>
      </c>
      <c r="T283" s="111">
        <v>0.176595745</v>
      </c>
      <c r="U283" s="111">
        <v>0.33382352900000001</v>
      </c>
      <c r="V283" s="110">
        <f t="shared" si="61"/>
        <v>0.13292168593750001</v>
      </c>
      <c r="W283" s="110">
        <v>0.36178124999999994</v>
      </c>
      <c r="X283" s="110">
        <v>0.279017821</v>
      </c>
      <c r="Y283" s="110">
        <f t="shared" si="62"/>
        <v>0.20263822647334376</v>
      </c>
      <c r="Z283" s="2">
        <v>0.1</v>
      </c>
      <c r="AA283" s="2">
        <v>0.17499999999999999</v>
      </c>
      <c r="AB283" s="2">
        <v>0.22500000000000001</v>
      </c>
      <c r="AC283" s="110">
        <v>0.30759375</v>
      </c>
      <c r="AD283" s="44">
        <f t="shared" si="63"/>
        <v>1.0034153778915</v>
      </c>
      <c r="AE283" s="44">
        <f t="shared" si="64"/>
        <v>0.77705256742312501</v>
      </c>
      <c r="AF283" s="44">
        <f t="shared" si="65"/>
        <v>1.174736970208125</v>
      </c>
      <c r="AG283" s="44">
        <f t="shared" si="66"/>
        <v>3.0357942501616582</v>
      </c>
      <c r="AH283" s="44">
        <f t="shared" si="67"/>
        <v>4.2105312203697833</v>
      </c>
      <c r="AI283" s="44">
        <v>61.851944443999997</v>
      </c>
      <c r="AJ283" s="111">
        <f t="shared" si="68"/>
        <v>6.8074354949050106E-2</v>
      </c>
      <c r="AK283" s="2">
        <f t="shared" si="69"/>
        <v>574</v>
      </c>
    </row>
    <row r="284" spans="1:37">
      <c r="A284" s="2">
        <v>296</v>
      </c>
      <c r="B284" s="2" t="s">
        <v>347</v>
      </c>
      <c r="C284" s="2" t="s">
        <v>26</v>
      </c>
      <c r="D284" s="2" t="s">
        <v>410</v>
      </c>
      <c r="E284" s="2" t="s">
        <v>767</v>
      </c>
      <c r="F284" s="2" t="s">
        <v>64</v>
      </c>
      <c r="H284" s="2" t="s">
        <v>879</v>
      </c>
      <c r="I284" s="2">
        <v>160</v>
      </c>
      <c r="J284" s="193">
        <v>1</v>
      </c>
      <c r="K284" s="110">
        <f t="shared" si="56"/>
        <v>6.2500000000000003E-3</v>
      </c>
      <c r="L284" s="44">
        <f t="shared" si="57"/>
        <v>6.3703208499999993E-4</v>
      </c>
      <c r="M284" s="44">
        <f t="shared" si="58"/>
        <v>3.5427064749999999E-3</v>
      </c>
      <c r="N284" s="44">
        <f t="shared" si="59"/>
        <v>8.2026143999999995E-4</v>
      </c>
      <c r="O284" s="44">
        <f t="shared" si="60"/>
        <v>0</v>
      </c>
      <c r="P284" s="2">
        <v>1201285</v>
      </c>
      <c r="Q284" s="193">
        <v>0</v>
      </c>
      <c r="R284" s="111">
        <v>0.12740641699999999</v>
      </c>
      <c r="S284" s="111">
        <v>0.70854129499999996</v>
      </c>
      <c r="T284" s="111">
        <v>0.16405228799999999</v>
      </c>
      <c r="U284" s="111">
        <v>0</v>
      </c>
      <c r="V284" s="110">
        <f t="shared" si="61"/>
        <v>1.0253268000000001E-3</v>
      </c>
      <c r="W284" s="110">
        <v>7.4999999999999997E-2</v>
      </c>
      <c r="X284" s="110">
        <v>0.22500000000000001</v>
      </c>
      <c r="Y284" s="110">
        <f t="shared" si="62"/>
        <v>0.17364713312499999</v>
      </c>
      <c r="Z284" s="2">
        <v>0.1</v>
      </c>
      <c r="AA284" s="2">
        <v>0.17499999999999999</v>
      </c>
      <c r="AB284" s="2">
        <v>0.22500000000000001</v>
      </c>
      <c r="AC284" s="110"/>
      <c r="AD284" s="44">
        <f t="shared" si="63"/>
        <v>5.5804010645999988E-4</v>
      </c>
      <c r="AE284" s="44">
        <f t="shared" si="64"/>
        <v>5.4309690261749996E-3</v>
      </c>
      <c r="AF284" s="44">
        <f t="shared" si="65"/>
        <v>1.6167352982399998E-3</v>
      </c>
      <c r="AG284" s="44">
        <f t="shared" si="66"/>
        <v>0</v>
      </c>
      <c r="AH284" s="44">
        <f t="shared" si="67"/>
        <v>1.6167352982399998E-3</v>
      </c>
      <c r="AI284" s="44">
        <v>81.848055556000006</v>
      </c>
      <c r="AJ284" s="111">
        <f t="shared" si="68"/>
        <v>1.9752885847530465E-5</v>
      </c>
      <c r="AK284" s="2">
        <f t="shared" si="69"/>
        <v>0</v>
      </c>
    </row>
    <row r="285" spans="1:37">
      <c r="A285" s="2">
        <v>10</v>
      </c>
      <c r="B285" s="2" t="s">
        <v>74</v>
      </c>
      <c r="C285" s="2" t="s">
        <v>26</v>
      </c>
      <c r="D285" s="2" t="s">
        <v>410</v>
      </c>
      <c r="E285" s="2" t="s">
        <v>767</v>
      </c>
      <c r="F285" s="2" t="s">
        <v>64</v>
      </c>
      <c r="H285" s="2" t="s">
        <v>879</v>
      </c>
      <c r="I285" s="2">
        <v>2886</v>
      </c>
      <c r="J285" s="193">
        <v>832</v>
      </c>
      <c r="K285" s="110">
        <f t="shared" si="56"/>
        <v>0.28828828828828829</v>
      </c>
      <c r="L285" s="44">
        <f t="shared" si="57"/>
        <v>0</v>
      </c>
      <c r="M285" s="44">
        <f t="shared" si="58"/>
        <v>0</v>
      </c>
      <c r="N285" s="44">
        <f t="shared" si="59"/>
        <v>4.16</v>
      </c>
      <c r="O285" s="44">
        <f t="shared" si="60"/>
        <v>0</v>
      </c>
      <c r="P285" s="2">
        <v>1828927</v>
      </c>
      <c r="Q285" s="193">
        <v>1.169283957</v>
      </c>
      <c r="R285" s="111">
        <v>0</v>
      </c>
      <c r="S285" s="111">
        <v>0</v>
      </c>
      <c r="T285" s="111">
        <v>1</v>
      </c>
      <c r="U285" s="111">
        <v>0</v>
      </c>
      <c r="V285" s="110">
        <f t="shared" si="61"/>
        <v>0.28828828828828829</v>
      </c>
      <c r="W285" s="110">
        <v>0.24862499999999998</v>
      </c>
      <c r="X285" s="110">
        <v>0.22500000000000001</v>
      </c>
      <c r="Y285" s="110">
        <f t="shared" si="62"/>
        <v>0.22500000000000001</v>
      </c>
      <c r="Z285" s="2" t="s">
        <v>532</v>
      </c>
      <c r="AA285" s="2" t="s">
        <v>532</v>
      </c>
      <c r="AB285" s="2">
        <v>0.22500000000000001</v>
      </c>
      <c r="AC285" s="110"/>
      <c r="AD285" s="44">
        <f t="shared" si="63"/>
        <v>0</v>
      </c>
      <c r="AE285" s="44">
        <f t="shared" si="64"/>
        <v>0</v>
      </c>
      <c r="AF285" s="44">
        <f t="shared" si="65"/>
        <v>8.1993600000000004</v>
      </c>
      <c r="AG285" s="44">
        <f t="shared" si="66"/>
        <v>0</v>
      </c>
      <c r="AH285" s="44">
        <f t="shared" si="67"/>
        <v>8.1993600000000004</v>
      </c>
      <c r="AI285" s="44">
        <v>81.848055556000006</v>
      </c>
      <c r="AJ285" s="111">
        <f t="shared" si="68"/>
        <v>0.1001778227265282</v>
      </c>
      <c r="AK285" s="2">
        <f t="shared" si="69"/>
        <v>1387</v>
      </c>
    </row>
    <row r="286" spans="1:37">
      <c r="A286" s="2">
        <v>11</v>
      </c>
      <c r="B286" s="2" t="s">
        <v>75</v>
      </c>
      <c r="C286" s="2" t="s">
        <v>26</v>
      </c>
      <c r="D286" s="2" t="s">
        <v>410</v>
      </c>
      <c r="E286" s="2" t="s">
        <v>767</v>
      </c>
      <c r="F286" s="2" t="s">
        <v>64</v>
      </c>
      <c r="H286" s="2" t="s">
        <v>879</v>
      </c>
      <c r="I286" s="2">
        <v>2440</v>
      </c>
      <c r="J286" s="193">
        <v>780</v>
      </c>
      <c r="K286" s="110">
        <f t="shared" si="56"/>
        <v>0.31967213114754101</v>
      </c>
      <c r="L286" s="44">
        <f t="shared" si="57"/>
        <v>0</v>
      </c>
      <c r="M286" s="44">
        <f t="shared" si="58"/>
        <v>0</v>
      </c>
      <c r="N286" s="44">
        <f t="shared" si="59"/>
        <v>3.9</v>
      </c>
      <c r="O286" s="44">
        <f t="shared" si="60"/>
        <v>0</v>
      </c>
      <c r="P286" s="2">
        <v>866970</v>
      </c>
      <c r="Q286" s="193">
        <v>3.3192151980000002</v>
      </c>
      <c r="R286" s="111">
        <v>0</v>
      </c>
      <c r="S286" s="111">
        <v>0</v>
      </c>
      <c r="T286" s="111">
        <v>1</v>
      </c>
      <c r="U286" s="111">
        <v>0</v>
      </c>
      <c r="V286" s="110">
        <f t="shared" si="61"/>
        <v>0.31967213114754101</v>
      </c>
      <c r="W286" s="110">
        <v>0.24862499999999998</v>
      </c>
      <c r="X286" s="110">
        <v>0.22500000000000001</v>
      </c>
      <c r="Y286" s="110">
        <f t="shared" si="62"/>
        <v>0.22500000000000001</v>
      </c>
      <c r="Z286" s="2" t="s">
        <v>532</v>
      </c>
      <c r="AA286" s="2" t="s">
        <v>532</v>
      </c>
      <c r="AB286" s="2">
        <v>0.22500000000000001</v>
      </c>
      <c r="AC286" s="110"/>
      <c r="AD286" s="44">
        <f t="shared" si="63"/>
        <v>0</v>
      </c>
      <c r="AE286" s="44">
        <f t="shared" si="64"/>
        <v>0</v>
      </c>
      <c r="AF286" s="44">
        <f t="shared" si="65"/>
        <v>7.6868999999999996</v>
      </c>
      <c r="AG286" s="44">
        <f t="shared" si="66"/>
        <v>0</v>
      </c>
      <c r="AH286" s="44">
        <f t="shared" si="67"/>
        <v>7.6868999999999996</v>
      </c>
      <c r="AI286" s="44">
        <v>81.848055556000006</v>
      </c>
      <c r="AJ286" s="111">
        <f t="shared" si="68"/>
        <v>9.3916708806120186E-2</v>
      </c>
      <c r="AK286" s="2">
        <f t="shared" si="69"/>
        <v>1300</v>
      </c>
    </row>
    <row r="287" spans="1:37">
      <c r="A287" s="2">
        <v>12</v>
      </c>
      <c r="B287" s="2" t="s">
        <v>76</v>
      </c>
      <c r="C287" s="2" t="s">
        <v>26</v>
      </c>
      <c r="D287" s="2" t="s">
        <v>410</v>
      </c>
      <c r="E287" s="2" t="s">
        <v>767</v>
      </c>
      <c r="F287" s="2" t="s">
        <v>64</v>
      </c>
      <c r="H287" s="2" t="s">
        <v>879</v>
      </c>
      <c r="I287" s="2">
        <v>2996</v>
      </c>
      <c r="J287" s="193">
        <v>1365</v>
      </c>
      <c r="K287" s="110">
        <f t="shared" si="56"/>
        <v>0.45560747663551404</v>
      </c>
      <c r="L287" s="44">
        <f t="shared" si="57"/>
        <v>0</v>
      </c>
      <c r="M287" s="44">
        <f t="shared" si="58"/>
        <v>0</v>
      </c>
      <c r="N287" s="44">
        <f t="shared" si="59"/>
        <v>0</v>
      </c>
      <c r="O287" s="44">
        <f t="shared" si="60"/>
        <v>6.8250000000000002</v>
      </c>
      <c r="P287" s="2">
        <v>1489084</v>
      </c>
      <c r="Q287" s="193">
        <v>3.9408304049999998</v>
      </c>
      <c r="R287" s="111">
        <v>0</v>
      </c>
      <c r="S287" s="111">
        <v>0</v>
      </c>
      <c r="T287" s="111">
        <v>0</v>
      </c>
      <c r="U287" s="111">
        <v>1</v>
      </c>
      <c r="V287" s="110">
        <f t="shared" si="61"/>
        <v>0.45560747663551404</v>
      </c>
      <c r="W287" s="110">
        <v>0.37665624999999997</v>
      </c>
      <c r="X287" s="110">
        <v>0.33080937500000002</v>
      </c>
      <c r="Y287" s="110">
        <f t="shared" si="62"/>
        <v>0.33080937500000002</v>
      </c>
      <c r="Z287" s="2" t="s">
        <v>532</v>
      </c>
      <c r="AA287" s="2" t="s">
        <v>532</v>
      </c>
      <c r="AB287" s="2" t="s">
        <v>532</v>
      </c>
      <c r="AC287" s="110">
        <v>0.33080937500000002</v>
      </c>
      <c r="AD287" s="44">
        <f t="shared" si="63"/>
        <v>0</v>
      </c>
      <c r="AE287" s="44">
        <f t="shared" si="64"/>
        <v>0</v>
      </c>
      <c r="AF287" s="44">
        <f t="shared" si="65"/>
        <v>0</v>
      </c>
      <c r="AG287" s="44">
        <f t="shared" si="66"/>
        <v>19.778100103125002</v>
      </c>
      <c r="AH287" s="44">
        <f t="shared" si="67"/>
        <v>19.778100103125002</v>
      </c>
      <c r="AI287" s="44">
        <v>81.848055556000006</v>
      </c>
      <c r="AJ287" s="111">
        <f t="shared" si="68"/>
        <v>0.24164410466163036</v>
      </c>
      <c r="AK287" s="2">
        <f t="shared" si="69"/>
        <v>2275</v>
      </c>
    </row>
    <row r="288" spans="1:37">
      <c r="A288" s="2">
        <v>13</v>
      </c>
      <c r="B288" s="2" t="s">
        <v>77</v>
      </c>
      <c r="C288" s="2" t="s">
        <v>26</v>
      </c>
      <c r="D288" s="2" t="s">
        <v>410</v>
      </c>
      <c r="E288" s="2" t="s">
        <v>767</v>
      </c>
      <c r="F288" s="2" t="s">
        <v>64</v>
      </c>
      <c r="H288" s="2" t="s">
        <v>879</v>
      </c>
      <c r="I288" s="2">
        <v>2114</v>
      </c>
      <c r="J288" s="193">
        <v>714</v>
      </c>
      <c r="K288" s="110">
        <f t="shared" si="56"/>
        <v>0.33774834437086093</v>
      </c>
      <c r="L288" s="44">
        <f t="shared" si="57"/>
        <v>0.45484090868999999</v>
      </c>
      <c r="M288" s="44">
        <f t="shared" si="58"/>
        <v>2.5294924231499998</v>
      </c>
      <c r="N288" s="44">
        <f t="shared" si="59"/>
        <v>0.58566666816000001</v>
      </c>
      <c r="O288" s="44">
        <f t="shared" si="60"/>
        <v>0</v>
      </c>
      <c r="P288" s="2">
        <v>1122600</v>
      </c>
      <c r="Q288" s="193">
        <v>0.23618794600000001</v>
      </c>
      <c r="R288" s="111">
        <v>0.12740641699999999</v>
      </c>
      <c r="S288" s="111">
        <v>0.70854129499999996</v>
      </c>
      <c r="T288" s="111">
        <v>0.16405228799999999</v>
      </c>
      <c r="U288" s="111">
        <v>0</v>
      </c>
      <c r="V288" s="110">
        <f t="shared" si="61"/>
        <v>5.5408388662251652E-2</v>
      </c>
      <c r="W288" s="110">
        <v>0.22500000000000001</v>
      </c>
      <c r="X288" s="110">
        <v>0.22500000000000001</v>
      </c>
      <c r="Y288" s="110">
        <f t="shared" si="62"/>
        <v>0.17364713312499999</v>
      </c>
      <c r="Z288" s="2">
        <v>0.1</v>
      </c>
      <c r="AA288" s="2">
        <v>0.17499999999999999</v>
      </c>
      <c r="AB288" s="2">
        <v>0.22500000000000001</v>
      </c>
      <c r="AC288" s="110"/>
      <c r="AD288" s="44">
        <f t="shared" si="63"/>
        <v>0.39844063601244001</v>
      </c>
      <c r="AE288" s="44">
        <f t="shared" si="64"/>
        <v>3.8777118846889493</v>
      </c>
      <c r="AF288" s="44">
        <f t="shared" si="65"/>
        <v>1.1543490029433601</v>
      </c>
      <c r="AG288" s="44">
        <f t="shared" si="66"/>
        <v>0</v>
      </c>
      <c r="AH288" s="44">
        <f t="shared" si="67"/>
        <v>1.1543490029433601</v>
      </c>
      <c r="AI288" s="44">
        <v>81.848055556000006</v>
      </c>
      <c r="AJ288" s="111">
        <f t="shared" si="68"/>
        <v>1.4103560495136756E-2</v>
      </c>
      <c r="AK288" s="2">
        <f t="shared" si="69"/>
        <v>195</v>
      </c>
    </row>
    <row r="289" spans="1:37">
      <c r="A289" s="2">
        <v>14</v>
      </c>
      <c r="B289" s="2" t="s">
        <v>78</v>
      </c>
      <c r="C289" s="2" t="s">
        <v>26</v>
      </c>
      <c r="D289" s="2" t="s">
        <v>410</v>
      </c>
      <c r="E289" s="2" t="s">
        <v>767</v>
      </c>
      <c r="F289" s="2" t="s">
        <v>64</v>
      </c>
      <c r="H289" s="2" t="s">
        <v>879</v>
      </c>
      <c r="I289" s="2">
        <v>3171</v>
      </c>
      <c r="J289" s="193">
        <v>1871</v>
      </c>
      <c r="K289" s="110">
        <f t="shared" si="56"/>
        <v>0.59003468937243775</v>
      </c>
      <c r="L289" s="44">
        <f t="shared" si="57"/>
        <v>0</v>
      </c>
      <c r="M289" s="44">
        <f t="shared" si="58"/>
        <v>0</v>
      </c>
      <c r="N289" s="44">
        <f t="shared" si="59"/>
        <v>1.99380953995</v>
      </c>
      <c r="O289" s="44">
        <f t="shared" si="60"/>
        <v>7.3611904600500004</v>
      </c>
      <c r="P289" s="2">
        <v>1184418</v>
      </c>
      <c r="Q289" s="193">
        <v>8.6210183049999998</v>
      </c>
      <c r="R289" s="111">
        <v>0</v>
      </c>
      <c r="S289" s="111">
        <v>0</v>
      </c>
      <c r="T289" s="111">
        <v>0.21312769000000001</v>
      </c>
      <c r="U289" s="111">
        <v>0.78687231000000002</v>
      </c>
      <c r="V289" s="110">
        <f t="shared" si="61"/>
        <v>0.59003468937243775</v>
      </c>
      <c r="W289" s="110">
        <v>0.31290625</v>
      </c>
      <c r="X289" s="110">
        <v>0.278524881</v>
      </c>
      <c r="Y289" s="110">
        <f t="shared" si="62"/>
        <v>0.27852488085683152</v>
      </c>
      <c r="Z289" s="2" t="s">
        <v>532</v>
      </c>
      <c r="AA289" s="2" t="s">
        <v>532</v>
      </c>
      <c r="AB289" s="2">
        <v>0.22500000000000001</v>
      </c>
      <c r="AC289" s="110">
        <v>0.29302232099999997</v>
      </c>
      <c r="AD289" s="44">
        <f t="shared" si="63"/>
        <v>0</v>
      </c>
      <c r="AE289" s="44">
        <f t="shared" si="64"/>
        <v>0</v>
      </c>
      <c r="AF289" s="44">
        <f t="shared" si="65"/>
        <v>3.92979860324145</v>
      </c>
      <c r="AG289" s="44">
        <f t="shared" si="66"/>
        <v>18.895259677999722</v>
      </c>
      <c r="AH289" s="44">
        <f t="shared" si="67"/>
        <v>22.825058281241173</v>
      </c>
      <c r="AI289" s="44">
        <v>81.848055556000006</v>
      </c>
      <c r="AJ289" s="111">
        <f t="shared" si="68"/>
        <v>0.27887111216251664</v>
      </c>
      <c r="AK289" s="2">
        <f t="shared" si="69"/>
        <v>3118</v>
      </c>
    </row>
    <row r="290" spans="1:37">
      <c r="A290" s="2">
        <v>15</v>
      </c>
      <c r="B290" s="2" t="s">
        <v>79</v>
      </c>
      <c r="C290" s="2" t="s">
        <v>26</v>
      </c>
      <c r="D290" s="2" t="s">
        <v>410</v>
      </c>
      <c r="E290" s="2" t="s">
        <v>767</v>
      </c>
      <c r="F290" s="2" t="s">
        <v>64</v>
      </c>
      <c r="H290" s="2" t="s">
        <v>879</v>
      </c>
      <c r="I290" s="2">
        <v>1083</v>
      </c>
      <c r="J290" s="193">
        <v>553</v>
      </c>
      <c r="K290" s="110">
        <f t="shared" si="56"/>
        <v>0.51061865189289013</v>
      </c>
      <c r="L290" s="44">
        <f t="shared" si="57"/>
        <v>0.35227874300499995</v>
      </c>
      <c r="M290" s="44">
        <f t="shared" si="58"/>
        <v>1.9591166806749998</v>
      </c>
      <c r="N290" s="44">
        <f t="shared" si="59"/>
        <v>0.45360457631999995</v>
      </c>
      <c r="O290" s="44">
        <f t="shared" si="60"/>
        <v>0</v>
      </c>
      <c r="P290" s="2">
        <v>397745</v>
      </c>
      <c r="Q290" s="193">
        <v>0.97960554099999997</v>
      </c>
      <c r="R290" s="111">
        <v>0.12740641699999999</v>
      </c>
      <c r="S290" s="111">
        <v>0.70854129499999996</v>
      </c>
      <c r="T290" s="111">
        <v>0.16405228799999999</v>
      </c>
      <c r="U290" s="111">
        <v>0</v>
      </c>
      <c r="V290" s="110">
        <f t="shared" si="61"/>
        <v>8.3768158138504148E-2</v>
      </c>
      <c r="W290" s="110">
        <v>0.22500000000000001</v>
      </c>
      <c r="X290" s="110">
        <v>0.22500000000000001</v>
      </c>
      <c r="Y290" s="110">
        <f t="shared" si="62"/>
        <v>0.17364713312499999</v>
      </c>
      <c r="Z290" s="2">
        <v>0.1</v>
      </c>
      <c r="AA290" s="2">
        <v>0.17499999999999999</v>
      </c>
      <c r="AB290" s="2">
        <v>0.22500000000000001</v>
      </c>
      <c r="AC290" s="110"/>
      <c r="AD290" s="44">
        <f t="shared" si="63"/>
        <v>0.30859617887238</v>
      </c>
      <c r="AE290" s="44">
        <f t="shared" si="64"/>
        <v>3.0033258714747744</v>
      </c>
      <c r="AF290" s="44">
        <f t="shared" si="65"/>
        <v>0.89405461992671997</v>
      </c>
      <c r="AG290" s="44">
        <f t="shared" si="66"/>
        <v>0</v>
      </c>
      <c r="AH290" s="44">
        <f t="shared" si="67"/>
        <v>0.89405461992671997</v>
      </c>
      <c r="AI290" s="44">
        <v>81.848055556000006</v>
      </c>
      <c r="AJ290" s="111">
        <f t="shared" si="68"/>
        <v>1.0923345873684348E-2</v>
      </c>
      <c r="AK290" s="2">
        <f t="shared" si="69"/>
        <v>151</v>
      </c>
    </row>
    <row r="291" spans="1:37">
      <c r="A291" s="2">
        <v>16</v>
      </c>
      <c r="B291" s="2" t="s">
        <v>80</v>
      </c>
      <c r="C291" s="2" t="s">
        <v>26</v>
      </c>
      <c r="D291" s="2" t="s">
        <v>410</v>
      </c>
      <c r="E291" s="2" t="s">
        <v>767</v>
      </c>
      <c r="F291" s="2" t="s">
        <v>64</v>
      </c>
      <c r="H291" s="2" t="s">
        <v>879</v>
      </c>
      <c r="I291" s="2">
        <v>3830</v>
      </c>
      <c r="J291" s="193">
        <v>1825</v>
      </c>
      <c r="K291" s="110">
        <f t="shared" si="56"/>
        <v>0.47650130548302871</v>
      </c>
      <c r="L291" s="44">
        <f t="shared" si="57"/>
        <v>0</v>
      </c>
      <c r="M291" s="44">
        <f t="shared" si="58"/>
        <v>4.3391366257499993</v>
      </c>
      <c r="N291" s="44">
        <f t="shared" si="59"/>
        <v>4.7858633742499999</v>
      </c>
      <c r="O291" s="44">
        <f t="shared" si="60"/>
        <v>0</v>
      </c>
      <c r="P291" s="2">
        <v>1341267</v>
      </c>
      <c r="Q291" s="193">
        <v>3.4721110230000001</v>
      </c>
      <c r="R291" s="111">
        <v>0</v>
      </c>
      <c r="S291" s="111">
        <v>0.47552182199999998</v>
      </c>
      <c r="T291" s="111">
        <v>0.52447817799999996</v>
      </c>
      <c r="U291" s="111">
        <v>0</v>
      </c>
      <c r="V291" s="110">
        <f t="shared" si="61"/>
        <v>0.2499145365143603</v>
      </c>
      <c r="W291" s="110">
        <v>0.22500000000000001</v>
      </c>
      <c r="X291" s="110">
        <v>0.22500000000000001</v>
      </c>
      <c r="Y291" s="110">
        <f t="shared" si="62"/>
        <v>0.2012239089</v>
      </c>
      <c r="Z291" s="2" t="s">
        <v>532</v>
      </c>
      <c r="AA291" s="2">
        <v>0.17499999999999999</v>
      </c>
      <c r="AB291" s="2">
        <v>0.22500000000000001</v>
      </c>
      <c r="AC291" s="110"/>
      <c r="AD291" s="44">
        <f t="shared" si="63"/>
        <v>0</v>
      </c>
      <c r="AE291" s="44">
        <f t="shared" si="64"/>
        <v>6.6518964472747486</v>
      </c>
      <c r="AF291" s="44">
        <f t="shared" si="65"/>
        <v>9.4329367106467501</v>
      </c>
      <c r="AG291" s="44">
        <f t="shared" si="66"/>
        <v>0</v>
      </c>
      <c r="AH291" s="44">
        <f t="shared" si="67"/>
        <v>9.4329367106467501</v>
      </c>
      <c r="AI291" s="44">
        <v>81.848055556000006</v>
      </c>
      <c r="AJ291" s="111">
        <f t="shared" si="68"/>
        <v>0.11524936843725976</v>
      </c>
      <c r="AK291" s="2">
        <f t="shared" si="69"/>
        <v>1595</v>
      </c>
    </row>
    <row r="292" spans="1:37">
      <c r="A292" s="2">
        <v>17</v>
      </c>
      <c r="B292" s="2" t="s">
        <v>81</v>
      </c>
      <c r="C292" s="2" t="s">
        <v>26</v>
      </c>
      <c r="D292" s="2" t="s">
        <v>410</v>
      </c>
      <c r="E292" s="2" t="s">
        <v>767</v>
      </c>
      <c r="F292" s="2" t="s">
        <v>64</v>
      </c>
      <c r="H292" s="2" t="s">
        <v>879</v>
      </c>
      <c r="I292" s="2">
        <v>3840</v>
      </c>
      <c r="J292" s="193">
        <v>1140</v>
      </c>
      <c r="K292" s="110">
        <f t="shared" si="56"/>
        <v>0.296875</v>
      </c>
      <c r="L292" s="44">
        <f t="shared" si="57"/>
        <v>0.72621657689999997</v>
      </c>
      <c r="M292" s="44">
        <f t="shared" si="58"/>
        <v>4.0386853814999997</v>
      </c>
      <c r="N292" s="44">
        <f t="shared" si="59"/>
        <v>0.93509804159999999</v>
      </c>
      <c r="O292" s="44">
        <f t="shared" si="60"/>
        <v>0</v>
      </c>
      <c r="P292" s="2">
        <v>1103490</v>
      </c>
      <c r="Q292" s="193">
        <v>0.77797391999999999</v>
      </c>
      <c r="R292" s="111">
        <v>0.12740641699999999</v>
      </c>
      <c r="S292" s="111">
        <v>0.70854129499999996</v>
      </c>
      <c r="T292" s="111">
        <v>0.16405228799999999</v>
      </c>
      <c r="U292" s="111">
        <v>0</v>
      </c>
      <c r="V292" s="110">
        <f t="shared" si="61"/>
        <v>4.8703022999999998E-2</v>
      </c>
      <c r="W292" s="110">
        <v>0.22500000000000001</v>
      </c>
      <c r="X292" s="110">
        <v>0.22500000000000001</v>
      </c>
      <c r="Y292" s="110">
        <f t="shared" si="62"/>
        <v>0.17364713312499999</v>
      </c>
      <c r="Z292" s="2">
        <v>0.1</v>
      </c>
      <c r="AA292" s="2">
        <v>0.17499999999999999</v>
      </c>
      <c r="AB292" s="2">
        <v>0.22500000000000001</v>
      </c>
      <c r="AC292" s="110"/>
      <c r="AD292" s="44">
        <f t="shared" si="63"/>
        <v>0.63616572136439997</v>
      </c>
      <c r="AE292" s="44">
        <f t="shared" si="64"/>
        <v>6.191304689839499</v>
      </c>
      <c r="AF292" s="44">
        <f t="shared" si="65"/>
        <v>1.8430782399935999</v>
      </c>
      <c r="AG292" s="44">
        <f t="shared" si="66"/>
        <v>0</v>
      </c>
      <c r="AH292" s="44">
        <f t="shared" si="67"/>
        <v>1.8430782399935999</v>
      </c>
      <c r="AI292" s="44">
        <v>81.848055556000006</v>
      </c>
      <c r="AJ292" s="111">
        <f t="shared" si="68"/>
        <v>2.2518289866184732E-2</v>
      </c>
      <c r="AK292" s="2">
        <f t="shared" si="69"/>
        <v>312</v>
      </c>
    </row>
    <row r="293" spans="1:37">
      <c r="A293" s="2">
        <v>18</v>
      </c>
      <c r="B293" s="2" t="s">
        <v>82</v>
      </c>
      <c r="C293" s="2" t="s">
        <v>26</v>
      </c>
      <c r="D293" s="2" t="s">
        <v>410</v>
      </c>
      <c r="E293" s="2" t="s">
        <v>767</v>
      </c>
      <c r="F293" s="2" t="s">
        <v>64</v>
      </c>
      <c r="H293" s="2" t="s">
        <v>879</v>
      </c>
      <c r="I293" s="2">
        <v>4453</v>
      </c>
      <c r="J293" s="193">
        <v>1056</v>
      </c>
      <c r="K293" s="110">
        <f t="shared" si="56"/>
        <v>0.23714349876487761</v>
      </c>
      <c r="L293" s="44">
        <f t="shared" si="57"/>
        <v>0</v>
      </c>
      <c r="M293" s="44">
        <f t="shared" si="58"/>
        <v>4.14980391936</v>
      </c>
      <c r="N293" s="44">
        <f t="shared" si="59"/>
        <v>1.1301960806400002</v>
      </c>
      <c r="O293" s="44">
        <f t="shared" si="60"/>
        <v>0</v>
      </c>
      <c r="P293" s="2">
        <v>283257</v>
      </c>
      <c r="Q293" s="193">
        <v>4.7960280930000003</v>
      </c>
      <c r="R293" s="111">
        <v>0</v>
      </c>
      <c r="S293" s="111">
        <v>0.78594771200000002</v>
      </c>
      <c r="T293" s="111">
        <v>0.21405228800000001</v>
      </c>
      <c r="U293" s="111">
        <v>0</v>
      </c>
      <c r="V293" s="110">
        <f t="shared" si="61"/>
        <v>5.0761108494947228E-2</v>
      </c>
      <c r="W293" s="110">
        <v>0.22500000000000001</v>
      </c>
      <c r="X293" s="110">
        <v>0.22500000000000001</v>
      </c>
      <c r="Y293" s="110">
        <f t="shared" si="62"/>
        <v>0.18570261439999999</v>
      </c>
      <c r="Z293" s="2" t="s">
        <v>532</v>
      </c>
      <c r="AA293" s="2">
        <v>0.17499999999999999</v>
      </c>
      <c r="AB293" s="2">
        <v>0.22500000000000001</v>
      </c>
      <c r="AC293" s="110"/>
      <c r="AD293" s="44">
        <f t="shared" si="63"/>
        <v>0</v>
      </c>
      <c r="AE293" s="44">
        <f t="shared" si="64"/>
        <v>6.3616494083788799</v>
      </c>
      <c r="AF293" s="44">
        <f t="shared" si="65"/>
        <v>2.2276164749414407</v>
      </c>
      <c r="AG293" s="44">
        <f t="shared" si="66"/>
        <v>0</v>
      </c>
      <c r="AH293" s="44">
        <f t="shared" si="67"/>
        <v>2.2276164749414407</v>
      </c>
      <c r="AI293" s="44">
        <v>81.848055556000006</v>
      </c>
      <c r="AJ293" s="111">
        <f t="shared" si="68"/>
        <v>2.7216486204944934E-2</v>
      </c>
      <c r="AK293" s="2">
        <f t="shared" si="69"/>
        <v>377</v>
      </c>
    </row>
    <row r="294" spans="1:37">
      <c r="A294" s="2">
        <v>19</v>
      </c>
      <c r="B294" s="2" t="s">
        <v>83</v>
      </c>
      <c r="C294" s="2" t="s">
        <v>26</v>
      </c>
      <c r="D294" s="2" t="s">
        <v>410</v>
      </c>
      <c r="E294" s="2" t="s">
        <v>767</v>
      </c>
      <c r="F294" s="2" t="s">
        <v>64</v>
      </c>
      <c r="H294" s="2" t="s">
        <v>879</v>
      </c>
      <c r="I294" s="2">
        <v>3681</v>
      </c>
      <c r="J294" s="193">
        <v>1472</v>
      </c>
      <c r="K294" s="110">
        <f t="shared" si="56"/>
        <v>0.39989133387666392</v>
      </c>
      <c r="L294" s="44">
        <f t="shared" si="57"/>
        <v>0.95247059040000015</v>
      </c>
      <c r="M294" s="44">
        <f t="shared" si="58"/>
        <v>5.0004705904</v>
      </c>
      <c r="N294" s="44">
        <f t="shared" si="59"/>
        <v>1.4070588265599999</v>
      </c>
      <c r="O294" s="44">
        <f t="shared" si="60"/>
        <v>0</v>
      </c>
      <c r="P294" s="2">
        <v>492074</v>
      </c>
      <c r="Q294" s="193">
        <v>3.1281149670000001</v>
      </c>
      <c r="R294" s="111">
        <v>0.12941176500000001</v>
      </c>
      <c r="S294" s="111">
        <v>0.679411765</v>
      </c>
      <c r="T294" s="111">
        <v>0.19117647099999999</v>
      </c>
      <c r="U294" s="111">
        <v>0</v>
      </c>
      <c r="V294" s="110">
        <f t="shared" si="61"/>
        <v>7.6449813994023355E-2</v>
      </c>
      <c r="W294" s="110">
        <v>0.22500000000000001</v>
      </c>
      <c r="X294" s="110">
        <v>0.22500000000000001</v>
      </c>
      <c r="Y294" s="110">
        <f t="shared" si="62"/>
        <v>0.17485294135000001</v>
      </c>
      <c r="Z294" s="2">
        <v>0.1</v>
      </c>
      <c r="AA294" s="2">
        <v>0.17499999999999999</v>
      </c>
      <c r="AB294" s="2">
        <v>0.22500000000000001</v>
      </c>
      <c r="AC294" s="110"/>
      <c r="AD294" s="44">
        <f t="shared" si="63"/>
        <v>0.8343642371904002</v>
      </c>
      <c r="AE294" s="44">
        <f t="shared" si="64"/>
        <v>7.6657214150831994</v>
      </c>
      <c r="AF294" s="44">
        <f t="shared" si="65"/>
        <v>2.7733129471497602</v>
      </c>
      <c r="AG294" s="44">
        <f t="shared" si="66"/>
        <v>0</v>
      </c>
      <c r="AH294" s="44">
        <f t="shared" si="67"/>
        <v>2.7733129471497602</v>
      </c>
      <c r="AI294" s="44">
        <v>81.848055556000006</v>
      </c>
      <c r="AJ294" s="111">
        <f t="shared" si="68"/>
        <v>3.3883675406953001E-2</v>
      </c>
      <c r="AK294" s="2">
        <f t="shared" si="69"/>
        <v>469</v>
      </c>
    </row>
    <row r="295" spans="1:37">
      <c r="A295" s="2">
        <v>20</v>
      </c>
      <c r="B295" s="2" t="s">
        <v>84</v>
      </c>
      <c r="C295" s="2" t="s">
        <v>25</v>
      </c>
      <c r="D295" s="2" t="s">
        <v>411</v>
      </c>
      <c r="E295" s="2" t="s">
        <v>767</v>
      </c>
      <c r="F295" s="2" t="s">
        <v>64</v>
      </c>
      <c r="H295" s="2" t="s">
        <v>879</v>
      </c>
      <c r="I295" s="2">
        <v>19080</v>
      </c>
      <c r="J295" s="193">
        <v>11518</v>
      </c>
      <c r="K295" s="110">
        <f t="shared" si="56"/>
        <v>0.60366876310272533</v>
      </c>
      <c r="L295" s="44">
        <f t="shared" si="57"/>
        <v>8.6469691278099994</v>
      </c>
      <c r="M295" s="44">
        <f t="shared" si="58"/>
        <v>39.957700337879999</v>
      </c>
      <c r="N295" s="44">
        <f t="shared" si="59"/>
        <v>8.9853305343100001</v>
      </c>
      <c r="O295" s="44">
        <f t="shared" si="60"/>
        <v>0</v>
      </c>
      <c r="P295" s="2">
        <v>783909</v>
      </c>
      <c r="Q295" s="193">
        <v>20.053897827</v>
      </c>
      <c r="R295" s="111">
        <v>0.150147059</v>
      </c>
      <c r="S295" s="111">
        <v>0.693830532</v>
      </c>
      <c r="T295" s="111">
        <v>0.156022409</v>
      </c>
      <c r="U295" s="111">
        <v>0</v>
      </c>
      <c r="V295" s="110">
        <f t="shared" si="61"/>
        <v>9.4185854657337517E-2</v>
      </c>
      <c r="W295" s="110">
        <v>0.22500000000000001</v>
      </c>
      <c r="X295" s="110">
        <v>0.22500000000000001</v>
      </c>
      <c r="Y295" s="110">
        <f t="shared" si="62"/>
        <v>0.17154009102500001</v>
      </c>
      <c r="Z295" s="2">
        <v>0.1</v>
      </c>
      <c r="AA295" s="2">
        <v>0.17499999999999999</v>
      </c>
      <c r="AB295" s="2">
        <v>0.22500000000000001</v>
      </c>
      <c r="AC295" s="110"/>
      <c r="AD295" s="44">
        <f t="shared" si="63"/>
        <v>7.5747449559615605</v>
      </c>
      <c r="AE295" s="44">
        <f t="shared" si="64"/>
        <v>61.255154617970028</v>
      </c>
      <c r="AF295" s="44">
        <f t="shared" si="65"/>
        <v>17.710086483125007</v>
      </c>
      <c r="AG295" s="44">
        <f t="shared" si="66"/>
        <v>0</v>
      </c>
      <c r="AH295" s="44">
        <f t="shared" si="67"/>
        <v>17.710086483125007</v>
      </c>
      <c r="AI295" s="44">
        <v>28.898055555999999</v>
      </c>
      <c r="AJ295" s="111">
        <f t="shared" si="68"/>
        <v>0.61284699411022914</v>
      </c>
      <c r="AK295" s="2">
        <f t="shared" si="69"/>
        <v>2995</v>
      </c>
    </row>
    <row r="296" spans="1:37">
      <c r="A296" s="2">
        <v>21</v>
      </c>
      <c r="B296" s="2" t="s">
        <v>85</v>
      </c>
      <c r="C296" s="2" t="s">
        <v>25</v>
      </c>
      <c r="D296" s="2" t="s">
        <v>411</v>
      </c>
      <c r="E296" s="2" t="s">
        <v>767</v>
      </c>
      <c r="F296" s="2" t="s">
        <v>64</v>
      </c>
      <c r="H296" s="2" t="s">
        <v>879</v>
      </c>
      <c r="I296" s="2">
        <v>14834</v>
      </c>
      <c r="J296" s="2">
        <v>8565</v>
      </c>
      <c r="K296" s="110">
        <f t="shared" si="56"/>
        <v>0.57738978023459619</v>
      </c>
      <c r="L296" s="44">
        <f t="shared" si="57"/>
        <v>6.3321457404750001</v>
      </c>
      <c r="M296" s="44">
        <f t="shared" si="58"/>
        <v>27.272883699000005</v>
      </c>
      <c r="N296" s="44">
        <f t="shared" si="59"/>
        <v>9.2199706033500011</v>
      </c>
      <c r="O296" s="44">
        <f t="shared" si="60"/>
        <v>0</v>
      </c>
      <c r="P296" s="2">
        <v>815441</v>
      </c>
      <c r="Q296" s="2">
        <v>19.207475580000001</v>
      </c>
      <c r="R296" s="111">
        <v>0.14786096300000001</v>
      </c>
      <c r="S296" s="111">
        <v>0.63684492000000004</v>
      </c>
      <c r="T296" s="111">
        <v>0.21529411800000001</v>
      </c>
      <c r="U296" s="111">
        <v>0</v>
      </c>
      <c r="V296" s="110">
        <f t="shared" si="61"/>
        <v>0.12430862347782122</v>
      </c>
      <c r="W296" s="110">
        <v>0.22500000000000001</v>
      </c>
      <c r="X296" s="110">
        <v>0.22500000000000001</v>
      </c>
      <c r="Y296" s="110">
        <f t="shared" si="62"/>
        <v>0.17467513385</v>
      </c>
      <c r="Z296" s="2">
        <v>0.1</v>
      </c>
      <c r="AA296" s="2">
        <v>0.17499999999999999</v>
      </c>
      <c r="AB296" s="2">
        <v>0.22500000000000001</v>
      </c>
      <c r="AC296" s="110"/>
      <c r="AD296" s="44">
        <f t="shared" si="63"/>
        <v>5.5469596686560996</v>
      </c>
      <c r="AE296" s="44">
        <f t="shared" si="64"/>
        <v>41.809330710567004</v>
      </c>
      <c r="AF296" s="44">
        <f t="shared" si="65"/>
        <v>18.17256205920285</v>
      </c>
      <c r="AG296" s="44">
        <f t="shared" si="66"/>
        <v>0</v>
      </c>
      <c r="AH296" s="44">
        <f t="shared" si="67"/>
        <v>18.17256205920285</v>
      </c>
      <c r="AI296" s="44">
        <v>28.898055555999999</v>
      </c>
      <c r="AJ296" s="111">
        <f t="shared" si="68"/>
        <v>0.62885068595661087</v>
      </c>
      <c r="AK296" s="2">
        <f t="shared" si="69"/>
        <v>3073</v>
      </c>
    </row>
    <row r="297" spans="1:37">
      <c r="A297" s="2">
        <v>22</v>
      </c>
      <c r="B297" s="2" t="s">
        <v>86</v>
      </c>
      <c r="C297" s="2" t="s">
        <v>25</v>
      </c>
      <c r="D297" s="2" t="s">
        <v>411</v>
      </c>
      <c r="E297" s="2" t="s">
        <v>767</v>
      </c>
      <c r="F297" s="2" t="s">
        <v>64</v>
      </c>
      <c r="H297" s="2" t="s">
        <v>879</v>
      </c>
      <c r="I297" s="2">
        <v>14570</v>
      </c>
      <c r="J297" s="2">
        <v>8857</v>
      </c>
      <c r="K297" s="110">
        <f t="shared" si="56"/>
        <v>0.60789293067947836</v>
      </c>
      <c r="L297" s="44">
        <f t="shared" si="57"/>
        <v>0</v>
      </c>
      <c r="M297" s="44">
        <f t="shared" si="58"/>
        <v>16.122837824319998</v>
      </c>
      <c r="N297" s="44">
        <f t="shared" si="59"/>
        <v>20.169548513740004</v>
      </c>
      <c r="O297" s="44">
        <f t="shared" si="60"/>
        <v>7.9926136176549987</v>
      </c>
      <c r="P297" s="2">
        <v>944458</v>
      </c>
      <c r="Q297" s="2">
        <v>52.846787155000001</v>
      </c>
      <c r="R297" s="111">
        <v>0</v>
      </c>
      <c r="S297" s="111">
        <v>0.36406995199999997</v>
      </c>
      <c r="T297" s="111">
        <v>0.45544876400000001</v>
      </c>
      <c r="U297" s="111">
        <v>0.18048128299999999</v>
      </c>
      <c r="V297" s="110">
        <f t="shared" si="61"/>
        <v>0.38657737997796843</v>
      </c>
      <c r="W297" s="110">
        <v>0.26881250000000001</v>
      </c>
      <c r="X297" s="110">
        <v>0.23743428599999999</v>
      </c>
      <c r="Y297" s="110">
        <f t="shared" si="62"/>
        <v>0.21470383838643753</v>
      </c>
      <c r="Z297" s="2" t="s">
        <v>532</v>
      </c>
      <c r="AA297" s="2">
        <v>0.17499999999999999</v>
      </c>
      <c r="AB297" s="2">
        <v>0.22500000000000001</v>
      </c>
      <c r="AC297" s="110">
        <v>0.26881250000000001</v>
      </c>
      <c r="AD297" s="44">
        <f t="shared" si="63"/>
        <v>0</v>
      </c>
      <c r="AE297" s="44">
        <f t="shared" si="64"/>
        <v>24.716310384682558</v>
      </c>
      <c r="AF297" s="44">
        <f t="shared" si="65"/>
        <v>39.754180120581552</v>
      </c>
      <c r="AG297" s="44">
        <f t="shared" si="66"/>
        <v>18.820986565319949</v>
      </c>
      <c r="AH297" s="44">
        <f t="shared" si="67"/>
        <v>58.5751666859015</v>
      </c>
      <c r="AI297" s="44">
        <v>28.898055555999999</v>
      </c>
      <c r="AJ297" s="111">
        <f t="shared" si="68"/>
        <v>2.0269587541068916</v>
      </c>
      <c r="AK297" s="2">
        <f t="shared" si="69"/>
        <v>9387</v>
      </c>
    </row>
    <row r="298" spans="1:37">
      <c r="A298" s="2">
        <v>23</v>
      </c>
      <c r="B298" s="2" t="s">
        <v>87</v>
      </c>
      <c r="C298" s="2" t="s">
        <v>25</v>
      </c>
      <c r="D298" s="2" t="s">
        <v>411</v>
      </c>
      <c r="E298" s="2" t="s">
        <v>767</v>
      </c>
      <c r="F298" s="2" t="s">
        <v>64</v>
      </c>
      <c r="H298" s="2" t="s">
        <v>879</v>
      </c>
      <c r="I298" s="2">
        <v>19767</v>
      </c>
      <c r="J298" s="2">
        <v>9862</v>
      </c>
      <c r="K298" s="110">
        <f t="shared" si="56"/>
        <v>0.49891232862852231</v>
      </c>
      <c r="L298" s="44">
        <f t="shared" si="57"/>
        <v>14.386917652859999</v>
      </c>
      <c r="M298" s="44">
        <f t="shared" si="58"/>
        <v>25.983055036629999</v>
      </c>
      <c r="N298" s="44">
        <f t="shared" si="59"/>
        <v>8.9400273105099988</v>
      </c>
      <c r="O298" s="44">
        <f t="shared" si="60"/>
        <v>0</v>
      </c>
      <c r="P298" s="2">
        <v>1052575</v>
      </c>
      <c r="Q298" s="2">
        <v>14.364166874</v>
      </c>
      <c r="R298" s="111">
        <v>0.29176470599999998</v>
      </c>
      <c r="S298" s="111">
        <v>0.52693277299999997</v>
      </c>
      <c r="T298" s="111">
        <v>0.18130252099999999</v>
      </c>
      <c r="U298" s="111">
        <v>0</v>
      </c>
      <c r="V298" s="110">
        <f t="shared" si="61"/>
        <v>9.0454062938331567E-2</v>
      </c>
      <c r="W298" s="110">
        <v>0.22500000000000001</v>
      </c>
      <c r="X298" s="110">
        <v>0.22500000000000001</v>
      </c>
      <c r="Y298" s="110">
        <f t="shared" si="62"/>
        <v>0.16218277309999998</v>
      </c>
      <c r="Z298" s="2">
        <v>0.1</v>
      </c>
      <c r="AA298" s="2">
        <v>0.17499999999999999</v>
      </c>
      <c r="AB298" s="2">
        <v>0.22500000000000001</v>
      </c>
      <c r="AC298" s="110"/>
      <c r="AD298" s="44">
        <f t="shared" si="63"/>
        <v>12.602939863905359</v>
      </c>
      <c r="AE298" s="44">
        <f t="shared" si="64"/>
        <v>39.832023371153788</v>
      </c>
      <c r="AF298" s="44">
        <f t="shared" si="65"/>
        <v>17.620793829015209</v>
      </c>
      <c r="AG298" s="44">
        <f t="shared" si="66"/>
        <v>0</v>
      </c>
      <c r="AH298" s="44">
        <f t="shared" si="67"/>
        <v>17.620793829015209</v>
      </c>
      <c r="AI298" s="44">
        <v>28.898055555999999</v>
      </c>
      <c r="AJ298" s="111">
        <f t="shared" si="68"/>
        <v>0.60975707500003984</v>
      </c>
      <c r="AK298" s="2">
        <f t="shared" si="69"/>
        <v>2980</v>
      </c>
    </row>
    <row r="299" spans="1:37">
      <c r="A299" s="2">
        <v>24</v>
      </c>
      <c r="B299" s="2" t="s">
        <v>88</v>
      </c>
      <c r="C299" s="2" t="s">
        <v>25</v>
      </c>
      <c r="D299" s="2" t="s">
        <v>411</v>
      </c>
      <c r="E299" s="2" t="s">
        <v>767</v>
      </c>
      <c r="F299" s="2" t="s">
        <v>64</v>
      </c>
      <c r="H299" s="2" t="s">
        <v>879</v>
      </c>
      <c r="I299" s="2">
        <v>20216</v>
      </c>
      <c r="J299" s="2">
        <v>6342</v>
      </c>
      <c r="K299" s="110">
        <f t="shared" si="56"/>
        <v>0.31371191135734072</v>
      </c>
      <c r="L299" s="44">
        <f t="shared" si="57"/>
        <v>24.44100533448</v>
      </c>
      <c r="M299" s="44">
        <f t="shared" si="58"/>
        <v>2.9562085415100001</v>
      </c>
      <c r="N299" s="44">
        <f t="shared" si="59"/>
        <v>4.3127860923000005</v>
      </c>
      <c r="O299" s="44">
        <f t="shared" si="60"/>
        <v>0</v>
      </c>
      <c r="P299" s="2">
        <v>2121185</v>
      </c>
      <c r="Q299" s="2">
        <v>3.237791503</v>
      </c>
      <c r="R299" s="111">
        <v>0.77076648800000003</v>
      </c>
      <c r="S299" s="111">
        <v>9.3226380999999997E-2</v>
      </c>
      <c r="T299" s="111">
        <v>0.13600713</v>
      </c>
      <c r="U299" s="111">
        <v>0</v>
      </c>
      <c r="V299" s="110">
        <f t="shared" si="61"/>
        <v>4.266705671052632E-2</v>
      </c>
      <c r="W299" s="110">
        <v>0.22525000000000001</v>
      </c>
      <c r="X299" s="110">
        <v>0.22500000000000001</v>
      </c>
      <c r="Y299" s="110">
        <f t="shared" si="62"/>
        <v>0.12399286972500001</v>
      </c>
      <c r="Z299" s="2">
        <v>0.1</v>
      </c>
      <c r="AA299" s="2">
        <v>0.17499999999999999</v>
      </c>
      <c r="AB299" s="2">
        <v>0.22500000000000001</v>
      </c>
      <c r="AC299" s="110"/>
      <c r="AD299" s="44">
        <f t="shared" si="63"/>
        <v>21.410320673004481</v>
      </c>
      <c r="AE299" s="44">
        <f t="shared" si="64"/>
        <v>4.5318676941348306</v>
      </c>
      <c r="AF299" s="44">
        <f t="shared" si="65"/>
        <v>8.5005013879233005</v>
      </c>
      <c r="AG299" s="44">
        <f t="shared" si="66"/>
        <v>0</v>
      </c>
      <c r="AH299" s="44">
        <f t="shared" si="67"/>
        <v>8.5005013879233005</v>
      </c>
      <c r="AI299" s="44">
        <v>28.898055555999999</v>
      </c>
      <c r="AJ299" s="111">
        <f t="shared" si="68"/>
        <v>0.29415478738528383</v>
      </c>
      <c r="AK299" s="2">
        <f t="shared" si="69"/>
        <v>1438</v>
      </c>
    </row>
    <row r="300" spans="1:37">
      <c r="A300" s="2">
        <v>25</v>
      </c>
      <c r="B300" s="2" t="s">
        <v>89</v>
      </c>
      <c r="C300" s="2" t="s">
        <v>25</v>
      </c>
      <c r="D300" s="2" t="s">
        <v>411</v>
      </c>
      <c r="E300" s="2" t="s">
        <v>767</v>
      </c>
      <c r="F300" s="2" t="s">
        <v>64</v>
      </c>
      <c r="H300" s="2" t="s">
        <v>879</v>
      </c>
      <c r="I300" s="2">
        <v>22420</v>
      </c>
      <c r="J300" s="193">
        <v>9147</v>
      </c>
      <c r="K300" s="110">
        <f t="shared" si="56"/>
        <v>0.40798394290811774</v>
      </c>
      <c r="L300" s="44">
        <f t="shared" si="57"/>
        <v>23.905184890859999</v>
      </c>
      <c r="M300" s="44">
        <f t="shared" si="58"/>
        <v>14.533551950160001</v>
      </c>
      <c r="N300" s="44">
        <f t="shared" si="59"/>
        <v>7.2962632047150011</v>
      </c>
      <c r="O300" s="44">
        <f t="shared" si="60"/>
        <v>0</v>
      </c>
      <c r="P300" s="2">
        <v>1436216</v>
      </c>
      <c r="Q300" s="193">
        <v>8.4071712850000004</v>
      </c>
      <c r="R300" s="111">
        <v>0.52268907600000003</v>
      </c>
      <c r="S300" s="111">
        <v>0.31777745600000001</v>
      </c>
      <c r="T300" s="111">
        <v>0.15953346900000001</v>
      </c>
      <c r="U300" s="111">
        <v>0</v>
      </c>
      <c r="V300" s="110">
        <f t="shared" si="61"/>
        <v>6.508709370842998E-2</v>
      </c>
      <c r="W300" s="110">
        <v>0.22500000000000001</v>
      </c>
      <c r="X300" s="110">
        <v>0.22500000000000001</v>
      </c>
      <c r="Y300" s="110">
        <f t="shared" si="62"/>
        <v>0.14377499292500001</v>
      </c>
      <c r="Z300" s="2">
        <v>0.1</v>
      </c>
      <c r="AA300" s="2">
        <v>0.17499999999999999</v>
      </c>
      <c r="AB300" s="2">
        <v>0.22500000000000001</v>
      </c>
      <c r="AC300" s="110"/>
      <c r="AD300" s="44">
        <f t="shared" si="63"/>
        <v>20.940941964393357</v>
      </c>
      <c r="AE300" s="44">
        <f t="shared" si="64"/>
        <v>22.279935139595281</v>
      </c>
      <c r="AF300" s="44">
        <f t="shared" si="65"/>
        <v>14.380934776493268</v>
      </c>
      <c r="AG300" s="44">
        <f t="shared" si="66"/>
        <v>0</v>
      </c>
      <c r="AH300" s="44">
        <f t="shared" si="67"/>
        <v>14.380934776493268</v>
      </c>
      <c r="AI300" s="44">
        <v>28.898055555999999</v>
      </c>
      <c r="AJ300" s="111">
        <f t="shared" si="68"/>
        <v>0.49764368224101524</v>
      </c>
      <c r="AK300" s="2">
        <f t="shared" si="69"/>
        <v>2432</v>
      </c>
    </row>
    <row r="301" spans="1:37">
      <c r="A301" s="2">
        <v>131</v>
      </c>
      <c r="B301" s="2" t="s">
        <v>186</v>
      </c>
      <c r="C301" s="2" t="s">
        <v>24</v>
      </c>
      <c r="D301" s="2" t="s">
        <v>431</v>
      </c>
      <c r="E301" s="2" t="s">
        <v>767</v>
      </c>
      <c r="F301" s="2" t="s">
        <v>64</v>
      </c>
      <c r="H301" s="2" t="s">
        <v>879</v>
      </c>
      <c r="I301" s="2">
        <v>24029</v>
      </c>
      <c r="J301" s="193">
        <v>6675</v>
      </c>
      <c r="K301" s="110">
        <f t="shared" si="56"/>
        <v>0.27778933788339089</v>
      </c>
      <c r="L301" s="44">
        <f t="shared" si="57"/>
        <v>4.4716189455000004</v>
      </c>
      <c r="M301" s="44">
        <f t="shared" si="58"/>
        <v>8.4138655350000011</v>
      </c>
      <c r="N301" s="44">
        <f t="shared" si="59"/>
        <v>10.570010851874999</v>
      </c>
      <c r="O301" s="44">
        <f t="shared" si="60"/>
        <v>9.9195046342500017</v>
      </c>
      <c r="P301" s="2">
        <v>1394290</v>
      </c>
      <c r="Q301" s="193">
        <v>26.699340653</v>
      </c>
      <c r="R301" s="111">
        <v>0.133981092</v>
      </c>
      <c r="S301" s="111">
        <v>0.25210083999999999</v>
      </c>
      <c r="T301" s="111">
        <v>0.316704445</v>
      </c>
      <c r="U301" s="111">
        <v>0.29721362200000001</v>
      </c>
      <c r="V301" s="110">
        <f t="shared" si="61"/>
        <v>0.17053989334658118</v>
      </c>
      <c r="W301" s="110">
        <v>0.3304375</v>
      </c>
      <c r="X301" s="110">
        <v>0.26369981199999998</v>
      </c>
      <c r="Y301" s="110">
        <f t="shared" si="62"/>
        <v>0.219405835183625</v>
      </c>
      <c r="Z301" s="2">
        <v>0.1</v>
      </c>
      <c r="AA301" s="2">
        <v>0.17499999999999999</v>
      </c>
      <c r="AB301" s="2">
        <v>0.22500000000000001</v>
      </c>
      <c r="AC301" s="110">
        <v>0.30493749999999997</v>
      </c>
      <c r="AD301" s="44">
        <f t="shared" si="63"/>
        <v>3.9171381962580005</v>
      </c>
      <c r="AE301" s="44">
        <f t="shared" si="64"/>
        <v>12.898455865155002</v>
      </c>
      <c r="AF301" s="44">
        <f t="shared" si="65"/>
        <v>20.833491389045623</v>
      </c>
      <c r="AG301" s="44">
        <f t="shared" si="66"/>
        <v>26.4975015530019</v>
      </c>
      <c r="AH301" s="44">
        <f t="shared" si="67"/>
        <v>47.330992942047523</v>
      </c>
      <c r="AI301" s="44">
        <v>15.3</v>
      </c>
      <c r="AJ301" s="111">
        <f t="shared" si="68"/>
        <v>3.0935289504606223</v>
      </c>
      <c r="AK301" s="2">
        <f t="shared" si="69"/>
        <v>6830</v>
      </c>
    </row>
    <row r="302" spans="1:37">
      <c r="A302" s="2">
        <v>280</v>
      </c>
      <c r="B302" s="2" t="s">
        <v>333</v>
      </c>
      <c r="C302" s="2" t="s">
        <v>24</v>
      </c>
      <c r="D302" s="2" t="s">
        <v>431</v>
      </c>
      <c r="E302" s="2" t="s">
        <v>767</v>
      </c>
      <c r="F302" s="2" t="s">
        <v>64</v>
      </c>
      <c r="H302" s="2" t="s">
        <v>879</v>
      </c>
      <c r="I302" s="2">
        <v>31392</v>
      </c>
      <c r="J302" s="193">
        <v>12422</v>
      </c>
      <c r="K302" s="110">
        <f t="shared" si="56"/>
        <v>0.39570591233435271</v>
      </c>
      <c r="L302" s="44">
        <f t="shared" si="57"/>
        <v>11.025408887409998</v>
      </c>
      <c r="M302" s="44">
        <f t="shared" si="58"/>
        <v>35.800659701070003</v>
      </c>
      <c r="N302" s="44">
        <f t="shared" si="59"/>
        <v>15.283931349409999</v>
      </c>
      <c r="O302" s="44">
        <f t="shared" si="60"/>
        <v>0</v>
      </c>
      <c r="P302" s="2">
        <v>2796379</v>
      </c>
      <c r="Q302" s="193">
        <v>8.0964565460000006</v>
      </c>
      <c r="R302" s="111">
        <v>0.17751423099999999</v>
      </c>
      <c r="S302" s="111">
        <v>0.57640733700000002</v>
      </c>
      <c r="T302" s="111">
        <v>0.24607843099999999</v>
      </c>
      <c r="U302" s="111">
        <v>0</v>
      </c>
      <c r="V302" s="110">
        <f t="shared" si="61"/>
        <v>9.7374690044661052E-2</v>
      </c>
      <c r="W302" s="110">
        <v>0.22500000000000001</v>
      </c>
      <c r="X302" s="110">
        <v>0.22500000000000001</v>
      </c>
      <c r="Y302" s="110">
        <f t="shared" si="62"/>
        <v>0.17399035404999999</v>
      </c>
      <c r="Z302" s="2">
        <v>0.1</v>
      </c>
      <c r="AA302" s="2">
        <v>0.17499999999999999</v>
      </c>
      <c r="AB302" s="2">
        <v>0.22500000000000001</v>
      </c>
      <c r="AC302" s="110"/>
      <c r="AD302" s="44">
        <f t="shared" si="63"/>
        <v>9.6582581853711602</v>
      </c>
      <c r="AE302" s="44">
        <f t="shared" si="64"/>
        <v>54.882411321740314</v>
      </c>
      <c r="AF302" s="44">
        <f t="shared" si="65"/>
        <v>30.124628689687107</v>
      </c>
      <c r="AG302" s="44">
        <f t="shared" si="66"/>
        <v>0</v>
      </c>
      <c r="AH302" s="44">
        <f t="shared" si="67"/>
        <v>30.124628689687107</v>
      </c>
      <c r="AI302" s="44">
        <v>15.3</v>
      </c>
      <c r="AJ302" s="111">
        <f t="shared" si="68"/>
        <v>1.9689299797181115</v>
      </c>
      <c r="AK302" s="2">
        <f t="shared" si="69"/>
        <v>5095</v>
      </c>
    </row>
    <row r="303" spans="1:37">
      <c r="A303" s="2">
        <v>26</v>
      </c>
      <c r="B303" s="2" t="s">
        <v>90</v>
      </c>
      <c r="C303" s="2" t="s">
        <v>23</v>
      </c>
      <c r="D303" s="2" t="s">
        <v>412</v>
      </c>
      <c r="E303" s="2" t="s">
        <v>767</v>
      </c>
      <c r="F303" s="2" t="s">
        <v>64</v>
      </c>
      <c r="H303" s="2" t="s">
        <v>879</v>
      </c>
      <c r="I303" s="2">
        <v>9134</v>
      </c>
      <c r="J303" s="2">
        <v>5278</v>
      </c>
      <c r="K303" s="110">
        <f t="shared" si="56"/>
        <v>0.5778410335012043</v>
      </c>
      <c r="L303" s="44">
        <f t="shared" si="57"/>
        <v>12.42417646925</v>
      </c>
      <c r="M303" s="44">
        <f t="shared" si="58"/>
        <v>9.7641215772100001</v>
      </c>
      <c r="N303" s="44">
        <f t="shared" si="59"/>
        <v>4.2017019535399998</v>
      </c>
      <c r="O303" s="44">
        <f t="shared" si="60"/>
        <v>0</v>
      </c>
      <c r="P303" s="2">
        <v>848319</v>
      </c>
      <c r="Q303" s="2">
        <v>7.5002224819999999</v>
      </c>
      <c r="R303" s="111">
        <v>0.470791075</v>
      </c>
      <c r="S303" s="111">
        <v>0.36999323899999997</v>
      </c>
      <c r="T303" s="111">
        <v>0.159215686</v>
      </c>
      <c r="U303" s="111">
        <v>0</v>
      </c>
      <c r="V303" s="110">
        <f t="shared" si="61"/>
        <v>9.2001356547843222E-2</v>
      </c>
      <c r="W303" s="110">
        <v>0.22500000000000001</v>
      </c>
      <c r="X303" s="110">
        <v>0.22500000000000001</v>
      </c>
      <c r="Y303" s="110">
        <f t="shared" si="62"/>
        <v>0.14765145367499999</v>
      </c>
      <c r="Z303" s="2">
        <v>0.1</v>
      </c>
      <c r="AA303" s="2">
        <v>0.17499999999999999</v>
      </c>
      <c r="AB303" s="2">
        <v>0.22500000000000001</v>
      </c>
      <c r="AC303" s="110"/>
      <c r="AD303" s="44">
        <f t="shared" si="63"/>
        <v>10.883578587063001</v>
      </c>
      <c r="AE303" s="44">
        <f t="shared" si="64"/>
        <v>14.968398377862927</v>
      </c>
      <c r="AF303" s="44">
        <f t="shared" si="65"/>
        <v>8.2815545504273391</v>
      </c>
      <c r="AG303" s="44">
        <f t="shared" si="66"/>
        <v>0</v>
      </c>
      <c r="AH303" s="44">
        <f t="shared" si="67"/>
        <v>8.2815545504273391</v>
      </c>
      <c r="AI303" s="44">
        <v>4.3988888890000002</v>
      </c>
      <c r="AJ303" s="111">
        <f t="shared" si="68"/>
        <v>1.8826469045709371</v>
      </c>
      <c r="AK303" s="2">
        <f t="shared" si="69"/>
        <v>1401</v>
      </c>
    </row>
    <row r="304" spans="1:37">
      <c r="A304" s="2">
        <v>27</v>
      </c>
      <c r="B304" s="2" t="s">
        <v>91</v>
      </c>
      <c r="C304" s="2" t="s">
        <v>22</v>
      </c>
      <c r="D304" s="2" t="s">
        <v>413</v>
      </c>
      <c r="E304" s="2" t="s">
        <v>767</v>
      </c>
      <c r="F304" s="2" t="s">
        <v>64</v>
      </c>
      <c r="H304" s="2" t="s">
        <v>879</v>
      </c>
      <c r="I304" s="2">
        <v>502</v>
      </c>
      <c r="J304" s="2">
        <v>50</v>
      </c>
      <c r="K304" s="110">
        <f t="shared" si="56"/>
        <v>9.9601593625498003E-2</v>
      </c>
      <c r="L304" s="44">
        <f t="shared" si="57"/>
        <v>0</v>
      </c>
      <c r="M304" s="44">
        <f t="shared" si="58"/>
        <v>0</v>
      </c>
      <c r="N304" s="44">
        <f t="shared" si="59"/>
        <v>0.25</v>
      </c>
      <c r="O304" s="44">
        <f t="shared" si="60"/>
        <v>0</v>
      </c>
      <c r="P304" s="2">
        <v>1267449</v>
      </c>
      <c r="Q304" s="2">
        <v>0.10885645100000001</v>
      </c>
      <c r="R304" s="111">
        <v>0</v>
      </c>
      <c r="S304" s="111">
        <v>0</v>
      </c>
      <c r="T304" s="111">
        <v>1</v>
      </c>
      <c r="U304" s="111">
        <v>0</v>
      </c>
      <c r="V304" s="110">
        <f t="shared" si="61"/>
        <v>9.9601593625498003E-2</v>
      </c>
      <c r="W304" s="110">
        <v>0.24968750000000001</v>
      </c>
      <c r="X304" s="110">
        <v>0.22500000000000001</v>
      </c>
      <c r="Y304" s="110">
        <f t="shared" si="62"/>
        <v>0.22500000000000001</v>
      </c>
      <c r="Z304" s="2" t="s">
        <v>532</v>
      </c>
      <c r="AA304" s="2" t="s">
        <v>532</v>
      </c>
      <c r="AB304" s="2">
        <v>0.22500000000000001</v>
      </c>
      <c r="AC304" s="110"/>
      <c r="AD304" s="44">
        <f t="shared" si="63"/>
        <v>0</v>
      </c>
      <c r="AE304" s="44">
        <f t="shared" si="64"/>
        <v>0</v>
      </c>
      <c r="AF304" s="44">
        <f t="shared" si="65"/>
        <v>0.49275000000000002</v>
      </c>
      <c r="AG304" s="44">
        <f t="shared" si="66"/>
        <v>0</v>
      </c>
      <c r="AH304" s="44">
        <f t="shared" si="67"/>
        <v>0.49275000000000002</v>
      </c>
      <c r="AI304" s="44">
        <v>56.05</v>
      </c>
      <c r="AJ304" s="111">
        <f t="shared" si="68"/>
        <v>8.7912578055307777E-3</v>
      </c>
      <c r="AK304" s="2">
        <f t="shared" si="69"/>
        <v>83</v>
      </c>
    </row>
    <row r="305" spans="1:37">
      <c r="A305" s="2">
        <v>28</v>
      </c>
      <c r="B305" s="2" t="s">
        <v>92</v>
      </c>
      <c r="C305" s="2" t="s">
        <v>22</v>
      </c>
      <c r="D305" s="2" t="s">
        <v>413</v>
      </c>
      <c r="E305" s="2" t="s">
        <v>767</v>
      </c>
      <c r="F305" s="2" t="s">
        <v>64</v>
      </c>
      <c r="H305" s="2" t="s">
        <v>879</v>
      </c>
      <c r="I305" s="2">
        <v>11030</v>
      </c>
      <c r="J305" s="2">
        <v>5714</v>
      </c>
      <c r="K305" s="110">
        <f t="shared" si="56"/>
        <v>0.5180417044424297</v>
      </c>
      <c r="L305" s="44">
        <f t="shared" si="57"/>
        <v>0</v>
      </c>
      <c r="M305" s="44">
        <f t="shared" si="58"/>
        <v>0</v>
      </c>
      <c r="N305" s="44">
        <f t="shared" si="59"/>
        <v>20.746572019529999</v>
      </c>
      <c r="O305" s="44">
        <f t="shared" si="60"/>
        <v>7.82342798047</v>
      </c>
      <c r="P305" s="2">
        <v>1326876</v>
      </c>
      <c r="Q305" s="2">
        <v>26.457629605000001</v>
      </c>
      <c r="R305" s="111">
        <v>0</v>
      </c>
      <c r="S305" s="111">
        <v>0</v>
      </c>
      <c r="T305" s="111">
        <v>0.726166329</v>
      </c>
      <c r="U305" s="111">
        <v>0.273833671</v>
      </c>
      <c r="V305" s="110">
        <f t="shared" si="61"/>
        <v>0.5180417044424297</v>
      </c>
      <c r="W305" s="110">
        <v>0.27518749999999997</v>
      </c>
      <c r="X305" s="110">
        <v>0.236851864</v>
      </c>
      <c r="Y305" s="110">
        <f t="shared" si="62"/>
        <v>0.23685186357296878</v>
      </c>
      <c r="Z305" s="2" t="s">
        <v>532</v>
      </c>
      <c r="AA305" s="2" t="s">
        <v>532</v>
      </c>
      <c r="AB305" s="2">
        <v>0.22500000000000001</v>
      </c>
      <c r="AC305" s="110">
        <v>0.26828125000000003</v>
      </c>
      <c r="AD305" s="44">
        <f t="shared" si="63"/>
        <v>0</v>
      </c>
      <c r="AE305" s="44">
        <f t="shared" si="64"/>
        <v>0</v>
      </c>
      <c r="AF305" s="44">
        <f t="shared" si="65"/>
        <v>40.891493450493634</v>
      </c>
      <c r="AG305" s="44">
        <f t="shared" si="66"/>
        <v>18.386180371876694</v>
      </c>
      <c r="AH305" s="44">
        <f t="shared" si="67"/>
        <v>59.277673822370332</v>
      </c>
      <c r="AI305" s="44">
        <v>56.05</v>
      </c>
      <c r="AJ305" s="111">
        <f t="shared" si="68"/>
        <v>1.05758561681303</v>
      </c>
      <c r="AK305" s="2">
        <f t="shared" si="69"/>
        <v>9523</v>
      </c>
    </row>
    <row r="306" spans="1:37">
      <c r="A306" s="2">
        <v>29</v>
      </c>
      <c r="B306" s="2" t="s">
        <v>93</v>
      </c>
      <c r="C306" s="2" t="s">
        <v>22</v>
      </c>
      <c r="D306" s="2" t="s">
        <v>413</v>
      </c>
      <c r="E306" s="2" t="s">
        <v>767</v>
      </c>
      <c r="F306" s="2" t="s">
        <v>64</v>
      </c>
      <c r="H306" s="2" t="s">
        <v>879</v>
      </c>
      <c r="I306" s="2">
        <v>17619</v>
      </c>
      <c r="J306" s="2">
        <v>7668</v>
      </c>
      <c r="K306" s="110">
        <f t="shared" si="56"/>
        <v>0.43521198705942449</v>
      </c>
      <c r="L306" s="44">
        <f t="shared" si="57"/>
        <v>0</v>
      </c>
      <c r="M306" s="44">
        <f t="shared" si="58"/>
        <v>12.767783828039999</v>
      </c>
      <c r="N306" s="44">
        <f t="shared" si="59"/>
        <v>16.61547669066</v>
      </c>
      <c r="O306" s="44">
        <f t="shared" si="60"/>
        <v>8.9567394812999996</v>
      </c>
      <c r="P306" s="2">
        <v>1214450</v>
      </c>
      <c r="Q306" s="2">
        <v>30.689949398</v>
      </c>
      <c r="R306" s="111">
        <v>0</v>
      </c>
      <c r="S306" s="111">
        <v>0.33301470599999999</v>
      </c>
      <c r="T306" s="111">
        <v>0.43337184899999998</v>
      </c>
      <c r="U306" s="111">
        <v>0.233613445</v>
      </c>
      <c r="V306" s="110">
        <f t="shared" si="61"/>
        <v>0.29027999514115443</v>
      </c>
      <c r="W306" s="110">
        <v>0.27625</v>
      </c>
      <c r="X306" s="110">
        <v>0.23922901899999999</v>
      </c>
      <c r="Y306" s="110">
        <f t="shared" si="62"/>
        <v>0.21783981090312499</v>
      </c>
      <c r="Z306" s="2" t="s">
        <v>532</v>
      </c>
      <c r="AA306" s="2">
        <v>0.17499999999999999</v>
      </c>
      <c r="AB306" s="2">
        <v>0.22500000000000001</v>
      </c>
      <c r="AC306" s="110">
        <v>0.265625</v>
      </c>
      <c r="AD306" s="44">
        <f t="shared" si="63"/>
        <v>0</v>
      </c>
      <c r="AE306" s="44">
        <f t="shared" si="64"/>
        <v>19.573012608385316</v>
      </c>
      <c r="AF306" s="44">
        <f t="shared" si="65"/>
        <v>32.749104557290856</v>
      </c>
      <c r="AG306" s="44">
        <f t="shared" si="66"/>
        <v>20.841213180549936</v>
      </c>
      <c r="AH306" s="44">
        <f t="shared" si="67"/>
        <v>53.590317737840792</v>
      </c>
      <c r="AI306" s="44">
        <v>56.05</v>
      </c>
      <c r="AJ306" s="111">
        <f t="shared" si="68"/>
        <v>0.95611628435041562</v>
      </c>
      <c r="AK306" s="2">
        <f t="shared" si="69"/>
        <v>8524</v>
      </c>
    </row>
    <row r="307" spans="1:37">
      <c r="A307" s="2">
        <v>30</v>
      </c>
      <c r="B307" s="2" t="s">
        <v>94</v>
      </c>
      <c r="C307" s="2" t="s">
        <v>22</v>
      </c>
      <c r="D307" s="2" t="s">
        <v>413</v>
      </c>
      <c r="E307" s="2" t="s">
        <v>767</v>
      </c>
      <c r="F307" s="2" t="s">
        <v>64</v>
      </c>
      <c r="H307" s="2" t="s">
        <v>879</v>
      </c>
      <c r="I307" s="2">
        <v>8652</v>
      </c>
      <c r="J307" s="2">
        <v>3101</v>
      </c>
      <c r="K307" s="110">
        <f t="shared" si="56"/>
        <v>0.35841423948220064</v>
      </c>
      <c r="L307" s="44">
        <f t="shared" si="57"/>
        <v>0</v>
      </c>
      <c r="M307" s="44">
        <f t="shared" si="58"/>
        <v>7.7760370086350017</v>
      </c>
      <c r="N307" s="44">
        <f t="shared" si="59"/>
        <v>7.7289629913650009</v>
      </c>
      <c r="O307" s="44">
        <f t="shared" si="60"/>
        <v>0</v>
      </c>
      <c r="P307" s="2">
        <v>1120654</v>
      </c>
      <c r="Q307" s="2">
        <v>9.5124913400000004</v>
      </c>
      <c r="R307" s="111">
        <v>0</v>
      </c>
      <c r="S307" s="111">
        <v>0.50151802700000003</v>
      </c>
      <c r="T307" s="111">
        <v>0.49848197300000002</v>
      </c>
      <c r="U307" s="111">
        <v>0</v>
      </c>
      <c r="V307" s="110">
        <f t="shared" si="61"/>
        <v>0.17866303724838187</v>
      </c>
      <c r="W307" s="110">
        <v>0.24331249999999999</v>
      </c>
      <c r="X307" s="110">
        <v>0.22500000000000001</v>
      </c>
      <c r="Y307" s="110">
        <f t="shared" si="62"/>
        <v>0.19992409864999999</v>
      </c>
      <c r="Z307" s="2" t="s">
        <v>532</v>
      </c>
      <c r="AA307" s="2">
        <v>0.17499999999999999</v>
      </c>
      <c r="AB307" s="2">
        <v>0.22500000000000001</v>
      </c>
      <c r="AC307" s="110"/>
      <c r="AD307" s="44">
        <f t="shared" si="63"/>
        <v>0</v>
      </c>
      <c r="AE307" s="44">
        <f t="shared" si="64"/>
        <v>11.920664734237457</v>
      </c>
      <c r="AF307" s="44">
        <f t="shared" si="65"/>
        <v>15.233786055980417</v>
      </c>
      <c r="AG307" s="44">
        <f t="shared" si="66"/>
        <v>0</v>
      </c>
      <c r="AH307" s="44">
        <f t="shared" si="67"/>
        <v>15.233786055980417</v>
      </c>
      <c r="AI307" s="44">
        <v>56.05</v>
      </c>
      <c r="AJ307" s="111">
        <f t="shared" si="68"/>
        <v>0.27178922490598428</v>
      </c>
      <c r="AK307" s="2">
        <f t="shared" si="69"/>
        <v>2576</v>
      </c>
    </row>
    <row r="308" spans="1:37">
      <c r="A308" s="2">
        <v>31</v>
      </c>
      <c r="B308" s="2" t="s">
        <v>95</v>
      </c>
      <c r="C308" s="2" t="s">
        <v>22</v>
      </c>
      <c r="D308" s="2" t="s">
        <v>413</v>
      </c>
      <c r="E308" s="2" t="s">
        <v>767</v>
      </c>
      <c r="F308" s="2" t="s">
        <v>64</v>
      </c>
      <c r="H308" s="2" t="s">
        <v>879</v>
      </c>
      <c r="I308" s="2">
        <v>12491</v>
      </c>
      <c r="J308" s="2">
        <v>5618</v>
      </c>
      <c r="K308" s="110">
        <f t="shared" si="56"/>
        <v>0.44976382995756947</v>
      </c>
      <c r="L308" s="44">
        <f t="shared" si="57"/>
        <v>0</v>
      </c>
      <c r="M308" s="44">
        <f t="shared" si="58"/>
        <v>5.4527647042299998</v>
      </c>
      <c r="N308" s="44">
        <f t="shared" si="59"/>
        <v>9.9141176338400001</v>
      </c>
      <c r="O308" s="44">
        <f t="shared" si="60"/>
        <v>12.723117633839999</v>
      </c>
      <c r="P308" s="2">
        <v>1507209</v>
      </c>
      <c r="Q308" s="2">
        <v>20.695145118999999</v>
      </c>
      <c r="R308" s="111">
        <v>0</v>
      </c>
      <c r="S308" s="111">
        <v>0.194117647</v>
      </c>
      <c r="T308" s="111">
        <v>0.35294117600000002</v>
      </c>
      <c r="U308" s="111">
        <v>0.452941176</v>
      </c>
      <c r="V308" s="110">
        <f t="shared" si="61"/>
        <v>0.36245673313073418</v>
      </c>
      <c r="W308" s="110">
        <v>0.28900000000000003</v>
      </c>
      <c r="X308" s="110">
        <v>0.25111747299999998</v>
      </c>
      <c r="Y308" s="110">
        <f t="shared" si="62"/>
        <v>0.23634172769724998</v>
      </c>
      <c r="Z308" s="2" t="s">
        <v>532</v>
      </c>
      <c r="AA308" s="2">
        <v>0.17499999999999999</v>
      </c>
      <c r="AB308" s="2">
        <v>0.22500000000000001</v>
      </c>
      <c r="AC308" s="110">
        <v>0.27146874999999998</v>
      </c>
      <c r="AD308" s="44">
        <f t="shared" si="63"/>
        <v>0</v>
      </c>
      <c r="AE308" s="44">
        <f t="shared" si="64"/>
        <v>8.3590882915845892</v>
      </c>
      <c r="AF308" s="44">
        <f t="shared" si="65"/>
        <v>19.540725856298643</v>
      </c>
      <c r="AG308" s="44">
        <f t="shared" si="66"/>
        <v>30.256416639814756</v>
      </c>
      <c r="AH308" s="44">
        <f t="shared" si="67"/>
        <v>49.797142496113395</v>
      </c>
      <c r="AI308" s="44">
        <v>56.05</v>
      </c>
      <c r="AJ308" s="111">
        <f t="shared" si="68"/>
        <v>0.88844143614832105</v>
      </c>
      <c r="AK308" s="2">
        <f t="shared" si="69"/>
        <v>7546</v>
      </c>
    </row>
    <row r="309" spans="1:37">
      <c r="A309" s="2">
        <v>32</v>
      </c>
      <c r="B309" s="2" t="s">
        <v>96</v>
      </c>
      <c r="C309" s="2" t="s">
        <v>22</v>
      </c>
      <c r="D309" s="2" t="s">
        <v>413</v>
      </c>
      <c r="E309" s="2" t="s">
        <v>767</v>
      </c>
      <c r="F309" s="2" t="s">
        <v>64</v>
      </c>
      <c r="H309" s="2" t="s">
        <v>879</v>
      </c>
      <c r="I309" s="2">
        <v>13991</v>
      </c>
      <c r="J309" s="2">
        <v>7589</v>
      </c>
      <c r="K309" s="110">
        <f t="shared" si="56"/>
        <v>0.54242012722464439</v>
      </c>
      <c r="L309" s="44">
        <f t="shared" si="57"/>
        <v>0</v>
      </c>
      <c r="M309" s="44">
        <f t="shared" si="58"/>
        <v>0</v>
      </c>
      <c r="N309" s="44">
        <f t="shared" si="59"/>
        <v>9.4081279233200004</v>
      </c>
      <c r="O309" s="44">
        <f t="shared" si="60"/>
        <v>28.536872076680002</v>
      </c>
      <c r="P309" s="2">
        <v>1684500</v>
      </c>
      <c r="Q309" s="2">
        <v>37.835565819999999</v>
      </c>
      <c r="R309" s="111">
        <v>0</v>
      </c>
      <c r="S309" s="111">
        <v>0</v>
      </c>
      <c r="T309" s="111">
        <v>0.24794117600000001</v>
      </c>
      <c r="U309" s="111">
        <v>0.75205882400000001</v>
      </c>
      <c r="V309" s="110">
        <f t="shared" si="61"/>
        <v>0.54242012722464439</v>
      </c>
      <c r="W309" s="110">
        <v>0.32353124999999999</v>
      </c>
      <c r="X309" s="110">
        <v>0.27193317099999997</v>
      </c>
      <c r="Y309" s="110">
        <f t="shared" si="62"/>
        <v>0.27193317098524999</v>
      </c>
      <c r="Z309" s="2" t="s">
        <v>532</v>
      </c>
      <c r="AA309" s="2" t="s">
        <v>532</v>
      </c>
      <c r="AB309" s="2">
        <v>0.22500000000000001</v>
      </c>
      <c r="AC309" s="110">
        <v>0.28740624999999997</v>
      </c>
      <c r="AD309" s="44">
        <f t="shared" si="63"/>
        <v>0</v>
      </c>
      <c r="AE309" s="44">
        <f t="shared" si="64"/>
        <v>0</v>
      </c>
      <c r="AF309" s="44">
        <f t="shared" si="65"/>
        <v>18.54342013686372</v>
      </c>
      <c r="AG309" s="44">
        <f t="shared" si="66"/>
        <v>71.846676418925611</v>
      </c>
      <c r="AH309" s="44">
        <f t="shared" si="67"/>
        <v>90.390096555789327</v>
      </c>
      <c r="AI309" s="44">
        <v>56.05</v>
      </c>
      <c r="AJ309" s="111">
        <f t="shared" si="68"/>
        <v>1.6126689840461967</v>
      </c>
      <c r="AK309" s="2">
        <f t="shared" si="69"/>
        <v>12648</v>
      </c>
    </row>
    <row r="310" spans="1:37">
      <c r="A310" s="2">
        <v>33</v>
      </c>
      <c r="B310" s="2" t="s">
        <v>97</v>
      </c>
      <c r="C310" s="2" t="s">
        <v>22</v>
      </c>
      <c r="D310" s="2" t="s">
        <v>413</v>
      </c>
      <c r="E310" s="2" t="s">
        <v>767</v>
      </c>
      <c r="F310" s="2" t="s">
        <v>64</v>
      </c>
      <c r="H310" s="2" t="s">
        <v>879</v>
      </c>
      <c r="I310" s="2">
        <v>9255</v>
      </c>
      <c r="J310" s="2">
        <v>3870</v>
      </c>
      <c r="K310" s="110">
        <f t="shared" si="56"/>
        <v>0.41815235008103729</v>
      </c>
      <c r="L310" s="44">
        <f t="shared" si="57"/>
        <v>0</v>
      </c>
      <c r="M310" s="44">
        <f t="shared" si="58"/>
        <v>3.2621073079499996</v>
      </c>
      <c r="N310" s="44">
        <f t="shared" si="59"/>
        <v>6.0038784679499999</v>
      </c>
      <c r="O310" s="44">
        <f t="shared" si="60"/>
        <v>10.084014224099999</v>
      </c>
      <c r="P310" s="2">
        <v>1219394</v>
      </c>
      <c r="Q310" s="2">
        <v>18.179566657999999</v>
      </c>
      <c r="R310" s="111">
        <v>0</v>
      </c>
      <c r="S310" s="111">
        <v>0.16858435699999999</v>
      </c>
      <c r="T310" s="111">
        <v>0.31027795699999999</v>
      </c>
      <c r="U310" s="111">
        <v>0.52113768599999999</v>
      </c>
      <c r="V310" s="110">
        <f t="shared" si="61"/>
        <v>0.34765840501458667</v>
      </c>
      <c r="W310" s="110">
        <v>0.28474999999999995</v>
      </c>
      <c r="X310" s="110">
        <v>0.24999787300000001</v>
      </c>
      <c r="Y310" s="110">
        <f t="shared" si="62"/>
        <v>0.23735440448978751</v>
      </c>
      <c r="Z310" s="2" t="s">
        <v>532</v>
      </c>
      <c r="AA310" s="2">
        <v>0.17499999999999999</v>
      </c>
      <c r="AB310" s="2">
        <v>0.22500000000000001</v>
      </c>
      <c r="AC310" s="110">
        <v>0.26488125000000001</v>
      </c>
      <c r="AD310" s="44">
        <f t="shared" si="63"/>
        <v>0</v>
      </c>
      <c r="AE310" s="44">
        <f t="shared" si="64"/>
        <v>5.0008105030873482</v>
      </c>
      <c r="AF310" s="44">
        <f t="shared" si="65"/>
        <v>11.833644460329449</v>
      </c>
      <c r="AG310" s="44">
        <f t="shared" si="66"/>
        <v>23.398540724029118</v>
      </c>
      <c r="AH310" s="44">
        <f t="shared" si="67"/>
        <v>35.23218518435857</v>
      </c>
      <c r="AI310" s="44">
        <v>56.05</v>
      </c>
      <c r="AJ310" s="111">
        <f t="shared" si="68"/>
        <v>0.6285849274640245</v>
      </c>
      <c r="AK310" s="2">
        <f t="shared" si="69"/>
        <v>5363</v>
      </c>
    </row>
    <row r="311" spans="1:37">
      <c r="A311" s="2">
        <v>34</v>
      </c>
      <c r="B311" s="2" t="s">
        <v>98</v>
      </c>
      <c r="C311" s="2" t="s">
        <v>22</v>
      </c>
      <c r="D311" s="2" t="s">
        <v>413</v>
      </c>
      <c r="E311" s="2" t="s">
        <v>767</v>
      </c>
      <c r="F311" s="2" t="s">
        <v>64</v>
      </c>
      <c r="H311" s="2" t="s">
        <v>879</v>
      </c>
      <c r="I311" s="2">
        <v>5369</v>
      </c>
      <c r="J311" s="193">
        <v>2154</v>
      </c>
      <c r="K311" s="110">
        <f t="shared" si="56"/>
        <v>0.40119202831067236</v>
      </c>
      <c r="L311" s="44">
        <f t="shared" si="57"/>
        <v>0</v>
      </c>
      <c r="M311" s="44">
        <f t="shared" si="58"/>
        <v>1.37648663499</v>
      </c>
      <c r="N311" s="44">
        <f t="shared" si="59"/>
        <v>3.9492742508699994</v>
      </c>
      <c r="O311" s="44">
        <f t="shared" si="60"/>
        <v>5.4442391141400002</v>
      </c>
      <c r="P311" s="2">
        <v>1213311</v>
      </c>
      <c r="Q311" s="193">
        <v>9.4033920959999993</v>
      </c>
      <c r="R311" s="111">
        <v>0</v>
      </c>
      <c r="S311" s="111">
        <v>0.127807487</v>
      </c>
      <c r="T311" s="111">
        <v>0.36669213099999998</v>
      </c>
      <c r="U311" s="111">
        <v>0.50550038200000003</v>
      </c>
      <c r="V311" s="110">
        <f t="shared" si="61"/>
        <v>0.34991668336785248</v>
      </c>
      <c r="W311" s="110">
        <v>0.28634375000000001</v>
      </c>
      <c r="X311" s="110">
        <v>0.248052569</v>
      </c>
      <c r="Y311" s="110">
        <f t="shared" si="62"/>
        <v>0.23871590334404999</v>
      </c>
      <c r="Z311" s="2" t="s">
        <v>532</v>
      </c>
      <c r="AA311" s="2">
        <v>0.17499999999999999</v>
      </c>
      <c r="AB311" s="2">
        <v>0.22500000000000001</v>
      </c>
      <c r="AC311" s="110">
        <v>0.26477499999999998</v>
      </c>
      <c r="AD311" s="44">
        <f t="shared" si="63"/>
        <v>0</v>
      </c>
      <c r="AE311" s="44">
        <f t="shared" si="64"/>
        <v>2.1101540114396697</v>
      </c>
      <c r="AF311" s="44">
        <f t="shared" si="65"/>
        <v>7.7840195484647694</v>
      </c>
      <c r="AG311" s="44">
        <f t="shared" si="66"/>
        <v>12.627526084270626</v>
      </c>
      <c r="AH311" s="44">
        <f t="shared" si="67"/>
        <v>20.411545632735397</v>
      </c>
      <c r="AI311" s="44">
        <v>56.05</v>
      </c>
      <c r="AJ311" s="111">
        <f t="shared" si="68"/>
        <v>0.36416673742614447</v>
      </c>
      <c r="AK311" s="2">
        <f t="shared" si="69"/>
        <v>3131</v>
      </c>
    </row>
    <row r="312" spans="1:37">
      <c r="A312" s="2">
        <v>69</v>
      </c>
      <c r="B312" s="2" t="s">
        <v>133</v>
      </c>
      <c r="C312" s="2" t="s">
        <v>21</v>
      </c>
      <c r="D312" s="2" t="s">
        <v>415</v>
      </c>
      <c r="E312" s="2" t="s">
        <v>767</v>
      </c>
      <c r="F312" s="2" t="s">
        <v>64</v>
      </c>
      <c r="H312" s="2" t="s">
        <v>879</v>
      </c>
      <c r="I312" s="2">
        <v>2497</v>
      </c>
      <c r="J312" s="193">
        <v>796</v>
      </c>
      <c r="K312" s="110">
        <f t="shared" si="56"/>
        <v>0.31878253904685622</v>
      </c>
      <c r="L312" s="44">
        <f t="shared" si="57"/>
        <v>0</v>
      </c>
      <c r="M312" s="44">
        <f t="shared" si="58"/>
        <v>0</v>
      </c>
      <c r="N312" s="44">
        <f t="shared" si="59"/>
        <v>0</v>
      </c>
      <c r="O312" s="44">
        <f t="shared" si="60"/>
        <v>3.98</v>
      </c>
      <c r="P312" s="2">
        <v>1789174</v>
      </c>
      <c r="Q312" s="193">
        <v>3.4604380180000001</v>
      </c>
      <c r="R312" s="111">
        <v>0</v>
      </c>
      <c r="S312" s="111">
        <v>0</v>
      </c>
      <c r="T312" s="111">
        <v>0</v>
      </c>
      <c r="U312" s="111">
        <v>1</v>
      </c>
      <c r="V312" s="110">
        <f t="shared" si="61"/>
        <v>0.31878253904685622</v>
      </c>
      <c r="W312" s="110">
        <v>0.43881250000000005</v>
      </c>
      <c r="X312" s="110">
        <v>0.38940625000000001</v>
      </c>
      <c r="Y312" s="110">
        <f t="shared" si="62"/>
        <v>0.38940625000000001</v>
      </c>
      <c r="Z312" s="2" t="s">
        <v>532</v>
      </c>
      <c r="AA312" s="2" t="s">
        <v>532</v>
      </c>
      <c r="AB312" s="2" t="s">
        <v>532</v>
      </c>
      <c r="AC312" s="110">
        <v>0.38940625000000001</v>
      </c>
      <c r="AD312" s="44">
        <f t="shared" si="63"/>
        <v>0</v>
      </c>
      <c r="AE312" s="44">
        <f t="shared" si="64"/>
        <v>0</v>
      </c>
      <c r="AF312" s="44">
        <f t="shared" si="65"/>
        <v>0</v>
      </c>
      <c r="AG312" s="44">
        <f t="shared" si="66"/>
        <v>13.576571025</v>
      </c>
      <c r="AH312" s="44">
        <f t="shared" si="67"/>
        <v>13.576571025</v>
      </c>
      <c r="AI312" s="44">
        <v>31.153888889000001</v>
      </c>
      <c r="AJ312" s="111">
        <f t="shared" si="68"/>
        <v>0.43579057090987111</v>
      </c>
      <c r="AK312" s="2">
        <f t="shared" si="69"/>
        <v>1327</v>
      </c>
    </row>
    <row r="313" spans="1:37">
      <c r="A313" s="2">
        <v>70</v>
      </c>
      <c r="B313" s="2" t="s">
        <v>134</v>
      </c>
      <c r="C313" s="2" t="s">
        <v>21</v>
      </c>
      <c r="D313" s="2" t="s">
        <v>415</v>
      </c>
      <c r="E313" s="2" t="s">
        <v>767</v>
      </c>
      <c r="F313" s="2" t="s">
        <v>64</v>
      </c>
      <c r="H313" s="2" t="s">
        <v>879</v>
      </c>
      <c r="I313" s="2">
        <v>7090</v>
      </c>
      <c r="J313" s="193">
        <v>4134</v>
      </c>
      <c r="K313" s="110">
        <f t="shared" si="56"/>
        <v>0.58307475317348378</v>
      </c>
      <c r="L313" s="44">
        <f t="shared" si="57"/>
        <v>0</v>
      </c>
      <c r="M313" s="44">
        <f t="shared" si="58"/>
        <v>0</v>
      </c>
      <c r="N313" s="44">
        <f t="shared" si="59"/>
        <v>0</v>
      </c>
      <c r="O313" s="44">
        <f t="shared" si="60"/>
        <v>20.67</v>
      </c>
      <c r="P313" s="2">
        <v>827499</v>
      </c>
      <c r="Q313" s="193">
        <v>49.944499026999999</v>
      </c>
      <c r="R313" s="111">
        <v>0</v>
      </c>
      <c r="S313" s="111">
        <v>0</v>
      </c>
      <c r="T313" s="111">
        <v>0</v>
      </c>
      <c r="U313" s="111">
        <v>1</v>
      </c>
      <c r="V313" s="110">
        <f t="shared" si="61"/>
        <v>0.58307475317348378</v>
      </c>
      <c r="W313" s="110">
        <v>0.41650000000000004</v>
      </c>
      <c r="X313" s="110">
        <v>0.36125000000000002</v>
      </c>
      <c r="Y313" s="110">
        <f t="shared" si="62"/>
        <v>0.36125000000000002</v>
      </c>
      <c r="Z313" s="2" t="s">
        <v>532</v>
      </c>
      <c r="AA313" s="2" t="s">
        <v>532</v>
      </c>
      <c r="AB313" s="2" t="s">
        <v>532</v>
      </c>
      <c r="AC313" s="110">
        <v>0.36125000000000002</v>
      </c>
      <c r="AD313" s="44">
        <f t="shared" si="63"/>
        <v>0</v>
      </c>
      <c r="AE313" s="44">
        <f t="shared" si="64"/>
        <v>0</v>
      </c>
      <c r="AF313" s="44">
        <f t="shared" si="65"/>
        <v>0</v>
      </c>
      <c r="AG313" s="44">
        <f t="shared" si="66"/>
        <v>65.411248500000013</v>
      </c>
      <c r="AH313" s="44">
        <f t="shared" si="67"/>
        <v>65.411248500000013</v>
      </c>
      <c r="AI313" s="44">
        <v>31.153888889000001</v>
      </c>
      <c r="AJ313" s="111">
        <f t="shared" si="68"/>
        <v>2.0996174420810689</v>
      </c>
      <c r="AK313" s="2">
        <f t="shared" si="69"/>
        <v>6890</v>
      </c>
    </row>
    <row r="314" spans="1:37">
      <c r="A314" s="2">
        <v>71</v>
      </c>
      <c r="B314" s="2" t="s">
        <v>135</v>
      </c>
      <c r="C314" s="2" t="s">
        <v>21</v>
      </c>
      <c r="D314" s="2" t="s">
        <v>415</v>
      </c>
      <c r="E314" s="2" t="s">
        <v>767</v>
      </c>
      <c r="F314" s="2" t="s">
        <v>64</v>
      </c>
      <c r="H314" s="2" t="s">
        <v>879</v>
      </c>
      <c r="I314" s="2">
        <v>11883</v>
      </c>
      <c r="J314" s="193">
        <v>7552</v>
      </c>
      <c r="K314" s="110">
        <f t="shared" si="56"/>
        <v>0.63552974838003873</v>
      </c>
      <c r="L314" s="44">
        <f t="shared" si="57"/>
        <v>0</v>
      </c>
      <c r="M314" s="44">
        <f t="shared" si="58"/>
        <v>0</v>
      </c>
      <c r="N314" s="44">
        <f t="shared" si="59"/>
        <v>0</v>
      </c>
      <c r="O314" s="44">
        <f t="shared" si="60"/>
        <v>37.76</v>
      </c>
      <c r="P314" s="2">
        <v>1211770</v>
      </c>
      <c r="Q314" s="193">
        <v>64.621057625999995</v>
      </c>
      <c r="R314" s="111">
        <v>0</v>
      </c>
      <c r="S314" s="111">
        <v>0</v>
      </c>
      <c r="T314" s="111">
        <v>0</v>
      </c>
      <c r="U314" s="111">
        <v>1</v>
      </c>
      <c r="V314" s="110">
        <f t="shared" si="61"/>
        <v>0.63552974838003873</v>
      </c>
      <c r="W314" s="110">
        <v>0.41862499999999991</v>
      </c>
      <c r="X314" s="110">
        <v>0.34849999999999998</v>
      </c>
      <c r="Y314" s="110">
        <f t="shared" si="62"/>
        <v>0.34849999999999998</v>
      </c>
      <c r="Z314" s="2" t="s">
        <v>532</v>
      </c>
      <c r="AA314" s="2" t="s">
        <v>532</v>
      </c>
      <c r="AB314" s="2" t="s">
        <v>532</v>
      </c>
      <c r="AC314" s="110">
        <v>0.34849999999999998</v>
      </c>
      <c r="AD314" s="44">
        <f t="shared" si="63"/>
        <v>0</v>
      </c>
      <c r="AE314" s="44">
        <f t="shared" si="64"/>
        <v>0</v>
      </c>
      <c r="AF314" s="44">
        <f t="shared" si="65"/>
        <v>0</v>
      </c>
      <c r="AG314" s="44">
        <f t="shared" si="66"/>
        <v>115.27599359999999</v>
      </c>
      <c r="AH314" s="44">
        <f t="shared" si="67"/>
        <v>115.27599359999999</v>
      </c>
      <c r="AI314" s="44">
        <v>31.153888889000001</v>
      </c>
      <c r="AJ314" s="111">
        <f t="shared" si="68"/>
        <v>3.700212002768692</v>
      </c>
      <c r="AK314" s="2">
        <f t="shared" si="69"/>
        <v>12587</v>
      </c>
    </row>
    <row r="315" spans="1:37">
      <c r="A315" s="2">
        <v>72</v>
      </c>
      <c r="B315" s="2" t="s">
        <v>136</v>
      </c>
      <c r="C315" s="2" t="s">
        <v>21</v>
      </c>
      <c r="D315" s="2" t="s">
        <v>415</v>
      </c>
      <c r="E315" s="2" t="s">
        <v>767</v>
      </c>
      <c r="F315" s="2" t="s">
        <v>64</v>
      </c>
      <c r="H315" s="2" t="s">
        <v>879</v>
      </c>
      <c r="I315" s="2">
        <v>13020</v>
      </c>
      <c r="J315" s="193">
        <v>7737</v>
      </c>
      <c r="K315" s="110">
        <f t="shared" si="56"/>
        <v>0.59423963133640556</v>
      </c>
      <c r="L315" s="44">
        <f t="shared" si="57"/>
        <v>0</v>
      </c>
      <c r="M315" s="44">
        <f t="shared" si="58"/>
        <v>0</v>
      </c>
      <c r="N315" s="44">
        <f t="shared" si="59"/>
        <v>0</v>
      </c>
      <c r="O315" s="44">
        <f t="shared" si="60"/>
        <v>38.685000000000002</v>
      </c>
      <c r="P315" s="2">
        <v>1293309</v>
      </c>
      <c r="Q315" s="193">
        <v>59.211207066999997</v>
      </c>
      <c r="R315" s="111">
        <v>0</v>
      </c>
      <c r="S315" s="111">
        <v>0</v>
      </c>
      <c r="T315" s="111">
        <v>0</v>
      </c>
      <c r="U315" s="111">
        <v>1</v>
      </c>
      <c r="V315" s="110">
        <f t="shared" si="61"/>
        <v>0.59423963133640556</v>
      </c>
      <c r="W315" s="110">
        <v>0.45156249999999998</v>
      </c>
      <c r="X315" s="110">
        <v>0.35593750000000002</v>
      </c>
      <c r="Y315" s="110">
        <f t="shared" si="62"/>
        <v>0.35593750000000002</v>
      </c>
      <c r="Z315" s="2" t="s">
        <v>532</v>
      </c>
      <c r="AA315" s="2" t="s">
        <v>532</v>
      </c>
      <c r="AB315" s="2" t="s">
        <v>532</v>
      </c>
      <c r="AC315" s="110">
        <v>0.35593750000000002</v>
      </c>
      <c r="AD315" s="44">
        <f t="shared" si="63"/>
        <v>0</v>
      </c>
      <c r="AE315" s="44">
        <f t="shared" si="64"/>
        <v>0</v>
      </c>
      <c r="AF315" s="44">
        <f t="shared" si="65"/>
        <v>0</v>
      </c>
      <c r="AG315" s="44">
        <f t="shared" si="66"/>
        <v>120.62031356250002</v>
      </c>
      <c r="AH315" s="44">
        <f t="shared" si="67"/>
        <v>120.62031356250002</v>
      </c>
      <c r="AI315" s="44">
        <v>31.153888889000001</v>
      </c>
      <c r="AJ315" s="111">
        <f t="shared" si="68"/>
        <v>3.8717578403218016</v>
      </c>
      <c r="AK315" s="2">
        <f t="shared" si="69"/>
        <v>12895</v>
      </c>
    </row>
    <row r="316" spans="1:37">
      <c r="A316" s="2">
        <v>73</v>
      </c>
      <c r="B316" s="2" t="s">
        <v>137</v>
      </c>
      <c r="C316" s="2" t="s">
        <v>21</v>
      </c>
      <c r="D316" s="2" t="s">
        <v>415</v>
      </c>
      <c r="E316" s="2" t="s">
        <v>767</v>
      </c>
      <c r="F316" s="2" t="s">
        <v>64</v>
      </c>
      <c r="H316" s="2" t="s">
        <v>879</v>
      </c>
      <c r="I316" s="2">
        <v>7808</v>
      </c>
      <c r="J316" s="193">
        <v>4763</v>
      </c>
      <c r="K316" s="110">
        <f t="shared" si="56"/>
        <v>0.61001536885245899</v>
      </c>
      <c r="L316" s="44">
        <f t="shared" si="57"/>
        <v>0</v>
      </c>
      <c r="M316" s="44">
        <f t="shared" si="58"/>
        <v>0</v>
      </c>
      <c r="N316" s="44">
        <f t="shared" si="59"/>
        <v>0</v>
      </c>
      <c r="O316" s="44">
        <f t="shared" si="60"/>
        <v>23.815000000000001</v>
      </c>
      <c r="P316" s="2">
        <v>585499</v>
      </c>
      <c r="Q316" s="193">
        <v>105.25902315800001</v>
      </c>
      <c r="R316" s="111">
        <v>0</v>
      </c>
      <c r="S316" s="111">
        <v>0</v>
      </c>
      <c r="T316" s="111">
        <v>0</v>
      </c>
      <c r="U316" s="111">
        <v>1</v>
      </c>
      <c r="V316" s="110">
        <f t="shared" si="61"/>
        <v>0.61001536885245899</v>
      </c>
      <c r="W316" s="110">
        <v>0.47228125000000004</v>
      </c>
      <c r="X316" s="110">
        <v>0.39259375000000002</v>
      </c>
      <c r="Y316" s="110">
        <f t="shared" si="62"/>
        <v>0.39259375000000002</v>
      </c>
      <c r="Z316" s="2" t="s">
        <v>532</v>
      </c>
      <c r="AA316" s="2" t="s">
        <v>532</v>
      </c>
      <c r="AB316" s="2" t="s">
        <v>532</v>
      </c>
      <c r="AC316" s="110">
        <v>0.39259375000000002</v>
      </c>
      <c r="AD316" s="44">
        <f t="shared" si="63"/>
        <v>0</v>
      </c>
      <c r="AE316" s="44">
        <f t="shared" si="64"/>
        <v>0</v>
      </c>
      <c r="AF316" s="44">
        <f t="shared" si="65"/>
        <v>0</v>
      </c>
      <c r="AG316" s="44">
        <f t="shared" si="66"/>
        <v>81.90267256875002</v>
      </c>
      <c r="AH316" s="44">
        <f t="shared" si="67"/>
        <v>81.90267256875002</v>
      </c>
      <c r="AI316" s="44">
        <v>31.153888889000001</v>
      </c>
      <c r="AJ316" s="111">
        <f t="shared" si="68"/>
        <v>2.6289710687665933</v>
      </c>
      <c r="AK316" s="2">
        <f t="shared" si="69"/>
        <v>7938</v>
      </c>
    </row>
    <row r="317" spans="1:37">
      <c r="A317" s="2">
        <v>74</v>
      </c>
      <c r="B317" s="2" t="s">
        <v>138</v>
      </c>
      <c r="C317" s="2" t="s">
        <v>20</v>
      </c>
      <c r="D317" s="2" t="s">
        <v>416</v>
      </c>
      <c r="E317" s="2" t="s">
        <v>767</v>
      </c>
      <c r="F317" s="2" t="s">
        <v>64</v>
      </c>
      <c r="H317" s="2" t="s">
        <v>879</v>
      </c>
      <c r="I317" s="2">
        <v>45088</v>
      </c>
      <c r="J317" s="193">
        <v>11024</v>
      </c>
      <c r="K317" s="110">
        <f t="shared" si="56"/>
        <v>0.24449964513839603</v>
      </c>
      <c r="L317" s="44">
        <f t="shared" si="57"/>
        <v>0</v>
      </c>
      <c r="M317" s="44">
        <f t="shared" si="58"/>
        <v>0</v>
      </c>
      <c r="N317" s="44">
        <f t="shared" si="59"/>
        <v>13.653908480159998</v>
      </c>
      <c r="O317" s="44">
        <f t="shared" si="60"/>
        <v>41.466091519840006</v>
      </c>
      <c r="P317" s="2">
        <v>1315944</v>
      </c>
      <c r="Q317" s="193">
        <v>82.247153441999998</v>
      </c>
      <c r="R317" s="111">
        <v>0</v>
      </c>
      <c r="S317" s="111">
        <v>0</v>
      </c>
      <c r="T317" s="111">
        <v>0.24771241799999999</v>
      </c>
      <c r="U317" s="111">
        <v>0.75228758200000001</v>
      </c>
      <c r="V317" s="110">
        <f t="shared" si="61"/>
        <v>0.24449964513839603</v>
      </c>
      <c r="W317" s="110">
        <v>0.33043750000000005</v>
      </c>
      <c r="X317" s="110">
        <v>0.26914987699999998</v>
      </c>
      <c r="Y317" s="110">
        <f t="shared" si="62"/>
        <v>0.26914987746862501</v>
      </c>
      <c r="Z317" s="2" t="s">
        <v>532</v>
      </c>
      <c r="AA317" s="2" t="s">
        <v>532</v>
      </c>
      <c r="AB317" s="2">
        <v>0.22500000000000001</v>
      </c>
      <c r="AC317" s="110">
        <v>0.28368749999999998</v>
      </c>
      <c r="AD317" s="44">
        <f t="shared" si="63"/>
        <v>0</v>
      </c>
      <c r="AE317" s="44">
        <f t="shared" si="64"/>
        <v>0</v>
      </c>
      <c r="AF317" s="44">
        <f t="shared" si="65"/>
        <v>26.911853614395358</v>
      </c>
      <c r="AG317" s="44">
        <f t="shared" si="66"/>
        <v>103.04748770118319</v>
      </c>
      <c r="AH317" s="44">
        <f t="shared" si="67"/>
        <v>129.95934131557854</v>
      </c>
      <c r="AI317" s="44">
        <v>7.2988888889999997</v>
      </c>
      <c r="AJ317" s="111">
        <f t="shared" si="68"/>
        <v>17.805359595408763</v>
      </c>
      <c r="AK317" s="2">
        <f t="shared" si="69"/>
        <v>18373</v>
      </c>
    </row>
    <row r="318" spans="1:37">
      <c r="A318" s="2">
        <v>104</v>
      </c>
      <c r="B318" s="2" t="s">
        <v>159</v>
      </c>
      <c r="C318" s="2" t="s">
        <v>19</v>
      </c>
      <c r="D318" s="2" t="s">
        <v>419</v>
      </c>
      <c r="E318" s="2" t="s">
        <v>767</v>
      </c>
      <c r="F318" s="2" t="s">
        <v>64</v>
      </c>
      <c r="H318" s="2" t="s">
        <v>879</v>
      </c>
      <c r="I318" s="2">
        <v>64065</v>
      </c>
      <c r="J318" s="193">
        <v>5473</v>
      </c>
      <c r="K318" s="110">
        <f t="shared" si="56"/>
        <v>8.5428861312729254E-2</v>
      </c>
      <c r="L318" s="44">
        <f t="shared" si="57"/>
        <v>0</v>
      </c>
      <c r="M318" s="44">
        <f t="shared" si="58"/>
        <v>0</v>
      </c>
      <c r="N318" s="44">
        <f t="shared" si="59"/>
        <v>8.3704705898450005</v>
      </c>
      <c r="O318" s="44">
        <f t="shared" si="60"/>
        <v>18.994529410155003</v>
      </c>
      <c r="P318" s="2">
        <v>1379116</v>
      </c>
      <c r="Q318" s="193">
        <v>31.028624332</v>
      </c>
      <c r="R318" s="111">
        <v>0</v>
      </c>
      <c r="S318" s="111">
        <v>0</v>
      </c>
      <c r="T318" s="111">
        <v>0.305882353</v>
      </c>
      <c r="U318" s="111">
        <v>0.694117647</v>
      </c>
      <c r="V318" s="110">
        <f t="shared" si="61"/>
        <v>8.5428861312729254E-2</v>
      </c>
      <c r="W318" s="110">
        <v>0.32459375000000001</v>
      </c>
      <c r="X318" s="110">
        <v>0.26737491800000002</v>
      </c>
      <c r="Y318" s="110">
        <f t="shared" si="62"/>
        <v>0.26737491821993831</v>
      </c>
      <c r="Z318" s="2" t="s">
        <v>532</v>
      </c>
      <c r="AA318" s="2" t="s">
        <v>532</v>
      </c>
      <c r="AB318" s="2">
        <v>0.22500000000000001</v>
      </c>
      <c r="AC318" s="110">
        <v>0.28604861100000001</v>
      </c>
      <c r="AD318" s="44">
        <f t="shared" si="63"/>
        <v>0</v>
      </c>
      <c r="AE318" s="44">
        <f t="shared" si="64"/>
        <v>0</v>
      </c>
      <c r="AF318" s="44">
        <f t="shared" si="65"/>
        <v>16.498197532584495</v>
      </c>
      <c r="AG318" s="44">
        <f t="shared" si="66"/>
        <v>47.596222688311755</v>
      </c>
      <c r="AH318" s="44">
        <f t="shared" si="67"/>
        <v>64.094420220896254</v>
      </c>
      <c r="AI318" s="44">
        <v>80.83</v>
      </c>
      <c r="AJ318" s="111">
        <f t="shared" si="68"/>
        <v>0.7929533616342479</v>
      </c>
      <c r="AK318" s="2">
        <f t="shared" si="69"/>
        <v>9122</v>
      </c>
    </row>
    <row r="319" spans="1:37">
      <c r="A319" s="2">
        <v>105</v>
      </c>
      <c r="B319" s="2" t="s">
        <v>160</v>
      </c>
      <c r="C319" s="2" t="s">
        <v>19</v>
      </c>
      <c r="D319" s="2" t="s">
        <v>419</v>
      </c>
      <c r="E319" s="2" t="s">
        <v>767</v>
      </c>
      <c r="F319" s="2" t="s">
        <v>64</v>
      </c>
      <c r="H319" s="2" t="s">
        <v>879</v>
      </c>
      <c r="I319" s="2">
        <v>9248</v>
      </c>
      <c r="J319" s="193">
        <v>1704</v>
      </c>
      <c r="K319" s="110">
        <f t="shared" si="56"/>
        <v>0.18425605536332179</v>
      </c>
      <c r="L319" s="44">
        <f t="shared" si="57"/>
        <v>0</v>
      </c>
      <c r="M319" s="44">
        <f t="shared" si="58"/>
        <v>0</v>
      </c>
      <c r="N319" s="44">
        <f t="shared" si="59"/>
        <v>2.0919105902400004</v>
      </c>
      <c r="O319" s="44">
        <f t="shared" si="60"/>
        <v>6.4280894097600001</v>
      </c>
      <c r="P319" s="2">
        <v>1620261</v>
      </c>
      <c r="Q319" s="193">
        <v>8.9766462560000004</v>
      </c>
      <c r="R319" s="111">
        <v>0</v>
      </c>
      <c r="S319" s="111">
        <v>0</v>
      </c>
      <c r="T319" s="111">
        <v>0.245529412</v>
      </c>
      <c r="U319" s="111">
        <v>0.754470588</v>
      </c>
      <c r="V319" s="110">
        <f t="shared" si="61"/>
        <v>0.18425605536332179</v>
      </c>
      <c r="W319" s="110">
        <v>0.34159375000000003</v>
      </c>
      <c r="X319" s="110">
        <v>0.271740127</v>
      </c>
      <c r="Y319" s="110">
        <f t="shared" si="62"/>
        <v>0.27174012666883507</v>
      </c>
      <c r="Z319" s="2" t="s">
        <v>532</v>
      </c>
      <c r="AA319" s="2" t="s">
        <v>532</v>
      </c>
      <c r="AB319" s="2">
        <v>0.22500000000000001</v>
      </c>
      <c r="AC319" s="110">
        <v>0.28695089299999998</v>
      </c>
      <c r="AD319" s="44">
        <f t="shared" si="63"/>
        <v>0</v>
      </c>
      <c r="AE319" s="44">
        <f t="shared" si="64"/>
        <v>0</v>
      </c>
      <c r="AF319" s="44">
        <f t="shared" si="65"/>
        <v>4.1231557733630408</v>
      </c>
      <c r="AG319" s="44">
        <f t="shared" si="66"/>
        <v>16.158222928590799</v>
      </c>
      <c r="AH319" s="44">
        <f t="shared" si="67"/>
        <v>20.281378701953841</v>
      </c>
      <c r="AI319" s="44">
        <v>80.83</v>
      </c>
      <c r="AJ319" s="111">
        <f t="shared" si="68"/>
        <v>0.25091400101390376</v>
      </c>
      <c r="AK319" s="2">
        <f t="shared" si="69"/>
        <v>2840</v>
      </c>
    </row>
    <row r="320" spans="1:37">
      <c r="A320" s="2">
        <v>106</v>
      </c>
      <c r="B320" s="2" t="s">
        <v>161</v>
      </c>
      <c r="C320" s="2" t="s">
        <v>19</v>
      </c>
      <c r="D320" s="2" t="s">
        <v>419</v>
      </c>
      <c r="E320" s="2" t="s">
        <v>767</v>
      </c>
      <c r="F320" s="2" t="s">
        <v>64</v>
      </c>
      <c r="H320" s="2" t="s">
        <v>879</v>
      </c>
      <c r="I320" s="2">
        <v>34799</v>
      </c>
      <c r="J320" s="193">
        <v>5402</v>
      </c>
      <c r="K320" s="110">
        <f t="shared" si="56"/>
        <v>0.15523434581453491</v>
      </c>
      <c r="L320" s="44">
        <f t="shared" si="57"/>
        <v>0</v>
      </c>
      <c r="M320" s="44">
        <f t="shared" si="58"/>
        <v>0</v>
      </c>
      <c r="N320" s="44">
        <f t="shared" si="59"/>
        <v>7.9169403995500014</v>
      </c>
      <c r="O320" s="44">
        <f t="shared" si="60"/>
        <v>19.093059600450001</v>
      </c>
      <c r="P320" s="2">
        <v>1160491</v>
      </c>
      <c r="Q320" s="193">
        <v>39.693608591999997</v>
      </c>
      <c r="R320" s="111">
        <v>0</v>
      </c>
      <c r="S320" s="111">
        <v>0</v>
      </c>
      <c r="T320" s="111">
        <v>0.29311145500000002</v>
      </c>
      <c r="U320" s="111">
        <v>0.70688854499999998</v>
      </c>
      <c r="V320" s="110">
        <f t="shared" si="61"/>
        <v>0.15523434581453491</v>
      </c>
      <c r="W320" s="110">
        <v>0.34425</v>
      </c>
      <c r="X320" s="110">
        <v>0.270079923</v>
      </c>
      <c r="Y320" s="110">
        <f t="shared" si="62"/>
        <v>0.27007992320296292</v>
      </c>
      <c r="Z320" s="2" t="s">
        <v>532</v>
      </c>
      <c r="AA320" s="2" t="s">
        <v>532</v>
      </c>
      <c r="AB320" s="2">
        <v>0.22500000000000001</v>
      </c>
      <c r="AC320" s="110">
        <v>0.288772321</v>
      </c>
      <c r="AD320" s="44">
        <f t="shared" si="63"/>
        <v>0</v>
      </c>
      <c r="AE320" s="44">
        <f t="shared" si="64"/>
        <v>0</v>
      </c>
      <c r="AF320" s="44">
        <f t="shared" si="65"/>
        <v>15.604289527513053</v>
      </c>
      <c r="AG320" s="44">
        <f t="shared" si="66"/>
        <v>48.298672909724331</v>
      </c>
      <c r="AH320" s="44">
        <f t="shared" si="67"/>
        <v>63.902962437237385</v>
      </c>
      <c r="AI320" s="44">
        <v>80.83</v>
      </c>
      <c r="AJ320" s="111">
        <f t="shared" si="68"/>
        <v>0.7905847140571246</v>
      </c>
      <c r="AK320" s="2">
        <f t="shared" si="69"/>
        <v>9003</v>
      </c>
    </row>
    <row r="321" spans="1:37">
      <c r="A321" s="2">
        <v>107</v>
      </c>
      <c r="B321" s="2" t="s">
        <v>162</v>
      </c>
      <c r="C321" s="2" t="s">
        <v>19</v>
      </c>
      <c r="D321" s="2" t="s">
        <v>419</v>
      </c>
      <c r="E321" s="2" t="s">
        <v>767</v>
      </c>
      <c r="F321" s="2" t="s">
        <v>64</v>
      </c>
      <c r="H321" s="2" t="s">
        <v>879</v>
      </c>
      <c r="I321" s="2">
        <v>226568</v>
      </c>
      <c r="J321" s="193">
        <v>3414</v>
      </c>
      <c r="K321" s="110">
        <f t="shared" si="56"/>
        <v>1.5068323858620811E-2</v>
      </c>
      <c r="L321" s="44">
        <f t="shared" si="57"/>
        <v>0</v>
      </c>
      <c r="M321" s="44">
        <f t="shared" si="58"/>
        <v>0.80831470287000007</v>
      </c>
      <c r="N321" s="44">
        <f t="shared" si="59"/>
        <v>8.1641936987699992</v>
      </c>
      <c r="O321" s="44">
        <f t="shared" si="60"/>
        <v>8.0974915983599995</v>
      </c>
      <c r="P321" s="2">
        <v>1298457</v>
      </c>
      <c r="Q321" s="193">
        <v>24.301754917</v>
      </c>
      <c r="R321" s="111">
        <v>0</v>
      </c>
      <c r="S321" s="111">
        <v>4.7352941000000003E-2</v>
      </c>
      <c r="T321" s="111">
        <v>0.47827731099999998</v>
      </c>
      <c r="U321" s="111">
        <v>0.47436974799999998</v>
      </c>
      <c r="V321" s="110">
        <f t="shared" si="61"/>
        <v>1.4354794407974648E-2</v>
      </c>
      <c r="W321" s="110">
        <v>0.33946875000000004</v>
      </c>
      <c r="X321" s="110">
        <v>0.25766234900000001</v>
      </c>
      <c r="Y321" s="110">
        <f t="shared" si="62"/>
        <v>0.25374804360787495</v>
      </c>
      <c r="Z321" s="2" t="s">
        <v>532</v>
      </c>
      <c r="AA321" s="2">
        <v>0.17499999999999999</v>
      </c>
      <c r="AB321" s="2">
        <v>0.22500000000000001</v>
      </c>
      <c r="AC321" s="110">
        <v>0.29059374999999998</v>
      </c>
      <c r="AD321" s="44">
        <f t="shared" si="63"/>
        <v>0</v>
      </c>
      <c r="AE321" s="44">
        <f t="shared" si="64"/>
        <v>1.2391464394997098</v>
      </c>
      <c r="AF321" s="44">
        <f t="shared" si="65"/>
        <v>16.091625780275667</v>
      </c>
      <c r="AG321" s="44">
        <f t="shared" si="66"/>
        <v>20.612984734649711</v>
      </c>
      <c r="AH321" s="44">
        <f t="shared" si="67"/>
        <v>36.704610514925378</v>
      </c>
      <c r="AI321" s="44">
        <v>80.83</v>
      </c>
      <c r="AJ321" s="111">
        <f t="shared" si="68"/>
        <v>0.45409638147872544</v>
      </c>
      <c r="AK321" s="2">
        <f t="shared" si="69"/>
        <v>5421</v>
      </c>
    </row>
    <row r="322" spans="1:37">
      <c r="A322" s="2">
        <v>108</v>
      </c>
      <c r="B322" s="2" t="s">
        <v>163</v>
      </c>
      <c r="C322" s="2" t="s">
        <v>19</v>
      </c>
      <c r="D322" s="2" t="s">
        <v>419</v>
      </c>
      <c r="E322" s="2" t="s">
        <v>767</v>
      </c>
      <c r="F322" s="2" t="s">
        <v>64</v>
      </c>
      <c r="H322" s="2" t="s">
        <v>879</v>
      </c>
      <c r="I322" s="2">
        <v>1019</v>
      </c>
      <c r="J322" s="193">
        <v>48</v>
      </c>
      <c r="K322" s="110">
        <f t="shared" si="56"/>
        <v>4.7105004906771344E-2</v>
      </c>
      <c r="L322" s="44">
        <f t="shared" si="57"/>
        <v>0</v>
      </c>
      <c r="M322" s="44">
        <f t="shared" si="58"/>
        <v>0</v>
      </c>
      <c r="N322" s="44">
        <f t="shared" si="59"/>
        <v>0</v>
      </c>
      <c r="O322" s="44">
        <f t="shared" si="60"/>
        <v>0.24</v>
      </c>
      <c r="P322" s="2">
        <v>28983</v>
      </c>
      <c r="Q322" s="193">
        <v>14.486468792</v>
      </c>
      <c r="R322" s="111">
        <v>0</v>
      </c>
      <c r="S322" s="111">
        <v>0</v>
      </c>
      <c r="T322" s="111">
        <v>0</v>
      </c>
      <c r="U322" s="111">
        <v>1</v>
      </c>
      <c r="V322" s="110">
        <f t="shared" si="61"/>
        <v>4.7105004906771344E-2</v>
      </c>
      <c r="W322" s="110">
        <v>0.44306249999999997</v>
      </c>
      <c r="X322" s="110">
        <v>0.3686875</v>
      </c>
      <c r="Y322" s="110">
        <f t="shared" si="62"/>
        <v>0.3686875</v>
      </c>
      <c r="Z322" s="2" t="s">
        <v>532</v>
      </c>
      <c r="AA322" s="2" t="s">
        <v>532</v>
      </c>
      <c r="AB322" s="2" t="s">
        <v>532</v>
      </c>
      <c r="AC322" s="110">
        <v>0.3686875</v>
      </c>
      <c r="AD322" s="44">
        <f t="shared" si="63"/>
        <v>0</v>
      </c>
      <c r="AE322" s="44">
        <f t="shared" si="64"/>
        <v>0</v>
      </c>
      <c r="AF322" s="44">
        <f t="shared" si="65"/>
        <v>0</v>
      </c>
      <c r="AG322" s="44">
        <f t="shared" si="66"/>
        <v>0.77512860000000006</v>
      </c>
      <c r="AH322" s="44">
        <f t="shared" si="67"/>
        <v>0.77512860000000006</v>
      </c>
      <c r="AI322" s="44">
        <v>80.83</v>
      </c>
      <c r="AJ322" s="111">
        <f t="shared" si="68"/>
        <v>9.5896152418656448E-3</v>
      </c>
      <c r="AK322" s="2">
        <f t="shared" si="69"/>
        <v>80</v>
      </c>
    </row>
    <row r="323" spans="1:37">
      <c r="A323" s="2">
        <v>109</v>
      </c>
      <c r="B323" s="2" t="s">
        <v>164</v>
      </c>
      <c r="C323" s="2" t="s">
        <v>18</v>
      </c>
      <c r="D323" s="2" t="s">
        <v>420</v>
      </c>
      <c r="E323" s="2" t="s">
        <v>767</v>
      </c>
      <c r="F323" s="2" t="s">
        <v>64</v>
      </c>
      <c r="H323" s="2" t="s">
        <v>879</v>
      </c>
      <c r="I323" s="2">
        <v>12055</v>
      </c>
      <c r="J323" s="193">
        <v>4681</v>
      </c>
      <c r="K323" s="110">
        <f t="shared" si="56"/>
        <v>0.38830360846121942</v>
      </c>
      <c r="L323" s="44">
        <f t="shared" si="57"/>
        <v>0</v>
      </c>
      <c r="M323" s="44">
        <f t="shared" si="58"/>
        <v>0</v>
      </c>
      <c r="N323" s="44">
        <f t="shared" si="59"/>
        <v>10.18805883179</v>
      </c>
      <c r="O323" s="44">
        <f t="shared" si="60"/>
        <v>13.216941168209999</v>
      </c>
      <c r="P323" s="2">
        <v>12142802</v>
      </c>
      <c r="Q323" s="193">
        <v>2.5092291050000002</v>
      </c>
      <c r="R323" s="111">
        <v>0</v>
      </c>
      <c r="S323" s="111">
        <v>0</v>
      </c>
      <c r="T323" s="111">
        <v>0.43529411800000001</v>
      </c>
      <c r="U323" s="111">
        <v>0.56470588200000005</v>
      </c>
      <c r="V323" s="110">
        <f t="shared" si="61"/>
        <v>0.38830360846121942</v>
      </c>
      <c r="W323" s="110">
        <v>0.27890624999999997</v>
      </c>
      <c r="X323" s="110">
        <v>0.246681176</v>
      </c>
      <c r="Y323" s="110">
        <f t="shared" si="62"/>
        <v>0.24668117645703752</v>
      </c>
      <c r="Z323" s="2" t="s">
        <v>532</v>
      </c>
      <c r="AA323" s="2" t="s">
        <v>532</v>
      </c>
      <c r="AB323" s="2">
        <v>0.22500000000000001</v>
      </c>
      <c r="AC323" s="110">
        <v>0.26339374999999998</v>
      </c>
      <c r="AD323" s="44">
        <f t="shared" si="63"/>
        <v>0</v>
      </c>
      <c r="AE323" s="44">
        <f t="shared" si="64"/>
        <v>0</v>
      </c>
      <c r="AF323" s="44">
        <f t="shared" si="65"/>
        <v>20.080663957458089</v>
      </c>
      <c r="AG323" s="44">
        <f t="shared" si="66"/>
        <v>30.495834952940097</v>
      </c>
      <c r="AH323" s="44">
        <f t="shared" si="67"/>
        <v>50.576498910398186</v>
      </c>
      <c r="AI323" s="44">
        <v>442.37194444400001</v>
      </c>
      <c r="AJ323" s="111">
        <f t="shared" si="68"/>
        <v>0.11433025883674836</v>
      </c>
      <c r="AK323" s="2">
        <f t="shared" si="69"/>
        <v>7802</v>
      </c>
    </row>
    <row r="324" spans="1:37">
      <c r="A324" s="2">
        <v>110</v>
      </c>
      <c r="B324" s="2" t="s">
        <v>165</v>
      </c>
      <c r="C324" s="2" t="s">
        <v>18</v>
      </c>
      <c r="D324" s="2" t="s">
        <v>420</v>
      </c>
      <c r="E324" s="2" t="s">
        <v>767</v>
      </c>
      <c r="F324" s="2" t="s">
        <v>64</v>
      </c>
      <c r="H324" s="2" t="s">
        <v>879</v>
      </c>
      <c r="I324" s="2">
        <v>25710</v>
      </c>
      <c r="J324" s="2">
        <v>15164</v>
      </c>
      <c r="K324" s="110">
        <f t="shared" si="56"/>
        <v>0.58980941267989107</v>
      </c>
      <c r="L324" s="44">
        <f t="shared" si="57"/>
        <v>0</v>
      </c>
      <c r="M324" s="44">
        <f t="shared" si="58"/>
        <v>0</v>
      </c>
      <c r="N324" s="44">
        <f t="shared" si="59"/>
        <v>43.971545449679994</v>
      </c>
      <c r="O324" s="44">
        <f t="shared" si="60"/>
        <v>31.84845455032</v>
      </c>
      <c r="P324" s="2">
        <v>1339568</v>
      </c>
      <c r="Q324" s="2">
        <v>99.727944566000005</v>
      </c>
      <c r="R324" s="111">
        <v>0</v>
      </c>
      <c r="S324" s="111">
        <v>0</v>
      </c>
      <c r="T324" s="111">
        <v>0.57994652400000002</v>
      </c>
      <c r="U324" s="111">
        <v>0.42005347599999998</v>
      </c>
      <c r="V324" s="110">
        <f t="shared" si="61"/>
        <v>0.58980941267989107</v>
      </c>
      <c r="W324" s="110">
        <v>0.27359375000000002</v>
      </c>
      <c r="X324" s="110">
        <v>0.24050259900000001</v>
      </c>
      <c r="Y324" s="110">
        <f t="shared" si="62"/>
        <v>0.24050259859862499</v>
      </c>
      <c r="Z324" s="2" t="s">
        <v>532</v>
      </c>
      <c r="AA324" s="2" t="s">
        <v>532</v>
      </c>
      <c r="AB324" s="2">
        <v>0.22500000000000001</v>
      </c>
      <c r="AC324" s="110">
        <v>0.26190625000000001</v>
      </c>
      <c r="AD324" s="44">
        <f t="shared" si="63"/>
        <v>0</v>
      </c>
      <c r="AE324" s="44">
        <f t="shared" si="64"/>
        <v>0</v>
      </c>
      <c r="AF324" s="44">
        <f t="shared" si="65"/>
        <v>86.667916081319277</v>
      </c>
      <c r="AG324" s="44">
        <f t="shared" si="66"/>
        <v>73.06986946423099</v>
      </c>
      <c r="AH324" s="44">
        <f t="shared" si="67"/>
        <v>159.73778554555025</v>
      </c>
      <c r="AI324" s="44">
        <v>442.37194444400001</v>
      </c>
      <c r="AJ324" s="111">
        <f t="shared" si="68"/>
        <v>0.36109384320544657</v>
      </c>
      <c r="AK324" s="2">
        <f t="shared" si="69"/>
        <v>25273</v>
      </c>
    </row>
    <row r="325" spans="1:37">
      <c r="A325" s="2">
        <v>111</v>
      </c>
      <c r="B325" s="2" t="s">
        <v>166</v>
      </c>
      <c r="C325" s="2" t="s">
        <v>18</v>
      </c>
      <c r="D325" s="2" t="s">
        <v>420</v>
      </c>
      <c r="E325" s="2" t="s">
        <v>767</v>
      </c>
      <c r="F325" s="2" t="s">
        <v>64</v>
      </c>
      <c r="H325" s="2" t="s">
        <v>879</v>
      </c>
      <c r="I325" s="2">
        <v>19459</v>
      </c>
      <c r="J325" s="2">
        <v>12819</v>
      </c>
      <c r="K325" s="110">
        <f t="shared" si="56"/>
        <v>0.65876972095174469</v>
      </c>
      <c r="L325" s="44">
        <f t="shared" si="57"/>
        <v>0</v>
      </c>
      <c r="M325" s="44">
        <f t="shared" si="58"/>
        <v>0</v>
      </c>
      <c r="N325" s="44">
        <f t="shared" si="59"/>
        <v>13.076065496024999</v>
      </c>
      <c r="O325" s="44">
        <f t="shared" si="60"/>
        <v>51.018934503974997</v>
      </c>
      <c r="P325" s="2">
        <v>1935561</v>
      </c>
      <c r="Q325" s="2">
        <v>62.065466751000002</v>
      </c>
      <c r="R325" s="111">
        <v>0</v>
      </c>
      <c r="S325" s="111">
        <v>0</v>
      </c>
      <c r="T325" s="111">
        <v>0.20401069499999999</v>
      </c>
      <c r="U325" s="111">
        <v>0.79598930499999998</v>
      </c>
      <c r="V325" s="110">
        <f t="shared" si="61"/>
        <v>0.65876972095174469</v>
      </c>
      <c r="W325" s="110">
        <v>0.31609374999999995</v>
      </c>
      <c r="X325" s="110">
        <v>0.27388937899999999</v>
      </c>
      <c r="Y325" s="110">
        <f t="shared" si="62"/>
        <v>0.2738893789449181</v>
      </c>
      <c r="Z325" s="2" t="s">
        <v>532</v>
      </c>
      <c r="AA325" s="2" t="s">
        <v>532</v>
      </c>
      <c r="AB325" s="2">
        <v>0.22500000000000001</v>
      </c>
      <c r="AC325" s="110">
        <v>0.286419643</v>
      </c>
      <c r="AD325" s="44">
        <f t="shared" si="63"/>
        <v>0</v>
      </c>
      <c r="AE325" s="44">
        <f t="shared" si="64"/>
        <v>0</v>
      </c>
      <c r="AF325" s="44">
        <f t="shared" si="65"/>
        <v>25.772925092665272</v>
      </c>
      <c r="AG325" s="44">
        <f t="shared" si="66"/>
        <v>128.00834706017156</v>
      </c>
      <c r="AH325" s="44">
        <f t="shared" si="67"/>
        <v>153.78127215283683</v>
      </c>
      <c r="AI325" s="44">
        <v>442.37194444400001</v>
      </c>
      <c r="AJ325" s="111">
        <f t="shared" si="68"/>
        <v>0.34762889935553781</v>
      </c>
      <c r="AK325" s="2">
        <f t="shared" si="69"/>
        <v>21365</v>
      </c>
    </row>
    <row r="326" spans="1:37">
      <c r="A326" s="2">
        <v>112</v>
      </c>
      <c r="B326" s="2" t="s">
        <v>167</v>
      </c>
      <c r="C326" s="2" t="s">
        <v>18</v>
      </c>
      <c r="D326" s="2" t="s">
        <v>420</v>
      </c>
      <c r="E326" s="2" t="s">
        <v>767</v>
      </c>
      <c r="F326" s="2" t="s">
        <v>64</v>
      </c>
      <c r="H326" s="2" t="s">
        <v>879</v>
      </c>
      <c r="I326" s="2">
        <v>12325</v>
      </c>
      <c r="J326" s="2">
        <v>6647</v>
      </c>
      <c r="K326" s="110">
        <f t="shared" si="56"/>
        <v>0.53931034482758622</v>
      </c>
      <c r="L326" s="44">
        <f t="shared" si="57"/>
        <v>0</v>
      </c>
      <c r="M326" s="44">
        <f t="shared" si="58"/>
        <v>0</v>
      </c>
      <c r="N326" s="44">
        <f t="shared" si="59"/>
        <v>0</v>
      </c>
      <c r="O326" s="44">
        <f t="shared" si="60"/>
        <v>33.234999999999999</v>
      </c>
      <c r="P326" s="2">
        <v>1864114</v>
      </c>
      <c r="Q326" s="2">
        <v>33.427142639000003</v>
      </c>
      <c r="R326" s="111">
        <v>0</v>
      </c>
      <c r="S326" s="111">
        <v>0</v>
      </c>
      <c r="T326" s="111">
        <v>0</v>
      </c>
      <c r="U326" s="111">
        <v>1</v>
      </c>
      <c r="V326" s="110">
        <f t="shared" si="61"/>
        <v>0.53931034482758622</v>
      </c>
      <c r="W326" s="110">
        <v>0.36231249999999998</v>
      </c>
      <c r="X326" s="110">
        <v>0.30185624999999999</v>
      </c>
      <c r="Y326" s="110">
        <f t="shared" si="62"/>
        <v>0.30185624999999999</v>
      </c>
      <c r="Z326" s="2" t="s">
        <v>532</v>
      </c>
      <c r="AA326" s="2" t="s">
        <v>532</v>
      </c>
      <c r="AB326" s="2" t="s">
        <v>532</v>
      </c>
      <c r="AC326" s="110">
        <v>0.30185624999999999</v>
      </c>
      <c r="AD326" s="44">
        <f t="shared" si="63"/>
        <v>0</v>
      </c>
      <c r="AE326" s="44">
        <f t="shared" si="64"/>
        <v>0</v>
      </c>
      <c r="AF326" s="44">
        <f t="shared" si="65"/>
        <v>0</v>
      </c>
      <c r="AG326" s="44">
        <f t="shared" si="66"/>
        <v>87.882006026249996</v>
      </c>
      <c r="AH326" s="44">
        <f t="shared" si="67"/>
        <v>87.882006026249996</v>
      </c>
      <c r="AI326" s="44">
        <v>442.37194444400001</v>
      </c>
      <c r="AJ326" s="111">
        <f t="shared" si="68"/>
        <v>0.19866089414125357</v>
      </c>
      <c r="AK326" s="2">
        <f t="shared" si="69"/>
        <v>11078</v>
      </c>
    </row>
    <row r="327" spans="1:37">
      <c r="A327" s="2">
        <v>113</v>
      </c>
      <c r="B327" s="2" t="s">
        <v>168</v>
      </c>
      <c r="C327" s="2" t="s">
        <v>18</v>
      </c>
      <c r="D327" s="2" t="s">
        <v>420</v>
      </c>
      <c r="E327" s="2" t="s">
        <v>767</v>
      </c>
      <c r="F327" s="2" t="s">
        <v>64</v>
      </c>
      <c r="H327" s="2" t="s">
        <v>879</v>
      </c>
      <c r="I327" s="2">
        <v>39565</v>
      </c>
      <c r="J327" s="2">
        <v>25314</v>
      </c>
      <c r="K327" s="110">
        <f t="shared" ref="K327:K390" si="70">J327/I327</f>
        <v>0.63980791103247825</v>
      </c>
      <c r="L327" s="44">
        <f t="shared" ref="L327:L390" si="71">R327*$J327*$D$2/1000</f>
        <v>0</v>
      </c>
      <c r="M327" s="44">
        <f t="shared" ref="M327:M390" si="72">S327*$J327*$D$2/1000</f>
        <v>0</v>
      </c>
      <c r="N327" s="44">
        <f t="shared" ref="N327:N390" si="73">T327*$J327*$D$2/1000</f>
        <v>40.630033567709994</v>
      </c>
      <c r="O327" s="44">
        <f t="shared" ref="O327:O390" si="74">U327*$J327*$D$2/1000</f>
        <v>85.939966432290007</v>
      </c>
      <c r="P327" s="2">
        <v>2587004</v>
      </c>
      <c r="Q327" s="2">
        <v>93.078320942000005</v>
      </c>
      <c r="R327" s="111">
        <v>0</v>
      </c>
      <c r="S327" s="111">
        <v>0</v>
      </c>
      <c r="T327" s="111">
        <v>0.321008403</v>
      </c>
      <c r="U327" s="111">
        <v>0.678991597</v>
      </c>
      <c r="V327" s="110">
        <f t="shared" ref="V327:V390" si="75">K327*(T327+U327)</f>
        <v>0.63980791103247825</v>
      </c>
      <c r="W327" s="110">
        <v>0.30121874999999998</v>
      </c>
      <c r="X327" s="110">
        <v>0.261080859</v>
      </c>
      <c r="Y327" s="110">
        <f t="shared" ref="Y327:Y390" si="76">SUMPRODUCT(R327:U327,Z327:AC327)</f>
        <v>0.26108085910491574</v>
      </c>
      <c r="Z327" s="2" t="s">
        <v>532</v>
      </c>
      <c r="AA327" s="2" t="s">
        <v>532</v>
      </c>
      <c r="AB327" s="2">
        <v>0.22500000000000001</v>
      </c>
      <c r="AC327" s="110">
        <v>0.278138889</v>
      </c>
      <c r="AD327" s="44">
        <f t="shared" ref="AD327:AD390" si="77">IFERROR(L327*Z327*8760/1000,0)</f>
        <v>0</v>
      </c>
      <c r="AE327" s="44">
        <f t="shared" ref="AE327:AE390" si="78">IFERROR(M327*AA327*8760/1000,0)</f>
        <v>0</v>
      </c>
      <c r="AF327" s="44">
        <f t="shared" ref="AF327:AF390" si="79">IFERROR(N327*AB327*8760/1000,0)</f>
        <v>80.081796161956404</v>
      </c>
      <c r="AG327" s="44">
        <f t="shared" ref="AG327:AG390" si="80">IFERROR(O327*AC327*8760/1000,0)</f>
        <v>209.39244182936804</v>
      </c>
      <c r="AH327" s="44">
        <f t="shared" ref="AH327:AH390" si="81">AF327+AG327</f>
        <v>289.47423799132446</v>
      </c>
      <c r="AI327" s="44">
        <v>442.37194444400001</v>
      </c>
      <c r="AJ327" s="111">
        <f t="shared" ref="AJ327:AJ390" si="82">AH327/AI327</f>
        <v>0.65436843730032046</v>
      </c>
      <c r="AK327" s="2">
        <f t="shared" ref="AK327:AK390" si="83">ROUND((O327+N327)/0.003,0)</f>
        <v>42190</v>
      </c>
    </row>
    <row r="328" spans="1:37">
      <c r="A328" s="2">
        <v>114</v>
      </c>
      <c r="B328" s="2" t="s">
        <v>169</v>
      </c>
      <c r="C328" s="2" t="s">
        <v>18</v>
      </c>
      <c r="D328" s="2" t="s">
        <v>420</v>
      </c>
      <c r="E328" s="2" t="s">
        <v>767</v>
      </c>
      <c r="F328" s="2" t="s">
        <v>64</v>
      </c>
      <c r="H328" s="2" t="s">
        <v>879</v>
      </c>
      <c r="I328" s="2">
        <v>17715</v>
      </c>
      <c r="J328" s="2">
        <v>11539</v>
      </c>
      <c r="K328" s="110">
        <f t="shared" si="70"/>
        <v>0.65136889641546714</v>
      </c>
      <c r="L328" s="44">
        <f t="shared" si="71"/>
        <v>0</v>
      </c>
      <c r="M328" s="44">
        <f t="shared" si="72"/>
        <v>0</v>
      </c>
      <c r="N328" s="44">
        <f t="shared" si="73"/>
        <v>0</v>
      </c>
      <c r="O328" s="44">
        <f t="shared" si="74"/>
        <v>57.695</v>
      </c>
      <c r="P328" s="2">
        <v>1479133</v>
      </c>
      <c r="Q328" s="2">
        <v>83.590871616000001</v>
      </c>
      <c r="R328" s="111">
        <v>0</v>
      </c>
      <c r="S328" s="111">
        <v>0</v>
      </c>
      <c r="T328" s="111">
        <v>0</v>
      </c>
      <c r="U328" s="111">
        <v>1</v>
      </c>
      <c r="V328" s="110">
        <f t="shared" si="75"/>
        <v>0.65136889641546714</v>
      </c>
      <c r="W328" s="110">
        <v>0.39365624999999999</v>
      </c>
      <c r="X328" s="110">
        <v>0.31954687500000001</v>
      </c>
      <c r="Y328" s="110">
        <f t="shared" si="76"/>
        <v>0.31954687500000001</v>
      </c>
      <c r="Z328" s="2" t="s">
        <v>532</v>
      </c>
      <c r="AA328" s="2" t="s">
        <v>532</v>
      </c>
      <c r="AB328" s="2" t="s">
        <v>532</v>
      </c>
      <c r="AC328" s="110">
        <v>0.31954687500000001</v>
      </c>
      <c r="AD328" s="44">
        <f t="shared" si="77"/>
        <v>0</v>
      </c>
      <c r="AE328" s="44">
        <f t="shared" si="78"/>
        <v>0</v>
      </c>
      <c r="AF328" s="44">
        <f t="shared" si="79"/>
        <v>0</v>
      </c>
      <c r="AG328" s="44">
        <f t="shared" si="80"/>
        <v>161.50161090937499</v>
      </c>
      <c r="AH328" s="44">
        <f t="shared" si="81"/>
        <v>161.50161090937499</v>
      </c>
      <c r="AI328" s="44">
        <v>442.37194444400001</v>
      </c>
      <c r="AJ328" s="111">
        <f t="shared" si="82"/>
        <v>0.36508104308549688</v>
      </c>
      <c r="AK328" s="2">
        <f t="shared" si="83"/>
        <v>19232</v>
      </c>
    </row>
    <row r="329" spans="1:37">
      <c r="A329" s="2">
        <v>115</v>
      </c>
      <c r="B329" s="2" t="s">
        <v>170</v>
      </c>
      <c r="C329" s="2" t="s">
        <v>18</v>
      </c>
      <c r="D329" s="2" t="s">
        <v>420</v>
      </c>
      <c r="E329" s="2" t="s">
        <v>767</v>
      </c>
      <c r="F329" s="2" t="s">
        <v>64</v>
      </c>
      <c r="H329" s="2" t="s">
        <v>879</v>
      </c>
      <c r="I329" s="2">
        <v>31764</v>
      </c>
      <c r="J329" s="2">
        <v>18692</v>
      </c>
      <c r="K329" s="110">
        <f t="shared" si="70"/>
        <v>0.5884649288502708</v>
      </c>
      <c r="L329" s="44">
        <f t="shared" si="71"/>
        <v>0</v>
      </c>
      <c r="M329" s="44">
        <f t="shared" si="72"/>
        <v>0</v>
      </c>
      <c r="N329" s="44">
        <f t="shared" si="73"/>
        <v>55.728780211799993</v>
      </c>
      <c r="O329" s="44">
        <f t="shared" si="74"/>
        <v>37.731219788200001</v>
      </c>
      <c r="P329" s="2">
        <v>1640685</v>
      </c>
      <c r="Q329" s="2">
        <v>95.821533646999995</v>
      </c>
      <c r="R329" s="111">
        <v>0</v>
      </c>
      <c r="S329" s="111">
        <v>0</v>
      </c>
      <c r="T329" s="111">
        <v>0.59628482999999999</v>
      </c>
      <c r="U329" s="111">
        <v>0.40371517000000001</v>
      </c>
      <c r="V329" s="110">
        <f t="shared" si="75"/>
        <v>0.5884649288502708</v>
      </c>
      <c r="W329" s="110">
        <v>0.28634374999999995</v>
      </c>
      <c r="X329" s="110">
        <v>0.24118645499999999</v>
      </c>
      <c r="Y329" s="110">
        <f t="shared" si="76"/>
        <v>0.2411864550971875</v>
      </c>
      <c r="Z329" s="2" t="s">
        <v>532</v>
      </c>
      <c r="AA329" s="2" t="s">
        <v>532</v>
      </c>
      <c r="AB329" s="2">
        <v>0.22500000000000001</v>
      </c>
      <c r="AC329" s="110">
        <v>0.26509375000000002</v>
      </c>
      <c r="AD329" s="44">
        <f t="shared" si="77"/>
        <v>0</v>
      </c>
      <c r="AE329" s="44">
        <f t="shared" si="78"/>
        <v>0</v>
      </c>
      <c r="AF329" s="44">
        <f t="shared" si="79"/>
        <v>109.84142579745779</v>
      </c>
      <c r="AG329" s="44">
        <f t="shared" si="80"/>
        <v>87.620240380578537</v>
      </c>
      <c r="AH329" s="44">
        <f t="shared" si="81"/>
        <v>197.46166617803632</v>
      </c>
      <c r="AI329" s="44">
        <v>442.37194444400001</v>
      </c>
      <c r="AJ329" s="111">
        <f t="shared" si="82"/>
        <v>0.44637022907548574</v>
      </c>
      <c r="AK329" s="2">
        <f t="shared" si="83"/>
        <v>31153</v>
      </c>
    </row>
    <row r="330" spans="1:37">
      <c r="A330" s="2">
        <v>116</v>
      </c>
      <c r="B330" s="2" t="s">
        <v>171</v>
      </c>
      <c r="C330" s="2" t="s">
        <v>18</v>
      </c>
      <c r="D330" s="2" t="s">
        <v>420</v>
      </c>
      <c r="E330" s="2" t="s">
        <v>767</v>
      </c>
      <c r="F330" s="2" t="s">
        <v>64</v>
      </c>
      <c r="H330" s="2" t="s">
        <v>879</v>
      </c>
      <c r="I330" s="2">
        <v>12434</v>
      </c>
      <c r="J330" s="193">
        <v>7888</v>
      </c>
      <c r="K330" s="110">
        <f t="shared" si="70"/>
        <v>0.63438957696638254</v>
      </c>
      <c r="L330" s="44">
        <f t="shared" si="71"/>
        <v>0</v>
      </c>
      <c r="M330" s="44">
        <f t="shared" si="72"/>
        <v>0</v>
      </c>
      <c r="N330" s="44">
        <f t="shared" si="73"/>
        <v>8.4057560936000009</v>
      </c>
      <c r="O330" s="44">
        <f t="shared" si="74"/>
        <v>31.034243906400004</v>
      </c>
      <c r="P330" s="2">
        <v>4094748</v>
      </c>
      <c r="Q330" s="193">
        <v>16.144703729</v>
      </c>
      <c r="R330" s="111">
        <v>0</v>
      </c>
      <c r="S330" s="111">
        <v>0</v>
      </c>
      <c r="T330" s="111">
        <v>0.21312769000000001</v>
      </c>
      <c r="U330" s="111">
        <v>0.78687231000000002</v>
      </c>
      <c r="V330" s="110">
        <f t="shared" si="75"/>
        <v>0.63438957696638254</v>
      </c>
      <c r="W330" s="110">
        <v>0.31290625</v>
      </c>
      <c r="X330" s="110">
        <v>0.278524881</v>
      </c>
      <c r="Y330" s="110">
        <f t="shared" si="76"/>
        <v>0.27852488085683152</v>
      </c>
      <c r="Z330" s="2" t="s">
        <v>532</v>
      </c>
      <c r="AA330" s="2" t="s">
        <v>532</v>
      </c>
      <c r="AB330" s="2">
        <v>0.22500000000000001</v>
      </c>
      <c r="AC330" s="110">
        <v>0.29302232099999997</v>
      </c>
      <c r="AD330" s="44">
        <f t="shared" si="77"/>
        <v>0</v>
      </c>
      <c r="AE330" s="44">
        <f t="shared" si="78"/>
        <v>0</v>
      </c>
      <c r="AF330" s="44">
        <f t="shared" si="79"/>
        <v>16.567745260485601</v>
      </c>
      <c r="AG330" s="44">
        <f t="shared" si="80"/>
        <v>79.661041336216897</v>
      </c>
      <c r="AH330" s="44">
        <f t="shared" si="81"/>
        <v>96.228786596702491</v>
      </c>
      <c r="AI330" s="44">
        <v>442.37194444400001</v>
      </c>
      <c r="AJ330" s="111">
        <f t="shared" si="82"/>
        <v>0.21752913539227423</v>
      </c>
      <c r="AK330" s="2">
        <f t="shared" si="83"/>
        <v>13147</v>
      </c>
    </row>
    <row r="331" spans="1:37">
      <c r="A331" s="2">
        <v>117</v>
      </c>
      <c r="B331" s="2" t="s">
        <v>172</v>
      </c>
      <c r="C331" s="2" t="s">
        <v>18</v>
      </c>
      <c r="D331" s="2" t="s">
        <v>420</v>
      </c>
      <c r="E331" s="2" t="s">
        <v>767</v>
      </c>
      <c r="F331" s="2" t="s">
        <v>64</v>
      </c>
      <c r="H331" s="2" t="s">
        <v>879</v>
      </c>
      <c r="I331" s="2">
        <v>23662</v>
      </c>
      <c r="J331" s="193">
        <v>10941</v>
      </c>
      <c r="K331" s="110">
        <f t="shared" si="70"/>
        <v>0.46238694953934578</v>
      </c>
      <c r="L331" s="44">
        <f t="shared" si="71"/>
        <v>0</v>
      </c>
      <c r="M331" s="44">
        <f t="shared" si="72"/>
        <v>25.396330491629996</v>
      </c>
      <c r="N331" s="44">
        <f t="shared" si="73"/>
        <v>29.308669508369999</v>
      </c>
      <c r="O331" s="44">
        <f t="shared" si="74"/>
        <v>0</v>
      </c>
      <c r="P331" s="2">
        <v>2333587</v>
      </c>
      <c r="Q331" s="193">
        <v>19.163954166</v>
      </c>
      <c r="R331" s="111">
        <v>0</v>
      </c>
      <c r="S331" s="111">
        <v>0.46424148599999998</v>
      </c>
      <c r="T331" s="111">
        <v>0.53575851399999996</v>
      </c>
      <c r="U331" s="111">
        <v>0</v>
      </c>
      <c r="V331" s="110">
        <f t="shared" si="75"/>
        <v>0.24772774497819286</v>
      </c>
      <c r="W331" s="110">
        <v>0.24384375</v>
      </c>
      <c r="X331" s="110">
        <v>0.22500000000000001</v>
      </c>
      <c r="Y331" s="110">
        <f t="shared" si="76"/>
        <v>0.20178792569999998</v>
      </c>
      <c r="Z331" s="2" t="s">
        <v>532</v>
      </c>
      <c r="AA331" s="2">
        <v>0.17499999999999999</v>
      </c>
      <c r="AB331" s="2">
        <v>0.22500000000000001</v>
      </c>
      <c r="AC331" s="110"/>
      <c r="AD331" s="44">
        <f t="shared" si="77"/>
        <v>0</v>
      </c>
      <c r="AE331" s="44">
        <f t="shared" si="78"/>
        <v>38.932574643668787</v>
      </c>
      <c r="AF331" s="44">
        <f t="shared" si="79"/>
        <v>57.767387600997267</v>
      </c>
      <c r="AG331" s="44">
        <f t="shared" si="80"/>
        <v>0</v>
      </c>
      <c r="AH331" s="44">
        <f t="shared" si="81"/>
        <v>57.767387600997267</v>
      </c>
      <c r="AI331" s="44">
        <v>442.37194444400001</v>
      </c>
      <c r="AJ331" s="111">
        <f t="shared" si="82"/>
        <v>0.13058555888665779</v>
      </c>
      <c r="AK331" s="2">
        <f t="shared" si="83"/>
        <v>9770</v>
      </c>
    </row>
    <row r="332" spans="1:37">
      <c r="A332" s="2">
        <v>118</v>
      </c>
      <c r="B332" s="2" t="s">
        <v>173</v>
      </c>
      <c r="C332" s="2" t="s">
        <v>18</v>
      </c>
      <c r="D332" s="2" t="s">
        <v>420</v>
      </c>
      <c r="E332" s="2" t="s">
        <v>767</v>
      </c>
      <c r="F332" s="2" t="s">
        <v>64</v>
      </c>
      <c r="H332" s="2" t="s">
        <v>879</v>
      </c>
      <c r="I332" s="2">
        <v>8313</v>
      </c>
      <c r="J332" s="193">
        <v>2494</v>
      </c>
      <c r="K332" s="110">
        <f t="shared" si="70"/>
        <v>0.30001202935161797</v>
      </c>
      <c r="L332" s="44">
        <f t="shared" si="71"/>
        <v>0</v>
      </c>
      <c r="M332" s="44">
        <f t="shared" si="72"/>
        <v>10.24496077869</v>
      </c>
      <c r="N332" s="44">
        <f t="shared" si="73"/>
        <v>2.2250392213099999</v>
      </c>
      <c r="O332" s="44">
        <f t="shared" si="74"/>
        <v>0</v>
      </c>
      <c r="P332" s="2">
        <v>1885149</v>
      </c>
      <c r="Q332" s="193">
        <v>1.5372318359999999</v>
      </c>
      <c r="R332" s="111">
        <v>0</v>
      </c>
      <c r="S332" s="111">
        <v>0.821568627</v>
      </c>
      <c r="T332" s="111">
        <v>0.178431373</v>
      </c>
      <c r="U332" s="111">
        <v>0</v>
      </c>
      <c r="V332" s="110">
        <f t="shared" si="75"/>
        <v>5.3531558313725497E-2</v>
      </c>
      <c r="W332" s="110">
        <v>0.22500000000000001</v>
      </c>
      <c r="X332" s="110">
        <v>0.22500000000000001</v>
      </c>
      <c r="Y332" s="110">
        <f t="shared" si="76"/>
        <v>0.18392156865000001</v>
      </c>
      <c r="Z332" s="2" t="s">
        <v>532</v>
      </c>
      <c r="AA332" s="2">
        <v>0.17499999999999999</v>
      </c>
      <c r="AB332" s="2">
        <v>0.22500000000000001</v>
      </c>
      <c r="AC332" s="110"/>
      <c r="AD332" s="44">
        <f t="shared" si="77"/>
        <v>0</v>
      </c>
      <c r="AE332" s="44">
        <f t="shared" si="78"/>
        <v>15.705524873731768</v>
      </c>
      <c r="AF332" s="44">
        <f t="shared" si="79"/>
        <v>4.38555230520201</v>
      </c>
      <c r="AG332" s="44">
        <f t="shared" si="80"/>
        <v>0</v>
      </c>
      <c r="AH332" s="44">
        <f t="shared" si="81"/>
        <v>4.38555230520201</v>
      </c>
      <c r="AI332" s="44">
        <v>442.37194444400001</v>
      </c>
      <c r="AJ332" s="111">
        <f t="shared" si="82"/>
        <v>9.9137216097961167E-3</v>
      </c>
      <c r="AK332" s="2">
        <f t="shared" si="83"/>
        <v>742</v>
      </c>
    </row>
    <row r="333" spans="1:37">
      <c r="A333" s="2">
        <v>119</v>
      </c>
      <c r="B333" s="2" t="s">
        <v>174</v>
      </c>
      <c r="C333" s="2" t="s">
        <v>18</v>
      </c>
      <c r="D333" s="2" t="s">
        <v>420</v>
      </c>
      <c r="E333" s="2" t="s">
        <v>767</v>
      </c>
      <c r="F333" s="2" t="s">
        <v>64</v>
      </c>
      <c r="H333" s="2" t="s">
        <v>879</v>
      </c>
      <c r="I333" s="2">
        <v>16322</v>
      </c>
      <c r="J333" s="193">
        <v>6220</v>
      </c>
      <c r="K333" s="110">
        <f t="shared" si="70"/>
        <v>0.38108074990809948</v>
      </c>
      <c r="L333" s="44">
        <f t="shared" si="71"/>
        <v>0</v>
      </c>
      <c r="M333" s="44">
        <f t="shared" si="72"/>
        <v>11.604148065199999</v>
      </c>
      <c r="N333" s="44">
        <f t="shared" si="73"/>
        <v>15.731837221600001</v>
      </c>
      <c r="O333" s="44">
        <f t="shared" si="74"/>
        <v>3.7640147131999999</v>
      </c>
      <c r="P333" s="2">
        <v>1179465</v>
      </c>
      <c r="Q333" s="193">
        <v>23.908580027999999</v>
      </c>
      <c r="R333" s="111">
        <v>0</v>
      </c>
      <c r="S333" s="111">
        <v>0.37312373199999999</v>
      </c>
      <c r="T333" s="111">
        <v>0.50584685600000001</v>
      </c>
      <c r="U333" s="111">
        <v>0.121029412</v>
      </c>
      <c r="V333" s="110">
        <f t="shared" si="75"/>
        <v>0.23889047830903073</v>
      </c>
      <c r="W333" s="110">
        <v>0.25446875000000002</v>
      </c>
      <c r="X333" s="110">
        <v>0.23068945699999999</v>
      </c>
      <c r="Y333" s="110">
        <f t="shared" si="76"/>
        <v>0.20991039888487498</v>
      </c>
      <c r="Z333" s="2" t="s">
        <v>532</v>
      </c>
      <c r="AA333" s="2">
        <v>0.17499999999999999</v>
      </c>
      <c r="AB333" s="2">
        <v>0.22500000000000001</v>
      </c>
      <c r="AC333" s="110">
        <v>0.25446875000000002</v>
      </c>
      <c r="AD333" s="44">
        <f t="shared" si="77"/>
        <v>0</v>
      </c>
      <c r="AE333" s="44">
        <f t="shared" si="78"/>
        <v>17.789158983951598</v>
      </c>
      <c r="AF333" s="44">
        <f t="shared" si="79"/>
        <v>31.007451163773602</v>
      </c>
      <c r="AG333" s="44">
        <f t="shared" si="80"/>
        <v>8.3905392828746059</v>
      </c>
      <c r="AH333" s="44">
        <f t="shared" si="81"/>
        <v>39.397990446648208</v>
      </c>
      <c r="AI333" s="44">
        <v>442.37194444400001</v>
      </c>
      <c r="AJ333" s="111">
        <f t="shared" si="82"/>
        <v>8.9060780055041699E-2</v>
      </c>
      <c r="AK333" s="2">
        <f t="shared" si="83"/>
        <v>6499</v>
      </c>
    </row>
    <row r="334" spans="1:37">
      <c r="A334" s="2">
        <v>120</v>
      </c>
      <c r="B334" s="2" t="s">
        <v>175</v>
      </c>
      <c r="C334" s="2" t="s">
        <v>18</v>
      </c>
      <c r="D334" s="2" t="s">
        <v>420</v>
      </c>
      <c r="E334" s="2" t="s">
        <v>767</v>
      </c>
      <c r="F334" s="2" t="s">
        <v>64</v>
      </c>
      <c r="H334" s="2" t="s">
        <v>879</v>
      </c>
      <c r="I334" s="2">
        <v>32310</v>
      </c>
      <c r="J334" s="193">
        <v>21412</v>
      </c>
      <c r="K334" s="110">
        <f t="shared" si="70"/>
        <v>0.66270504487774684</v>
      </c>
      <c r="L334" s="44">
        <f t="shared" si="71"/>
        <v>0</v>
      </c>
      <c r="M334" s="44">
        <f t="shared" si="72"/>
        <v>0</v>
      </c>
      <c r="N334" s="44">
        <f t="shared" si="73"/>
        <v>0</v>
      </c>
      <c r="O334" s="44">
        <f t="shared" si="74"/>
        <v>107.06</v>
      </c>
      <c r="P334" s="2">
        <v>3743982</v>
      </c>
      <c r="Q334" s="193">
        <v>52.061393563999999</v>
      </c>
      <c r="R334" s="111">
        <v>0</v>
      </c>
      <c r="S334" s="111">
        <v>0</v>
      </c>
      <c r="T334" s="111">
        <v>0</v>
      </c>
      <c r="U334" s="111">
        <v>1</v>
      </c>
      <c r="V334" s="110">
        <f t="shared" si="75"/>
        <v>0.66270504487774684</v>
      </c>
      <c r="W334" s="110">
        <v>0.35009374999999998</v>
      </c>
      <c r="X334" s="110">
        <v>0.30599999999999999</v>
      </c>
      <c r="Y334" s="110">
        <f t="shared" si="76"/>
        <v>0.30599999999999999</v>
      </c>
      <c r="Z334" s="2" t="s">
        <v>532</v>
      </c>
      <c r="AA334" s="2" t="s">
        <v>532</v>
      </c>
      <c r="AB334" s="2" t="s">
        <v>532</v>
      </c>
      <c r="AC334" s="110">
        <v>0.30599999999999999</v>
      </c>
      <c r="AD334" s="44">
        <f t="shared" si="77"/>
        <v>0</v>
      </c>
      <c r="AE334" s="44">
        <f t="shared" si="78"/>
        <v>0</v>
      </c>
      <c r="AF334" s="44">
        <f t="shared" si="79"/>
        <v>0</v>
      </c>
      <c r="AG334" s="44">
        <f t="shared" si="80"/>
        <v>286.98075360000001</v>
      </c>
      <c r="AH334" s="44">
        <f t="shared" si="81"/>
        <v>286.98075360000001</v>
      </c>
      <c r="AI334" s="44">
        <v>442.37194444400001</v>
      </c>
      <c r="AJ334" s="111">
        <f t="shared" si="82"/>
        <v>0.64873181313678219</v>
      </c>
      <c r="AK334" s="2">
        <f t="shared" si="83"/>
        <v>35687</v>
      </c>
    </row>
    <row r="335" spans="1:37">
      <c r="A335" s="2">
        <v>121</v>
      </c>
      <c r="B335" s="2" t="s">
        <v>176</v>
      </c>
      <c r="C335" s="2" t="s">
        <v>18</v>
      </c>
      <c r="D335" s="2" t="s">
        <v>420</v>
      </c>
      <c r="E335" s="2" t="s">
        <v>767</v>
      </c>
      <c r="F335" s="2" t="s">
        <v>64</v>
      </c>
      <c r="H335" s="2" t="s">
        <v>879</v>
      </c>
      <c r="I335" s="2">
        <v>27217</v>
      </c>
      <c r="J335" s="193">
        <v>17370</v>
      </c>
      <c r="K335" s="110">
        <f t="shared" si="70"/>
        <v>0.63820406363669768</v>
      </c>
      <c r="L335" s="44">
        <f t="shared" si="71"/>
        <v>0</v>
      </c>
      <c r="M335" s="44">
        <f t="shared" si="72"/>
        <v>0</v>
      </c>
      <c r="N335" s="44">
        <f t="shared" si="73"/>
        <v>0</v>
      </c>
      <c r="O335" s="44">
        <f t="shared" si="74"/>
        <v>86.85</v>
      </c>
      <c r="P335" s="2">
        <v>3310341</v>
      </c>
      <c r="Q335" s="193">
        <v>43.349011494999999</v>
      </c>
      <c r="R335" s="111">
        <v>0</v>
      </c>
      <c r="S335" s="111">
        <v>0</v>
      </c>
      <c r="T335" s="111">
        <v>0</v>
      </c>
      <c r="U335" s="111">
        <v>1</v>
      </c>
      <c r="V335" s="110">
        <f t="shared" si="75"/>
        <v>0.63820406363669768</v>
      </c>
      <c r="W335" s="110">
        <v>0.38409374999999996</v>
      </c>
      <c r="X335" s="110">
        <v>0.31078125000000001</v>
      </c>
      <c r="Y335" s="110">
        <f t="shared" si="76"/>
        <v>0.31078125000000001</v>
      </c>
      <c r="Z335" s="2" t="s">
        <v>532</v>
      </c>
      <c r="AA335" s="2" t="s">
        <v>532</v>
      </c>
      <c r="AB335" s="2" t="s">
        <v>532</v>
      </c>
      <c r="AC335" s="110">
        <v>0.31078125000000001</v>
      </c>
      <c r="AD335" s="44">
        <f t="shared" si="77"/>
        <v>0</v>
      </c>
      <c r="AE335" s="44">
        <f t="shared" si="78"/>
        <v>0</v>
      </c>
      <c r="AF335" s="44">
        <f t="shared" si="79"/>
        <v>0</v>
      </c>
      <c r="AG335" s="44">
        <f t="shared" si="80"/>
        <v>236.44423968749999</v>
      </c>
      <c r="AH335" s="44">
        <f t="shared" si="81"/>
        <v>236.44423968749999</v>
      </c>
      <c r="AI335" s="44">
        <v>442.37194444400001</v>
      </c>
      <c r="AJ335" s="111">
        <f t="shared" si="82"/>
        <v>0.53449194203460959</v>
      </c>
      <c r="AK335" s="2">
        <f t="shared" si="83"/>
        <v>28950</v>
      </c>
    </row>
    <row r="336" spans="1:37">
      <c r="A336" s="2">
        <v>122</v>
      </c>
      <c r="B336" s="2" t="s">
        <v>177</v>
      </c>
      <c r="C336" s="2" t="s">
        <v>18</v>
      </c>
      <c r="D336" s="2" t="s">
        <v>420</v>
      </c>
      <c r="E336" s="2" t="s">
        <v>767</v>
      </c>
      <c r="F336" s="2" t="s">
        <v>64</v>
      </c>
      <c r="H336" s="2" t="s">
        <v>879</v>
      </c>
      <c r="I336" s="2">
        <v>25943</v>
      </c>
      <c r="J336" s="193">
        <v>17786</v>
      </c>
      <c r="K336" s="110">
        <f t="shared" si="70"/>
        <v>0.68557992522067612</v>
      </c>
      <c r="L336" s="44">
        <f t="shared" si="71"/>
        <v>0</v>
      </c>
      <c r="M336" s="44">
        <f t="shared" si="72"/>
        <v>0</v>
      </c>
      <c r="N336" s="44">
        <f t="shared" si="73"/>
        <v>0</v>
      </c>
      <c r="O336" s="44">
        <f t="shared" si="74"/>
        <v>88.93</v>
      </c>
      <c r="P336" s="2">
        <v>1808710</v>
      </c>
      <c r="Q336" s="193">
        <v>92.406816071999998</v>
      </c>
      <c r="R336" s="111">
        <v>0</v>
      </c>
      <c r="S336" s="111">
        <v>0</v>
      </c>
      <c r="T336" s="111">
        <v>0</v>
      </c>
      <c r="U336" s="111">
        <v>1</v>
      </c>
      <c r="V336" s="110">
        <f t="shared" si="75"/>
        <v>0.68557992522067612</v>
      </c>
      <c r="W336" s="110">
        <v>0.32300000000000001</v>
      </c>
      <c r="X336" s="110">
        <v>0.28538750000000002</v>
      </c>
      <c r="Y336" s="110">
        <f t="shared" si="76"/>
        <v>0.28538750000000002</v>
      </c>
      <c r="Z336" s="2" t="s">
        <v>532</v>
      </c>
      <c r="AA336" s="2" t="s">
        <v>532</v>
      </c>
      <c r="AB336" s="2" t="s">
        <v>532</v>
      </c>
      <c r="AC336" s="110">
        <v>0.28538750000000002</v>
      </c>
      <c r="AD336" s="44">
        <f t="shared" si="77"/>
        <v>0</v>
      </c>
      <c r="AE336" s="44">
        <f t="shared" si="78"/>
        <v>0</v>
      </c>
      <c r="AF336" s="44">
        <f t="shared" si="79"/>
        <v>0</v>
      </c>
      <c r="AG336" s="44">
        <f t="shared" si="80"/>
        <v>222.32451088500002</v>
      </c>
      <c r="AH336" s="44">
        <f t="shared" si="81"/>
        <v>222.32451088500002</v>
      </c>
      <c r="AI336" s="44">
        <v>442.37194444400001</v>
      </c>
      <c r="AJ336" s="111">
        <f t="shared" si="82"/>
        <v>0.50257371353970248</v>
      </c>
      <c r="AK336" s="2">
        <f t="shared" si="83"/>
        <v>29643</v>
      </c>
    </row>
    <row r="337" spans="1:37">
      <c r="A337" s="2">
        <v>123</v>
      </c>
      <c r="B337" s="2" t="s">
        <v>178</v>
      </c>
      <c r="C337" s="2" t="s">
        <v>18</v>
      </c>
      <c r="D337" s="2" t="s">
        <v>420</v>
      </c>
      <c r="E337" s="2" t="s">
        <v>767</v>
      </c>
      <c r="F337" s="2" t="s">
        <v>64</v>
      </c>
      <c r="H337" s="2" t="s">
        <v>879</v>
      </c>
      <c r="I337" s="2">
        <v>41692</v>
      </c>
      <c r="J337" s="193">
        <v>18378</v>
      </c>
      <c r="K337" s="110">
        <f t="shared" si="70"/>
        <v>0.4408039911733666</v>
      </c>
      <c r="L337" s="44">
        <f t="shared" si="71"/>
        <v>0</v>
      </c>
      <c r="M337" s="44">
        <f t="shared" si="72"/>
        <v>42.611735276099999</v>
      </c>
      <c r="N337" s="44">
        <f t="shared" si="73"/>
        <v>33.631360678080007</v>
      </c>
      <c r="O337" s="44">
        <f t="shared" si="74"/>
        <v>15.646904045820001</v>
      </c>
      <c r="P337" s="2">
        <v>3399091</v>
      </c>
      <c r="Q337" s="193">
        <v>23.850185255</v>
      </c>
      <c r="R337" s="111">
        <v>0</v>
      </c>
      <c r="S337" s="111">
        <v>0.46372549000000002</v>
      </c>
      <c r="T337" s="111">
        <v>0.365995872</v>
      </c>
      <c r="U337" s="111">
        <v>0.17027863800000001</v>
      </c>
      <c r="V337" s="110">
        <f t="shared" si="75"/>
        <v>0.23639194437254152</v>
      </c>
      <c r="W337" s="110">
        <v>0.27837499999999998</v>
      </c>
      <c r="X337" s="110">
        <v>0.24194770500000001</v>
      </c>
      <c r="Y337" s="110">
        <f t="shared" si="76"/>
        <v>0.21090234780324998</v>
      </c>
      <c r="Z337" s="2" t="s">
        <v>532</v>
      </c>
      <c r="AA337" s="2">
        <v>0.17499999999999999</v>
      </c>
      <c r="AB337" s="2">
        <v>0.22500000000000001</v>
      </c>
      <c r="AC337" s="110">
        <v>0.27837499999999998</v>
      </c>
      <c r="AD337" s="44">
        <f t="shared" si="77"/>
        <v>0</v>
      </c>
      <c r="AE337" s="44">
        <f t="shared" si="78"/>
        <v>65.323790178261291</v>
      </c>
      <c r="AF337" s="44">
        <f t="shared" si="79"/>
        <v>66.287411896495698</v>
      </c>
      <c r="AG337" s="44">
        <f t="shared" si="80"/>
        <v>38.155992564495051</v>
      </c>
      <c r="AH337" s="44">
        <f t="shared" si="81"/>
        <v>104.44340446099075</v>
      </c>
      <c r="AI337" s="44">
        <v>442.37194444400001</v>
      </c>
      <c r="AJ337" s="111">
        <f t="shared" si="82"/>
        <v>0.23609861740274143</v>
      </c>
      <c r="AK337" s="2">
        <f t="shared" si="83"/>
        <v>16426</v>
      </c>
    </row>
    <row r="338" spans="1:37">
      <c r="A338" s="2">
        <v>124</v>
      </c>
      <c r="B338" s="2" t="s">
        <v>179</v>
      </c>
      <c r="C338" s="2" t="s">
        <v>18</v>
      </c>
      <c r="D338" s="2" t="s">
        <v>420</v>
      </c>
      <c r="E338" s="2" t="s">
        <v>767</v>
      </c>
      <c r="F338" s="2" t="s">
        <v>64</v>
      </c>
      <c r="H338" s="2" t="s">
        <v>879</v>
      </c>
      <c r="I338" s="2">
        <v>45575</v>
      </c>
      <c r="J338" s="193">
        <v>25724</v>
      </c>
      <c r="K338" s="110">
        <f t="shared" si="70"/>
        <v>0.56443225452550738</v>
      </c>
      <c r="L338" s="44">
        <f t="shared" si="71"/>
        <v>0</v>
      </c>
      <c r="M338" s="44">
        <f t="shared" si="72"/>
        <v>23.153825254620003</v>
      </c>
      <c r="N338" s="44">
        <f t="shared" si="73"/>
        <v>51.072884786180005</v>
      </c>
      <c r="O338" s="44">
        <f t="shared" si="74"/>
        <v>54.393289959200004</v>
      </c>
      <c r="P338" s="2">
        <v>3027281</v>
      </c>
      <c r="Q338" s="193">
        <v>64.049205224999994</v>
      </c>
      <c r="R338" s="111">
        <v>0</v>
      </c>
      <c r="S338" s="111">
        <v>0.18001730099999999</v>
      </c>
      <c r="T338" s="111">
        <v>0.39708353899999999</v>
      </c>
      <c r="U338" s="111">
        <v>0.42289916</v>
      </c>
      <c r="V338" s="110">
        <f t="shared" si="75"/>
        <v>0.46282468346848049</v>
      </c>
      <c r="W338" s="110">
        <v>0.34371874999999996</v>
      </c>
      <c r="X338" s="110">
        <v>0.25937739900000001</v>
      </c>
      <c r="Y338" s="110">
        <f t="shared" si="76"/>
        <v>0.24418800708374999</v>
      </c>
      <c r="Z338" s="2" t="s">
        <v>532</v>
      </c>
      <c r="AA338" s="2">
        <v>0.17499999999999999</v>
      </c>
      <c r="AB338" s="2">
        <v>0.22500000000000001</v>
      </c>
      <c r="AC338" s="110">
        <v>0.29165625000000001</v>
      </c>
      <c r="AD338" s="44">
        <f t="shared" si="77"/>
        <v>0</v>
      </c>
      <c r="AE338" s="44">
        <f t="shared" si="78"/>
        <v>35.494814115332467</v>
      </c>
      <c r="AF338" s="44">
        <f t="shared" si="79"/>
        <v>100.66465591356078</v>
      </c>
      <c r="AG338" s="44">
        <f t="shared" si="80"/>
        <v>138.96989245804721</v>
      </c>
      <c r="AH338" s="44">
        <f t="shared" si="81"/>
        <v>239.63454837160799</v>
      </c>
      <c r="AI338" s="44">
        <v>442.37194444400001</v>
      </c>
      <c r="AJ338" s="111">
        <f t="shared" si="82"/>
        <v>0.54170376621147454</v>
      </c>
      <c r="AK338" s="2">
        <f t="shared" si="83"/>
        <v>35155</v>
      </c>
    </row>
    <row r="339" spans="1:37">
      <c r="A339" s="2">
        <v>125</v>
      </c>
      <c r="B339" s="2" t="s">
        <v>180</v>
      </c>
      <c r="C339" s="2" t="s">
        <v>18</v>
      </c>
      <c r="D339" s="2" t="s">
        <v>420</v>
      </c>
      <c r="E339" s="2" t="s">
        <v>767</v>
      </c>
      <c r="F339" s="2" t="s">
        <v>64</v>
      </c>
      <c r="H339" s="2" t="s">
        <v>879</v>
      </c>
      <c r="I339" s="2">
        <v>17073</v>
      </c>
      <c r="J339" s="193">
        <v>8924</v>
      </c>
      <c r="K339" s="110">
        <f t="shared" si="70"/>
        <v>0.52269665553798395</v>
      </c>
      <c r="L339" s="44">
        <f t="shared" si="71"/>
        <v>0</v>
      </c>
      <c r="M339" s="44">
        <f t="shared" si="72"/>
        <v>5.429860273120001</v>
      </c>
      <c r="N339" s="44">
        <f t="shared" si="73"/>
        <v>21.288101649620003</v>
      </c>
      <c r="O339" s="44">
        <f t="shared" si="74"/>
        <v>17.902038077259999</v>
      </c>
      <c r="P339" s="2">
        <v>735295</v>
      </c>
      <c r="Q339" s="193">
        <v>87.672940600000004</v>
      </c>
      <c r="R339" s="111">
        <v>0</v>
      </c>
      <c r="S339" s="111">
        <v>0.121691176</v>
      </c>
      <c r="T339" s="111">
        <v>0.47709775100000001</v>
      </c>
      <c r="U339" s="111">
        <v>0.40121107299999997</v>
      </c>
      <c r="V339" s="110">
        <f t="shared" si="75"/>
        <v>0.45908908483429978</v>
      </c>
      <c r="W339" s="110">
        <v>0.27890624999999997</v>
      </c>
      <c r="X339" s="110">
        <v>0.24125207100000001</v>
      </c>
      <c r="Y339" s="110">
        <f t="shared" si="76"/>
        <v>0.2331897789065781</v>
      </c>
      <c r="Z339" s="2" t="s">
        <v>532</v>
      </c>
      <c r="AA339" s="2">
        <v>0.17499999999999999</v>
      </c>
      <c r="AB339" s="2">
        <v>0.22500000000000001</v>
      </c>
      <c r="AC339" s="110">
        <v>0.26057812499999999</v>
      </c>
      <c r="AD339" s="44">
        <f t="shared" si="77"/>
        <v>0</v>
      </c>
      <c r="AE339" s="44">
        <f t="shared" si="78"/>
        <v>8.3239757986929614</v>
      </c>
      <c r="AF339" s="44">
        <f t="shared" si="79"/>
        <v>41.958848351401024</v>
      </c>
      <c r="AG339" s="44">
        <f t="shared" si="80"/>
        <v>40.864344558854896</v>
      </c>
      <c r="AH339" s="44">
        <f t="shared" si="81"/>
        <v>82.823192910255926</v>
      </c>
      <c r="AI339" s="44">
        <v>442.37194444400001</v>
      </c>
      <c r="AJ339" s="111">
        <f t="shared" si="82"/>
        <v>0.18722523873966093</v>
      </c>
      <c r="AK339" s="2">
        <f t="shared" si="83"/>
        <v>13063</v>
      </c>
    </row>
    <row r="340" spans="1:37">
      <c r="A340" s="2">
        <v>126</v>
      </c>
      <c r="B340" s="2" t="s">
        <v>181</v>
      </c>
      <c r="C340" s="2" t="s">
        <v>18</v>
      </c>
      <c r="D340" s="2" t="s">
        <v>420</v>
      </c>
      <c r="E340" s="2" t="s">
        <v>767</v>
      </c>
      <c r="F340" s="2" t="s">
        <v>64</v>
      </c>
      <c r="H340" s="2" t="s">
        <v>879</v>
      </c>
      <c r="I340" s="2">
        <v>44942</v>
      </c>
      <c r="J340" s="193">
        <v>15400</v>
      </c>
      <c r="K340" s="110">
        <f t="shared" si="70"/>
        <v>0.34266387788705444</v>
      </c>
      <c r="L340" s="44">
        <f t="shared" si="71"/>
        <v>5.8044722119999994</v>
      </c>
      <c r="M340" s="44">
        <f t="shared" si="72"/>
        <v>14.891216725000001</v>
      </c>
      <c r="N340" s="44">
        <f t="shared" si="73"/>
        <v>14.891216725000001</v>
      </c>
      <c r="O340" s="44">
        <f t="shared" si="74"/>
        <v>41.413094260999998</v>
      </c>
      <c r="P340" s="2">
        <v>6574708</v>
      </c>
      <c r="Q340" s="193">
        <v>13.812359051</v>
      </c>
      <c r="R340" s="111">
        <v>7.5382755999999995E-2</v>
      </c>
      <c r="S340" s="111">
        <v>0.19339242500000001</v>
      </c>
      <c r="T340" s="111">
        <v>0.19339242500000001</v>
      </c>
      <c r="U340" s="111">
        <v>0.53783239299999996</v>
      </c>
      <c r="V340" s="110">
        <f t="shared" si="75"/>
        <v>0.25056433174313558</v>
      </c>
      <c r="W340" s="110">
        <v>0.37346875000000002</v>
      </c>
      <c r="X340" s="110">
        <v>0.28496807800000001</v>
      </c>
      <c r="Y340" s="110">
        <f t="shared" si="76"/>
        <v>0.24975768131678122</v>
      </c>
      <c r="Z340" s="2">
        <v>0.1</v>
      </c>
      <c r="AA340" s="2">
        <v>0.17499999999999999</v>
      </c>
      <c r="AB340" s="2">
        <v>0.22500000000000001</v>
      </c>
      <c r="AC340" s="110">
        <v>0.30653124999999998</v>
      </c>
      <c r="AD340" s="44">
        <f t="shared" si="77"/>
        <v>5.084717657711999</v>
      </c>
      <c r="AE340" s="44">
        <f t="shared" si="78"/>
        <v>22.828235239425002</v>
      </c>
      <c r="AF340" s="44">
        <f t="shared" si="79"/>
        <v>29.350588164975004</v>
      </c>
      <c r="AG340" s="44">
        <f t="shared" si="80"/>
        <v>111.20301013968327</v>
      </c>
      <c r="AH340" s="44">
        <f t="shared" si="81"/>
        <v>140.55359830465827</v>
      </c>
      <c r="AI340" s="44">
        <v>442.37194444400001</v>
      </c>
      <c r="AJ340" s="111">
        <f t="shared" si="82"/>
        <v>0.31772719782515724</v>
      </c>
      <c r="AK340" s="2">
        <f t="shared" si="83"/>
        <v>18768</v>
      </c>
    </row>
    <row r="341" spans="1:37">
      <c r="A341" s="2">
        <v>127</v>
      </c>
      <c r="B341" s="2" t="s">
        <v>182</v>
      </c>
      <c r="C341" s="2" t="s">
        <v>18</v>
      </c>
      <c r="D341" s="2" t="s">
        <v>420</v>
      </c>
      <c r="E341" s="2" t="s">
        <v>767</v>
      </c>
      <c r="F341" s="2" t="s">
        <v>64</v>
      </c>
      <c r="H341" s="2" t="s">
        <v>879</v>
      </c>
      <c r="I341" s="2">
        <v>26120</v>
      </c>
      <c r="J341" s="193">
        <v>12558</v>
      </c>
      <c r="K341" s="110">
        <f t="shared" si="70"/>
        <v>0.48078101071975499</v>
      </c>
      <c r="L341" s="44">
        <f t="shared" si="71"/>
        <v>0</v>
      </c>
      <c r="M341" s="44">
        <f t="shared" si="72"/>
        <v>0</v>
      </c>
      <c r="N341" s="44">
        <f t="shared" si="73"/>
        <v>25.497267535739997</v>
      </c>
      <c r="O341" s="44">
        <f t="shared" si="74"/>
        <v>37.292732464259998</v>
      </c>
      <c r="P341" s="2">
        <v>1365944</v>
      </c>
      <c r="Q341" s="193">
        <v>84.817865655000006</v>
      </c>
      <c r="R341" s="111">
        <v>0</v>
      </c>
      <c r="S341" s="111">
        <v>0</v>
      </c>
      <c r="T341" s="111">
        <v>0.40607210599999999</v>
      </c>
      <c r="U341" s="111">
        <v>0.59392789400000001</v>
      </c>
      <c r="V341" s="110">
        <f t="shared" si="75"/>
        <v>0.48078101071975499</v>
      </c>
      <c r="W341" s="110">
        <v>0.34318749999999998</v>
      </c>
      <c r="X341" s="110">
        <v>0.26364243399999998</v>
      </c>
      <c r="Y341" s="110">
        <f t="shared" si="76"/>
        <v>0.26364243360337503</v>
      </c>
      <c r="Z341" s="2" t="s">
        <v>532</v>
      </c>
      <c r="AA341" s="2" t="s">
        <v>532</v>
      </c>
      <c r="AB341" s="2">
        <v>0.22500000000000001</v>
      </c>
      <c r="AC341" s="110">
        <v>0.2900625</v>
      </c>
      <c r="AD341" s="44">
        <f t="shared" si="77"/>
        <v>0</v>
      </c>
      <c r="AE341" s="44">
        <f t="shared" si="78"/>
        <v>0</v>
      </c>
      <c r="AF341" s="44">
        <f t="shared" si="79"/>
        <v>50.25511431294354</v>
      </c>
      <c r="AG341" s="44">
        <f t="shared" si="80"/>
        <v>94.758875323230271</v>
      </c>
      <c r="AH341" s="44">
        <f t="shared" si="81"/>
        <v>145.01398963617382</v>
      </c>
      <c r="AI341" s="44">
        <v>442.37194444400001</v>
      </c>
      <c r="AJ341" s="111">
        <f t="shared" si="82"/>
        <v>0.32781009613626433</v>
      </c>
      <c r="AK341" s="2">
        <f t="shared" si="83"/>
        <v>20930</v>
      </c>
    </row>
    <row r="342" spans="1:37">
      <c r="A342" s="2">
        <v>128</v>
      </c>
      <c r="B342" s="2" t="s">
        <v>183</v>
      </c>
      <c r="C342" s="2" t="s">
        <v>18</v>
      </c>
      <c r="D342" s="2" t="s">
        <v>420</v>
      </c>
      <c r="E342" s="2" t="s">
        <v>767</v>
      </c>
      <c r="F342" s="2" t="s">
        <v>64</v>
      </c>
      <c r="H342" s="2" t="s">
        <v>879</v>
      </c>
      <c r="I342" s="2">
        <v>27587</v>
      </c>
      <c r="J342" s="193">
        <v>12045</v>
      </c>
      <c r="K342" s="110">
        <f t="shared" si="70"/>
        <v>0.43661869721245516</v>
      </c>
      <c r="L342" s="44">
        <f t="shared" si="71"/>
        <v>0</v>
      </c>
      <c r="M342" s="44">
        <f t="shared" si="72"/>
        <v>0</v>
      </c>
      <c r="N342" s="44">
        <f t="shared" si="73"/>
        <v>7.0465463870999994</v>
      </c>
      <c r="O342" s="44">
        <f t="shared" si="74"/>
        <v>53.178453612900007</v>
      </c>
      <c r="P342" s="2">
        <v>2802885</v>
      </c>
      <c r="Q342" s="193">
        <v>48.257830505999998</v>
      </c>
      <c r="R342" s="111">
        <v>0</v>
      </c>
      <c r="S342" s="111">
        <v>0</v>
      </c>
      <c r="T342" s="111">
        <v>0.117003676</v>
      </c>
      <c r="U342" s="111">
        <v>0.88299632400000005</v>
      </c>
      <c r="V342" s="110">
        <f t="shared" si="75"/>
        <v>0.43661869721245516</v>
      </c>
      <c r="W342" s="110">
        <v>0.41703124999999996</v>
      </c>
      <c r="X342" s="110">
        <v>0.32513730200000002</v>
      </c>
      <c r="Y342" s="110">
        <f t="shared" si="76"/>
        <v>0.32513730186862499</v>
      </c>
      <c r="Z342" s="2" t="s">
        <v>532</v>
      </c>
      <c r="AA342" s="2" t="s">
        <v>532</v>
      </c>
      <c r="AB342" s="2">
        <v>0.22500000000000001</v>
      </c>
      <c r="AC342" s="110">
        <v>0.33840625000000002</v>
      </c>
      <c r="AD342" s="44">
        <f t="shared" si="77"/>
        <v>0</v>
      </c>
      <c r="AE342" s="44">
        <f t="shared" si="78"/>
        <v>0</v>
      </c>
      <c r="AF342" s="44">
        <f t="shared" si="79"/>
        <v>13.888742928974098</v>
      </c>
      <c r="AG342" s="44">
        <f t="shared" si="80"/>
        <v>157.64426855515828</v>
      </c>
      <c r="AH342" s="44">
        <f t="shared" si="81"/>
        <v>171.53301148413237</v>
      </c>
      <c r="AI342" s="44">
        <v>442.37194444400001</v>
      </c>
      <c r="AJ342" s="111">
        <f t="shared" si="82"/>
        <v>0.38775743723921169</v>
      </c>
      <c r="AK342" s="2">
        <f t="shared" si="83"/>
        <v>20075</v>
      </c>
    </row>
    <row r="343" spans="1:37">
      <c r="A343" s="2">
        <v>129</v>
      </c>
      <c r="B343" s="2" t="s">
        <v>184</v>
      </c>
      <c r="C343" s="2" t="s">
        <v>18</v>
      </c>
      <c r="D343" s="2" t="s">
        <v>420</v>
      </c>
      <c r="E343" s="2" t="s">
        <v>767</v>
      </c>
      <c r="F343" s="2" t="s">
        <v>64</v>
      </c>
      <c r="H343" s="2" t="s">
        <v>879</v>
      </c>
      <c r="I343" s="2">
        <v>31558</v>
      </c>
      <c r="J343" s="193">
        <v>8420</v>
      </c>
      <c r="K343" s="110">
        <f t="shared" si="70"/>
        <v>0.2668103175106154</v>
      </c>
      <c r="L343" s="44">
        <f t="shared" si="71"/>
        <v>8.6606116460999996</v>
      </c>
      <c r="M343" s="44">
        <f t="shared" si="72"/>
        <v>6.7540106747000008</v>
      </c>
      <c r="N343" s="44">
        <f t="shared" si="73"/>
        <v>6.6770676622000007</v>
      </c>
      <c r="O343" s="44">
        <f t="shared" si="74"/>
        <v>20.008309974899998</v>
      </c>
      <c r="P343" s="2">
        <v>5024192</v>
      </c>
      <c r="Q343" s="193">
        <v>11.147176708</v>
      </c>
      <c r="R343" s="111">
        <v>0.20571524099999999</v>
      </c>
      <c r="S343" s="111">
        <v>0.16042780700000001</v>
      </c>
      <c r="T343" s="111">
        <v>0.15860018200000001</v>
      </c>
      <c r="U343" s="111">
        <v>0.47525676900000002</v>
      </c>
      <c r="V343" s="110">
        <f t="shared" si="75"/>
        <v>0.16911957435262059</v>
      </c>
      <c r="W343" s="110">
        <v>0.38143750000000004</v>
      </c>
      <c r="X343" s="110">
        <v>0.30325886400000002</v>
      </c>
      <c r="Y343" s="110">
        <f t="shared" si="76"/>
        <v>0.24086912956437501</v>
      </c>
      <c r="Z343" s="2">
        <v>0.1</v>
      </c>
      <c r="AA343" s="2">
        <v>0.17499999999999999</v>
      </c>
      <c r="AB343" s="2">
        <v>0.22500000000000001</v>
      </c>
      <c r="AC343" s="110">
        <v>0.32937499999999997</v>
      </c>
      <c r="AD343" s="44">
        <f t="shared" si="77"/>
        <v>7.5866958019836002</v>
      </c>
      <c r="AE343" s="44">
        <f t="shared" si="78"/>
        <v>10.3538983643151</v>
      </c>
      <c r="AF343" s="44">
        <f t="shared" si="79"/>
        <v>13.160500362196201</v>
      </c>
      <c r="AG343" s="44">
        <f t="shared" si="80"/>
        <v>57.730476978328333</v>
      </c>
      <c r="AH343" s="44">
        <f t="shared" si="81"/>
        <v>70.890977340524529</v>
      </c>
      <c r="AI343" s="44">
        <v>442.37194444400001</v>
      </c>
      <c r="AJ343" s="111">
        <f t="shared" si="82"/>
        <v>0.16025197400261137</v>
      </c>
      <c r="AK343" s="2">
        <f t="shared" si="83"/>
        <v>8895</v>
      </c>
    </row>
    <row r="344" spans="1:37">
      <c r="A344" s="2">
        <v>130</v>
      </c>
      <c r="B344" s="2" t="s">
        <v>185</v>
      </c>
      <c r="C344" s="2" t="s">
        <v>18</v>
      </c>
      <c r="D344" s="2" t="s">
        <v>420</v>
      </c>
      <c r="E344" s="2" t="s">
        <v>767</v>
      </c>
      <c r="F344" s="2" t="s">
        <v>64</v>
      </c>
      <c r="H344" s="2" t="s">
        <v>879</v>
      </c>
      <c r="I344" s="2">
        <v>8546</v>
      </c>
      <c r="J344" s="193">
        <v>2083</v>
      </c>
      <c r="K344" s="110">
        <f t="shared" si="70"/>
        <v>0.24373976129183245</v>
      </c>
      <c r="L344" s="44">
        <f t="shared" si="71"/>
        <v>6.256069004195</v>
      </c>
      <c r="M344" s="44">
        <f t="shared" si="72"/>
        <v>1.9017470259499998</v>
      </c>
      <c r="N344" s="44">
        <f t="shared" si="73"/>
        <v>0.95611508043999993</v>
      </c>
      <c r="O344" s="44">
        <f t="shared" si="74"/>
        <v>1.3010688894149998</v>
      </c>
      <c r="P344" s="2">
        <v>330354</v>
      </c>
      <c r="Q344" s="193">
        <v>13.303290330999999</v>
      </c>
      <c r="R344" s="111">
        <v>0.60067873299999996</v>
      </c>
      <c r="S344" s="111">
        <v>0.18259692999999999</v>
      </c>
      <c r="T344" s="111">
        <v>9.1801735999999995E-2</v>
      </c>
      <c r="U344" s="111">
        <v>0.12492260099999999</v>
      </c>
      <c r="V344" s="110">
        <f t="shared" si="75"/>
        <v>5.2824338166510651E-2</v>
      </c>
      <c r="W344" s="110">
        <v>0.26509375000000002</v>
      </c>
      <c r="X344" s="110">
        <v>0.24811053599999999</v>
      </c>
      <c r="Y344" s="110">
        <f t="shared" si="76"/>
        <v>0.14579392740884373</v>
      </c>
      <c r="Z344" s="2">
        <v>0.1</v>
      </c>
      <c r="AA344" s="2">
        <v>0.17499999999999999</v>
      </c>
      <c r="AB344" s="2">
        <v>0.22500000000000001</v>
      </c>
      <c r="AC344" s="110">
        <v>0.26509375000000002</v>
      </c>
      <c r="AD344" s="44">
        <f t="shared" si="77"/>
        <v>5.480316447674821</v>
      </c>
      <c r="AE344" s="44">
        <f t="shared" si="78"/>
        <v>2.9153781907813494</v>
      </c>
      <c r="AF344" s="44">
        <f t="shared" si="79"/>
        <v>1.8845028235472399</v>
      </c>
      <c r="AG344" s="44">
        <f t="shared" si="80"/>
        <v>3.0213698227134129</v>
      </c>
      <c r="AH344" s="44">
        <f t="shared" si="81"/>
        <v>4.9058726462606526</v>
      </c>
      <c r="AI344" s="44">
        <v>442.37194444400001</v>
      </c>
      <c r="AJ344" s="111">
        <f t="shared" si="82"/>
        <v>1.1089927170735595E-2</v>
      </c>
      <c r="AK344" s="2">
        <f t="shared" si="83"/>
        <v>752</v>
      </c>
    </row>
    <row r="345" spans="1:37">
      <c r="A345" s="2">
        <v>63</v>
      </c>
      <c r="B345" s="112" t="s">
        <v>127</v>
      </c>
      <c r="C345" s="2" t="s">
        <v>17</v>
      </c>
      <c r="D345" s="2" t="s">
        <v>414</v>
      </c>
      <c r="E345" s="2" t="s">
        <v>767</v>
      </c>
      <c r="F345" s="2" t="s">
        <v>64</v>
      </c>
      <c r="H345" s="2" t="s">
        <v>879</v>
      </c>
      <c r="I345" s="2">
        <v>2568</v>
      </c>
      <c r="J345" s="193">
        <v>373</v>
      </c>
      <c r="K345" s="110">
        <f t="shared" si="70"/>
        <v>0.14524922118380063</v>
      </c>
      <c r="L345" s="44">
        <f t="shared" si="71"/>
        <v>0.35903743318499998</v>
      </c>
      <c r="M345" s="44">
        <f t="shared" si="72"/>
        <v>0.98815080178000003</v>
      </c>
      <c r="N345" s="44">
        <f t="shared" si="73"/>
        <v>0.51781176503499993</v>
      </c>
      <c r="O345" s="44">
        <f t="shared" si="74"/>
        <v>0</v>
      </c>
      <c r="P345" s="2">
        <v>995597</v>
      </c>
      <c r="Q345" s="193">
        <v>0.64035683200000004</v>
      </c>
      <c r="R345" s="111">
        <v>0.19251336899999999</v>
      </c>
      <c r="S345" s="111">
        <v>0.52983957199999998</v>
      </c>
      <c r="T345" s="111">
        <v>0.27764705899999997</v>
      </c>
      <c r="U345" s="111">
        <v>0</v>
      </c>
      <c r="V345" s="110">
        <f t="shared" si="75"/>
        <v>4.0328019083722737E-2</v>
      </c>
      <c r="W345" s="110">
        <v>0.22525000000000001</v>
      </c>
      <c r="X345" s="110">
        <v>0.22500000000000001</v>
      </c>
      <c r="Y345" s="110">
        <f t="shared" si="76"/>
        <v>0.17444385027499998</v>
      </c>
      <c r="Z345" s="2">
        <v>0.1</v>
      </c>
      <c r="AA345" s="2">
        <v>0.17499999999999999</v>
      </c>
      <c r="AB345" s="2">
        <v>0.22500000000000001</v>
      </c>
      <c r="AC345" s="110"/>
      <c r="AD345" s="44">
        <f t="shared" si="77"/>
        <v>0.31451679147006001</v>
      </c>
      <c r="AE345" s="44">
        <f t="shared" si="78"/>
        <v>1.51483517912874</v>
      </c>
      <c r="AF345" s="44">
        <f t="shared" si="79"/>
        <v>1.0206069888839848</v>
      </c>
      <c r="AG345" s="44">
        <f t="shared" si="80"/>
        <v>0</v>
      </c>
      <c r="AH345" s="44">
        <f t="shared" si="81"/>
        <v>1.0206069888839848</v>
      </c>
      <c r="AI345" s="44">
        <v>517.37694444399995</v>
      </c>
      <c r="AJ345" s="111">
        <f t="shared" si="82"/>
        <v>1.9726564931894712E-3</v>
      </c>
      <c r="AK345" s="2">
        <f t="shared" si="83"/>
        <v>173</v>
      </c>
    </row>
    <row r="346" spans="1:37">
      <c r="A346" s="2">
        <v>35</v>
      </c>
      <c r="B346" s="2" t="s">
        <v>99</v>
      </c>
      <c r="C346" s="2" t="s">
        <v>17</v>
      </c>
      <c r="D346" s="2" t="s">
        <v>414</v>
      </c>
      <c r="E346" s="2" t="s">
        <v>767</v>
      </c>
      <c r="F346" s="2" t="s">
        <v>64</v>
      </c>
      <c r="H346" s="2" t="s">
        <v>879</v>
      </c>
      <c r="I346" s="2">
        <v>10568</v>
      </c>
      <c r="J346" s="193">
        <v>4817</v>
      </c>
      <c r="K346" s="110">
        <f t="shared" si="70"/>
        <v>0.45580999242997727</v>
      </c>
      <c r="L346" s="44">
        <f t="shared" si="71"/>
        <v>3.7969294160150002</v>
      </c>
      <c r="M346" s="44">
        <f t="shared" si="72"/>
        <v>16.710739695965</v>
      </c>
      <c r="N346" s="44">
        <f t="shared" si="73"/>
        <v>3.5773308880200001</v>
      </c>
      <c r="O346" s="44">
        <f t="shared" si="74"/>
        <v>0</v>
      </c>
      <c r="P346" s="2">
        <v>4069533</v>
      </c>
      <c r="Q346" s="193">
        <v>1.1268987829999999</v>
      </c>
      <c r="R346" s="111">
        <v>0.15764705900000001</v>
      </c>
      <c r="S346" s="111">
        <v>0.69382352899999999</v>
      </c>
      <c r="T346" s="111">
        <v>0.148529412</v>
      </c>
      <c r="U346" s="111">
        <v>0</v>
      </c>
      <c r="V346" s="110">
        <f t="shared" si="75"/>
        <v>6.7701190159348973E-2</v>
      </c>
      <c r="W346" s="110">
        <v>0.22500000000000001</v>
      </c>
      <c r="X346" s="110">
        <v>0.22500000000000001</v>
      </c>
      <c r="Y346" s="110">
        <f t="shared" si="76"/>
        <v>0.17060294117499999</v>
      </c>
      <c r="Z346" s="2">
        <v>0.1</v>
      </c>
      <c r="AA346" s="2">
        <v>0.17499999999999999</v>
      </c>
      <c r="AB346" s="2">
        <v>0.22500000000000001</v>
      </c>
      <c r="AC346" s="110"/>
      <c r="AD346" s="44">
        <f t="shared" si="77"/>
        <v>3.3261101684291403</v>
      </c>
      <c r="AE346" s="44">
        <f t="shared" si="78"/>
        <v>25.617563953914345</v>
      </c>
      <c r="AF346" s="44">
        <f t="shared" si="79"/>
        <v>7.05091918028742</v>
      </c>
      <c r="AG346" s="44">
        <f t="shared" si="80"/>
        <v>0</v>
      </c>
      <c r="AH346" s="44">
        <f t="shared" si="81"/>
        <v>7.05091918028742</v>
      </c>
      <c r="AI346" s="44">
        <v>517.37694444399995</v>
      </c>
      <c r="AJ346" s="111">
        <f t="shared" si="82"/>
        <v>1.3628205230259541E-2</v>
      </c>
      <c r="AK346" s="2">
        <f t="shared" si="83"/>
        <v>1192</v>
      </c>
    </row>
    <row r="347" spans="1:37">
      <c r="A347" s="2">
        <v>36</v>
      </c>
      <c r="B347" s="2" t="s">
        <v>100</v>
      </c>
      <c r="C347" s="2" t="s">
        <v>17</v>
      </c>
      <c r="D347" s="2" t="s">
        <v>414</v>
      </c>
      <c r="E347" s="2" t="s">
        <v>767</v>
      </c>
      <c r="F347" s="2" t="s">
        <v>64</v>
      </c>
      <c r="H347" s="2" t="s">
        <v>879</v>
      </c>
      <c r="I347" s="2">
        <v>6910</v>
      </c>
      <c r="J347" s="193">
        <v>1884</v>
      </c>
      <c r="K347" s="110">
        <f t="shared" si="70"/>
        <v>0.27264833574529668</v>
      </c>
      <c r="L347" s="44">
        <f t="shared" si="71"/>
        <v>3.6950897840400003</v>
      </c>
      <c r="M347" s="44">
        <f t="shared" si="72"/>
        <v>5.7249102159599996</v>
      </c>
      <c r="N347" s="44">
        <f t="shared" si="73"/>
        <v>0</v>
      </c>
      <c r="O347" s="44">
        <f t="shared" si="74"/>
        <v>0</v>
      </c>
      <c r="P347" s="2">
        <v>2761977</v>
      </c>
      <c r="Q347" s="193">
        <v>0</v>
      </c>
      <c r="R347" s="111">
        <v>0.39226006200000002</v>
      </c>
      <c r="S347" s="111">
        <v>0.60773993800000004</v>
      </c>
      <c r="T347" s="111">
        <v>0</v>
      </c>
      <c r="U347" s="111">
        <v>0</v>
      </c>
      <c r="V347" s="110">
        <f t="shared" si="75"/>
        <v>0</v>
      </c>
      <c r="W347" s="110">
        <v>0.19443750000000001</v>
      </c>
      <c r="X347" s="110"/>
      <c r="Y347" s="110">
        <f t="shared" si="76"/>
        <v>0.14558049535000001</v>
      </c>
      <c r="Z347" s="2">
        <v>0.1</v>
      </c>
      <c r="AA347" s="2">
        <v>0.17499999999999999</v>
      </c>
      <c r="AB347" s="2" t="s">
        <v>532</v>
      </c>
      <c r="AC347" s="110"/>
      <c r="AD347" s="44">
        <f t="shared" si="77"/>
        <v>3.2368986508190405</v>
      </c>
      <c r="AE347" s="44">
        <f t="shared" si="78"/>
        <v>8.7762873610666787</v>
      </c>
      <c r="AF347" s="44">
        <f t="shared" si="79"/>
        <v>0</v>
      </c>
      <c r="AG347" s="44">
        <f t="shared" si="80"/>
        <v>0</v>
      </c>
      <c r="AH347" s="44">
        <f t="shared" si="81"/>
        <v>0</v>
      </c>
      <c r="AI347" s="44">
        <v>517.37694444399995</v>
      </c>
      <c r="AJ347" s="111">
        <f t="shared" si="82"/>
        <v>0</v>
      </c>
      <c r="AK347" s="2">
        <f t="shared" si="83"/>
        <v>0</v>
      </c>
    </row>
    <row r="348" spans="1:37">
      <c r="A348" s="2">
        <v>37</v>
      </c>
      <c r="B348" s="2" t="s">
        <v>101</v>
      </c>
      <c r="C348" s="2" t="s">
        <v>17</v>
      </c>
      <c r="D348" s="2" t="s">
        <v>414</v>
      </c>
      <c r="E348" s="2" t="s">
        <v>767</v>
      </c>
      <c r="F348" s="2" t="s">
        <v>64</v>
      </c>
      <c r="H348" s="2" t="s">
        <v>879</v>
      </c>
      <c r="I348" s="2">
        <v>9493</v>
      </c>
      <c r="J348" s="193">
        <v>3328</v>
      </c>
      <c r="K348" s="110">
        <f t="shared" si="70"/>
        <v>0.3505741072369114</v>
      </c>
      <c r="L348" s="44">
        <f t="shared" si="71"/>
        <v>5.2786554662399991</v>
      </c>
      <c r="M348" s="44">
        <f t="shared" si="72"/>
        <v>8.7946517235199995</v>
      </c>
      <c r="N348" s="44">
        <f t="shared" si="73"/>
        <v>2.5666928102399997</v>
      </c>
      <c r="O348" s="44">
        <f t="shared" si="74"/>
        <v>0</v>
      </c>
      <c r="P348" s="2">
        <v>2224535</v>
      </c>
      <c r="Q348" s="193">
        <v>1.4500512000000001</v>
      </c>
      <c r="R348" s="111">
        <v>0.31722689100000001</v>
      </c>
      <c r="S348" s="111">
        <v>0.52852474299999996</v>
      </c>
      <c r="T348" s="111">
        <v>0.154248366</v>
      </c>
      <c r="U348" s="111">
        <v>0</v>
      </c>
      <c r="V348" s="110">
        <f t="shared" si="75"/>
        <v>5.4075483203202358E-2</v>
      </c>
      <c r="W348" s="110">
        <v>0.22500000000000001</v>
      </c>
      <c r="X348" s="110">
        <v>0.22500000000000001</v>
      </c>
      <c r="Y348" s="110">
        <f t="shared" si="76"/>
        <v>0.15892040147499997</v>
      </c>
      <c r="Z348" s="2">
        <v>0.1</v>
      </c>
      <c r="AA348" s="2">
        <v>0.17499999999999999</v>
      </c>
      <c r="AB348" s="2">
        <v>0.22500000000000001</v>
      </c>
      <c r="AC348" s="110"/>
      <c r="AD348" s="44">
        <f t="shared" si="77"/>
        <v>4.6241021884262397</v>
      </c>
      <c r="AE348" s="44">
        <f t="shared" si="78"/>
        <v>13.48220109215616</v>
      </c>
      <c r="AF348" s="44">
        <f t="shared" si="79"/>
        <v>5.0589515289830391</v>
      </c>
      <c r="AG348" s="44">
        <f t="shared" si="80"/>
        <v>0</v>
      </c>
      <c r="AH348" s="44">
        <f t="shared" si="81"/>
        <v>5.0589515289830391</v>
      </c>
      <c r="AI348" s="44">
        <v>517.37694444399995</v>
      </c>
      <c r="AJ348" s="111">
        <f t="shared" si="82"/>
        <v>9.7780768611938247E-3</v>
      </c>
      <c r="AK348" s="2">
        <f t="shared" si="83"/>
        <v>856</v>
      </c>
    </row>
    <row r="349" spans="1:37">
      <c r="A349" s="2">
        <v>38</v>
      </c>
      <c r="B349" s="2" t="s">
        <v>102</v>
      </c>
      <c r="C349" s="2" t="s">
        <v>17</v>
      </c>
      <c r="D349" s="2" t="s">
        <v>414</v>
      </c>
      <c r="E349" s="2" t="s">
        <v>767</v>
      </c>
      <c r="F349" s="2" t="s">
        <v>64</v>
      </c>
      <c r="H349" s="2" t="s">
        <v>879</v>
      </c>
      <c r="I349" s="2">
        <v>9093</v>
      </c>
      <c r="J349" s="193">
        <v>4181</v>
      </c>
      <c r="K349" s="110">
        <f t="shared" si="70"/>
        <v>0.45980424502364459</v>
      </c>
      <c r="L349" s="44">
        <f t="shared" si="71"/>
        <v>2.198099268395</v>
      </c>
      <c r="M349" s="44">
        <f t="shared" si="72"/>
        <v>14.724545539619998</v>
      </c>
      <c r="N349" s="44">
        <f t="shared" si="73"/>
        <v>3.9823552128899999</v>
      </c>
      <c r="O349" s="44">
        <f t="shared" si="74"/>
        <v>0</v>
      </c>
      <c r="P349" s="2">
        <v>1823573</v>
      </c>
      <c r="Q349" s="193">
        <v>2.866107848</v>
      </c>
      <c r="R349" s="111">
        <v>0.105147059</v>
      </c>
      <c r="S349" s="111">
        <v>0.70435520399999996</v>
      </c>
      <c r="T349" s="111">
        <v>0.190497738</v>
      </c>
      <c r="U349" s="111">
        <v>0</v>
      </c>
      <c r="V349" s="110">
        <f t="shared" si="75"/>
        <v>8.7591668599802053E-2</v>
      </c>
      <c r="W349" s="110">
        <v>0.22500000000000001</v>
      </c>
      <c r="X349" s="110">
        <v>0.22500000000000001</v>
      </c>
      <c r="Y349" s="110">
        <f t="shared" si="76"/>
        <v>0.17663885764999998</v>
      </c>
      <c r="Z349" s="2">
        <v>0.1</v>
      </c>
      <c r="AA349" s="2">
        <v>0.17499999999999999</v>
      </c>
      <c r="AB349" s="2">
        <v>0.22500000000000001</v>
      </c>
      <c r="AC349" s="110"/>
      <c r="AD349" s="44">
        <f t="shared" si="77"/>
        <v>1.9255349591140201</v>
      </c>
      <c r="AE349" s="44">
        <f t="shared" si="78"/>
        <v>22.572728312237455</v>
      </c>
      <c r="AF349" s="44">
        <f t="shared" si="79"/>
        <v>7.8492221246061895</v>
      </c>
      <c r="AG349" s="44">
        <f t="shared" si="80"/>
        <v>0</v>
      </c>
      <c r="AH349" s="44">
        <f t="shared" si="81"/>
        <v>7.8492221246061895</v>
      </c>
      <c r="AI349" s="44">
        <v>517.37694444399995</v>
      </c>
      <c r="AJ349" s="111">
        <f t="shared" si="82"/>
        <v>1.5171186518644294E-2</v>
      </c>
      <c r="AK349" s="2">
        <f t="shared" si="83"/>
        <v>1327</v>
      </c>
    </row>
    <row r="350" spans="1:37">
      <c r="A350" s="2">
        <v>39</v>
      </c>
      <c r="B350" s="2" t="s">
        <v>103</v>
      </c>
      <c r="C350" s="2" t="s">
        <v>17</v>
      </c>
      <c r="D350" s="2" t="s">
        <v>414</v>
      </c>
      <c r="E350" s="2" t="s">
        <v>767</v>
      </c>
      <c r="F350" s="2" t="s">
        <v>64</v>
      </c>
      <c r="H350" s="2" t="s">
        <v>879</v>
      </c>
      <c r="I350" s="2">
        <v>17538</v>
      </c>
      <c r="J350" s="193">
        <v>6375</v>
      </c>
      <c r="K350" s="110">
        <f t="shared" si="70"/>
        <v>0.36349640780020526</v>
      </c>
      <c r="L350" s="44">
        <f t="shared" si="71"/>
        <v>1.6640624887500002</v>
      </c>
      <c r="M350" s="44">
        <f t="shared" si="72"/>
        <v>17.953124996250001</v>
      </c>
      <c r="N350" s="44">
        <f t="shared" si="73"/>
        <v>12.257812515000001</v>
      </c>
      <c r="O350" s="44">
        <f t="shared" si="74"/>
        <v>0</v>
      </c>
      <c r="P350" s="2">
        <v>4588944</v>
      </c>
      <c r="Q350" s="193">
        <v>2.6914790989999999</v>
      </c>
      <c r="R350" s="111">
        <v>5.2205882000000002E-2</v>
      </c>
      <c r="S350" s="111">
        <v>0.56323529400000005</v>
      </c>
      <c r="T350" s="111">
        <v>0.38455882400000002</v>
      </c>
      <c r="U350" s="111">
        <v>0</v>
      </c>
      <c r="V350" s="110">
        <f t="shared" si="75"/>
        <v>0.13978575111187136</v>
      </c>
      <c r="W350" s="110">
        <v>0.23906249999999998</v>
      </c>
      <c r="X350" s="110">
        <v>0.22500000000000001</v>
      </c>
      <c r="Y350" s="110">
        <f t="shared" si="76"/>
        <v>0.19031250005</v>
      </c>
      <c r="Z350" s="2">
        <v>0.1</v>
      </c>
      <c r="AA350" s="2">
        <v>0.17499999999999999</v>
      </c>
      <c r="AB350" s="2">
        <v>0.22500000000000001</v>
      </c>
      <c r="AC350" s="110"/>
      <c r="AD350" s="44">
        <f t="shared" si="77"/>
        <v>1.4577187401450002</v>
      </c>
      <c r="AE350" s="44">
        <f t="shared" si="78"/>
        <v>27.52214061925125</v>
      </c>
      <c r="AF350" s="44">
        <f t="shared" si="79"/>
        <v>24.160148467065007</v>
      </c>
      <c r="AG350" s="44">
        <f t="shared" si="80"/>
        <v>0</v>
      </c>
      <c r="AH350" s="44">
        <f t="shared" si="81"/>
        <v>24.160148467065007</v>
      </c>
      <c r="AI350" s="44">
        <v>517.37694444399995</v>
      </c>
      <c r="AJ350" s="111">
        <f t="shared" si="82"/>
        <v>4.6697381331958568E-2</v>
      </c>
      <c r="AK350" s="2">
        <f t="shared" si="83"/>
        <v>4086</v>
      </c>
    </row>
    <row r="351" spans="1:37">
      <c r="A351" s="2">
        <v>40</v>
      </c>
      <c r="B351" s="2" t="s">
        <v>104</v>
      </c>
      <c r="C351" s="2" t="s">
        <v>17</v>
      </c>
      <c r="D351" s="2" t="s">
        <v>414</v>
      </c>
      <c r="E351" s="2" t="s">
        <v>767</v>
      </c>
      <c r="F351" s="2" t="s">
        <v>64</v>
      </c>
      <c r="H351" s="2" t="s">
        <v>879</v>
      </c>
      <c r="I351" s="2">
        <v>10332</v>
      </c>
      <c r="J351" s="193">
        <v>4520</v>
      </c>
      <c r="K351" s="110">
        <f t="shared" si="70"/>
        <v>0.43747580332946184</v>
      </c>
      <c r="L351" s="44">
        <f t="shared" si="71"/>
        <v>0</v>
      </c>
      <c r="M351" s="44">
        <f t="shared" si="72"/>
        <v>12.020098037</v>
      </c>
      <c r="N351" s="44">
        <f t="shared" si="73"/>
        <v>10.579901963000001</v>
      </c>
      <c r="O351" s="44">
        <f t="shared" si="74"/>
        <v>0</v>
      </c>
      <c r="P351" s="2">
        <v>1212119</v>
      </c>
      <c r="Q351" s="193">
        <v>10.474492822</v>
      </c>
      <c r="R351" s="111">
        <v>0</v>
      </c>
      <c r="S351" s="111">
        <v>0.53186274499999997</v>
      </c>
      <c r="T351" s="111">
        <v>0.46813725499999997</v>
      </c>
      <c r="U351" s="111">
        <v>0</v>
      </c>
      <c r="V351" s="110">
        <f t="shared" si="75"/>
        <v>0.20479872169957411</v>
      </c>
      <c r="W351" s="110">
        <v>0.22843749999999999</v>
      </c>
      <c r="X351" s="110">
        <v>0.22500000000000001</v>
      </c>
      <c r="Y351" s="110">
        <f t="shared" si="76"/>
        <v>0.19840686274999997</v>
      </c>
      <c r="Z351" s="2" t="s">
        <v>532</v>
      </c>
      <c r="AA351" s="2">
        <v>0.17499999999999999</v>
      </c>
      <c r="AB351" s="2">
        <v>0.22500000000000001</v>
      </c>
      <c r="AC351" s="110"/>
      <c r="AD351" s="44">
        <f t="shared" si="77"/>
        <v>0</v>
      </c>
      <c r="AE351" s="44">
        <f t="shared" si="78"/>
        <v>18.426810290720997</v>
      </c>
      <c r="AF351" s="44">
        <f t="shared" si="79"/>
        <v>20.852986769073002</v>
      </c>
      <c r="AG351" s="44">
        <f t="shared" si="80"/>
        <v>0</v>
      </c>
      <c r="AH351" s="44">
        <f t="shared" si="81"/>
        <v>20.852986769073002</v>
      </c>
      <c r="AI351" s="44">
        <v>517.37694444399995</v>
      </c>
      <c r="AJ351" s="111">
        <f t="shared" si="82"/>
        <v>4.0305210723069043E-2</v>
      </c>
      <c r="AK351" s="2">
        <f t="shared" si="83"/>
        <v>3527</v>
      </c>
    </row>
    <row r="352" spans="1:37">
      <c r="A352" s="2">
        <v>41</v>
      </c>
      <c r="B352" s="2" t="s">
        <v>105</v>
      </c>
      <c r="C352" s="2" t="s">
        <v>17</v>
      </c>
      <c r="D352" s="2" t="s">
        <v>414</v>
      </c>
      <c r="E352" s="2" t="s">
        <v>767</v>
      </c>
      <c r="F352" s="2" t="s">
        <v>64</v>
      </c>
      <c r="H352" s="2" t="s">
        <v>879</v>
      </c>
      <c r="I352" s="2">
        <v>9663</v>
      </c>
      <c r="J352" s="193">
        <v>2876</v>
      </c>
      <c r="K352" s="110">
        <f t="shared" si="70"/>
        <v>0.29763013556866397</v>
      </c>
      <c r="L352" s="44">
        <f t="shared" si="71"/>
        <v>4.5054365253400004</v>
      </c>
      <c r="M352" s="44">
        <f t="shared" si="72"/>
        <v>7.625926205659999</v>
      </c>
      <c r="N352" s="44">
        <f t="shared" si="73"/>
        <v>2.2486372546200002</v>
      </c>
      <c r="O352" s="44">
        <f t="shared" si="74"/>
        <v>0</v>
      </c>
      <c r="P352" s="2">
        <v>1092339</v>
      </c>
      <c r="Q352" s="193">
        <v>2.8286165730000001</v>
      </c>
      <c r="R352" s="111">
        <v>0.31331269299999998</v>
      </c>
      <c r="S352" s="111">
        <v>0.53031475699999997</v>
      </c>
      <c r="T352" s="111">
        <v>0.156372549</v>
      </c>
      <c r="U352" s="111">
        <v>0</v>
      </c>
      <c r="V352" s="110">
        <f t="shared" si="75"/>
        <v>4.6541182958087547E-2</v>
      </c>
      <c r="W352" s="110">
        <v>0.22500000000000001</v>
      </c>
      <c r="X352" s="110">
        <v>0.22500000000000001</v>
      </c>
      <c r="Y352" s="110">
        <f t="shared" si="76"/>
        <v>0.15932017529999998</v>
      </c>
      <c r="Z352" s="2">
        <v>0.1</v>
      </c>
      <c r="AA352" s="2">
        <v>0.17499999999999999</v>
      </c>
      <c r="AB352" s="2">
        <v>0.22500000000000001</v>
      </c>
      <c r="AC352" s="110"/>
      <c r="AD352" s="44">
        <f t="shared" si="77"/>
        <v>3.9467623961978409</v>
      </c>
      <c r="AE352" s="44">
        <f t="shared" si="78"/>
        <v>11.690544873276778</v>
      </c>
      <c r="AF352" s="44">
        <f t="shared" si="79"/>
        <v>4.4320640288560211</v>
      </c>
      <c r="AG352" s="44">
        <f t="shared" si="80"/>
        <v>0</v>
      </c>
      <c r="AH352" s="44">
        <f t="shared" si="81"/>
        <v>4.4320640288560211</v>
      </c>
      <c r="AI352" s="44">
        <v>517.37694444399995</v>
      </c>
      <c r="AJ352" s="111">
        <f t="shared" si="82"/>
        <v>8.5664119293505561E-3</v>
      </c>
      <c r="AK352" s="2">
        <f t="shared" si="83"/>
        <v>750</v>
      </c>
    </row>
    <row r="353" spans="1:37">
      <c r="A353" s="2">
        <v>42</v>
      </c>
      <c r="B353" s="2" t="s">
        <v>106</v>
      </c>
      <c r="C353" s="2" t="s">
        <v>17</v>
      </c>
      <c r="D353" s="2" t="s">
        <v>414</v>
      </c>
      <c r="E353" s="2" t="s">
        <v>767</v>
      </c>
      <c r="F353" s="2" t="s">
        <v>64</v>
      </c>
      <c r="H353" s="2" t="s">
        <v>879</v>
      </c>
      <c r="I353" s="2">
        <v>7224</v>
      </c>
      <c r="J353" s="193">
        <v>1637</v>
      </c>
      <c r="K353" s="110">
        <f t="shared" si="70"/>
        <v>0.22660575858250276</v>
      </c>
      <c r="L353" s="44">
        <f t="shared" si="71"/>
        <v>3.1777058813899997</v>
      </c>
      <c r="M353" s="44">
        <f t="shared" si="72"/>
        <v>4.0729402563899999</v>
      </c>
      <c r="N353" s="44">
        <f t="shared" si="73"/>
        <v>0.93435386221999983</v>
      </c>
      <c r="O353" s="44">
        <f t="shared" si="74"/>
        <v>0</v>
      </c>
      <c r="P353" s="2">
        <v>1059358</v>
      </c>
      <c r="Q353" s="193">
        <v>1.153284363</v>
      </c>
      <c r="R353" s="111">
        <v>0.38823529400000001</v>
      </c>
      <c r="S353" s="111">
        <v>0.49761029400000001</v>
      </c>
      <c r="T353" s="111">
        <v>0.114154412</v>
      </c>
      <c r="U353" s="111">
        <v>0</v>
      </c>
      <c r="V353" s="110">
        <f t="shared" si="75"/>
        <v>2.5868047126799555E-2</v>
      </c>
      <c r="W353" s="110">
        <v>0.22500000000000001</v>
      </c>
      <c r="X353" s="110">
        <v>0.22500000000000001</v>
      </c>
      <c r="Y353" s="110">
        <f t="shared" si="76"/>
        <v>0.15159007354999998</v>
      </c>
      <c r="Z353" s="2">
        <v>0.1</v>
      </c>
      <c r="AA353" s="2">
        <v>0.17499999999999999</v>
      </c>
      <c r="AB353" s="2">
        <v>0.22500000000000001</v>
      </c>
      <c r="AC353" s="110"/>
      <c r="AD353" s="44">
        <f t="shared" si="77"/>
        <v>2.7836703520976398</v>
      </c>
      <c r="AE353" s="44">
        <f t="shared" si="78"/>
        <v>6.2438174130458695</v>
      </c>
      <c r="AF353" s="44">
        <f t="shared" si="79"/>
        <v>1.8416114624356197</v>
      </c>
      <c r="AG353" s="44">
        <f t="shared" si="80"/>
        <v>0</v>
      </c>
      <c r="AH353" s="44">
        <f t="shared" si="81"/>
        <v>1.8416114624356197</v>
      </c>
      <c r="AI353" s="44">
        <v>517.37694444399995</v>
      </c>
      <c r="AJ353" s="111">
        <f t="shared" si="82"/>
        <v>3.559515904626772E-3</v>
      </c>
      <c r="AK353" s="2">
        <f t="shared" si="83"/>
        <v>311</v>
      </c>
    </row>
    <row r="354" spans="1:37">
      <c r="A354" s="2">
        <v>43</v>
      </c>
      <c r="B354" s="2" t="s">
        <v>107</v>
      </c>
      <c r="C354" s="2" t="s">
        <v>17</v>
      </c>
      <c r="D354" s="2" t="s">
        <v>414</v>
      </c>
      <c r="E354" s="2" t="s">
        <v>767</v>
      </c>
      <c r="F354" s="2" t="s">
        <v>64</v>
      </c>
      <c r="H354" s="2" t="s">
        <v>879</v>
      </c>
      <c r="I354" s="2">
        <v>7286</v>
      </c>
      <c r="J354" s="193">
        <v>2292</v>
      </c>
      <c r="K354" s="110">
        <f t="shared" si="70"/>
        <v>0.31457589898435356</v>
      </c>
      <c r="L354" s="44">
        <f t="shared" si="71"/>
        <v>1.46007753882</v>
      </c>
      <c r="M354" s="44">
        <f t="shared" si="72"/>
        <v>8.2135106958000001</v>
      </c>
      <c r="N354" s="44">
        <f t="shared" si="73"/>
        <v>1.78641176538</v>
      </c>
      <c r="O354" s="44">
        <f t="shared" si="74"/>
        <v>0</v>
      </c>
      <c r="P354" s="2">
        <v>1738686</v>
      </c>
      <c r="Q354" s="193">
        <v>1.3412328929999999</v>
      </c>
      <c r="R354" s="111">
        <v>0.12740641699999999</v>
      </c>
      <c r="S354" s="111">
        <v>0.71671123000000003</v>
      </c>
      <c r="T354" s="111">
        <v>0.155882353</v>
      </c>
      <c r="U354" s="111">
        <v>0</v>
      </c>
      <c r="V354" s="110">
        <f t="shared" si="75"/>
        <v>4.9036831330771344E-2</v>
      </c>
      <c r="W354" s="110">
        <v>0.22500000000000001</v>
      </c>
      <c r="X354" s="110">
        <v>0.22500000000000001</v>
      </c>
      <c r="Y354" s="110">
        <f t="shared" si="76"/>
        <v>0.173238636375</v>
      </c>
      <c r="Z354" s="2">
        <v>0.1</v>
      </c>
      <c r="AA354" s="2">
        <v>0.17499999999999999</v>
      </c>
      <c r="AB354" s="2">
        <v>0.22500000000000001</v>
      </c>
      <c r="AC354" s="110"/>
      <c r="AD354" s="44">
        <f t="shared" si="77"/>
        <v>1.27902792400632</v>
      </c>
      <c r="AE354" s="44">
        <f t="shared" si="78"/>
        <v>12.5913118966614</v>
      </c>
      <c r="AF354" s="44">
        <f t="shared" si="79"/>
        <v>3.5210175895639799</v>
      </c>
      <c r="AG354" s="44">
        <f t="shared" si="80"/>
        <v>0</v>
      </c>
      <c r="AH354" s="44">
        <f t="shared" si="81"/>
        <v>3.5210175895639799</v>
      </c>
      <c r="AI354" s="44">
        <v>517.37694444399995</v>
      </c>
      <c r="AJ354" s="111">
        <f t="shared" si="82"/>
        <v>6.8055169975690501E-3</v>
      </c>
      <c r="AK354" s="2">
        <f t="shared" si="83"/>
        <v>595</v>
      </c>
    </row>
    <row r="355" spans="1:37">
      <c r="A355" s="2">
        <v>44</v>
      </c>
      <c r="B355" s="2" t="s">
        <v>108</v>
      </c>
      <c r="C355" s="2" t="s">
        <v>17</v>
      </c>
      <c r="D355" s="2" t="s">
        <v>414</v>
      </c>
      <c r="E355" s="2" t="s">
        <v>767</v>
      </c>
      <c r="F355" s="2" t="s">
        <v>64</v>
      </c>
      <c r="H355" s="2" t="s">
        <v>879</v>
      </c>
      <c r="I355" s="2">
        <v>8544</v>
      </c>
      <c r="J355" s="193">
        <v>2602</v>
      </c>
      <c r="K355" s="110">
        <f t="shared" si="70"/>
        <v>0.30454119850187267</v>
      </c>
      <c r="L355" s="44">
        <f t="shared" si="71"/>
        <v>2.9417905874699999</v>
      </c>
      <c r="M355" s="44">
        <f t="shared" si="72"/>
        <v>8.2672172497999998</v>
      </c>
      <c r="N355" s="44">
        <f t="shared" si="73"/>
        <v>1.8009921627300001</v>
      </c>
      <c r="O355" s="44">
        <f t="shared" si="74"/>
        <v>0</v>
      </c>
      <c r="P355" s="2">
        <v>1306048</v>
      </c>
      <c r="Q355" s="193">
        <v>2.0316627629999999</v>
      </c>
      <c r="R355" s="111">
        <v>0.226117647</v>
      </c>
      <c r="S355" s="111">
        <v>0.63545098</v>
      </c>
      <c r="T355" s="111">
        <v>0.138431373</v>
      </c>
      <c r="U355" s="111">
        <v>0</v>
      </c>
      <c r="V355" s="110">
        <f t="shared" si="75"/>
        <v>4.2158056243679777E-2</v>
      </c>
      <c r="W355" s="110">
        <v>0.22500000000000001</v>
      </c>
      <c r="X355" s="110">
        <v>0.22500000000000001</v>
      </c>
      <c r="Y355" s="110">
        <f t="shared" si="76"/>
        <v>0.164962745125</v>
      </c>
      <c r="Z355" s="2">
        <v>0.1</v>
      </c>
      <c r="AA355" s="2">
        <v>0.17499999999999999</v>
      </c>
      <c r="AB355" s="2">
        <v>0.22500000000000001</v>
      </c>
      <c r="AC355" s="110"/>
      <c r="AD355" s="44">
        <f t="shared" si="77"/>
        <v>2.57700855462372</v>
      </c>
      <c r="AE355" s="44">
        <f t="shared" si="78"/>
        <v>12.673644043943399</v>
      </c>
      <c r="AF355" s="44">
        <f t="shared" si="79"/>
        <v>3.5497555527408302</v>
      </c>
      <c r="AG355" s="44">
        <f t="shared" si="80"/>
        <v>0</v>
      </c>
      <c r="AH355" s="44">
        <f t="shared" si="81"/>
        <v>3.5497555527408302</v>
      </c>
      <c r="AI355" s="44">
        <v>517.37694444399995</v>
      </c>
      <c r="AJ355" s="111">
        <f t="shared" si="82"/>
        <v>6.861062501645838E-3</v>
      </c>
      <c r="AK355" s="2">
        <f t="shared" si="83"/>
        <v>600</v>
      </c>
    </row>
    <row r="356" spans="1:37">
      <c r="A356" s="2">
        <v>45</v>
      </c>
      <c r="B356" s="2" t="s">
        <v>109</v>
      </c>
      <c r="C356" s="2" t="s">
        <v>17</v>
      </c>
      <c r="D356" s="2" t="s">
        <v>414</v>
      </c>
      <c r="E356" s="2" t="s">
        <v>767</v>
      </c>
      <c r="F356" s="2" t="s">
        <v>64</v>
      </c>
      <c r="H356" s="2" t="s">
        <v>879</v>
      </c>
      <c r="I356" s="2">
        <v>10029</v>
      </c>
      <c r="J356" s="2">
        <v>4497</v>
      </c>
      <c r="K356" s="110">
        <f t="shared" si="70"/>
        <v>0.44839964104098118</v>
      </c>
      <c r="L356" s="44">
        <f t="shared" si="71"/>
        <v>1.8765055067699998</v>
      </c>
      <c r="M356" s="44">
        <f t="shared" si="72"/>
        <v>13.820480822085001</v>
      </c>
      <c r="N356" s="44">
        <f t="shared" si="73"/>
        <v>6.7880136486599998</v>
      </c>
      <c r="O356" s="44">
        <f t="shared" si="74"/>
        <v>0</v>
      </c>
      <c r="P356" s="2">
        <v>1846020</v>
      </c>
      <c r="Q356" s="2">
        <v>4.9816022310000001</v>
      </c>
      <c r="R356" s="111">
        <v>8.3455881999999995E-2</v>
      </c>
      <c r="S356" s="111">
        <v>0.61465336100000001</v>
      </c>
      <c r="T356" s="111">
        <v>0.30189075599999998</v>
      </c>
      <c r="U356" s="111">
        <v>0</v>
      </c>
      <c r="V356" s="110">
        <f t="shared" si="75"/>
        <v>0.13536770662399042</v>
      </c>
      <c r="W356" s="110">
        <v>0.22578124999999999</v>
      </c>
      <c r="X356" s="110">
        <v>0.22500000000000001</v>
      </c>
      <c r="Y356" s="110">
        <f t="shared" si="76"/>
        <v>0.18383534647499999</v>
      </c>
      <c r="Z356" s="2">
        <v>0.1</v>
      </c>
      <c r="AA356" s="2">
        <v>0.17499999999999999</v>
      </c>
      <c r="AB356" s="2">
        <v>0.22500000000000001</v>
      </c>
      <c r="AC356" s="110"/>
      <c r="AD356" s="44">
        <f t="shared" si="77"/>
        <v>1.6438188239305198</v>
      </c>
      <c r="AE356" s="44">
        <f t="shared" si="78"/>
        <v>21.186797100256307</v>
      </c>
      <c r="AF356" s="44">
        <f t="shared" si="79"/>
        <v>13.379174901508861</v>
      </c>
      <c r="AG356" s="44">
        <f t="shared" si="80"/>
        <v>0</v>
      </c>
      <c r="AH356" s="44">
        <f t="shared" si="81"/>
        <v>13.379174901508861</v>
      </c>
      <c r="AI356" s="44">
        <v>517.37694444399995</v>
      </c>
      <c r="AJ356" s="111">
        <f t="shared" si="82"/>
        <v>2.5859627192871562E-2</v>
      </c>
      <c r="AK356" s="2">
        <f t="shared" si="83"/>
        <v>2263</v>
      </c>
    </row>
    <row r="357" spans="1:37">
      <c r="A357" s="2">
        <v>304</v>
      </c>
      <c r="B357" s="2" t="s">
        <v>355</v>
      </c>
      <c r="C357" s="2" t="s">
        <v>17</v>
      </c>
      <c r="D357" s="2" t="s">
        <v>414</v>
      </c>
      <c r="E357" s="2" t="s">
        <v>767</v>
      </c>
      <c r="F357" s="2" t="s">
        <v>64</v>
      </c>
      <c r="H357" s="2" t="s">
        <v>879</v>
      </c>
      <c r="I357" s="2">
        <v>882</v>
      </c>
      <c r="J357" s="2">
        <v>40</v>
      </c>
      <c r="K357" s="110">
        <f t="shared" si="70"/>
        <v>4.5351473922902494E-2</v>
      </c>
      <c r="L357" s="44">
        <f t="shared" si="71"/>
        <v>0</v>
      </c>
      <c r="M357" s="44">
        <f t="shared" si="72"/>
        <v>0.117565923</v>
      </c>
      <c r="N357" s="44">
        <f t="shared" si="73"/>
        <v>8.2434076999999994E-2</v>
      </c>
      <c r="O357" s="44">
        <f t="shared" si="74"/>
        <v>0</v>
      </c>
      <c r="P357" s="2">
        <v>3520031</v>
      </c>
      <c r="Q357" s="2">
        <v>1.6155297999999998E-2</v>
      </c>
      <c r="R357" s="111">
        <v>0</v>
      </c>
      <c r="S357" s="111">
        <v>0.58782961499999997</v>
      </c>
      <c r="T357" s="111">
        <v>0.41217038499999997</v>
      </c>
      <c r="U357" s="111">
        <v>0</v>
      </c>
      <c r="V357" s="110">
        <f t="shared" si="75"/>
        <v>1.869253446712018E-2</v>
      </c>
      <c r="W357" s="110">
        <v>0.22500000000000001</v>
      </c>
      <c r="X357" s="110">
        <v>0.22500000000000001</v>
      </c>
      <c r="Y357" s="110">
        <f t="shared" si="76"/>
        <v>0.19560851925</v>
      </c>
      <c r="Z357" s="2" t="s">
        <v>532</v>
      </c>
      <c r="AA357" s="2">
        <v>0.17499999999999999</v>
      </c>
      <c r="AB357" s="2">
        <v>0.22500000000000001</v>
      </c>
      <c r="AC357" s="110"/>
      <c r="AD357" s="44">
        <f t="shared" si="77"/>
        <v>0</v>
      </c>
      <c r="AE357" s="44">
        <f t="shared" si="78"/>
        <v>0.180228559959</v>
      </c>
      <c r="AF357" s="44">
        <f t="shared" si="79"/>
        <v>0.16247756576699998</v>
      </c>
      <c r="AG357" s="44">
        <f t="shared" si="80"/>
        <v>0</v>
      </c>
      <c r="AH357" s="44">
        <f t="shared" si="81"/>
        <v>0.16247756576699998</v>
      </c>
      <c r="AI357" s="44">
        <v>517.37694444399995</v>
      </c>
      <c r="AJ357" s="111">
        <f t="shared" si="82"/>
        <v>3.1404098600026871E-4</v>
      </c>
      <c r="AK357" s="2">
        <f t="shared" si="83"/>
        <v>27</v>
      </c>
    </row>
    <row r="358" spans="1:37">
      <c r="A358" s="2">
        <v>46</v>
      </c>
      <c r="B358" s="2" t="s">
        <v>110</v>
      </c>
      <c r="C358" s="2" t="s">
        <v>17</v>
      </c>
      <c r="D358" s="2" t="s">
        <v>414</v>
      </c>
      <c r="E358" s="2" t="s">
        <v>767</v>
      </c>
      <c r="F358" s="2" t="s">
        <v>64</v>
      </c>
      <c r="H358" s="2" t="s">
        <v>879</v>
      </c>
      <c r="I358" s="2">
        <v>29676</v>
      </c>
      <c r="J358" s="2">
        <v>10835</v>
      </c>
      <c r="K358" s="110">
        <f t="shared" si="70"/>
        <v>0.36510985307992994</v>
      </c>
      <c r="L358" s="44">
        <f t="shared" si="71"/>
        <v>0</v>
      </c>
      <c r="M358" s="44">
        <f t="shared" si="72"/>
        <v>13.795014137574999</v>
      </c>
      <c r="N358" s="44">
        <f t="shared" si="73"/>
        <v>29.022356441100001</v>
      </c>
      <c r="O358" s="44">
        <f t="shared" si="74"/>
        <v>11.357629421325001</v>
      </c>
      <c r="P358" s="2">
        <v>2484826</v>
      </c>
      <c r="Q358" s="2">
        <v>25.623090108</v>
      </c>
      <c r="R358" s="111">
        <v>0</v>
      </c>
      <c r="S358" s="111">
        <v>0.254638009</v>
      </c>
      <c r="T358" s="111">
        <v>0.53571493199999998</v>
      </c>
      <c r="U358" s="111">
        <v>0.209647059</v>
      </c>
      <c r="V358" s="110">
        <f t="shared" si="75"/>
        <v>0.27213900702537408</v>
      </c>
      <c r="W358" s="110">
        <v>0.27890624999999997</v>
      </c>
      <c r="X358" s="110">
        <v>0.23627712000000001</v>
      </c>
      <c r="Y358" s="110">
        <f t="shared" si="76"/>
        <v>0.22067363632178125</v>
      </c>
      <c r="Z358" s="2" t="s">
        <v>532</v>
      </c>
      <c r="AA358" s="2">
        <v>0.17499999999999999</v>
      </c>
      <c r="AB358" s="2">
        <v>0.22500000000000001</v>
      </c>
      <c r="AC358" s="110">
        <v>0.26509375000000002</v>
      </c>
      <c r="AD358" s="44">
        <f t="shared" si="77"/>
        <v>0</v>
      </c>
      <c r="AE358" s="44">
        <f t="shared" si="78"/>
        <v>21.147756672902474</v>
      </c>
      <c r="AF358" s="44">
        <f t="shared" si="79"/>
        <v>57.203064545408104</v>
      </c>
      <c r="AG358" s="44">
        <f t="shared" si="80"/>
        <v>26.374928391826121</v>
      </c>
      <c r="AH358" s="44">
        <f t="shared" si="81"/>
        <v>83.577992937234228</v>
      </c>
      <c r="AI358" s="44">
        <v>517.37694444399995</v>
      </c>
      <c r="AJ358" s="111">
        <f t="shared" si="82"/>
        <v>0.16154178077465642</v>
      </c>
      <c r="AK358" s="2">
        <f t="shared" si="83"/>
        <v>13460</v>
      </c>
    </row>
    <row r="359" spans="1:37">
      <c r="A359" s="2">
        <v>305</v>
      </c>
      <c r="B359" s="2" t="s">
        <v>356</v>
      </c>
      <c r="C359" s="2" t="s">
        <v>17</v>
      </c>
      <c r="D359" s="2" t="s">
        <v>414</v>
      </c>
      <c r="E359" s="2" t="s">
        <v>767</v>
      </c>
      <c r="F359" s="2" t="s">
        <v>64</v>
      </c>
      <c r="H359" s="2" t="s">
        <v>879</v>
      </c>
      <c r="I359" s="2">
        <v>379</v>
      </c>
      <c r="J359" s="193">
        <v>59</v>
      </c>
      <c r="K359" s="110">
        <f t="shared" si="70"/>
        <v>0.15567282321899736</v>
      </c>
      <c r="L359" s="44">
        <f t="shared" si="71"/>
        <v>0</v>
      </c>
      <c r="M359" s="44">
        <f t="shared" si="72"/>
        <v>0</v>
      </c>
      <c r="N359" s="44">
        <f t="shared" si="73"/>
        <v>2.8825163309999999E-2</v>
      </c>
      <c r="O359" s="44">
        <f t="shared" si="74"/>
        <v>0.26617483669000003</v>
      </c>
      <c r="P359" s="2">
        <v>671489</v>
      </c>
      <c r="Q359" s="193">
        <v>0.57945056500000003</v>
      </c>
      <c r="R359" s="111">
        <v>0</v>
      </c>
      <c r="S359" s="111">
        <v>0</v>
      </c>
      <c r="T359" s="111">
        <v>9.7712417999999995E-2</v>
      </c>
      <c r="U359" s="111">
        <v>0.90228758200000003</v>
      </c>
      <c r="V359" s="110">
        <f t="shared" si="75"/>
        <v>0.15567282321899736</v>
      </c>
      <c r="W359" s="110">
        <v>0.35912500000000003</v>
      </c>
      <c r="X359" s="110">
        <v>0.29611467299999999</v>
      </c>
      <c r="Y359" s="110">
        <f t="shared" si="76"/>
        <v>0.29611467279885972</v>
      </c>
      <c r="Z359" s="2" t="s">
        <v>532</v>
      </c>
      <c r="AA359" s="2" t="s">
        <v>532</v>
      </c>
      <c r="AB359" s="2">
        <v>0.22500000000000001</v>
      </c>
      <c r="AC359" s="110">
        <v>0.30381597199999999</v>
      </c>
      <c r="AD359" s="44">
        <f t="shared" si="77"/>
        <v>0</v>
      </c>
      <c r="AE359" s="44">
        <f t="shared" si="78"/>
        <v>0</v>
      </c>
      <c r="AF359" s="44">
        <f t="shared" si="79"/>
        <v>5.6814396884009993E-2</v>
      </c>
      <c r="AG359" s="44">
        <f t="shared" si="80"/>
        <v>0.70840514056280324</v>
      </c>
      <c r="AH359" s="44">
        <f t="shared" si="81"/>
        <v>0.76521953744681326</v>
      </c>
      <c r="AI359" s="44">
        <v>517.37694444399995</v>
      </c>
      <c r="AJ359" s="111">
        <f t="shared" si="82"/>
        <v>1.4790367944771056E-3</v>
      </c>
      <c r="AK359" s="2">
        <f t="shared" si="83"/>
        <v>98</v>
      </c>
    </row>
    <row r="360" spans="1:37">
      <c r="A360" s="2">
        <v>306</v>
      </c>
      <c r="B360" s="2" t="s">
        <v>357</v>
      </c>
      <c r="C360" s="2" t="s">
        <v>17</v>
      </c>
      <c r="D360" s="2" t="s">
        <v>414</v>
      </c>
      <c r="E360" s="2" t="s">
        <v>767</v>
      </c>
      <c r="F360" s="2" t="s">
        <v>64</v>
      </c>
      <c r="H360" s="2" t="s">
        <v>879</v>
      </c>
      <c r="I360" s="2">
        <v>755</v>
      </c>
      <c r="J360" s="193">
        <v>143</v>
      </c>
      <c r="K360" s="110">
        <f t="shared" si="70"/>
        <v>0.18940397350993377</v>
      </c>
      <c r="L360" s="44">
        <f t="shared" si="71"/>
        <v>0</v>
      </c>
      <c r="M360" s="44">
        <f t="shared" si="72"/>
        <v>0</v>
      </c>
      <c r="N360" s="44">
        <f t="shared" si="73"/>
        <v>0.34007563017999998</v>
      </c>
      <c r="O360" s="44">
        <f t="shared" si="74"/>
        <v>0.37492436982000005</v>
      </c>
      <c r="P360" s="2">
        <v>1787408</v>
      </c>
      <c r="Q360" s="193">
        <v>0.36200779300000002</v>
      </c>
      <c r="R360" s="111">
        <v>0</v>
      </c>
      <c r="S360" s="111">
        <v>0</v>
      </c>
      <c r="T360" s="111">
        <v>0.47563025199999998</v>
      </c>
      <c r="U360" s="111">
        <v>0.52436974800000002</v>
      </c>
      <c r="V360" s="110">
        <f t="shared" si="75"/>
        <v>0.18940397350993377</v>
      </c>
      <c r="W360" s="110">
        <v>0.26774999999999999</v>
      </c>
      <c r="X360" s="110">
        <v>0.24217966399999999</v>
      </c>
      <c r="Y360" s="110">
        <f t="shared" si="76"/>
        <v>0.24217966386885001</v>
      </c>
      <c r="Z360" s="2" t="s">
        <v>532</v>
      </c>
      <c r="AA360" s="2" t="s">
        <v>532</v>
      </c>
      <c r="AB360" s="2">
        <v>0.22500000000000001</v>
      </c>
      <c r="AC360" s="110">
        <v>0.25776250000000001</v>
      </c>
      <c r="AD360" s="44">
        <f t="shared" si="77"/>
        <v>0</v>
      </c>
      <c r="AE360" s="44">
        <f t="shared" si="78"/>
        <v>0</v>
      </c>
      <c r="AF360" s="44">
        <f t="shared" si="79"/>
        <v>0.67028906708477998</v>
      </c>
      <c r="AG360" s="44">
        <f t="shared" si="80"/>
        <v>0.84657903959137526</v>
      </c>
      <c r="AH360" s="44">
        <f t="shared" si="81"/>
        <v>1.5168681066761551</v>
      </c>
      <c r="AI360" s="44">
        <v>517.37694444399995</v>
      </c>
      <c r="AJ360" s="111">
        <f t="shared" si="82"/>
        <v>2.9318432585090548E-3</v>
      </c>
      <c r="AK360" s="2">
        <f t="shared" si="83"/>
        <v>238</v>
      </c>
    </row>
    <row r="361" spans="1:37">
      <c r="A361" s="2">
        <v>47</v>
      </c>
      <c r="B361" s="2" t="s">
        <v>111</v>
      </c>
      <c r="C361" s="2" t="s">
        <v>17</v>
      </c>
      <c r="D361" s="2" t="s">
        <v>414</v>
      </c>
      <c r="E361" s="2" t="s">
        <v>767</v>
      </c>
      <c r="F361" s="2" t="s">
        <v>64</v>
      </c>
      <c r="H361" s="2" t="s">
        <v>879</v>
      </c>
      <c r="I361" s="2">
        <v>7447</v>
      </c>
      <c r="J361" s="193">
        <v>1527</v>
      </c>
      <c r="K361" s="110">
        <f t="shared" si="70"/>
        <v>0.20504901302537934</v>
      </c>
      <c r="L361" s="44">
        <f t="shared" si="71"/>
        <v>3.71822136204</v>
      </c>
      <c r="M361" s="44">
        <f t="shared" si="72"/>
        <v>3.9167786379600007</v>
      </c>
      <c r="N361" s="44">
        <f t="shared" si="73"/>
        <v>0</v>
      </c>
      <c r="O361" s="44">
        <f t="shared" si="74"/>
        <v>0</v>
      </c>
      <c r="P361" s="2">
        <v>3922369</v>
      </c>
      <c r="Q361" s="193">
        <v>0</v>
      </c>
      <c r="R361" s="111">
        <v>0.48699690400000001</v>
      </c>
      <c r="S361" s="111">
        <v>0.51300309600000005</v>
      </c>
      <c r="T361" s="111">
        <v>0</v>
      </c>
      <c r="U361" s="111">
        <v>0</v>
      </c>
      <c r="V361" s="110">
        <f t="shared" si="75"/>
        <v>0</v>
      </c>
      <c r="W361" s="110">
        <v>0.17531249999999998</v>
      </c>
      <c r="X361" s="110"/>
      <c r="Y361" s="110">
        <f t="shared" si="76"/>
        <v>0.13847523219999999</v>
      </c>
      <c r="Z361" s="2">
        <v>0.1</v>
      </c>
      <c r="AA361" s="2">
        <v>0.17499999999999999</v>
      </c>
      <c r="AB361" s="2" t="s">
        <v>532</v>
      </c>
      <c r="AC361" s="110"/>
      <c r="AD361" s="44">
        <f t="shared" si="77"/>
        <v>3.2571619131470402</v>
      </c>
      <c r="AE361" s="44">
        <f t="shared" si="78"/>
        <v>6.0044216519926801</v>
      </c>
      <c r="AF361" s="44">
        <f t="shared" si="79"/>
        <v>0</v>
      </c>
      <c r="AG361" s="44">
        <f t="shared" si="80"/>
        <v>0</v>
      </c>
      <c r="AH361" s="44">
        <f t="shared" si="81"/>
        <v>0</v>
      </c>
      <c r="AI361" s="44">
        <v>517.37694444399995</v>
      </c>
      <c r="AJ361" s="111">
        <f t="shared" si="82"/>
        <v>0</v>
      </c>
      <c r="AK361" s="2">
        <f t="shared" si="83"/>
        <v>0</v>
      </c>
    </row>
    <row r="362" spans="1:37">
      <c r="A362" s="2">
        <v>48</v>
      </c>
      <c r="B362" s="2" t="s">
        <v>112</v>
      </c>
      <c r="C362" s="2" t="s">
        <v>17</v>
      </c>
      <c r="D362" s="2" t="s">
        <v>414</v>
      </c>
      <c r="E362" s="2" t="s">
        <v>767</v>
      </c>
      <c r="F362" s="2" t="s">
        <v>64</v>
      </c>
      <c r="H362" s="2" t="s">
        <v>879</v>
      </c>
      <c r="I362" s="2">
        <v>5384</v>
      </c>
      <c r="J362" s="2">
        <v>1951</v>
      </c>
      <c r="K362" s="110">
        <f t="shared" si="70"/>
        <v>0.36236998514115898</v>
      </c>
      <c r="L362" s="44">
        <f t="shared" si="71"/>
        <v>4.8301595605449998</v>
      </c>
      <c r="M362" s="44">
        <f t="shared" si="72"/>
        <v>4.9248404394550001</v>
      </c>
      <c r="N362" s="44">
        <f t="shared" si="73"/>
        <v>0</v>
      </c>
      <c r="O362" s="44">
        <f t="shared" si="74"/>
        <v>0</v>
      </c>
      <c r="P362" s="2">
        <v>1040091</v>
      </c>
      <c r="Q362" s="2">
        <v>0</v>
      </c>
      <c r="R362" s="111">
        <v>0.495147059</v>
      </c>
      <c r="S362" s="111">
        <v>0.504852941</v>
      </c>
      <c r="T362" s="111">
        <v>0</v>
      </c>
      <c r="U362" s="111">
        <v>0</v>
      </c>
      <c r="V362" s="110">
        <f t="shared" si="75"/>
        <v>0</v>
      </c>
      <c r="W362" s="110">
        <v>0.18487500000000001</v>
      </c>
      <c r="X362" s="110"/>
      <c r="Y362" s="110">
        <f t="shared" si="76"/>
        <v>0.13786397057499999</v>
      </c>
      <c r="Z362" s="2">
        <v>0.1</v>
      </c>
      <c r="AA362" s="2">
        <v>0.17499999999999999</v>
      </c>
      <c r="AB362" s="2" t="s">
        <v>532</v>
      </c>
      <c r="AC362" s="110"/>
      <c r="AD362" s="44">
        <f t="shared" si="77"/>
        <v>4.2312197750374194</v>
      </c>
      <c r="AE362" s="44">
        <f t="shared" si="78"/>
        <v>7.5497803936845136</v>
      </c>
      <c r="AF362" s="44">
        <f t="shared" si="79"/>
        <v>0</v>
      </c>
      <c r="AG362" s="44">
        <f t="shared" si="80"/>
        <v>0</v>
      </c>
      <c r="AH362" s="44">
        <f t="shared" si="81"/>
        <v>0</v>
      </c>
      <c r="AI362" s="44">
        <v>517.37694444399995</v>
      </c>
      <c r="AJ362" s="111">
        <f t="shared" si="82"/>
        <v>0</v>
      </c>
      <c r="AK362" s="2">
        <f t="shared" si="83"/>
        <v>0</v>
      </c>
    </row>
    <row r="363" spans="1:37">
      <c r="A363" s="2">
        <v>49</v>
      </c>
      <c r="B363" s="2" t="s">
        <v>113</v>
      </c>
      <c r="C363" s="2" t="s">
        <v>17</v>
      </c>
      <c r="D363" s="2" t="s">
        <v>414</v>
      </c>
      <c r="E363" s="2" t="s">
        <v>767</v>
      </c>
      <c r="F363" s="2" t="s">
        <v>64</v>
      </c>
      <c r="H363" s="2" t="s">
        <v>879</v>
      </c>
      <c r="I363" s="2">
        <v>8293</v>
      </c>
      <c r="J363" s="2">
        <v>2920</v>
      </c>
      <c r="K363" s="110">
        <f t="shared" si="70"/>
        <v>0.35210418425177858</v>
      </c>
      <c r="L363" s="44">
        <f t="shared" si="71"/>
        <v>5.3722479009999997</v>
      </c>
      <c r="M363" s="44">
        <f t="shared" si="72"/>
        <v>6.671489126</v>
      </c>
      <c r="N363" s="44">
        <f t="shared" si="73"/>
        <v>2.5562629729999999</v>
      </c>
      <c r="O363" s="44">
        <f t="shared" si="74"/>
        <v>0</v>
      </c>
      <c r="P363" s="2">
        <v>1213712</v>
      </c>
      <c r="Q363" s="2">
        <v>2.9769417319999998</v>
      </c>
      <c r="R363" s="111">
        <v>0.367962185</v>
      </c>
      <c r="S363" s="111">
        <v>0.45695131</v>
      </c>
      <c r="T363" s="111">
        <v>0.175086505</v>
      </c>
      <c r="U363" s="111">
        <v>0</v>
      </c>
      <c r="V363" s="110">
        <f t="shared" si="75"/>
        <v>6.1648691016519951E-2</v>
      </c>
      <c r="W363" s="110">
        <v>0.22500000000000001</v>
      </c>
      <c r="X363" s="110">
        <v>0.22500000000000001</v>
      </c>
      <c r="Y363" s="110">
        <f t="shared" si="76"/>
        <v>0.15615716137500002</v>
      </c>
      <c r="Z363" s="2">
        <v>0.1</v>
      </c>
      <c r="AA363" s="2">
        <v>0.17499999999999999</v>
      </c>
      <c r="AB363" s="2">
        <v>0.22500000000000001</v>
      </c>
      <c r="AC363" s="110"/>
      <c r="AD363" s="44">
        <f t="shared" si="77"/>
        <v>4.7060891612760001</v>
      </c>
      <c r="AE363" s="44">
        <f t="shared" si="78"/>
        <v>10.227392830157999</v>
      </c>
      <c r="AF363" s="44">
        <f t="shared" si="79"/>
        <v>5.0383943197829995</v>
      </c>
      <c r="AG363" s="44">
        <f t="shared" si="80"/>
        <v>0</v>
      </c>
      <c r="AH363" s="44">
        <f t="shared" si="81"/>
        <v>5.0383943197829995</v>
      </c>
      <c r="AI363" s="44">
        <v>517.37694444399995</v>
      </c>
      <c r="AJ363" s="111">
        <f t="shared" si="82"/>
        <v>9.7383433372693461E-3</v>
      </c>
      <c r="AK363" s="2">
        <f t="shared" si="83"/>
        <v>852</v>
      </c>
    </row>
    <row r="364" spans="1:37">
      <c r="A364" s="2">
        <v>50</v>
      </c>
      <c r="B364" s="2" t="s">
        <v>114</v>
      </c>
      <c r="C364" s="2" t="s">
        <v>17</v>
      </c>
      <c r="D364" s="2" t="s">
        <v>414</v>
      </c>
      <c r="E364" s="2" t="s">
        <v>767</v>
      </c>
      <c r="F364" s="2" t="s">
        <v>64</v>
      </c>
      <c r="H364" s="2" t="s">
        <v>879</v>
      </c>
      <c r="I364" s="2">
        <v>22882</v>
      </c>
      <c r="J364" s="193">
        <v>11634</v>
      </c>
      <c r="K364" s="110">
        <f t="shared" si="70"/>
        <v>0.50843457739708064</v>
      </c>
      <c r="L364" s="44">
        <f t="shared" si="71"/>
        <v>0</v>
      </c>
      <c r="M364" s="44">
        <f t="shared" si="72"/>
        <v>0</v>
      </c>
      <c r="N364" s="44">
        <f t="shared" si="73"/>
        <v>13.41820588773</v>
      </c>
      <c r="O364" s="44">
        <f t="shared" si="74"/>
        <v>44.751794112269998</v>
      </c>
      <c r="P364" s="2">
        <v>1612362</v>
      </c>
      <c r="Q364" s="193">
        <v>70.874042896999995</v>
      </c>
      <c r="R364" s="111">
        <v>0</v>
      </c>
      <c r="S364" s="111">
        <v>0</v>
      </c>
      <c r="T364" s="111">
        <v>0.23067226900000001</v>
      </c>
      <c r="U364" s="111">
        <v>0.76932773099999996</v>
      </c>
      <c r="V364" s="110">
        <f t="shared" si="75"/>
        <v>0.50843457739708064</v>
      </c>
      <c r="W364" s="110">
        <v>0.34531249999999997</v>
      </c>
      <c r="X364" s="110">
        <v>0.278324028</v>
      </c>
      <c r="Y364" s="110">
        <f t="shared" si="76"/>
        <v>0.27832402835493747</v>
      </c>
      <c r="Z364" s="2" t="s">
        <v>532</v>
      </c>
      <c r="AA364" s="2" t="s">
        <v>532</v>
      </c>
      <c r="AB364" s="2">
        <v>0.22500000000000001</v>
      </c>
      <c r="AC364" s="110">
        <v>0.29431249999999998</v>
      </c>
      <c r="AD364" s="44">
        <f t="shared" si="77"/>
        <v>0</v>
      </c>
      <c r="AE364" s="44">
        <f t="shared" si="78"/>
        <v>0</v>
      </c>
      <c r="AF364" s="44">
        <f t="shared" si="79"/>
        <v>26.447283804715831</v>
      </c>
      <c r="AG364" s="44">
        <f t="shared" si="80"/>
        <v>115.37806866488697</v>
      </c>
      <c r="AH364" s="44">
        <f t="shared" si="81"/>
        <v>141.82535246960279</v>
      </c>
      <c r="AI364" s="44">
        <v>517.37694444399995</v>
      </c>
      <c r="AJ364" s="111">
        <f t="shared" si="82"/>
        <v>0.27412383561469994</v>
      </c>
      <c r="AK364" s="2">
        <f t="shared" si="83"/>
        <v>19390</v>
      </c>
    </row>
    <row r="365" spans="1:37">
      <c r="A365" s="2">
        <v>51</v>
      </c>
      <c r="B365" s="2" t="s">
        <v>115</v>
      </c>
      <c r="C365" s="2" t="s">
        <v>17</v>
      </c>
      <c r="D365" s="2" t="s">
        <v>414</v>
      </c>
      <c r="E365" s="2" t="s">
        <v>767</v>
      </c>
      <c r="F365" s="2" t="s">
        <v>64</v>
      </c>
      <c r="H365" s="2" t="s">
        <v>879</v>
      </c>
      <c r="I365" s="2">
        <v>8124</v>
      </c>
      <c r="J365" s="193">
        <v>3500</v>
      </c>
      <c r="K365" s="110">
        <f t="shared" si="70"/>
        <v>0.43082225504677496</v>
      </c>
      <c r="L365" s="44">
        <f t="shared" si="71"/>
        <v>0</v>
      </c>
      <c r="M365" s="44">
        <f t="shared" si="72"/>
        <v>6.1744117575000006</v>
      </c>
      <c r="N365" s="44">
        <f t="shared" si="73"/>
        <v>11.3255882425</v>
      </c>
      <c r="O365" s="44">
        <f t="shared" si="74"/>
        <v>0</v>
      </c>
      <c r="P365" s="2">
        <v>1598164</v>
      </c>
      <c r="Q365" s="193">
        <v>10.312180677000001</v>
      </c>
      <c r="R365" s="111">
        <v>0</v>
      </c>
      <c r="S365" s="111">
        <v>0.35282352900000002</v>
      </c>
      <c r="T365" s="111">
        <v>0.64717647099999998</v>
      </c>
      <c r="U365" s="111">
        <v>0</v>
      </c>
      <c r="V365" s="110">
        <f t="shared" si="75"/>
        <v>0.27881802664943373</v>
      </c>
      <c r="W365" s="110">
        <v>0.24278125</v>
      </c>
      <c r="X365" s="110">
        <v>0.22500000000000001</v>
      </c>
      <c r="Y365" s="110">
        <f t="shared" si="76"/>
        <v>0.20735882355000002</v>
      </c>
      <c r="Z365" s="2" t="s">
        <v>532</v>
      </c>
      <c r="AA365" s="2">
        <v>0.17499999999999999</v>
      </c>
      <c r="AB365" s="2">
        <v>0.22500000000000001</v>
      </c>
      <c r="AC365" s="110"/>
      <c r="AD365" s="44">
        <f t="shared" si="77"/>
        <v>0</v>
      </c>
      <c r="AE365" s="44">
        <f t="shared" si="78"/>
        <v>9.4653732242475002</v>
      </c>
      <c r="AF365" s="44">
        <f t="shared" si="79"/>
        <v>22.3227344259675</v>
      </c>
      <c r="AG365" s="44">
        <f t="shared" si="80"/>
        <v>0</v>
      </c>
      <c r="AH365" s="44">
        <f t="shared" si="81"/>
        <v>22.3227344259675</v>
      </c>
      <c r="AI365" s="44">
        <v>517.37694444399995</v>
      </c>
      <c r="AJ365" s="111">
        <f t="shared" si="82"/>
        <v>4.3145978315590902E-2</v>
      </c>
      <c r="AK365" s="2">
        <f t="shared" si="83"/>
        <v>3775</v>
      </c>
    </row>
    <row r="366" spans="1:37">
      <c r="A366" s="2">
        <v>52</v>
      </c>
      <c r="B366" s="2" t="s">
        <v>116</v>
      </c>
      <c r="C366" s="2" t="s">
        <v>17</v>
      </c>
      <c r="D366" s="2" t="s">
        <v>414</v>
      </c>
      <c r="E366" s="2" t="s">
        <v>767</v>
      </c>
      <c r="F366" s="2" t="s">
        <v>64</v>
      </c>
      <c r="H366" s="2" t="s">
        <v>879</v>
      </c>
      <c r="I366" s="2">
        <v>9080</v>
      </c>
      <c r="J366" s="193">
        <v>4309</v>
      </c>
      <c r="K366" s="110">
        <f t="shared" si="70"/>
        <v>0.47455947136563875</v>
      </c>
      <c r="L366" s="44">
        <f t="shared" si="71"/>
        <v>0</v>
      </c>
      <c r="M366" s="44">
        <f t="shared" si="72"/>
        <v>2.0058297616599998</v>
      </c>
      <c r="N366" s="44">
        <f t="shared" si="73"/>
        <v>12.415901215174999</v>
      </c>
      <c r="O366" s="44">
        <f t="shared" si="74"/>
        <v>7.1232690231649993</v>
      </c>
      <c r="P366" s="2">
        <v>2132290</v>
      </c>
      <c r="Q366" s="193">
        <v>12.497646563</v>
      </c>
      <c r="R366" s="111">
        <v>0</v>
      </c>
      <c r="S366" s="111">
        <v>9.3099548000000004E-2</v>
      </c>
      <c r="T366" s="111">
        <v>0.57627761499999997</v>
      </c>
      <c r="U366" s="111">
        <v>0.330622837</v>
      </c>
      <c r="V366" s="110">
        <f t="shared" si="75"/>
        <v>0.43037819908237879</v>
      </c>
      <c r="W366" s="110">
        <v>0.27040624999999996</v>
      </c>
      <c r="X366" s="110">
        <v>0.238067324</v>
      </c>
      <c r="Y366" s="110">
        <f t="shared" si="76"/>
        <v>0.23219578491371873</v>
      </c>
      <c r="Z366" s="2" t="s">
        <v>532</v>
      </c>
      <c r="AA366" s="2">
        <v>0.17499999999999999</v>
      </c>
      <c r="AB366" s="2">
        <v>0.22500000000000001</v>
      </c>
      <c r="AC366" s="110">
        <v>0.26084374999999999</v>
      </c>
      <c r="AD366" s="44">
        <f t="shared" si="77"/>
        <v>0</v>
      </c>
      <c r="AE366" s="44">
        <f t="shared" si="78"/>
        <v>3.0749370246247794</v>
      </c>
      <c r="AF366" s="44">
        <f t="shared" si="79"/>
        <v>24.471741295109922</v>
      </c>
      <c r="AG366" s="44">
        <f t="shared" si="80"/>
        <v>16.27660738932807</v>
      </c>
      <c r="AH366" s="44">
        <f t="shared" si="81"/>
        <v>40.748348684437993</v>
      </c>
      <c r="AI366" s="44">
        <v>517.37694444399995</v>
      </c>
      <c r="AJ366" s="111">
        <f t="shared" si="82"/>
        <v>7.8759498508825659E-2</v>
      </c>
      <c r="AK366" s="2">
        <f t="shared" si="83"/>
        <v>6513</v>
      </c>
    </row>
    <row r="367" spans="1:37">
      <c r="A367" s="2">
        <v>53</v>
      </c>
      <c r="B367" s="2" t="s">
        <v>117</v>
      </c>
      <c r="C367" s="2" t="s">
        <v>17</v>
      </c>
      <c r="D367" s="2" t="s">
        <v>414</v>
      </c>
      <c r="E367" s="2" t="s">
        <v>767</v>
      </c>
      <c r="F367" s="2" t="s">
        <v>64</v>
      </c>
      <c r="H367" s="2" t="s">
        <v>879</v>
      </c>
      <c r="I367" s="2">
        <v>15471</v>
      </c>
      <c r="J367" s="2">
        <v>7842</v>
      </c>
      <c r="K367" s="110">
        <f t="shared" si="70"/>
        <v>0.50688384719798329</v>
      </c>
      <c r="L367" s="44">
        <f t="shared" si="71"/>
        <v>0</v>
      </c>
      <c r="M367" s="44">
        <f t="shared" si="72"/>
        <v>5.1415073537099998</v>
      </c>
      <c r="N367" s="44">
        <f t="shared" si="73"/>
        <v>18.93227940177</v>
      </c>
      <c r="O367" s="44">
        <f t="shared" si="74"/>
        <v>15.13621324452</v>
      </c>
      <c r="P367" s="2">
        <v>1699969</v>
      </c>
      <c r="Q367" s="2">
        <v>32.555221607</v>
      </c>
      <c r="R367" s="111">
        <v>0</v>
      </c>
      <c r="S367" s="111">
        <v>0.13112745100000001</v>
      </c>
      <c r="T367" s="111">
        <v>0.48284313699999998</v>
      </c>
      <c r="U367" s="111">
        <v>0.38602941200000002</v>
      </c>
      <c r="V367" s="110">
        <f t="shared" si="75"/>
        <v>0.44041746036183826</v>
      </c>
      <c r="W367" s="110">
        <v>0.34318749999999992</v>
      </c>
      <c r="X367" s="110">
        <v>0.25839099999999998</v>
      </c>
      <c r="Y367" s="110">
        <f t="shared" si="76"/>
        <v>0.24745615044562502</v>
      </c>
      <c r="Z367" s="2" t="s">
        <v>532</v>
      </c>
      <c r="AA367" s="2">
        <v>0.17499999999999999</v>
      </c>
      <c r="AB367" s="2">
        <v>0.22500000000000001</v>
      </c>
      <c r="AC367" s="110">
        <v>0.30015625000000001</v>
      </c>
      <c r="AD367" s="44">
        <f t="shared" si="77"/>
        <v>0</v>
      </c>
      <c r="AE367" s="44">
        <f t="shared" si="78"/>
        <v>7.8819307732374293</v>
      </c>
      <c r="AF367" s="44">
        <f t="shared" si="79"/>
        <v>37.315522700888671</v>
      </c>
      <c r="AG367" s="44">
        <f t="shared" si="80"/>
        <v>39.798686098477006</v>
      </c>
      <c r="AH367" s="44">
        <f t="shared" si="81"/>
        <v>77.114208799365684</v>
      </c>
      <c r="AI367" s="44">
        <v>517.37694444399995</v>
      </c>
      <c r="AJ367" s="111">
        <f t="shared" si="82"/>
        <v>0.14904840586245413</v>
      </c>
      <c r="AK367" s="2">
        <f t="shared" si="83"/>
        <v>11356</v>
      </c>
    </row>
    <row r="368" spans="1:37">
      <c r="A368" s="2">
        <v>54</v>
      </c>
      <c r="B368" s="2" t="s">
        <v>118</v>
      </c>
      <c r="C368" s="2" t="s">
        <v>17</v>
      </c>
      <c r="D368" s="2" t="s">
        <v>414</v>
      </c>
      <c r="E368" s="2" t="s">
        <v>767</v>
      </c>
      <c r="F368" s="2" t="s">
        <v>64</v>
      </c>
      <c r="H368" s="2" t="s">
        <v>879</v>
      </c>
      <c r="I368" s="2">
        <v>14900</v>
      </c>
      <c r="J368" s="2">
        <v>7661</v>
      </c>
      <c r="K368" s="110">
        <f t="shared" si="70"/>
        <v>0.51416107382550336</v>
      </c>
      <c r="L368" s="44">
        <f t="shared" si="71"/>
        <v>0</v>
      </c>
      <c r="M368" s="44">
        <f t="shared" si="72"/>
        <v>0</v>
      </c>
      <c r="N368" s="44">
        <f t="shared" si="73"/>
        <v>10.948675133484997</v>
      </c>
      <c r="O368" s="44">
        <f t="shared" si="74"/>
        <v>27.356324866514996</v>
      </c>
      <c r="P368" s="2">
        <v>2496176</v>
      </c>
      <c r="Q368" s="2">
        <v>25.610591197000002</v>
      </c>
      <c r="R368" s="111">
        <v>0</v>
      </c>
      <c r="S368" s="111">
        <v>0</v>
      </c>
      <c r="T368" s="111">
        <v>0.28582887699999998</v>
      </c>
      <c r="U368" s="111">
        <v>0.71417112299999996</v>
      </c>
      <c r="V368" s="110">
        <f t="shared" si="75"/>
        <v>0.51416107382550336</v>
      </c>
      <c r="W368" s="110">
        <v>0.37346874999999996</v>
      </c>
      <c r="X368" s="110">
        <v>0.27189936300000001</v>
      </c>
      <c r="Y368" s="110">
        <f t="shared" si="76"/>
        <v>0.27189936268831905</v>
      </c>
      <c r="Z368" s="2" t="s">
        <v>532</v>
      </c>
      <c r="AA368" s="2" t="s">
        <v>532</v>
      </c>
      <c r="AB368" s="2">
        <v>0.22500000000000001</v>
      </c>
      <c r="AC368" s="110">
        <v>0.29066964299999998</v>
      </c>
      <c r="AD368" s="44">
        <f t="shared" si="77"/>
        <v>0</v>
      </c>
      <c r="AE368" s="44">
        <f t="shared" si="78"/>
        <v>0</v>
      </c>
      <c r="AF368" s="44">
        <f t="shared" si="79"/>
        <v>21.579838688098931</v>
      </c>
      <c r="AG368" s="44">
        <f t="shared" si="80"/>
        <v>69.656481880819356</v>
      </c>
      <c r="AH368" s="44">
        <f t="shared" si="81"/>
        <v>91.236320568918288</v>
      </c>
      <c r="AI368" s="44">
        <v>517.37694444399995</v>
      </c>
      <c r="AJ368" s="111">
        <f t="shared" si="82"/>
        <v>0.17634400131023534</v>
      </c>
      <c r="AK368" s="2">
        <f t="shared" si="83"/>
        <v>12768</v>
      </c>
    </row>
    <row r="369" spans="1:37">
      <c r="A369" s="2">
        <v>55</v>
      </c>
      <c r="B369" s="2" t="s">
        <v>119</v>
      </c>
      <c r="C369" s="2" t="s">
        <v>17</v>
      </c>
      <c r="D369" s="2" t="s">
        <v>414</v>
      </c>
      <c r="E369" s="2" t="s">
        <v>767</v>
      </c>
      <c r="F369" s="2" t="s">
        <v>64</v>
      </c>
      <c r="H369" s="2" t="s">
        <v>879</v>
      </c>
      <c r="I369" s="2">
        <v>5298</v>
      </c>
      <c r="J369" s="2">
        <v>1737</v>
      </c>
      <c r="K369" s="110">
        <f t="shared" si="70"/>
        <v>0.3278595696489241</v>
      </c>
      <c r="L369" s="44">
        <f t="shared" si="71"/>
        <v>0</v>
      </c>
      <c r="M369" s="44">
        <f t="shared" si="72"/>
        <v>0</v>
      </c>
      <c r="N369" s="44">
        <f t="shared" si="73"/>
        <v>4.6873455851700001</v>
      </c>
      <c r="O369" s="44">
        <f t="shared" si="74"/>
        <v>3.9976544148299995</v>
      </c>
      <c r="P369" s="2">
        <v>5173623</v>
      </c>
      <c r="Q369" s="2">
        <v>1.3760487969999999</v>
      </c>
      <c r="R369" s="111">
        <v>0</v>
      </c>
      <c r="S369" s="111">
        <v>0</v>
      </c>
      <c r="T369" s="111">
        <v>0.53970588200000003</v>
      </c>
      <c r="U369" s="111">
        <v>0.46029411799999997</v>
      </c>
      <c r="V369" s="110">
        <f t="shared" si="75"/>
        <v>0.3278595696489241</v>
      </c>
      <c r="W369" s="110">
        <v>0.27784374999999994</v>
      </c>
      <c r="X369" s="110">
        <v>0.242232261</v>
      </c>
      <c r="Y369" s="110">
        <f t="shared" si="76"/>
        <v>0.24223226104262499</v>
      </c>
      <c r="Z369" s="2" t="s">
        <v>532</v>
      </c>
      <c r="AA369" s="2" t="s">
        <v>532</v>
      </c>
      <c r="AB369" s="2">
        <v>0.22500000000000001</v>
      </c>
      <c r="AC369" s="110">
        <v>0.26243749999999999</v>
      </c>
      <c r="AD369" s="44">
        <f t="shared" si="77"/>
        <v>0</v>
      </c>
      <c r="AE369" s="44">
        <f t="shared" si="78"/>
        <v>0</v>
      </c>
      <c r="AF369" s="44">
        <f t="shared" si="79"/>
        <v>9.2387581483700707</v>
      </c>
      <c r="AG369" s="44">
        <f t="shared" si="80"/>
        <v>9.1904176111094635</v>
      </c>
      <c r="AH369" s="44">
        <f t="shared" si="81"/>
        <v>18.429175759479534</v>
      </c>
      <c r="AI369" s="44">
        <v>517.37694444399995</v>
      </c>
      <c r="AJ369" s="111">
        <f t="shared" si="82"/>
        <v>3.5620403957668585E-2</v>
      </c>
      <c r="AK369" s="2">
        <f t="shared" si="83"/>
        <v>2895</v>
      </c>
    </row>
    <row r="370" spans="1:37">
      <c r="A370" s="2">
        <v>56</v>
      </c>
      <c r="B370" s="2" t="s">
        <v>120</v>
      </c>
      <c r="C370" s="2" t="s">
        <v>17</v>
      </c>
      <c r="D370" s="2" t="s">
        <v>414</v>
      </c>
      <c r="E370" s="2" t="s">
        <v>767</v>
      </c>
      <c r="F370" s="2" t="s">
        <v>64</v>
      </c>
      <c r="H370" s="2" t="s">
        <v>879</v>
      </c>
      <c r="I370" s="2">
        <v>7386</v>
      </c>
      <c r="J370" s="2">
        <v>1700</v>
      </c>
      <c r="K370" s="110">
        <f t="shared" si="70"/>
        <v>0.23016517736257786</v>
      </c>
      <c r="L370" s="44">
        <f t="shared" si="71"/>
        <v>0</v>
      </c>
      <c r="M370" s="44">
        <f t="shared" si="72"/>
        <v>2.0578124980000001</v>
      </c>
      <c r="N370" s="44">
        <f t="shared" si="73"/>
        <v>3.8571875025</v>
      </c>
      <c r="O370" s="44">
        <f t="shared" si="74"/>
        <v>2.5849999995000004</v>
      </c>
      <c r="P370" s="2">
        <v>4422371</v>
      </c>
      <c r="Q370" s="2">
        <v>1.544234441</v>
      </c>
      <c r="R370" s="111">
        <v>0</v>
      </c>
      <c r="S370" s="111">
        <v>0.242095588</v>
      </c>
      <c r="T370" s="111">
        <v>0.45378676499999998</v>
      </c>
      <c r="U370" s="111">
        <v>0.30411764699999999</v>
      </c>
      <c r="V370" s="110">
        <f t="shared" si="75"/>
        <v>0.17444320341186029</v>
      </c>
      <c r="W370" s="110">
        <v>0.26403125000000005</v>
      </c>
      <c r="X370" s="110">
        <v>0.23810368700000001</v>
      </c>
      <c r="Y370" s="110">
        <f t="shared" si="76"/>
        <v>0.22282656250984373</v>
      </c>
      <c r="Z370" s="2" t="s">
        <v>532</v>
      </c>
      <c r="AA370" s="2">
        <v>0.17499999999999999</v>
      </c>
      <c r="AB370" s="2">
        <v>0.22500000000000001</v>
      </c>
      <c r="AC370" s="110">
        <v>0.25765624999999998</v>
      </c>
      <c r="AD370" s="44">
        <f t="shared" si="77"/>
        <v>0</v>
      </c>
      <c r="AE370" s="44">
        <f t="shared" si="78"/>
        <v>3.1546265594340004</v>
      </c>
      <c r="AF370" s="44">
        <f t="shared" si="79"/>
        <v>7.6025165674274993</v>
      </c>
      <c r="AG370" s="44">
        <f t="shared" si="80"/>
        <v>5.834522717621466</v>
      </c>
      <c r="AH370" s="44">
        <f t="shared" si="81"/>
        <v>13.437039285048964</v>
      </c>
      <c r="AI370" s="44">
        <v>517.37694444399995</v>
      </c>
      <c r="AJ370" s="111">
        <f t="shared" si="82"/>
        <v>2.597146902146771E-2</v>
      </c>
      <c r="AK370" s="2">
        <f t="shared" si="83"/>
        <v>2147</v>
      </c>
    </row>
    <row r="371" spans="1:37">
      <c r="A371" s="2">
        <v>57</v>
      </c>
      <c r="B371" s="2" t="s">
        <v>121</v>
      </c>
      <c r="C371" s="2" t="s">
        <v>17</v>
      </c>
      <c r="D371" s="2" t="s">
        <v>414</v>
      </c>
      <c r="E371" s="2" t="s">
        <v>767</v>
      </c>
      <c r="F371" s="2" t="s">
        <v>64</v>
      </c>
      <c r="H371" s="2" t="s">
        <v>879</v>
      </c>
      <c r="I371" s="2">
        <v>6930</v>
      </c>
      <c r="J371" s="2">
        <v>3852</v>
      </c>
      <c r="K371" s="110">
        <f t="shared" si="70"/>
        <v>0.55584415584415581</v>
      </c>
      <c r="L371" s="44">
        <f t="shared" si="71"/>
        <v>0</v>
      </c>
      <c r="M371" s="44">
        <f t="shared" si="72"/>
        <v>0</v>
      </c>
      <c r="N371" s="44">
        <f t="shared" si="73"/>
        <v>15.776205881220001</v>
      </c>
      <c r="O371" s="44">
        <f t="shared" si="74"/>
        <v>3.4837941187799997</v>
      </c>
      <c r="P371" s="2">
        <v>2614229</v>
      </c>
      <c r="Q371" s="2">
        <v>10.052468491999999</v>
      </c>
      <c r="R371" s="111">
        <v>0</v>
      </c>
      <c r="S371" s="111">
        <v>0</v>
      </c>
      <c r="T371" s="111">
        <v>0.819117647</v>
      </c>
      <c r="U371" s="111">
        <v>0.180882353</v>
      </c>
      <c r="V371" s="110">
        <f t="shared" si="75"/>
        <v>0.55584415584415581</v>
      </c>
      <c r="W371" s="110">
        <v>0.2603125</v>
      </c>
      <c r="X371" s="110">
        <v>0.23138740799999999</v>
      </c>
      <c r="Y371" s="110">
        <f t="shared" si="76"/>
        <v>0.23138740809031252</v>
      </c>
      <c r="Z371" s="2" t="s">
        <v>532</v>
      </c>
      <c r="AA371" s="2" t="s">
        <v>532</v>
      </c>
      <c r="AB371" s="2">
        <v>0.22500000000000001</v>
      </c>
      <c r="AC371" s="110">
        <v>0.2603125</v>
      </c>
      <c r="AD371" s="44">
        <f t="shared" si="77"/>
        <v>0</v>
      </c>
      <c r="AE371" s="44">
        <f t="shared" si="78"/>
        <v>0</v>
      </c>
      <c r="AF371" s="44">
        <f t="shared" si="79"/>
        <v>31.094901791884624</v>
      </c>
      <c r="AG371" s="44">
        <f t="shared" si="80"/>
        <v>7.944226371333488</v>
      </c>
      <c r="AH371" s="44">
        <f t="shared" si="81"/>
        <v>39.039128163218109</v>
      </c>
      <c r="AI371" s="44">
        <v>517.37694444399995</v>
      </c>
      <c r="AJ371" s="111">
        <f t="shared" si="82"/>
        <v>7.5455871357336141E-2</v>
      </c>
      <c r="AK371" s="2">
        <f t="shared" si="83"/>
        <v>6420</v>
      </c>
    </row>
    <row r="372" spans="1:37">
      <c r="A372" s="2">
        <v>58</v>
      </c>
      <c r="B372" s="2" t="s">
        <v>122</v>
      </c>
      <c r="C372" s="2" t="s">
        <v>17</v>
      </c>
      <c r="D372" s="2" t="s">
        <v>414</v>
      </c>
      <c r="E372" s="2" t="s">
        <v>767</v>
      </c>
      <c r="F372" s="2" t="s">
        <v>64</v>
      </c>
      <c r="H372" s="2" t="s">
        <v>879</v>
      </c>
      <c r="I372" s="2">
        <v>6503</v>
      </c>
      <c r="J372" s="2">
        <v>2691</v>
      </c>
      <c r="K372" s="110">
        <f t="shared" si="70"/>
        <v>0.41380901122558816</v>
      </c>
      <c r="L372" s="44">
        <f t="shared" si="71"/>
        <v>0</v>
      </c>
      <c r="M372" s="44">
        <f t="shared" si="72"/>
        <v>3.4874172730800002</v>
      </c>
      <c r="N372" s="44">
        <f t="shared" si="73"/>
        <v>7.6175238964500016</v>
      </c>
      <c r="O372" s="44">
        <f t="shared" si="74"/>
        <v>2.3500588170150003</v>
      </c>
      <c r="P372" s="2">
        <v>2057996</v>
      </c>
      <c r="Q372" s="2">
        <v>5.9963336619999996</v>
      </c>
      <c r="R372" s="111">
        <v>0</v>
      </c>
      <c r="S372" s="111">
        <v>0.25919117600000002</v>
      </c>
      <c r="T372" s="111">
        <v>0.56614819000000005</v>
      </c>
      <c r="U372" s="111">
        <v>0.17466063300000001</v>
      </c>
      <c r="V372" s="110">
        <f t="shared" si="75"/>
        <v>0.30655336655282178</v>
      </c>
      <c r="W372" s="110">
        <v>0.2603125</v>
      </c>
      <c r="X372" s="110">
        <v>0.233325635</v>
      </c>
      <c r="Y372" s="110">
        <f t="shared" si="76"/>
        <v>0.21820814457781251</v>
      </c>
      <c r="Z372" s="2" t="s">
        <v>532</v>
      </c>
      <c r="AA372" s="2">
        <v>0.17499999999999999</v>
      </c>
      <c r="AB372" s="2">
        <v>0.22500000000000001</v>
      </c>
      <c r="AC372" s="110">
        <v>0.2603125</v>
      </c>
      <c r="AD372" s="44">
        <f t="shared" si="77"/>
        <v>0</v>
      </c>
      <c r="AE372" s="44">
        <f t="shared" si="78"/>
        <v>5.34621067963164</v>
      </c>
      <c r="AF372" s="44">
        <f t="shared" si="79"/>
        <v>15.014139599902954</v>
      </c>
      <c r="AG372" s="44">
        <f t="shared" si="80"/>
        <v>5.3589272476449432</v>
      </c>
      <c r="AH372" s="44">
        <f t="shared" si="81"/>
        <v>20.373066847547896</v>
      </c>
      <c r="AI372" s="44">
        <v>517.37694444399995</v>
      </c>
      <c r="AJ372" s="111">
        <f t="shared" si="82"/>
        <v>3.9377608659082887E-2</v>
      </c>
      <c r="AK372" s="2">
        <f t="shared" si="83"/>
        <v>3323</v>
      </c>
    </row>
    <row r="373" spans="1:37">
      <c r="A373" s="2">
        <v>59</v>
      </c>
      <c r="B373" s="2" t="s">
        <v>123</v>
      </c>
      <c r="C373" s="2" t="s">
        <v>17</v>
      </c>
      <c r="D373" s="2" t="s">
        <v>414</v>
      </c>
      <c r="E373" s="2" t="s">
        <v>767</v>
      </c>
      <c r="F373" s="2" t="s">
        <v>64</v>
      </c>
      <c r="H373" s="2" t="s">
        <v>879</v>
      </c>
      <c r="I373" s="2">
        <v>8013</v>
      </c>
      <c r="J373" s="2">
        <v>1868</v>
      </c>
      <c r="K373" s="110">
        <f t="shared" si="70"/>
        <v>0.23312117808561089</v>
      </c>
      <c r="L373" s="44">
        <f t="shared" si="71"/>
        <v>1.6169610864799997</v>
      </c>
      <c r="M373" s="44">
        <f t="shared" si="72"/>
        <v>2.0285972837999999</v>
      </c>
      <c r="N373" s="44">
        <f t="shared" si="73"/>
        <v>4.33922594546</v>
      </c>
      <c r="O373" s="44">
        <f t="shared" si="74"/>
        <v>1.3552156842600003</v>
      </c>
      <c r="P373" s="2">
        <v>3597297</v>
      </c>
      <c r="Q373" s="2">
        <v>1.796886255</v>
      </c>
      <c r="R373" s="111">
        <v>0.17312217199999999</v>
      </c>
      <c r="S373" s="111">
        <v>0.21719457</v>
      </c>
      <c r="T373" s="111">
        <v>0.46458521899999999</v>
      </c>
      <c r="U373" s="111">
        <v>0.14509803900000001</v>
      </c>
      <c r="V373" s="110">
        <f t="shared" si="75"/>
        <v>0.14213007936403346</v>
      </c>
      <c r="W373" s="110">
        <v>0.25287500000000002</v>
      </c>
      <c r="X373" s="110">
        <v>0.23163394900000001</v>
      </c>
      <c r="Y373" s="110">
        <f t="shared" si="76"/>
        <v>0.19654460783712499</v>
      </c>
      <c r="Z373" s="2">
        <v>0.1</v>
      </c>
      <c r="AA373" s="2">
        <v>0.17499999999999999</v>
      </c>
      <c r="AB373" s="2">
        <v>0.22500000000000001</v>
      </c>
      <c r="AC373" s="110">
        <v>0.25287500000000002</v>
      </c>
      <c r="AD373" s="44">
        <f t="shared" si="77"/>
        <v>1.4164579117564799</v>
      </c>
      <c r="AE373" s="44">
        <f t="shared" si="78"/>
        <v>3.1098396360653999</v>
      </c>
      <c r="AF373" s="44">
        <f t="shared" si="79"/>
        <v>8.5526143385016606</v>
      </c>
      <c r="AG373" s="44">
        <f t="shared" si="80"/>
        <v>3.0020534555374887</v>
      </c>
      <c r="AH373" s="44">
        <f t="shared" si="81"/>
        <v>11.554667794039149</v>
      </c>
      <c r="AI373" s="44">
        <v>517.37694444399995</v>
      </c>
      <c r="AJ373" s="111">
        <f t="shared" si="82"/>
        <v>2.2333171043128708E-2</v>
      </c>
      <c r="AK373" s="2">
        <f t="shared" si="83"/>
        <v>1898</v>
      </c>
    </row>
    <row r="374" spans="1:37">
      <c r="A374" s="2">
        <v>60</v>
      </c>
      <c r="B374" s="2" t="s">
        <v>124</v>
      </c>
      <c r="C374" s="2" t="s">
        <v>17</v>
      </c>
      <c r="D374" s="2" t="s">
        <v>414</v>
      </c>
      <c r="E374" s="2" t="s">
        <v>767</v>
      </c>
      <c r="F374" s="2" t="s">
        <v>64</v>
      </c>
      <c r="H374" s="2" t="s">
        <v>879</v>
      </c>
      <c r="I374" s="2">
        <v>8092</v>
      </c>
      <c r="J374" s="2">
        <v>2728</v>
      </c>
      <c r="K374" s="110">
        <f t="shared" si="70"/>
        <v>0.33712308452792883</v>
      </c>
      <c r="L374" s="44">
        <f t="shared" si="71"/>
        <v>5.1775363310000007</v>
      </c>
      <c r="M374" s="44">
        <f t="shared" si="72"/>
        <v>6.6237381729200004</v>
      </c>
      <c r="N374" s="44">
        <f t="shared" si="73"/>
        <v>1.8387254960799999</v>
      </c>
      <c r="O374" s="44">
        <f t="shared" si="74"/>
        <v>0</v>
      </c>
      <c r="P374" s="2">
        <v>1488308</v>
      </c>
      <c r="Q374" s="2">
        <v>1.541553765</v>
      </c>
      <c r="R374" s="111">
        <v>0.37958477499999999</v>
      </c>
      <c r="S374" s="111">
        <v>0.48561130299999999</v>
      </c>
      <c r="T374" s="111">
        <v>0.13480392199999999</v>
      </c>
      <c r="U374" s="111">
        <v>0</v>
      </c>
      <c r="V374" s="110">
        <f t="shared" si="75"/>
        <v>4.5445513991102325E-2</v>
      </c>
      <c r="W374" s="110">
        <v>0.22500000000000001</v>
      </c>
      <c r="X374" s="110">
        <v>0.22500000000000001</v>
      </c>
      <c r="Y374" s="110">
        <f t="shared" si="76"/>
        <v>0.15327133797499998</v>
      </c>
      <c r="Z374" s="2">
        <v>0.1</v>
      </c>
      <c r="AA374" s="2">
        <v>0.17499999999999999</v>
      </c>
      <c r="AB374" s="2">
        <v>0.22500000000000001</v>
      </c>
      <c r="AC374" s="110"/>
      <c r="AD374" s="44">
        <f t="shared" si="77"/>
        <v>4.5355218259560006</v>
      </c>
      <c r="AE374" s="44">
        <f t="shared" si="78"/>
        <v>10.154190619086359</v>
      </c>
      <c r="AF374" s="44">
        <f t="shared" si="79"/>
        <v>3.6241279527736796</v>
      </c>
      <c r="AG374" s="44">
        <f t="shared" si="80"/>
        <v>0</v>
      </c>
      <c r="AH374" s="44">
        <f t="shared" si="81"/>
        <v>3.6241279527736796</v>
      </c>
      <c r="AI374" s="44">
        <v>517.37694444399995</v>
      </c>
      <c r="AJ374" s="111">
        <f t="shared" si="82"/>
        <v>7.0048114661706755E-3</v>
      </c>
      <c r="AK374" s="2">
        <f t="shared" si="83"/>
        <v>613</v>
      </c>
    </row>
    <row r="375" spans="1:37">
      <c r="A375" s="2">
        <v>61</v>
      </c>
      <c r="B375" s="2" t="s">
        <v>125</v>
      </c>
      <c r="C375" s="2" t="s">
        <v>17</v>
      </c>
      <c r="D375" s="2" t="s">
        <v>414</v>
      </c>
      <c r="E375" s="2" t="s">
        <v>767</v>
      </c>
      <c r="F375" s="2" t="s">
        <v>64</v>
      </c>
      <c r="H375" s="2" t="s">
        <v>879</v>
      </c>
      <c r="I375" s="2">
        <v>4922</v>
      </c>
      <c r="J375" s="2">
        <v>1418</v>
      </c>
      <c r="K375" s="110">
        <f t="shared" si="70"/>
        <v>0.28809427062169851</v>
      </c>
      <c r="L375" s="44">
        <f t="shared" si="71"/>
        <v>1.2109087217499999</v>
      </c>
      <c r="M375" s="44">
        <f t="shared" si="72"/>
        <v>3.7907078353200001</v>
      </c>
      <c r="N375" s="44">
        <f t="shared" si="73"/>
        <v>2.0883834429300001</v>
      </c>
      <c r="O375" s="44">
        <f t="shared" si="74"/>
        <v>0</v>
      </c>
      <c r="P375" s="2">
        <v>532715</v>
      </c>
      <c r="Q375" s="2">
        <v>4.8606076199999997</v>
      </c>
      <c r="R375" s="111">
        <v>0.17079107499999999</v>
      </c>
      <c r="S375" s="111">
        <v>0.53465554800000004</v>
      </c>
      <c r="T375" s="111">
        <v>0.29455337700000001</v>
      </c>
      <c r="U375" s="111">
        <v>0</v>
      </c>
      <c r="V375" s="110">
        <f t="shared" si="75"/>
        <v>8.4859140305973191E-2</v>
      </c>
      <c r="W375" s="110">
        <v>0.22950000000000001</v>
      </c>
      <c r="X375" s="110">
        <v>0.22500000000000001</v>
      </c>
      <c r="Y375" s="110">
        <f t="shared" si="76"/>
        <v>0.176918338225</v>
      </c>
      <c r="Z375" s="2">
        <v>0.1</v>
      </c>
      <c r="AA375" s="2">
        <v>0.17499999999999999</v>
      </c>
      <c r="AB375" s="2">
        <v>0.22500000000000001</v>
      </c>
      <c r="AC375" s="110"/>
      <c r="AD375" s="44">
        <f t="shared" si="77"/>
        <v>1.0607560402529999</v>
      </c>
      <c r="AE375" s="44">
        <f t="shared" si="78"/>
        <v>5.8111551115455597</v>
      </c>
      <c r="AF375" s="44">
        <f t="shared" si="79"/>
        <v>4.1162037660150297</v>
      </c>
      <c r="AG375" s="44">
        <f t="shared" si="80"/>
        <v>0</v>
      </c>
      <c r="AH375" s="44">
        <f t="shared" si="81"/>
        <v>4.1162037660150297</v>
      </c>
      <c r="AI375" s="44">
        <v>517.37694444399995</v>
      </c>
      <c r="AJ375" s="111">
        <f t="shared" si="82"/>
        <v>7.9559087628818005E-3</v>
      </c>
      <c r="AK375" s="2">
        <f t="shared" si="83"/>
        <v>696</v>
      </c>
    </row>
    <row r="376" spans="1:37">
      <c r="A376" s="2">
        <v>62</v>
      </c>
      <c r="B376" s="2" t="s">
        <v>126</v>
      </c>
      <c r="C376" s="2" t="s">
        <v>17</v>
      </c>
      <c r="D376" s="2" t="s">
        <v>414</v>
      </c>
      <c r="E376" s="2" t="s">
        <v>767</v>
      </c>
      <c r="F376" s="2" t="s">
        <v>64</v>
      </c>
      <c r="H376" s="2" t="s">
        <v>879</v>
      </c>
      <c r="I376" s="2">
        <v>6815</v>
      </c>
      <c r="J376" s="2">
        <v>2344</v>
      </c>
      <c r="K376" s="110">
        <f t="shared" si="70"/>
        <v>0.34394717534849595</v>
      </c>
      <c r="L376" s="44">
        <f t="shared" si="71"/>
        <v>1.8359334995199996</v>
      </c>
      <c r="M376" s="44">
        <f t="shared" si="72"/>
        <v>7.6716814676</v>
      </c>
      <c r="N376" s="44">
        <f t="shared" si="73"/>
        <v>2.2123850211599998</v>
      </c>
      <c r="O376" s="44">
        <f t="shared" si="74"/>
        <v>0</v>
      </c>
      <c r="P376" s="2">
        <v>2031780</v>
      </c>
      <c r="Q376" s="2">
        <v>1.517174571</v>
      </c>
      <c r="R376" s="111">
        <v>0.15664961599999999</v>
      </c>
      <c r="S376" s="111">
        <v>0.65458033000000004</v>
      </c>
      <c r="T376" s="111">
        <v>0.18877005299999999</v>
      </c>
      <c r="U376" s="111">
        <v>0</v>
      </c>
      <c r="V376" s="110">
        <f t="shared" si="75"/>
        <v>6.4926926519735875E-2</v>
      </c>
      <c r="W376" s="110">
        <v>0.22500000000000001</v>
      </c>
      <c r="X376" s="110">
        <v>0.22500000000000001</v>
      </c>
      <c r="Y376" s="110">
        <f t="shared" si="76"/>
        <v>0.17268978127500001</v>
      </c>
      <c r="Z376" s="2">
        <v>0.1</v>
      </c>
      <c r="AA376" s="2">
        <v>0.17499999999999999</v>
      </c>
      <c r="AB376" s="2">
        <v>0.22500000000000001</v>
      </c>
      <c r="AC376" s="110"/>
      <c r="AD376" s="44">
        <f t="shared" si="77"/>
        <v>1.6082777455795196</v>
      </c>
      <c r="AE376" s="44">
        <f t="shared" si="78"/>
        <v>11.760687689830798</v>
      </c>
      <c r="AF376" s="44">
        <f t="shared" si="79"/>
        <v>4.3606108767063594</v>
      </c>
      <c r="AG376" s="44">
        <f t="shared" si="80"/>
        <v>0</v>
      </c>
      <c r="AH376" s="44">
        <f t="shared" si="81"/>
        <v>4.3606108767063594</v>
      </c>
      <c r="AI376" s="44">
        <v>517.37694444399995</v>
      </c>
      <c r="AJ376" s="111">
        <f t="shared" si="82"/>
        <v>8.428305365235202E-3</v>
      </c>
      <c r="AK376" s="2">
        <f t="shared" si="83"/>
        <v>737</v>
      </c>
    </row>
    <row r="377" spans="1:37">
      <c r="A377" s="2">
        <v>64</v>
      </c>
      <c r="B377" s="2" t="s">
        <v>128</v>
      </c>
      <c r="C377" s="2" t="s">
        <v>17</v>
      </c>
      <c r="D377" s="2" t="s">
        <v>414</v>
      </c>
      <c r="E377" s="2" t="s">
        <v>767</v>
      </c>
      <c r="F377" s="2" t="s">
        <v>64</v>
      </c>
      <c r="H377" s="2" t="s">
        <v>879</v>
      </c>
      <c r="I377" s="2">
        <v>7930</v>
      </c>
      <c r="J377" s="2">
        <v>3329</v>
      </c>
      <c r="K377" s="110">
        <f t="shared" si="70"/>
        <v>0.41979823455233289</v>
      </c>
      <c r="L377" s="44">
        <f t="shared" si="71"/>
        <v>0</v>
      </c>
      <c r="M377" s="44">
        <f t="shared" si="72"/>
        <v>4.3704251350250001</v>
      </c>
      <c r="N377" s="44">
        <f t="shared" si="73"/>
        <v>10.110025492009999</v>
      </c>
      <c r="O377" s="44">
        <f t="shared" si="74"/>
        <v>2.1645493729650003</v>
      </c>
      <c r="P377" s="2">
        <v>1602754</v>
      </c>
      <c r="Q377" s="2">
        <v>10.396106988</v>
      </c>
      <c r="R377" s="111">
        <v>0</v>
      </c>
      <c r="S377" s="111">
        <v>0.26256684499999999</v>
      </c>
      <c r="T377" s="111">
        <v>0.607391138</v>
      </c>
      <c r="U377" s="111">
        <v>0.13004201700000001</v>
      </c>
      <c r="V377" s="110">
        <f t="shared" si="75"/>
        <v>0.30957313656935681</v>
      </c>
      <c r="W377" s="110">
        <v>0.25446875000000002</v>
      </c>
      <c r="X377" s="110">
        <v>0.23019664100000001</v>
      </c>
      <c r="Y377" s="110">
        <f t="shared" si="76"/>
        <v>0.21570383343846875</v>
      </c>
      <c r="Z377" s="2" t="s">
        <v>532</v>
      </c>
      <c r="AA377" s="2">
        <v>0.17499999999999999</v>
      </c>
      <c r="AB377" s="2">
        <v>0.22500000000000001</v>
      </c>
      <c r="AC377" s="110">
        <v>0.25446875000000002</v>
      </c>
      <c r="AD377" s="44">
        <f t="shared" si="77"/>
        <v>0</v>
      </c>
      <c r="AE377" s="44">
        <f t="shared" si="78"/>
        <v>6.6998617319933258</v>
      </c>
      <c r="AF377" s="44">
        <f t="shared" si="79"/>
        <v>19.926860244751712</v>
      </c>
      <c r="AG377" s="44">
        <f t="shared" si="80"/>
        <v>4.8250971176847823</v>
      </c>
      <c r="AH377" s="44">
        <f t="shared" si="81"/>
        <v>24.751957362436492</v>
      </c>
      <c r="AI377" s="44">
        <v>517.37694444399995</v>
      </c>
      <c r="AJ377" s="111">
        <f t="shared" si="82"/>
        <v>4.7841245398045767E-2</v>
      </c>
      <c r="AK377" s="2">
        <f t="shared" si="83"/>
        <v>4092</v>
      </c>
    </row>
    <row r="378" spans="1:37">
      <c r="A378" s="2">
        <v>65</v>
      </c>
      <c r="B378" s="2" t="s">
        <v>129</v>
      </c>
      <c r="C378" s="2" t="s">
        <v>17</v>
      </c>
      <c r="D378" s="2" t="s">
        <v>414</v>
      </c>
      <c r="E378" s="2" t="s">
        <v>767</v>
      </c>
      <c r="F378" s="2" t="s">
        <v>64</v>
      </c>
      <c r="H378" s="2" t="s">
        <v>879</v>
      </c>
      <c r="I378" s="2">
        <v>6527</v>
      </c>
      <c r="J378" s="2">
        <v>3328</v>
      </c>
      <c r="K378" s="110">
        <f t="shared" si="70"/>
        <v>0.50988202849701236</v>
      </c>
      <c r="L378" s="44">
        <f t="shared" si="71"/>
        <v>0</v>
      </c>
      <c r="M378" s="44">
        <f t="shared" si="72"/>
        <v>7.22494116864</v>
      </c>
      <c r="N378" s="44">
        <f t="shared" si="73"/>
        <v>9.4150588313599997</v>
      </c>
      <c r="O378" s="44">
        <f t="shared" si="74"/>
        <v>0</v>
      </c>
      <c r="P378" s="2">
        <v>1465612</v>
      </c>
      <c r="Q378" s="2">
        <v>9.1195911029999994</v>
      </c>
      <c r="R378" s="111">
        <v>0</v>
      </c>
      <c r="S378" s="111">
        <v>0.43419117600000001</v>
      </c>
      <c r="T378" s="111">
        <v>0.56580882399999999</v>
      </c>
      <c r="U378" s="111">
        <v>0</v>
      </c>
      <c r="V378" s="110">
        <f t="shared" si="75"/>
        <v>0.28849575092262902</v>
      </c>
      <c r="W378" s="110">
        <v>0.24756249999999999</v>
      </c>
      <c r="X378" s="110">
        <v>0.22500000000000001</v>
      </c>
      <c r="Y378" s="110">
        <f t="shared" si="76"/>
        <v>0.2032904412</v>
      </c>
      <c r="Z378" s="2" t="s">
        <v>532</v>
      </c>
      <c r="AA378" s="2">
        <v>0.17499999999999999</v>
      </c>
      <c r="AB378" s="2">
        <v>0.22500000000000001</v>
      </c>
      <c r="AC378" s="110"/>
      <c r="AD378" s="44">
        <f t="shared" si="77"/>
        <v>0</v>
      </c>
      <c r="AE378" s="44">
        <f t="shared" si="78"/>
        <v>11.07583481152512</v>
      </c>
      <c r="AF378" s="44">
        <f t="shared" si="79"/>
        <v>18.557080956610559</v>
      </c>
      <c r="AG378" s="44">
        <f t="shared" si="80"/>
        <v>0</v>
      </c>
      <c r="AH378" s="44">
        <f t="shared" si="81"/>
        <v>18.557080956610559</v>
      </c>
      <c r="AI378" s="44">
        <v>517.37694444399995</v>
      </c>
      <c r="AJ378" s="111">
        <f t="shared" si="82"/>
        <v>3.5867622544628386E-2</v>
      </c>
      <c r="AK378" s="2">
        <f t="shared" si="83"/>
        <v>3138</v>
      </c>
    </row>
    <row r="379" spans="1:37">
      <c r="A379" s="2">
        <v>66</v>
      </c>
      <c r="B379" s="2" t="s">
        <v>130</v>
      </c>
      <c r="C379" s="2" t="s">
        <v>17</v>
      </c>
      <c r="D379" s="2" t="s">
        <v>414</v>
      </c>
      <c r="E379" s="2" t="s">
        <v>767</v>
      </c>
      <c r="F379" s="2" t="s">
        <v>64</v>
      </c>
      <c r="H379" s="2" t="s">
        <v>879</v>
      </c>
      <c r="I379" s="2">
        <v>3996</v>
      </c>
      <c r="J379" s="2">
        <v>2263</v>
      </c>
      <c r="K379" s="110">
        <f t="shared" si="70"/>
        <v>0.56631631631631629</v>
      </c>
      <c r="L379" s="44">
        <f t="shared" si="71"/>
        <v>0</v>
      </c>
      <c r="M379" s="44">
        <f t="shared" si="72"/>
        <v>1.21176211519</v>
      </c>
      <c r="N379" s="44">
        <f t="shared" si="73"/>
        <v>10.10323788481</v>
      </c>
      <c r="O379" s="44">
        <f t="shared" si="74"/>
        <v>0</v>
      </c>
      <c r="P379" s="2">
        <v>1016485</v>
      </c>
      <c r="Q379" s="2">
        <v>13.444143232</v>
      </c>
      <c r="R379" s="111">
        <v>0</v>
      </c>
      <c r="S379" s="111">
        <v>0.10709342600000001</v>
      </c>
      <c r="T379" s="111">
        <v>0.89290657399999995</v>
      </c>
      <c r="U379" s="111">
        <v>0</v>
      </c>
      <c r="V379" s="110">
        <f t="shared" si="75"/>
        <v>0.50566756180230221</v>
      </c>
      <c r="W379" s="110">
        <v>0.24437499999999998</v>
      </c>
      <c r="X379" s="110">
        <v>0.22500000000000001</v>
      </c>
      <c r="Y379" s="110">
        <f t="shared" si="76"/>
        <v>0.2196453287</v>
      </c>
      <c r="Z379" s="2" t="s">
        <v>532</v>
      </c>
      <c r="AA379" s="2">
        <v>0.17499999999999999</v>
      </c>
      <c r="AB379" s="2">
        <v>0.22500000000000001</v>
      </c>
      <c r="AC379" s="110"/>
      <c r="AD379" s="44">
        <f t="shared" si="77"/>
        <v>0</v>
      </c>
      <c r="AE379" s="44">
        <f t="shared" si="78"/>
        <v>1.85763132258627</v>
      </c>
      <c r="AF379" s="44">
        <f t="shared" si="79"/>
        <v>19.91348187096051</v>
      </c>
      <c r="AG379" s="44">
        <f t="shared" si="80"/>
        <v>0</v>
      </c>
      <c r="AH379" s="44">
        <f t="shared" si="81"/>
        <v>19.91348187096051</v>
      </c>
      <c r="AI379" s="44">
        <v>517.37694444399995</v>
      </c>
      <c r="AJ379" s="111">
        <f t="shared" si="82"/>
        <v>3.8489310520708586E-2</v>
      </c>
      <c r="AK379" s="2">
        <f t="shared" si="83"/>
        <v>3368</v>
      </c>
    </row>
    <row r="380" spans="1:37">
      <c r="A380" s="2">
        <v>307</v>
      </c>
      <c r="B380" s="2" t="s">
        <v>358</v>
      </c>
      <c r="C380" s="2" t="s">
        <v>17</v>
      </c>
      <c r="D380" s="2" t="s">
        <v>414</v>
      </c>
      <c r="E380" s="2" t="s">
        <v>767</v>
      </c>
      <c r="F380" s="2" t="s">
        <v>64</v>
      </c>
      <c r="H380" s="2" t="s">
        <v>879</v>
      </c>
      <c r="I380" s="2">
        <v>20503</v>
      </c>
      <c r="J380" s="2">
        <v>9655</v>
      </c>
      <c r="K380" s="110">
        <f t="shared" si="70"/>
        <v>0.47090669658098816</v>
      </c>
      <c r="L380" s="44">
        <f t="shared" si="71"/>
        <v>0</v>
      </c>
      <c r="M380" s="44">
        <f t="shared" si="72"/>
        <v>11.273632364299999</v>
      </c>
      <c r="N380" s="44">
        <f t="shared" si="73"/>
        <v>37.001367635699999</v>
      </c>
      <c r="O380" s="44">
        <f t="shared" si="74"/>
        <v>0</v>
      </c>
      <c r="P380" s="2">
        <v>2245470</v>
      </c>
      <c r="Q380" s="2">
        <v>26.349537237</v>
      </c>
      <c r="R380" s="111">
        <v>0</v>
      </c>
      <c r="S380" s="111">
        <v>0.23352941199999999</v>
      </c>
      <c r="T380" s="111">
        <v>0.76647058800000001</v>
      </c>
      <c r="U380" s="111">
        <v>0</v>
      </c>
      <c r="V380" s="110">
        <f t="shared" si="75"/>
        <v>0.3609361326215676</v>
      </c>
      <c r="W380" s="110">
        <v>0.24171875000000004</v>
      </c>
      <c r="X380" s="110">
        <v>0.22500000000000001</v>
      </c>
      <c r="Y380" s="110">
        <f t="shared" si="76"/>
        <v>0.21332352939999999</v>
      </c>
      <c r="Z380" s="2" t="s">
        <v>532</v>
      </c>
      <c r="AA380" s="2">
        <v>0.17499999999999999</v>
      </c>
      <c r="AB380" s="2">
        <v>0.22500000000000001</v>
      </c>
      <c r="AC380" s="110"/>
      <c r="AD380" s="44">
        <f t="shared" si="77"/>
        <v>0</v>
      </c>
      <c r="AE380" s="44">
        <f t="shared" si="78"/>
        <v>17.282478414471896</v>
      </c>
      <c r="AF380" s="44">
        <f t="shared" si="79"/>
        <v>72.929695609964696</v>
      </c>
      <c r="AG380" s="44">
        <f t="shared" si="80"/>
        <v>0</v>
      </c>
      <c r="AH380" s="44">
        <f t="shared" si="81"/>
        <v>72.929695609964696</v>
      </c>
      <c r="AI380" s="44">
        <v>517.37694444399995</v>
      </c>
      <c r="AJ380" s="111">
        <f t="shared" si="82"/>
        <v>0.14096046681851801</v>
      </c>
      <c r="AK380" s="2">
        <f t="shared" si="83"/>
        <v>12334</v>
      </c>
    </row>
    <row r="381" spans="1:37">
      <c r="A381" s="2">
        <v>67</v>
      </c>
      <c r="B381" s="2" t="s">
        <v>131</v>
      </c>
      <c r="C381" s="2" t="s">
        <v>17</v>
      </c>
      <c r="D381" s="2" t="s">
        <v>414</v>
      </c>
      <c r="E381" s="2" t="s">
        <v>767</v>
      </c>
      <c r="F381" s="2" t="s">
        <v>64</v>
      </c>
      <c r="H381" s="2" t="s">
        <v>879</v>
      </c>
      <c r="I381" s="2">
        <v>15387</v>
      </c>
      <c r="J381" s="2">
        <v>8650</v>
      </c>
      <c r="K381" s="110">
        <f t="shared" si="70"/>
        <v>0.56216286475596278</v>
      </c>
      <c r="L381" s="44">
        <f t="shared" si="71"/>
        <v>0</v>
      </c>
      <c r="M381" s="44">
        <f t="shared" si="72"/>
        <v>0</v>
      </c>
      <c r="N381" s="44">
        <f t="shared" si="73"/>
        <v>1.9444327647499999</v>
      </c>
      <c r="O381" s="44">
        <f t="shared" si="74"/>
        <v>41.305567235249995</v>
      </c>
      <c r="P381" s="2">
        <v>2858714</v>
      </c>
      <c r="Q381" s="2">
        <v>28.206569771000002</v>
      </c>
      <c r="R381" s="111">
        <v>0</v>
      </c>
      <c r="S381" s="111">
        <v>0</v>
      </c>
      <c r="T381" s="111">
        <v>4.4957983E-2</v>
      </c>
      <c r="U381" s="111">
        <v>0.95504201700000002</v>
      </c>
      <c r="V381" s="110">
        <f t="shared" si="75"/>
        <v>0.56216286475596278</v>
      </c>
      <c r="W381" s="110">
        <v>0.40109374999999997</v>
      </c>
      <c r="X381" s="110">
        <v>0.315775417</v>
      </c>
      <c r="Y381" s="110">
        <f t="shared" si="76"/>
        <v>0.31577541716248836</v>
      </c>
      <c r="Z381" s="2" t="s">
        <v>532</v>
      </c>
      <c r="AA381" s="2" t="s">
        <v>532</v>
      </c>
      <c r="AB381" s="2">
        <v>0.22500000000000001</v>
      </c>
      <c r="AC381" s="110">
        <v>0.32004861099999998</v>
      </c>
      <c r="AD381" s="44">
        <f t="shared" si="77"/>
        <v>0</v>
      </c>
      <c r="AE381" s="44">
        <f t="shared" si="78"/>
        <v>0</v>
      </c>
      <c r="AF381" s="44">
        <f t="shared" si="79"/>
        <v>3.8324769793222497</v>
      </c>
      <c r="AG381" s="44">
        <f t="shared" si="80"/>
        <v>115.80535532102971</v>
      </c>
      <c r="AH381" s="44">
        <f t="shared" si="81"/>
        <v>119.63783230035196</v>
      </c>
      <c r="AI381" s="44">
        <v>517.37694444399995</v>
      </c>
      <c r="AJ381" s="111">
        <f t="shared" si="82"/>
        <v>0.23123920303198081</v>
      </c>
      <c r="AK381" s="2">
        <f t="shared" si="83"/>
        <v>14417</v>
      </c>
    </row>
    <row r="382" spans="1:37">
      <c r="A382" s="2">
        <v>68</v>
      </c>
      <c r="B382" s="2" t="s">
        <v>132</v>
      </c>
      <c r="C382" s="2" t="s">
        <v>17</v>
      </c>
      <c r="D382" s="2" t="s">
        <v>414</v>
      </c>
      <c r="E382" s="2" t="s">
        <v>767</v>
      </c>
      <c r="F382" s="2" t="s">
        <v>64</v>
      </c>
      <c r="H382" s="2" t="s">
        <v>879</v>
      </c>
      <c r="I382" s="2">
        <v>16214</v>
      </c>
      <c r="J382" s="2">
        <v>7709</v>
      </c>
      <c r="K382" s="110">
        <f t="shared" si="70"/>
        <v>0.47545331195263352</v>
      </c>
      <c r="L382" s="44">
        <f t="shared" si="71"/>
        <v>3.3443455927700003</v>
      </c>
      <c r="M382" s="44">
        <f t="shared" si="72"/>
        <v>18.033553576934999</v>
      </c>
      <c r="N382" s="44">
        <f t="shared" si="73"/>
        <v>17.167100830294999</v>
      </c>
      <c r="O382" s="44">
        <f t="shared" si="74"/>
        <v>0</v>
      </c>
      <c r="P382" s="2">
        <v>2170714</v>
      </c>
      <c r="Q382" s="2">
        <v>11.671031790000001</v>
      </c>
      <c r="R382" s="111">
        <v>8.6764705999999997E-2</v>
      </c>
      <c r="S382" s="111">
        <v>0.46785714299999998</v>
      </c>
      <c r="T382" s="111">
        <v>0.445378151</v>
      </c>
      <c r="U382" s="111">
        <v>0</v>
      </c>
      <c r="V382" s="110">
        <f t="shared" si="75"/>
        <v>0.21175651696429013</v>
      </c>
      <c r="W382" s="110">
        <v>0.23534374999999999</v>
      </c>
      <c r="X382" s="110">
        <v>0.22500000000000001</v>
      </c>
      <c r="Y382" s="110">
        <f t="shared" si="76"/>
        <v>0.19076155459999999</v>
      </c>
      <c r="Z382" s="2">
        <v>0.1</v>
      </c>
      <c r="AA382" s="2">
        <v>0.17499999999999999</v>
      </c>
      <c r="AB382" s="2">
        <v>0.22500000000000001</v>
      </c>
      <c r="AC382" s="110"/>
      <c r="AD382" s="44">
        <f t="shared" si="77"/>
        <v>2.9296467392665204</v>
      </c>
      <c r="AE382" s="44">
        <f t="shared" si="78"/>
        <v>27.64543763344135</v>
      </c>
      <c r="AF382" s="44">
        <f t="shared" si="79"/>
        <v>33.836355736511443</v>
      </c>
      <c r="AG382" s="44">
        <f t="shared" si="80"/>
        <v>0</v>
      </c>
      <c r="AH382" s="44">
        <f t="shared" si="81"/>
        <v>33.836355736511443</v>
      </c>
      <c r="AI382" s="44">
        <v>517.37694444399995</v>
      </c>
      <c r="AJ382" s="111">
        <f t="shared" si="82"/>
        <v>6.5399813617272304E-2</v>
      </c>
      <c r="AK382" s="2">
        <f t="shared" si="83"/>
        <v>5722</v>
      </c>
    </row>
    <row r="383" spans="1:37">
      <c r="A383" s="2">
        <v>84</v>
      </c>
      <c r="B383" s="2" t="s">
        <v>139</v>
      </c>
      <c r="C383" s="2" t="s">
        <v>16</v>
      </c>
      <c r="D383" s="2" t="s">
        <v>421</v>
      </c>
      <c r="E383" s="2" t="s">
        <v>767</v>
      </c>
      <c r="F383" s="2" t="s">
        <v>64</v>
      </c>
      <c r="H383" s="2" t="s">
        <v>879</v>
      </c>
      <c r="I383" s="2">
        <v>3682</v>
      </c>
      <c r="J383" s="2">
        <v>1958</v>
      </c>
      <c r="K383" s="110">
        <f t="shared" si="70"/>
        <v>0.53177620858229224</v>
      </c>
      <c r="L383" s="44">
        <f t="shared" si="71"/>
        <v>1.1805588206500002</v>
      </c>
      <c r="M383" s="44">
        <f t="shared" si="72"/>
        <v>2.4680672235999999</v>
      </c>
      <c r="N383" s="44">
        <f t="shared" si="73"/>
        <v>2.2378931336300001</v>
      </c>
      <c r="O383" s="44">
        <f t="shared" si="74"/>
        <v>3.9034808221200001</v>
      </c>
      <c r="P383" s="2">
        <v>3781274</v>
      </c>
      <c r="Q383" s="2">
        <v>3.4844341230000002</v>
      </c>
      <c r="R383" s="111">
        <v>0.120588235</v>
      </c>
      <c r="S383" s="111">
        <v>0.25210083999999999</v>
      </c>
      <c r="T383" s="111">
        <v>0.22858969700000001</v>
      </c>
      <c r="U383" s="111">
        <v>0.39872122799999998</v>
      </c>
      <c r="V383" s="110">
        <f t="shared" si="75"/>
        <v>0.33358902529875067</v>
      </c>
      <c r="W383" s="110">
        <v>0.37240624999999999</v>
      </c>
      <c r="X383" s="110">
        <v>0.285263188</v>
      </c>
      <c r="Y383" s="110">
        <f t="shared" si="76"/>
        <v>0.23512518505475</v>
      </c>
      <c r="Z383" s="2">
        <v>0.1</v>
      </c>
      <c r="AA383" s="2">
        <v>0.17499999999999999</v>
      </c>
      <c r="AB383" s="2">
        <v>0.22500000000000001</v>
      </c>
      <c r="AC383" s="110">
        <v>0.3198125</v>
      </c>
      <c r="AD383" s="44">
        <f t="shared" si="77"/>
        <v>1.0341695268894002</v>
      </c>
      <c r="AE383" s="44">
        <f t="shared" si="78"/>
        <v>3.7835470537787992</v>
      </c>
      <c r="AF383" s="44">
        <f t="shared" si="79"/>
        <v>4.4108873663847294</v>
      </c>
      <c r="AG383" s="44">
        <f t="shared" si="80"/>
        <v>10.935825973316453</v>
      </c>
      <c r="AH383" s="44">
        <f t="shared" si="81"/>
        <v>15.346713339701182</v>
      </c>
      <c r="AI383" s="44">
        <v>53.363055555999999</v>
      </c>
      <c r="AJ383" s="111">
        <f t="shared" si="82"/>
        <v>0.28759060327038638</v>
      </c>
      <c r="AK383" s="2">
        <f t="shared" si="83"/>
        <v>2047</v>
      </c>
    </row>
    <row r="384" spans="1:37">
      <c r="A384" s="2">
        <v>85</v>
      </c>
      <c r="B384" s="2" t="s">
        <v>140</v>
      </c>
      <c r="C384" s="2" t="s">
        <v>16</v>
      </c>
      <c r="D384" s="2" t="s">
        <v>421</v>
      </c>
      <c r="E384" s="2" t="s">
        <v>767</v>
      </c>
      <c r="F384" s="2" t="s">
        <v>64</v>
      </c>
      <c r="H384" s="2" t="s">
        <v>879</v>
      </c>
      <c r="I384" s="2">
        <v>3666</v>
      </c>
      <c r="J384" s="2">
        <v>2512</v>
      </c>
      <c r="K384" s="110">
        <f t="shared" si="70"/>
        <v>0.685215493726132</v>
      </c>
      <c r="L384" s="44">
        <f t="shared" si="71"/>
        <v>0</v>
      </c>
      <c r="M384" s="44">
        <f t="shared" si="72"/>
        <v>0</v>
      </c>
      <c r="N384" s="44">
        <f t="shared" si="73"/>
        <v>1.3658114394400003</v>
      </c>
      <c r="O384" s="44">
        <f t="shared" si="74"/>
        <v>11.194188560559999</v>
      </c>
      <c r="P384" s="2">
        <v>196654</v>
      </c>
      <c r="Q384" s="2">
        <v>190.12673197500001</v>
      </c>
      <c r="R384" s="111">
        <v>0</v>
      </c>
      <c r="S384" s="111">
        <v>0</v>
      </c>
      <c r="T384" s="111">
        <v>0.10874294900000001</v>
      </c>
      <c r="U384" s="111">
        <v>0.89125705099999997</v>
      </c>
      <c r="V384" s="110">
        <f t="shared" si="75"/>
        <v>0.685215493726132</v>
      </c>
      <c r="W384" s="110">
        <v>0.47918749999999999</v>
      </c>
      <c r="X384" s="110">
        <v>0.34856443500000001</v>
      </c>
      <c r="Y384" s="110">
        <f t="shared" si="76"/>
        <v>0.34856443458629688</v>
      </c>
      <c r="Z384" s="2" t="s">
        <v>532</v>
      </c>
      <c r="AA384" s="2" t="s">
        <v>532</v>
      </c>
      <c r="AB384" s="2">
        <v>0.22500000000000001</v>
      </c>
      <c r="AC384" s="110">
        <v>0.363640625</v>
      </c>
      <c r="AD384" s="44">
        <f t="shared" si="77"/>
        <v>0</v>
      </c>
      <c r="AE384" s="44">
        <f t="shared" si="78"/>
        <v>0</v>
      </c>
      <c r="AF384" s="44">
        <f t="shared" si="79"/>
        <v>2.6920143471362405</v>
      </c>
      <c r="AG384" s="44">
        <f t="shared" si="80"/>
        <v>35.658996706881815</v>
      </c>
      <c r="AH384" s="44">
        <f t="shared" si="81"/>
        <v>38.351011054018059</v>
      </c>
      <c r="AI384" s="44">
        <v>53.363055555999999</v>
      </c>
      <c r="AJ384" s="111">
        <f t="shared" si="82"/>
        <v>0.71868094235668212</v>
      </c>
      <c r="AK384" s="2">
        <f t="shared" si="83"/>
        <v>4187</v>
      </c>
    </row>
    <row r="385" spans="1:37">
      <c r="A385" s="2">
        <v>86</v>
      </c>
      <c r="B385" s="2" t="s">
        <v>141</v>
      </c>
      <c r="C385" s="2" t="s">
        <v>16</v>
      </c>
      <c r="D385" s="2" t="s">
        <v>421</v>
      </c>
      <c r="E385" s="2" t="s">
        <v>767</v>
      </c>
      <c r="F385" s="2" t="s">
        <v>64</v>
      </c>
      <c r="H385" s="2" t="s">
        <v>879</v>
      </c>
      <c r="I385" s="2">
        <v>4910</v>
      </c>
      <c r="J385" s="2">
        <v>3990</v>
      </c>
      <c r="K385" s="110">
        <f t="shared" si="70"/>
        <v>0.81262729124236255</v>
      </c>
      <c r="L385" s="44">
        <f t="shared" si="71"/>
        <v>0</v>
      </c>
      <c r="M385" s="44">
        <f t="shared" si="72"/>
        <v>0</v>
      </c>
      <c r="N385" s="44">
        <f t="shared" si="73"/>
        <v>1.4625653626500001</v>
      </c>
      <c r="O385" s="44">
        <f t="shared" si="74"/>
        <v>18.487434637350002</v>
      </c>
      <c r="P385" s="2">
        <v>334791</v>
      </c>
      <c r="Q385" s="2">
        <v>181.67647929500001</v>
      </c>
      <c r="R385" s="111">
        <v>0</v>
      </c>
      <c r="S385" s="111">
        <v>0</v>
      </c>
      <c r="T385" s="111">
        <v>7.3311547000000005E-2</v>
      </c>
      <c r="U385" s="111">
        <v>0.92668845300000002</v>
      </c>
      <c r="V385" s="110">
        <f t="shared" si="75"/>
        <v>0.81262729124236255</v>
      </c>
      <c r="W385" s="110">
        <v>0.51212500000000005</v>
      </c>
      <c r="X385" s="110">
        <v>0.36050566299999998</v>
      </c>
      <c r="Y385" s="110">
        <f t="shared" si="76"/>
        <v>0.36050566216171137</v>
      </c>
      <c r="Z385" s="2" t="s">
        <v>532</v>
      </c>
      <c r="AA385" s="2" t="s">
        <v>532</v>
      </c>
      <c r="AB385" s="2">
        <v>0.22500000000000001</v>
      </c>
      <c r="AC385" s="110">
        <v>0.37122569399999999</v>
      </c>
      <c r="AD385" s="44">
        <f t="shared" si="77"/>
        <v>0</v>
      </c>
      <c r="AE385" s="44">
        <f t="shared" si="78"/>
        <v>0</v>
      </c>
      <c r="AF385" s="44">
        <f t="shared" si="79"/>
        <v>2.8827163297831508</v>
      </c>
      <c r="AG385" s="44">
        <f t="shared" si="80"/>
        <v>60.11997420092186</v>
      </c>
      <c r="AH385" s="44">
        <f t="shared" si="81"/>
        <v>63.00269053070501</v>
      </c>
      <c r="AI385" s="44">
        <v>53.363055555999999</v>
      </c>
      <c r="AJ385" s="111">
        <f t="shared" si="82"/>
        <v>1.1806424852225532</v>
      </c>
      <c r="AK385" s="2">
        <f t="shared" si="83"/>
        <v>6650</v>
      </c>
    </row>
    <row r="386" spans="1:37">
      <c r="A386" s="2">
        <v>87</v>
      </c>
      <c r="B386" s="2" t="s">
        <v>142</v>
      </c>
      <c r="C386" s="2" t="s">
        <v>16</v>
      </c>
      <c r="D386" s="2" t="s">
        <v>421</v>
      </c>
      <c r="E386" s="2" t="s">
        <v>767</v>
      </c>
      <c r="F386" s="2" t="s">
        <v>64</v>
      </c>
      <c r="H386" s="2" t="s">
        <v>879</v>
      </c>
      <c r="I386" s="2">
        <v>8120</v>
      </c>
      <c r="J386" s="193">
        <v>6683</v>
      </c>
      <c r="K386" s="110">
        <f t="shared" si="70"/>
        <v>0.82302955665024635</v>
      </c>
      <c r="L386" s="44">
        <f t="shared" si="71"/>
        <v>2.350159852615</v>
      </c>
      <c r="M386" s="44">
        <f t="shared" si="72"/>
        <v>6.8368286591149996</v>
      </c>
      <c r="N386" s="44">
        <f t="shared" si="73"/>
        <v>6.8368286591149996</v>
      </c>
      <c r="O386" s="44">
        <f t="shared" si="74"/>
        <v>17.391182862569998</v>
      </c>
      <c r="P386" s="2">
        <v>631812</v>
      </c>
      <c r="Q386" s="193">
        <v>93.989101410000004</v>
      </c>
      <c r="R386" s="111">
        <v>7.0332481000000002E-2</v>
      </c>
      <c r="S386" s="111">
        <v>0.20460358100000001</v>
      </c>
      <c r="T386" s="111">
        <v>0.20460358100000001</v>
      </c>
      <c r="U386" s="111">
        <v>0.52046035800000001</v>
      </c>
      <c r="V386" s="110">
        <f t="shared" si="75"/>
        <v>0.59674905225825126</v>
      </c>
      <c r="W386" s="110">
        <v>0.40853125000000001</v>
      </c>
      <c r="X386" s="110">
        <v>0.28771891500000002</v>
      </c>
      <c r="Y386" s="110">
        <f t="shared" si="76"/>
        <v>0.25145348483024998</v>
      </c>
      <c r="Z386" s="2">
        <v>0.1</v>
      </c>
      <c r="AA386" s="2">
        <v>0.17499999999999999</v>
      </c>
      <c r="AB386" s="2">
        <v>0.22500000000000001</v>
      </c>
      <c r="AC386" s="110">
        <v>0.31237500000000001</v>
      </c>
      <c r="AD386" s="44">
        <f t="shared" si="77"/>
        <v>2.0587400308907404</v>
      </c>
      <c r="AE386" s="44">
        <f t="shared" si="78"/>
        <v>10.480858334423294</v>
      </c>
      <c r="AF386" s="44">
        <f t="shared" si="79"/>
        <v>13.475389287115664</v>
      </c>
      <c r="AG386" s="44">
        <f t="shared" si="80"/>
        <v>47.589319741050858</v>
      </c>
      <c r="AH386" s="44">
        <f t="shared" si="81"/>
        <v>61.064709028166519</v>
      </c>
      <c r="AI386" s="44">
        <v>53.363055555999999</v>
      </c>
      <c r="AJ386" s="111">
        <f t="shared" si="82"/>
        <v>1.1443255711638229</v>
      </c>
      <c r="AK386" s="2">
        <f t="shared" si="83"/>
        <v>8076</v>
      </c>
    </row>
    <row r="387" spans="1:37">
      <c r="A387" s="2">
        <v>75</v>
      </c>
      <c r="B387" s="2" t="s">
        <v>422</v>
      </c>
      <c r="C387" s="2" t="s">
        <v>16</v>
      </c>
      <c r="D387" s="2" t="s">
        <v>421</v>
      </c>
      <c r="E387" s="2" t="s">
        <v>767</v>
      </c>
      <c r="F387" s="2" t="s">
        <v>64</v>
      </c>
      <c r="H387" s="2" t="s">
        <v>879</v>
      </c>
      <c r="I387" s="2">
        <v>13932</v>
      </c>
      <c r="J387" s="193">
        <v>6998</v>
      </c>
      <c r="K387" s="110">
        <f t="shared" si="70"/>
        <v>0.5022968705139248</v>
      </c>
      <c r="L387" s="44">
        <f t="shared" si="71"/>
        <v>9.3600700349700006</v>
      </c>
      <c r="M387" s="44">
        <f t="shared" si="72"/>
        <v>7.8408963636400006</v>
      </c>
      <c r="N387" s="44">
        <f t="shared" si="73"/>
        <v>10.954852337659998</v>
      </c>
      <c r="O387" s="44">
        <f t="shared" si="74"/>
        <v>6.8341812637300006</v>
      </c>
      <c r="P387" s="2">
        <v>604504</v>
      </c>
      <c r="Q387" s="193">
        <v>62.046814859999998</v>
      </c>
      <c r="R387" s="111">
        <v>0.26750700300000002</v>
      </c>
      <c r="S387" s="111">
        <v>0.22408963600000001</v>
      </c>
      <c r="T387" s="111">
        <v>0.31308523399999999</v>
      </c>
      <c r="U387" s="111">
        <v>0.19531812700000001</v>
      </c>
      <c r="V387" s="110">
        <f t="shared" si="75"/>
        <v>0.2553694171890612</v>
      </c>
      <c r="W387" s="110">
        <v>0.29962500000000003</v>
      </c>
      <c r="X387" s="110">
        <v>0.25366939199999999</v>
      </c>
      <c r="Y387" s="110">
        <f t="shared" si="76"/>
        <v>0.19493275805237498</v>
      </c>
      <c r="Z387" s="2">
        <v>0.1</v>
      </c>
      <c r="AA387" s="2">
        <v>0.17499999999999999</v>
      </c>
      <c r="AB387" s="2">
        <v>0.22500000000000001</v>
      </c>
      <c r="AC387" s="110">
        <v>0.29962499999999997</v>
      </c>
      <c r="AD387" s="44">
        <f t="shared" si="77"/>
        <v>8.1994213506337204</v>
      </c>
      <c r="AE387" s="44">
        <f t="shared" si="78"/>
        <v>12.020094125460121</v>
      </c>
      <c r="AF387" s="44">
        <f t="shared" si="79"/>
        <v>21.592013957527854</v>
      </c>
      <c r="AG387" s="44">
        <f t="shared" si="80"/>
        <v>17.937778075631091</v>
      </c>
      <c r="AH387" s="44">
        <f t="shared" si="81"/>
        <v>39.529792033158941</v>
      </c>
      <c r="AI387" s="44">
        <v>53.363055555999999</v>
      </c>
      <c r="AJ387" s="111">
        <f t="shared" si="82"/>
        <v>0.74077077523560808</v>
      </c>
      <c r="AK387" s="2">
        <f t="shared" si="83"/>
        <v>5930</v>
      </c>
    </row>
    <row r="388" spans="1:37">
      <c r="A388" s="2">
        <v>76</v>
      </c>
      <c r="B388" s="2" t="s">
        <v>423</v>
      </c>
      <c r="C388" s="2" t="s">
        <v>16</v>
      </c>
      <c r="D388" s="2" t="s">
        <v>421</v>
      </c>
      <c r="E388" s="2" t="s">
        <v>767</v>
      </c>
      <c r="F388" s="2" t="s">
        <v>64</v>
      </c>
      <c r="H388" s="2" t="s">
        <v>879</v>
      </c>
      <c r="I388" s="2">
        <v>18652</v>
      </c>
      <c r="J388" s="193">
        <v>11266</v>
      </c>
      <c r="K388" s="110">
        <f t="shared" si="70"/>
        <v>0.60401029380227322</v>
      </c>
      <c r="L388" s="44">
        <f t="shared" si="71"/>
        <v>29.821764722449995</v>
      </c>
      <c r="M388" s="44">
        <f t="shared" si="72"/>
        <v>19.163245073740004</v>
      </c>
      <c r="N388" s="44">
        <f t="shared" si="73"/>
        <v>7.344990203810001</v>
      </c>
      <c r="O388" s="44">
        <f t="shared" si="74"/>
        <v>0</v>
      </c>
      <c r="P388" s="2">
        <v>1883339</v>
      </c>
      <c r="Q388" s="193">
        <v>7.1430682189999999</v>
      </c>
      <c r="R388" s="111">
        <v>0.52941176499999998</v>
      </c>
      <c r="S388" s="111">
        <v>0.34019607800000001</v>
      </c>
      <c r="T388" s="111">
        <v>0.13039215700000001</v>
      </c>
      <c r="U388" s="111">
        <v>0</v>
      </c>
      <c r="V388" s="110">
        <f t="shared" si="75"/>
        <v>7.875820505908214E-2</v>
      </c>
      <c r="W388" s="110">
        <v>0.22500000000000001</v>
      </c>
      <c r="X388" s="110">
        <v>0.22500000000000001</v>
      </c>
      <c r="Y388" s="110">
        <f t="shared" si="76"/>
        <v>0.14181372547499999</v>
      </c>
      <c r="Z388" s="2">
        <v>0.1</v>
      </c>
      <c r="AA388" s="2">
        <v>0.17499999999999999</v>
      </c>
      <c r="AB388" s="2">
        <v>0.22500000000000001</v>
      </c>
      <c r="AC388" s="110"/>
      <c r="AD388" s="44">
        <f t="shared" si="77"/>
        <v>26.123865896866196</v>
      </c>
      <c r="AE388" s="44">
        <f t="shared" si="78"/>
        <v>29.377254698043423</v>
      </c>
      <c r="AF388" s="44">
        <f t="shared" si="79"/>
        <v>14.476975691709512</v>
      </c>
      <c r="AG388" s="44">
        <f t="shared" si="80"/>
        <v>0</v>
      </c>
      <c r="AH388" s="44">
        <f t="shared" si="81"/>
        <v>14.476975691709512</v>
      </c>
      <c r="AI388" s="44">
        <v>53.363055555999999</v>
      </c>
      <c r="AJ388" s="111">
        <f t="shared" si="82"/>
        <v>0.27129210538772758</v>
      </c>
      <c r="AK388" s="2">
        <f t="shared" si="83"/>
        <v>2448</v>
      </c>
    </row>
    <row r="389" spans="1:37">
      <c r="A389" s="2">
        <v>77</v>
      </c>
      <c r="B389" s="2" t="s">
        <v>424</v>
      </c>
      <c r="C389" s="2" t="s">
        <v>16</v>
      </c>
      <c r="D389" s="2" t="s">
        <v>421</v>
      </c>
      <c r="E389" s="2" t="s">
        <v>767</v>
      </c>
      <c r="F389" s="2" t="s">
        <v>64</v>
      </c>
      <c r="H389" s="2" t="s">
        <v>879</v>
      </c>
      <c r="I389" s="2">
        <v>9502</v>
      </c>
      <c r="J389" s="193">
        <v>5609</v>
      </c>
      <c r="K389" s="110">
        <f t="shared" si="70"/>
        <v>0.59029677962534199</v>
      </c>
      <c r="L389" s="44">
        <f t="shared" si="71"/>
        <v>14.457056658009998</v>
      </c>
      <c r="M389" s="44">
        <f t="shared" si="72"/>
        <v>7.7114234611949994</v>
      </c>
      <c r="N389" s="44">
        <f t="shared" si="73"/>
        <v>2.3163481410549998</v>
      </c>
      <c r="O389" s="44">
        <f t="shared" si="74"/>
        <v>3.5601717397399995</v>
      </c>
      <c r="P389" s="2">
        <v>273843</v>
      </c>
      <c r="Q389" s="193">
        <v>45.584371113000003</v>
      </c>
      <c r="R389" s="111">
        <v>0.51549497799999999</v>
      </c>
      <c r="S389" s="111">
        <v>0.27496607099999998</v>
      </c>
      <c r="T389" s="111">
        <v>8.2593978999999998E-2</v>
      </c>
      <c r="U389" s="111">
        <v>0.12694497199999999</v>
      </c>
      <c r="V389" s="110">
        <f t="shared" si="75"/>
        <v>0.12369016798137232</v>
      </c>
      <c r="W389" s="110">
        <v>0.26774999999999999</v>
      </c>
      <c r="X389" s="110">
        <v>0.25089922999999997</v>
      </c>
      <c r="Y389" s="110">
        <f t="shared" si="76"/>
        <v>0.15224172175299999</v>
      </c>
      <c r="Z389" s="2">
        <v>0.1</v>
      </c>
      <c r="AA389" s="2">
        <v>0.17499999999999999</v>
      </c>
      <c r="AB389" s="2">
        <v>0.22500000000000001</v>
      </c>
      <c r="AC389" s="110">
        <v>0.26774999999999999</v>
      </c>
      <c r="AD389" s="44">
        <f t="shared" si="77"/>
        <v>12.664381632416758</v>
      </c>
      <c r="AE389" s="44">
        <f t="shared" si="78"/>
        <v>11.821612166011933</v>
      </c>
      <c r="AF389" s="44">
        <f t="shared" si="79"/>
        <v>4.565522186019404</v>
      </c>
      <c r="AG389" s="44">
        <f t="shared" si="80"/>
        <v>8.3503472138427721</v>
      </c>
      <c r="AH389" s="44">
        <f t="shared" si="81"/>
        <v>12.915869399862176</v>
      </c>
      <c r="AI389" s="44">
        <v>53.363055555999999</v>
      </c>
      <c r="AJ389" s="111">
        <f t="shared" si="82"/>
        <v>0.24203766567130075</v>
      </c>
      <c r="AK389" s="2">
        <f t="shared" si="83"/>
        <v>1959</v>
      </c>
    </row>
    <row r="390" spans="1:37">
      <c r="A390" s="2">
        <v>78</v>
      </c>
      <c r="B390" s="2" t="s">
        <v>425</v>
      </c>
      <c r="C390" s="2" t="s">
        <v>16</v>
      </c>
      <c r="D390" s="2" t="s">
        <v>421</v>
      </c>
      <c r="E390" s="2" t="s">
        <v>767</v>
      </c>
      <c r="F390" s="2" t="s">
        <v>64</v>
      </c>
      <c r="H390" s="2" t="s">
        <v>879</v>
      </c>
      <c r="I390" s="2">
        <v>9070</v>
      </c>
      <c r="J390" s="193">
        <v>4555</v>
      </c>
      <c r="K390" s="110">
        <f t="shared" si="70"/>
        <v>0.50220507166482908</v>
      </c>
      <c r="L390" s="44">
        <f t="shared" si="71"/>
        <v>11.889889716600001</v>
      </c>
      <c r="M390" s="44">
        <f t="shared" si="72"/>
        <v>3.4172069371750005</v>
      </c>
      <c r="N390" s="44">
        <f t="shared" si="73"/>
        <v>2.9355109044249996</v>
      </c>
      <c r="O390" s="44">
        <f t="shared" si="74"/>
        <v>4.5323924645749996</v>
      </c>
      <c r="P390" s="2">
        <v>729442</v>
      </c>
      <c r="Q390" s="193">
        <v>24.881543009000001</v>
      </c>
      <c r="R390" s="111">
        <v>0.52205882400000003</v>
      </c>
      <c r="S390" s="111">
        <v>0.150042017</v>
      </c>
      <c r="T390" s="111">
        <v>0.128891807</v>
      </c>
      <c r="U390" s="111">
        <v>0.199007353</v>
      </c>
      <c r="V390" s="110">
        <f t="shared" si="75"/>
        <v>0.16467262114663725</v>
      </c>
      <c r="W390" s="110">
        <v>0.33415625000000004</v>
      </c>
      <c r="X390" s="110">
        <v>0.29124871000000002</v>
      </c>
      <c r="Y390" s="110">
        <f t="shared" si="76"/>
        <v>0.17396344275090625</v>
      </c>
      <c r="Z390" s="2">
        <v>0.1</v>
      </c>
      <c r="AA390" s="2">
        <v>0.17499999999999999</v>
      </c>
      <c r="AB390" s="2">
        <v>0.22500000000000001</v>
      </c>
      <c r="AC390" s="110">
        <v>0.33415624999999999</v>
      </c>
      <c r="AD390" s="44">
        <f t="shared" si="77"/>
        <v>10.4155433917416</v>
      </c>
      <c r="AE390" s="44">
        <f t="shared" si="78"/>
        <v>5.2385782346892755</v>
      </c>
      <c r="AF390" s="44">
        <f t="shared" si="79"/>
        <v>5.7858919926216741</v>
      </c>
      <c r="AG390" s="44">
        <f t="shared" si="80"/>
        <v>13.267258880738002</v>
      </c>
      <c r="AH390" s="44">
        <f t="shared" si="81"/>
        <v>19.053150873359677</v>
      </c>
      <c r="AI390" s="44">
        <v>53.363055555999999</v>
      </c>
      <c r="AJ390" s="111">
        <f t="shared" si="82"/>
        <v>0.35704759922086943</v>
      </c>
      <c r="AK390" s="2">
        <f t="shared" si="83"/>
        <v>2489</v>
      </c>
    </row>
    <row r="391" spans="1:37">
      <c r="A391" s="2">
        <v>79</v>
      </c>
      <c r="B391" s="2" t="s">
        <v>426</v>
      </c>
      <c r="C391" s="2" t="s">
        <v>16</v>
      </c>
      <c r="D391" s="2" t="s">
        <v>421</v>
      </c>
      <c r="E391" s="2" t="s">
        <v>767</v>
      </c>
      <c r="F391" s="2" t="s">
        <v>64</v>
      </c>
      <c r="H391" s="2" t="s">
        <v>879</v>
      </c>
      <c r="I391" s="2">
        <v>13932</v>
      </c>
      <c r="J391" s="193">
        <v>8879</v>
      </c>
      <c r="K391" s="110">
        <f t="shared" ref="K391:K454" si="84">J391/I391</f>
        <v>0.63730979041056557</v>
      </c>
      <c r="L391" s="44">
        <f t="shared" ref="L391:L454" si="85">R391*$J391*$D$2/1000</f>
        <v>16.606091059284999</v>
      </c>
      <c r="M391" s="44">
        <f t="shared" ref="M391:M454" si="86">S391*$J391*$D$2/1000</f>
        <v>18.348442756410002</v>
      </c>
      <c r="N391" s="44">
        <f t="shared" ref="N391:N454" si="87">T391*$J391*$D$2/1000</f>
        <v>3.3464385851650005</v>
      </c>
      <c r="O391" s="44">
        <f t="shared" ref="O391:O454" si="88">U391*$J391*$D$2/1000</f>
        <v>6.0940275991399995</v>
      </c>
      <c r="P391" s="2">
        <v>336834</v>
      </c>
      <c r="Q391" s="193">
        <v>60.825035419999999</v>
      </c>
      <c r="R391" s="111">
        <v>0.37405318300000001</v>
      </c>
      <c r="S391" s="111">
        <v>0.41329975800000002</v>
      </c>
      <c r="T391" s="111">
        <v>7.5378727000000006E-2</v>
      </c>
      <c r="U391" s="111">
        <v>0.13726833199999999</v>
      </c>
      <c r="V391" s="110">
        <f t="shared" ref="V391:V454" si="89">K391*(T391+U391)</f>
        <v>0.13552205260271316</v>
      </c>
      <c r="W391" s="110">
        <v>0.27890625000000002</v>
      </c>
      <c r="X391" s="110">
        <v>0.25979766500000001</v>
      </c>
      <c r="Y391" s="110">
        <f t="shared" ref="Y391:Y454" si="90">SUMPRODUCT(R391:U391,Z391:AC391)</f>
        <v>0.16497798524687499</v>
      </c>
      <c r="Z391" s="2">
        <v>0.1</v>
      </c>
      <c r="AA391" s="2">
        <v>0.17499999999999999</v>
      </c>
      <c r="AB391" s="2">
        <v>0.22500000000000001</v>
      </c>
      <c r="AC391" s="110">
        <v>0.27890625000000002</v>
      </c>
      <c r="AD391" s="44">
        <f t="shared" ref="AD391:AD454" si="91">IFERROR(L391*Z391*8760/1000,0)</f>
        <v>14.546935767933659</v>
      </c>
      <c r="AE391" s="44">
        <f t="shared" ref="AE391:AE454" si="92">IFERROR(M391*AA391*8760/1000,0)</f>
        <v>28.128162745576535</v>
      </c>
      <c r="AF391" s="44">
        <f t="shared" ref="AF391:AF454" si="93">IFERROR(N391*AB391*8760/1000,0)</f>
        <v>6.5958304513602162</v>
      </c>
      <c r="AG391" s="44">
        <f t="shared" ref="AG391:AG454" si="94">IFERROR(O391*AC391*8760/1000,0)</f>
        <v>14.889042493236333</v>
      </c>
      <c r="AH391" s="44">
        <f t="shared" ref="AH391:AH454" si="95">AF391+AG391</f>
        <v>21.48487294459655</v>
      </c>
      <c r="AI391" s="44">
        <v>53.363055555999999</v>
      </c>
      <c r="AJ391" s="111">
        <f t="shared" ref="AJ391:AJ454" si="96">AH391/AI391</f>
        <v>0.40261699261298856</v>
      </c>
      <c r="AK391" s="2">
        <f t="shared" ref="AK391:AK454" si="97">ROUND((O391+N391)/0.003,0)</f>
        <v>3147</v>
      </c>
    </row>
    <row r="392" spans="1:37">
      <c r="A392" s="2">
        <v>80</v>
      </c>
      <c r="B392" s="2" t="s">
        <v>427</v>
      </c>
      <c r="C392" s="2" t="s">
        <v>16</v>
      </c>
      <c r="D392" s="2" t="s">
        <v>421</v>
      </c>
      <c r="E392" s="2" t="s">
        <v>767</v>
      </c>
      <c r="F392" s="2" t="s">
        <v>64</v>
      </c>
      <c r="H392" s="2" t="s">
        <v>879</v>
      </c>
      <c r="I392" s="2">
        <v>2175</v>
      </c>
      <c r="J392" s="193">
        <v>1566</v>
      </c>
      <c r="K392" s="110">
        <f t="shared" si="84"/>
        <v>0.72</v>
      </c>
      <c r="L392" s="44">
        <f t="shared" si="85"/>
        <v>0.43214013512999999</v>
      </c>
      <c r="M392" s="44">
        <f t="shared" si="86"/>
        <v>1.6256055383099999</v>
      </c>
      <c r="N392" s="44">
        <f t="shared" si="87"/>
        <v>1.6256055383099999</v>
      </c>
      <c r="O392" s="44">
        <f t="shared" si="88"/>
        <v>4.1466487882500003</v>
      </c>
      <c r="P392" s="2">
        <v>206141</v>
      </c>
      <c r="Q392" s="193">
        <v>67.468053945999998</v>
      </c>
      <c r="R392" s="111">
        <v>5.5190310999999999E-2</v>
      </c>
      <c r="S392" s="111">
        <v>0.207612457</v>
      </c>
      <c r="T392" s="111">
        <v>0.207612457</v>
      </c>
      <c r="U392" s="111">
        <v>0.52958477500000001</v>
      </c>
      <c r="V392" s="110">
        <f t="shared" si="89"/>
        <v>0.53078200704</v>
      </c>
      <c r="W392" s="110">
        <v>0.38568749999999996</v>
      </c>
      <c r="X392" s="110">
        <v>0.28318845300000001</v>
      </c>
      <c r="Y392" s="110">
        <f t="shared" si="90"/>
        <v>0.25061695504999998</v>
      </c>
      <c r="Z392" s="2">
        <v>0.1</v>
      </c>
      <c r="AA392" s="2">
        <v>0.17499999999999999</v>
      </c>
      <c r="AB392" s="2">
        <v>0.22500000000000001</v>
      </c>
      <c r="AC392" s="110">
        <v>0.30599999999999999</v>
      </c>
      <c r="AD392" s="44">
        <f t="shared" si="91"/>
        <v>0.37855475837388003</v>
      </c>
      <c r="AE392" s="44">
        <f t="shared" si="92"/>
        <v>2.4920532902292298</v>
      </c>
      <c r="AF392" s="44">
        <f t="shared" si="93"/>
        <v>3.2040685160090097</v>
      </c>
      <c r="AG392" s="44">
        <f t="shared" si="94"/>
        <v>11.11534087583142</v>
      </c>
      <c r="AH392" s="44">
        <f t="shared" si="95"/>
        <v>14.319409391840429</v>
      </c>
      <c r="AI392" s="44">
        <v>53.363055555999999</v>
      </c>
      <c r="AJ392" s="111">
        <f t="shared" si="96"/>
        <v>0.26833938279290293</v>
      </c>
      <c r="AK392" s="2">
        <f t="shared" si="97"/>
        <v>1924</v>
      </c>
    </row>
    <row r="393" spans="1:37">
      <c r="A393" s="2">
        <v>81</v>
      </c>
      <c r="B393" s="2" t="s">
        <v>428</v>
      </c>
      <c r="C393" s="2" t="s">
        <v>16</v>
      </c>
      <c r="D393" s="2" t="s">
        <v>421</v>
      </c>
      <c r="E393" s="2" t="s">
        <v>767</v>
      </c>
      <c r="F393" s="2" t="s">
        <v>64</v>
      </c>
      <c r="H393" s="2" t="s">
        <v>879</v>
      </c>
      <c r="I393" s="2">
        <v>11222</v>
      </c>
      <c r="J393" s="193">
        <v>6995</v>
      </c>
      <c r="K393" s="110">
        <f t="shared" si="84"/>
        <v>0.62332917483514527</v>
      </c>
      <c r="L393" s="44">
        <f t="shared" si="85"/>
        <v>10.04964606035</v>
      </c>
      <c r="M393" s="44">
        <f t="shared" si="86"/>
        <v>9.5920234722749989</v>
      </c>
      <c r="N393" s="44">
        <f t="shared" si="87"/>
        <v>8.3511889212000003</v>
      </c>
      <c r="O393" s="44">
        <f t="shared" si="88"/>
        <v>6.9821415461749998</v>
      </c>
      <c r="P393" s="2">
        <v>668258</v>
      </c>
      <c r="Q393" s="193">
        <v>53.415662130999998</v>
      </c>
      <c r="R393" s="111">
        <v>0.28733798599999999</v>
      </c>
      <c r="S393" s="111">
        <v>0.27425370900000001</v>
      </c>
      <c r="T393" s="111">
        <v>0.23877595200000001</v>
      </c>
      <c r="U393" s="111">
        <v>0.19963235300000001</v>
      </c>
      <c r="V393" s="110">
        <f t="shared" si="89"/>
        <v>0.27327268699652474</v>
      </c>
      <c r="W393" s="110">
        <v>0.33468750000000003</v>
      </c>
      <c r="X393" s="110">
        <v>0.27494698699999998</v>
      </c>
      <c r="Y393" s="110">
        <f t="shared" si="90"/>
        <v>0.19726724001968751</v>
      </c>
      <c r="Z393" s="2">
        <v>0.1</v>
      </c>
      <c r="AA393" s="2">
        <v>0.17499999999999999</v>
      </c>
      <c r="AB393" s="2">
        <v>0.22500000000000001</v>
      </c>
      <c r="AC393" s="110">
        <v>0.33468750000000003</v>
      </c>
      <c r="AD393" s="44">
        <f t="shared" si="91"/>
        <v>8.8034899488666003</v>
      </c>
      <c r="AE393" s="44">
        <f t="shared" si="92"/>
        <v>14.704571982997571</v>
      </c>
      <c r="AF393" s="44">
        <f t="shared" si="93"/>
        <v>16.4601933636852</v>
      </c>
      <c r="AG393" s="44">
        <f t="shared" si="94"/>
        <v>20.470678968922503</v>
      </c>
      <c r="AH393" s="44">
        <f t="shared" si="95"/>
        <v>36.930872332607706</v>
      </c>
      <c r="AI393" s="44">
        <v>53.363055555999999</v>
      </c>
      <c r="AJ393" s="111">
        <f t="shared" si="96"/>
        <v>0.69206817240538054</v>
      </c>
      <c r="AK393" s="2">
        <f t="shared" si="97"/>
        <v>5111</v>
      </c>
    </row>
    <row r="394" spans="1:37">
      <c r="A394" s="2">
        <v>82</v>
      </c>
      <c r="B394" s="2" t="s">
        <v>429</v>
      </c>
      <c r="C394" s="2" t="s">
        <v>16</v>
      </c>
      <c r="D394" s="2" t="s">
        <v>421</v>
      </c>
      <c r="E394" s="2" t="s">
        <v>767</v>
      </c>
      <c r="F394" s="2" t="s">
        <v>64</v>
      </c>
      <c r="H394" s="2" t="s">
        <v>879</v>
      </c>
      <c r="I394" s="2">
        <v>15354</v>
      </c>
      <c r="J394" s="193">
        <v>9509</v>
      </c>
      <c r="K394" s="110">
        <f t="shared" si="84"/>
        <v>0.61931744170900094</v>
      </c>
      <c r="L394" s="44">
        <f t="shared" si="85"/>
        <v>16.822803561055</v>
      </c>
      <c r="M394" s="44">
        <f t="shared" si="86"/>
        <v>12.319484699410001</v>
      </c>
      <c r="N394" s="44">
        <f t="shared" si="87"/>
        <v>7.5752369703950002</v>
      </c>
      <c r="O394" s="44">
        <f t="shared" si="88"/>
        <v>10.827474769139998</v>
      </c>
      <c r="P394" s="2">
        <v>555830</v>
      </c>
      <c r="Q394" s="193">
        <v>76.395350772</v>
      </c>
      <c r="R394" s="111">
        <v>0.35382907899999999</v>
      </c>
      <c r="S394" s="111">
        <v>0.25911209800000001</v>
      </c>
      <c r="T394" s="111">
        <v>0.159327731</v>
      </c>
      <c r="U394" s="111">
        <v>0.227731092</v>
      </c>
      <c r="V394" s="110">
        <f t="shared" si="89"/>
        <v>0.239712280051257</v>
      </c>
      <c r="W394" s="110">
        <v>0.34850000000000003</v>
      </c>
      <c r="X394" s="110">
        <v>0.27171970000000001</v>
      </c>
      <c r="Y394" s="110">
        <f t="shared" si="90"/>
        <v>0.18589903224912499</v>
      </c>
      <c r="Z394" s="2">
        <v>0.1</v>
      </c>
      <c r="AA394" s="2">
        <v>0.17499999999999999</v>
      </c>
      <c r="AB394" s="2">
        <v>0.22500000000000001</v>
      </c>
      <c r="AC394" s="110">
        <v>0.30440624999999999</v>
      </c>
      <c r="AD394" s="44">
        <f t="shared" si="91"/>
        <v>14.736775919484183</v>
      </c>
      <c r="AE394" s="44">
        <f t="shared" si="92"/>
        <v>18.885770044195532</v>
      </c>
      <c r="AF394" s="44">
        <f t="shared" si="93"/>
        <v>14.930792068648545</v>
      </c>
      <c r="AG394" s="44">
        <f t="shared" si="94"/>
        <v>28.872530685045255</v>
      </c>
      <c r="AH394" s="44">
        <f t="shared" si="95"/>
        <v>43.803322753693799</v>
      </c>
      <c r="AI394" s="44">
        <v>53.363055555999999</v>
      </c>
      <c r="AJ394" s="111">
        <f t="shared" si="96"/>
        <v>0.8208548460596663</v>
      </c>
      <c r="AK394" s="2">
        <f t="shared" si="97"/>
        <v>6134</v>
      </c>
    </row>
    <row r="395" spans="1:37">
      <c r="A395" s="2">
        <v>83</v>
      </c>
      <c r="B395" s="2" t="s">
        <v>430</v>
      </c>
      <c r="C395" s="2" t="s">
        <v>16</v>
      </c>
      <c r="D395" s="2" t="s">
        <v>421</v>
      </c>
      <c r="E395" s="2" t="s">
        <v>767</v>
      </c>
      <c r="F395" s="2" t="s">
        <v>64</v>
      </c>
      <c r="H395" s="2" t="s">
        <v>879</v>
      </c>
      <c r="I395" s="2">
        <v>15350</v>
      </c>
      <c r="J395" s="193">
        <v>11333</v>
      </c>
      <c r="K395" s="110">
        <f t="shared" si="84"/>
        <v>0.73830618892508149</v>
      </c>
      <c r="L395" s="44">
        <f t="shared" si="85"/>
        <v>14.924561032745002</v>
      </c>
      <c r="M395" s="44">
        <f t="shared" si="86"/>
        <v>13.332941196469999</v>
      </c>
      <c r="N395" s="44">
        <f t="shared" si="87"/>
        <v>14.08594934852</v>
      </c>
      <c r="O395" s="44">
        <f t="shared" si="88"/>
        <v>14.321548478930001</v>
      </c>
      <c r="P395" s="2">
        <v>581026</v>
      </c>
      <c r="Q395" s="193">
        <v>112.639498023</v>
      </c>
      <c r="R395" s="111">
        <v>0.26338235300000001</v>
      </c>
      <c r="S395" s="111">
        <v>0.235294118</v>
      </c>
      <c r="T395" s="111">
        <v>0.248582888</v>
      </c>
      <c r="U395" s="111">
        <v>0.25274064200000002</v>
      </c>
      <c r="V395" s="110">
        <f t="shared" si="89"/>
        <v>0.37013026485276879</v>
      </c>
      <c r="W395" s="110">
        <v>0.35009374999999998</v>
      </c>
      <c r="X395" s="110">
        <v>0.26904982500000002</v>
      </c>
      <c r="Y395" s="110">
        <f t="shared" si="90"/>
        <v>0.20239571379475002</v>
      </c>
      <c r="Z395" s="2">
        <v>0.1</v>
      </c>
      <c r="AA395" s="2">
        <v>0.17499999999999999</v>
      </c>
      <c r="AB395" s="2">
        <v>0.22500000000000001</v>
      </c>
      <c r="AC395" s="110">
        <v>0.31237500000000001</v>
      </c>
      <c r="AD395" s="44">
        <f t="shared" si="91"/>
        <v>13.073915464684621</v>
      </c>
      <c r="AE395" s="44">
        <f t="shared" si="92"/>
        <v>20.439398854188507</v>
      </c>
      <c r="AF395" s="44">
        <f t="shared" si="93"/>
        <v>27.763406165932921</v>
      </c>
      <c r="AG395" s="44">
        <f t="shared" si="94"/>
        <v>39.189556865486452</v>
      </c>
      <c r="AH395" s="44">
        <f t="shared" si="95"/>
        <v>66.952963031419372</v>
      </c>
      <c r="AI395" s="44">
        <v>53.363055555999999</v>
      </c>
      <c r="AJ395" s="111">
        <f t="shared" si="96"/>
        <v>1.2546688403395101</v>
      </c>
      <c r="AK395" s="2">
        <f t="shared" si="97"/>
        <v>9469</v>
      </c>
    </row>
    <row r="396" spans="1:37">
      <c r="A396" s="2">
        <v>132</v>
      </c>
      <c r="B396" s="2" t="s">
        <v>187</v>
      </c>
      <c r="C396" s="2" t="s">
        <v>15</v>
      </c>
      <c r="D396" s="2" t="s">
        <v>432</v>
      </c>
      <c r="E396" s="2" t="s">
        <v>767</v>
      </c>
      <c r="F396" s="2" t="s">
        <v>64</v>
      </c>
      <c r="H396" s="2" t="s">
        <v>879</v>
      </c>
      <c r="I396" s="2">
        <v>6896</v>
      </c>
      <c r="J396" s="193">
        <v>3230</v>
      </c>
      <c r="K396" s="110">
        <f t="shared" si="84"/>
        <v>0.4683874709976798</v>
      </c>
      <c r="L396" s="44">
        <f t="shared" si="85"/>
        <v>0</v>
      </c>
      <c r="M396" s="44">
        <f t="shared" si="86"/>
        <v>11.605833333650001</v>
      </c>
      <c r="N396" s="44">
        <f t="shared" si="87"/>
        <v>4.5441666663500007</v>
      </c>
      <c r="O396" s="44">
        <f t="shared" si="88"/>
        <v>0</v>
      </c>
      <c r="P396" s="2">
        <v>2993948</v>
      </c>
      <c r="Q396" s="193">
        <v>2.3867587260000001</v>
      </c>
      <c r="R396" s="111">
        <v>0</v>
      </c>
      <c r="S396" s="111">
        <v>0.71862745100000003</v>
      </c>
      <c r="T396" s="111">
        <v>0.28137254900000003</v>
      </c>
      <c r="U396" s="111">
        <v>0</v>
      </c>
      <c r="V396" s="110">
        <f t="shared" si="89"/>
        <v>0.13179137663428075</v>
      </c>
      <c r="W396" s="110">
        <v>0.22950000000000001</v>
      </c>
      <c r="X396" s="110">
        <v>0.22500000000000001</v>
      </c>
      <c r="Y396" s="110">
        <f t="shared" si="90"/>
        <v>0.18906862745</v>
      </c>
      <c r="Z396" s="2" t="s">
        <v>532</v>
      </c>
      <c r="AA396" s="2">
        <v>0.17499999999999999</v>
      </c>
      <c r="AB396" s="2">
        <v>0.22500000000000001</v>
      </c>
      <c r="AC396" s="110"/>
      <c r="AD396" s="44">
        <f t="shared" si="91"/>
        <v>0</v>
      </c>
      <c r="AE396" s="44">
        <f t="shared" si="92"/>
        <v>17.791742500485448</v>
      </c>
      <c r="AF396" s="44">
        <f t="shared" si="93"/>
        <v>8.9565524993758512</v>
      </c>
      <c r="AG396" s="44">
        <f t="shared" si="94"/>
        <v>0</v>
      </c>
      <c r="AH396" s="44">
        <f t="shared" si="95"/>
        <v>8.9565524993758512</v>
      </c>
      <c r="AI396" s="44">
        <v>37.118055556000002</v>
      </c>
      <c r="AJ396" s="111">
        <f t="shared" si="96"/>
        <v>0.24129907575204479</v>
      </c>
      <c r="AK396" s="2">
        <f t="shared" si="97"/>
        <v>1515</v>
      </c>
    </row>
    <row r="397" spans="1:37">
      <c r="A397" s="2">
        <v>133</v>
      </c>
      <c r="B397" s="2" t="s">
        <v>188</v>
      </c>
      <c r="C397" s="2" t="s">
        <v>15</v>
      </c>
      <c r="D397" s="2" t="s">
        <v>432</v>
      </c>
      <c r="E397" s="2" t="s">
        <v>767</v>
      </c>
      <c r="F397" s="2" t="s">
        <v>64</v>
      </c>
      <c r="H397" s="2" t="s">
        <v>879</v>
      </c>
      <c r="I397" s="2">
        <v>11118</v>
      </c>
      <c r="J397" s="193">
        <v>6306</v>
      </c>
      <c r="K397" s="110">
        <f t="shared" si="84"/>
        <v>0.56718834322719913</v>
      </c>
      <c r="L397" s="44">
        <f t="shared" si="85"/>
        <v>0</v>
      </c>
      <c r="M397" s="44">
        <f t="shared" si="86"/>
        <v>0</v>
      </c>
      <c r="N397" s="44">
        <f t="shared" si="87"/>
        <v>22.52624599959</v>
      </c>
      <c r="O397" s="44">
        <f t="shared" si="88"/>
        <v>9.0037540004100016</v>
      </c>
      <c r="P397" s="2">
        <v>1060703</v>
      </c>
      <c r="Q397" s="193">
        <v>50.440079097000002</v>
      </c>
      <c r="R397" s="111">
        <v>0</v>
      </c>
      <c r="S397" s="111">
        <v>0</v>
      </c>
      <c r="T397" s="111">
        <v>0.714438503</v>
      </c>
      <c r="U397" s="111">
        <v>0.285561497</v>
      </c>
      <c r="V397" s="110">
        <f t="shared" si="89"/>
        <v>0.56718834322719913</v>
      </c>
      <c r="W397" s="110">
        <v>0.27199999999999996</v>
      </c>
      <c r="X397" s="110">
        <v>0.235994118</v>
      </c>
      <c r="Y397" s="110">
        <f t="shared" si="90"/>
        <v>0.23599411763450001</v>
      </c>
      <c r="Z397" s="2" t="s">
        <v>532</v>
      </c>
      <c r="AA397" s="2" t="s">
        <v>532</v>
      </c>
      <c r="AB397" s="2">
        <v>0.22500000000000001</v>
      </c>
      <c r="AC397" s="110">
        <v>0.26350000000000001</v>
      </c>
      <c r="AD397" s="44">
        <f t="shared" si="91"/>
        <v>0</v>
      </c>
      <c r="AE397" s="44">
        <f t="shared" si="92"/>
        <v>0</v>
      </c>
      <c r="AF397" s="44">
        <f t="shared" si="93"/>
        <v>44.399230865191896</v>
      </c>
      <c r="AG397" s="44">
        <f t="shared" si="94"/>
        <v>20.783005208986388</v>
      </c>
      <c r="AH397" s="44">
        <f t="shared" si="95"/>
        <v>65.182236074178292</v>
      </c>
      <c r="AI397" s="44">
        <v>37.118055556000002</v>
      </c>
      <c r="AJ397" s="111">
        <f t="shared" si="96"/>
        <v>1.756078951275825</v>
      </c>
      <c r="AK397" s="2">
        <f t="shared" si="97"/>
        <v>10510</v>
      </c>
    </row>
    <row r="398" spans="1:37">
      <c r="A398" s="2">
        <v>134</v>
      </c>
      <c r="B398" s="2" t="s">
        <v>189</v>
      </c>
      <c r="C398" s="2" t="s">
        <v>15</v>
      </c>
      <c r="D398" s="2" t="s">
        <v>432</v>
      </c>
      <c r="E398" s="2" t="s">
        <v>767</v>
      </c>
      <c r="F398" s="2" t="s">
        <v>64</v>
      </c>
      <c r="H398" s="2" t="s">
        <v>879</v>
      </c>
      <c r="I398" s="2">
        <v>11327</v>
      </c>
      <c r="J398" s="193">
        <v>5986</v>
      </c>
      <c r="K398" s="110">
        <f t="shared" si="84"/>
        <v>0.52847179306082814</v>
      </c>
      <c r="L398" s="44">
        <f t="shared" si="85"/>
        <v>0</v>
      </c>
      <c r="M398" s="44">
        <f t="shared" si="86"/>
        <v>0.50228546951000008</v>
      </c>
      <c r="N398" s="44">
        <f t="shared" si="87"/>
        <v>12.427681646090001</v>
      </c>
      <c r="O398" s="44">
        <f t="shared" si="88"/>
        <v>17.000032884399999</v>
      </c>
      <c r="P398" s="2">
        <v>983933</v>
      </c>
      <c r="Q398" s="193">
        <v>51.907674051999997</v>
      </c>
      <c r="R398" s="111">
        <v>0</v>
      </c>
      <c r="S398" s="111">
        <v>1.6782007000000002E-2</v>
      </c>
      <c r="T398" s="111">
        <v>0.41522491299999997</v>
      </c>
      <c r="U398" s="111">
        <v>0.56799308000000004</v>
      </c>
      <c r="V398" s="110">
        <f t="shared" si="89"/>
        <v>0.51960297573037884</v>
      </c>
      <c r="W398" s="110">
        <v>0.28581250000000002</v>
      </c>
      <c r="X398" s="110">
        <v>0.25030994899999998</v>
      </c>
      <c r="Y398" s="110">
        <f t="shared" si="90"/>
        <v>0.24904609646750003</v>
      </c>
      <c r="Z398" s="2" t="s">
        <v>532</v>
      </c>
      <c r="AA398" s="2">
        <v>0.17499999999999999</v>
      </c>
      <c r="AB398" s="2">
        <v>0.22500000000000001</v>
      </c>
      <c r="AC398" s="110">
        <v>0.26881250000000001</v>
      </c>
      <c r="AD398" s="44">
        <f t="shared" si="91"/>
        <v>0</v>
      </c>
      <c r="AE398" s="44">
        <f t="shared" si="92"/>
        <v>0.77000362475883</v>
      </c>
      <c r="AF398" s="44">
        <f t="shared" si="93"/>
        <v>24.494960524443393</v>
      </c>
      <c r="AG398" s="44">
        <f t="shared" si="94"/>
        <v>40.031634936102904</v>
      </c>
      <c r="AH398" s="44">
        <f t="shared" si="95"/>
        <v>64.526595460546304</v>
      </c>
      <c r="AI398" s="44">
        <v>37.118055556000002</v>
      </c>
      <c r="AJ398" s="111">
        <f t="shared" si="96"/>
        <v>1.7384152939583553</v>
      </c>
      <c r="AK398" s="2">
        <f t="shared" si="97"/>
        <v>9809</v>
      </c>
    </row>
    <row r="399" spans="1:37">
      <c r="A399" s="2">
        <v>135</v>
      </c>
      <c r="B399" s="2" t="s">
        <v>190</v>
      </c>
      <c r="C399" s="2" t="s">
        <v>15</v>
      </c>
      <c r="D399" s="2" t="s">
        <v>432</v>
      </c>
      <c r="E399" s="2" t="s">
        <v>767</v>
      </c>
      <c r="F399" s="2" t="s">
        <v>64</v>
      </c>
      <c r="H399" s="2" t="s">
        <v>879</v>
      </c>
      <c r="I399" s="2">
        <v>14203</v>
      </c>
      <c r="J399" s="2">
        <v>8118</v>
      </c>
      <c r="K399" s="110">
        <f t="shared" si="84"/>
        <v>0.57156938674927837</v>
      </c>
      <c r="L399" s="44">
        <f t="shared" si="85"/>
        <v>0</v>
      </c>
      <c r="M399" s="44">
        <f t="shared" si="86"/>
        <v>4.5039705945300001</v>
      </c>
      <c r="N399" s="44">
        <f t="shared" si="87"/>
        <v>29.94529961412</v>
      </c>
      <c r="O399" s="44">
        <f t="shared" si="88"/>
        <v>6.1407297913500001</v>
      </c>
      <c r="P399" s="2">
        <v>900868</v>
      </c>
      <c r="Q399" s="2">
        <v>68.807861844000001</v>
      </c>
      <c r="R399" s="111">
        <v>0</v>
      </c>
      <c r="S399" s="111">
        <v>0.110962567</v>
      </c>
      <c r="T399" s="111">
        <v>0.737750668</v>
      </c>
      <c r="U399" s="111">
        <v>0.15128676499999999</v>
      </c>
      <c r="V399" s="110">
        <f t="shared" si="89"/>
        <v>0.50814658037696259</v>
      </c>
      <c r="W399" s="110">
        <v>0.25871875</v>
      </c>
      <c r="X399" s="110">
        <v>0.230737892</v>
      </c>
      <c r="Y399" s="110">
        <f t="shared" si="90"/>
        <v>0.22455307225734372</v>
      </c>
      <c r="Z399" s="2" t="s">
        <v>532</v>
      </c>
      <c r="AA399" s="2">
        <v>0.17499999999999999</v>
      </c>
      <c r="AB399" s="2">
        <v>0.22500000000000001</v>
      </c>
      <c r="AC399" s="110">
        <v>0.25871875</v>
      </c>
      <c r="AD399" s="44">
        <f t="shared" si="91"/>
        <v>0</v>
      </c>
      <c r="AE399" s="44">
        <f t="shared" si="92"/>
        <v>6.9045869214144906</v>
      </c>
      <c r="AF399" s="44">
        <f t="shared" si="93"/>
        <v>59.022185539430524</v>
      </c>
      <c r="AG399" s="44">
        <f t="shared" si="94"/>
        <v>13.917204156783097</v>
      </c>
      <c r="AH399" s="44">
        <f t="shared" si="95"/>
        <v>72.939389696213624</v>
      </c>
      <c r="AI399" s="44">
        <v>37.118055556000002</v>
      </c>
      <c r="AJ399" s="111">
        <f t="shared" si="96"/>
        <v>1.9650649422130959</v>
      </c>
      <c r="AK399" s="2">
        <f t="shared" si="97"/>
        <v>12029</v>
      </c>
    </row>
    <row r="400" spans="1:37">
      <c r="A400" s="2">
        <v>136</v>
      </c>
      <c r="B400" s="2" t="s">
        <v>191</v>
      </c>
      <c r="C400" s="2" t="s">
        <v>15</v>
      </c>
      <c r="D400" s="2" t="s">
        <v>432</v>
      </c>
      <c r="E400" s="2" t="s">
        <v>767</v>
      </c>
      <c r="F400" s="2" t="s">
        <v>64</v>
      </c>
      <c r="H400" s="2" t="s">
        <v>879</v>
      </c>
      <c r="I400" s="2">
        <v>13432</v>
      </c>
      <c r="J400" s="2">
        <v>6846</v>
      </c>
      <c r="K400" s="110">
        <f t="shared" si="84"/>
        <v>0.50967837998808818</v>
      </c>
      <c r="L400" s="44">
        <f t="shared" si="85"/>
        <v>15.789426477300001</v>
      </c>
      <c r="M400" s="44">
        <f t="shared" si="86"/>
        <v>18.440573522699999</v>
      </c>
      <c r="N400" s="44">
        <f t="shared" si="87"/>
        <v>0</v>
      </c>
      <c r="O400" s="44">
        <f t="shared" si="88"/>
        <v>0</v>
      </c>
      <c r="P400" s="2">
        <v>1153714</v>
      </c>
      <c r="Q400" s="2">
        <v>0</v>
      </c>
      <c r="R400" s="111">
        <v>0.46127451000000003</v>
      </c>
      <c r="S400" s="111">
        <v>0.53872549000000003</v>
      </c>
      <c r="T400" s="111">
        <v>0</v>
      </c>
      <c r="U400" s="111">
        <v>0</v>
      </c>
      <c r="V400" s="110">
        <f t="shared" si="89"/>
        <v>0</v>
      </c>
      <c r="W400" s="110">
        <v>0.18434374999999997</v>
      </c>
      <c r="X400" s="110"/>
      <c r="Y400" s="110">
        <f t="shared" si="90"/>
        <v>0.14040441175000001</v>
      </c>
      <c r="Z400" s="2">
        <v>0.1</v>
      </c>
      <c r="AA400" s="2">
        <v>0.17499999999999999</v>
      </c>
      <c r="AB400" s="2" t="s">
        <v>532</v>
      </c>
      <c r="AC400" s="110"/>
      <c r="AD400" s="44">
        <f t="shared" si="91"/>
        <v>13.831537594114801</v>
      </c>
      <c r="AE400" s="44">
        <f t="shared" si="92"/>
        <v>28.269399210299095</v>
      </c>
      <c r="AF400" s="44">
        <f t="shared" si="93"/>
        <v>0</v>
      </c>
      <c r="AG400" s="44">
        <f t="shared" si="94"/>
        <v>0</v>
      </c>
      <c r="AH400" s="44">
        <f t="shared" si="95"/>
        <v>0</v>
      </c>
      <c r="AI400" s="44">
        <v>37.118055556000002</v>
      </c>
      <c r="AJ400" s="111">
        <f t="shared" si="96"/>
        <v>0</v>
      </c>
      <c r="AK400" s="2">
        <f t="shared" si="97"/>
        <v>0</v>
      </c>
    </row>
    <row r="401" spans="1:37">
      <c r="A401" s="2">
        <v>137</v>
      </c>
      <c r="B401" s="2" t="s">
        <v>192</v>
      </c>
      <c r="C401" s="2" t="s">
        <v>15</v>
      </c>
      <c r="D401" s="2" t="s">
        <v>432</v>
      </c>
      <c r="E401" s="2" t="s">
        <v>767</v>
      </c>
      <c r="F401" s="2" t="s">
        <v>64</v>
      </c>
      <c r="H401" s="2" t="s">
        <v>879</v>
      </c>
      <c r="I401" s="2">
        <v>17693</v>
      </c>
      <c r="J401" s="2">
        <v>12083</v>
      </c>
      <c r="K401" s="110">
        <f t="shared" si="84"/>
        <v>0.68292545074323174</v>
      </c>
      <c r="L401" s="44">
        <f t="shared" si="85"/>
        <v>6.3968823564949995</v>
      </c>
      <c r="M401" s="44">
        <f t="shared" si="86"/>
        <v>54.018117643505001</v>
      </c>
      <c r="N401" s="44">
        <f t="shared" si="87"/>
        <v>0</v>
      </c>
      <c r="O401" s="44">
        <f t="shared" si="88"/>
        <v>0</v>
      </c>
      <c r="P401" s="2">
        <v>1474383</v>
      </c>
      <c r="Q401" s="2">
        <v>0</v>
      </c>
      <c r="R401" s="111">
        <v>0.105882353</v>
      </c>
      <c r="S401" s="111">
        <v>0.89411764699999996</v>
      </c>
      <c r="T401" s="111">
        <v>0</v>
      </c>
      <c r="U401" s="111">
        <v>0</v>
      </c>
      <c r="V401" s="110">
        <f t="shared" si="89"/>
        <v>0</v>
      </c>
      <c r="W401" s="110">
        <v>0.18965625</v>
      </c>
      <c r="X401" s="110"/>
      <c r="Y401" s="110">
        <f t="shared" si="90"/>
        <v>0.16705882352499998</v>
      </c>
      <c r="Z401" s="2">
        <v>0.1</v>
      </c>
      <c r="AA401" s="2">
        <v>0.17499999999999999</v>
      </c>
      <c r="AB401" s="2" t="s">
        <v>532</v>
      </c>
      <c r="AC401" s="110"/>
      <c r="AD401" s="44">
        <f t="shared" si="91"/>
        <v>5.6036689442896197</v>
      </c>
      <c r="AE401" s="44">
        <f t="shared" si="92"/>
        <v>82.80977434749316</v>
      </c>
      <c r="AF401" s="44">
        <f t="shared" si="93"/>
        <v>0</v>
      </c>
      <c r="AG401" s="44">
        <f t="shared" si="94"/>
        <v>0</v>
      </c>
      <c r="AH401" s="44">
        <f t="shared" si="95"/>
        <v>0</v>
      </c>
      <c r="AI401" s="44">
        <v>37.118055556000002</v>
      </c>
      <c r="AJ401" s="111">
        <f t="shared" si="96"/>
        <v>0</v>
      </c>
      <c r="AK401" s="2">
        <f t="shared" si="97"/>
        <v>0</v>
      </c>
    </row>
    <row r="402" spans="1:37">
      <c r="A402" s="2">
        <v>138</v>
      </c>
      <c r="B402" s="2" t="s">
        <v>193</v>
      </c>
      <c r="C402" s="2" t="s">
        <v>15</v>
      </c>
      <c r="D402" s="2" t="s">
        <v>432</v>
      </c>
      <c r="E402" s="2" t="s">
        <v>767</v>
      </c>
      <c r="F402" s="2" t="s">
        <v>64</v>
      </c>
      <c r="H402" s="2" t="s">
        <v>879</v>
      </c>
      <c r="I402" s="2">
        <v>18307</v>
      </c>
      <c r="J402" s="2">
        <v>13561</v>
      </c>
      <c r="K402" s="110">
        <f t="shared" si="84"/>
        <v>0.74075490249631293</v>
      </c>
      <c r="L402" s="44">
        <f t="shared" si="85"/>
        <v>0</v>
      </c>
      <c r="M402" s="44">
        <f t="shared" si="86"/>
        <v>50.838409525579998</v>
      </c>
      <c r="N402" s="44">
        <f t="shared" si="87"/>
        <v>16.966590474420002</v>
      </c>
      <c r="O402" s="44">
        <f t="shared" si="88"/>
        <v>0</v>
      </c>
      <c r="P402" s="2">
        <v>1262936</v>
      </c>
      <c r="Q402" s="2">
        <v>23.300099941999999</v>
      </c>
      <c r="R402" s="111">
        <v>0</v>
      </c>
      <c r="S402" s="111">
        <v>0.74977375599999996</v>
      </c>
      <c r="T402" s="111">
        <v>0.25022624399999999</v>
      </c>
      <c r="U402" s="111">
        <v>0</v>
      </c>
      <c r="V402" s="110">
        <f t="shared" si="89"/>
        <v>0.18535631697623861</v>
      </c>
      <c r="W402" s="110">
        <v>0.22500000000000001</v>
      </c>
      <c r="X402" s="110">
        <v>0.22500000000000001</v>
      </c>
      <c r="Y402" s="110">
        <f t="shared" si="90"/>
        <v>0.1875113122</v>
      </c>
      <c r="Z402" s="2" t="s">
        <v>532</v>
      </c>
      <c r="AA402" s="2">
        <v>0.17499999999999999</v>
      </c>
      <c r="AB402" s="2">
        <v>0.22500000000000001</v>
      </c>
      <c r="AC402" s="110"/>
      <c r="AD402" s="44">
        <f t="shared" si="91"/>
        <v>0</v>
      </c>
      <c r="AE402" s="44">
        <f t="shared" si="92"/>
        <v>77.935281802714115</v>
      </c>
      <c r="AF402" s="44">
        <f t="shared" si="93"/>
        <v>33.441149825081823</v>
      </c>
      <c r="AG402" s="44">
        <f t="shared" si="94"/>
        <v>0</v>
      </c>
      <c r="AH402" s="44">
        <f t="shared" si="95"/>
        <v>33.441149825081823</v>
      </c>
      <c r="AI402" s="44">
        <v>37.118055556000002</v>
      </c>
      <c r="AJ402" s="111">
        <f t="shared" si="96"/>
        <v>0.90094023849469074</v>
      </c>
      <c r="AK402" s="2">
        <f t="shared" si="97"/>
        <v>5656</v>
      </c>
    </row>
    <row r="403" spans="1:37">
      <c r="A403" s="2">
        <v>139</v>
      </c>
      <c r="B403" s="2" t="s">
        <v>194</v>
      </c>
      <c r="C403" s="2" t="s">
        <v>14</v>
      </c>
      <c r="D403" s="2" t="s">
        <v>434</v>
      </c>
      <c r="E403" s="2" t="s">
        <v>767</v>
      </c>
      <c r="F403" s="2" t="s">
        <v>64</v>
      </c>
      <c r="H403" s="2" t="s">
        <v>879</v>
      </c>
      <c r="I403" s="2">
        <v>32931</v>
      </c>
      <c r="J403" s="2">
        <v>18471</v>
      </c>
      <c r="K403" s="110">
        <f t="shared" si="84"/>
        <v>0.56090006376970025</v>
      </c>
      <c r="L403" s="44">
        <f t="shared" si="85"/>
        <v>0</v>
      </c>
      <c r="M403" s="44">
        <f t="shared" si="86"/>
        <v>0</v>
      </c>
      <c r="N403" s="44">
        <f t="shared" si="87"/>
        <v>0</v>
      </c>
      <c r="O403" s="44">
        <f t="shared" si="88"/>
        <v>92.355000000000004</v>
      </c>
      <c r="P403" s="2">
        <v>1250094</v>
      </c>
      <c r="Q403" s="2">
        <v>245.18191267700001</v>
      </c>
      <c r="R403" s="111">
        <v>0</v>
      </c>
      <c r="S403" s="111">
        <v>0</v>
      </c>
      <c r="T403" s="111">
        <v>0</v>
      </c>
      <c r="U403" s="111">
        <v>1</v>
      </c>
      <c r="V403" s="110">
        <f t="shared" si="89"/>
        <v>0.56090006376970025</v>
      </c>
      <c r="W403" s="110">
        <v>0.50256250000000002</v>
      </c>
      <c r="X403" s="110">
        <v>0.44577187499999998</v>
      </c>
      <c r="Y403" s="110">
        <f t="shared" si="90"/>
        <v>0.44577187499999998</v>
      </c>
      <c r="Z403" s="2" t="s">
        <v>532</v>
      </c>
      <c r="AA403" s="2" t="s">
        <v>532</v>
      </c>
      <c r="AB403" s="2" t="s">
        <v>532</v>
      </c>
      <c r="AC403" s="110">
        <v>0.44577187499999998</v>
      </c>
      <c r="AD403" s="44">
        <f t="shared" si="91"/>
        <v>0</v>
      </c>
      <c r="AE403" s="44">
        <f t="shared" si="92"/>
        <v>0</v>
      </c>
      <c r="AF403" s="44">
        <f t="shared" si="93"/>
        <v>0</v>
      </c>
      <c r="AG403" s="44">
        <f t="shared" si="94"/>
        <v>360.64273087687508</v>
      </c>
      <c r="AH403" s="44">
        <f t="shared" si="95"/>
        <v>360.64273087687508</v>
      </c>
      <c r="AI403" s="44">
        <v>25.573888888999999</v>
      </c>
      <c r="AJ403" s="111">
        <f t="shared" si="96"/>
        <v>14.101990215183775</v>
      </c>
      <c r="AK403" s="2">
        <f t="shared" si="97"/>
        <v>30785</v>
      </c>
    </row>
    <row r="404" spans="1:37">
      <c r="A404" s="2">
        <v>140</v>
      </c>
      <c r="B404" s="2" t="s">
        <v>195</v>
      </c>
      <c r="C404" s="2" t="s">
        <v>14</v>
      </c>
      <c r="D404" s="2" t="s">
        <v>434</v>
      </c>
      <c r="E404" s="2" t="s">
        <v>767</v>
      </c>
      <c r="F404" s="2" t="s">
        <v>64</v>
      </c>
      <c r="H404" s="2" t="s">
        <v>879</v>
      </c>
      <c r="I404" s="2">
        <v>36184</v>
      </c>
      <c r="J404" s="2">
        <v>22322</v>
      </c>
      <c r="K404" s="110">
        <f t="shared" si="84"/>
        <v>0.61690249834180855</v>
      </c>
      <c r="L404" s="44">
        <f t="shared" si="85"/>
        <v>0</v>
      </c>
      <c r="M404" s="44">
        <f t="shared" si="86"/>
        <v>0</v>
      </c>
      <c r="N404" s="44">
        <f t="shared" si="87"/>
        <v>0</v>
      </c>
      <c r="O404" s="44">
        <f t="shared" si="88"/>
        <v>111.61</v>
      </c>
      <c r="P404" s="2">
        <v>3474626</v>
      </c>
      <c r="Q404" s="2">
        <v>95.885671994000006</v>
      </c>
      <c r="R404" s="111">
        <v>0</v>
      </c>
      <c r="S404" s="111">
        <v>0</v>
      </c>
      <c r="T404" s="111">
        <v>0</v>
      </c>
      <c r="U404" s="111">
        <v>1</v>
      </c>
      <c r="V404" s="110">
        <f t="shared" si="89"/>
        <v>0.61690249834180855</v>
      </c>
      <c r="W404" s="110">
        <v>0.50840624999999995</v>
      </c>
      <c r="X404" s="110">
        <v>0.4473125</v>
      </c>
      <c r="Y404" s="110">
        <f t="shared" si="90"/>
        <v>0.4473125</v>
      </c>
      <c r="Z404" s="2" t="s">
        <v>532</v>
      </c>
      <c r="AA404" s="2" t="s">
        <v>532</v>
      </c>
      <c r="AB404" s="2" t="s">
        <v>532</v>
      </c>
      <c r="AC404" s="110">
        <v>0.4473125</v>
      </c>
      <c r="AD404" s="44">
        <f t="shared" si="91"/>
        <v>0</v>
      </c>
      <c r="AE404" s="44">
        <f t="shared" si="92"/>
        <v>0</v>
      </c>
      <c r="AF404" s="44">
        <f t="shared" si="93"/>
        <v>0</v>
      </c>
      <c r="AG404" s="44">
        <f t="shared" si="94"/>
        <v>437.33904157500007</v>
      </c>
      <c r="AH404" s="44">
        <f t="shared" si="95"/>
        <v>437.33904157500007</v>
      </c>
      <c r="AI404" s="44">
        <v>25.573888888999999</v>
      </c>
      <c r="AJ404" s="111">
        <f t="shared" si="96"/>
        <v>17.100998736375644</v>
      </c>
      <c r="AK404" s="2">
        <f t="shared" si="97"/>
        <v>37203</v>
      </c>
    </row>
    <row r="405" spans="1:37">
      <c r="A405" s="2">
        <v>141</v>
      </c>
      <c r="B405" s="2" t="s">
        <v>196</v>
      </c>
      <c r="C405" s="2" t="s">
        <v>13</v>
      </c>
      <c r="D405" s="2" t="s">
        <v>435</v>
      </c>
      <c r="E405" s="2" t="s">
        <v>767</v>
      </c>
      <c r="F405" s="2" t="s">
        <v>64</v>
      </c>
      <c r="H405" s="2" t="s">
        <v>879</v>
      </c>
      <c r="I405" s="2">
        <v>25378</v>
      </c>
      <c r="J405" s="2">
        <v>10922</v>
      </c>
      <c r="K405" s="110">
        <f t="shared" si="84"/>
        <v>0.43037276381117501</v>
      </c>
      <c r="L405" s="44">
        <f t="shared" si="85"/>
        <v>39.861520769559995</v>
      </c>
      <c r="M405" s="44">
        <f t="shared" si="86"/>
        <v>5.0235352907299999</v>
      </c>
      <c r="N405" s="44">
        <f t="shared" si="87"/>
        <v>2.4244173393699997</v>
      </c>
      <c r="O405" s="44">
        <f t="shared" si="88"/>
        <v>7.3005266549499996</v>
      </c>
      <c r="P405" s="2">
        <v>4404246</v>
      </c>
      <c r="Q405" s="2">
        <v>4.0654776510000001</v>
      </c>
      <c r="R405" s="111">
        <v>0.72993079599999999</v>
      </c>
      <c r="S405" s="111">
        <v>9.1989293E-2</v>
      </c>
      <c r="T405" s="111">
        <v>4.4395116999999998E-2</v>
      </c>
      <c r="U405" s="111">
        <v>0.133684795</v>
      </c>
      <c r="V405" s="110">
        <f t="shared" si="89"/>
        <v>7.6640743906690831E-2</v>
      </c>
      <c r="W405" s="110">
        <v>0.28793750000000001</v>
      </c>
      <c r="X405" s="110">
        <v>0.27224725399999999</v>
      </c>
      <c r="Y405" s="110">
        <f t="shared" si="90"/>
        <v>0.1375729728603125</v>
      </c>
      <c r="Z405" s="2">
        <v>0.1</v>
      </c>
      <c r="AA405" s="2">
        <v>0.17499999999999999</v>
      </c>
      <c r="AB405" s="2">
        <v>0.22500000000000001</v>
      </c>
      <c r="AC405" s="110">
        <v>0.28793750000000001</v>
      </c>
      <c r="AD405" s="44">
        <f t="shared" si="91"/>
        <v>34.918692194134557</v>
      </c>
      <c r="AE405" s="44">
        <f t="shared" si="92"/>
        <v>7.7010796006890896</v>
      </c>
      <c r="AF405" s="44">
        <f t="shared" si="93"/>
        <v>4.7785265758982698</v>
      </c>
      <c r="AG405" s="44">
        <f t="shared" si="94"/>
        <v>18.41435564889667</v>
      </c>
      <c r="AH405" s="44">
        <f t="shared" si="95"/>
        <v>23.192882224794939</v>
      </c>
      <c r="AI405" s="44">
        <v>286.02694444399998</v>
      </c>
      <c r="AJ405" s="111">
        <f t="shared" si="96"/>
        <v>8.1086354538657021E-2</v>
      </c>
      <c r="AK405" s="2">
        <f t="shared" si="97"/>
        <v>3242</v>
      </c>
    </row>
    <row r="406" spans="1:37">
      <c r="A406" s="2">
        <v>142</v>
      </c>
      <c r="B406" s="2" t="s">
        <v>197</v>
      </c>
      <c r="C406" s="2" t="s">
        <v>13</v>
      </c>
      <c r="D406" s="2" t="s">
        <v>435</v>
      </c>
      <c r="E406" s="2" t="s">
        <v>767</v>
      </c>
      <c r="F406" s="2" t="s">
        <v>64</v>
      </c>
      <c r="H406" s="2" t="s">
        <v>879</v>
      </c>
      <c r="I406" s="2">
        <v>3259</v>
      </c>
      <c r="J406" s="2">
        <v>717</v>
      </c>
      <c r="K406" s="110">
        <f t="shared" si="84"/>
        <v>0.22000613685179504</v>
      </c>
      <c r="L406" s="44">
        <f t="shared" si="85"/>
        <v>1.3786433840400001</v>
      </c>
      <c r="M406" s="44">
        <f t="shared" si="86"/>
        <v>0.61703365522499998</v>
      </c>
      <c r="N406" s="44">
        <f t="shared" si="87"/>
        <v>0.5777365379099999</v>
      </c>
      <c r="O406" s="44">
        <f t="shared" si="88"/>
        <v>1.0115864264100001</v>
      </c>
      <c r="P406" s="2">
        <v>127329</v>
      </c>
      <c r="Q406" s="2">
        <v>27.672589552000002</v>
      </c>
      <c r="R406" s="111">
        <v>0.38455882400000002</v>
      </c>
      <c r="S406" s="111">
        <v>0.17211538500000001</v>
      </c>
      <c r="T406" s="111">
        <v>0.16115384599999999</v>
      </c>
      <c r="U406" s="111">
        <v>0.28217194600000001</v>
      </c>
      <c r="V406" s="110">
        <f t="shared" si="89"/>
        <v>9.7534394864682419E-2</v>
      </c>
      <c r="W406" s="110">
        <v>0.34318750000000003</v>
      </c>
      <c r="X406" s="110">
        <v>0.279598813</v>
      </c>
      <c r="Y406" s="110">
        <f t="shared" si="90"/>
        <v>0.19252944021781249</v>
      </c>
      <c r="Z406" s="2">
        <v>0.1</v>
      </c>
      <c r="AA406" s="2">
        <v>0.17499999999999999</v>
      </c>
      <c r="AB406" s="2">
        <v>0.22500000000000001</v>
      </c>
      <c r="AC406" s="110">
        <v>0.31078125000000001</v>
      </c>
      <c r="AD406" s="44">
        <f t="shared" si="91"/>
        <v>1.20769160441904</v>
      </c>
      <c r="AE406" s="44">
        <f t="shared" si="92"/>
        <v>0.94591259345992496</v>
      </c>
      <c r="AF406" s="44">
        <f t="shared" si="93"/>
        <v>1.1387187162206098</v>
      </c>
      <c r="AG406" s="44">
        <f t="shared" si="94"/>
        <v>2.7539871441647397</v>
      </c>
      <c r="AH406" s="44">
        <f t="shared" si="95"/>
        <v>3.8927058603853495</v>
      </c>
      <c r="AI406" s="44">
        <v>286.02694444399998</v>
      </c>
      <c r="AJ406" s="111">
        <f t="shared" si="96"/>
        <v>1.3609577475130096E-2</v>
      </c>
      <c r="AK406" s="2">
        <f t="shared" si="97"/>
        <v>530</v>
      </c>
    </row>
    <row r="407" spans="1:37">
      <c r="A407" s="2">
        <v>143</v>
      </c>
      <c r="B407" s="2" t="s">
        <v>198</v>
      </c>
      <c r="C407" s="2" t="s">
        <v>13</v>
      </c>
      <c r="D407" s="2" t="s">
        <v>435</v>
      </c>
      <c r="E407" s="2" t="s">
        <v>767</v>
      </c>
      <c r="F407" s="2" t="s">
        <v>64</v>
      </c>
      <c r="H407" s="2" t="s">
        <v>879</v>
      </c>
      <c r="I407" s="2">
        <v>5358</v>
      </c>
      <c r="J407" s="2">
        <v>625</v>
      </c>
      <c r="K407" s="110">
        <f t="shared" si="84"/>
        <v>0.11664800298618888</v>
      </c>
      <c r="L407" s="44">
        <f t="shared" si="85"/>
        <v>1.99595588125</v>
      </c>
      <c r="M407" s="44">
        <f t="shared" si="86"/>
        <v>0.45600490312499997</v>
      </c>
      <c r="N407" s="44">
        <f t="shared" si="87"/>
        <v>0.24356060624999998</v>
      </c>
      <c r="O407" s="44">
        <f t="shared" si="88"/>
        <v>0.42947860937500004</v>
      </c>
      <c r="P407" s="2">
        <v>1571053</v>
      </c>
      <c r="Q407" s="2">
        <v>0.68393733300000004</v>
      </c>
      <c r="R407" s="111">
        <v>0.638705882</v>
      </c>
      <c r="S407" s="111">
        <v>0.145921569</v>
      </c>
      <c r="T407" s="111">
        <v>7.7939393999999995E-2</v>
      </c>
      <c r="U407" s="111">
        <v>0.137433155</v>
      </c>
      <c r="V407" s="110">
        <f t="shared" si="89"/>
        <v>2.5122777738895111E-2</v>
      </c>
      <c r="W407" s="110">
        <v>0.27625</v>
      </c>
      <c r="X407" s="110">
        <v>0.25770356100000003</v>
      </c>
      <c r="Y407" s="110">
        <f t="shared" si="90"/>
        <v>0.14490913549375001</v>
      </c>
      <c r="Z407" s="2">
        <v>0.1</v>
      </c>
      <c r="AA407" s="2">
        <v>0.17499999999999999</v>
      </c>
      <c r="AB407" s="2">
        <v>0.22500000000000001</v>
      </c>
      <c r="AC407" s="110">
        <v>0.27625</v>
      </c>
      <c r="AD407" s="44">
        <f t="shared" si="91"/>
        <v>1.748457351975</v>
      </c>
      <c r="AE407" s="44">
        <f t="shared" si="92"/>
        <v>0.69905551649062492</v>
      </c>
      <c r="AF407" s="44">
        <f t="shared" si="93"/>
        <v>0.48005795491874997</v>
      </c>
      <c r="AG407" s="44">
        <f t="shared" si="94"/>
        <v>1.0393167607570313</v>
      </c>
      <c r="AH407" s="44">
        <f t="shared" si="95"/>
        <v>1.5193747156757813</v>
      </c>
      <c r="AI407" s="44">
        <v>286.02694444399998</v>
      </c>
      <c r="AJ407" s="111">
        <f t="shared" si="96"/>
        <v>5.3119985553432827E-3</v>
      </c>
      <c r="AK407" s="2">
        <f t="shared" si="97"/>
        <v>224</v>
      </c>
    </row>
    <row r="408" spans="1:37">
      <c r="A408" s="2">
        <v>144</v>
      </c>
      <c r="B408" s="2" t="s">
        <v>199</v>
      </c>
      <c r="C408" s="2" t="s">
        <v>13</v>
      </c>
      <c r="D408" s="2" t="s">
        <v>435</v>
      </c>
      <c r="E408" s="2" t="s">
        <v>767</v>
      </c>
      <c r="F408" s="2" t="s">
        <v>64</v>
      </c>
      <c r="H408" s="2" t="s">
        <v>879</v>
      </c>
      <c r="I408" s="2">
        <v>23844</v>
      </c>
      <c r="J408" s="2">
        <v>9345</v>
      </c>
      <c r="K408" s="110">
        <f t="shared" si="84"/>
        <v>0.39192249622546554</v>
      </c>
      <c r="L408" s="44">
        <f t="shared" si="85"/>
        <v>38.826904432574999</v>
      </c>
      <c r="M408" s="44">
        <f t="shared" si="86"/>
        <v>3.1411764819749997</v>
      </c>
      <c r="N408" s="44">
        <f t="shared" si="87"/>
        <v>4.7569191321750006</v>
      </c>
      <c r="O408" s="44">
        <f t="shared" si="88"/>
        <v>0</v>
      </c>
      <c r="P408" s="2">
        <v>10008349</v>
      </c>
      <c r="Q408" s="2">
        <v>0.606593563</v>
      </c>
      <c r="R408" s="111">
        <v>0.83096638700000003</v>
      </c>
      <c r="S408" s="111">
        <v>6.7226890999999997E-2</v>
      </c>
      <c r="T408" s="111">
        <v>0.101806723</v>
      </c>
      <c r="U408" s="111">
        <v>0</v>
      </c>
      <c r="V408" s="110">
        <f t="shared" si="89"/>
        <v>3.9900345010694518E-2</v>
      </c>
      <c r="W408" s="110">
        <v>0.22500000000000001</v>
      </c>
      <c r="X408" s="110">
        <v>0.22500000000000001</v>
      </c>
      <c r="Y408" s="110">
        <f t="shared" si="90"/>
        <v>0.1177678573</v>
      </c>
      <c r="Z408" s="2">
        <v>0.1</v>
      </c>
      <c r="AA408" s="2">
        <v>0.17499999999999999</v>
      </c>
      <c r="AB408" s="2">
        <v>0.22500000000000001</v>
      </c>
      <c r="AC408" s="110"/>
      <c r="AD408" s="44">
        <f t="shared" si="91"/>
        <v>34.012368282935697</v>
      </c>
      <c r="AE408" s="44">
        <f t="shared" si="92"/>
        <v>4.8154235468676747</v>
      </c>
      <c r="AF408" s="44">
        <f t="shared" si="93"/>
        <v>9.3758876095169246</v>
      </c>
      <c r="AG408" s="44">
        <f t="shared" si="94"/>
        <v>0</v>
      </c>
      <c r="AH408" s="44">
        <f t="shared" si="95"/>
        <v>9.3758876095169246</v>
      </c>
      <c r="AI408" s="44">
        <v>286.02694444399998</v>
      </c>
      <c r="AJ408" s="111">
        <f t="shared" si="96"/>
        <v>3.277973558659817E-2</v>
      </c>
      <c r="AK408" s="2">
        <f t="shared" si="97"/>
        <v>1586</v>
      </c>
    </row>
    <row r="409" spans="1:37">
      <c r="A409" s="2">
        <v>145</v>
      </c>
      <c r="B409" s="2" t="s">
        <v>200</v>
      </c>
      <c r="C409" s="2" t="s">
        <v>13</v>
      </c>
      <c r="D409" s="2" t="s">
        <v>435</v>
      </c>
      <c r="E409" s="2" t="s">
        <v>767</v>
      </c>
      <c r="F409" s="2" t="s">
        <v>64</v>
      </c>
      <c r="H409" s="2" t="s">
        <v>879</v>
      </c>
      <c r="I409" s="2">
        <v>10792</v>
      </c>
      <c r="J409" s="2">
        <v>3893</v>
      </c>
      <c r="K409" s="110">
        <f t="shared" si="84"/>
        <v>0.36073017049666417</v>
      </c>
      <c r="L409" s="44">
        <f t="shared" si="85"/>
        <v>7.6084081722150003</v>
      </c>
      <c r="M409" s="44">
        <f t="shared" si="86"/>
        <v>6.893994282225</v>
      </c>
      <c r="N409" s="44">
        <f t="shared" si="87"/>
        <v>2.3363839305350003</v>
      </c>
      <c r="O409" s="44">
        <f t="shared" si="88"/>
        <v>2.62621363449</v>
      </c>
      <c r="P409" s="2">
        <v>1326513</v>
      </c>
      <c r="Q409" s="2">
        <v>5.7125994139999996</v>
      </c>
      <c r="R409" s="111">
        <v>0.39087635100000001</v>
      </c>
      <c r="S409" s="111">
        <v>0.35417386499999998</v>
      </c>
      <c r="T409" s="111">
        <v>0.120029999</v>
      </c>
      <c r="U409" s="111">
        <v>0.13491978600000001</v>
      </c>
      <c r="V409" s="110">
        <f t="shared" si="89"/>
        <v>9.1968079411137868E-2</v>
      </c>
      <c r="W409" s="110">
        <v>0.27040625000000001</v>
      </c>
      <c r="X409" s="110">
        <v>0.249029052</v>
      </c>
      <c r="Y409" s="110">
        <f t="shared" si="90"/>
        <v>0.16455796463306249</v>
      </c>
      <c r="Z409" s="2">
        <v>0.1</v>
      </c>
      <c r="AA409" s="2">
        <v>0.17499999999999999</v>
      </c>
      <c r="AB409" s="2">
        <v>0.22500000000000001</v>
      </c>
      <c r="AC409" s="110">
        <v>0.27040625000000001</v>
      </c>
      <c r="AD409" s="44">
        <f t="shared" si="91"/>
        <v>6.6649655588603407</v>
      </c>
      <c r="AE409" s="44">
        <f t="shared" si="92"/>
        <v>10.568493234650925</v>
      </c>
      <c r="AF409" s="44">
        <f t="shared" si="93"/>
        <v>4.6050127270844863</v>
      </c>
      <c r="AG409" s="44">
        <f t="shared" si="94"/>
        <v>6.22086652606749</v>
      </c>
      <c r="AH409" s="44">
        <f t="shared" si="95"/>
        <v>10.825879253151976</v>
      </c>
      <c r="AI409" s="44">
        <v>286.02694444399998</v>
      </c>
      <c r="AJ409" s="111">
        <f t="shared" si="96"/>
        <v>3.7849158841297657E-2</v>
      </c>
      <c r="AK409" s="2">
        <f t="shared" si="97"/>
        <v>1654</v>
      </c>
    </row>
    <row r="410" spans="1:37">
      <c r="A410" s="2">
        <v>146</v>
      </c>
      <c r="B410" s="2" t="s">
        <v>201</v>
      </c>
      <c r="C410" s="2" t="s">
        <v>13</v>
      </c>
      <c r="D410" s="2" t="s">
        <v>435</v>
      </c>
      <c r="E410" s="2" t="s">
        <v>767</v>
      </c>
      <c r="F410" s="2" t="s">
        <v>64</v>
      </c>
      <c r="H410" s="2" t="s">
        <v>879</v>
      </c>
      <c r="I410" s="2">
        <v>4429</v>
      </c>
      <c r="J410" s="2">
        <v>2417</v>
      </c>
      <c r="K410" s="110">
        <f t="shared" si="84"/>
        <v>0.54572138180176111</v>
      </c>
      <c r="L410" s="44">
        <f t="shared" si="85"/>
        <v>2.7199328218249996</v>
      </c>
      <c r="M410" s="44">
        <f t="shared" si="86"/>
        <v>3.9039673919150002</v>
      </c>
      <c r="N410" s="44">
        <f t="shared" si="87"/>
        <v>3.6246537116199997</v>
      </c>
      <c r="O410" s="44">
        <f t="shared" si="88"/>
        <v>1.83644607464</v>
      </c>
      <c r="P410" s="2">
        <v>312027</v>
      </c>
      <c r="Q410" s="2">
        <v>30.215651818000001</v>
      </c>
      <c r="R410" s="111">
        <v>0.22506684499999999</v>
      </c>
      <c r="S410" s="111">
        <v>0.32304239899999998</v>
      </c>
      <c r="T410" s="111">
        <v>0.29992997199999999</v>
      </c>
      <c r="U410" s="111">
        <v>0.15196078399999999</v>
      </c>
      <c r="V410" s="110">
        <f t="shared" si="89"/>
        <v>0.24660644778776245</v>
      </c>
      <c r="W410" s="110">
        <v>0.26987499999999998</v>
      </c>
      <c r="X410" s="110">
        <v>0.240090462</v>
      </c>
      <c r="Y410" s="110">
        <f t="shared" si="90"/>
        <v>0.187533764607</v>
      </c>
      <c r="Z410" s="2">
        <v>0.1</v>
      </c>
      <c r="AA410" s="2">
        <v>0.17499999999999999</v>
      </c>
      <c r="AB410" s="2">
        <v>0.22500000000000001</v>
      </c>
      <c r="AC410" s="110">
        <v>0.26987499999999998</v>
      </c>
      <c r="AD410" s="44">
        <f t="shared" si="91"/>
        <v>2.3826611519186995</v>
      </c>
      <c r="AE410" s="44">
        <f t="shared" si="92"/>
        <v>5.9847820118056942</v>
      </c>
      <c r="AF410" s="44">
        <f t="shared" si="93"/>
        <v>7.1441924656030196</v>
      </c>
      <c r="AG410" s="44">
        <f t="shared" si="94"/>
        <v>4.3415513472867966</v>
      </c>
      <c r="AH410" s="44">
        <f t="shared" si="95"/>
        <v>11.485743812889815</v>
      </c>
      <c r="AI410" s="44">
        <v>286.02694444399998</v>
      </c>
      <c r="AJ410" s="111">
        <f t="shared" si="96"/>
        <v>4.0156160235940853E-2</v>
      </c>
      <c r="AK410" s="2">
        <f t="shared" si="97"/>
        <v>1820</v>
      </c>
    </row>
    <row r="411" spans="1:37">
      <c r="A411" s="2">
        <v>147</v>
      </c>
      <c r="B411" s="2" t="s">
        <v>202</v>
      </c>
      <c r="C411" s="2" t="s">
        <v>13</v>
      </c>
      <c r="D411" s="2" t="s">
        <v>435</v>
      </c>
      <c r="E411" s="2" t="s">
        <v>767</v>
      </c>
      <c r="F411" s="2" t="s">
        <v>64</v>
      </c>
      <c r="H411" s="2" t="s">
        <v>879</v>
      </c>
      <c r="I411" s="2">
        <v>13590</v>
      </c>
      <c r="J411" s="2">
        <v>5357</v>
      </c>
      <c r="K411" s="110">
        <f t="shared" si="84"/>
        <v>0.39418690213392199</v>
      </c>
      <c r="L411" s="44">
        <f t="shared" si="85"/>
        <v>9.4111097268100004</v>
      </c>
      <c r="M411" s="44">
        <f t="shared" si="86"/>
        <v>8.0621637978749998</v>
      </c>
      <c r="N411" s="44">
        <f t="shared" si="87"/>
        <v>5.1292558769100003</v>
      </c>
      <c r="O411" s="44">
        <f t="shared" si="88"/>
        <v>4.1824705984049997</v>
      </c>
      <c r="P411" s="2">
        <v>5850850</v>
      </c>
      <c r="Q411" s="2">
        <v>2.5238082350000002</v>
      </c>
      <c r="R411" s="111">
        <v>0.35135746600000001</v>
      </c>
      <c r="S411" s="111">
        <v>0.30099547500000001</v>
      </c>
      <c r="T411" s="111">
        <v>0.191497326</v>
      </c>
      <c r="U411" s="111">
        <v>0.15614973300000001</v>
      </c>
      <c r="V411" s="110">
        <f t="shared" si="89"/>
        <v>0.13703791722317882</v>
      </c>
      <c r="W411" s="110">
        <v>0.27625</v>
      </c>
      <c r="X411" s="110">
        <v>0.24801953500000001</v>
      </c>
      <c r="Y411" s="110">
        <f t="shared" si="90"/>
        <v>0.17403321681625</v>
      </c>
      <c r="Z411" s="2">
        <v>0.1</v>
      </c>
      <c r="AA411" s="2">
        <v>0.17499999999999999</v>
      </c>
      <c r="AB411" s="2">
        <v>0.22500000000000001</v>
      </c>
      <c r="AC411" s="110">
        <v>0.27625</v>
      </c>
      <c r="AD411" s="44">
        <f t="shared" si="91"/>
        <v>8.2441321206855616</v>
      </c>
      <c r="AE411" s="44">
        <f t="shared" si="92"/>
        <v>12.359297102142373</v>
      </c>
      <c r="AF411" s="44">
        <f t="shared" si="93"/>
        <v>10.10976333338961</v>
      </c>
      <c r="AG411" s="44">
        <f t="shared" si="94"/>
        <v>10.121369724610178</v>
      </c>
      <c r="AH411" s="44">
        <f t="shared" si="95"/>
        <v>20.231133057999788</v>
      </c>
      <c r="AI411" s="44">
        <v>286.02694444399998</v>
      </c>
      <c r="AJ411" s="111">
        <f t="shared" si="96"/>
        <v>7.0731563759933669E-2</v>
      </c>
      <c r="AK411" s="2">
        <f t="shared" si="97"/>
        <v>3104</v>
      </c>
    </row>
    <row r="412" spans="1:37">
      <c r="A412" s="2">
        <v>148</v>
      </c>
      <c r="B412" s="2" t="s">
        <v>203</v>
      </c>
      <c r="C412" s="2" t="s">
        <v>13</v>
      </c>
      <c r="D412" s="2" t="s">
        <v>435</v>
      </c>
      <c r="E412" s="2" t="s">
        <v>767</v>
      </c>
      <c r="F412" s="2" t="s">
        <v>64</v>
      </c>
      <c r="H412" s="2" t="s">
        <v>879</v>
      </c>
      <c r="I412" s="2">
        <v>19185</v>
      </c>
      <c r="J412" s="2">
        <v>14725</v>
      </c>
      <c r="K412" s="110">
        <f t="shared" si="84"/>
        <v>0.76752671357831637</v>
      </c>
      <c r="L412" s="44">
        <f t="shared" si="85"/>
        <v>0</v>
      </c>
      <c r="M412" s="44">
        <f t="shared" si="86"/>
        <v>8.7159007396250008</v>
      </c>
      <c r="N412" s="44">
        <f t="shared" si="87"/>
        <v>51.398629334875004</v>
      </c>
      <c r="O412" s="44">
        <f t="shared" si="88"/>
        <v>13.510469925499999</v>
      </c>
      <c r="P412" s="2">
        <v>4077166</v>
      </c>
      <c r="Q412" s="2">
        <v>27.580666269000002</v>
      </c>
      <c r="R412" s="111">
        <v>0</v>
      </c>
      <c r="S412" s="111">
        <v>0.118382353</v>
      </c>
      <c r="T412" s="111">
        <v>0.69811381100000003</v>
      </c>
      <c r="U412" s="111">
        <v>0.183503836</v>
      </c>
      <c r="V412" s="110">
        <f t="shared" si="89"/>
        <v>0.6766650952345582</v>
      </c>
      <c r="W412" s="110">
        <v>0.27040625000000001</v>
      </c>
      <c r="X412" s="110">
        <v>0.23445105999999999</v>
      </c>
      <c r="Y412" s="110">
        <f t="shared" si="90"/>
        <v>0.22741310340337501</v>
      </c>
      <c r="Z412" s="2" t="s">
        <v>532</v>
      </c>
      <c r="AA412" s="2">
        <v>0.17499999999999999</v>
      </c>
      <c r="AB412" s="2">
        <v>0.22500000000000001</v>
      </c>
      <c r="AC412" s="110">
        <v>0.27040625000000001</v>
      </c>
      <c r="AD412" s="44">
        <f t="shared" si="91"/>
        <v>0</v>
      </c>
      <c r="AE412" s="44">
        <f t="shared" si="92"/>
        <v>13.361475833845127</v>
      </c>
      <c r="AF412" s="44">
        <f t="shared" si="93"/>
        <v>101.30669841903863</v>
      </c>
      <c r="AG412" s="44">
        <f t="shared" si="94"/>
        <v>32.003043852639969</v>
      </c>
      <c r="AH412" s="44">
        <f t="shared" si="95"/>
        <v>133.3097422716786</v>
      </c>
      <c r="AI412" s="44">
        <v>286.02694444399998</v>
      </c>
      <c r="AJ412" s="111">
        <f t="shared" si="96"/>
        <v>0.46607407050694399</v>
      </c>
      <c r="AK412" s="2">
        <f t="shared" si="97"/>
        <v>21636</v>
      </c>
    </row>
    <row r="413" spans="1:37">
      <c r="A413" s="2">
        <v>149</v>
      </c>
      <c r="B413" s="2" t="s">
        <v>204</v>
      </c>
      <c r="C413" s="2" t="s">
        <v>13</v>
      </c>
      <c r="D413" s="2" t="s">
        <v>435</v>
      </c>
      <c r="E413" s="2" t="s">
        <v>767</v>
      </c>
      <c r="F413" s="2" t="s">
        <v>64</v>
      </c>
      <c r="H413" s="2" t="s">
        <v>879</v>
      </c>
      <c r="I413" s="2">
        <v>9987</v>
      </c>
      <c r="J413" s="2">
        <v>5404</v>
      </c>
      <c r="K413" s="110">
        <f t="shared" si="84"/>
        <v>0.54110343446480424</v>
      </c>
      <c r="L413" s="44">
        <f t="shared" si="85"/>
        <v>1.09555881036</v>
      </c>
      <c r="M413" s="44">
        <f t="shared" si="86"/>
        <v>9.0823529470800004</v>
      </c>
      <c r="N413" s="44">
        <f t="shared" si="87"/>
        <v>10.881794105839999</v>
      </c>
      <c r="O413" s="44">
        <f t="shared" si="88"/>
        <v>5.9602941096999995</v>
      </c>
      <c r="P413" s="2">
        <v>573694</v>
      </c>
      <c r="Q413" s="2">
        <v>56.091071645</v>
      </c>
      <c r="R413" s="111">
        <v>4.0546218000000002E-2</v>
      </c>
      <c r="S413" s="111">
        <v>0.33613445400000003</v>
      </c>
      <c r="T413" s="111">
        <v>0.40273109200000001</v>
      </c>
      <c r="U413" s="111">
        <v>0.22058823499999999</v>
      </c>
      <c r="V413" s="110">
        <f t="shared" si="89"/>
        <v>0.3372802286079904</v>
      </c>
      <c r="W413" s="110">
        <v>0.295375</v>
      </c>
      <c r="X413" s="110">
        <v>0.24257298999999999</v>
      </c>
      <c r="Y413" s="110">
        <f t="shared" si="90"/>
        <v>0.21407858436921876</v>
      </c>
      <c r="Z413" s="2">
        <v>0.1</v>
      </c>
      <c r="AA413" s="2">
        <v>0.17499999999999999</v>
      </c>
      <c r="AB413" s="2">
        <v>0.22500000000000001</v>
      </c>
      <c r="AC413" s="110">
        <v>0.27465624999999999</v>
      </c>
      <c r="AD413" s="44">
        <f t="shared" si="91"/>
        <v>0.95970951787535996</v>
      </c>
      <c r="AE413" s="44">
        <f t="shared" si="92"/>
        <v>13.923247067873639</v>
      </c>
      <c r="AF413" s="44">
        <f t="shared" si="93"/>
        <v>21.44801618261064</v>
      </c>
      <c r="AG413" s="44">
        <f t="shared" si="94"/>
        <v>14.340400574629465</v>
      </c>
      <c r="AH413" s="44">
        <f t="shared" si="95"/>
        <v>35.788416757240107</v>
      </c>
      <c r="AI413" s="44">
        <v>286.02694444399998</v>
      </c>
      <c r="AJ413" s="111">
        <f t="shared" si="96"/>
        <v>0.12512253636386683</v>
      </c>
      <c r="AK413" s="2">
        <f t="shared" si="97"/>
        <v>5614</v>
      </c>
    </row>
    <row r="414" spans="1:37">
      <c r="A414" s="2">
        <v>150</v>
      </c>
      <c r="B414" s="2" t="s">
        <v>205</v>
      </c>
      <c r="C414" s="2" t="s">
        <v>13</v>
      </c>
      <c r="D414" s="2" t="s">
        <v>435</v>
      </c>
      <c r="E414" s="2" t="s">
        <v>767</v>
      </c>
      <c r="F414" s="2" t="s">
        <v>64</v>
      </c>
      <c r="H414" s="2" t="s">
        <v>879</v>
      </c>
      <c r="I414" s="2">
        <v>15033</v>
      </c>
      <c r="J414" s="2">
        <v>6613</v>
      </c>
      <c r="K414" s="110">
        <f t="shared" si="84"/>
        <v>0.4398988891106233</v>
      </c>
      <c r="L414" s="44">
        <f t="shared" si="85"/>
        <v>9.5304999961099988</v>
      </c>
      <c r="M414" s="44">
        <f t="shared" si="86"/>
        <v>9.3915714138449999</v>
      </c>
      <c r="N414" s="44">
        <f t="shared" si="87"/>
        <v>8.0621021931599994</v>
      </c>
      <c r="O414" s="44">
        <f t="shared" si="88"/>
        <v>6.0808263968849996</v>
      </c>
      <c r="P414" s="2">
        <v>1970521</v>
      </c>
      <c r="Q414" s="2">
        <v>13.594779172999999</v>
      </c>
      <c r="R414" s="111">
        <v>0.28823529399999998</v>
      </c>
      <c r="S414" s="111">
        <v>0.28403361300000002</v>
      </c>
      <c r="T414" s="111">
        <v>0.243825864</v>
      </c>
      <c r="U414" s="111">
        <v>0.183905229</v>
      </c>
      <c r="V414" s="110">
        <f t="shared" si="89"/>
        <v>0.18815843264877272</v>
      </c>
      <c r="W414" s="110">
        <v>0.28209375000000003</v>
      </c>
      <c r="X414" s="110">
        <v>0.24954775800000001</v>
      </c>
      <c r="Y414" s="110">
        <f t="shared" si="90"/>
        <v>0.18526874676821875</v>
      </c>
      <c r="Z414" s="2">
        <v>0.1</v>
      </c>
      <c r="AA414" s="2">
        <v>0.17499999999999999</v>
      </c>
      <c r="AB414" s="2">
        <v>0.22500000000000001</v>
      </c>
      <c r="AC414" s="110">
        <v>0.28209374999999998</v>
      </c>
      <c r="AD414" s="44">
        <f t="shared" si="91"/>
        <v>8.3487179965923595</v>
      </c>
      <c r="AE414" s="44">
        <f t="shared" si="92"/>
        <v>14.397278977424385</v>
      </c>
      <c r="AF414" s="44">
        <f t="shared" si="93"/>
        <v>15.890403422718359</v>
      </c>
      <c r="AG414" s="44">
        <f t="shared" si="94"/>
        <v>15.026580943431393</v>
      </c>
      <c r="AH414" s="44">
        <f t="shared" si="95"/>
        <v>30.916984366149752</v>
      </c>
      <c r="AI414" s="44">
        <v>286.02694444399998</v>
      </c>
      <c r="AJ414" s="111">
        <f t="shared" si="96"/>
        <v>0.10809116052422417</v>
      </c>
      <c r="AK414" s="2">
        <f t="shared" si="97"/>
        <v>4714</v>
      </c>
    </row>
    <row r="415" spans="1:37">
      <c r="A415" s="2">
        <v>151</v>
      </c>
      <c r="B415" s="2" t="s">
        <v>206</v>
      </c>
      <c r="C415" s="2" t="s">
        <v>13</v>
      </c>
      <c r="D415" s="2" t="s">
        <v>435</v>
      </c>
      <c r="E415" s="2" t="s">
        <v>767</v>
      </c>
      <c r="F415" s="2" t="s">
        <v>64</v>
      </c>
      <c r="H415" s="2" t="s">
        <v>879</v>
      </c>
      <c r="I415" s="2">
        <v>25684</v>
      </c>
      <c r="J415" s="2">
        <v>19103</v>
      </c>
      <c r="K415" s="110">
        <f t="shared" si="84"/>
        <v>0.7437704407413176</v>
      </c>
      <c r="L415" s="44">
        <f t="shared" si="85"/>
        <v>9.0561822291150005</v>
      </c>
      <c r="M415" s="44">
        <f t="shared" si="86"/>
        <v>35.485448929420002</v>
      </c>
      <c r="N415" s="44">
        <f t="shared" si="87"/>
        <v>31.761119644099999</v>
      </c>
      <c r="O415" s="44">
        <f t="shared" si="88"/>
        <v>19.212249197365001</v>
      </c>
      <c r="P415" s="2">
        <v>5074261</v>
      </c>
      <c r="Q415" s="2">
        <v>19.013499187000001</v>
      </c>
      <c r="R415" s="111">
        <v>9.4814240999999994E-2</v>
      </c>
      <c r="S415" s="111">
        <v>0.37151702800000003</v>
      </c>
      <c r="T415" s="111">
        <v>0.33252493999999999</v>
      </c>
      <c r="U415" s="111">
        <v>0.20114379099999999</v>
      </c>
      <c r="V415" s="110">
        <f t="shared" si="89"/>
        <v>0.39692702726572965</v>
      </c>
      <c r="W415" s="110">
        <v>0.30121874999999998</v>
      </c>
      <c r="X415" s="110">
        <v>0.24411628099999999</v>
      </c>
      <c r="Y415" s="110">
        <f t="shared" si="90"/>
        <v>0.20477413012478127</v>
      </c>
      <c r="Z415" s="2">
        <v>0.1</v>
      </c>
      <c r="AA415" s="2">
        <v>0.17499999999999999</v>
      </c>
      <c r="AB415" s="2">
        <v>0.22500000000000001</v>
      </c>
      <c r="AC415" s="110">
        <v>0.27571875000000001</v>
      </c>
      <c r="AD415" s="44">
        <f t="shared" si="91"/>
        <v>7.9332156327047407</v>
      </c>
      <c r="AE415" s="44">
        <f t="shared" si="92"/>
        <v>54.39919320880086</v>
      </c>
      <c r="AF415" s="44">
        <f t="shared" si="93"/>
        <v>62.601166818521101</v>
      </c>
      <c r="AG415" s="44">
        <f t="shared" si="94"/>
        <v>46.403273440461199</v>
      </c>
      <c r="AH415" s="44">
        <f t="shared" si="95"/>
        <v>109.0044402589823</v>
      </c>
      <c r="AI415" s="44">
        <v>286.02694444399998</v>
      </c>
      <c r="AJ415" s="111">
        <f t="shared" si="96"/>
        <v>0.38109850269831425</v>
      </c>
      <c r="AK415" s="2">
        <f t="shared" si="97"/>
        <v>16991</v>
      </c>
    </row>
    <row r="416" spans="1:37">
      <c r="A416" s="2">
        <v>152</v>
      </c>
      <c r="B416" s="2" t="s">
        <v>207</v>
      </c>
      <c r="C416" s="2" t="s">
        <v>13</v>
      </c>
      <c r="D416" s="2" t="s">
        <v>435</v>
      </c>
      <c r="E416" s="2" t="s">
        <v>767</v>
      </c>
      <c r="F416" s="2" t="s">
        <v>64</v>
      </c>
      <c r="H416" s="2" t="s">
        <v>879</v>
      </c>
      <c r="I416" s="2">
        <v>23851</v>
      </c>
      <c r="J416" s="2">
        <v>16142</v>
      </c>
      <c r="K416" s="110">
        <f t="shared" si="84"/>
        <v>0.67678504045951948</v>
      </c>
      <c r="L416" s="44">
        <f t="shared" si="85"/>
        <v>0</v>
      </c>
      <c r="M416" s="44">
        <f t="shared" si="86"/>
        <v>24.687764710629999</v>
      </c>
      <c r="N416" s="44">
        <f t="shared" si="87"/>
        <v>29.337666115099999</v>
      </c>
      <c r="O416" s="44">
        <f t="shared" si="88"/>
        <v>26.684569174269999</v>
      </c>
      <c r="P416" s="2">
        <v>1658138</v>
      </c>
      <c r="Q416" s="2">
        <v>67.339943441000003</v>
      </c>
      <c r="R416" s="111">
        <v>0</v>
      </c>
      <c r="S416" s="111">
        <v>0.305882353</v>
      </c>
      <c r="T416" s="111">
        <v>0.36349481</v>
      </c>
      <c r="U416" s="111">
        <v>0.330622837</v>
      </c>
      <c r="V416" s="110">
        <f t="shared" si="89"/>
        <v>0.46976843980856148</v>
      </c>
      <c r="W416" s="110">
        <v>0.32884374999999999</v>
      </c>
      <c r="X416" s="110">
        <v>0.254219319</v>
      </c>
      <c r="Y416" s="110">
        <f t="shared" si="90"/>
        <v>0.22998752700721875</v>
      </c>
      <c r="Z416" s="2" t="s">
        <v>532</v>
      </c>
      <c r="AA416" s="2">
        <v>0.17499999999999999</v>
      </c>
      <c r="AB416" s="2">
        <v>0.22500000000000001</v>
      </c>
      <c r="AC416" s="110">
        <v>0.28634375000000001</v>
      </c>
      <c r="AD416" s="44">
        <f t="shared" si="91"/>
        <v>0</v>
      </c>
      <c r="AE416" s="44">
        <f t="shared" si="92"/>
        <v>37.846343301395784</v>
      </c>
      <c r="AF416" s="44">
        <f t="shared" si="93"/>
        <v>57.8245399128621</v>
      </c>
      <c r="AG416" s="44">
        <f t="shared" si="94"/>
        <v>66.934806135375112</v>
      </c>
      <c r="AH416" s="44">
        <f t="shared" si="95"/>
        <v>124.75934604823721</v>
      </c>
      <c r="AI416" s="44">
        <v>286.02694444399998</v>
      </c>
      <c r="AJ416" s="111">
        <f t="shared" si="96"/>
        <v>0.43618039653835239</v>
      </c>
      <c r="AK416" s="2">
        <f t="shared" si="97"/>
        <v>18674</v>
      </c>
    </row>
    <row r="417" spans="1:37">
      <c r="A417" s="2">
        <v>153</v>
      </c>
      <c r="B417" s="2" t="s">
        <v>208</v>
      </c>
      <c r="C417" s="2" t="s">
        <v>13</v>
      </c>
      <c r="D417" s="2" t="s">
        <v>435</v>
      </c>
      <c r="E417" s="2" t="s">
        <v>767</v>
      </c>
      <c r="F417" s="2" t="s">
        <v>64</v>
      </c>
      <c r="H417" s="2" t="s">
        <v>879</v>
      </c>
      <c r="I417" s="2">
        <v>7425</v>
      </c>
      <c r="J417" s="2">
        <v>1289</v>
      </c>
      <c r="K417" s="110">
        <f t="shared" si="84"/>
        <v>0.17360269360269359</v>
      </c>
      <c r="L417" s="44">
        <f t="shared" si="85"/>
        <v>3.4761297047449999</v>
      </c>
      <c r="M417" s="44">
        <f t="shared" si="86"/>
        <v>0.72792957758499999</v>
      </c>
      <c r="N417" s="44">
        <f t="shared" si="87"/>
        <v>0.83285888888000004</v>
      </c>
      <c r="O417" s="44">
        <f t="shared" si="88"/>
        <v>1.408081822345</v>
      </c>
      <c r="P417" s="2">
        <v>520891</v>
      </c>
      <c r="Q417" s="2">
        <v>8.596832139</v>
      </c>
      <c r="R417" s="111">
        <v>0.53935294099999997</v>
      </c>
      <c r="S417" s="111">
        <v>0.112944853</v>
      </c>
      <c r="T417" s="111">
        <v>0.129225584</v>
      </c>
      <c r="U417" s="111">
        <v>0.21847662100000001</v>
      </c>
      <c r="V417" s="110">
        <f t="shared" si="89"/>
        <v>6.0362039359595963E-2</v>
      </c>
      <c r="W417" s="110">
        <v>0.32778124999999997</v>
      </c>
      <c r="X417" s="110">
        <v>0.26755067500000002</v>
      </c>
      <c r="Y417" s="110">
        <f t="shared" si="90"/>
        <v>0.16672860317834376</v>
      </c>
      <c r="Z417" s="2">
        <v>0.1</v>
      </c>
      <c r="AA417" s="2">
        <v>0.17499999999999999</v>
      </c>
      <c r="AB417" s="2">
        <v>0.22500000000000001</v>
      </c>
      <c r="AC417" s="110">
        <v>0.29271875000000003</v>
      </c>
      <c r="AD417" s="44">
        <f t="shared" si="91"/>
        <v>3.0450896213566203</v>
      </c>
      <c r="AE417" s="44">
        <f t="shared" si="92"/>
        <v>1.1159160424378052</v>
      </c>
      <c r="AF417" s="44">
        <f t="shared" si="93"/>
        <v>1.6415648699824801</v>
      </c>
      <c r="AG417" s="44">
        <f t="shared" si="94"/>
        <v>3.6106262901866626</v>
      </c>
      <c r="AH417" s="44">
        <f t="shared" si="95"/>
        <v>5.2521911601691427</v>
      </c>
      <c r="AI417" s="44">
        <v>286.02694444399998</v>
      </c>
      <c r="AJ417" s="111">
        <f t="shared" si="96"/>
        <v>1.8362574793010268E-2</v>
      </c>
      <c r="AK417" s="2">
        <f t="shared" si="97"/>
        <v>747</v>
      </c>
    </row>
    <row r="418" spans="1:37">
      <c r="A418" s="2">
        <v>154</v>
      </c>
      <c r="B418" s="2" t="s">
        <v>209</v>
      </c>
      <c r="C418" s="2" t="s">
        <v>13</v>
      </c>
      <c r="D418" s="2" t="s">
        <v>435</v>
      </c>
      <c r="E418" s="2" t="s">
        <v>767</v>
      </c>
      <c r="F418" s="2" t="s">
        <v>64</v>
      </c>
      <c r="H418" s="2" t="s">
        <v>879</v>
      </c>
      <c r="I418" s="2">
        <v>6192</v>
      </c>
      <c r="J418" s="2">
        <v>841</v>
      </c>
      <c r="K418" s="110">
        <f t="shared" si="84"/>
        <v>0.13582041343669252</v>
      </c>
      <c r="L418" s="44">
        <f t="shared" si="85"/>
        <v>2.41494582223</v>
      </c>
      <c r="M418" s="44">
        <f t="shared" si="86"/>
        <v>0.67369215382500003</v>
      </c>
      <c r="N418" s="44">
        <f t="shared" si="87"/>
        <v>0.43826712579000004</v>
      </c>
      <c r="O418" s="44">
        <f t="shared" si="88"/>
        <v>0.67809489815500001</v>
      </c>
      <c r="P418" s="2">
        <v>538223</v>
      </c>
      <c r="Q418" s="2">
        <v>3.7225496690000002</v>
      </c>
      <c r="R418" s="111">
        <v>0.57430340599999996</v>
      </c>
      <c r="S418" s="111">
        <v>0.16021216499999999</v>
      </c>
      <c r="T418" s="111">
        <v>0.104225238</v>
      </c>
      <c r="U418" s="111">
        <v>0.161259191</v>
      </c>
      <c r="V418" s="110">
        <f t="shared" si="89"/>
        <v>3.605820490778424E-2</v>
      </c>
      <c r="W418" s="110">
        <v>0.29165625000000001</v>
      </c>
      <c r="X418" s="110">
        <v>0.265487998</v>
      </c>
      <c r="Y418" s="110">
        <f t="shared" si="90"/>
        <v>0.15595039895009374</v>
      </c>
      <c r="Z418" s="2">
        <v>0.1</v>
      </c>
      <c r="AA418" s="2">
        <v>0.17499999999999999</v>
      </c>
      <c r="AB418" s="2">
        <v>0.22500000000000001</v>
      </c>
      <c r="AC418" s="110">
        <v>0.29165625000000001</v>
      </c>
      <c r="AD418" s="44">
        <f t="shared" si="91"/>
        <v>2.1154925402734803</v>
      </c>
      <c r="AE418" s="44">
        <f t="shared" si="92"/>
        <v>1.0327700718137252</v>
      </c>
      <c r="AF418" s="44">
        <f t="shared" si="93"/>
        <v>0.86382450493209018</v>
      </c>
      <c r="AG418" s="44">
        <f t="shared" si="94"/>
        <v>1.7324705886265686</v>
      </c>
      <c r="AH418" s="44">
        <f t="shared" si="95"/>
        <v>2.5962950935586586</v>
      </c>
      <c r="AI418" s="44">
        <v>286.02694444399998</v>
      </c>
      <c r="AJ418" s="111">
        <f t="shared" si="96"/>
        <v>9.0770997068319072E-3</v>
      </c>
      <c r="AK418" s="2">
        <f t="shared" si="97"/>
        <v>372</v>
      </c>
    </row>
    <row r="419" spans="1:37">
      <c r="A419" s="2">
        <v>155</v>
      </c>
      <c r="B419" s="193" t="s">
        <v>210</v>
      </c>
      <c r="C419" s="2" t="s">
        <v>13</v>
      </c>
      <c r="D419" s="2" t="s">
        <v>435</v>
      </c>
      <c r="E419" s="2" t="s">
        <v>767</v>
      </c>
      <c r="F419" s="2" t="s">
        <v>64</v>
      </c>
      <c r="H419" s="2" t="s">
        <v>879</v>
      </c>
      <c r="I419" s="2">
        <v>17697</v>
      </c>
      <c r="J419" s="2">
        <v>8598</v>
      </c>
      <c r="K419" s="110">
        <f t="shared" si="84"/>
        <v>0.48584505848448889</v>
      </c>
      <c r="L419" s="44">
        <f t="shared" si="85"/>
        <v>34.725064552109998</v>
      </c>
      <c r="M419" s="44">
        <f t="shared" si="86"/>
        <v>8.2649354478900001</v>
      </c>
      <c r="N419" s="44">
        <f t="shared" si="87"/>
        <v>0</v>
      </c>
      <c r="O419" s="44">
        <f t="shared" si="88"/>
        <v>0</v>
      </c>
      <c r="P419" s="2">
        <v>4915123</v>
      </c>
      <c r="Q419" s="2">
        <v>0</v>
      </c>
      <c r="R419" s="111">
        <v>0.80774748900000004</v>
      </c>
      <c r="S419" s="111">
        <v>0.19225251099999999</v>
      </c>
      <c r="T419" s="111">
        <v>0</v>
      </c>
      <c r="U419" s="111">
        <v>0</v>
      </c>
      <c r="V419" s="110">
        <f t="shared" si="89"/>
        <v>0</v>
      </c>
      <c r="W419" s="110">
        <v>0.19018750000000001</v>
      </c>
      <c r="X419" s="110"/>
      <c r="Y419" s="110">
        <f t="shared" si="90"/>
        <v>0.11441893832500001</v>
      </c>
      <c r="Z419" s="2">
        <v>0.1</v>
      </c>
      <c r="AA419" s="2">
        <v>0.17499999999999999</v>
      </c>
      <c r="AB419" s="2" t="s">
        <v>532</v>
      </c>
      <c r="AC419" s="110"/>
      <c r="AD419" s="44">
        <f t="shared" si="91"/>
        <v>30.41915654764836</v>
      </c>
      <c r="AE419" s="44">
        <f t="shared" si="92"/>
        <v>12.67014604161537</v>
      </c>
      <c r="AF419" s="44">
        <f t="shared" si="93"/>
        <v>0</v>
      </c>
      <c r="AG419" s="44">
        <f t="shared" si="94"/>
        <v>0</v>
      </c>
      <c r="AH419" s="44">
        <f t="shared" si="95"/>
        <v>0</v>
      </c>
      <c r="AI419" s="44">
        <v>286.02694444399998</v>
      </c>
      <c r="AJ419" s="111">
        <f t="shared" si="96"/>
        <v>0</v>
      </c>
      <c r="AK419" s="2">
        <f t="shared" si="97"/>
        <v>0</v>
      </c>
    </row>
    <row r="420" spans="1:37">
      <c r="A420" s="2">
        <v>156</v>
      </c>
      <c r="B420" s="193" t="s">
        <v>211</v>
      </c>
      <c r="C420" s="2" t="s">
        <v>13</v>
      </c>
      <c r="D420" s="2" t="s">
        <v>435</v>
      </c>
      <c r="E420" s="2" t="s">
        <v>767</v>
      </c>
      <c r="F420" s="2" t="s">
        <v>64</v>
      </c>
      <c r="H420" s="2" t="s">
        <v>879</v>
      </c>
      <c r="I420" s="2">
        <v>7724</v>
      </c>
      <c r="J420" s="2">
        <v>2946</v>
      </c>
      <c r="K420" s="110">
        <f t="shared" si="84"/>
        <v>0.38140859658208182</v>
      </c>
      <c r="L420" s="44">
        <f t="shared" si="85"/>
        <v>11.80082466492</v>
      </c>
      <c r="M420" s="44">
        <f t="shared" si="86"/>
        <v>0.6729868619399999</v>
      </c>
      <c r="N420" s="44">
        <f t="shared" si="87"/>
        <v>0.6729868619399999</v>
      </c>
      <c r="O420" s="44">
        <f t="shared" si="88"/>
        <v>1.5832015964699999</v>
      </c>
      <c r="P420" s="2">
        <v>1221218</v>
      </c>
      <c r="Q420" s="2">
        <v>2.9994028510000001</v>
      </c>
      <c r="R420" s="111">
        <v>0.80114220400000002</v>
      </c>
      <c r="S420" s="111">
        <v>4.5688178000000003E-2</v>
      </c>
      <c r="T420" s="111">
        <v>4.5688178000000003E-2</v>
      </c>
      <c r="U420" s="111">
        <v>0.107481439</v>
      </c>
      <c r="V420" s="110">
        <f t="shared" si="89"/>
        <v>5.8420208658984986E-2</v>
      </c>
      <c r="W420" s="110">
        <v>0.25818750000000001</v>
      </c>
      <c r="X420" s="110">
        <v>0.248288171</v>
      </c>
      <c r="Y420" s="110">
        <f t="shared" si="90"/>
        <v>0.12613985563181251</v>
      </c>
      <c r="Z420" s="2">
        <v>0.1</v>
      </c>
      <c r="AA420" s="2">
        <v>0.17499999999999999</v>
      </c>
      <c r="AB420" s="2">
        <v>0.22500000000000001</v>
      </c>
      <c r="AC420" s="110">
        <v>0.25818750000000001</v>
      </c>
      <c r="AD420" s="44">
        <f t="shared" si="91"/>
        <v>10.337522406469919</v>
      </c>
      <c r="AE420" s="44">
        <f t="shared" si="92"/>
        <v>1.0316888593540197</v>
      </c>
      <c r="AF420" s="44">
        <f t="shared" si="93"/>
        <v>1.3264571048837399</v>
      </c>
      <c r="AG420" s="44">
        <f t="shared" si="94"/>
        <v>3.5807626727721198</v>
      </c>
      <c r="AH420" s="44">
        <f t="shared" si="95"/>
        <v>4.9072197776558593</v>
      </c>
      <c r="AI420" s="44">
        <v>286.02694444399998</v>
      </c>
      <c r="AJ420" s="111">
        <f t="shared" si="96"/>
        <v>1.7156494774276845E-2</v>
      </c>
      <c r="AK420" s="2">
        <f t="shared" si="97"/>
        <v>752</v>
      </c>
    </row>
    <row r="421" spans="1:37">
      <c r="A421" s="2">
        <v>157</v>
      </c>
      <c r="B421" s="2" t="s">
        <v>212</v>
      </c>
      <c r="C421" s="2" t="s">
        <v>13</v>
      </c>
      <c r="D421" s="2" t="s">
        <v>435</v>
      </c>
      <c r="E421" s="2" t="s">
        <v>767</v>
      </c>
      <c r="F421" s="2" t="s">
        <v>64</v>
      </c>
      <c r="H421" s="2" t="s">
        <v>879</v>
      </c>
      <c r="I421" s="2">
        <v>22460</v>
      </c>
      <c r="J421" s="2">
        <v>12019</v>
      </c>
      <c r="K421" s="110">
        <f t="shared" si="84"/>
        <v>0.53512911843276934</v>
      </c>
      <c r="L421" s="44">
        <f t="shared" si="85"/>
        <v>49.079939978790001</v>
      </c>
      <c r="M421" s="44">
        <f t="shared" si="86"/>
        <v>11.015060021209999</v>
      </c>
      <c r="N421" s="44">
        <f t="shared" si="87"/>
        <v>0</v>
      </c>
      <c r="O421" s="44">
        <f t="shared" si="88"/>
        <v>0</v>
      </c>
      <c r="P421" s="2">
        <v>4448146</v>
      </c>
      <c r="Q421" s="2">
        <v>0</v>
      </c>
      <c r="R421" s="111">
        <v>0.81670588200000005</v>
      </c>
      <c r="S421" s="111">
        <v>0.18329411800000001</v>
      </c>
      <c r="T421" s="111">
        <v>0</v>
      </c>
      <c r="U421" s="111">
        <v>0</v>
      </c>
      <c r="V421" s="110">
        <f t="shared" si="89"/>
        <v>0</v>
      </c>
      <c r="W421" s="110">
        <v>0.17499999999999999</v>
      </c>
      <c r="X421" s="110"/>
      <c r="Y421" s="110">
        <f t="shared" si="90"/>
        <v>0.11374705885</v>
      </c>
      <c r="Z421" s="2">
        <v>0.1</v>
      </c>
      <c r="AA421" s="2">
        <v>0.17499999999999999</v>
      </c>
      <c r="AB421" s="2" t="s">
        <v>532</v>
      </c>
      <c r="AC421" s="110"/>
      <c r="AD421" s="44">
        <f t="shared" si="91"/>
        <v>42.994027421420043</v>
      </c>
      <c r="AE421" s="44">
        <f t="shared" si="92"/>
        <v>16.886087012514928</v>
      </c>
      <c r="AF421" s="44">
        <f t="shared" si="93"/>
        <v>0</v>
      </c>
      <c r="AG421" s="44">
        <f t="shared" si="94"/>
        <v>0</v>
      </c>
      <c r="AH421" s="44">
        <f t="shared" si="95"/>
        <v>0</v>
      </c>
      <c r="AI421" s="44">
        <v>286.02694444399998</v>
      </c>
      <c r="AJ421" s="111">
        <f t="shared" si="96"/>
        <v>0</v>
      </c>
      <c r="AK421" s="2">
        <f t="shared" si="97"/>
        <v>0</v>
      </c>
    </row>
    <row r="422" spans="1:37">
      <c r="A422" s="2">
        <v>158</v>
      </c>
      <c r="B422" s="2" t="s">
        <v>213</v>
      </c>
      <c r="C422" s="2" t="s">
        <v>13</v>
      </c>
      <c r="D422" s="2" t="s">
        <v>435</v>
      </c>
      <c r="E422" s="2" t="s">
        <v>767</v>
      </c>
      <c r="F422" s="2" t="s">
        <v>64</v>
      </c>
      <c r="H422" s="2" t="s">
        <v>879</v>
      </c>
      <c r="I422" s="2">
        <v>22854</v>
      </c>
      <c r="J422" s="2">
        <v>8647</v>
      </c>
      <c r="K422" s="110">
        <f t="shared" si="84"/>
        <v>0.37835827426271113</v>
      </c>
      <c r="L422" s="44">
        <f t="shared" si="85"/>
        <v>19.459383209990001</v>
      </c>
      <c r="M422" s="44">
        <f t="shared" si="86"/>
        <v>17.392916621504998</v>
      </c>
      <c r="N422" s="44">
        <f t="shared" si="87"/>
        <v>6.3827001685049991</v>
      </c>
      <c r="O422" s="44">
        <f t="shared" si="88"/>
        <v>0</v>
      </c>
      <c r="P422" s="2">
        <v>3744398</v>
      </c>
      <c r="Q422" s="2">
        <v>2.6743692819999998</v>
      </c>
      <c r="R422" s="111">
        <v>0.45008403400000002</v>
      </c>
      <c r="S422" s="111">
        <v>0.40228788300000001</v>
      </c>
      <c r="T422" s="111">
        <v>0.14762808299999999</v>
      </c>
      <c r="U422" s="111">
        <v>0</v>
      </c>
      <c r="V422" s="110">
        <f t="shared" si="89"/>
        <v>5.585630671659228E-2</v>
      </c>
      <c r="W422" s="110">
        <v>0.22500000000000001</v>
      </c>
      <c r="X422" s="110">
        <v>0.22500000000000001</v>
      </c>
      <c r="Y422" s="110">
        <f t="shared" si="90"/>
        <v>0.1486251016</v>
      </c>
      <c r="Z422" s="2">
        <v>0.1</v>
      </c>
      <c r="AA422" s="2">
        <v>0.17499999999999999</v>
      </c>
      <c r="AB422" s="2">
        <v>0.22500000000000001</v>
      </c>
      <c r="AC422" s="110"/>
      <c r="AD422" s="44">
        <f t="shared" si="91"/>
        <v>17.046419691951243</v>
      </c>
      <c r="AE422" s="44">
        <f t="shared" si="92"/>
        <v>26.663341180767162</v>
      </c>
      <c r="AF422" s="44">
        <f t="shared" si="93"/>
        <v>12.580302032123353</v>
      </c>
      <c r="AG422" s="44">
        <f t="shared" si="94"/>
        <v>0</v>
      </c>
      <c r="AH422" s="44">
        <f t="shared" si="95"/>
        <v>12.580302032123353</v>
      </c>
      <c r="AI422" s="44">
        <v>286.02694444399998</v>
      </c>
      <c r="AJ422" s="111">
        <f t="shared" si="96"/>
        <v>4.398292635184374E-2</v>
      </c>
      <c r="AK422" s="2">
        <f t="shared" si="97"/>
        <v>2128</v>
      </c>
    </row>
    <row r="423" spans="1:37">
      <c r="A423" s="2">
        <v>159</v>
      </c>
      <c r="B423" s="2" t="s">
        <v>214</v>
      </c>
      <c r="C423" s="2" t="s">
        <v>13</v>
      </c>
      <c r="D423" s="2" t="s">
        <v>435</v>
      </c>
      <c r="E423" s="2" t="s">
        <v>767</v>
      </c>
      <c r="F423" s="2" t="s">
        <v>64</v>
      </c>
      <c r="H423" s="2" t="s">
        <v>879</v>
      </c>
      <c r="I423" s="2">
        <v>8504</v>
      </c>
      <c r="J423" s="2">
        <v>3968</v>
      </c>
      <c r="K423" s="110">
        <f t="shared" si="84"/>
        <v>0.46660395108184383</v>
      </c>
      <c r="L423" s="44">
        <f t="shared" si="85"/>
        <v>7.877647068159999</v>
      </c>
      <c r="M423" s="44">
        <f t="shared" si="86"/>
        <v>7.2655895359999993</v>
      </c>
      <c r="N423" s="44">
        <f t="shared" si="87"/>
        <v>2.1540880224000003</v>
      </c>
      <c r="O423" s="44">
        <f t="shared" si="88"/>
        <v>2.5426753734399998</v>
      </c>
      <c r="P423" s="2">
        <v>891181</v>
      </c>
      <c r="Q423" s="2">
        <v>9.1808345409999994</v>
      </c>
      <c r="R423" s="111">
        <v>0.39705882399999998</v>
      </c>
      <c r="S423" s="111">
        <v>0.36620914999999998</v>
      </c>
      <c r="T423" s="111">
        <v>0.108572985</v>
      </c>
      <c r="U423" s="111">
        <v>0.128159041</v>
      </c>
      <c r="V423" s="110">
        <f t="shared" si="89"/>
        <v>0.11046009867920978</v>
      </c>
      <c r="W423" s="110">
        <v>0.26615624999999998</v>
      </c>
      <c r="X423" s="110">
        <v>0.24728065900000001</v>
      </c>
      <c r="Y423" s="110">
        <f t="shared" si="90"/>
        <v>0.16233173503115625</v>
      </c>
      <c r="Z423" s="2">
        <v>0.1</v>
      </c>
      <c r="AA423" s="2">
        <v>0.17499999999999999</v>
      </c>
      <c r="AB423" s="2">
        <v>0.22500000000000001</v>
      </c>
      <c r="AC423" s="110">
        <v>0.26615624999999998</v>
      </c>
      <c r="AD423" s="44">
        <f t="shared" si="91"/>
        <v>6.9008188317081594</v>
      </c>
      <c r="AE423" s="44">
        <f t="shared" si="92"/>
        <v>11.138148758687999</v>
      </c>
      <c r="AF423" s="44">
        <f t="shared" si="93"/>
        <v>4.2457074921504008</v>
      </c>
      <c r="AG423" s="44">
        <f t="shared" si="94"/>
        <v>5.9283207350923455</v>
      </c>
      <c r="AH423" s="44">
        <f t="shared" si="95"/>
        <v>10.174028227242747</v>
      </c>
      <c r="AI423" s="44">
        <v>286.02694444399998</v>
      </c>
      <c r="AJ423" s="111">
        <f t="shared" si="96"/>
        <v>3.5570174156213726E-2</v>
      </c>
      <c r="AK423" s="2">
        <f t="shared" si="97"/>
        <v>1566</v>
      </c>
    </row>
    <row r="424" spans="1:37">
      <c r="A424" s="2">
        <v>160</v>
      </c>
      <c r="B424" s="2" t="s">
        <v>215</v>
      </c>
      <c r="C424" s="2" t="s">
        <v>13</v>
      </c>
      <c r="D424" s="2" t="s">
        <v>435</v>
      </c>
      <c r="E424" s="2" t="s">
        <v>767</v>
      </c>
      <c r="F424" s="2" t="s">
        <v>64</v>
      </c>
      <c r="H424" s="2" t="s">
        <v>879</v>
      </c>
      <c r="I424" s="2">
        <v>9378</v>
      </c>
      <c r="J424" s="2">
        <v>5486</v>
      </c>
      <c r="K424" s="110">
        <f t="shared" si="84"/>
        <v>0.58498613776924713</v>
      </c>
      <c r="L424" s="44">
        <f t="shared" si="85"/>
        <v>12.821352928020001</v>
      </c>
      <c r="M424" s="44">
        <f t="shared" si="86"/>
        <v>9.755957358029999</v>
      </c>
      <c r="N424" s="44">
        <f t="shared" si="87"/>
        <v>4.8526897139499994</v>
      </c>
      <c r="O424" s="44">
        <f t="shared" si="88"/>
        <v>0</v>
      </c>
      <c r="P424" s="2">
        <v>1543752</v>
      </c>
      <c r="Q424" s="2">
        <v>4.7964295620000001</v>
      </c>
      <c r="R424" s="111">
        <v>0.46742081400000002</v>
      </c>
      <c r="S424" s="111">
        <v>0.35566742099999998</v>
      </c>
      <c r="T424" s="111">
        <v>0.176911765</v>
      </c>
      <c r="U424" s="111">
        <v>0</v>
      </c>
      <c r="V424" s="110">
        <f t="shared" si="89"/>
        <v>0.10349093013329067</v>
      </c>
      <c r="W424" s="110">
        <v>0.23268749999999999</v>
      </c>
      <c r="X424" s="110">
        <v>0.22500000000000001</v>
      </c>
      <c r="Y424" s="110">
        <f t="shared" si="90"/>
        <v>0.14878902720000001</v>
      </c>
      <c r="Z424" s="2">
        <v>0.1</v>
      </c>
      <c r="AA424" s="2">
        <v>0.17499999999999999</v>
      </c>
      <c r="AB424" s="2">
        <v>0.22500000000000001</v>
      </c>
      <c r="AC424" s="110"/>
      <c r="AD424" s="44">
        <f t="shared" si="91"/>
        <v>11.231505164945522</v>
      </c>
      <c r="AE424" s="44">
        <f t="shared" si="92"/>
        <v>14.955882629859987</v>
      </c>
      <c r="AF424" s="44">
        <f t="shared" si="93"/>
        <v>9.5646514261954483</v>
      </c>
      <c r="AG424" s="44">
        <f t="shared" si="94"/>
        <v>0</v>
      </c>
      <c r="AH424" s="44">
        <f t="shared" si="95"/>
        <v>9.5646514261954483</v>
      </c>
      <c r="AI424" s="44">
        <v>286.02694444399998</v>
      </c>
      <c r="AJ424" s="111">
        <f t="shared" si="96"/>
        <v>3.3439686756742151E-2</v>
      </c>
      <c r="AK424" s="2">
        <f t="shared" si="97"/>
        <v>1618</v>
      </c>
    </row>
    <row r="425" spans="1:37">
      <c r="A425" s="2">
        <v>161</v>
      </c>
      <c r="B425" s="2" t="s">
        <v>216</v>
      </c>
      <c r="C425" s="2" t="s">
        <v>13</v>
      </c>
      <c r="D425" s="2" t="s">
        <v>435</v>
      </c>
      <c r="E425" s="2" t="s">
        <v>767</v>
      </c>
      <c r="F425" s="2" t="s">
        <v>64</v>
      </c>
      <c r="H425" s="2" t="s">
        <v>879</v>
      </c>
      <c r="I425" s="2">
        <v>17141</v>
      </c>
      <c r="J425" s="2">
        <v>7592</v>
      </c>
      <c r="K425" s="110">
        <f t="shared" si="84"/>
        <v>0.44291464908698441</v>
      </c>
      <c r="L425" s="44">
        <f t="shared" si="85"/>
        <v>17.684306499080002</v>
      </c>
      <c r="M425" s="44">
        <f t="shared" si="86"/>
        <v>14.23186606036</v>
      </c>
      <c r="N425" s="44">
        <f t="shared" si="87"/>
        <v>6.0438274405599994</v>
      </c>
      <c r="O425" s="44">
        <f t="shared" si="88"/>
        <v>0</v>
      </c>
      <c r="P425" s="2">
        <v>5888472</v>
      </c>
      <c r="Q425" s="2">
        <v>1.430649579</v>
      </c>
      <c r="R425" s="111">
        <v>0.46586687300000001</v>
      </c>
      <c r="S425" s="111">
        <v>0.37491744100000002</v>
      </c>
      <c r="T425" s="111">
        <v>0.159215686</v>
      </c>
      <c r="U425" s="111">
        <v>0</v>
      </c>
      <c r="V425" s="110">
        <f t="shared" si="89"/>
        <v>7.0518959693833497E-2</v>
      </c>
      <c r="W425" s="110">
        <v>0.22500000000000001</v>
      </c>
      <c r="X425" s="110">
        <v>0.22500000000000001</v>
      </c>
      <c r="Y425" s="110">
        <f t="shared" si="90"/>
        <v>0.14802076882500001</v>
      </c>
      <c r="Z425" s="2">
        <v>0.1</v>
      </c>
      <c r="AA425" s="2">
        <v>0.17499999999999999</v>
      </c>
      <c r="AB425" s="2">
        <v>0.22500000000000001</v>
      </c>
      <c r="AC425" s="110"/>
      <c r="AD425" s="44">
        <f t="shared" si="91"/>
        <v>15.491452493194082</v>
      </c>
      <c r="AE425" s="44">
        <f t="shared" si="92"/>
        <v>21.81745067053188</v>
      </c>
      <c r="AF425" s="44">
        <f t="shared" si="93"/>
        <v>11.912383885343759</v>
      </c>
      <c r="AG425" s="44">
        <f t="shared" si="94"/>
        <v>0</v>
      </c>
      <c r="AH425" s="44">
        <f t="shared" si="95"/>
        <v>11.912383885343759</v>
      </c>
      <c r="AI425" s="44">
        <v>286.02694444399998</v>
      </c>
      <c r="AJ425" s="111">
        <f t="shared" si="96"/>
        <v>4.164776821463418E-2</v>
      </c>
      <c r="AK425" s="2">
        <f t="shared" si="97"/>
        <v>2015</v>
      </c>
    </row>
    <row r="426" spans="1:37">
      <c r="A426" s="2">
        <v>314</v>
      </c>
      <c r="B426" s="2" t="s">
        <v>363</v>
      </c>
      <c r="C426" s="2" t="s">
        <v>13</v>
      </c>
      <c r="D426" s="2" t="s">
        <v>435</v>
      </c>
      <c r="E426" s="2" t="s">
        <v>767</v>
      </c>
      <c r="F426" s="2" t="s">
        <v>64</v>
      </c>
      <c r="H426" s="2" t="s">
        <v>879</v>
      </c>
      <c r="I426" s="2">
        <v>65</v>
      </c>
      <c r="J426" s="193">
        <v>24</v>
      </c>
      <c r="K426" s="110">
        <f t="shared" si="84"/>
        <v>0.36923076923076925</v>
      </c>
      <c r="L426" s="44">
        <f t="shared" si="85"/>
        <v>6.0529411799999988E-2</v>
      </c>
      <c r="M426" s="44">
        <f t="shared" si="86"/>
        <v>4.5423529440000006E-2</v>
      </c>
      <c r="N426" s="44">
        <f t="shared" si="87"/>
        <v>1.4047058880000001E-2</v>
      </c>
      <c r="O426" s="44">
        <f t="shared" si="88"/>
        <v>0</v>
      </c>
      <c r="Q426" s="193"/>
      <c r="R426" s="111">
        <v>0.50441176499999996</v>
      </c>
      <c r="S426" s="111">
        <v>0.37852941200000001</v>
      </c>
      <c r="T426" s="111">
        <v>0.11705882400000001</v>
      </c>
      <c r="U426" s="111">
        <v>0</v>
      </c>
      <c r="V426" s="110">
        <f t="shared" si="89"/>
        <v>4.3221719630769234E-2</v>
      </c>
      <c r="W426" s="110">
        <v>0.22500000000000001</v>
      </c>
      <c r="X426" s="110">
        <v>0.22500000000000001</v>
      </c>
      <c r="Y426" s="110">
        <f t="shared" si="90"/>
        <v>0.14302205899999998</v>
      </c>
      <c r="Z426" s="2">
        <v>0.1</v>
      </c>
      <c r="AA426" s="2">
        <v>0.17499999999999999</v>
      </c>
      <c r="AB426" s="2">
        <v>0.22500000000000001</v>
      </c>
      <c r="AC426" s="110"/>
      <c r="AD426" s="44">
        <f t="shared" si="91"/>
        <v>5.3023764736799997E-2</v>
      </c>
      <c r="AE426" s="44">
        <f t="shared" si="92"/>
        <v>6.9634270631520015E-2</v>
      </c>
      <c r="AF426" s="44">
        <f t="shared" si="93"/>
        <v>2.7686753052480004E-2</v>
      </c>
      <c r="AG426" s="44">
        <f t="shared" si="94"/>
        <v>0</v>
      </c>
      <c r="AH426" s="44">
        <f t="shared" si="95"/>
        <v>2.7686753052480004E-2</v>
      </c>
      <c r="AI426" s="44">
        <v>286.02694444399998</v>
      </c>
      <c r="AJ426" s="111">
        <f t="shared" si="96"/>
        <v>9.6797709412655276E-5</v>
      </c>
      <c r="AK426" s="2">
        <f t="shared" si="97"/>
        <v>5</v>
      </c>
    </row>
    <row r="427" spans="1:37">
      <c r="A427" s="2">
        <v>164</v>
      </c>
      <c r="B427" s="2" t="s">
        <v>219</v>
      </c>
      <c r="C427" s="2" t="s">
        <v>12</v>
      </c>
      <c r="D427" s="2" t="s">
        <v>437</v>
      </c>
      <c r="E427" s="2" t="s">
        <v>767</v>
      </c>
      <c r="F427" s="2" t="s">
        <v>64</v>
      </c>
      <c r="H427" s="2" t="s">
        <v>879</v>
      </c>
      <c r="I427" s="2">
        <v>64470</v>
      </c>
      <c r="J427" s="193">
        <v>19600</v>
      </c>
      <c r="K427" s="110">
        <f t="shared" si="84"/>
        <v>0.30401737242128124</v>
      </c>
      <c r="L427" s="44">
        <f t="shared" si="85"/>
        <v>0</v>
      </c>
      <c r="M427" s="44">
        <f t="shared" si="86"/>
        <v>0</v>
      </c>
      <c r="N427" s="44">
        <f t="shared" si="87"/>
        <v>23.923529405999997</v>
      </c>
      <c r="O427" s="44">
        <f t="shared" si="88"/>
        <v>74.076470594</v>
      </c>
      <c r="P427" s="2">
        <v>1968957</v>
      </c>
      <c r="Q427" s="193">
        <v>104.721834012</v>
      </c>
      <c r="R427" s="111">
        <v>0</v>
      </c>
      <c r="S427" s="111">
        <v>0</v>
      </c>
      <c r="T427" s="111">
        <v>0.24411764699999999</v>
      </c>
      <c r="U427" s="111">
        <v>0.75588235299999995</v>
      </c>
      <c r="V427" s="110">
        <f t="shared" si="89"/>
        <v>0.30401737242128124</v>
      </c>
      <c r="W427" s="110">
        <v>0.34053125000000001</v>
      </c>
      <c r="X427" s="110">
        <v>0.27704789899999999</v>
      </c>
      <c r="Y427" s="110">
        <f t="shared" si="90"/>
        <v>0.27704789927169748</v>
      </c>
      <c r="Z427" s="2" t="s">
        <v>532</v>
      </c>
      <c r="AA427" s="2" t="s">
        <v>532</v>
      </c>
      <c r="AB427" s="2">
        <v>0.22500000000000001</v>
      </c>
      <c r="AC427" s="110">
        <v>0.29385714299999999</v>
      </c>
      <c r="AD427" s="44">
        <f t="shared" si="91"/>
        <v>0</v>
      </c>
      <c r="AE427" s="44">
        <f t="shared" si="92"/>
        <v>0</v>
      </c>
      <c r="AF427" s="44">
        <f t="shared" si="93"/>
        <v>47.153276459225999</v>
      </c>
      <c r="AG427" s="44">
        <f t="shared" si="94"/>
        <v>190.68680410754087</v>
      </c>
      <c r="AH427" s="44">
        <f t="shared" si="95"/>
        <v>237.84008056676686</v>
      </c>
      <c r="AI427" s="44">
        <v>6.4819444439999998</v>
      </c>
      <c r="AJ427" s="111">
        <f t="shared" si="96"/>
        <v>36.692705810973607</v>
      </c>
      <c r="AK427" s="2">
        <f t="shared" si="97"/>
        <v>32667</v>
      </c>
    </row>
    <row r="428" spans="1:37">
      <c r="A428" s="2">
        <v>162</v>
      </c>
      <c r="B428" s="2" t="s">
        <v>217</v>
      </c>
      <c r="C428" s="2" t="s">
        <v>11</v>
      </c>
      <c r="D428" s="2" t="s">
        <v>436</v>
      </c>
      <c r="E428" s="2" t="s">
        <v>767</v>
      </c>
      <c r="F428" s="2" t="s">
        <v>64</v>
      </c>
      <c r="H428" s="2" t="s">
        <v>879</v>
      </c>
      <c r="I428" s="2">
        <v>64897</v>
      </c>
      <c r="J428" s="193">
        <v>34688</v>
      </c>
      <c r="K428" s="110">
        <f t="shared" si="84"/>
        <v>0.53450852889964096</v>
      </c>
      <c r="L428" s="44">
        <f t="shared" si="85"/>
        <v>0</v>
      </c>
      <c r="M428" s="44">
        <f t="shared" si="86"/>
        <v>0</v>
      </c>
      <c r="N428" s="44">
        <f t="shared" si="87"/>
        <v>23.066189194879996</v>
      </c>
      <c r="O428" s="44">
        <f t="shared" si="88"/>
        <v>150.37381080512</v>
      </c>
      <c r="P428" s="2">
        <v>2888558</v>
      </c>
      <c r="Q428" s="193">
        <v>124.04546321799999</v>
      </c>
      <c r="R428" s="111">
        <v>0</v>
      </c>
      <c r="S428" s="111">
        <v>0</v>
      </c>
      <c r="T428" s="111">
        <v>0.13299232699999999</v>
      </c>
      <c r="U428" s="111">
        <v>0.86700767300000003</v>
      </c>
      <c r="V428" s="110">
        <f t="shared" si="89"/>
        <v>0.53450852889964096</v>
      </c>
      <c r="W428" s="110">
        <v>0.33946874999999999</v>
      </c>
      <c r="X428" s="110">
        <v>0.28728230900000001</v>
      </c>
      <c r="Y428" s="110">
        <f t="shared" si="90"/>
        <v>0.28728230857614462</v>
      </c>
      <c r="Z428" s="2" t="s">
        <v>532</v>
      </c>
      <c r="AA428" s="2" t="s">
        <v>532</v>
      </c>
      <c r="AB428" s="2">
        <v>0.22500000000000001</v>
      </c>
      <c r="AC428" s="110">
        <v>0.29683593699999999</v>
      </c>
      <c r="AD428" s="44">
        <f t="shared" si="91"/>
        <v>0</v>
      </c>
      <c r="AE428" s="44">
        <f t="shared" si="92"/>
        <v>0</v>
      </c>
      <c r="AF428" s="44">
        <f t="shared" si="93"/>
        <v>45.463458903108474</v>
      </c>
      <c r="AG428" s="44">
        <f t="shared" si="94"/>
        <v>391.01443502804307</v>
      </c>
      <c r="AH428" s="44">
        <f t="shared" si="95"/>
        <v>436.47789393115153</v>
      </c>
      <c r="AI428" s="44">
        <v>9.75</v>
      </c>
      <c r="AJ428" s="111">
        <f t="shared" si="96"/>
        <v>44.766963480118108</v>
      </c>
      <c r="AK428" s="2">
        <f t="shared" si="97"/>
        <v>57813</v>
      </c>
    </row>
    <row r="429" spans="1:37">
      <c r="A429" s="2">
        <v>163</v>
      </c>
      <c r="B429" s="2" t="s">
        <v>218</v>
      </c>
      <c r="C429" s="2" t="s">
        <v>534</v>
      </c>
      <c r="D429" s="2" t="s">
        <v>533</v>
      </c>
      <c r="E429" s="2" t="s">
        <v>767</v>
      </c>
      <c r="F429" s="2" t="s">
        <v>64</v>
      </c>
      <c r="H429" s="2" t="s">
        <v>879</v>
      </c>
      <c r="I429" s="2">
        <v>2606</v>
      </c>
      <c r="J429" s="2">
        <v>777</v>
      </c>
      <c r="K429" s="110">
        <f t="shared" si="84"/>
        <v>0.29815809669992327</v>
      </c>
      <c r="L429" s="44">
        <f t="shared" si="85"/>
        <v>0</v>
      </c>
      <c r="M429" s="44">
        <f t="shared" si="86"/>
        <v>2.4550588235294124</v>
      </c>
      <c r="N429" s="44">
        <f t="shared" si="87"/>
        <v>1.4299411764705872</v>
      </c>
      <c r="O429" s="44">
        <f t="shared" si="88"/>
        <v>0</v>
      </c>
      <c r="P429" s="2">
        <v>576249</v>
      </c>
      <c r="R429" s="111">
        <f>1-S429-T429-U429</f>
        <v>0</v>
      </c>
      <c r="S429" s="111">
        <v>0.63193277310924401</v>
      </c>
      <c r="T429" s="111">
        <v>0.36806722689075599</v>
      </c>
      <c r="U429" s="111">
        <v>0</v>
      </c>
      <c r="V429" s="110">
        <f t="shared" si="89"/>
        <v>0.10974222382736662</v>
      </c>
      <c r="W429" s="110">
        <v>0.22578124999999999</v>
      </c>
      <c r="X429" s="110">
        <v>0.22500000000000001</v>
      </c>
      <c r="Y429" s="110">
        <f t="shared" si="90"/>
        <v>0.19340336134453778</v>
      </c>
      <c r="Z429" s="2">
        <v>0.1</v>
      </c>
      <c r="AA429" s="2">
        <v>0.17499999999999999</v>
      </c>
      <c r="AB429" s="2">
        <v>0.22500000000000001</v>
      </c>
      <c r="AC429" s="110"/>
      <c r="AD429" s="44">
        <f t="shared" si="91"/>
        <v>0</v>
      </c>
      <c r="AE429" s="44">
        <f t="shared" si="92"/>
        <v>3.7636051764705893</v>
      </c>
      <c r="AF429" s="44">
        <f t="shared" si="93"/>
        <v>2.8184140588235276</v>
      </c>
      <c r="AG429" s="44">
        <f t="shared" si="94"/>
        <v>0</v>
      </c>
      <c r="AH429" s="44">
        <f t="shared" si="95"/>
        <v>2.8184140588235276</v>
      </c>
      <c r="AI429" s="44">
        <v>6.37</v>
      </c>
      <c r="AJ429" s="111">
        <f t="shared" si="96"/>
        <v>0.44245118662849725</v>
      </c>
      <c r="AK429" s="2">
        <f t="shared" si="97"/>
        <v>477</v>
      </c>
    </row>
    <row r="430" spans="1:37">
      <c r="A430" s="2">
        <v>165</v>
      </c>
      <c r="B430" s="2" t="s">
        <v>220</v>
      </c>
      <c r="C430" s="2" t="s">
        <v>10</v>
      </c>
      <c r="D430" s="2" t="s">
        <v>438</v>
      </c>
      <c r="E430" s="2" t="s">
        <v>767</v>
      </c>
      <c r="F430" s="2" t="s">
        <v>64</v>
      </c>
      <c r="H430" s="2" t="s">
        <v>879</v>
      </c>
      <c r="I430" s="2">
        <v>285</v>
      </c>
      <c r="J430" s="2">
        <v>86</v>
      </c>
      <c r="K430" s="110">
        <f t="shared" si="84"/>
        <v>0.30175438596491228</v>
      </c>
      <c r="L430" s="44">
        <f t="shared" si="85"/>
        <v>0</v>
      </c>
      <c r="M430" s="44">
        <f t="shared" si="86"/>
        <v>0</v>
      </c>
      <c r="N430" s="44">
        <f t="shared" si="87"/>
        <v>0.10557764716</v>
      </c>
      <c r="O430" s="44">
        <f t="shared" si="88"/>
        <v>0.32442235283999998</v>
      </c>
      <c r="P430" s="2">
        <v>434403</v>
      </c>
      <c r="Q430" s="2">
        <v>0.57537947099999998</v>
      </c>
      <c r="R430" s="111">
        <v>0</v>
      </c>
      <c r="S430" s="111">
        <v>0</v>
      </c>
      <c r="T430" s="111">
        <v>0.245529412</v>
      </c>
      <c r="U430" s="111">
        <v>0.754470588</v>
      </c>
      <c r="V430" s="110">
        <f t="shared" si="89"/>
        <v>0.30175438596491228</v>
      </c>
      <c r="W430" s="110">
        <v>0.32778124999999997</v>
      </c>
      <c r="X430" s="110">
        <v>0.271740127</v>
      </c>
      <c r="Y430" s="110">
        <f t="shared" si="90"/>
        <v>0.27174012666883507</v>
      </c>
      <c r="Z430" s="2" t="s">
        <v>532</v>
      </c>
      <c r="AA430" s="2" t="s">
        <v>532</v>
      </c>
      <c r="AB430" s="2">
        <v>0.22500000000000001</v>
      </c>
      <c r="AC430" s="110">
        <v>0.28695089299999998</v>
      </c>
      <c r="AD430" s="44">
        <f t="shared" si="91"/>
        <v>0</v>
      </c>
      <c r="AE430" s="44">
        <f t="shared" si="92"/>
        <v>0</v>
      </c>
      <c r="AF430" s="44">
        <f t="shared" si="93"/>
        <v>0.20809354255236001</v>
      </c>
      <c r="AG430" s="44">
        <f t="shared" si="94"/>
        <v>0.81549716658380789</v>
      </c>
      <c r="AH430" s="44">
        <f t="shared" si="95"/>
        <v>1.023590709136168</v>
      </c>
      <c r="AI430" s="44">
        <v>2.113888889</v>
      </c>
      <c r="AJ430" s="111">
        <f t="shared" si="96"/>
        <v>0.48422162321899032</v>
      </c>
      <c r="AK430" s="2">
        <f t="shared" si="97"/>
        <v>143</v>
      </c>
    </row>
    <row r="431" spans="1:37">
      <c r="A431" s="2">
        <v>166</v>
      </c>
      <c r="B431" s="2" t="s">
        <v>221</v>
      </c>
      <c r="C431" s="2" t="s">
        <v>9</v>
      </c>
      <c r="D431" s="2" t="s">
        <v>439</v>
      </c>
      <c r="E431" s="2" t="s">
        <v>767</v>
      </c>
      <c r="F431" s="2" t="s">
        <v>64</v>
      </c>
      <c r="H431" s="2" t="s">
        <v>879</v>
      </c>
      <c r="I431" s="2">
        <v>2392</v>
      </c>
      <c r="J431" s="2">
        <v>1706</v>
      </c>
      <c r="K431" s="110">
        <f t="shared" si="84"/>
        <v>0.71321070234113715</v>
      </c>
      <c r="L431" s="44">
        <f t="shared" si="85"/>
        <v>0</v>
      </c>
      <c r="M431" s="44">
        <f t="shared" si="86"/>
        <v>0</v>
      </c>
      <c r="N431" s="44">
        <f t="shared" si="87"/>
        <v>0</v>
      </c>
      <c r="O431" s="44">
        <f t="shared" si="88"/>
        <v>8.5299999999999994</v>
      </c>
      <c r="P431" s="2">
        <v>583721</v>
      </c>
      <c r="Q431" s="2">
        <v>26.874459308999999</v>
      </c>
      <c r="R431" s="111">
        <v>0</v>
      </c>
      <c r="S431" s="111">
        <v>0</v>
      </c>
      <c r="T431" s="111">
        <v>0</v>
      </c>
      <c r="U431" s="111">
        <v>1</v>
      </c>
      <c r="V431" s="110">
        <f t="shared" si="89"/>
        <v>0.71321070234113715</v>
      </c>
      <c r="W431" s="110">
        <v>0.42499999999999999</v>
      </c>
      <c r="X431" s="110">
        <v>0.34371875000000002</v>
      </c>
      <c r="Y431" s="110">
        <f t="shared" si="90"/>
        <v>0.34371875000000002</v>
      </c>
      <c r="Z431" s="2" t="s">
        <v>532</v>
      </c>
      <c r="AA431" s="2" t="s">
        <v>532</v>
      </c>
      <c r="AB431" s="2" t="s">
        <v>532</v>
      </c>
      <c r="AC431" s="110">
        <v>0.34371875000000002</v>
      </c>
      <c r="AD431" s="44">
        <f t="shared" si="91"/>
        <v>0</v>
      </c>
      <c r="AE431" s="44">
        <f t="shared" si="92"/>
        <v>0</v>
      </c>
      <c r="AF431" s="44">
        <f t="shared" si="93"/>
        <v>0</v>
      </c>
      <c r="AG431" s="44">
        <f t="shared" si="94"/>
        <v>25.683627412499998</v>
      </c>
      <c r="AH431" s="44">
        <f t="shared" si="95"/>
        <v>25.683627412499998</v>
      </c>
      <c r="AI431" s="44">
        <v>105.62805555600001</v>
      </c>
      <c r="AJ431" s="111">
        <f t="shared" si="96"/>
        <v>0.24315156875043969</v>
      </c>
      <c r="AK431" s="2">
        <f t="shared" si="97"/>
        <v>2843</v>
      </c>
    </row>
    <row r="432" spans="1:37">
      <c r="A432" s="2">
        <v>167</v>
      </c>
      <c r="B432" s="2" t="s">
        <v>222</v>
      </c>
      <c r="C432" s="2" t="s">
        <v>9</v>
      </c>
      <c r="D432" s="2" t="s">
        <v>439</v>
      </c>
      <c r="E432" s="2" t="s">
        <v>767</v>
      </c>
      <c r="F432" s="2" t="s">
        <v>64</v>
      </c>
      <c r="H432" s="2" t="s">
        <v>879</v>
      </c>
      <c r="I432" s="2">
        <v>3472</v>
      </c>
      <c r="J432" s="2">
        <v>1291</v>
      </c>
      <c r="K432" s="110">
        <f t="shared" si="84"/>
        <v>0.37183179723502302</v>
      </c>
      <c r="L432" s="44">
        <f t="shared" si="85"/>
        <v>0</v>
      </c>
      <c r="M432" s="44">
        <f t="shared" si="86"/>
        <v>0</v>
      </c>
      <c r="N432" s="44">
        <f t="shared" si="87"/>
        <v>0</v>
      </c>
      <c r="O432" s="44">
        <f t="shared" si="88"/>
        <v>6.4550000000000001</v>
      </c>
      <c r="P432" s="2">
        <v>646040</v>
      </c>
      <c r="Q432" s="2">
        <v>20.768702827999999</v>
      </c>
      <c r="R432" s="111">
        <v>0</v>
      </c>
      <c r="S432" s="111">
        <v>0</v>
      </c>
      <c r="T432" s="111">
        <v>0</v>
      </c>
      <c r="U432" s="111">
        <v>1</v>
      </c>
      <c r="V432" s="110">
        <f t="shared" si="89"/>
        <v>0.37183179723502302</v>
      </c>
      <c r="W432" s="110">
        <v>0.42659374999999994</v>
      </c>
      <c r="X432" s="110">
        <v>0.35912500000000003</v>
      </c>
      <c r="Y432" s="110">
        <f t="shared" si="90"/>
        <v>0.35912500000000003</v>
      </c>
      <c r="Z432" s="2" t="s">
        <v>532</v>
      </c>
      <c r="AA432" s="2" t="s">
        <v>532</v>
      </c>
      <c r="AB432" s="2" t="s">
        <v>532</v>
      </c>
      <c r="AC432" s="110">
        <v>0.35912500000000003</v>
      </c>
      <c r="AD432" s="44">
        <f t="shared" si="91"/>
        <v>0</v>
      </c>
      <c r="AE432" s="44">
        <f t="shared" si="92"/>
        <v>0</v>
      </c>
      <c r="AF432" s="44">
        <f t="shared" si="93"/>
        <v>0</v>
      </c>
      <c r="AG432" s="44">
        <f t="shared" si="94"/>
        <v>20.307010425000005</v>
      </c>
      <c r="AH432" s="44">
        <f t="shared" si="95"/>
        <v>20.307010425000005</v>
      </c>
      <c r="AI432" s="44">
        <v>105.62805555600001</v>
      </c>
      <c r="AJ432" s="111">
        <f t="shared" si="96"/>
        <v>0.19225015852189001</v>
      </c>
      <c r="AK432" s="2">
        <f t="shared" si="97"/>
        <v>2152</v>
      </c>
    </row>
    <row r="433" spans="1:37">
      <c r="A433" s="2">
        <v>168</v>
      </c>
      <c r="B433" s="2" t="s">
        <v>223</v>
      </c>
      <c r="C433" s="2" t="s">
        <v>9</v>
      </c>
      <c r="D433" s="2" t="s">
        <v>439</v>
      </c>
      <c r="E433" s="2" t="s">
        <v>767</v>
      </c>
      <c r="F433" s="2" t="s">
        <v>64</v>
      </c>
      <c r="H433" s="2" t="s">
        <v>879</v>
      </c>
      <c r="I433" s="2">
        <v>2699</v>
      </c>
      <c r="J433" s="2">
        <v>1763</v>
      </c>
      <c r="K433" s="110">
        <f t="shared" si="84"/>
        <v>0.65320489070025933</v>
      </c>
      <c r="L433" s="44">
        <f t="shared" si="85"/>
        <v>0</v>
      </c>
      <c r="M433" s="44">
        <f t="shared" si="86"/>
        <v>0</v>
      </c>
      <c r="N433" s="44">
        <f t="shared" si="87"/>
        <v>0</v>
      </c>
      <c r="O433" s="44">
        <f t="shared" si="88"/>
        <v>8.8149999999999995</v>
      </c>
      <c r="P433" s="2">
        <v>488629</v>
      </c>
      <c r="Q433" s="2">
        <v>28.955921670999999</v>
      </c>
      <c r="R433" s="111">
        <v>0</v>
      </c>
      <c r="S433" s="111">
        <v>0</v>
      </c>
      <c r="T433" s="111">
        <v>0</v>
      </c>
      <c r="U433" s="111">
        <v>1</v>
      </c>
      <c r="V433" s="110">
        <f t="shared" si="89"/>
        <v>0.65320489070025933</v>
      </c>
      <c r="W433" s="110">
        <v>0.32087499999999997</v>
      </c>
      <c r="X433" s="110">
        <v>0.27943750000000001</v>
      </c>
      <c r="Y433" s="110">
        <f t="shared" si="90"/>
        <v>0.27943750000000001</v>
      </c>
      <c r="Z433" s="2" t="s">
        <v>532</v>
      </c>
      <c r="AA433" s="2" t="s">
        <v>532</v>
      </c>
      <c r="AB433" s="2" t="s">
        <v>532</v>
      </c>
      <c r="AC433" s="110">
        <v>0.27943750000000001</v>
      </c>
      <c r="AD433" s="44">
        <f t="shared" si="91"/>
        <v>0</v>
      </c>
      <c r="AE433" s="44">
        <f t="shared" si="92"/>
        <v>0</v>
      </c>
      <c r="AF433" s="44">
        <f t="shared" si="93"/>
        <v>0</v>
      </c>
      <c r="AG433" s="44">
        <f t="shared" si="94"/>
        <v>21.577996087500001</v>
      </c>
      <c r="AH433" s="44">
        <f t="shared" si="95"/>
        <v>21.577996087500001</v>
      </c>
      <c r="AI433" s="44">
        <v>105.62805555600001</v>
      </c>
      <c r="AJ433" s="111">
        <f t="shared" si="96"/>
        <v>0.20428281079225361</v>
      </c>
      <c r="AK433" s="2">
        <f t="shared" si="97"/>
        <v>2938</v>
      </c>
    </row>
    <row r="434" spans="1:37">
      <c r="A434" s="2">
        <v>169</v>
      </c>
      <c r="B434" s="2" t="s">
        <v>224</v>
      </c>
      <c r="C434" s="2" t="s">
        <v>9</v>
      </c>
      <c r="D434" s="2" t="s">
        <v>439</v>
      </c>
      <c r="E434" s="2" t="s">
        <v>767</v>
      </c>
      <c r="F434" s="2" t="s">
        <v>64</v>
      </c>
      <c r="H434" s="2" t="s">
        <v>879</v>
      </c>
      <c r="I434" s="2">
        <v>3430</v>
      </c>
      <c r="J434" s="2">
        <v>1962</v>
      </c>
      <c r="K434" s="110">
        <f t="shared" si="84"/>
        <v>0.57201166180758023</v>
      </c>
      <c r="L434" s="44">
        <f t="shared" si="85"/>
        <v>0</v>
      </c>
      <c r="M434" s="44">
        <f t="shared" si="86"/>
        <v>0</v>
      </c>
      <c r="N434" s="44">
        <f t="shared" si="87"/>
        <v>1.55625551586</v>
      </c>
      <c r="O434" s="44">
        <f t="shared" si="88"/>
        <v>8.2537444841399985</v>
      </c>
      <c r="P434" s="2">
        <v>1144280</v>
      </c>
      <c r="Q434" s="2">
        <v>13.075068114</v>
      </c>
      <c r="R434" s="111">
        <v>0</v>
      </c>
      <c r="S434" s="111">
        <v>0</v>
      </c>
      <c r="T434" s="111">
        <v>0.15863970599999999</v>
      </c>
      <c r="U434" s="111">
        <v>0.84136029400000001</v>
      </c>
      <c r="V434" s="110">
        <f t="shared" si="89"/>
        <v>0.57201166180758023</v>
      </c>
      <c r="W434" s="110">
        <v>0.35168749999999993</v>
      </c>
      <c r="X434" s="110">
        <v>0.27884705900000001</v>
      </c>
      <c r="Y434" s="110">
        <f t="shared" si="90"/>
        <v>0.27884705881599997</v>
      </c>
      <c r="Z434" s="2" t="s">
        <v>532</v>
      </c>
      <c r="AA434" s="2" t="s">
        <v>532</v>
      </c>
      <c r="AB434" s="2">
        <v>0.22500000000000001</v>
      </c>
      <c r="AC434" s="110">
        <v>0.28899999999999998</v>
      </c>
      <c r="AD434" s="44">
        <f t="shared" si="91"/>
        <v>0</v>
      </c>
      <c r="AE434" s="44">
        <f t="shared" si="92"/>
        <v>0</v>
      </c>
      <c r="AF434" s="44">
        <f t="shared" si="93"/>
        <v>3.0673796217600602</v>
      </c>
      <c r="AG434" s="44">
        <f t="shared" si="94"/>
        <v>20.895509685828184</v>
      </c>
      <c r="AH434" s="44">
        <f t="shared" si="95"/>
        <v>23.962889307588245</v>
      </c>
      <c r="AI434" s="44">
        <v>105.62805555600001</v>
      </c>
      <c r="AJ434" s="111">
        <f t="shared" si="96"/>
        <v>0.22686102836460931</v>
      </c>
      <c r="AK434" s="2">
        <f t="shared" si="97"/>
        <v>3270</v>
      </c>
    </row>
    <row r="435" spans="1:37">
      <c r="A435" s="2">
        <v>170</v>
      </c>
      <c r="B435" s="2" t="s">
        <v>225</v>
      </c>
      <c r="C435" s="2" t="s">
        <v>9</v>
      </c>
      <c r="D435" s="2" t="s">
        <v>439</v>
      </c>
      <c r="E435" s="2" t="s">
        <v>767</v>
      </c>
      <c r="F435" s="2" t="s">
        <v>64</v>
      </c>
      <c r="H435" s="2" t="s">
        <v>879</v>
      </c>
      <c r="I435" s="2">
        <v>5127</v>
      </c>
      <c r="J435" s="2">
        <v>2254</v>
      </c>
      <c r="K435" s="110">
        <f t="shared" si="84"/>
        <v>0.43963331382874976</v>
      </c>
      <c r="L435" s="44">
        <f t="shared" si="85"/>
        <v>0</v>
      </c>
      <c r="M435" s="44">
        <f t="shared" si="86"/>
        <v>0</v>
      </c>
      <c r="N435" s="44">
        <f t="shared" si="87"/>
        <v>4.4748529464799995</v>
      </c>
      <c r="O435" s="44">
        <f t="shared" si="88"/>
        <v>6.79514705352</v>
      </c>
      <c r="P435" s="2">
        <v>2035351</v>
      </c>
      <c r="Q435" s="2">
        <v>6.6299736420000004</v>
      </c>
      <c r="R435" s="111">
        <v>0</v>
      </c>
      <c r="S435" s="111">
        <v>0</v>
      </c>
      <c r="T435" s="111">
        <v>0.39705882399999998</v>
      </c>
      <c r="U435" s="111">
        <v>0.60294117599999997</v>
      </c>
      <c r="V435" s="110">
        <f t="shared" si="89"/>
        <v>0.43963331382874976</v>
      </c>
      <c r="W435" s="110">
        <v>0.31396875000000002</v>
      </c>
      <c r="X435" s="110">
        <v>0.25461948499999998</v>
      </c>
      <c r="Y435" s="110">
        <f t="shared" si="90"/>
        <v>0.25461948527099998</v>
      </c>
      <c r="Z435" s="2" t="s">
        <v>532</v>
      </c>
      <c r="AA435" s="2" t="s">
        <v>532</v>
      </c>
      <c r="AB435" s="2">
        <v>0.22500000000000001</v>
      </c>
      <c r="AC435" s="110">
        <v>0.27412500000000001</v>
      </c>
      <c r="AD435" s="44">
        <f t="shared" si="91"/>
        <v>0</v>
      </c>
      <c r="AE435" s="44">
        <f t="shared" si="92"/>
        <v>0</v>
      </c>
      <c r="AF435" s="44">
        <f t="shared" si="93"/>
        <v>8.8199351575120808</v>
      </c>
      <c r="AG435" s="44">
        <f t="shared" si="94"/>
        <v>16.317424449764449</v>
      </c>
      <c r="AH435" s="44">
        <f t="shared" si="95"/>
        <v>25.13735960727653</v>
      </c>
      <c r="AI435" s="44">
        <v>105.62805555600001</v>
      </c>
      <c r="AJ435" s="111">
        <f t="shared" si="96"/>
        <v>0.23797995215342813</v>
      </c>
      <c r="AK435" s="2">
        <f t="shared" si="97"/>
        <v>3757</v>
      </c>
    </row>
    <row r="436" spans="1:37">
      <c r="A436" s="2">
        <v>171</v>
      </c>
      <c r="B436" s="2" t="s">
        <v>226</v>
      </c>
      <c r="C436" s="2" t="s">
        <v>9</v>
      </c>
      <c r="D436" s="2" t="s">
        <v>439</v>
      </c>
      <c r="E436" s="2" t="s">
        <v>767</v>
      </c>
      <c r="F436" s="2" t="s">
        <v>64</v>
      </c>
      <c r="H436" s="2" t="s">
        <v>879</v>
      </c>
      <c r="I436" s="2">
        <v>1549</v>
      </c>
      <c r="J436" s="2">
        <v>866</v>
      </c>
      <c r="K436" s="110">
        <f t="shared" si="84"/>
        <v>0.55907036797934151</v>
      </c>
      <c r="L436" s="44">
        <f t="shared" si="85"/>
        <v>0</v>
      </c>
      <c r="M436" s="44">
        <f t="shared" si="86"/>
        <v>0</v>
      </c>
      <c r="N436" s="44">
        <f t="shared" si="87"/>
        <v>0</v>
      </c>
      <c r="O436" s="44">
        <f t="shared" si="88"/>
        <v>4.33</v>
      </c>
      <c r="P436" s="2">
        <v>404068</v>
      </c>
      <c r="Q436" s="2">
        <v>22.008936197000001</v>
      </c>
      <c r="R436" s="111">
        <v>0</v>
      </c>
      <c r="S436" s="111">
        <v>0</v>
      </c>
      <c r="T436" s="111">
        <v>0</v>
      </c>
      <c r="U436" s="111">
        <v>1</v>
      </c>
      <c r="V436" s="110">
        <f t="shared" si="89"/>
        <v>0.55907036797934151</v>
      </c>
      <c r="W436" s="110">
        <v>0.40587500000000004</v>
      </c>
      <c r="X436" s="110">
        <v>0.35434375000000001</v>
      </c>
      <c r="Y436" s="110">
        <f t="shared" si="90"/>
        <v>0.35434375000000001</v>
      </c>
      <c r="Z436" s="2" t="s">
        <v>532</v>
      </c>
      <c r="AA436" s="2" t="s">
        <v>532</v>
      </c>
      <c r="AB436" s="2" t="s">
        <v>532</v>
      </c>
      <c r="AC436" s="110">
        <v>0.35434375000000001</v>
      </c>
      <c r="AD436" s="44">
        <f t="shared" si="91"/>
        <v>0</v>
      </c>
      <c r="AE436" s="44">
        <f t="shared" si="92"/>
        <v>0</v>
      </c>
      <c r="AF436" s="44">
        <f t="shared" si="93"/>
        <v>0</v>
      </c>
      <c r="AG436" s="44">
        <f t="shared" si="94"/>
        <v>13.440541912500001</v>
      </c>
      <c r="AH436" s="44">
        <f t="shared" si="95"/>
        <v>13.440541912500001</v>
      </c>
      <c r="AI436" s="44">
        <v>105.62805555600001</v>
      </c>
      <c r="AJ436" s="111">
        <f t="shared" si="96"/>
        <v>0.12724405312350309</v>
      </c>
      <c r="AK436" s="2">
        <f t="shared" si="97"/>
        <v>1443</v>
      </c>
    </row>
    <row r="437" spans="1:37">
      <c r="A437" s="2">
        <v>172</v>
      </c>
      <c r="B437" s="2" t="s">
        <v>227</v>
      </c>
      <c r="C437" s="2" t="s">
        <v>9</v>
      </c>
      <c r="D437" s="2" t="s">
        <v>439</v>
      </c>
      <c r="E437" s="2" t="s">
        <v>767</v>
      </c>
      <c r="F437" s="2" t="s">
        <v>64</v>
      </c>
      <c r="H437" s="2" t="s">
        <v>879</v>
      </c>
      <c r="I437" s="2">
        <v>1442</v>
      </c>
      <c r="J437" s="2">
        <v>621</v>
      </c>
      <c r="K437" s="110">
        <f t="shared" si="84"/>
        <v>0.43065187239944519</v>
      </c>
      <c r="L437" s="44">
        <f t="shared" si="85"/>
        <v>0</v>
      </c>
      <c r="M437" s="44">
        <f t="shared" si="86"/>
        <v>0</v>
      </c>
      <c r="N437" s="44">
        <f t="shared" si="87"/>
        <v>0</v>
      </c>
      <c r="O437" s="44">
        <f t="shared" si="88"/>
        <v>3.105</v>
      </c>
      <c r="P437" s="2">
        <v>1273613</v>
      </c>
      <c r="Q437" s="2">
        <v>3.6058721980000001</v>
      </c>
      <c r="R437" s="111">
        <v>0</v>
      </c>
      <c r="S437" s="111">
        <v>0</v>
      </c>
      <c r="T437" s="111">
        <v>0</v>
      </c>
      <c r="U437" s="111">
        <v>1</v>
      </c>
      <c r="V437" s="110">
        <f t="shared" si="89"/>
        <v>0.43065187239944519</v>
      </c>
      <c r="W437" s="110">
        <v>0.35646875</v>
      </c>
      <c r="X437" s="110">
        <v>0.31869687499999999</v>
      </c>
      <c r="Y437" s="110">
        <f t="shared" si="90"/>
        <v>0.31869687499999999</v>
      </c>
      <c r="Z437" s="2" t="s">
        <v>532</v>
      </c>
      <c r="AA437" s="2" t="s">
        <v>532</v>
      </c>
      <c r="AB437" s="2" t="s">
        <v>532</v>
      </c>
      <c r="AC437" s="110">
        <v>0.31869687499999999</v>
      </c>
      <c r="AD437" s="44">
        <f t="shared" si="91"/>
        <v>0</v>
      </c>
      <c r="AE437" s="44">
        <f t="shared" si="92"/>
        <v>0</v>
      </c>
      <c r="AF437" s="44">
        <f t="shared" si="93"/>
        <v>0</v>
      </c>
      <c r="AG437" s="44">
        <f t="shared" si="94"/>
        <v>8.6684912606250002</v>
      </c>
      <c r="AH437" s="44">
        <f t="shared" si="95"/>
        <v>8.6684912606250002</v>
      </c>
      <c r="AI437" s="44">
        <v>105.62805555600001</v>
      </c>
      <c r="AJ437" s="111">
        <f t="shared" si="96"/>
        <v>8.2066182275118124E-2</v>
      </c>
      <c r="AK437" s="2">
        <f t="shared" si="97"/>
        <v>1035</v>
      </c>
    </row>
    <row r="438" spans="1:37">
      <c r="A438" s="2">
        <v>173</v>
      </c>
      <c r="B438" s="2" t="s">
        <v>228</v>
      </c>
      <c r="C438" s="2" t="s">
        <v>9</v>
      </c>
      <c r="D438" s="2" t="s">
        <v>439</v>
      </c>
      <c r="E438" s="2" t="s">
        <v>767</v>
      </c>
      <c r="F438" s="2" t="s">
        <v>64</v>
      </c>
      <c r="H438" s="2" t="s">
        <v>879</v>
      </c>
      <c r="I438" s="2">
        <v>2813</v>
      </c>
      <c r="J438" s="2">
        <v>1291</v>
      </c>
      <c r="K438" s="110">
        <f t="shared" si="84"/>
        <v>0.4589406327763953</v>
      </c>
      <c r="L438" s="44">
        <f t="shared" si="85"/>
        <v>0</v>
      </c>
      <c r="M438" s="44">
        <f t="shared" si="86"/>
        <v>0</v>
      </c>
      <c r="N438" s="44">
        <f t="shared" si="87"/>
        <v>0</v>
      </c>
      <c r="O438" s="44">
        <f t="shared" si="88"/>
        <v>6.4550000000000001</v>
      </c>
      <c r="P438" s="2">
        <v>2784854</v>
      </c>
      <c r="Q438" s="2">
        <v>4.0470947830000004</v>
      </c>
      <c r="R438" s="111">
        <v>0</v>
      </c>
      <c r="S438" s="111">
        <v>0</v>
      </c>
      <c r="T438" s="111">
        <v>0</v>
      </c>
      <c r="U438" s="111">
        <v>1</v>
      </c>
      <c r="V438" s="110">
        <f t="shared" si="89"/>
        <v>0.4589406327763953</v>
      </c>
      <c r="W438" s="110">
        <v>0.45103124999999999</v>
      </c>
      <c r="X438" s="110">
        <v>0.39046874999999998</v>
      </c>
      <c r="Y438" s="110">
        <f t="shared" si="90"/>
        <v>0.39046874999999998</v>
      </c>
      <c r="Z438" s="2" t="s">
        <v>532</v>
      </c>
      <c r="AA438" s="2" t="s">
        <v>532</v>
      </c>
      <c r="AB438" s="2" t="s">
        <v>532</v>
      </c>
      <c r="AC438" s="110">
        <v>0.39046874999999998</v>
      </c>
      <c r="AD438" s="44">
        <f t="shared" si="91"/>
        <v>0</v>
      </c>
      <c r="AE438" s="44">
        <f t="shared" si="92"/>
        <v>0</v>
      </c>
      <c r="AF438" s="44">
        <f t="shared" si="93"/>
        <v>0</v>
      </c>
      <c r="AG438" s="44">
        <f t="shared" si="94"/>
        <v>22.079367843750003</v>
      </c>
      <c r="AH438" s="44">
        <f t="shared" si="95"/>
        <v>22.079367843750003</v>
      </c>
      <c r="AI438" s="44">
        <v>105.62805555600001</v>
      </c>
      <c r="AJ438" s="111">
        <f t="shared" si="96"/>
        <v>0.20902938833371174</v>
      </c>
      <c r="AK438" s="2">
        <f t="shared" si="97"/>
        <v>2152</v>
      </c>
    </row>
    <row r="439" spans="1:37">
      <c r="A439" s="2">
        <v>174</v>
      </c>
      <c r="B439" s="2" t="s">
        <v>229</v>
      </c>
      <c r="C439" s="2" t="s">
        <v>9</v>
      </c>
      <c r="D439" s="2" t="s">
        <v>439</v>
      </c>
      <c r="E439" s="2" t="s">
        <v>767</v>
      </c>
      <c r="F439" s="2" t="s">
        <v>64</v>
      </c>
      <c r="H439" s="2" t="s">
        <v>879</v>
      </c>
      <c r="I439" s="2">
        <v>3034</v>
      </c>
      <c r="J439" s="193">
        <v>1200</v>
      </c>
      <c r="K439" s="110">
        <f t="shared" si="84"/>
        <v>0.39551746868820037</v>
      </c>
      <c r="L439" s="44">
        <f t="shared" si="85"/>
        <v>0</v>
      </c>
      <c r="M439" s="44">
        <f t="shared" si="86"/>
        <v>0</v>
      </c>
      <c r="N439" s="44">
        <f t="shared" si="87"/>
        <v>0</v>
      </c>
      <c r="O439" s="44">
        <f t="shared" si="88"/>
        <v>6</v>
      </c>
      <c r="P439" s="2">
        <v>3622303</v>
      </c>
      <c r="Q439" s="193">
        <v>2.6640438739999999</v>
      </c>
      <c r="R439" s="111">
        <v>0</v>
      </c>
      <c r="S439" s="111">
        <v>0</v>
      </c>
      <c r="T439" s="111">
        <v>0</v>
      </c>
      <c r="U439" s="111">
        <v>1</v>
      </c>
      <c r="V439" s="110">
        <f t="shared" si="89"/>
        <v>0.39551746868820037</v>
      </c>
      <c r="W439" s="110">
        <v>0.37665624999999997</v>
      </c>
      <c r="X439" s="110">
        <v>0.33080937500000002</v>
      </c>
      <c r="Y439" s="110">
        <f t="shared" si="90"/>
        <v>0.33080937500000002</v>
      </c>
      <c r="Z439" s="2" t="s">
        <v>532</v>
      </c>
      <c r="AA439" s="2" t="s">
        <v>532</v>
      </c>
      <c r="AB439" s="2" t="s">
        <v>532</v>
      </c>
      <c r="AC439" s="110">
        <v>0.33080937500000002</v>
      </c>
      <c r="AD439" s="44">
        <f t="shared" si="91"/>
        <v>0</v>
      </c>
      <c r="AE439" s="44">
        <f t="shared" si="92"/>
        <v>0</v>
      </c>
      <c r="AF439" s="44">
        <f t="shared" si="93"/>
        <v>0</v>
      </c>
      <c r="AG439" s="44">
        <f t="shared" si="94"/>
        <v>17.38734075</v>
      </c>
      <c r="AH439" s="44">
        <f t="shared" si="95"/>
        <v>17.38734075</v>
      </c>
      <c r="AI439" s="44">
        <v>105.62805555600001</v>
      </c>
      <c r="AJ439" s="111">
        <f t="shared" si="96"/>
        <v>0.16460911505449316</v>
      </c>
      <c r="AK439" s="2">
        <f t="shared" si="97"/>
        <v>2000</v>
      </c>
    </row>
    <row r="440" spans="1:37">
      <c r="A440" s="2">
        <v>175</v>
      </c>
      <c r="B440" s="2" t="s">
        <v>230</v>
      </c>
      <c r="C440" s="2" t="s">
        <v>9</v>
      </c>
      <c r="D440" s="2" t="s">
        <v>439</v>
      </c>
      <c r="E440" s="2" t="s">
        <v>767</v>
      </c>
      <c r="F440" s="2" t="s">
        <v>64</v>
      </c>
      <c r="H440" s="2" t="s">
        <v>879</v>
      </c>
      <c r="I440" s="2">
        <v>1781</v>
      </c>
      <c r="J440" s="193">
        <v>891</v>
      </c>
      <c r="K440" s="110">
        <f t="shared" si="84"/>
        <v>0.50028074115665355</v>
      </c>
      <c r="L440" s="44">
        <f t="shared" si="85"/>
        <v>0</v>
      </c>
      <c r="M440" s="44">
        <f t="shared" si="86"/>
        <v>0</v>
      </c>
      <c r="N440" s="44">
        <f t="shared" si="87"/>
        <v>0</v>
      </c>
      <c r="O440" s="44">
        <f t="shared" si="88"/>
        <v>4.4550000000000001</v>
      </c>
      <c r="P440" s="2">
        <v>381252</v>
      </c>
      <c r="Q440" s="193">
        <v>24.361151811999999</v>
      </c>
      <c r="R440" s="111">
        <v>0</v>
      </c>
      <c r="S440" s="111">
        <v>0</v>
      </c>
      <c r="T440" s="111">
        <v>0</v>
      </c>
      <c r="U440" s="111">
        <v>1</v>
      </c>
      <c r="V440" s="110">
        <f t="shared" si="89"/>
        <v>0.50028074115665355</v>
      </c>
      <c r="W440" s="110">
        <v>0.37665624999999997</v>
      </c>
      <c r="X440" s="110">
        <v>0.33080937500000002</v>
      </c>
      <c r="Y440" s="110">
        <f t="shared" si="90"/>
        <v>0.33080937500000002</v>
      </c>
      <c r="Z440" s="2" t="s">
        <v>532</v>
      </c>
      <c r="AA440" s="2" t="s">
        <v>532</v>
      </c>
      <c r="AB440" s="2" t="s">
        <v>532</v>
      </c>
      <c r="AC440" s="110">
        <v>0.33080937500000002</v>
      </c>
      <c r="AD440" s="44">
        <f t="shared" si="91"/>
        <v>0</v>
      </c>
      <c r="AE440" s="44">
        <f t="shared" si="92"/>
        <v>0</v>
      </c>
      <c r="AF440" s="44">
        <f t="shared" si="93"/>
        <v>0</v>
      </c>
      <c r="AG440" s="44">
        <f t="shared" si="94"/>
        <v>12.910100506875001</v>
      </c>
      <c r="AH440" s="44">
        <f t="shared" si="95"/>
        <v>12.910100506875001</v>
      </c>
      <c r="AI440" s="44">
        <v>105.62805555600001</v>
      </c>
      <c r="AJ440" s="111">
        <f t="shared" si="96"/>
        <v>0.12222226792796118</v>
      </c>
      <c r="AK440" s="2">
        <f t="shared" si="97"/>
        <v>1485</v>
      </c>
    </row>
    <row r="441" spans="1:37">
      <c r="A441" s="2">
        <v>176</v>
      </c>
      <c r="B441" s="2" t="s">
        <v>231</v>
      </c>
      <c r="C441" s="2" t="s">
        <v>9</v>
      </c>
      <c r="D441" s="2" t="s">
        <v>439</v>
      </c>
      <c r="E441" s="2" t="s">
        <v>767</v>
      </c>
      <c r="F441" s="2" t="s">
        <v>64</v>
      </c>
      <c r="H441" s="2" t="s">
        <v>879</v>
      </c>
      <c r="I441" s="2">
        <v>4995</v>
      </c>
      <c r="J441" s="193">
        <v>2044</v>
      </c>
      <c r="K441" s="110">
        <f t="shared" si="84"/>
        <v>0.40920920920920922</v>
      </c>
      <c r="L441" s="44">
        <f t="shared" si="85"/>
        <v>0</v>
      </c>
      <c r="M441" s="44">
        <f t="shared" si="86"/>
        <v>0</v>
      </c>
      <c r="N441" s="44">
        <f t="shared" si="87"/>
        <v>0</v>
      </c>
      <c r="O441" s="44">
        <f t="shared" si="88"/>
        <v>10.220000000000001</v>
      </c>
      <c r="P441" s="2">
        <v>2498749</v>
      </c>
      <c r="Q441" s="193">
        <v>5.53050102</v>
      </c>
      <c r="R441" s="111">
        <v>0</v>
      </c>
      <c r="S441" s="111">
        <v>0</v>
      </c>
      <c r="T441" s="111">
        <v>0</v>
      </c>
      <c r="U441" s="111">
        <v>1</v>
      </c>
      <c r="V441" s="110">
        <f t="shared" si="89"/>
        <v>0.40920920920920922</v>
      </c>
      <c r="W441" s="110">
        <v>0.35646875</v>
      </c>
      <c r="X441" s="110">
        <v>0.31869687499999999</v>
      </c>
      <c r="Y441" s="110">
        <f t="shared" si="90"/>
        <v>0.31869687499999999</v>
      </c>
      <c r="Z441" s="2" t="s">
        <v>532</v>
      </c>
      <c r="AA441" s="2" t="s">
        <v>532</v>
      </c>
      <c r="AB441" s="2" t="s">
        <v>532</v>
      </c>
      <c r="AC441" s="110">
        <v>0.31869687499999999</v>
      </c>
      <c r="AD441" s="44">
        <f t="shared" si="91"/>
        <v>0</v>
      </c>
      <c r="AE441" s="44">
        <f t="shared" si="92"/>
        <v>0</v>
      </c>
      <c r="AF441" s="44">
        <f t="shared" si="93"/>
        <v>0</v>
      </c>
      <c r="AG441" s="44">
        <f t="shared" si="94"/>
        <v>28.532038867500003</v>
      </c>
      <c r="AH441" s="44">
        <f t="shared" si="95"/>
        <v>28.532038867500003</v>
      </c>
      <c r="AI441" s="44">
        <v>105.62805555600001</v>
      </c>
      <c r="AJ441" s="111">
        <f t="shared" si="96"/>
        <v>0.27011799769781231</v>
      </c>
      <c r="AK441" s="2">
        <f t="shared" si="97"/>
        <v>3407</v>
      </c>
    </row>
    <row r="442" spans="1:37">
      <c r="A442" s="2">
        <v>177</v>
      </c>
      <c r="B442" s="2" t="s">
        <v>232</v>
      </c>
      <c r="C442" s="2" t="s">
        <v>9</v>
      </c>
      <c r="D442" s="2" t="s">
        <v>439</v>
      </c>
      <c r="E442" s="2" t="s">
        <v>767</v>
      </c>
      <c r="F442" s="2" t="s">
        <v>64</v>
      </c>
      <c r="H442" s="2" t="s">
        <v>879</v>
      </c>
      <c r="I442" s="2">
        <v>2214</v>
      </c>
      <c r="J442" s="2">
        <v>949</v>
      </c>
      <c r="K442" s="110">
        <f t="shared" si="84"/>
        <v>0.42863595302619695</v>
      </c>
      <c r="L442" s="44">
        <f t="shared" si="85"/>
        <v>0</v>
      </c>
      <c r="M442" s="44">
        <f t="shared" si="86"/>
        <v>0</v>
      </c>
      <c r="N442" s="44">
        <f t="shared" si="87"/>
        <v>4.7450000000000001</v>
      </c>
      <c r="O442" s="44">
        <f t="shared" si="88"/>
        <v>0</v>
      </c>
      <c r="P442" s="2">
        <v>1116260</v>
      </c>
      <c r="Q442" s="2">
        <v>3.8139501550000001</v>
      </c>
      <c r="R442" s="111">
        <v>0</v>
      </c>
      <c r="S442" s="111">
        <v>0</v>
      </c>
      <c r="T442" s="111">
        <v>1</v>
      </c>
      <c r="U442" s="111">
        <v>0</v>
      </c>
      <c r="V442" s="110">
        <f t="shared" si="89"/>
        <v>0.42863595302619695</v>
      </c>
      <c r="W442" s="110">
        <v>0.24862499999999998</v>
      </c>
      <c r="X442" s="110">
        <v>0.22500000000000001</v>
      </c>
      <c r="Y442" s="110">
        <f t="shared" si="90"/>
        <v>0.22500000000000001</v>
      </c>
      <c r="Z442" s="2" t="s">
        <v>532</v>
      </c>
      <c r="AA442" s="2" t="s">
        <v>532</v>
      </c>
      <c r="AB442" s="2">
        <v>0.22500000000000001</v>
      </c>
      <c r="AC442" s="110"/>
      <c r="AD442" s="44">
        <f t="shared" si="91"/>
        <v>0</v>
      </c>
      <c r="AE442" s="44">
        <f t="shared" si="92"/>
        <v>0</v>
      </c>
      <c r="AF442" s="44">
        <f t="shared" si="93"/>
        <v>9.3523949999999996</v>
      </c>
      <c r="AG442" s="44">
        <f t="shared" si="94"/>
        <v>0</v>
      </c>
      <c r="AH442" s="44">
        <f t="shared" si="95"/>
        <v>9.3523949999999996</v>
      </c>
      <c r="AI442" s="44">
        <v>105.62805555600001</v>
      </c>
      <c r="AJ442" s="111">
        <f t="shared" si="96"/>
        <v>8.8540823276271649E-2</v>
      </c>
      <c r="AK442" s="2">
        <f t="shared" si="97"/>
        <v>1582</v>
      </c>
    </row>
    <row r="443" spans="1:37">
      <c r="A443" s="2">
        <v>178</v>
      </c>
      <c r="B443" s="2" t="s">
        <v>233</v>
      </c>
      <c r="C443" s="2" t="s">
        <v>8</v>
      </c>
      <c r="D443" s="2" t="s">
        <v>440</v>
      </c>
      <c r="E443" s="2" t="s">
        <v>767</v>
      </c>
      <c r="F443" s="2" t="s">
        <v>64</v>
      </c>
      <c r="H443" s="2" t="s">
        <v>879</v>
      </c>
      <c r="I443" s="2">
        <v>18215</v>
      </c>
      <c r="J443" s="2">
        <v>10321</v>
      </c>
      <c r="K443" s="110">
        <f t="shared" si="84"/>
        <v>0.56662091682679105</v>
      </c>
      <c r="L443" s="44">
        <f t="shared" si="85"/>
        <v>0</v>
      </c>
      <c r="M443" s="44">
        <f t="shared" si="86"/>
        <v>0</v>
      </c>
      <c r="N443" s="44">
        <f t="shared" si="87"/>
        <v>25.227335904844999</v>
      </c>
      <c r="O443" s="44">
        <f t="shared" si="88"/>
        <v>26.377664095155001</v>
      </c>
      <c r="P443" s="2">
        <v>2479350</v>
      </c>
      <c r="Q443" s="2">
        <v>31.659832387000002</v>
      </c>
      <c r="R443" s="111">
        <v>0</v>
      </c>
      <c r="S443" s="111">
        <v>0</v>
      </c>
      <c r="T443" s="111">
        <v>0.488854489</v>
      </c>
      <c r="U443" s="111">
        <v>0.51114551100000005</v>
      </c>
      <c r="V443" s="110">
        <f t="shared" si="89"/>
        <v>0.56662091682679105</v>
      </c>
      <c r="W443" s="110">
        <v>0.28581249999999997</v>
      </c>
      <c r="X443" s="110">
        <v>0.24685147099999999</v>
      </c>
      <c r="Y443" s="110">
        <f t="shared" si="90"/>
        <v>0.24685147059524998</v>
      </c>
      <c r="Z443" s="2" t="s">
        <v>532</v>
      </c>
      <c r="AA443" s="2" t="s">
        <v>532</v>
      </c>
      <c r="AB443" s="2">
        <v>0.22500000000000001</v>
      </c>
      <c r="AC443" s="110">
        <v>0.26774999999999999</v>
      </c>
      <c r="AD443" s="44">
        <f t="shared" si="91"/>
        <v>0</v>
      </c>
      <c r="AE443" s="44">
        <f t="shared" si="92"/>
        <v>0</v>
      </c>
      <c r="AF443" s="44">
        <f t="shared" si="93"/>
        <v>49.723079068449493</v>
      </c>
      <c r="AG443" s="44">
        <f t="shared" si="94"/>
        <v>61.868547358545101</v>
      </c>
      <c r="AH443" s="44">
        <f t="shared" si="95"/>
        <v>111.59162642699459</v>
      </c>
      <c r="AI443" s="44">
        <v>132.838888889</v>
      </c>
      <c r="AJ443" s="111">
        <f t="shared" si="96"/>
        <v>0.84005239249057861</v>
      </c>
      <c r="AK443" s="2">
        <f t="shared" si="97"/>
        <v>17202</v>
      </c>
    </row>
    <row r="444" spans="1:37">
      <c r="A444" s="2">
        <v>179</v>
      </c>
      <c r="B444" s="2" t="s">
        <v>234</v>
      </c>
      <c r="C444" s="2" t="s">
        <v>8</v>
      </c>
      <c r="D444" s="2" t="s">
        <v>440</v>
      </c>
      <c r="E444" s="2" t="s">
        <v>767</v>
      </c>
      <c r="F444" s="2" t="s">
        <v>64</v>
      </c>
      <c r="H444" s="2" t="s">
        <v>879</v>
      </c>
      <c r="I444" s="2">
        <v>35533</v>
      </c>
      <c r="J444" s="2">
        <v>16397</v>
      </c>
      <c r="K444" s="110">
        <f t="shared" si="84"/>
        <v>0.46145836264880535</v>
      </c>
      <c r="L444" s="44">
        <f t="shared" si="85"/>
        <v>0</v>
      </c>
      <c r="M444" s="44">
        <f t="shared" si="86"/>
        <v>0</v>
      </c>
      <c r="N444" s="44">
        <f t="shared" si="87"/>
        <v>25.191985310870002</v>
      </c>
      <c r="O444" s="44">
        <f t="shared" si="88"/>
        <v>56.793014689130004</v>
      </c>
      <c r="P444" s="2">
        <v>5323267</v>
      </c>
      <c r="Q444" s="2">
        <v>23.822320486999999</v>
      </c>
      <c r="R444" s="111">
        <v>0</v>
      </c>
      <c r="S444" s="111">
        <v>0</v>
      </c>
      <c r="T444" s="111">
        <v>0.30727554200000001</v>
      </c>
      <c r="U444" s="111">
        <v>0.69272445800000004</v>
      </c>
      <c r="V444" s="110">
        <f t="shared" si="89"/>
        <v>0.46145836264880535</v>
      </c>
      <c r="W444" s="110">
        <v>0.29112500000000002</v>
      </c>
      <c r="X444" s="110">
        <v>0.25862118899999997</v>
      </c>
      <c r="Y444" s="110">
        <f t="shared" si="90"/>
        <v>0.25862118899163067</v>
      </c>
      <c r="Z444" s="2" t="s">
        <v>532</v>
      </c>
      <c r="AA444" s="2" t="s">
        <v>532</v>
      </c>
      <c r="AB444" s="2">
        <v>0.22500000000000001</v>
      </c>
      <c r="AC444" s="110">
        <v>0.27353472200000001</v>
      </c>
      <c r="AD444" s="44">
        <f t="shared" si="91"/>
        <v>0</v>
      </c>
      <c r="AE444" s="44">
        <f t="shared" si="92"/>
        <v>0</v>
      </c>
      <c r="AF444" s="44">
        <f t="shared" si="93"/>
        <v>49.65340304772478</v>
      </c>
      <c r="AG444" s="44">
        <f t="shared" si="94"/>
        <v>136.08538660450989</v>
      </c>
      <c r="AH444" s="44">
        <f t="shared" si="95"/>
        <v>185.73878965223469</v>
      </c>
      <c r="AI444" s="44">
        <v>132.838888889</v>
      </c>
      <c r="AJ444" s="111">
        <f t="shared" si="96"/>
        <v>1.3982260105129136</v>
      </c>
      <c r="AK444" s="2">
        <f t="shared" si="97"/>
        <v>27328</v>
      </c>
    </row>
    <row r="445" spans="1:37">
      <c r="A445" s="2">
        <v>180</v>
      </c>
      <c r="B445" s="2" t="s">
        <v>235</v>
      </c>
      <c r="C445" s="2" t="s">
        <v>8</v>
      </c>
      <c r="D445" s="2" t="s">
        <v>440</v>
      </c>
      <c r="E445" s="2" t="s">
        <v>767</v>
      </c>
      <c r="F445" s="2" t="s">
        <v>64</v>
      </c>
      <c r="H445" s="2" t="s">
        <v>879</v>
      </c>
      <c r="I445" s="2">
        <v>15179</v>
      </c>
      <c r="J445" s="2">
        <v>5854</v>
      </c>
      <c r="K445" s="110">
        <f t="shared" si="84"/>
        <v>0.38566440476974767</v>
      </c>
      <c r="L445" s="44">
        <f t="shared" si="85"/>
        <v>5.7948143330699997</v>
      </c>
      <c r="M445" s="44">
        <f t="shared" si="86"/>
        <v>8.6088235276899994</v>
      </c>
      <c r="N445" s="44">
        <f t="shared" si="87"/>
        <v>10.98332962271</v>
      </c>
      <c r="O445" s="44">
        <f t="shared" si="88"/>
        <v>3.8830325165299997</v>
      </c>
      <c r="P445" s="2">
        <v>3330031</v>
      </c>
      <c r="Q445" s="2">
        <v>5.3805920629999999</v>
      </c>
      <c r="R445" s="111">
        <v>0.19797794099999999</v>
      </c>
      <c r="S445" s="111">
        <v>0.29411764699999998</v>
      </c>
      <c r="T445" s="111">
        <v>0.375241873</v>
      </c>
      <c r="U445" s="111">
        <v>0.132662539</v>
      </c>
      <c r="V445" s="110">
        <f t="shared" si="89"/>
        <v>0.1958806527339087</v>
      </c>
      <c r="W445" s="110">
        <v>0.25659375000000001</v>
      </c>
      <c r="X445" s="110">
        <v>0.23325215699999999</v>
      </c>
      <c r="Y445" s="110">
        <f t="shared" si="90"/>
        <v>0.18973818211653123</v>
      </c>
      <c r="Z445" s="2">
        <v>0.1</v>
      </c>
      <c r="AA445" s="2">
        <v>0.17499999999999999</v>
      </c>
      <c r="AB445" s="2">
        <v>0.22500000000000001</v>
      </c>
      <c r="AC445" s="110">
        <v>0.25659375000000001</v>
      </c>
      <c r="AD445" s="44">
        <f t="shared" si="91"/>
        <v>5.0762573557693198</v>
      </c>
      <c r="AE445" s="44">
        <f t="shared" si="92"/>
        <v>13.19732646794877</v>
      </c>
      <c r="AF445" s="44">
        <f t="shared" si="93"/>
        <v>21.64814268636141</v>
      </c>
      <c r="AG445" s="44">
        <f t="shared" si="94"/>
        <v>8.7281300231461199</v>
      </c>
      <c r="AH445" s="44">
        <f t="shared" si="95"/>
        <v>30.376272709507532</v>
      </c>
      <c r="AI445" s="44">
        <v>132.838888889</v>
      </c>
      <c r="AJ445" s="111">
        <f t="shared" si="96"/>
        <v>0.2286700300157577</v>
      </c>
      <c r="AK445" s="2">
        <f t="shared" si="97"/>
        <v>4955</v>
      </c>
    </row>
    <row r="446" spans="1:37">
      <c r="A446" s="2">
        <v>181</v>
      </c>
      <c r="B446" s="2" t="s">
        <v>236</v>
      </c>
      <c r="C446" s="2" t="s">
        <v>8</v>
      </c>
      <c r="D446" s="2" t="s">
        <v>440</v>
      </c>
      <c r="E446" s="2" t="s">
        <v>767</v>
      </c>
      <c r="F446" s="2" t="s">
        <v>64</v>
      </c>
      <c r="H446" s="2" t="s">
        <v>879</v>
      </c>
      <c r="I446" s="2">
        <v>12329</v>
      </c>
      <c r="J446" s="2">
        <v>3814</v>
      </c>
      <c r="K446" s="110">
        <f t="shared" si="84"/>
        <v>0.30935193446346015</v>
      </c>
      <c r="L446" s="44">
        <f t="shared" si="85"/>
        <v>0</v>
      </c>
      <c r="M446" s="44">
        <f t="shared" si="86"/>
        <v>4.1685577735899999</v>
      </c>
      <c r="N446" s="44">
        <f t="shared" si="87"/>
        <v>11.38346347173</v>
      </c>
      <c r="O446" s="44">
        <f t="shared" si="88"/>
        <v>3.5179787546799997</v>
      </c>
      <c r="P446" s="2">
        <v>4520567</v>
      </c>
      <c r="Q446" s="2">
        <v>3.3302101400000002</v>
      </c>
      <c r="R446" s="111">
        <v>0</v>
      </c>
      <c r="S446" s="111">
        <v>0.218592437</v>
      </c>
      <c r="T446" s="111">
        <v>0.59693043899999998</v>
      </c>
      <c r="U446" s="111">
        <v>0.18447712399999999</v>
      </c>
      <c r="V446" s="110">
        <f t="shared" si="89"/>
        <v>0.24172994121842808</v>
      </c>
      <c r="W446" s="110">
        <v>0.26615624999999998</v>
      </c>
      <c r="X446" s="110">
        <v>0.23471629499999999</v>
      </c>
      <c r="Y446" s="110">
        <f t="shared" si="90"/>
        <v>0.22166276478462499</v>
      </c>
      <c r="Z446" s="2" t="s">
        <v>532</v>
      </c>
      <c r="AA446" s="2">
        <v>0.17499999999999999</v>
      </c>
      <c r="AB446" s="2">
        <v>0.22500000000000001</v>
      </c>
      <c r="AC446" s="110">
        <v>0.26615624999999998</v>
      </c>
      <c r="AD446" s="44">
        <f t="shared" si="91"/>
        <v>0</v>
      </c>
      <c r="AE446" s="44">
        <f t="shared" si="92"/>
        <v>6.3903990669134689</v>
      </c>
      <c r="AF446" s="44">
        <f t="shared" si="93"/>
        <v>22.436806502779831</v>
      </c>
      <c r="AG446" s="44">
        <f t="shared" si="94"/>
        <v>8.2022686084256158</v>
      </c>
      <c r="AH446" s="44">
        <f t="shared" si="95"/>
        <v>30.639075111205447</v>
      </c>
      <c r="AI446" s="44">
        <v>132.838888889</v>
      </c>
      <c r="AJ446" s="111">
        <f t="shared" si="96"/>
        <v>0.23064838442609542</v>
      </c>
      <c r="AK446" s="2">
        <f t="shared" si="97"/>
        <v>4967</v>
      </c>
    </row>
    <row r="447" spans="1:37">
      <c r="A447" s="2">
        <v>182</v>
      </c>
      <c r="B447" s="2" t="s">
        <v>237</v>
      </c>
      <c r="C447" s="2" t="s">
        <v>8</v>
      </c>
      <c r="D447" s="2" t="s">
        <v>440</v>
      </c>
      <c r="E447" s="2" t="s">
        <v>767</v>
      </c>
      <c r="F447" s="2" t="s">
        <v>64</v>
      </c>
      <c r="H447" s="2" t="s">
        <v>879</v>
      </c>
      <c r="I447" s="2">
        <v>25117</v>
      </c>
      <c r="J447" s="2">
        <v>13387</v>
      </c>
      <c r="K447" s="110">
        <f t="shared" si="84"/>
        <v>0.53298562726440257</v>
      </c>
      <c r="L447" s="44">
        <f t="shared" si="85"/>
        <v>0</v>
      </c>
      <c r="M447" s="44">
        <f t="shared" si="86"/>
        <v>0</v>
      </c>
      <c r="N447" s="44">
        <f t="shared" si="87"/>
        <v>8.4189870434449983</v>
      </c>
      <c r="O447" s="44">
        <f t="shared" si="88"/>
        <v>58.516012956554995</v>
      </c>
      <c r="P447" s="2">
        <v>2118528</v>
      </c>
      <c r="Q447" s="2">
        <v>55.271192808999999</v>
      </c>
      <c r="R447" s="111">
        <v>0</v>
      </c>
      <c r="S447" s="111">
        <v>0</v>
      </c>
      <c r="T447" s="111">
        <v>0.12577854699999999</v>
      </c>
      <c r="U447" s="111">
        <v>0.87422145299999998</v>
      </c>
      <c r="V447" s="110">
        <f t="shared" si="89"/>
        <v>0.53298562726440257</v>
      </c>
      <c r="W447" s="110">
        <v>0.29590624999999998</v>
      </c>
      <c r="X447" s="110">
        <v>0.26841055899999999</v>
      </c>
      <c r="Y447" s="110">
        <f t="shared" si="90"/>
        <v>0.26841055902553124</v>
      </c>
      <c r="Z447" s="2" t="s">
        <v>532</v>
      </c>
      <c r="AA447" s="2" t="s">
        <v>532</v>
      </c>
      <c r="AB447" s="2">
        <v>0.22500000000000001</v>
      </c>
      <c r="AC447" s="110">
        <v>0.27465624999999999</v>
      </c>
      <c r="AD447" s="44">
        <f t="shared" si="91"/>
        <v>0</v>
      </c>
      <c r="AE447" s="44">
        <f t="shared" si="92"/>
        <v>0</v>
      </c>
      <c r="AF447" s="44">
        <f t="shared" si="93"/>
        <v>16.593823462630091</v>
      </c>
      <c r="AG447" s="44">
        <f t="shared" si="94"/>
        <v>140.78886886832555</v>
      </c>
      <c r="AH447" s="44">
        <f t="shared" si="95"/>
        <v>157.38269233095565</v>
      </c>
      <c r="AI447" s="44">
        <v>132.838888889</v>
      </c>
      <c r="AJ447" s="111">
        <f t="shared" si="96"/>
        <v>1.1847636911692661</v>
      </c>
      <c r="AK447" s="2">
        <f t="shared" si="97"/>
        <v>22312</v>
      </c>
    </row>
    <row r="448" spans="1:37">
      <c r="A448" s="2">
        <v>183</v>
      </c>
      <c r="B448" s="2" t="s">
        <v>238</v>
      </c>
      <c r="C448" s="2" t="s">
        <v>8</v>
      </c>
      <c r="D448" s="2" t="s">
        <v>440</v>
      </c>
      <c r="E448" s="2" t="s">
        <v>767</v>
      </c>
      <c r="F448" s="2" t="s">
        <v>64</v>
      </c>
      <c r="H448" s="2" t="s">
        <v>879</v>
      </c>
      <c r="I448" s="2">
        <v>17786</v>
      </c>
      <c r="J448" s="2">
        <v>6627</v>
      </c>
      <c r="K448" s="110">
        <f t="shared" si="84"/>
        <v>0.37259642415382888</v>
      </c>
      <c r="L448" s="44">
        <f t="shared" si="85"/>
        <v>0</v>
      </c>
      <c r="M448" s="44">
        <f t="shared" si="86"/>
        <v>10.51024207695</v>
      </c>
      <c r="N448" s="44">
        <f t="shared" si="87"/>
        <v>15.218110856430002</v>
      </c>
      <c r="O448" s="44">
        <f t="shared" si="88"/>
        <v>7.4066470666200006</v>
      </c>
      <c r="P448" s="2">
        <v>2083496</v>
      </c>
      <c r="Q448" s="2">
        <v>15.519785335</v>
      </c>
      <c r="R448" s="111">
        <v>0</v>
      </c>
      <c r="S448" s="111">
        <v>0.31719457000000001</v>
      </c>
      <c r="T448" s="111">
        <v>0.45927601800000001</v>
      </c>
      <c r="U448" s="111">
        <v>0.22352941200000001</v>
      </c>
      <c r="V448" s="110">
        <f t="shared" si="89"/>
        <v>0.25441086161081755</v>
      </c>
      <c r="W448" s="110">
        <v>0.26350000000000001</v>
      </c>
      <c r="X448" s="110">
        <v>0.235864563</v>
      </c>
      <c r="Y448" s="110">
        <f t="shared" si="90"/>
        <v>0.21655865386075002</v>
      </c>
      <c r="Z448" s="2" t="s">
        <v>532</v>
      </c>
      <c r="AA448" s="2">
        <v>0.17499999999999999</v>
      </c>
      <c r="AB448" s="2">
        <v>0.22500000000000001</v>
      </c>
      <c r="AC448" s="110">
        <v>0.25818750000000001</v>
      </c>
      <c r="AD448" s="44">
        <f t="shared" si="91"/>
        <v>0</v>
      </c>
      <c r="AE448" s="44">
        <f t="shared" si="92"/>
        <v>16.112201103964349</v>
      </c>
      <c r="AF448" s="44">
        <f t="shared" si="93"/>
        <v>29.994896498023536</v>
      </c>
      <c r="AG448" s="44">
        <f t="shared" si="94"/>
        <v>16.751780320133452</v>
      </c>
      <c r="AH448" s="44">
        <f t="shared" si="95"/>
        <v>46.746676818156985</v>
      </c>
      <c r="AI448" s="44">
        <v>132.838888889</v>
      </c>
      <c r="AJ448" s="111">
        <f t="shared" si="96"/>
        <v>0.35190505739037342</v>
      </c>
      <c r="AK448" s="2">
        <f t="shared" si="97"/>
        <v>7542</v>
      </c>
    </row>
    <row r="449" spans="1:37">
      <c r="A449" s="2">
        <v>184</v>
      </c>
      <c r="B449" s="2" t="s">
        <v>239</v>
      </c>
      <c r="C449" s="2" t="s">
        <v>8</v>
      </c>
      <c r="D449" s="2" t="s">
        <v>440</v>
      </c>
      <c r="E449" s="2" t="s">
        <v>767</v>
      </c>
      <c r="F449" s="2" t="s">
        <v>64</v>
      </c>
      <c r="H449" s="2" t="s">
        <v>879</v>
      </c>
      <c r="I449" s="2">
        <v>11684</v>
      </c>
      <c r="J449" s="2">
        <v>5271</v>
      </c>
      <c r="K449" s="110">
        <f t="shared" si="84"/>
        <v>0.45112975008558714</v>
      </c>
      <c r="L449" s="44">
        <f t="shared" si="85"/>
        <v>0</v>
      </c>
      <c r="M449" s="44">
        <f t="shared" si="86"/>
        <v>2.1210842134650001</v>
      </c>
      <c r="N449" s="44">
        <f t="shared" si="87"/>
        <v>16.07764615716</v>
      </c>
      <c r="O449" s="44">
        <f t="shared" si="88"/>
        <v>8.1562696030200001</v>
      </c>
      <c r="P449" s="2">
        <v>1241895</v>
      </c>
      <c r="Q449" s="2">
        <v>27.250845087999998</v>
      </c>
      <c r="R449" s="111">
        <v>0</v>
      </c>
      <c r="S449" s="111">
        <v>8.0481283000000001E-2</v>
      </c>
      <c r="T449" s="111">
        <v>0.61004159199999997</v>
      </c>
      <c r="U449" s="111">
        <v>0.30947712399999999</v>
      </c>
      <c r="V449" s="110">
        <f t="shared" si="89"/>
        <v>0.41482224854810001</v>
      </c>
      <c r="W449" s="110">
        <v>0.26721874999999995</v>
      </c>
      <c r="X449" s="110">
        <v>0.236169726</v>
      </c>
      <c r="Y449" s="110">
        <f t="shared" si="90"/>
        <v>0.23124670767774996</v>
      </c>
      <c r="Z449" s="2" t="s">
        <v>532</v>
      </c>
      <c r="AA449" s="2">
        <v>0.17499999999999999</v>
      </c>
      <c r="AB449" s="2">
        <v>0.22500000000000001</v>
      </c>
      <c r="AC449" s="110">
        <v>0.25818750000000001</v>
      </c>
      <c r="AD449" s="44">
        <f t="shared" si="91"/>
        <v>0</v>
      </c>
      <c r="AE449" s="44">
        <f t="shared" si="92"/>
        <v>3.2516220992418452</v>
      </c>
      <c r="AF449" s="44">
        <f t="shared" si="93"/>
        <v>31.689040575762359</v>
      </c>
      <c r="AG449" s="44">
        <f t="shared" si="94"/>
        <v>18.447218477216403</v>
      </c>
      <c r="AH449" s="44">
        <f t="shared" si="95"/>
        <v>50.136259052978758</v>
      </c>
      <c r="AI449" s="44">
        <v>132.838888889</v>
      </c>
      <c r="AJ449" s="111">
        <f t="shared" si="96"/>
        <v>0.37742154780346399</v>
      </c>
      <c r="AK449" s="2">
        <f t="shared" si="97"/>
        <v>8078</v>
      </c>
    </row>
    <row r="450" spans="1:37">
      <c r="A450" s="2">
        <v>185</v>
      </c>
      <c r="B450" s="2" t="s">
        <v>240</v>
      </c>
      <c r="C450" s="2" t="s">
        <v>8</v>
      </c>
      <c r="D450" s="2" t="s">
        <v>440</v>
      </c>
      <c r="E450" s="2" t="s">
        <v>767</v>
      </c>
      <c r="F450" s="2" t="s">
        <v>64</v>
      </c>
      <c r="H450" s="2" t="s">
        <v>879</v>
      </c>
      <c r="I450" s="2">
        <v>20218</v>
      </c>
      <c r="J450" s="2">
        <v>9723</v>
      </c>
      <c r="K450" s="110">
        <f t="shared" si="84"/>
        <v>0.48090810169156195</v>
      </c>
      <c r="L450" s="44">
        <f t="shared" si="85"/>
        <v>0</v>
      </c>
      <c r="M450" s="44">
        <f t="shared" si="86"/>
        <v>0</v>
      </c>
      <c r="N450" s="44">
        <f t="shared" si="87"/>
        <v>0</v>
      </c>
      <c r="O450" s="44">
        <f t="shared" si="88"/>
        <v>48.615000000000002</v>
      </c>
      <c r="P450" s="2">
        <v>1158945</v>
      </c>
      <c r="Q450" s="2">
        <v>79.145211485000004</v>
      </c>
      <c r="R450" s="111">
        <v>0</v>
      </c>
      <c r="S450" s="111">
        <v>0</v>
      </c>
      <c r="T450" s="111">
        <v>0</v>
      </c>
      <c r="U450" s="111">
        <v>1</v>
      </c>
      <c r="V450" s="110">
        <f t="shared" si="89"/>
        <v>0.48090810169156195</v>
      </c>
      <c r="W450" s="110">
        <v>0.32246875000000003</v>
      </c>
      <c r="X450" s="110">
        <v>0.28299687499999998</v>
      </c>
      <c r="Y450" s="110">
        <f t="shared" si="90"/>
        <v>0.28299687499999998</v>
      </c>
      <c r="Z450" s="2" t="s">
        <v>532</v>
      </c>
      <c r="AA450" s="2" t="s">
        <v>532</v>
      </c>
      <c r="AB450" s="2" t="s">
        <v>532</v>
      </c>
      <c r="AC450" s="110">
        <v>0.28299687499999998</v>
      </c>
      <c r="AD450" s="44">
        <f t="shared" si="91"/>
        <v>0</v>
      </c>
      <c r="AE450" s="44">
        <f t="shared" si="92"/>
        <v>0</v>
      </c>
      <c r="AF450" s="44">
        <f t="shared" si="93"/>
        <v>0</v>
      </c>
      <c r="AG450" s="44">
        <f t="shared" si="94"/>
        <v>120.519143364375</v>
      </c>
      <c r="AH450" s="44">
        <f t="shared" si="95"/>
        <v>120.519143364375</v>
      </c>
      <c r="AI450" s="44">
        <v>132.838888889</v>
      </c>
      <c r="AJ450" s="111">
        <f t="shared" si="96"/>
        <v>0.90725799027934229</v>
      </c>
      <c r="AK450" s="2">
        <f t="shared" si="97"/>
        <v>16205</v>
      </c>
    </row>
    <row r="451" spans="1:37">
      <c r="A451" s="2">
        <v>186</v>
      </c>
      <c r="B451" s="2" t="s">
        <v>241</v>
      </c>
      <c r="C451" s="2" t="s">
        <v>8</v>
      </c>
      <c r="D451" s="2" t="s">
        <v>440</v>
      </c>
      <c r="E451" s="2" t="s">
        <v>767</v>
      </c>
      <c r="F451" s="2" t="s">
        <v>64</v>
      </c>
      <c r="H451" s="2" t="s">
        <v>879</v>
      </c>
      <c r="I451" s="2">
        <v>29836</v>
      </c>
      <c r="J451" s="2">
        <v>15380</v>
      </c>
      <c r="K451" s="110">
        <f t="shared" si="84"/>
        <v>0.51548464941681194</v>
      </c>
      <c r="L451" s="44">
        <f t="shared" si="85"/>
        <v>0</v>
      </c>
      <c r="M451" s="44">
        <f t="shared" si="86"/>
        <v>0</v>
      </c>
      <c r="N451" s="44">
        <f t="shared" si="87"/>
        <v>21.486764728499999</v>
      </c>
      <c r="O451" s="44">
        <f t="shared" si="88"/>
        <v>55.4132352715</v>
      </c>
      <c r="P451" s="2">
        <v>3450966</v>
      </c>
      <c r="Q451" s="2">
        <v>37.091527843999998</v>
      </c>
      <c r="R451" s="111">
        <v>0</v>
      </c>
      <c r="S451" s="111">
        <v>0</v>
      </c>
      <c r="T451" s="111">
        <v>0.27941176499999998</v>
      </c>
      <c r="U451" s="111">
        <v>0.72058823500000002</v>
      </c>
      <c r="V451" s="110">
        <f t="shared" si="89"/>
        <v>0.51548464941681194</v>
      </c>
      <c r="W451" s="110">
        <v>0.30228124999999995</v>
      </c>
      <c r="X451" s="110">
        <v>0.260836397</v>
      </c>
      <c r="Y451" s="110">
        <f t="shared" si="90"/>
        <v>0.26083639714713758</v>
      </c>
      <c r="Z451" s="2" t="s">
        <v>532</v>
      </c>
      <c r="AA451" s="2" t="s">
        <v>532</v>
      </c>
      <c r="AB451" s="2">
        <v>0.22500000000000001</v>
      </c>
      <c r="AC451" s="110">
        <v>0.27473214299999998</v>
      </c>
      <c r="AD451" s="44">
        <f t="shared" si="91"/>
        <v>0</v>
      </c>
      <c r="AE451" s="44">
        <f t="shared" si="92"/>
        <v>0</v>
      </c>
      <c r="AF451" s="44">
        <f t="shared" si="93"/>
        <v>42.3504132798735</v>
      </c>
      <c r="AG451" s="44">
        <f t="shared" si="94"/>
        <v>133.36046063991284</v>
      </c>
      <c r="AH451" s="44">
        <f t="shared" si="95"/>
        <v>175.71087391978634</v>
      </c>
      <c r="AI451" s="44">
        <v>132.838888889</v>
      </c>
      <c r="AJ451" s="111">
        <f t="shared" si="96"/>
        <v>1.3227367030042694</v>
      </c>
      <c r="AK451" s="2">
        <f t="shared" si="97"/>
        <v>25633</v>
      </c>
    </row>
    <row r="452" spans="1:37">
      <c r="A452" s="2">
        <v>187</v>
      </c>
      <c r="B452" s="2" t="s">
        <v>242</v>
      </c>
      <c r="C452" s="2" t="s">
        <v>8</v>
      </c>
      <c r="D452" s="2" t="s">
        <v>440</v>
      </c>
      <c r="E452" s="2" t="s">
        <v>767</v>
      </c>
      <c r="F452" s="2" t="s">
        <v>64</v>
      </c>
      <c r="H452" s="2" t="s">
        <v>879</v>
      </c>
      <c r="I452" s="2">
        <v>22365</v>
      </c>
      <c r="J452" s="2">
        <v>9880</v>
      </c>
      <c r="K452" s="110">
        <f t="shared" si="84"/>
        <v>0.44176168119830089</v>
      </c>
      <c r="L452" s="44">
        <f t="shared" si="85"/>
        <v>0</v>
      </c>
      <c r="M452" s="44">
        <f t="shared" si="86"/>
        <v>0</v>
      </c>
      <c r="N452" s="44">
        <f t="shared" si="87"/>
        <v>12.100275738200001</v>
      </c>
      <c r="O452" s="44">
        <f t="shared" si="88"/>
        <v>37.299724261799994</v>
      </c>
      <c r="P452" s="2">
        <v>1684025</v>
      </c>
      <c r="Q452" s="2">
        <v>56.990708707000003</v>
      </c>
      <c r="R452" s="111">
        <v>0</v>
      </c>
      <c r="S452" s="111">
        <v>0</v>
      </c>
      <c r="T452" s="111">
        <v>0.24494485299999999</v>
      </c>
      <c r="U452" s="111">
        <v>0.75505514699999998</v>
      </c>
      <c r="V452" s="110">
        <f t="shared" si="89"/>
        <v>0.44176168119830089</v>
      </c>
      <c r="W452" s="110">
        <v>0.34318749999999998</v>
      </c>
      <c r="X452" s="110">
        <v>0.274412292</v>
      </c>
      <c r="Y452" s="110">
        <f t="shared" si="90"/>
        <v>0.2744122917479887</v>
      </c>
      <c r="Z452" s="2" t="s">
        <v>532</v>
      </c>
      <c r="AA452" s="2" t="s">
        <v>532</v>
      </c>
      <c r="AB452" s="2">
        <v>0.22500000000000001</v>
      </c>
      <c r="AC452" s="110">
        <v>0.290441964</v>
      </c>
      <c r="AD452" s="44">
        <f t="shared" si="91"/>
        <v>0</v>
      </c>
      <c r="AE452" s="44">
        <f t="shared" si="92"/>
        <v>0</v>
      </c>
      <c r="AF452" s="44">
        <f t="shared" si="93"/>
        <v>23.849643479992203</v>
      </c>
      <c r="AG452" s="44">
        <f t="shared" si="94"/>
        <v>94.900629300199412</v>
      </c>
      <c r="AH452" s="44">
        <f t="shared" si="95"/>
        <v>118.75027278019161</v>
      </c>
      <c r="AI452" s="44">
        <v>132.838888889</v>
      </c>
      <c r="AJ452" s="111">
        <f t="shared" si="96"/>
        <v>0.89394208106798589</v>
      </c>
      <c r="AK452" s="2">
        <f t="shared" si="97"/>
        <v>16467</v>
      </c>
    </row>
    <row r="453" spans="1:37">
      <c r="A453" s="2">
        <v>188</v>
      </c>
      <c r="B453" s="2" t="s">
        <v>243</v>
      </c>
      <c r="C453" s="2" t="s">
        <v>8</v>
      </c>
      <c r="D453" s="2" t="s">
        <v>440</v>
      </c>
      <c r="E453" s="2" t="s">
        <v>767</v>
      </c>
      <c r="F453" s="2" t="s">
        <v>64</v>
      </c>
      <c r="H453" s="2" t="s">
        <v>879</v>
      </c>
      <c r="I453" s="2">
        <v>13956</v>
      </c>
      <c r="J453" s="2">
        <v>4180</v>
      </c>
      <c r="K453" s="110">
        <f t="shared" si="84"/>
        <v>0.29951275437087993</v>
      </c>
      <c r="L453" s="44">
        <f t="shared" si="85"/>
        <v>0</v>
      </c>
      <c r="M453" s="44">
        <f t="shared" si="86"/>
        <v>6.3929411776999991</v>
      </c>
      <c r="N453" s="44">
        <f t="shared" si="87"/>
        <v>11.100865062100002</v>
      </c>
      <c r="O453" s="44">
        <f t="shared" si="88"/>
        <v>3.4061937810999998</v>
      </c>
      <c r="P453" s="2">
        <v>1005159</v>
      </c>
      <c r="Q453" s="2">
        <v>23.282102327</v>
      </c>
      <c r="R453" s="111">
        <v>0</v>
      </c>
      <c r="S453" s="111">
        <v>0.305882353</v>
      </c>
      <c r="T453" s="111">
        <v>0.53114186900000004</v>
      </c>
      <c r="U453" s="111">
        <v>0.16297577899999999</v>
      </c>
      <c r="V453" s="110">
        <f t="shared" si="89"/>
        <v>0.2078970886099169</v>
      </c>
      <c r="W453" s="110">
        <v>0.26137500000000002</v>
      </c>
      <c r="X453" s="110">
        <v>0.23354069</v>
      </c>
      <c r="Y453" s="110">
        <f t="shared" si="90"/>
        <v>0.21563412653612501</v>
      </c>
      <c r="Z453" s="2" t="s">
        <v>532</v>
      </c>
      <c r="AA453" s="2">
        <v>0.17499999999999999</v>
      </c>
      <c r="AB453" s="2">
        <v>0.22500000000000001</v>
      </c>
      <c r="AC453" s="110">
        <v>0.26137500000000002</v>
      </c>
      <c r="AD453" s="44">
        <f t="shared" si="91"/>
        <v>0</v>
      </c>
      <c r="AE453" s="44">
        <f t="shared" si="92"/>
        <v>9.8003788254140964</v>
      </c>
      <c r="AF453" s="44">
        <f t="shared" si="93"/>
        <v>21.879805037399105</v>
      </c>
      <c r="AG453" s="44">
        <f t="shared" si="94"/>
        <v>7.7989745599267097</v>
      </c>
      <c r="AH453" s="44">
        <f t="shared" si="95"/>
        <v>29.678779597325814</v>
      </c>
      <c r="AI453" s="44">
        <v>132.838888889</v>
      </c>
      <c r="AJ453" s="111">
        <f t="shared" si="96"/>
        <v>0.22341936044139427</v>
      </c>
      <c r="AK453" s="2">
        <f t="shared" si="97"/>
        <v>4836</v>
      </c>
    </row>
    <row r="454" spans="1:37">
      <c r="A454" s="2">
        <v>189</v>
      </c>
      <c r="B454" s="2" t="s">
        <v>244</v>
      </c>
      <c r="C454" s="2" t="s">
        <v>8</v>
      </c>
      <c r="D454" s="2" t="s">
        <v>440</v>
      </c>
      <c r="E454" s="2" t="s">
        <v>767</v>
      </c>
      <c r="F454" s="2" t="s">
        <v>64</v>
      </c>
      <c r="H454" s="2" t="s">
        <v>879</v>
      </c>
      <c r="I454" s="2">
        <v>19933</v>
      </c>
      <c r="J454" s="2">
        <v>10085</v>
      </c>
      <c r="K454" s="110">
        <f t="shared" si="84"/>
        <v>0.50594491546681386</v>
      </c>
      <c r="L454" s="44">
        <f t="shared" si="85"/>
        <v>0</v>
      </c>
      <c r="M454" s="44">
        <f t="shared" si="86"/>
        <v>0</v>
      </c>
      <c r="N454" s="44">
        <f t="shared" si="87"/>
        <v>24.817009816774995</v>
      </c>
      <c r="O454" s="44">
        <f t="shared" si="88"/>
        <v>25.607990183224995</v>
      </c>
      <c r="P454" s="2">
        <v>2864624</v>
      </c>
      <c r="Q454" s="2">
        <v>27.432908351999998</v>
      </c>
      <c r="R454" s="111">
        <v>0</v>
      </c>
      <c r="S454" s="111">
        <v>0</v>
      </c>
      <c r="T454" s="111">
        <v>0.492156863</v>
      </c>
      <c r="U454" s="111">
        <v>0.50784313699999994</v>
      </c>
      <c r="V454" s="110">
        <f t="shared" si="89"/>
        <v>0.50594491546681386</v>
      </c>
      <c r="W454" s="110">
        <v>0.29165625000000001</v>
      </c>
      <c r="X454" s="110">
        <v>0.248329044</v>
      </c>
      <c r="Y454" s="110">
        <f t="shared" si="90"/>
        <v>0.24832904410593748</v>
      </c>
      <c r="Z454" s="2" t="s">
        <v>532</v>
      </c>
      <c r="AA454" s="2" t="s">
        <v>532</v>
      </c>
      <c r="AB454" s="2">
        <v>0.22500000000000001</v>
      </c>
      <c r="AC454" s="110">
        <v>0.2709375</v>
      </c>
      <c r="AD454" s="44">
        <f t="shared" si="91"/>
        <v>0</v>
      </c>
      <c r="AE454" s="44">
        <f t="shared" si="92"/>
        <v>0</v>
      </c>
      <c r="AF454" s="44">
        <f t="shared" si="93"/>
        <v>48.914326348863518</v>
      </c>
      <c r="AG454" s="44">
        <f t="shared" si="94"/>
        <v>60.778324000743496</v>
      </c>
      <c r="AH454" s="44">
        <f t="shared" si="95"/>
        <v>109.69265034960702</v>
      </c>
      <c r="AI454" s="44">
        <v>132.838888889</v>
      </c>
      <c r="AJ454" s="111">
        <f t="shared" si="96"/>
        <v>0.82575706005239213</v>
      </c>
      <c r="AK454" s="2">
        <f t="shared" si="97"/>
        <v>16808</v>
      </c>
    </row>
    <row r="455" spans="1:37">
      <c r="A455" s="2">
        <v>190</v>
      </c>
      <c r="B455" s="2" t="s">
        <v>245</v>
      </c>
      <c r="C455" s="2" t="s">
        <v>8</v>
      </c>
      <c r="D455" s="2" t="s">
        <v>440</v>
      </c>
      <c r="E455" s="2" t="s">
        <v>767</v>
      </c>
      <c r="F455" s="2" t="s">
        <v>64</v>
      </c>
      <c r="H455" s="2" t="s">
        <v>879</v>
      </c>
      <c r="I455" s="2">
        <v>9441</v>
      </c>
      <c r="J455" s="2">
        <v>4603</v>
      </c>
      <c r="K455" s="110">
        <f t="shared" ref="K455:K518" si="98">J455/I455</f>
        <v>0.4875542845037602</v>
      </c>
      <c r="L455" s="44">
        <f t="shared" ref="L455:L518" si="99">R455*$J455*$D$2/1000</f>
        <v>0</v>
      </c>
      <c r="M455" s="44">
        <f t="shared" ref="M455:M518" si="100">S455*$J455*$D$2/1000</f>
        <v>0</v>
      </c>
      <c r="N455" s="44">
        <f t="shared" ref="N455:N518" si="101">T455*$J455*$D$2/1000</f>
        <v>7.6190179822800008</v>
      </c>
      <c r="O455" s="44">
        <f t="shared" ref="O455:O518" si="102">U455*$J455*$D$2/1000</f>
        <v>15.39598201772</v>
      </c>
      <c r="P455" s="2">
        <v>952557</v>
      </c>
      <c r="Q455" s="2">
        <v>40.896430502000001</v>
      </c>
      <c r="R455" s="111">
        <v>0</v>
      </c>
      <c r="S455" s="111">
        <v>0</v>
      </c>
      <c r="T455" s="111">
        <v>0.33104575200000003</v>
      </c>
      <c r="U455" s="111">
        <v>0.66895424800000003</v>
      </c>
      <c r="V455" s="110">
        <f t="shared" ref="V455:V518" si="103">K455*(T455+U455)</f>
        <v>0.4875542845037602</v>
      </c>
      <c r="W455" s="110">
        <v>0.29749999999999999</v>
      </c>
      <c r="X455" s="110">
        <v>0.25975774800000001</v>
      </c>
      <c r="Y455" s="110">
        <f t="shared" ref="Y455:Y518" si="104">SUMPRODUCT(R455:U455,Z455:AC455)</f>
        <v>0.25975774757934861</v>
      </c>
      <c r="Z455" s="2" t="s">
        <v>532</v>
      </c>
      <c r="AA455" s="2" t="s">
        <v>532</v>
      </c>
      <c r="AB455" s="2">
        <v>0.22500000000000001</v>
      </c>
      <c r="AC455" s="110">
        <v>0.276958333</v>
      </c>
      <c r="AD455" s="44">
        <f t="shared" ref="AD455:AD518" si="105">IFERROR(L455*Z455*8760/1000,0)</f>
        <v>0</v>
      </c>
      <c r="AE455" s="44">
        <f t="shared" ref="AE455:AE518" si="106">IFERROR(M455*AA455*8760/1000,0)</f>
        <v>0</v>
      </c>
      <c r="AF455" s="44">
        <f t="shared" ref="AF455:AF518" si="107">IFERROR(N455*AB455*8760/1000,0)</f>
        <v>15.017084443073882</v>
      </c>
      <c r="AG455" s="44">
        <f t="shared" ref="AG455:AG518" si="108">IFERROR(O455*AC455*8760/1000,0)</f>
        <v>37.353038707245197</v>
      </c>
      <c r="AH455" s="44">
        <f t="shared" ref="AH455:AH518" si="109">AF455+AG455</f>
        <v>52.370123150319081</v>
      </c>
      <c r="AI455" s="44">
        <v>132.838888889</v>
      </c>
      <c r="AJ455" s="111">
        <f t="shared" ref="AJ455:AJ518" si="110">AH455/AI455</f>
        <v>0.39423788913259794</v>
      </c>
      <c r="AK455" s="2">
        <f t="shared" ref="AK455:AK518" si="111">ROUND((O455+N455)/0.003,0)</f>
        <v>7672</v>
      </c>
    </row>
    <row r="456" spans="1:37">
      <c r="A456" s="2">
        <v>191</v>
      </c>
      <c r="B456" s="2" t="s">
        <v>246</v>
      </c>
      <c r="C456" s="2" t="s">
        <v>8</v>
      </c>
      <c r="D456" s="2" t="s">
        <v>440</v>
      </c>
      <c r="E456" s="2" t="s">
        <v>767</v>
      </c>
      <c r="F456" s="2" t="s">
        <v>64</v>
      </c>
      <c r="H456" s="2" t="s">
        <v>879</v>
      </c>
      <c r="I456" s="2">
        <v>17982</v>
      </c>
      <c r="J456" s="2">
        <v>9410</v>
      </c>
      <c r="K456" s="110">
        <f t="shared" si="98"/>
        <v>0.52330107885663446</v>
      </c>
      <c r="L456" s="44">
        <f t="shared" si="99"/>
        <v>0</v>
      </c>
      <c r="M456" s="44">
        <f t="shared" si="100"/>
        <v>0</v>
      </c>
      <c r="N456" s="44">
        <f t="shared" si="101"/>
        <v>0</v>
      </c>
      <c r="O456" s="44">
        <f t="shared" si="102"/>
        <v>47.05</v>
      </c>
      <c r="P456" s="2">
        <v>2062006</v>
      </c>
      <c r="Q456" s="2">
        <v>43.476957354</v>
      </c>
      <c r="R456" s="111">
        <v>0</v>
      </c>
      <c r="S456" s="111">
        <v>0</v>
      </c>
      <c r="T456" s="111">
        <v>0</v>
      </c>
      <c r="U456" s="111">
        <v>1</v>
      </c>
      <c r="V456" s="110">
        <f t="shared" si="103"/>
        <v>0.52330107885663446</v>
      </c>
      <c r="W456" s="110">
        <v>0.32087499999999997</v>
      </c>
      <c r="X456" s="110">
        <v>0.28586562500000001</v>
      </c>
      <c r="Y456" s="110">
        <f t="shared" si="104"/>
        <v>0.28586562500000001</v>
      </c>
      <c r="Z456" s="2" t="s">
        <v>532</v>
      </c>
      <c r="AA456" s="2" t="s">
        <v>532</v>
      </c>
      <c r="AB456" s="2" t="s">
        <v>532</v>
      </c>
      <c r="AC456" s="110">
        <v>0.28586562500000001</v>
      </c>
      <c r="AD456" s="44">
        <f t="shared" si="105"/>
        <v>0</v>
      </c>
      <c r="AE456" s="44">
        <f t="shared" si="106"/>
        <v>0</v>
      </c>
      <c r="AF456" s="44">
        <f t="shared" si="107"/>
        <v>0</v>
      </c>
      <c r="AG456" s="44">
        <f t="shared" si="108"/>
        <v>117.82180426875</v>
      </c>
      <c r="AH456" s="44">
        <f t="shared" si="109"/>
        <v>117.82180426875</v>
      </c>
      <c r="AI456" s="44">
        <v>132.838888889</v>
      </c>
      <c r="AJ456" s="111">
        <f t="shared" si="110"/>
        <v>0.88695264808486729</v>
      </c>
      <c r="AK456" s="2">
        <f t="shared" si="111"/>
        <v>15683</v>
      </c>
    </row>
    <row r="457" spans="1:37">
      <c r="A457" s="2">
        <v>192</v>
      </c>
      <c r="B457" s="2" t="s">
        <v>247</v>
      </c>
      <c r="C457" s="2" t="s">
        <v>8</v>
      </c>
      <c r="D457" s="2" t="s">
        <v>440</v>
      </c>
      <c r="E457" s="2" t="s">
        <v>767</v>
      </c>
      <c r="F457" s="2" t="s">
        <v>64</v>
      </c>
      <c r="H457" s="2" t="s">
        <v>879</v>
      </c>
      <c r="I457" s="2">
        <v>24027</v>
      </c>
      <c r="J457" s="2">
        <v>12058</v>
      </c>
      <c r="K457" s="110">
        <f t="shared" si="98"/>
        <v>0.50185208307320928</v>
      </c>
      <c r="L457" s="44">
        <f t="shared" si="99"/>
        <v>0</v>
      </c>
      <c r="M457" s="44">
        <f t="shared" si="100"/>
        <v>0</v>
      </c>
      <c r="N457" s="44">
        <f t="shared" si="101"/>
        <v>0</v>
      </c>
      <c r="O457" s="44">
        <f t="shared" si="102"/>
        <v>60.29</v>
      </c>
      <c r="P457" s="2">
        <v>1414734</v>
      </c>
      <c r="Q457" s="2">
        <v>89.900085219000005</v>
      </c>
      <c r="R457" s="111">
        <v>0</v>
      </c>
      <c r="S457" s="111">
        <v>0</v>
      </c>
      <c r="T457" s="111">
        <v>0</v>
      </c>
      <c r="U457" s="111">
        <v>1</v>
      </c>
      <c r="V457" s="110">
        <f t="shared" si="103"/>
        <v>0.50185208307320928</v>
      </c>
      <c r="W457" s="110">
        <v>0.34265625</v>
      </c>
      <c r="X457" s="110">
        <v>0.29696875</v>
      </c>
      <c r="Y457" s="110">
        <f t="shared" si="104"/>
        <v>0.29696875</v>
      </c>
      <c r="Z457" s="2" t="s">
        <v>532</v>
      </c>
      <c r="AA457" s="2" t="s">
        <v>532</v>
      </c>
      <c r="AB457" s="2" t="s">
        <v>532</v>
      </c>
      <c r="AC457" s="110">
        <v>0.29696875</v>
      </c>
      <c r="AD457" s="44">
        <f t="shared" si="105"/>
        <v>0</v>
      </c>
      <c r="AE457" s="44">
        <f t="shared" si="106"/>
        <v>0</v>
      </c>
      <c r="AF457" s="44">
        <f t="shared" si="107"/>
        <v>0</v>
      </c>
      <c r="AG457" s="44">
        <f t="shared" si="108"/>
        <v>156.84119441250002</v>
      </c>
      <c r="AH457" s="44">
        <f t="shared" si="109"/>
        <v>156.84119441250002</v>
      </c>
      <c r="AI457" s="44">
        <v>132.838888889</v>
      </c>
      <c r="AJ457" s="111">
        <f t="shared" si="110"/>
        <v>1.180687340313094</v>
      </c>
      <c r="AK457" s="2">
        <f t="shared" si="111"/>
        <v>20097</v>
      </c>
    </row>
    <row r="458" spans="1:37">
      <c r="A458" s="2">
        <v>193</v>
      </c>
      <c r="B458" s="2" t="s">
        <v>248</v>
      </c>
      <c r="C458" s="2" t="s">
        <v>8</v>
      </c>
      <c r="D458" s="2" t="s">
        <v>440</v>
      </c>
      <c r="E458" s="2" t="s">
        <v>767</v>
      </c>
      <c r="F458" s="2" t="s">
        <v>64</v>
      </c>
      <c r="H458" s="2" t="s">
        <v>879</v>
      </c>
      <c r="I458" s="2">
        <v>18154</v>
      </c>
      <c r="J458" s="2">
        <v>7668</v>
      </c>
      <c r="K458" s="110">
        <f t="shared" si="98"/>
        <v>0.42238625096397486</v>
      </c>
      <c r="L458" s="44">
        <f t="shared" si="99"/>
        <v>0</v>
      </c>
      <c r="M458" s="44">
        <f t="shared" si="100"/>
        <v>0</v>
      </c>
      <c r="N458" s="44">
        <f t="shared" si="101"/>
        <v>0</v>
      </c>
      <c r="O458" s="44">
        <f t="shared" si="102"/>
        <v>38.340000000000003</v>
      </c>
      <c r="P458" s="2">
        <v>2277059</v>
      </c>
      <c r="Q458" s="2">
        <v>35.143032165999998</v>
      </c>
      <c r="R458" s="111">
        <v>0</v>
      </c>
      <c r="S458" s="111">
        <v>0</v>
      </c>
      <c r="T458" s="111">
        <v>0</v>
      </c>
      <c r="U458" s="111">
        <v>1</v>
      </c>
      <c r="V458" s="110">
        <f t="shared" si="103"/>
        <v>0.42238625096397486</v>
      </c>
      <c r="W458" s="110">
        <v>0.35593750000000002</v>
      </c>
      <c r="X458" s="110">
        <v>0.30695624999999999</v>
      </c>
      <c r="Y458" s="110">
        <f t="shared" si="104"/>
        <v>0.30695624999999999</v>
      </c>
      <c r="Z458" s="2" t="s">
        <v>532</v>
      </c>
      <c r="AA458" s="2" t="s">
        <v>532</v>
      </c>
      <c r="AB458" s="2" t="s">
        <v>532</v>
      </c>
      <c r="AC458" s="110">
        <v>0.30695624999999999</v>
      </c>
      <c r="AD458" s="44">
        <f t="shared" si="105"/>
        <v>0</v>
      </c>
      <c r="AE458" s="44">
        <f t="shared" si="106"/>
        <v>0</v>
      </c>
      <c r="AF458" s="44">
        <f t="shared" si="107"/>
        <v>0</v>
      </c>
      <c r="AG458" s="44">
        <f t="shared" si="108"/>
        <v>103.09383499500001</v>
      </c>
      <c r="AH458" s="44">
        <f t="shared" si="109"/>
        <v>103.09383499500001</v>
      </c>
      <c r="AI458" s="44">
        <v>132.838888889</v>
      </c>
      <c r="AJ458" s="111">
        <f t="shared" si="110"/>
        <v>0.77608173221883148</v>
      </c>
      <c r="AK458" s="2">
        <f t="shared" si="111"/>
        <v>12780</v>
      </c>
    </row>
    <row r="459" spans="1:37">
      <c r="A459" s="2">
        <v>194</v>
      </c>
      <c r="B459" s="2" t="s">
        <v>249</v>
      </c>
      <c r="C459" s="2" t="s">
        <v>7</v>
      </c>
      <c r="D459" s="2" t="s">
        <v>441</v>
      </c>
      <c r="E459" s="2" t="s">
        <v>767</v>
      </c>
      <c r="F459" s="2" t="s">
        <v>64</v>
      </c>
      <c r="H459" s="2" t="s">
        <v>879</v>
      </c>
      <c r="I459" s="2">
        <v>21220</v>
      </c>
      <c r="J459" s="2">
        <v>6212</v>
      </c>
      <c r="K459" s="110">
        <f t="shared" si="98"/>
        <v>0.29274269557021676</v>
      </c>
      <c r="L459" s="44">
        <f t="shared" si="99"/>
        <v>5.219907073439999</v>
      </c>
      <c r="M459" s="44">
        <f t="shared" si="100"/>
        <v>8.7698823474600012</v>
      </c>
      <c r="N459" s="44">
        <f t="shared" si="101"/>
        <v>10.9377760493</v>
      </c>
      <c r="O459" s="44">
        <f t="shared" si="102"/>
        <v>6.1324345298000011</v>
      </c>
      <c r="P459" s="2">
        <v>3603778</v>
      </c>
      <c r="Q459" s="2">
        <v>8.1815881620000006</v>
      </c>
      <c r="R459" s="111">
        <v>0.168058824</v>
      </c>
      <c r="S459" s="111">
        <v>0.28235294100000002</v>
      </c>
      <c r="T459" s="111">
        <v>0.35214990499999999</v>
      </c>
      <c r="U459" s="111">
        <v>0.19743833</v>
      </c>
      <c r="V459" s="110">
        <f t="shared" si="103"/>
        <v>0.16088794136757775</v>
      </c>
      <c r="W459" s="110">
        <v>0.28209374999999998</v>
      </c>
      <c r="X459" s="110">
        <v>0.245510801</v>
      </c>
      <c r="Y459" s="110">
        <f t="shared" si="104"/>
        <v>0.2011474946034375</v>
      </c>
      <c r="Z459" s="2">
        <v>0.1</v>
      </c>
      <c r="AA459" s="2">
        <v>0.17499999999999999</v>
      </c>
      <c r="AB459" s="2">
        <v>0.22500000000000001</v>
      </c>
      <c r="AC459" s="110">
        <v>0.28209374999999998</v>
      </c>
      <c r="AD459" s="44">
        <f t="shared" si="105"/>
        <v>4.5726385963334391</v>
      </c>
      <c r="AE459" s="44">
        <f t="shared" si="106"/>
        <v>13.44422963865618</v>
      </c>
      <c r="AF459" s="44">
        <f t="shared" si="107"/>
        <v>21.558356593170299</v>
      </c>
      <c r="AG459" s="44">
        <f t="shared" si="108"/>
        <v>15.154111929513135</v>
      </c>
      <c r="AH459" s="44">
        <f t="shared" si="109"/>
        <v>36.712468522683437</v>
      </c>
      <c r="AI459" s="44">
        <v>46.353055556000001</v>
      </c>
      <c r="AJ459" s="111">
        <f t="shared" si="110"/>
        <v>0.79201830563964459</v>
      </c>
      <c r="AK459" s="2">
        <f t="shared" si="111"/>
        <v>5690</v>
      </c>
    </row>
    <row r="460" spans="1:37">
      <c r="A460" s="2">
        <v>195</v>
      </c>
      <c r="B460" s="2" t="s">
        <v>250</v>
      </c>
      <c r="C460" s="2" t="s">
        <v>7</v>
      </c>
      <c r="D460" s="2" t="s">
        <v>441</v>
      </c>
      <c r="E460" s="2" t="s">
        <v>767</v>
      </c>
      <c r="F460" s="2" t="s">
        <v>64</v>
      </c>
      <c r="H460" s="2" t="s">
        <v>879</v>
      </c>
      <c r="I460" s="2">
        <v>4913</v>
      </c>
      <c r="J460" s="2">
        <v>1199</v>
      </c>
      <c r="K460" s="110">
        <f t="shared" si="98"/>
        <v>0.24404640749033177</v>
      </c>
      <c r="L460" s="44">
        <f t="shared" si="99"/>
        <v>0</v>
      </c>
      <c r="M460" s="44">
        <f t="shared" si="100"/>
        <v>1.8930735289950003</v>
      </c>
      <c r="N460" s="44">
        <f t="shared" si="101"/>
        <v>2.9788812205900004</v>
      </c>
      <c r="O460" s="44">
        <f t="shared" si="102"/>
        <v>1.1230452504150001</v>
      </c>
      <c r="P460" s="2">
        <v>441929</v>
      </c>
      <c r="Q460" s="2">
        <v>12.774506384</v>
      </c>
      <c r="R460" s="111">
        <v>0</v>
      </c>
      <c r="S460" s="111">
        <v>0.31577540100000001</v>
      </c>
      <c r="T460" s="111">
        <v>0.49689428200000002</v>
      </c>
      <c r="U460" s="111">
        <v>0.187330317</v>
      </c>
      <c r="V460" s="110">
        <f t="shared" si="103"/>
        <v>0.16698255530246284</v>
      </c>
      <c r="W460" s="110">
        <v>0.27412500000000001</v>
      </c>
      <c r="X460" s="110">
        <v>0.23844968</v>
      </c>
      <c r="Y460" s="110">
        <f t="shared" si="104"/>
        <v>0.21841383177262502</v>
      </c>
      <c r="Z460" s="2" t="s">
        <v>532</v>
      </c>
      <c r="AA460" s="2">
        <v>0.17499999999999999</v>
      </c>
      <c r="AB460" s="2">
        <v>0.22500000000000001</v>
      </c>
      <c r="AC460" s="110">
        <v>0.27412500000000001</v>
      </c>
      <c r="AD460" s="44">
        <f t="shared" si="105"/>
        <v>0</v>
      </c>
      <c r="AE460" s="44">
        <f t="shared" si="106"/>
        <v>2.9020817199493352</v>
      </c>
      <c r="AF460" s="44">
        <f t="shared" si="107"/>
        <v>5.8713748857828909</v>
      </c>
      <c r="AG460" s="44">
        <f t="shared" si="108"/>
        <v>2.6968078664053046</v>
      </c>
      <c r="AH460" s="44">
        <f t="shared" si="109"/>
        <v>8.5681827521881964</v>
      </c>
      <c r="AI460" s="44">
        <v>46.353055556000001</v>
      </c>
      <c r="AJ460" s="111">
        <f t="shared" si="110"/>
        <v>0.18484612609489817</v>
      </c>
      <c r="AK460" s="2">
        <f t="shared" si="111"/>
        <v>1367</v>
      </c>
    </row>
    <row r="461" spans="1:37">
      <c r="A461" s="2">
        <v>196</v>
      </c>
      <c r="B461" s="2" t="s">
        <v>251</v>
      </c>
      <c r="C461" s="2" t="s">
        <v>7</v>
      </c>
      <c r="D461" s="2" t="s">
        <v>441</v>
      </c>
      <c r="E461" s="2" t="s">
        <v>767</v>
      </c>
      <c r="F461" s="2" t="s">
        <v>64</v>
      </c>
      <c r="H461" s="2" t="s">
        <v>879</v>
      </c>
      <c r="I461" s="2">
        <v>28111</v>
      </c>
      <c r="J461" s="2">
        <v>6861</v>
      </c>
      <c r="K461" s="110">
        <f t="shared" si="98"/>
        <v>0.24406815837216747</v>
      </c>
      <c r="L461" s="44">
        <f t="shared" si="99"/>
        <v>9.30581333724</v>
      </c>
      <c r="M461" s="44">
        <f t="shared" si="100"/>
        <v>17.129216064434999</v>
      </c>
      <c r="N461" s="44">
        <f t="shared" si="101"/>
        <v>7.8699705983249997</v>
      </c>
      <c r="O461" s="44">
        <f t="shared" si="102"/>
        <v>0</v>
      </c>
      <c r="P461" s="2">
        <v>2256364</v>
      </c>
      <c r="Q461" s="2">
        <v>4.6903126520000002</v>
      </c>
      <c r="R461" s="111">
        <v>0.271266968</v>
      </c>
      <c r="S461" s="111">
        <v>0.49932126700000001</v>
      </c>
      <c r="T461" s="111">
        <v>0.22941176499999999</v>
      </c>
      <c r="U461" s="111">
        <v>0</v>
      </c>
      <c r="V461" s="110">
        <f t="shared" si="103"/>
        <v>5.5992106992458462E-2</v>
      </c>
      <c r="W461" s="110">
        <v>0.23109374999999999</v>
      </c>
      <c r="X461" s="110">
        <v>0.22500000000000001</v>
      </c>
      <c r="Y461" s="110">
        <f t="shared" si="104"/>
        <v>0.16612556565</v>
      </c>
      <c r="Z461" s="2">
        <v>0.1</v>
      </c>
      <c r="AA461" s="2">
        <v>0.17499999999999999</v>
      </c>
      <c r="AB461" s="2">
        <v>0.22500000000000001</v>
      </c>
      <c r="AC461" s="110"/>
      <c r="AD461" s="44">
        <f t="shared" si="105"/>
        <v>8.151892483422241</v>
      </c>
      <c r="AE461" s="44">
        <f t="shared" si="106"/>
        <v>26.25908822677885</v>
      </c>
      <c r="AF461" s="44">
        <f t="shared" si="107"/>
        <v>15.511712049298573</v>
      </c>
      <c r="AG461" s="44">
        <f t="shared" si="108"/>
        <v>0</v>
      </c>
      <c r="AH461" s="44">
        <f t="shared" si="109"/>
        <v>15.511712049298573</v>
      </c>
      <c r="AI461" s="44">
        <v>46.353055556000001</v>
      </c>
      <c r="AJ461" s="111">
        <f t="shared" si="110"/>
        <v>0.33464270830125925</v>
      </c>
      <c r="AK461" s="2">
        <f t="shared" si="111"/>
        <v>2623</v>
      </c>
    </row>
    <row r="462" spans="1:37">
      <c r="A462" s="2">
        <v>197</v>
      </c>
      <c r="B462" s="2" t="s">
        <v>252</v>
      </c>
      <c r="C462" s="2" t="s">
        <v>7</v>
      </c>
      <c r="D462" s="2" t="s">
        <v>441</v>
      </c>
      <c r="E462" s="2" t="s">
        <v>767</v>
      </c>
      <c r="F462" s="2" t="s">
        <v>64</v>
      </c>
      <c r="H462" s="2" t="s">
        <v>879</v>
      </c>
      <c r="I462" s="2">
        <v>2767</v>
      </c>
      <c r="J462" s="2">
        <v>591</v>
      </c>
      <c r="K462" s="110">
        <f t="shared" si="98"/>
        <v>0.21358872425009034</v>
      </c>
      <c r="L462" s="44">
        <f t="shared" si="99"/>
        <v>0</v>
      </c>
      <c r="M462" s="44">
        <f t="shared" si="100"/>
        <v>0.36837217051500004</v>
      </c>
      <c r="N462" s="44">
        <f t="shared" si="101"/>
        <v>2.5866278294850003</v>
      </c>
      <c r="O462" s="44">
        <f t="shared" si="102"/>
        <v>0</v>
      </c>
      <c r="P462" s="2">
        <v>2812678</v>
      </c>
      <c r="Q462" s="2">
        <v>0.93543348500000001</v>
      </c>
      <c r="R462" s="111">
        <v>0</v>
      </c>
      <c r="S462" s="111">
        <v>0.12466063300000001</v>
      </c>
      <c r="T462" s="111">
        <v>0.87533936700000003</v>
      </c>
      <c r="U462" s="111">
        <v>0</v>
      </c>
      <c r="V462" s="110">
        <f t="shared" si="103"/>
        <v>0.18696261868341163</v>
      </c>
      <c r="W462" s="110">
        <v>0.23321874999999997</v>
      </c>
      <c r="X462" s="110">
        <v>0.22500000000000001</v>
      </c>
      <c r="Y462" s="110">
        <f t="shared" si="104"/>
        <v>0.21876696835000001</v>
      </c>
      <c r="Z462" s="2" t="s">
        <v>532</v>
      </c>
      <c r="AA462" s="2">
        <v>0.17499999999999999</v>
      </c>
      <c r="AB462" s="2">
        <v>0.22500000000000001</v>
      </c>
      <c r="AC462" s="110"/>
      <c r="AD462" s="44">
        <f t="shared" si="105"/>
        <v>0</v>
      </c>
      <c r="AE462" s="44">
        <f t="shared" si="106"/>
        <v>0.56471453739949506</v>
      </c>
      <c r="AF462" s="44">
        <f t="shared" si="107"/>
        <v>5.0982434519149358</v>
      </c>
      <c r="AG462" s="44">
        <f t="shared" si="108"/>
        <v>0</v>
      </c>
      <c r="AH462" s="44">
        <f t="shared" si="109"/>
        <v>5.0982434519149358</v>
      </c>
      <c r="AI462" s="44">
        <v>46.353055556000001</v>
      </c>
      <c r="AJ462" s="111">
        <f t="shared" si="110"/>
        <v>0.10998721423565382</v>
      </c>
      <c r="AK462" s="2">
        <f t="shared" si="111"/>
        <v>862</v>
      </c>
    </row>
    <row r="463" spans="1:37">
      <c r="A463" s="2">
        <v>198</v>
      </c>
      <c r="B463" s="2" t="s">
        <v>253</v>
      </c>
      <c r="C463" s="2" t="s">
        <v>7</v>
      </c>
      <c r="D463" s="2" t="s">
        <v>441</v>
      </c>
      <c r="E463" s="2" t="s">
        <v>767</v>
      </c>
      <c r="F463" s="2" t="s">
        <v>64</v>
      </c>
      <c r="H463" s="2" t="s">
        <v>879</v>
      </c>
      <c r="I463" s="2">
        <v>31456</v>
      </c>
      <c r="J463" s="2">
        <v>14835</v>
      </c>
      <c r="K463" s="110">
        <f t="shared" si="98"/>
        <v>0.47161113936927773</v>
      </c>
      <c r="L463" s="44">
        <f t="shared" si="99"/>
        <v>0</v>
      </c>
      <c r="M463" s="44">
        <f t="shared" si="100"/>
        <v>52.441932764175</v>
      </c>
      <c r="N463" s="44">
        <f t="shared" si="101"/>
        <v>21.733067235824997</v>
      </c>
      <c r="O463" s="44">
        <f t="shared" si="102"/>
        <v>0</v>
      </c>
      <c r="P463" s="2">
        <v>724391</v>
      </c>
      <c r="Q463" s="2">
        <v>53.138559786000002</v>
      </c>
      <c r="R463" s="111">
        <v>0</v>
      </c>
      <c r="S463" s="111">
        <v>0.70700280100000001</v>
      </c>
      <c r="T463" s="111">
        <v>0.29299719899999999</v>
      </c>
      <c r="U463" s="111">
        <v>0</v>
      </c>
      <c r="V463" s="110">
        <f t="shared" si="103"/>
        <v>0.13818074285239701</v>
      </c>
      <c r="W463" s="110">
        <v>0.22631249999999997</v>
      </c>
      <c r="X463" s="110">
        <v>0.22500000000000001</v>
      </c>
      <c r="Y463" s="110">
        <f t="shared" si="104"/>
        <v>0.18964985995</v>
      </c>
      <c r="Z463" s="2" t="s">
        <v>532</v>
      </c>
      <c r="AA463" s="2">
        <v>0.17499999999999999</v>
      </c>
      <c r="AB463" s="2">
        <v>0.22500000000000001</v>
      </c>
      <c r="AC463" s="110"/>
      <c r="AD463" s="44">
        <f t="shared" si="105"/>
        <v>0</v>
      </c>
      <c r="AE463" s="44">
        <f t="shared" si="106"/>
        <v>80.393482927480278</v>
      </c>
      <c r="AF463" s="44">
        <f t="shared" si="107"/>
        <v>42.835875521811069</v>
      </c>
      <c r="AG463" s="44">
        <f t="shared" si="108"/>
        <v>0</v>
      </c>
      <c r="AH463" s="44">
        <f t="shared" si="109"/>
        <v>42.835875521811069</v>
      </c>
      <c r="AI463" s="44">
        <v>46.353055556000001</v>
      </c>
      <c r="AJ463" s="111">
        <f t="shared" si="110"/>
        <v>0.92412193776654572</v>
      </c>
      <c r="AK463" s="2">
        <f t="shared" si="111"/>
        <v>7244</v>
      </c>
    </row>
    <row r="464" spans="1:37">
      <c r="A464" s="2">
        <v>199</v>
      </c>
      <c r="B464" s="2" t="s">
        <v>254</v>
      </c>
      <c r="C464" s="2" t="s">
        <v>6</v>
      </c>
      <c r="D464" s="2" t="s">
        <v>442</v>
      </c>
      <c r="E464" s="2" t="s">
        <v>767</v>
      </c>
      <c r="F464" s="2" t="s">
        <v>64</v>
      </c>
      <c r="H464" s="2" t="s">
        <v>879</v>
      </c>
      <c r="I464" s="2">
        <v>34125</v>
      </c>
      <c r="J464" s="2">
        <v>19552</v>
      </c>
      <c r="K464" s="110">
        <f t="shared" si="98"/>
        <v>0.57295238095238099</v>
      </c>
      <c r="L464" s="44">
        <f t="shared" si="99"/>
        <v>55.578658222879994</v>
      </c>
      <c r="M464" s="44">
        <f t="shared" si="100"/>
        <v>30.082988846560003</v>
      </c>
      <c r="N464" s="44">
        <f t="shared" si="101"/>
        <v>12.098352930559999</v>
      </c>
      <c r="O464" s="44">
        <f t="shared" si="102"/>
        <v>0</v>
      </c>
      <c r="P464" s="2">
        <v>2576777</v>
      </c>
      <c r="Q464" s="2">
        <v>7.7428634919999997</v>
      </c>
      <c r="R464" s="111">
        <v>0.56852146299999995</v>
      </c>
      <c r="S464" s="111">
        <v>0.307722881</v>
      </c>
      <c r="T464" s="111">
        <v>0.12375565600000001</v>
      </c>
      <c r="U464" s="111">
        <v>0</v>
      </c>
      <c r="V464" s="110">
        <f t="shared" si="103"/>
        <v>7.0906097761523817E-2</v>
      </c>
      <c r="W464" s="110">
        <v>0.22500000000000001</v>
      </c>
      <c r="X464" s="110">
        <v>0.22500000000000001</v>
      </c>
      <c r="Y464" s="110">
        <f t="shared" si="104"/>
        <v>0.13854867307499999</v>
      </c>
      <c r="Z464" s="2">
        <v>0.1</v>
      </c>
      <c r="AA464" s="2">
        <v>0.17499999999999999</v>
      </c>
      <c r="AB464" s="2">
        <v>0.22500000000000001</v>
      </c>
      <c r="AC464" s="110"/>
      <c r="AD464" s="44">
        <f t="shared" si="105"/>
        <v>48.68690460324288</v>
      </c>
      <c r="AE464" s="44">
        <f t="shared" si="106"/>
        <v>46.117221901776482</v>
      </c>
      <c r="AF464" s="44">
        <f t="shared" si="107"/>
        <v>23.84585362613376</v>
      </c>
      <c r="AG464" s="44">
        <f t="shared" si="108"/>
        <v>0</v>
      </c>
      <c r="AH464" s="44">
        <f t="shared" si="109"/>
        <v>23.84585362613376</v>
      </c>
      <c r="AI464" s="44">
        <v>43.256944443999998</v>
      </c>
      <c r="AJ464" s="111">
        <f t="shared" si="110"/>
        <v>0.5512607035155791</v>
      </c>
      <c r="AK464" s="2">
        <f t="shared" si="111"/>
        <v>4033</v>
      </c>
    </row>
    <row r="465" spans="1:37">
      <c r="A465" s="2">
        <v>200</v>
      </c>
      <c r="B465" s="2" t="s">
        <v>255</v>
      </c>
      <c r="C465" s="2" t="s">
        <v>6</v>
      </c>
      <c r="D465" s="2" t="s">
        <v>442</v>
      </c>
      <c r="E465" s="2" t="s">
        <v>767</v>
      </c>
      <c r="F465" s="2" t="s">
        <v>64</v>
      </c>
      <c r="H465" s="2" t="s">
        <v>879</v>
      </c>
      <c r="I465" s="2">
        <v>34131</v>
      </c>
      <c r="J465" s="2">
        <v>17476</v>
      </c>
      <c r="K465" s="110">
        <f t="shared" si="98"/>
        <v>0.51202718935864755</v>
      </c>
      <c r="L465" s="44">
        <f t="shared" si="99"/>
        <v>56.393142834379994</v>
      </c>
      <c r="M465" s="44">
        <f t="shared" si="100"/>
        <v>18.462808379239998</v>
      </c>
      <c r="N465" s="44">
        <f t="shared" si="101"/>
        <v>12.52404878638</v>
      </c>
      <c r="O465" s="44">
        <f t="shared" si="102"/>
        <v>0</v>
      </c>
      <c r="P465" s="2">
        <v>2341749</v>
      </c>
      <c r="Q465" s="2">
        <v>9.0622193539999998</v>
      </c>
      <c r="R465" s="111">
        <v>0.64537815099999996</v>
      </c>
      <c r="S465" s="111">
        <v>0.21129329799999999</v>
      </c>
      <c r="T465" s="111">
        <v>0.143328551</v>
      </c>
      <c r="U465" s="111">
        <v>0</v>
      </c>
      <c r="V465" s="110">
        <f t="shared" si="103"/>
        <v>7.3388115123377576E-2</v>
      </c>
      <c r="W465" s="110">
        <v>0.22500000000000001</v>
      </c>
      <c r="X465" s="110">
        <v>0.22500000000000001</v>
      </c>
      <c r="Y465" s="110">
        <f t="shared" si="104"/>
        <v>0.133763066225</v>
      </c>
      <c r="Z465" s="2">
        <v>0.1</v>
      </c>
      <c r="AA465" s="2">
        <v>0.17499999999999999</v>
      </c>
      <c r="AB465" s="2">
        <v>0.22500000000000001</v>
      </c>
      <c r="AC465" s="110"/>
      <c r="AD465" s="44">
        <f t="shared" si="105"/>
        <v>49.400393122916881</v>
      </c>
      <c r="AE465" s="44">
        <f t="shared" si="106"/>
        <v>28.303485245374915</v>
      </c>
      <c r="AF465" s="44">
        <f t="shared" si="107"/>
        <v>24.684900157954981</v>
      </c>
      <c r="AG465" s="44">
        <f t="shared" si="108"/>
        <v>0</v>
      </c>
      <c r="AH465" s="44">
        <f t="shared" si="109"/>
        <v>24.684900157954981</v>
      </c>
      <c r="AI465" s="44">
        <v>43.256944443999998</v>
      </c>
      <c r="AJ465" s="111">
        <f t="shared" si="110"/>
        <v>0.57065750887494615</v>
      </c>
      <c r="AK465" s="2">
        <f t="shared" si="111"/>
        <v>4175</v>
      </c>
    </row>
    <row r="466" spans="1:37">
      <c r="A466" s="2">
        <v>201</v>
      </c>
      <c r="B466" s="2" t="s">
        <v>256</v>
      </c>
      <c r="C466" s="2" t="s">
        <v>6</v>
      </c>
      <c r="D466" s="2" t="s">
        <v>442</v>
      </c>
      <c r="E466" s="2" t="s">
        <v>767</v>
      </c>
      <c r="F466" s="2" t="s">
        <v>64</v>
      </c>
      <c r="H466" s="2" t="s">
        <v>879</v>
      </c>
      <c r="I466" s="2">
        <v>36750</v>
      </c>
      <c r="J466" s="2">
        <v>20134</v>
      </c>
      <c r="K466" s="110">
        <f t="shared" si="98"/>
        <v>0.54786394557823126</v>
      </c>
      <c r="L466" s="44">
        <f t="shared" si="99"/>
        <v>0</v>
      </c>
      <c r="M466" s="44">
        <f t="shared" si="100"/>
        <v>40.328959309120002</v>
      </c>
      <c r="N466" s="44">
        <f t="shared" si="101"/>
        <v>42.524252885219987</v>
      </c>
      <c r="O466" s="44">
        <f t="shared" si="102"/>
        <v>17.816787704989999</v>
      </c>
      <c r="P466" s="2">
        <v>3256282</v>
      </c>
      <c r="Q466" s="2">
        <v>30.770187687</v>
      </c>
      <c r="R466" s="111">
        <v>0</v>
      </c>
      <c r="S466" s="111">
        <v>0.40060553599999998</v>
      </c>
      <c r="T466" s="111">
        <v>0.42241236599999998</v>
      </c>
      <c r="U466" s="111">
        <v>0.176982097</v>
      </c>
      <c r="V466" s="110">
        <f t="shared" si="103"/>
        <v>0.32838661545692516</v>
      </c>
      <c r="W466" s="110">
        <v>0.26881250000000001</v>
      </c>
      <c r="X466" s="110">
        <v>0.237936436</v>
      </c>
      <c r="Y466" s="110">
        <f t="shared" si="104"/>
        <v>0.21272375109981251</v>
      </c>
      <c r="Z466" s="2" t="s">
        <v>532</v>
      </c>
      <c r="AA466" s="2">
        <v>0.17499999999999999</v>
      </c>
      <c r="AB466" s="2">
        <v>0.22500000000000001</v>
      </c>
      <c r="AC466" s="110">
        <v>0.26881250000000001</v>
      </c>
      <c r="AD466" s="44">
        <f t="shared" si="105"/>
        <v>0</v>
      </c>
      <c r="AE466" s="44">
        <f t="shared" si="106"/>
        <v>61.824294620880956</v>
      </c>
      <c r="AF466" s="44">
        <f t="shared" si="107"/>
        <v>83.815302436768604</v>
      </c>
      <c r="AG466" s="44">
        <f t="shared" si="108"/>
        <v>41.954927145741188</v>
      </c>
      <c r="AH466" s="44">
        <f t="shared" si="109"/>
        <v>125.77022958250978</v>
      </c>
      <c r="AI466" s="44">
        <v>43.256944443999998</v>
      </c>
      <c r="AJ466" s="111">
        <f t="shared" si="110"/>
        <v>2.9075153411570862</v>
      </c>
      <c r="AK466" s="2">
        <f t="shared" si="111"/>
        <v>20114</v>
      </c>
    </row>
    <row r="467" spans="1:37">
      <c r="A467" s="2">
        <v>202</v>
      </c>
      <c r="B467" s="2" t="s">
        <v>257</v>
      </c>
      <c r="C467" s="2" t="s">
        <v>6</v>
      </c>
      <c r="D467" s="2" t="s">
        <v>442</v>
      </c>
      <c r="E467" s="2" t="s">
        <v>767</v>
      </c>
      <c r="F467" s="2" t="s">
        <v>64</v>
      </c>
      <c r="H467" s="2" t="s">
        <v>879</v>
      </c>
      <c r="I467" s="2">
        <v>35518</v>
      </c>
      <c r="J467" s="2">
        <v>19643</v>
      </c>
      <c r="K467" s="110">
        <f t="shared" si="98"/>
        <v>0.5530435272256321</v>
      </c>
      <c r="L467" s="44">
        <f t="shared" si="99"/>
        <v>0</v>
      </c>
      <c r="M467" s="44">
        <f t="shared" si="100"/>
        <v>30.527532900735</v>
      </c>
      <c r="N467" s="44">
        <f t="shared" si="101"/>
        <v>47.842259700104997</v>
      </c>
      <c r="O467" s="44">
        <f t="shared" si="102"/>
        <v>19.845207399159996</v>
      </c>
      <c r="P467" s="2">
        <v>2469801</v>
      </c>
      <c r="Q467" s="2">
        <v>49.792028553999998</v>
      </c>
      <c r="R467" s="111">
        <v>0</v>
      </c>
      <c r="S467" s="111">
        <v>0.31082352899999999</v>
      </c>
      <c r="T467" s="111">
        <v>0.48711764699999999</v>
      </c>
      <c r="U467" s="111">
        <v>0.202058824</v>
      </c>
      <c r="V467" s="110">
        <f t="shared" si="103"/>
        <v>0.38114458640275356</v>
      </c>
      <c r="W467" s="110">
        <v>0.27040624999999996</v>
      </c>
      <c r="X467" s="110">
        <v>0.23535323</v>
      </c>
      <c r="Y467" s="110">
        <f t="shared" si="104"/>
        <v>0.21659402577249998</v>
      </c>
      <c r="Z467" s="2" t="s">
        <v>532</v>
      </c>
      <c r="AA467" s="2">
        <v>0.17499999999999999</v>
      </c>
      <c r="AB467" s="2">
        <v>0.22500000000000001</v>
      </c>
      <c r="AC467" s="110">
        <v>0.2603125</v>
      </c>
      <c r="AD467" s="44">
        <f t="shared" si="105"/>
        <v>0</v>
      </c>
      <c r="AE467" s="44">
        <f t="shared" si="106"/>
        <v>46.798707936826752</v>
      </c>
      <c r="AF467" s="44">
        <f t="shared" si="107"/>
        <v>94.297093868906956</v>
      </c>
      <c r="AG467" s="44">
        <f t="shared" si="108"/>
        <v>45.253770627582007</v>
      </c>
      <c r="AH467" s="44">
        <f t="shared" si="109"/>
        <v>139.55086449648897</v>
      </c>
      <c r="AI467" s="44">
        <v>43.256944443999998</v>
      </c>
      <c r="AJ467" s="111">
        <f t="shared" si="110"/>
        <v>3.2260915857602956</v>
      </c>
      <c r="AK467" s="2">
        <f t="shared" si="111"/>
        <v>22562</v>
      </c>
    </row>
    <row r="468" spans="1:37">
      <c r="A468" s="2">
        <v>203</v>
      </c>
      <c r="B468" s="2" t="s">
        <v>258</v>
      </c>
      <c r="C468" s="2" t="s">
        <v>6</v>
      </c>
      <c r="D468" s="2" t="s">
        <v>442</v>
      </c>
      <c r="E468" s="2" t="s">
        <v>767</v>
      </c>
      <c r="F468" s="2" t="s">
        <v>64</v>
      </c>
      <c r="H468" s="2" t="s">
        <v>879</v>
      </c>
      <c r="I468" s="2">
        <v>34411</v>
      </c>
      <c r="J468" s="2">
        <v>23463</v>
      </c>
      <c r="K468" s="110">
        <f t="shared" si="98"/>
        <v>0.68184592136235511</v>
      </c>
      <c r="L468" s="44">
        <f t="shared" si="99"/>
        <v>11.749660244685002</v>
      </c>
      <c r="M468" s="44">
        <f t="shared" si="100"/>
        <v>67.955530966289999</v>
      </c>
      <c r="N468" s="44">
        <f t="shared" si="101"/>
        <v>37.609808789025003</v>
      </c>
      <c r="O468" s="44">
        <f t="shared" si="102"/>
        <v>0</v>
      </c>
      <c r="P468" s="2">
        <v>3031386</v>
      </c>
      <c r="Q468" s="2">
        <v>21.026961152999998</v>
      </c>
      <c r="R468" s="111">
        <v>0.100154799</v>
      </c>
      <c r="S468" s="111">
        <v>0.57925696599999998</v>
      </c>
      <c r="T468" s="111">
        <v>0.320588235</v>
      </c>
      <c r="U468" s="111">
        <v>0</v>
      </c>
      <c r="V468" s="110">
        <f t="shared" si="103"/>
        <v>0.21859178047150621</v>
      </c>
      <c r="W468" s="110">
        <v>0.23746875000000003</v>
      </c>
      <c r="X468" s="110">
        <v>0.22500000000000001</v>
      </c>
      <c r="Y468" s="110">
        <f t="shared" si="104"/>
        <v>0.18351780182499999</v>
      </c>
      <c r="Z468" s="2">
        <v>0.1</v>
      </c>
      <c r="AA468" s="2">
        <v>0.17499999999999999</v>
      </c>
      <c r="AB468" s="2">
        <v>0.22500000000000001</v>
      </c>
      <c r="AC468" s="110"/>
      <c r="AD468" s="44">
        <f t="shared" si="105"/>
        <v>10.292702374344062</v>
      </c>
      <c r="AE468" s="44">
        <f t="shared" si="106"/>
        <v>104.17582897132257</v>
      </c>
      <c r="AF468" s="44">
        <f t="shared" si="107"/>
        <v>74.128933123168267</v>
      </c>
      <c r="AG468" s="44">
        <f t="shared" si="108"/>
        <v>0</v>
      </c>
      <c r="AH468" s="44">
        <f t="shared" si="109"/>
        <v>74.128933123168267</v>
      </c>
      <c r="AI468" s="44">
        <v>43.256944443999998</v>
      </c>
      <c r="AJ468" s="111">
        <f t="shared" si="110"/>
        <v>1.7136886129147386</v>
      </c>
      <c r="AK468" s="2">
        <f t="shared" si="111"/>
        <v>12537</v>
      </c>
    </row>
    <row r="469" spans="1:37">
      <c r="A469" s="2">
        <v>204</v>
      </c>
      <c r="B469" s="2" t="s">
        <v>259</v>
      </c>
      <c r="C469" s="2" t="s">
        <v>6</v>
      </c>
      <c r="D469" s="2" t="s">
        <v>442</v>
      </c>
      <c r="E469" s="2" t="s">
        <v>767</v>
      </c>
      <c r="F469" s="2" t="s">
        <v>64</v>
      </c>
      <c r="H469" s="2" t="s">
        <v>879</v>
      </c>
      <c r="I469" s="2">
        <v>1795</v>
      </c>
      <c r="J469" s="2">
        <v>872</v>
      </c>
      <c r="K469" s="110">
        <f t="shared" si="98"/>
        <v>0.48579387186629525</v>
      </c>
      <c r="L469" s="44">
        <f t="shared" si="99"/>
        <v>0.40073529540000002</v>
      </c>
      <c r="M469" s="44">
        <f t="shared" si="100"/>
        <v>3.9592647046000002</v>
      </c>
      <c r="N469" s="44">
        <f t="shared" si="101"/>
        <v>0</v>
      </c>
      <c r="O469" s="44">
        <f t="shared" si="102"/>
        <v>0</v>
      </c>
      <c r="P469" s="2">
        <v>2288538</v>
      </c>
      <c r="Q469" s="2">
        <v>0</v>
      </c>
      <c r="R469" s="111">
        <v>9.1911765000000006E-2</v>
      </c>
      <c r="S469" s="111">
        <v>0.90808823500000002</v>
      </c>
      <c r="T469" s="111">
        <v>0</v>
      </c>
      <c r="U469" s="111">
        <v>0</v>
      </c>
      <c r="V469" s="110">
        <f t="shared" si="103"/>
        <v>0</v>
      </c>
      <c r="W469" s="110">
        <v>0.17796875000000001</v>
      </c>
      <c r="X469" s="110"/>
      <c r="Y469" s="110">
        <f t="shared" si="104"/>
        <v>0.16810661762500001</v>
      </c>
      <c r="Z469" s="2">
        <v>0.1</v>
      </c>
      <c r="AA469" s="2">
        <v>0.17499999999999999</v>
      </c>
      <c r="AB469" s="2" t="s">
        <v>532</v>
      </c>
      <c r="AC469" s="110"/>
      <c r="AD469" s="44">
        <f t="shared" si="105"/>
        <v>0.35104411877040009</v>
      </c>
      <c r="AE469" s="44">
        <f t="shared" si="106"/>
        <v>6.0695527921518</v>
      </c>
      <c r="AF469" s="44">
        <f t="shared" si="107"/>
        <v>0</v>
      </c>
      <c r="AG469" s="44">
        <f t="shared" si="108"/>
        <v>0</v>
      </c>
      <c r="AH469" s="44">
        <f t="shared" si="109"/>
        <v>0</v>
      </c>
      <c r="AI469" s="44">
        <v>43.256944443999998</v>
      </c>
      <c r="AJ469" s="111">
        <f t="shared" si="110"/>
        <v>0</v>
      </c>
      <c r="AK469" s="2">
        <f t="shared" si="111"/>
        <v>0</v>
      </c>
    </row>
    <row r="470" spans="1:37">
      <c r="A470" s="2">
        <v>205</v>
      </c>
      <c r="B470" s="2" t="s">
        <v>260</v>
      </c>
      <c r="C470" s="2" t="s">
        <v>6</v>
      </c>
      <c r="D470" s="2" t="s">
        <v>442</v>
      </c>
      <c r="E470" s="2" t="s">
        <v>767</v>
      </c>
      <c r="F470" s="2" t="s">
        <v>64</v>
      </c>
      <c r="H470" s="2" t="s">
        <v>879</v>
      </c>
      <c r="I470" s="2">
        <v>29203</v>
      </c>
      <c r="J470" s="2">
        <v>17232</v>
      </c>
      <c r="K470" s="110">
        <f t="shared" si="98"/>
        <v>0.59007636201760094</v>
      </c>
      <c r="L470" s="44">
        <f t="shared" si="99"/>
        <v>22.73715210168</v>
      </c>
      <c r="M470" s="44">
        <f t="shared" si="100"/>
        <v>48.661612553519994</v>
      </c>
      <c r="N470" s="44">
        <f t="shared" si="101"/>
        <v>14.761235258639999</v>
      </c>
      <c r="O470" s="44">
        <f t="shared" si="102"/>
        <v>0</v>
      </c>
      <c r="P470" s="2">
        <v>1993741</v>
      </c>
      <c r="Q470" s="2">
        <v>12.080271008</v>
      </c>
      <c r="R470" s="111">
        <v>0.26389452299999999</v>
      </c>
      <c r="S470" s="111">
        <v>0.56478194699999995</v>
      </c>
      <c r="T470" s="111">
        <v>0.171323529</v>
      </c>
      <c r="U470" s="111">
        <v>0</v>
      </c>
      <c r="V470" s="110">
        <f t="shared" si="103"/>
        <v>0.10109396472033695</v>
      </c>
      <c r="W470" s="110">
        <v>0.22500000000000001</v>
      </c>
      <c r="X470" s="110">
        <v>0.22500000000000001</v>
      </c>
      <c r="Y470" s="110">
        <f t="shared" si="104"/>
        <v>0.16377408704999999</v>
      </c>
      <c r="Z470" s="2">
        <v>0.1</v>
      </c>
      <c r="AA470" s="2">
        <v>0.17499999999999999</v>
      </c>
      <c r="AB470" s="2">
        <v>0.22500000000000001</v>
      </c>
      <c r="AC470" s="110"/>
      <c r="AD470" s="44">
        <f t="shared" si="105"/>
        <v>19.917745241071678</v>
      </c>
      <c r="AE470" s="44">
        <f t="shared" si="106"/>
        <v>74.598252044546157</v>
      </c>
      <c r="AF470" s="44">
        <f t="shared" si="107"/>
        <v>29.094394694779439</v>
      </c>
      <c r="AG470" s="44">
        <f t="shared" si="108"/>
        <v>0</v>
      </c>
      <c r="AH470" s="44">
        <f t="shared" si="109"/>
        <v>29.094394694779439</v>
      </c>
      <c r="AI470" s="44">
        <v>43.256944443999998</v>
      </c>
      <c r="AJ470" s="111">
        <f t="shared" si="110"/>
        <v>0.6725947722092287</v>
      </c>
      <c r="AK470" s="2">
        <f t="shared" si="111"/>
        <v>4920</v>
      </c>
    </row>
    <row r="471" spans="1:37">
      <c r="A471" s="2">
        <v>206</v>
      </c>
      <c r="B471" s="2" t="s">
        <v>261</v>
      </c>
      <c r="C471" s="2" t="s">
        <v>6</v>
      </c>
      <c r="D471" s="2" t="s">
        <v>442</v>
      </c>
      <c r="E471" s="2" t="s">
        <v>767</v>
      </c>
      <c r="F471" s="2" t="s">
        <v>64</v>
      </c>
      <c r="H471" s="2" t="s">
        <v>879</v>
      </c>
      <c r="I471" s="2">
        <v>31965</v>
      </c>
      <c r="J471" s="2">
        <v>16732</v>
      </c>
      <c r="K471" s="110">
        <f t="shared" si="98"/>
        <v>0.52344752072579381</v>
      </c>
      <c r="L471" s="44">
        <f t="shared" si="99"/>
        <v>34.427144534299991</v>
      </c>
      <c r="M471" s="44">
        <f t="shared" si="100"/>
        <v>38.4609469635</v>
      </c>
      <c r="N471" s="44">
        <f t="shared" si="101"/>
        <v>10.771908502200002</v>
      </c>
      <c r="O471" s="44">
        <f t="shared" si="102"/>
        <v>0</v>
      </c>
      <c r="P471" s="2">
        <v>1802040</v>
      </c>
      <c r="Q471" s="2">
        <v>10.317953036</v>
      </c>
      <c r="R471" s="111">
        <v>0.41151260499999998</v>
      </c>
      <c r="S471" s="111">
        <v>0.45972922500000002</v>
      </c>
      <c r="T471" s="111">
        <v>0.12875817000000001</v>
      </c>
      <c r="U471" s="111">
        <v>0</v>
      </c>
      <c r="V471" s="110">
        <f t="shared" si="103"/>
        <v>6.7398144859690284E-2</v>
      </c>
      <c r="W471" s="110">
        <v>0.22500000000000001</v>
      </c>
      <c r="X471" s="110">
        <v>0.22500000000000001</v>
      </c>
      <c r="Y471" s="110">
        <f t="shared" si="104"/>
        <v>0.150574463125</v>
      </c>
      <c r="Z471" s="2">
        <v>0.1</v>
      </c>
      <c r="AA471" s="2">
        <v>0.17499999999999999</v>
      </c>
      <c r="AB471" s="2">
        <v>0.22500000000000001</v>
      </c>
      <c r="AC471" s="110"/>
      <c r="AD471" s="44">
        <f t="shared" si="105"/>
        <v>30.158178612046797</v>
      </c>
      <c r="AE471" s="44">
        <f t="shared" si="106"/>
        <v>58.960631695045493</v>
      </c>
      <c r="AF471" s="44">
        <f t="shared" si="107"/>
        <v>21.231431657836207</v>
      </c>
      <c r="AG471" s="44">
        <f t="shared" si="108"/>
        <v>0</v>
      </c>
      <c r="AH471" s="44">
        <f t="shared" si="109"/>
        <v>21.231431657836207</v>
      </c>
      <c r="AI471" s="44">
        <v>43.256944443999998</v>
      </c>
      <c r="AJ471" s="111">
        <f t="shared" si="110"/>
        <v>0.49082134512117942</v>
      </c>
      <c r="AK471" s="2">
        <f t="shared" si="111"/>
        <v>3591</v>
      </c>
    </row>
    <row r="472" spans="1:37">
      <c r="A472" s="2">
        <v>217</v>
      </c>
      <c r="B472" s="2" t="s">
        <v>270</v>
      </c>
      <c r="C472" s="2" t="s">
        <v>5</v>
      </c>
      <c r="D472" s="2" t="s">
        <v>447</v>
      </c>
      <c r="E472" s="2" t="s">
        <v>767</v>
      </c>
      <c r="F472" s="2" t="s">
        <v>64</v>
      </c>
      <c r="H472" s="2" t="s">
        <v>879</v>
      </c>
      <c r="I472" s="2">
        <v>2056</v>
      </c>
      <c r="J472" s="2">
        <v>747</v>
      </c>
      <c r="K472" s="110">
        <f t="shared" si="98"/>
        <v>0.36332684824902722</v>
      </c>
      <c r="L472" s="44">
        <f t="shared" si="99"/>
        <v>0</v>
      </c>
      <c r="M472" s="44">
        <f t="shared" si="100"/>
        <v>0</v>
      </c>
      <c r="N472" s="44">
        <f t="shared" si="101"/>
        <v>1.30133484315</v>
      </c>
      <c r="O472" s="44">
        <f t="shared" si="102"/>
        <v>2.4336651568500001</v>
      </c>
      <c r="P472" s="2">
        <v>633288</v>
      </c>
      <c r="Q472" s="2">
        <v>8.7956214159999995</v>
      </c>
      <c r="R472" s="111">
        <v>0</v>
      </c>
      <c r="S472" s="111">
        <v>0</v>
      </c>
      <c r="T472" s="111">
        <v>0.34841629000000002</v>
      </c>
      <c r="U472" s="111">
        <v>0.65158371000000004</v>
      </c>
      <c r="V472" s="110">
        <f t="shared" si="103"/>
        <v>0.36332684824902722</v>
      </c>
      <c r="W472" s="110">
        <v>0.30174999999999996</v>
      </c>
      <c r="X472" s="110">
        <v>0.26006674200000002</v>
      </c>
      <c r="Y472" s="110">
        <f t="shared" si="104"/>
        <v>0.26006674184233669</v>
      </c>
      <c r="Z472" s="2" t="s">
        <v>532</v>
      </c>
      <c r="AA472" s="2" t="s">
        <v>532</v>
      </c>
      <c r="AB472" s="2">
        <v>0.22500000000000001</v>
      </c>
      <c r="AC472" s="110">
        <v>0.278817708</v>
      </c>
      <c r="AD472" s="44">
        <f t="shared" si="105"/>
        <v>0</v>
      </c>
      <c r="AE472" s="44">
        <f t="shared" si="106"/>
        <v>0</v>
      </c>
      <c r="AF472" s="44">
        <f t="shared" si="107"/>
        <v>2.5649309758486503</v>
      </c>
      <c r="AG472" s="44">
        <f t="shared" si="108"/>
        <v>5.9440887237940272</v>
      </c>
      <c r="AH472" s="44">
        <f t="shared" si="109"/>
        <v>8.5090196996426783</v>
      </c>
      <c r="AI472" s="44">
        <v>24.986944443999999</v>
      </c>
      <c r="AJ472" s="111">
        <f t="shared" si="110"/>
        <v>0.34053862482917197</v>
      </c>
      <c r="AK472" s="2">
        <f t="shared" si="111"/>
        <v>1245</v>
      </c>
    </row>
    <row r="473" spans="1:37">
      <c r="A473" s="2">
        <v>218</v>
      </c>
      <c r="B473" s="2" t="s">
        <v>271</v>
      </c>
      <c r="C473" s="2" t="s">
        <v>5</v>
      </c>
      <c r="D473" s="2" t="s">
        <v>447</v>
      </c>
      <c r="E473" s="2" t="s">
        <v>767</v>
      </c>
      <c r="F473" s="2" t="s">
        <v>64</v>
      </c>
      <c r="H473" s="2" t="s">
        <v>879</v>
      </c>
      <c r="I473" s="2">
        <v>15000</v>
      </c>
      <c r="J473" s="2">
        <v>8484</v>
      </c>
      <c r="K473" s="110">
        <f t="shared" si="98"/>
        <v>0.56559999999999999</v>
      </c>
      <c r="L473" s="44">
        <f t="shared" si="99"/>
        <v>0</v>
      </c>
      <c r="M473" s="44">
        <f t="shared" si="100"/>
        <v>4.9111925104200003</v>
      </c>
      <c r="N473" s="44">
        <f t="shared" si="101"/>
        <v>18.55843494666</v>
      </c>
      <c r="O473" s="44">
        <f t="shared" si="102"/>
        <v>18.95037254292</v>
      </c>
      <c r="P473" s="2">
        <v>1832159</v>
      </c>
      <c r="Q473" s="2">
        <v>34.353411563999998</v>
      </c>
      <c r="R473" s="111">
        <v>0</v>
      </c>
      <c r="S473" s="111">
        <v>0.115775401</v>
      </c>
      <c r="T473" s="111">
        <v>0.437492573</v>
      </c>
      <c r="U473" s="111">
        <v>0.446732026</v>
      </c>
      <c r="V473" s="110">
        <f t="shared" si="103"/>
        <v>0.50011743319439994</v>
      </c>
      <c r="W473" s="110">
        <v>0.28740624999999997</v>
      </c>
      <c r="X473" s="110">
        <v>0.247135153</v>
      </c>
      <c r="Y473" s="110">
        <f t="shared" si="104"/>
        <v>0.23878367683912499</v>
      </c>
      <c r="Z473" s="2" t="s">
        <v>532</v>
      </c>
      <c r="AA473" s="2">
        <v>0.17499999999999999</v>
      </c>
      <c r="AB473" s="2">
        <v>0.22500000000000001</v>
      </c>
      <c r="AC473" s="110">
        <v>0.26881250000000001</v>
      </c>
      <c r="AD473" s="44">
        <f t="shared" si="105"/>
        <v>0</v>
      </c>
      <c r="AE473" s="44">
        <f t="shared" si="106"/>
        <v>7.5288581184738597</v>
      </c>
      <c r="AF473" s="44">
        <f t="shared" si="107"/>
        <v>36.578675279866857</v>
      </c>
      <c r="AG473" s="44">
        <f t="shared" si="108"/>
        <v>44.624289888136666</v>
      </c>
      <c r="AH473" s="44">
        <f t="shared" si="109"/>
        <v>81.202965168003516</v>
      </c>
      <c r="AI473" s="44">
        <v>24.986944443999999</v>
      </c>
      <c r="AJ473" s="111">
        <f t="shared" si="110"/>
        <v>3.2498157327716961</v>
      </c>
      <c r="AK473" s="2">
        <f t="shared" si="111"/>
        <v>12503</v>
      </c>
    </row>
    <row r="474" spans="1:37">
      <c r="A474" s="2">
        <v>219</v>
      </c>
      <c r="B474" s="2" t="s">
        <v>272</v>
      </c>
      <c r="C474" s="2" t="s">
        <v>5</v>
      </c>
      <c r="D474" s="2" t="s">
        <v>447</v>
      </c>
      <c r="E474" s="2" t="s">
        <v>767</v>
      </c>
      <c r="F474" s="2" t="s">
        <v>64</v>
      </c>
      <c r="H474" s="2" t="s">
        <v>879</v>
      </c>
      <c r="I474" s="2">
        <v>16261</v>
      </c>
      <c r="J474" s="2">
        <v>4747</v>
      </c>
      <c r="K474" s="110">
        <f t="shared" si="98"/>
        <v>0.29192546583850931</v>
      </c>
      <c r="L474" s="44">
        <f t="shared" si="99"/>
        <v>13.022254294334999</v>
      </c>
      <c r="M474" s="44">
        <f t="shared" si="100"/>
        <v>7.7644863984550003</v>
      </c>
      <c r="N474" s="44">
        <f t="shared" si="101"/>
        <v>2.9482593072100003</v>
      </c>
      <c r="O474" s="44">
        <f t="shared" si="102"/>
        <v>0</v>
      </c>
      <c r="P474" s="2">
        <v>1343458</v>
      </c>
      <c r="Q474" s="2">
        <v>3.15818478</v>
      </c>
      <c r="R474" s="111">
        <v>0.54865196100000002</v>
      </c>
      <c r="S474" s="111">
        <v>0.32713235299999999</v>
      </c>
      <c r="T474" s="111">
        <v>0.12421568600000001</v>
      </c>
      <c r="U474" s="111">
        <v>0</v>
      </c>
      <c r="V474" s="110">
        <f t="shared" si="103"/>
        <v>3.6261722000000003E-2</v>
      </c>
      <c r="W474" s="110">
        <v>0.22500000000000001</v>
      </c>
      <c r="X474" s="110">
        <v>0.22500000000000001</v>
      </c>
      <c r="Y474" s="110">
        <f t="shared" si="104"/>
        <v>0.14006188722500001</v>
      </c>
      <c r="Z474" s="2">
        <v>0.1</v>
      </c>
      <c r="AA474" s="2">
        <v>0.17499999999999999</v>
      </c>
      <c r="AB474" s="2">
        <v>0.22500000000000001</v>
      </c>
      <c r="AC474" s="110"/>
      <c r="AD474" s="44">
        <f t="shared" si="105"/>
        <v>11.40749476183746</v>
      </c>
      <c r="AE474" s="44">
        <f t="shared" si="106"/>
        <v>11.902957648831514</v>
      </c>
      <c r="AF474" s="44">
        <f t="shared" si="107"/>
        <v>5.811019094510911</v>
      </c>
      <c r="AG474" s="44">
        <f t="shared" si="108"/>
        <v>0</v>
      </c>
      <c r="AH474" s="44">
        <f t="shared" si="109"/>
        <v>5.811019094510911</v>
      </c>
      <c r="AI474" s="44">
        <v>24.986944443999999</v>
      </c>
      <c r="AJ474" s="111">
        <f t="shared" si="110"/>
        <v>0.23256221294021745</v>
      </c>
      <c r="AK474" s="2">
        <f t="shared" si="111"/>
        <v>983</v>
      </c>
    </row>
    <row r="475" spans="1:37">
      <c r="A475" s="2">
        <v>220</v>
      </c>
      <c r="B475" s="2" t="s">
        <v>273</v>
      </c>
      <c r="C475" s="2" t="s">
        <v>5</v>
      </c>
      <c r="D475" s="2" t="s">
        <v>447</v>
      </c>
      <c r="E475" s="2" t="s">
        <v>767</v>
      </c>
      <c r="F475" s="2" t="s">
        <v>64</v>
      </c>
      <c r="H475" s="2" t="s">
        <v>879</v>
      </c>
      <c r="I475" s="2">
        <v>15742</v>
      </c>
      <c r="J475" s="2">
        <v>5800</v>
      </c>
      <c r="K475" s="110">
        <f t="shared" si="98"/>
        <v>0.36844111294625842</v>
      </c>
      <c r="L475" s="44">
        <f t="shared" si="99"/>
        <v>16.052352948000003</v>
      </c>
      <c r="M475" s="44">
        <f t="shared" si="100"/>
        <v>12.947647052000001</v>
      </c>
      <c r="N475" s="44">
        <f t="shared" si="101"/>
        <v>0</v>
      </c>
      <c r="O475" s="44">
        <f t="shared" si="102"/>
        <v>0</v>
      </c>
      <c r="P475" s="2">
        <v>1617347</v>
      </c>
      <c r="Q475" s="2">
        <v>0</v>
      </c>
      <c r="R475" s="111">
        <v>0.55352941200000005</v>
      </c>
      <c r="S475" s="111">
        <v>0.446470588</v>
      </c>
      <c r="T475" s="111">
        <v>0</v>
      </c>
      <c r="U475" s="111">
        <v>0</v>
      </c>
      <c r="V475" s="110">
        <f t="shared" si="103"/>
        <v>0</v>
      </c>
      <c r="W475" s="110">
        <v>0.19284374999999998</v>
      </c>
      <c r="X475" s="110"/>
      <c r="Y475" s="110">
        <f t="shared" si="104"/>
        <v>0.13348529409999998</v>
      </c>
      <c r="Z475" s="2">
        <v>0.1</v>
      </c>
      <c r="AA475" s="2">
        <v>0.17499999999999999</v>
      </c>
      <c r="AB475" s="2" t="s">
        <v>532</v>
      </c>
      <c r="AC475" s="110"/>
      <c r="AD475" s="44">
        <f t="shared" si="105"/>
        <v>14.061861182448004</v>
      </c>
      <c r="AE475" s="44">
        <f t="shared" si="106"/>
        <v>19.848742930716</v>
      </c>
      <c r="AF475" s="44">
        <f t="shared" si="107"/>
        <v>0</v>
      </c>
      <c r="AG475" s="44">
        <f t="shared" si="108"/>
        <v>0</v>
      </c>
      <c r="AH475" s="44">
        <f t="shared" si="109"/>
        <v>0</v>
      </c>
      <c r="AI475" s="44">
        <v>24.986944443999999</v>
      </c>
      <c r="AJ475" s="111">
        <f t="shared" si="110"/>
        <v>0</v>
      </c>
      <c r="AK475" s="2">
        <f t="shared" si="111"/>
        <v>0</v>
      </c>
    </row>
    <row r="476" spans="1:37">
      <c r="A476" s="2">
        <v>215</v>
      </c>
      <c r="B476" s="2" t="s">
        <v>445</v>
      </c>
      <c r="C476" s="2" t="s">
        <v>4</v>
      </c>
      <c r="D476" s="2" t="s">
        <v>444</v>
      </c>
      <c r="E476" s="2" t="s">
        <v>767</v>
      </c>
      <c r="F476" s="2" t="s">
        <v>64</v>
      </c>
      <c r="H476" s="2" t="s">
        <v>879</v>
      </c>
      <c r="I476" s="2">
        <v>12201</v>
      </c>
      <c r="J476" s="2">
        <v>4049</v>
      </c>
      <c r="K476" s="110">
        <f t="shared" si="98"/>
        <v>0.33185804442258832</v>
      </c>
      <c r="L476" s="44">
        <f t="shared" si="99"/>
        <v>10.259451472969998</v>
      </c>
      <c r="M476" s="44">
        <f t="shared" si="100"/>
        <v>6.7906986209350002</v>
      </c>
      <c r="N476" s="44">
        <f t="shared" si="101"/>
        <v>3.1948499060950004</v>
      </c>
      <c r="O476" s="44">
        <f t="shared" si="102"/>
        <v>0</v>
      </c>
      <c r="P476" s="2">
        <v>1092193</v>
      </c>
      <c r="Q476" s="2">
        <v>4.0283098199999996</v>
      </c>
      <c r="R476" s="111">
        <v>0.50676470600000001</v>
      </c>
      <c r="S476" s="111">
        <v>0.33542596299999999</v>
      </c>
      <c r="T476" s="111">
        <v>0.157809331</v>
      </c>
      <c r="U476" s="111">
        <v>0</v>
      </c>
      <c r="V476" s="110">
        <f t="shared" si="103"/>
        <v>5.2370295977296942E-2</v>
      </c>
      <c r="W476" s="110">
        <v>0.22500000000000001</v>
      </c>
      <c r="X476" s="110">
        <v>0.22500000000000001</v>
      </c>
      <c r="Y476" s="110">
        <f t="shared" si="104"/>
        <v>0.1448831136</v>
      </c>
      <c r="Z476" s="2">
        <v>0.1</v>
      </c>
      <c r="AA476" s="2">
        <v>0.17499999999999999</v>
      </c>
      <c r="AB476" s="2">
        <v>0.22500000000000001</v>
      </c>
      <c r="AC476" s="110"/>
      <c r="AD476" s="44">
        <f t="shared" si="105"/>
        <v>8.9872794903217184</v>
      </c>
      <c r="AE476" s="44">
        <f t="shared" si="106"/>
        <v>10.410140985893355</v>
      </c>
      <c r="AF476" s="44">
        <f t="shared" si="107"/>
        <v>6.2970491649132461</v>
      </c>
      <c r="AG476" s="44">
        <f t="shared" si="108"/>
        <v>0</v>
      </c>
      <c r="AH476" s="44">
        <f t="shared" si="109"/>
        <v>6.2970491649132461</v>
      </c>
      <c r="AI476" s="44">
        <v>13.025</v>
      </c>
      <c r="AJ476" s="111">
        <f t="shared" si="110"/>
        <v>0.48345866909122809</v>
      </c>
      <c r="AK476" s="2">
        <f t="shared" si="111"/>
        <v>1065</v>
      </c>
    </row>
    <row r="477" spans="1:37">
      <c r="A477" s="2">
        <v>216</v>
      </c>
      <c r="B477" s="2" t="s">
        <v>446</v>
      </c>
      <c r="C477" s="2" t="s">
        <v>4</v>
      </c>
      <c r="D477" s="2" t="s">
        <v>444</v>
      </c>
      <c r="E477" s="2" t="s">
        <v>767</v>
      </c>
      <c r="F477" s="2" t="s">
        <v>64</v>
      </c>
      <c r="H477" s="2" t="s">
        <v>879</v>
      </c>
      <c r="I477" s="2">
        <v>8040</v>
      </c>
      <c r="J477" s="2">
        <v>1420</v>
      </c>
      <c r="K477" s="110">
        <f t="shared" si="98"/>
        <v>0.17661691542288557</v>
      </c>
      <c r="L477" s="44">
        <f t="shared" si="99"/>
        <v>5.3167962197999996</v>
      </c>
      <c r="M477" s="44">
        <f t="shared" si="100"/>
        <v>0.61045972529999992</v>
      </c>
      <c r="N477" s="44">
        <f t="shared" si="101"/>
        <v>0.35544430380000003</v>
      </c>
      <c r="O477" s="44">
        <f t="shared" si="102"/>
        <v>0.81729975109999997</v>
      </c>
      <c r="P477" s="2">
        <v>971995</v>
      </c>
      <c r="Q477" s="2">
        <v>1.500492897</v>
      </c>
      <c r="R477" s="111">
        <v>0.74884453799999995</v>
      </c>
      <c r="S477" s="111">
        <v>8.5980242999999998E-2</v>
      </c>
      <c r="T477" s="111">
        <v>5.0062578000000003E-2</v>
      </c>
      <c r="U477" s="111">
        <v>0.115112641</v>
      </c>
      <c r="V477" s="110">
        <f t="shared" si="103"/>
        <v>2.9172737684079603E-2</v>
      </c>
      <c r="W477" s="110">
        <v>0.26509375000000002</v>
      </c>
      <c r="X477" s="110">
        <v>0.25294182700000001</v>
      </c>
      <c r="Y477" s="110">
        <f t="shared" si="104"/>
        <v>0.13171071805009374</v>
      </c>
      <c r="Z477" s="2">
        <v>0.1</v>
      </c>
      <c r="AA477" s="2">
        <v>0.17499999999999999</v>
      </c>
      <c r="AB477" s="2">
        <v>0.22500000000000001</v>
      </c>
      <c r="AC477" s="110">
        <v>0.26509375000000002</v>
      </c>
      <c r="AD477" s="44">
        <f t="shared" si="105"/>
        <v>4.6575134885448</v>
      </c>
      <c r="AE477" s="44">
        <f t="shared" si="106"/>
        <v>0.93583475888489986</v>
      </c>
      <c r="AF477" s="44">
        <f t="shared" si="107"/>
        <v>0.7005807227898001</v>
      </c>
      <c r="AG477" s="44">
        <f t="shared" si="108"/>
        <v>1.8979508496241311</v>
      </c>
      <c r="AH477" s="44">
        <f t="shared" si="109"/>
        <v>2.5985315724139313</v>
      </c>
      <c r="AI477" s="44">
        <v>13.025</v>
      </c>
      <c r="AJ477" s="111">
        <f t="shared" si="110"/>
        <v>0.19950338367861276</v>
      </c>
      <c r="AK477" s="2">
        <f t="shared" si="111"/>
        <v>391</v>
      </c>
    </row>
    <row r="478" spans="1:37">
      <c r="A478" s="2">
        <v>312</v>
      </c>
      <c r="B478" s="2" t="s">
        <v>362</v>
      </c>
      <c r="C478" s="2" t="s">
        <v>3</v>
      </c>
      <c r="D478" s="2" t="s">
        <v>418</v>
      </c>
      <c r="E478" s="2" t="s">
        <v>767</v>
      </c>
      <c r="F478" s="2" t="s">
        <v>64</v>
      </c>
      <c r="H478" s="2" t="s">
        <v>879</v>
      </c>
      <c r="I478" s="2">
        <v>467</v>
      </c>
      <c r="J478" s="2">
        <v>179</v>
      </c>
      <c r="K478" s="110">
        <f t="shared" si="98"/>
        <v>0.38329764453961457</v>
      </c>
      <c r="L478" s="44">
        <f t="shared" si="99"/>
        <v>0.12058787064499998</v>
      </c>
      <c r="M478" s="44">
        <f t="shared" si="100"/>
        <v>0.10442391825499998</v>
      </c>
      <c r="N478" s="44">
        <f t="shared" si="101"/>
        <v>0.10442391825499998</v>
      </c>
      <c r="O478" s="44">
        <f t="shared" si="102"/>
        <v>0.56556429284500009</v>
      </c>
      <c r="R478" s="111">
        <v>0.13473505099999999</v>
      </c>
      <c r="S478" s="111">
        <v>0.116674769</v>
      </c>
      <c r="T478" s="111">
        <v>0.116674769</v>
      </c>
      <c r="U478" s="111">
        <v>0.63191541100000004</v>
      </c>
      <c r="V478" s="110">
        <f t="shared" si="103"/>
        <v>0.2869328527194861</v>
      </c>
      <c r="W478" s="110">
        <v>0.46378125000000003</v>
      </c>
      <c r="X478" s="110">
        <v>0.34011382099999998</v>
      </c>
      <c r="Y478" s="110">
        <f t="shared" si="104"/>
        <v>0.28849745632951102</v>
      </c>
      <c r="Z478" s="2">
        <v>0.1</v>
      </c>
      <c r="AA478" s="2">
        <v>0.17499999999999999</v>
      </c>
      <c r="AB478" s="2">
        <v>0.22500000000000001</v>
      </c>
      <c r="AC478" s="110">
        <v>0.36136805599999999</v>
      </c>
      <c r="AD478" s="44">
        <f t="shared" si="105"/>
        <v>0.10563497468501998</v>
      </c>
      <c r="AE478" s="44">
        <f t="shared" si="106"/>
        <v>0.16008186668491495</v>
      </c>
      <c r="AF478" s="44">
        <f t="shared" si="107"/>
        <v>0.20581954288060497</v>
      </c>
      <c r="AG478" s="44">
        <f t="shared" si="108"/>
        <v>1.7903413728640927</v>
      </c>
      <c r="AH478" s="44">
        <f t="shared" si="109"/>
        <v>1.9961609157446976</v>
      </c>
      <c r="AI478" s="44">
        <v>232.51499999999999</v>
      </c>
      <c r="AJ478" s="111">
        <f t="shared" si="110"/>
        <v>8.5850844708715464E-3</v>
      </c>
      <c r="AK478" s="2">
        <f t="shared" si="111"/>
        <v>223</v>
      </c>
    </row>
    <row r="479" spans="1:37">
      <c r="A479" s="2">
        <v>88</v>
      </c>
      <c r="B479" s="2" t="s">
        <v>143</v>
      </c>
      <c r="C479" s="2" t="s">
        <v>3</v>
      </c>
      <c r="D479" s="2" t="s">
        <v>418</v>
      </c>
      <c r="E479" s="2" t="s">
        <v>767</v>
      </c>
      <c r="F479" s="2" t="s">
        <v>64</v>
      </c>
      <c r="H479" s="2" t="s">
        <v>879</v>
      </c>
      <c r="I479" s="2">
        <v>29339</v>
      </c>
      <c r="J479" s="2">
        <v>6697</v>
      </c>
      <c r="K479" s="110">
        <f t="shared" si="98"/>
        <v>0.22826272197416408</v>
      </c>
      <c r="L479" s="44">
        <f t="shared" si="99"/>
        <v>4.9089825024899998</v>
      </c>
      <c r="M479" s="44">
        <f t="shared" si="100"/>
        <v>8.1505071023799989</v>
      </c>
      <c r="N479" s="44">
        <f t="shared" si="101"/>
        <v>11.094446087249999</v>
      </c>
      <c r="O479" s="44">
        <f t="shared" si="102"/>
        <v>9.3310643078800002</v>
      </c>
      <c r="P479" s="2">
        <v>2720102</v>
      </c>
      <c r="Q479" s="2">
        <v>13.557324623</v>
      </c>
      <c r="R479" s="111">
        <v>0.146602434</v>
      </c>
      <c r="S479" s="111">
        <v>0.243407708</v>
      </c>
      <c r="T479" s="111">
        <v>0.33132584999999998</v>
      </c>
      <c r="U479" s="111">
        <v>0.27866400800000002</v>
      </c>
      <c r="V479" s="110">
        <f t="shared" si="103"/>
        <v>0.13923794536371384</v>
      </c>
      <c r="W479" s="110">
        <v>0.33628124999999998</v>
      </c>
      <c r="X479" s="110">
        <v>0.26176084799999999</v>
      </c>
      <c r="Y479" s="110">
        <f t="shared" si="104"/>
        <v>0.21692805474374999</v>
      </c>
      <c r="Z479" s="2">
        <v>0.1</v>
      </c>
      <c r="AA479" s="2">
        <v>0.17499999999999999</v>
      </c>
      <c r="AB479" s="2">
        <v>0.22500000000000001</v>
      </c>
      <c r="AC479" s="110">
        <v>0.30546875000000001</v>
      </c>
      <c r="AD479" s="44">
        <f t="shared" si="105"/>
        <v>4.3002686721812404</v>
      </c>
      <c r="AE479" s="44">
        <f t="shared" si="106"/>
        <v>12.494727387948538</v>
      </c>
      <c r="AF479" s="44">
        <f t="shared" si="107"/>
        <v>21.867153237969749</v>
      </c>
      <c r="AG479" s="44">
        <f t="shared" si="108"/>
        <v>24.969053300608017</v>
      </c>
      <c r="AH479" s="44">
        <f t="shared" si="109"/>
        <v>46.83620653857777</v>
      </c>
      <c r="AI479" s="44">
        <v>232.51499999999999</v>
      </c>
      <c r="AJ479" s="111">
        <f t="shared" si="110"/>
        <v>0.20143305394739167</v>
      </c>
      <c r="AK479" s="2">
        <f t="shared" si="111"/>
        <v>6809</v>
      </c>
    </row>
    <row r="480" spans="1:37">
      <c r="A480" s="2">
        <v>89</v>
      </c>
      <c r="B480" s="2" t="s">
        <v>144</v>
      </c>
      <c r="C480" s="2" t="s">
        <v>3</v>
      </c>
      <c r="D480" s="2" t="s">
        <v>418</v>
      </c>
      <c r="E480" s="2" t="s">
        <v>767</v>
      </c>
      <c r="F480" s="2" t="s">
        <v>64</v>
      </c>
      <c r="H480" s="2" t="s">
        <v>879</v>
      </c>
      <c r="I480" s="2">
        <v>10607</v>
      </c>
      <c r="J480" s="2">
        <v>2810</v>
      </c>
      <c r="K480" s="110">
        <f t="shared" si="98"/>
        <v>0.2649193928537758</v>
      </c>
      <c r="L480" s="44">
        <f t="shared" si="99"/>
        <v>3.24856261505</v>
      </c>
      <c r="M480" s="44">
        <f t="shared" si="100"/>
        <v>2.1328273308500001</v>
      </c>
      <c r="N480" s="44">
        <f t="shared" si="101"/>
        <v>3.193242412</v>
      </c>
      <c r="O480" s="44">
        <f t="shared" si="102"/>
        <v>5.4753676421000002</v>
      </c>
      <c r="P480" s="2">
        <v>1040925</v>
      </c>
      <c r="Q480" s="2">
        <v>17.792332825999999</v>
      </c>
      <c r="R480" s="111">
        <v>0.231214421</v>
      </c>
      <c r="S480" s="111">
        <v>0.15180265700000001</v>
      </c>
      <c r="T480" s="111">
        <v>0.22727704000000001</v>
      </c>
      <c r="U480" s="111">
        <v>0.389705882</v>
      </c>
      <c r="V480" s="110">
        <f t="shared" si="103"/>
        <v>0.16345074109738852</v>
      </c>
      <c r="W480" s="110">
        <v>0.36815624999999996</v>
      </c>
      <c r="X480" s="110">
        <v>0.28555767500000001</v>
      </c>
      <c r="Y480" s="110">
        <f t="shared" si="104"/>
        <v>0.22587111596175002</v>
      </c>
      <c r="Z480" s="2">
        <v>0.1</v>
      </c>
      <c r="AA480" s="2">
        <v>0.17499999999999999</v>
      </c>
      <c r="AB480" s="2">
        <v>0.22500000000000001</v>
      </c>
      <c r="AC480" s="110">
        <v>0.32087500000000002</v>
      </c>
      <c r="AD480" s="44">
        <f t="shared" si="105"/>
        <v>2.8457408507838005</v>
      </c>
      <c r="AE480" s="44">
        <f t="shared" si="106"/>
        <v>3.2696242981930501</v>
      </c>
      <c r="AF480" s="44">
        <f t="shared" si="107"/>
        <v>6.2938807940519998</v>
      </c>
      <c r="AG480" s="44">
        <f t="shared" si="108"/>
        <v>15.390519267311419</v>
      </c>
      <c r="AH480" s="44">
        <f t="shared" si="109"/>
        <v>21.684400061363419</v>
      </c>
      <c r="AI480" s="44">
        <v>232.51499999999999</v>
      </c>
      <c r="AJ480" s="111">
        <f t="shared" si="110"/>
        <v>9.3260220034679139E-2</v>
      </c>
      <c r="AK480" s="2">
        <f t="shared" si="111"/>
        <v>2890</v>
      </c>
    </row>
    <row r="481" spans="1:37">
      <c r="A481" s="2">
        <v>90</v>
      </c>
      <c r="B481" s="2" t="s">
        <v>145</v>
      </c>
      <c r="C481" s="2" t="s">
        <v>3</v>
      </c>
      <c r="D481" s="2" t="s">
        <v>418</v>
      </c>
      <c r="E481" s="2" t="s">
        <v>767</v>
      </c>
      <c r="F481" s="2" t="s">
        <v>64</v>
      </c>
      <c r="H481" s="2" t="s">
        <v>879</v>
      </c>
      <c r="I481" s="2">
        <v>5287</v>
      </c>
      <c r="J481" s="2">
        <v>1104</v>
      </c>
      <c r="K481" s="110">
        <f t="shared" si="98"/>
        <v>0.2088140722526953</v>
      </c>
      <c r="L481" s="44">
        <f t="shared" si="99"/>
        <v>1.4562352958399998</v>
      </c>
      <c r="M481" s="44">
        <f t="shared" si="100"/>
        <v>1.1294117671199999</v>
      </c>
      <c r="N481" s="44">
        <f t="shared" si="101"/>
        <v>1.4174117668799999</v>
      </c>
      <c r="O481" s="44">
        <f t="shared" si="102"/>
        <v>1.51694117568</v>
      </c>
      <c r="P481" s="2">
        <v>582504</v>
      </c>
      <c r="Q481" s="2">
        <v>9.3200321699999993</v>
      </c>
      <c r="R481" s="111">
        <v>0.26381074199999999</v>
      </c>
      <c r="S481" s="111">
        <v>0.20460358100000001</v>
      </c>
      <c r="T481" s="111">
        <v>0.256777494</v>
      </c>
      <c r="U481" s="111">
        <v>0.27480818400000001</v>
      </c>
      <c r="V481" s="110">
        <f t="shared" si="103"/>
        <v>0.11100257017439003</v>
      </c>
      <c r="W481" s="110">
        <v>0.32140625</v>
      </c>
      <c r="X481" s="110">
        <v>0.261106379</v>
      </c>
      <c r="Y481" s="110">
        <f t="shared" si="104"/>
        <v>0.20098711252625001</v>
      </c>
      <c r="Z481" s="2">
        <v>0.1</v>
      </c>
      <c r="AA481" s="2">
        <v>0.17499999999999999</v>
      </c>
      <c r="AB481" s="2">
        <v>0.22500000000000001</v>
      </c>
      <c r="AC481" s="110">
        <v>0.29484375000000002</v>
      </c>
      <c r="AD481" s="44">
        <f t="shared" si="105"/>
        <v>1.2756621191558399</v>
      </c>
      <c r="AE481" s="44">
        <f t="shared" si="106"/>
        <v>1.73138823899496</v>
      </c>
      <c r="AF481" s="44">
        <f t="shared" si="107"/>
        <v>2.7937185925204799</v>
      </c>
      <c r="AG481" s="44">
        <f t="shared" si="108"/>
        <v>3.9180030729580446</v>
      </c>
      <c r="AH481" s="44">
        <f t="shared" si="109"/>
        <v>6.7117216654785246</v>
      </c>
      <c r="AI481" s="44">
        <v>232.51499999999999</v>
      </c>
      <c r="AJ481" s="111">
        <f t="shared" si="110"/>
        <v>2.8865757759622065E-2</v>
      </c>
      <c r="AK481" s="2">
        <f t="shared" si="111"/>
        <v>978</v>
      </c>
    </row>
    <row r="482" spans="1:37">
      <c r="A482" s="2">
        <v>91</v>
      </c>
      <c r="B482" s="2" t="s">
        <v>146</v>
      </c>
      <c r="C482" s="2" t="s">
        <v>3</v>
      </c>
      <c r="D482" s="2" t="s">
        <v>418</v>
      </c>
      <c r="E482" s="2" t="s">
        <v>767</v>
      </c>
      <c r="F482" s="2" t="s">
        <v>64</v>
      </c>
      <c r="H482" s="2" t="s">
        <v>879</v>
      </c>
      <c r="I482" s="2">
        <v>7199</v>
      </c>
      <c r="J482" s="2">
        <v>1668</v>
      </c>
      <c r="K482" s="110">
        <f t="shared" si="98"/>
        <v>0.23169884706209196</v>
      </c>
      <c r="L482" s="44">
        <f t="shared" si="99"/>
        <v>1.6971815432399999</v>
      </c>
      <c r="M482" s="44">
        <f t="shared" si="100"/>
        <v>2.03002028472</v>
      </c>
      <c r="N482" s="44">
        <f t="shared" si="101"/>
        <v>2.9697364066799996</v>
      </c>
      <c r="O482" s="44">
        <f t="shared" si="102"/>
        <v>1.6430617653600001</v>
      </c>
      <c r="P482" s="2">
        <v>2164066</v>
      </c>
      <c r="Q482" s="2">
        <v>3.687292298</v>
      </c>
      <c r="R482" s="111">
        <v>0.20349898599999999</v>
      </c>
      <c r="S482" s="111">
        <v>0.243407708</v>
      </c>
      <c r="T482" s="111">
        <v>0.356083502</v>
      </c>
      <c r="U482" s="111">
        <v>0.19700980400000001</v>
      </c>
      <c r="V482" s="110">
        <f t="shared" si="103"/>
        <v>0.12815108131796085</v>
      </c>
      <c r="W482" s="110">
        <v>0.31184375000000003</v>
      </c>
      <c r="X482" s="110">
        <v>0.25593342499999999</v>
      </c>
      <c r="Y482" s="110">
        <f t="shared" si="104"/>
        <v>0.204501311516125</v>
      </c>
      <c r="Z482" s="2">
        <v>0.1</v>
      </c>
      <c r="AA482" s="2">
        <v>0.17499999999999999</v>
      </c>
      <c r="AB482" s="2">
        <v>0.22500000000000001</v>
      </c>
      <c r="AC482" s="110">
        <v>0.31184374999999998</v>
      </c>
      <c r="AD482" s="44">
        <f t="shared" si="105"/>
        <v>1.4867310318782399</v>
      </c>
      <c r="AE482" s="44">
        <f t="shared" si="106"/>
        <v>3.1120210964757598</v>
      </c>
      <c r="AF482" s="44">
        <f t="shared" si="107"/>
        <v>5.8533504575662789</v>
      </c>
      <c r="AG482" s="44">
        <f t="shared" si="108"/>
        <v>4.4884360313493872</v>
      </c>
      <c r="AH482" s="44">
        <f t="shared" si="109"/>
        <v>10.341786488915666</v>
      </c>
      <c r="AI482" s="44">
        <v>232.51499999999999</v>
      </c>
      <c r="AJ482" s="111">
        <f t="shared" si="110"/>
        <v>4.4477932558827031E-2</v>
      </c>
      <c r="AK482" s="2">
        <f t="shared" si="111"/>
        <v>1538</v>
      </c>
    </row>
    <row r="483" spans="1:37">
      <c r="A483" s="2">
        <v>92</v>
      </c>
      <c r="B483" s="2" t="s">
        <v>147</v>
      </c>
      <c r="C483" s="2" t="s">
        <v>3</v>
      </c>
      <c r="D483" s="2" t="s">
        <v>418</v>
      </c>
      <c r="E483" s="2" t="s">
        <v>767</v>
      </c>
      <c r="F483" s="2" t="s">
        <v>64</v>
      </c>
      <c r="H483" s="2" t="s">
        <v>879</v>
      </c>
      <c r="I483" s="2">
        <v>10378</v>
      </c>
      <c r="J483" s="2">
        <v>4265</v>
      </c>
      <c r="K483" s="110">
        <f t="shared" si="98"/>
        <v>0.41096550395066489</v>
      </c>
      <c r="L483" s="44">
        <f t="shared" si="99"/>
        <v>0</v>
      </c>
      <c r="M483" s="44">
        <f t="shared" si="100"/>
        <v>4.2215780563249998</v>
      </c>
      <c r="N483" s="44">
        <f t="shared" si="101"/>
        <v>9.1120811223750007</v>
      </c>
      <c r="O483" s="44">
        <f t="shared" si="102"/>
        <v>7.9913408213000006</v>
      </c>
      <c r="P483" s="2">
        <v>637486</v>
      </c>
      <c r="Q483" s="2">
        <v>50.799400044999999</v>
      </c>
      <c r="R483" s="111">
        <v>0</v>
      </c>
      <c r="S483" s="111">
        <v>0.19796380099999999</v>
      </c>
      <c r="T483" s="111">
        <v>0.42729571500000002</v>
      </c>
      <c r="U483" s="111">
        <v>0.37474048399999998</v>
      </c>
      <c r="V483" s="110">
        <f t="shared" si="103"/>
        <v>0.32960921070871074</v>
      </c>
      <c r="W483" s="110">
        <v>0.30387500000000001</v>
      </c>
      <c r="X483" s="110">
        <v>0.25043517999999998</v>
      </c>
      <c r="Y483" s="110">
        <f t="shared" si="104"/>
        <v>0.23550174504775001</v>
      </c>
      <c r="Z483" s="2" t="s">
        <v>532</v>
      </c>
      <c r="AA483" s="2">
        <v>0.17499999999999999</v>
      </c>
      <c r="AB483" s="2">
        <v>0.22500000000000001</v>
      </c>
      <c r="AC483" s="110">
        <v>0.27943750000000001</v>
      </c>
      <c r="AD483" s="44">
        <f t="shared" si="105"/>
        <v>0</v>
      </c>
      <c r="AE483" s="44">
        <f t="shared" si="106"/>
        <v>6.4716791603462243</v>
      </c>
      <c r="AF483" s="44">
        <f t="shared" si="107"/>
        <v>17.959911892201127</v>
      </c>
      <c r="AG483" s="44">
        <f t="shared" si="108"/>
        <v>19.561783434587689</v>
      </c>
      <c r="AH483" s="44">
        <f t="shared" si="109"/>
        <v>37.521695326788816</v>
      </c>
      <c r="AI483" s="44">
        <v>232.51499999999999</v>
      </c>
      <c r="AJ483" s="111">
        <f t="shared" si="110"/>
        <v>0.16137322463836234</v>
      </c>
      <c r="AK483" s="2">
        <f t="shared" si="111"/>
        <v>5701</v>
      </c>
    </row>
    <row r="484" spans="1:37">
      <c r="A484" s="2">
        <v>93</v>
      </c>
      <c r="B484" s="2" t="s">
        <v>148</v>
      </c>
      <c r="C484" s="2" t="s">
        <v>3</v>
      </c>
      <c r="D484" s="2" t="s">
        <v>418</v>
      </c>
      <c r="E484" s="2" t="s">
        <v>767</v>
      </c>
      <c r="F484" s="2" t="s">
        <v>64</v>
      </c>
      <c r="H484" s="2" t="s">
        <v>879</v>
      </c>
      <c r="I484" s="2">
        <v>5052</v>
      </c>
      <c r="J484" s="2">
        <v>1667</v>
      </c>
      <c r="K484" s="110">
        <f t="shared" si="98"/>
        <v>0.32996832937450515</v>
      </c>
      <c r="L484" s="44">
        <f t="shared" si="99"/>
        <v>0</v>
      </c>
      <c r="M484" s="44">
        <f t="shared" si="100"/>
        <v>2.2477449257599997</v>
      </c>
      <c r="N484" s="44">
        <f t="shared" si="101"/>
        <v>4.0639746824100005</v>
      </c>
      <c r="O484" s="44">
        <f t="shared" si="102"/>
        <v>2.0232803918299997</v>
      </c>
      <c r="P484" s="2">
        <v>312810</v>
      </c>
      <c r="Q484" s="2">
        <v>35.180329722000003</v>
      </c>
      <c r="R484" s="111">
        <v>0</v>
      </c>
      <c r="S484" s="111">
        <v>0.26967545599999998</v>
      </c>
      <c r="T484" s="111">
        <v>0.48757944600000003</v>
      </c>
      <c r="U484" s="111">
        <v>0.24274509799999999</v>
      </c>
      <c r="V484" s="110">
        <f t="shared" si="103"/>
        <v>0.24098396968487729</v>
      </c>
      <c r="W484" s="110">
        <v>0.28528124999999999</v>
      </c>
      <c r="X484" s="110">
        <v>0.239738965</v>
      </c>
      <c r="Y484" s="110">
        <f t="shared" si="104"/>
        <v>0.2222804551394375</v>
      </c>
      <c r="Z484" s="2" t="s">
        <v>532</v>
      </c>
      <c r="AA484" s="2">
        <v>0.17499999999999999</v>
      </c>
      <c r="AB484" s="2">
        <v>0.22500000000000001</v>
      </c>
      <c r="AC484" s="110">
        <v>0.26934374999999999</v>
      </c>
      <c r="AD484" s="44">
        <f t="shared" si="105"/>
        <v>0</v>
      </c>
      <c r="AE484" s="44">
        <f t="shared" si="106"/>
        <v>3.4457929711900794</v>
      </c>
      <c r="AF484" s="44">
        <f t="shared" si="107"/>
        <v>8.0100940990301108</v>
      </c>
      <c r="AG484" s="44">
        <f t="shared" si="108"/>
        <v>4.773831449603783</v>
      </c>
      <c r="AH484" s="44">
        <f t="shared" si="109"/>
        <v>12.783925548633894</v>
      </c>
      <c r="AI484" s="44">
        <v>232.51499999999999</v>
      </c>
      <c r="AJ484" s="111">
        <f t="shared" si="110"/>
        <v>5.4981078849252282E-2</v>
      </c>
      <c r="AK484" s="2">
        <f t="shared" si="111"/>
        <v>2029</v>
      </c>
    </row>
    <row r="485" spans="1:37">
      <c r="A485" s="2">
        <v>94</v>
      </c>
      <c r="B485" s="2" t="s">
        <v>149</v>
      </c>
      <c r="C485" s="2" t="s">
        <v>3</v>
      </c>
      <c r="D485" s="2" t="s">
        <v>418</v>
      </c>
      <c r="E485" s="2" t="s">
        <v>767</v>
      </c>
      <c r="F485" s="2" t="s">
        <v>64</v>
      </c>
      <c r="H485" s="2" t="s">
        <v>879</v>
      </c>
      <c r="I485" s="2">
        <v>47728</v>
      </c>
      <c r="J485" s="2">
        <v>29904</v>
      </c>
      <c r="K485" s="110">
        <f t="shared" si="98"/>
        <v>0.62655045256453235</v>
      </c>
      <c r="L485" s="44">
        <f t="shared" si="99"/>
        <v>0</v>
      </c>
      <c r="M485" s="44">
        <f t="shared" si="100"/>
        <v>19.523893524240005</v>
      </c>
      <c r="N485" s="44">
        <f t="shared" si="101"/>
        <v>39.827746914479995</v>
      </c>
      <c r="O485" s="44">
        <f t="shared" si="102"/>
        <v>90.168359561279999</v>
      </c>
      <c r="P485" s="2">
        <v>1318571</v>
      </c>
      <c r="Q485" s="2">
        <v>218.35920180900001</v>
      </c>
      <c r="R485" s="111">
        <v>0</v>
      </c>
      <c r="S485" s="111">
        <v>0.13057713700000001</v>
      </c>
      <c r="T485" s="111">
        <v>0.26637069899999999</v>
      </c>
      <c r="U485" s="111">
        <v>0.60305216399999995</v>
      </c>
      <c r="V485" s="110">
        <f t="shared" si="103"/>
        <v>0.54473728828260137</v>
      </c>
      <c r="W485" s="110">
        <v>0.32884374999999999</v>
      </c>
      <c r="X485" s="110">
        <v>0.264642512</v>
      </c>
      <c r="Y485" s="110">
        <f t="shared" si="104"/>
        <v>0.25293724960151154</v>
      </c>
      <c r="Z485" s="2" t="s">
        <v>532</v>
      </c>
      <c r="AA485" s="2">
        <v>0.17499999999999999</v>
      </c>
      <c r="AB485" s="2">
        <v>0.22500000000000001</v>
      </c>
      <c r="AC485" s="110">
        <v>0.28215277799999999</v>
      </c>
      <c r="AD485" s="44">
        <f t="shared" si="105"/>
        <v>0</v>
      </c>
      <c r="AE485" s="44">
        <f t="shared" si="106"/>
        <v>29.930128772659927</v>
      </c>
      <c r="AF485" s="44">
        <f t="shared" si="107"/>
        <v>78.500489168440069</v>
      </c>
      <c r="AG485" s="44">
        <f t="shared" si="108"/>
        <v>222.86537748816178</v>
      </c>
      <c r="AH485" s="44">
        <f t="shared" si="109"/>
        <v>301.36586665660184</v>
      </c>
      <c r="AI485" s="44">
        <v>232.51499999999999</v>
      </c>
      <c r="AJ485" s="111">
        <f t="shared" si="110"/>
        <v>1.2961136557065216</v>
      </c>
      <c r="AK485" s="2">
        <f t="shared" si="111"/>
        <v>43332</v>
      </c>
    </row>
    <row r="486" spans="1:37">
      <c r="A486" s="2">
        <v>95</v>
      </c>
      <c r="B486" s="2" t="s">
        <v>150</v>
      </c>
      <c r="C486" s="2" t="s">
        <v>3</v>
      </c>
      <c r="D486" s="2" t="s">
        <v>418</v>
      </c>
      <c r="E486" s="2" t="s">
        <v>767</v>
      </c>
      <c r="F486" s="2" t="s">
        <v>64</v>
      </c>
      <c r="H486" s="2" t="s">
        <v>879</v>
      </c>
      <c r="I486" s="2">
        <v>8029</v>
      </c>
      <c r="J486" s="2">
        <v>2321</v>
      </c>
      <c r="K486" s="110">
        <f t="shared" si="98"/>
        <v>0.28907709552870842</v>
      </c>
      <c r="L486" s="44">
        <f t="shared" si="99"/>
        <v>1.0979240180150001</v>
      </c>
      <c r="M486" s="44">
        <f t="shared" si="100"/>
        <v>8.19657824007</v>
      </c>
      <c r="N486" s="44">
        <f t="shared" si="101"/>
        <v>2.3104977419149999</v>
      </c>
      <c r="O486" s="44">
        <f t="shared" si="102"/>
        <v>0</v>
      </c>
      <c r="P486" s="2">
        <v>6424275</v>
      </c>
      <c r="Q486" s="2">
        <v>0.49996728499999998</v>
      </c>
      <c r="R486" s="111">
        <v>9.4607842999999997E-2</v>
      </c>
      <c r="S486" s="111">
        <v>0.70629713400000005</v>
      </c>
      <c r="T486" s="111">
        <v>0.19909502300000001</v>
      </c>
      <c r="U486" s="111">
        <v>0</v>
      </c>
      <c r="V486" s="110">
        <f t="shared" si="103"/>
        <v>5.75538109830614E-2</v>
      </c>
      <c r="W486" s="110">
        <v>0.22737499999999999</v>
      </c>
      <c r="X486" s="110">
        <v>0.22500000000000001</v>
      </c>
      <c r="Y486" s="110">
        <f t="shared" si="104"/>
        <v>0.17785916292500001</v>
      </c>
      <c r="Z486" s="2">
        <v>0.1</v>
      </c>
      <c r="AA486" s="2">
        <v>0.17499999999999999</v>
      </c>
      <c r="AB486" s="2">
        <v>0.22500000000000001</v>
      </c>
      <c r="AC486" s="110"/>
      <c r="AD486" s="44">
        <f t="shared" si="105"/>
        <v>0.96178143978114017</v>
      </c>
      <c r="AE486" s="44">
        <f t="shared" si="106"/>
        <v>12.56535444202731</v>
      </c>
      <c r="AF486" s="44">
        <f t="shared" si="107"/>
        <v>4.5539910493144653</v>
      </c>
      <c r="AG486" s="44">
        <f t="shared" si="108"/>
        <v>0</v>
      </c>
      <c r="AH486" s="44">
        <f t="shared" si="109"/>
        <v>4.5539910493144653</v>
      </c>
      <c r="AI486" s="44">
        <v>232.51499999999999</v>
      </c>
      <c r="AJ486" s="111">
        <f t="shared" si="110"/>
        <v>1.9585794676964779E-2</v>
      </c>
      <c r="AK486" s="2">
        <f t="shared" si="111"/>
        <v>770</v>
      </c>
    </row>
    <row r="487" spans="1:37">
      <c r="A487" s="2">
        <v>96</v>
      </c>
      <c r="B487" s="2" t="s">
        <v>151</v>
      </c>
      <c r="C487" s="2" t="s">
        <v>3</v>
      </c>
      <c r="D487" s="2" t="s">
        <v>418</v>
      </c>
      <c r="E487" s="2" t="s">
        <v>767</v>
      </c>
      <c r="F487" s="2" t="s">
        <v>64</v>
      </c>
      <c r="H487" s="2" t="s">
        <v>879</v>
      </c>
      <c r="I487" s="2">
        <v>94180</v>
      </c>
      <c r="J487" s="2">
        <v>60493</v>
      </c>
      <c r="K487" s="110">
        <f t="shared" si="98"/>
        <v>0.642312592907199</v>
      </c>
      <c r="L487" s="44">
        <f t="shared" si="99"/>
        <v>0</v>
      </c>
      <c r="M487" s="44">
        <f t="shared" si="100"/>
        <v>52.029063529254998</v>
      </c>
      <c r="N487" s="44">
        <f t="shared" si="101"/>
        <v>132.24583158631501</v>
      </c>
      <c r="O487" s="44">
        <f t="shared" si="102"/>
        <v>118.19010518689501</v>
      </c>
      <c r="P487" s="2">
        <v>2454454</v>
      </c>
      <c r="Q487" s="2">
        <v>211.53225212300001</v>
      </c>
      <c r="R487" s="111">
        <v>0</v>
      </c>
      <c r="S487" s="111">
        <v>0.17201680699999999</v>
      </c>
      <c r="T487" s="111">
        <v>0.43722689100000001</v>
      </c>
      <c r="U487" s="111">
        <v>0.39075630300000003</v>
      </c>
      <c r="V487" s="110">
        <f t="shared" si="103"/>
        <v>0.53182403222172436</v>
      </c>
      <c r="W487" s="110">
        <v>0.30174999999999996</v>
      </c>
      <c r="X487" s="110">
        <v>0.25119253000000002</v>
      </c>
      <c r="Y487" s="110">
        <f t="shared" si="104"/>
        <v>0.2380861346915</v>
      </c>
      <c r="Z487" s="2" t="s">
        <v>532</v>
      </c>
      <c r="AA487" s="2">
        <v>0.17499999999999999</v>
      </c>
      <c r="AB487" s="2">
        <v>0.22500000000000001</v>
      </c>
      <c r="AC487" s="110">
        <v>0.28050000000000003</v>
      </c>
      <c r="AD487" s="44">
        <f t="shared" si="105"/>
        <v>0</v>
      </c>
      <c r="AE487" s="44">
        <f t="shared" si="106"/>
        <v>79.760554390347906</v>
      </c>
      <c r="AF487" s="44">
        <f t="shared" si="107"/>
        <v>260.65653405662687</v>
      </c>
      <c r="AG487" s="44">
        <f t="shared" si="108"/>
        <v>290.41436266313468</v>
      </c>
      <c r="AH487" s="44">
        <f t="shared" si="109"/>
        <v>551.07089671976155</v>
      </c>
      <c r="AI487" s="44">
        <v>232.51499999999999</v>
      </c>
      <c r="AJ487" s="111">
        <f t="shared" si="110"/>
        <v>2.3700444991495671</v>
      </c>
      <c r="AK487" s="2">
        <f t="shared" si="111"/>
        <v>83479</v>
      </c>
    </row>
    <row r="488" spans="1:37">
      <c r="A488" s="2">
        <v>97</v>
      </c>
      <c r="B488" s="2" t="s">
        <v>152</v>
      </c>
      <c r="C488" s="2" t="s">
        <v>3</v>
      </c>
      <c r="D488" s="2" t="s">
        <v>418</v>
      </c>
      <c r="E488" s="2" t="s">
        <v>767</v>
      </c>
      <c r="F488" s="2" t="s">
        <v>64</v>
      </c>
      <c r="H488" s="2" t="s">
        <v>879</v>
      </c>
      <c r="I488" s="2">
        <v>79394</v>
      </c>
      <c r="J488" s="2">
        <v>56312</v>
      </c>
      <c r="K488" s="110">
        <f t="shared" si="98"/>
        <v>0.70927274101317483</v>
      </c>
      <c r="L488" s="44">
        <f t="shared" si="99"/>
        <v>29.092132940480003</v>
      </c>
      <c r="M488" s="44">
        <f t="shared" si="100"/>
        <v>86.412276258759988</v>
      </c>
      <c r="N488" s="44">
        <f t="shared" si="101"/>
        <v>115.23928075927999</v>
      </c>
      <c r="O488" s="44">
        <f t="shared" si="102"/>
        <v>50.816310041480001</v>
      </c>
      <c r="P488" s="2">
        <v>2048900</v>
      </c>
      <c r="Q488" s="2">
        <v>161.71946325499999</v>
      </c>
      <c r="R488" s="111">
        <v>0.103324808</v>
      </c>
      <c r="S488" s="111">
        <v>0.30690537099999998</v>
      </c>
      <c r="T488" s="111">
        <v>0.40928853799999998</v>
      </c>
      <c r="U488" s="111">
        <v>0.18048128299999999</v>
      </c>
      <c r="V488" s="110">
        <f t="shared" si="103"/>
        <v>0.41830765750751947</v>
      </c>
      <c r="W488" s="110">
        <v>0.26881250000000001</v>
      </c>
      <c r="X488" s="110">
        <v>0.238407496</v>
      </c>
      <c r="Y488" s="110">
        <f t="shared" si="104"/>
        <v>0.20464646666143749</v>
      </c>
      <c r="Z488" s="2">
        <v>0.1</v>
      </c>
      <c r="AA488" s="2">
        <v>0.17499999999999999</v>
      </c>
      <c r="AB488" s="2">
        <v>0.22500000000000001</v>
      </c>
      <c r="AC488" s="110">
        <v>0.26881250000000001</v>
      </c>
      <c r="AD488" s="44">
        <f t="shared" si="105"/>
        <v>25.484708455860485</v>
      </c>
      <c r="AE488" s="44">
        <f t="shared" si="106"/>
        <v>132.47001950467904</v>
      </c>
      <c r="AF488" s="44">
        <f t="shared" si="107"/>
        <v>227.13662237654088</v>
      </c>
      <c r="AG488" s="44">
        <f t="shared" si="108"/>
        <v>119.66211984490202</v>
      </c>
      <c r="AH488" s="44">
        <f t="shared" si="109"/>
        <v>346.79874222144292</v>
      </c>
      <c r="AI488" s="44">
        <v>232.51499999999999</v>
      </c>
      <c r="AJ488" s="111">
        <f t="shared" si="110"/>
        <v>1.4915112668922132</v>
      </c>
      <c r="AK488" s="2">
        <f t="shared" si="111"/>
        <v>55352</v>
      </c>
    </row>
    <row r="489" spans="1:37">
      <c r="A489" s="2">
        <v>98</v>
      </c>
      <c r="B489" s="2" t="s">
        <v>153</v>
      </c>
      <c r="C489" s="2" t="s">
        <v>3</v>
      </c>
      <c r="D489" s="2" t="s">
        <v>418</v>
      </c>
      <c r="E489" s="2" t="s">
        <v>767</v>
      </c>
      <c r="F489" s="2" t="s">
        <v>64</v>
      </c>
      <c r="H489" s="2" t="s">
        <v>879</v>
      </c>
      <c r="I489" s="2">
        <v>41629</v>
      </c>
      <c r="J489" s="2">
        <v>28825</v>
      </c>
      <c r="K489" s="110">
        <f t="shared" si="98"/>
        <v>0.69242595306156762</v>
      </c>
      <c r="L489" s="44">
        <f t="shared" si="99"/>
        <v>49.620890940125001</v>
      </c>
      <c r="M489" s="44">
        <f t="shared" si="100"/>
        <v>77.173240815249997</v>
      </c>
      <c r="N489" s="44">
        <f t="shared" si="101"/>
        <v>17.330868244624998</v>
      </c>
      <c r="O489" s="44">
        <f t="shared" si="102"/>
        <v>0</v>
      </c>
      <c r="P489" s="2">
        <v>1084969</v>
      </c>
      <c r="Q489" s="2">
        <v>30.304353799000001</v>
      </c>
      <c r="R489" s="111">
        <v>0.344290657</v>
      </c>
      <c r="S489" s="111">
        <v>0.53546047399999996</v>
      </c>
      <c r="T489" s="111">
        <v>0.12024886899999999</v>
      </c>
      <c r="U489" s="111">
        <v>0</v>
      </c>
      <c r="V489" s="110">
        <f t="shared" si="103"/>
        <v>8.3263437721900591E-2</v>
      </c>
      <c r="W489" s="110">
        <v>0.22500000000000001</v>
      </c>
      <c r="X489" s="110">
        <v>0.22500000000000001</v>
      </c>
      <c r="Y489" s="110">
        <f t="shared" si="104"/>
        <v>0.15519064417499998</v>
      </c>
      <c r="Z489" s="2">
        <v>0.1</v>
      </c>
      <c r="AA489" s="2">
        <v>0.17499999999999999</v>
      </c>
      <c r="AB489" s="2">
        <v>0.22500000000000001</v>
      </c>
      <c r="AC489" s="110"/>
      <c r="AD489" s="44">
        <f t="shared" si="105"/>
        <v>43.467900463549505</v>
      </c>
      <c r="AE489" s="44">
        <f t="shared" si="106"/>
        <v>118.30657816977825</v>
      </c>
      <c r="AF489" s="44">
        <f t="shared" si="107"/>
        <v>34.159141310155874</v>
      </c>
      <c r="AG489" s="44">
        <f t="shared" si="108"/>
        <v>0</v>
      </c>
      <c r="AH489" s="44">
        <f t="shared" si="109"/>
        <v>34.159141310155874</v>
      </c>
      <c r="AI489" s="44">
        <v>232.51499999999999</v>
      </c>
      <c r="AJ489" s="111">
        <f t="shared" si="110"/>
        <v>0.14691155972799982</v>
      </c>
      <c r="AK489" s="2">
        <f t="shared" si="111"/>
        <v>5777</v>
      </c>
    </row>
    <row r="490" spans="1:37">
      <c r="A490" s="2">
        <v>99</v>
      </c>
      <c r="B490" s="2" t="s">
        <v>154</v>
      </c>
      <c r="C490" s="2" t="s">
        <v>3</v>
      </c>
      <c r="D490" s="2" t="s">
        <v>418</v>
      </c>
      <c r="E490" s="2" t="s">
        <v>767</v>
      </c>
      <c r="F490" s="2" t="s">
        <v>64</v>
      </c>
      <c r="H490" s="2" t="s">
        <v>879</v>
      </c>
      <c r="I490" s="2">
        <v>31954</v>
      </c>
      <c r="J490" s="2">
        <v>14220</v>
      </c>
      <c r="K490" s="110">
        <f t="shared" si="98"/>
        <v>0.44501470864367526</v>
      </c>
      <c r="L490" s="44">
        <f t="shared" si="99"/>
        <v>10.109187339299998</v>
      </c>
      <c r="M490" s="44">
        <f t="shared" si="100"/>
        <v>26.107728456599997</v>
      </c>
      <c r="N490" s="44">
        <f t="shared" si="101"/>
        <v>18.998034328799999</v>
      </c>
      <c r="O490" s="44">
        <f t="shared" si="102"/>
        <v>15.885049946399999</v>
      </c>
      <c r="P490" s="2">
        <v>7408290</v>
      </c>
      <c r="Q490" s="2">
        <v>9.1732993530000009</v>
      </c>
      <c r="R490" s="111">
        <v>0.14218266299999999</v>
      </c>
      <c r="S490" s="111">
        <v>0.367197306</v>
      </c>
      <c r="T490" s="111">
        <v>0.26720160799999998</v>
      </c>
      <c r="U490" s="111">
        <v>0.223418424</v>
      </c>
      <c r="V490" s="110">
        <f t="shared" si="103"/>
        <v>0.21833313059523063</v>
      </c>
      <c r="W490" s="110">
        <v>0.33415624999999993</v>
      </c>
      <c r="X490" s="110">
        <v>0.25704734899999998</v>
      </c>
      <c r="Y490" s="110">
        <f t="shared" si="104"/>
        <v>0.20459037363900001</v>
      </c>
      <c r="Z490" s="2">
        <v>0.1</v>
      </c>
      <c r="AA490" s="2">
        <v>0.17499999999999999</v>
      </c>
      <c r="AB490" s="2">
        <v>0.22500000000000001</v>
      </c>
      <c r="AC490" s="110">
        <v>0.295375</v>
      </c>
      <c r="AD490" s="44">
        <f t="shared" si="105"/>
        <v>8.8556481092267987</v>
      </c>
      <c r="AE490" s="44">
        <f t="shared" si="106"/>
        <v>40.023147723967789</v>
      </c>
      <c r="AF490" s="44">
        <f t="shared" si="107"/>
        <v>37.445125662064797</v>
      </c>
      <c r="AG490" s="44">
        <f t="shared" si="108"/>
        <v>41.102328460560798</v>
      </c>
      <c r="AH490" s="44">
        <f t="shared" si="109"/>
        <v>78.547454122625595</v>
      </c>
      <c r="AI490" s="44">
        <v>232.51499999999999</v>
      </c>
      <c r="AJ490" s="111">
        <f t="shared" si="110"/>
        <v>0.33781671772842869</v>
      </c>
      <c r="AK490" s="2">
        <f t="shared" si="111"/>
        <v>11628</v>
      </c>
    </row>
    <row r="491" spans="1:37">
      <c r="A491" s="2">
        <v>100</v>
      </c>
      <c r="B491" s="2" t="s">
        <v>155</v>
      </c>
      <c r="C491" s="2" t="s">
        <v>3</v>
      </c>
      <c r="D491" s="2" t="s">
        <v>418</v>
      </c>
      <c r="E491" s="2" t="s">
        <v>767</v>
      </c>
      <c r="F491" s="2" t="s">
        <v>64</v>
      </c>
      <c r="H491" s="2" t="s">
        <v>879</v>
      </c>
      <c r="I491" s="2">
        <v>23258</v>
      </c>
      <c r="J491" s="2">
        <v>13796</v>
      </c>
      <c r="K491" s="110">
        <f t="shared" si="98"/>
        <v>0.59317224180926997</v>
      </c>
      <c r="L491" s="44">
        <f t="shared" si="99"/>
        <v>8.9558067383400015</v>
      </c>
      <c r="M491" s="44">
        <f t="shared" si="100"/>
        <v>23.18655463692</v>
      </c>
      <c r="N491" s="44">
        <f t="shared" si="101"/>
        <v>23.535613096220001</v>
      </c>
      <c r="O491" s="44">
        <f t="shared" si="102"/>
        <v>13.302025597499998</v>
      </c>
      <c r="P491" s="2">
        <v>4932347</v>
      </c>
      <c r="Q491" s="2">
        <v>14.038985882</v>
      </c>
      <c r="R491" s="111">
        <v>0.12983193300000001</v>
      </c>
      <c r="S491" s="111">
        <v>0.33613445400000003</v>
      </c>
      <c r="T491" s="111">
        <v>0.34119473900000002</v>
      </c>
      <c r="U491" s="111">
        <v>0.19283887499999999</v>
      </c>
      <c r="V491" s="110">
        <f t="shared" si="103"/>
        <v>0.31677391601788635</v>
      </c>
      <c r="W491" s="110">
        <v>0.295375</v>
      </c>
      <c r="X491" s="110">
        <v>0.25041232499999999</v>
      </c>
      <c r="Y491" s="110">
        <f t="shared" si="104"/>
        <v>0.205535321728125</v>
      </c>
      <c r="Z491" s="2">
        <v>0.1</v>
      </c>
      <c r="AA491" s="2">
        <v>0.17499999999999999</v>
      </c>
      <c r="AB491" s="2">
        <v>0.22500000000000001</v>
      </c>
      <c r="AC491" s="110">
        <v>0.295375</v>
      </c>
      <c r="AD491" s="44">
        <f t="shared" si="105"/>
        <v>7.8452867027858417</v>
      </c>
      <c r="AE491" s="44">
        <f t="shared" si="106"/>
        <v>35.544988258398362</v>
      </c>
      <c r="AF491" s="44">
        <f t="shared" si="107"/>
        <v>46.38869341264963</v>
      </c>
      <c r="AG491" s="44">
        <f t="shared" si="108"/>
        <v>34.418791703147285</v>
      </c>
      <c r="AH491" s="44">
        <f t="shared" si="109"/>
        <v>80.807485115796908</v>
      </c>
      <c r="AI491" s="44">
        <v>232.51499999999999</v>
      </c>
      <c r="AJ491" s="111">
        <f t="shared" si="110"/>
        <v>0.34753665404725248</v>
      </c>
      <c r="AK491" s="2">
        <f t="shared" si="111"/>
        <v>12279</v>
      </c>
    </row>
    <row r="492" spans="1:37">
      <c r="A492" s="2">
        <v>101</v>
      </c>
      <c r="B492" s="2" t="s">
        <v>156</v>
      </c>
      <c r="C492" s="2" t="s">
        <v>3</v>
      </c>
      <c r="D492" s="2" t="s">
        <v>418</v>
      </c>
      <c r="E492" s="2" t="s">
        <v>767</v>
      </c>
      <c r="F492" s="2" t="s">
        <v>64</v>
      </c>
      <c r="H492" s="2" t="s">
        <v>879</v>
      </c>
      <c r="I492" s="2">
        <v>4862</v>
      </c>
      <c r="J492" s="2">
        <v>1969</v>
      </c>
      <c r="K492" s="110">
        <f t="shared" si="98"/>
        <v>0.40497737556561086</v>
      </c>
      <c r="L492" s="44">
        <f t="shared" si="99"/>
        <v>0</v>
      </c>
      <c r="M492" s="44">
        <f t="shared" si="100"/>
        <v>5.7354920861699989</v>
      </c>
      <c r="N492" s="44">
        <f t="shared" si="101"/>
        <v>2.1649394430399997</v>
      </c>
      <c r="O492" s="44">
        <f t="shared" si="102"/>
        <v>1.9445684707899999</v>
      </c>
      <c r="P492" s="2">
        <v>1135527</v>
      </c>
      <c r="Q492" s="2">
        <v>5.8669289600000001</v>
      </c>
      <c r="R492" s="111">
        <v>0</v>
      </c>
      <c r="S492" s="111">
        <v>0.58257918600000003</v>
      </c>
      <c r="T492" s="111">
        <v>0.21990243200000001</v>
      </c>
      <c r="U492" s="111">
        <v>0.19751838199999999</v>
      </c>
      <c r="V492" s="110">
        <f t="shared" si="103"/>
        <v>0.16904598576018098</v>
      </c>
      <c r="W492" s="110">
        <v>0.28315625</v>
      </c>
      <c r="X492" s="110">
        <v>0.25251881999999998</v>
      </c>
      <c r="Y492" s="110">
        <f t="shared" si="104"/>
        <v>0.20735796910318749</v>
      </c>
      <c r="Z492" s="2" t="s">
        <v>532</v>
      </c>
      <c r="AA492" s="2">
        <v>0.17499999999999999</v>
      </c>
      <c r="AB492" s="2">
        <v>0.22500000000000001</v>
      </c>
      <c r="AC492" s="110">
        <v>0.28315625</v>
      </c>
      <c r="AD492" s="44">
        <f t="shared" si="105"/>
        <v>0</v>
      </c>
      <c r="AE492" s="44">
        <f t="shared" si="106"/>
        <v>8.7925093680986084</v>
      </c>
      <c r="AF492" s="44">
        <f t="shared" si="107"/>
        <v>4.2670956422318396</v>
      </c>
      <c r="AG492" s="44">
        <f t="shared" si="108"/>
        <v>4.8234024326604663</v>
      </c>
      <c r="AH492" s="44">
        <f t="shared" si="109"/>
        <v>9.0904980748923059</v>
      </c>
      <c r="AI492" s="44">
        <v>232.51499999999999</v>
      </c>
      <c r="AJ492" s="111">
        <f t="shared" si="110"/>
        <v>3.9096394103143049E-2</v>
      </c>
      <c r="AK492" s="2">
        <f t="shared" si="111"/>
        <v>1370</v>
      </c>
    </row>
    <row r="493" spans="1:37">
      <c r="A493" s="2">
        <v>102</v>
      </c>
      <c r="B493" s="2" t="s">
        <v>157</v>
      </c>
      <c r="C493" s="2" t="s">
        <v>3</v>
      </c>
      <c r="D493" s="2" t="s">
        <v>418</v>
      </c>
      <c r="E493" s="2" t="s">
        <v>767</v>
      </c>
      <c r="F493" s="2" t="s">
        <v>64</v>
      </c>
      <c r="H493" s="2" t="s">
        <v>879</v>
      </c>
      <c r="I493" s="2">
        <v>87231</v>
      </c>
      <c r="J493" s="2">
        <v>45931</v>
      </c>
      <c r="K493" s="110">
        <f t="shared" si="98"/>
        <v>0.52654446240442043</v>
      </c>
      <c r="L493" s="44">
        <f t="shared" si="99"/>
        <v>53.746989393515001</v>
      </c>
      <c r="M493" s="44">
        <f t="shared" si="100"/>
        <v>104.10705027184</v>
      </c>
      <c r="N493" s="44">
        <f t="shared" si="101"/>
        <v>36.339526443570001</v>
      </c>
      <c r="O493" s="44">
        <f t="shared" si="102"/>
        <v>35.461433891075004</v>
      </c>
      <c r="P493" s="2">
        <v>8403774</v>
      </c>
      <c r="Q493" s="2">
        <v>17.536565587999998</v>
      </c>
      <c r="R493" s="111">
        <v>0.234033613</v>
      </c>
      <c r="S493" s="111">
        <v>0.45331932800000002</v>
      </c>
      <c r="T493" s="111">
        <v>0.158235294</v>
      </c>
      <c r="U493" s="111">
        <v>0.15441176500000001</v>
      </c>
      <c r="V493" s="110">
        <f t="shared" si="103"/>
        <v>0.16462257760347812</v>
      </c>
      <c r="W493" s="110">
        <v>0.27890625000000002</v>
      </c>
      <c r="X493" s="110">
        <v>0.25162350100000003</v>
      </c>
      <c r="Y493" s="110">
        <f t="shared" si="104"/>
        <v>0.18140359118203128</v>
      </c>
      <c r="Z493" s="2">
        <v>0.1</v>
      </c>
      <c r="AA493" s="2">
        <v>0.17499999999999999</v>
      </c>
      <c r="AB493" s="2">
        <v>0.22500000000000001</v>
      </c>
      <c r="AC493" s="110">
        <v>0.27890625000000002</v>
      </c>
      <c r="AD493" s="44">
        <f t="shared" si="105"/>
        <v>47.082362708719138</v>
      </c>
      <c r="AE493" s="44">
        <f t="shared" si="106"/>
        <v>159.59610806673069</v>
      </c>
      <c r="AF493" s="44">
        <f t="shared" si="107"/>
        <v>71.625206620276472</v>
      </c>
      <c r="AG493" s="44">
        <f t="shared" si="108"/>
        <v>86.640040184559908</v>
      </c>
      <c r="AH493" s="44">
        <f t="shared" si="109"/>
        <v>158.26524680483638</v>
      </c>
      <c r="AI493" s="44">
        <v>232.51499999999999</v>
      </c>
      <c r="AJ493" s="111">
        <f t="shared" si="110"/>
        <v>0.68066682495682596</v>
      </c>
      <c r="AK493" s="2">
        <f t="shared" si="111"/>
        <v>23934</v>
      </c>
    </row>
    <row r="494" spans="1:37">
      <c r="A494" s="2">
        <v>103</v>
      </c>
      <c r="B494" s="2" t="s">
        <v>158</v>
      </c>
      <c r="C494" s="2" t="s">
        <v>3</v>
      </c>
      <c r="D494" s="2" t="s">
        <v>418</v>
      </c>
      <c r="E494" s="2" t="s">
        <v>767</v>
      </c>
      <c r="F494" s="2" t="s">
        <v>64</v>
      </c>
      <c r="H494" s="2" t="s">
        <v>879</v>
      </c>
      <c r="I494" s="2">
        <v>11274</v>
      </c>
      <c r="J494" s="2">
        <v>7457</v>
      </c>
      <c r="K494" s="110">
        <f t="shared" si="98"/>
        <v>0.66143338655313111</v>
      </c>
      <c r="L494" s="44">
        <f t="shared" si="99"/>
        <v>3.2308043094399999</v>
      </c>
      <c r="M494" s="44">
        <f t="shared" si="100"/>
        <v>20.914722432714996</v>
      </c>
      <c r="N494" s="44">
        <f t="shared" si="101"/>
        <v>8.8059428515449998</v>
      </c>
      <c r="O494" s="44">
        <f t="shared" si="102"/>
        <v>4.3335304435849995</v>
      </c>
      <c r="P494" s="2">
        <v>1466474</v>
      </c>
      <c r="Q494" s="2">
        <v>16.577338843</v>
      </c>
      <c r="R494" s="111">
        <v>8.6651584000000004E-2</v>
      </c>
      <c r="S494" s="111">
        <v>0.56094199899999997</v>
      </c>
      <c r="T494" s="111">
        <v>0.23617923699999999</v>
      </c>
      <c r="U494" s="111">
        <v>0.116227181</v>
      </c>
      <c r="V494" s="110">
        <f t="shared" si="103"/>
        <v>0.23309337050079831</v>
      </c>
      <c r="W494" s="110">
        <v>0.255</v>
      </c>
      <c r="X494" s="110">
        <v>0.234894302</v>
      </c>
      <c r="Y494" s="110">
        <f t="shared" si="104"/>
        <v>0.18960826770499997</v>
      </c>
      <c r="Z494" s="2">
        <v>0.1</v>
      </c>
      <c r="AA494" s="2">
        <v>0.17499999999999999</v>
      </c>
      <c r="AB494" s="2">
        <v>0.22500000000000001</v>
      </c>
      <c r="AC494" s="110">
        <v>0.255</v>
      </c>
      <c r="AD494" s="44">
        <f t="shared" si="105"/>
        <v>2.8301845750694401</v>
      </c>
      <c r="AE494" s="44">
        <f t="shared" si="106"/>
        <v>32.06226948935209</v>
      </c>
      <c r="AF494" s="44">
        <f t="shared" si="107"/>
        <v>17.356513360395194</v>
      </c>
      <c r="AG494" s="44">
        <f t="shared" si="108"/>
        <v>9.680240304880174</v>
      </c>
      <c r="AH494" s="44">
        <f t="shared" si="109"/>
        <v>27.03675366527537</v>
      </c>
      <c r="AI494" s="44">
        <v>232.51499999999999</v>
      </c>
      <c r="AJ494" s="111">
        <f t="shared" si="110"/>
        <v>0.11627961062845568</v>
      </c>
      <c r="AK494" s="2">
        <f t="shared" si="111"/>
        <v>4380</v>
      </c>
    </row>
    <row r="495" spans="1:37">
      <c r="A495" s="2">
        <v>207</v>
      </c>
      <c r="B495" s="2" t="s">
        <v>262</v>
      </c>
      <c r="C495" s="2" t="s">
        <v>2</v>
      </c>
      <c r="D495" s="2" t="s">
        <v>443</v>
      </c>
      <c r="E495" s="2" t="s">
        <v>767</v>
      </c>
      <c r="F495" s="2" t="s">
        <v>64</v>
      </c>
      <c r="H495" s="2" t="s">
        <v>879</v>
      </c>
      <c r="I495" s="2">
        <v>6558</v>
      </c>
      <c r="J495" s="2">
        <v>711</v>
      </c>
      <c r="K495" s="110">
        <f t="shared" si="98"/>
        <v>0.10841720036596524</v>
      </c>
      <c r="L495" s="44">
        <f t="shared" si="99"/>
        <v>0</v>
      </c>
      <c r="M495" s="44">
        <f t="shared" si="100"/>
        <v>0</v>
      </c>
      <c r="N495" s="44">
        <f t="shared" si="101"/>
        <v>0.81748490579999999</v>
      </c>
      <c r="O495" s="44">
        <f t="shared" si="102"/>
        <v>2.7375150941999999</v>
      </c>
      <c r="P495" s="2">
        <v>2231439</v>
      </c>
      <c r="Q495" s="2">
        <v>1.32595054</v>
      </c>
      <c r="R495" s="111">
        <v>0</v>
      </c>
      <c r="S495" s="111">
        <v>0</v>
      </c>
      <c r="T495" s="111">
        <v>0.22995356</v>
      </c>
      <c r="U495" s="111">
        <v>0.77004644</v>
      </c>
      <c r="V495" s="110">
        <f t="shared" si="103"/>
        <v>0.10841720036596524</v>
      </c>
      <c r="W495" s="110">
        <v>0.38834374999999999</v>
      </c>
      <c r="X495" s="110">
        <v>0.29117242799999998</v>
      </c>
      <c r="Y495" s="110">
        <f t="shared" si="104"/>
        <v>0.29117242845019187</v>
      </c>
      <c r="Z495" s="2" t="s">
        <v>532</v>
      </c>
      <c r="AA495" s="2" t="s">
        <v>532</v>
      </c>
      <c r="AB495" s="2">
        <v>0.22500000000000001</v>
      </c>
      <c r="AC495" s="110">
        <v>0.310933036</v>
      </c>
      <c r="AD495" s="44">
        <f t="shared" si="105"/>
        <v>0</v>
      </c>
      <c r="AE495" s="44">
        <f t="shared" si="106"/>
        <v>0</v>
      </c>
      <c r="AF495" s="44">
        <f t="shared" si="107"/>
        <v>1.6112627493317999</v>
      </c>
      <c r="AG495" s="44">
        <f t="shared" si="108"/>
        <v>7.4563707829783832</v>
      </c>
      <c r="AH495" s="44">
        <f t="shared" si="109"/>
        <v>9.0676335323101824</v>
      </c>
      <c r="AI495" s="44">
        <v>127.496111111</v>
      </c>
      <c r="AJ495" s="111">
        <f t="shared" si="110"/>
        <v>7.1120863634936804E-2</v>
      </c>
      <c r="AK495" s="2">
        <f t="shared" si="111"/>
        <v>1185</v>
      </c>
    </row>
    <row r="496" spans="1:37">
      <c r="A496" s="2">
        <v>208</v>
      </c>
      <c r="B496" s="2" t="s">
        <v>263</v>
      </c>
      <c r="C496" s="2" t="s">
        <v>2</v>
      </c>
      <c r="D496" s="2" t="s">
        <v>443</v>
      </c>
      <c r="E496" s="2" t="s">
        <v>767</v>
      </c>
      <c r="F496" s="2" t="s">
        <v>64</v>
      </c>
      <c r="H496" s="2" t="s">
        <v>879</v>
      </c>
      <c r="I496" s="2">
        <v>43034</v>
      </c>
      <c r="J496" s="2">
        <v>6904</v>
      </c>
      <c r="K496" s="110">
        <f t="shared" si="98"/>
        <v>0.16043128688943625</v>
      </c>
      <c r="L496" s="44">
        <f t="shared" si="99"/>
        <v>0</v>
      </c>
      <c r="M496" s="44">
        <f t="shared" si="100"/>
        <v>0</v>
      </c>
      <c r="N496" s="44">
        <f t="shared" si="101"/>
        <v>11.41480672588</v>
      </c>
      <c r="O496" s="44">
        <f t="shared" si="102"/>
        <v>23.105193274119998</v>
      </c>
      <c r="P496" s="2">
        <v>1638825</v>
      </c>
      <c r="Q496" s="2">
        <v>35.777416735000003</v>
      </c>
      <c r="R496" s="111">
        <v>0</v>
      </c>
      <c r="S496" s="111">
        <v>0</v>
      </c>
      <c r="T496" s="111">
        <v>0.33067226900000002</v>
      </c>
      <c r="U496" s="111">
        <v>0.66932773099999998</v>
      </c>
      <c r="V496" s="110">
        <f t="shared" si="103"/>
        <v>0.16043128688943625</v>
      </c>
      <c r="W496" s="110">
        <v>0.36178125</v>
      </c>
      <c r="X496" s="110">
        <v>0.275896796</v>
      </c>
      <c r="Y496" s="110">
        <f t="shared" si="104"/>
        <v>0.2758967964345676</v>
      </c>
      <c r="Z496" s="2" t="s">
        <v>532</v>
      </c>
      <c r="AA496" s="2" t="s">
        <v>532</v>
      </c>
      <c r="AB496" s="2">
        <v>0.22500000000000001</v>
      </c>
      <c r="AC496" s="110">
        <v>0.30104166700000001</v>
      </c>
      <c r="AD496" s="44">
        <f t="shared" si="105"/>
        <v>0</v>
      </c>
      <c r="AE496" s="44">
        <f t="shared" si="106"/>
        <v>0</v>
      </c>
      <c r="AF496" s="44">
        <f t="shared" si="107"/>
        <v>22.498584056709483</v>
      </c>
      <c r="AG496" s="44">
        <f t="shared" si="108"/>
        <v>60.931282880480865</v>
      </c>
      <c r="AH496" s="44">
        <f t="shared" si="109"/>
        <v>83.429866937190354</v>
      </c>
      <c r="AI496" s="44">
        <v>127.496111111</v>
      </c>
      <c r="AJ496" s="111">
        <f t="shared" si="110"/>
        <v>0.65437185660161101</v>
      </c>
      <c r="AK496" s="2">
        <f t="shared" si="111"/>
        <v>11507</v>
      </c>
    </row>
    <row r="497" spans="1:37">
      <c r="A497" s="2">
        <v>209</v>
      </c>
      <c r="B497" s="2" t="s">
        <v>264</v>
      </c>
      <c r="C497" s="2" t="s">
        <v>2</v>
      </c>
      <c r="D497" s="2" t="s">
        <v>443</v>
      </c>
      <c r="E497" s="2" t="s">
        <v>767</v>
      </c>
      <c r="F497" s="2" t="s">
        <v>64</v>
      </c>
      <c r="H497" s="2" t="s">
        <v>879</v>
      </c>
      <c r="I497" s="2">
        <v>35640</v>
      </c>
      <c r="J497" s="2">
        <v>4155</v>
      </c>
      <c r="K497" s="110">
        <f t="shared" si="98"/>
        <v>0.11658249158249158</v>
      </c>
      <c r="L497" s="44">
        <f t="shared" si="99"/>
        <v>0</v>
      </c>
      <c r="M497" s="44">
        <f t="shared" si="100"/>
        <v>1.9191147447749999</v>
      </c>
      <c r="N497" s="44">
        <f t="shared" si="101"/>
        <v>3.8591331283500003</v>
      </c>
      <c r="O497" s="44">
        <f t="shared" si="102"/>
        <v>14.996752126875</v>
      </c>
      <c r="P497" s="2">
        <v>834276</v>
      </c>
      <c r="Q497" s="2">
        <v>53.385679085</v>
      </c>
      <c r="R497" s="111">
        <v>0</v>
      </c>
      <c r="S497" s="111">
        <v>9.2376160999999998E-2</v>
      </c>
      <c r="T497" s="111">
        <v>0.18575851400000001</v>
      </c>
      <c r="U497" s="111">
        <v>0.721865325</v>
      </c>
      <c r="V497" s="110">
        <f t="shared" si="103"/>
        <v>0.10581304857028619</v>
      </c>
      <c r="W497" s="110">
        <v>0.42393750000000002</v>
      </c>
      <c r="X497" s="110">
        <v>0.31338519199999998</v>
      </c>
      <c r="Y497" s="110">
        <f t="shared" si="104"/>
        <v>0.3006016985974358</v>
      </c>
      <c r="Z497" s="2" t="s">
        <v>532</v>
      </c>
      <c r="AA497" s="2">
        <v>0.17499999999999999</v>
      </c>
      <c r="AB497" s="2">
        <v>0.22500000000000001</v>
      </c>
      <c r="AC497" s="110">
        <v>0.33612946399999999</v>
      </c>
      <c r="AD497" s="44">
        <f t="shared" si="105"/>
        <v>0</v>
      </c>
      <c r="AE497" s="44">
        <f t="shared" si="106"/>
        <v>2.9420029037400743</v>
      </c>
      <c r="AF497" s="44">
        <f t="shared" si="107"/>
        <v>7.6063513959778506</v>
      </c>
      <c r="AG497" s="44">
        <f t="shared" si="108"/>
        <v>44.15784822633082</v>
      </c>
      <c r="AH497" s="44">
        <f t="shared" si="109"/>
        <v>51.764199622308674</v>
      </c>
      <c r="AI497" s="44">
        <v>127.496111111</v>
      </c>
      <c r="AJ497" s="111">
        <f t="shared" si="110"/>
        <v>0.40600610615677518</v>
      </c>
      <c r="AK497" s="2">
        <f t="shared" si="111"/>
        <v>6285</v>
      </c>
    </row>
    <row r="498" spans="1:37">
      <c r="A498" s="2">
        <v>210</v>
      </c>
      <c r="B498" s="2" t="s">
        <v>265</v>
      </c>
      <c r="C498" s="2" t="s">
        <v>2</v>
      </c>
      <c r="D498" s="2" t="s">
        <v>443</v>
      </c>
      <c r="E498" s="2" t="s">
        <v>767</v>
      </c>
      <c r="F498" s="2" t="s">
        <v>64</v>
      </c>
      <c r="H498" s="2" t="s">
        <v>879</v>
      </c>
      <c r="I498" s="2">
        <v>14287</v>
      </c>
      <c r="J498" s="2">
        <v>4821</v>
      </c>
      <c r="K498" s="110">
        <f t="shared" si="98"/>
        <v>0.33743963043326103</v>
      </c>
      <c r="L498" s="44">
        <f t="shared" si="99"/>
        <v>0</v>
      </c>
      <c r="M498" s="44">
        <f t="shared" si="100"/>
        <v>0</v>
      </c>
      <c r="N498" s="44">
        <f t="shared" si="101"/>
        <v>2.8874438440799994</v>
      </c>
      <c r="O498" s="44">
        <f t="shared" si="102"/>
        <v>21.217556155920001</v>
      </c>
      <c r="P498" s="2">
        <v>1459880</v>
      </c>
      <c r="Q498" s="2">
        <v>32.566931615000001</v>
      </c>
      <c r="R498" s="111">
        <v>0</v>
      </c>
      <c r="S498" s="111">
        <v>0</v>
      </c>
      <c r="T498" s="111">
        <v>0.11978609599999999</v>
      </c>
      <c r="U498" s="111">
        <v>0.88021390399999999</v>
      </c>
      <c r="V498" s="110">
        <f t="shared" si="103"/>
        <v>0.33743963043326103</v>
      </c>
      <c r="W498" s="110">
        <v>0.393125</v>
      </c>
      <c r="X498" s="110">
        <v>0.31804136</v>
      </c>
      <c r="Y498" s="110">
        <f t="shared" si="104"/>
        <v>0.31804136032125002</v>
      </c>
      <c r="Z498" s="2" t="s">
        <v>532</v>
      </c>
      <c r="AA498" s="2" t="s">
        <v>532</v>
      </c>
      <c r="AB498" s="2">
        <v>0.22500000000000001</v>
      </c>
      <c r="AC498" s="110">
        <v>0.33070312499999999</v>
      </c>
      <c r="AD498" s="44">
        <f t="shared" si="105"/>
        <v>0</v>
      </c>
      <c r="AE498" s="44">
        <f t="shared" si="106"/>
        <v>0</v>
      </c>
      <c r="AF498" s="44">
        <f t="shared" si="107"/>
        <v>5.6911518166816784</v>
      </c>
      <c r="AG498" s="44">
        <f t="shared" si="108"/>
        <v>61.466398220481402</v>
      </c>
      <c r="AH498" s="44">
        <f t="shared" si="109"/>
        <v>67.157550037163077</v>
      </c>
      <c r="AI498" s="44">
        <v>127.496111111</v>
      </c>
      <c r="AJ498" s="111">
        <f t="shared" si="110"/>
        <v>0.5267419488481081</v>
      </c>
      <c r="AK498" s="2">
        <f t="shared" si="111"/>
        <v>8035</v>
      </c>
    </row>
    <row r="499" spans="1:37">
      <c r="A499" s="2">
        <v>211</v>
      </c>
      <c r="B499" s="2" t="s">
        <v>266</v>
      </c>
      <c r="C499" s="2" t="s">
        <v>2</v>
      </c>
      <c r="D499" s="2" t="s">
        <v>443</v>
      </c>
      <c r="E499" s="2" t="s">
        <v>767</v>
      </c>
      <c r="F499" s="2" t="s">
        <v>64</v>
      </c>
      <c r="H499" s="2" t="s">
        <v>879</v>
      </c>
      <c r="I499" s="2">
        <v>34237</v>
      </c>
      <c r="J499" s="2">
        <v>6252</v>
      </c>
      <c r="K499" s="110">
        <f t="shared" si="98"/>
        <v>0.18260945760434619</v>
      </c>
      <c r="L499" s="44">
        <f t="shared" si="99"/>
        <v>0</v>
      </c>
      <c r="M499" s="44">
        <f t="shared" si="100"/>
        <v>0</v>
      </c>
      <c r="N499" s="44">
        <f t="shared" si="101"/>
        <v>8.6539632261000001</v>
      </c>
      <c r="O499" s="44">
        <f t="shared" si="102"/>
        <v>22.606036773899998</v>
      </c>
      <c r="P499" s="2">
        <v>1963466</v>
      </c>
      <c r="Q499" s="2">
        <v>32.157262230000001</v>
      </c>
      <c r="R499" s="111">
        <v>0</v>
      </c>
      <c r="S499" s="111">
        <v>0</v>
      </c>
      <c r="T499" s="111">
        <v>0.27683823499999999</v>
      </c>
      <c r="U499" s="111">
        <v>0.72316176499999996</v>
      </c>
      <c r="V499" s="110">
        <f t="shared" si="103"/>
        <v>0.18260945760434619</v>
      </c>
      <c r="W499" s="110">
        <v>0.37453124999999993</v>
      </c>
      <c r="X499" s="110">
        <v>0.28500305599999998</v>
      </c>
      <c r="Y499" s="110">
        <f t="shared" si="104"/>
        <v>0.28500305588396269</v>
      </c>
      <c r="Z499" s="2" t="s">
        <v>532</v>
      </c>
      <c r="AA499" s="2" t="s">
        <v>532</v>
      </c>
      <c r="AB499" s="2">
        <v>0.22500000000000001</v>
      </c>
      <c r="AC499" s="110">
        <v>0.307973214</v>
      </c>
      <c r="AD499" s="44">
        <f t="shared" si="105"/>
        <v>0</v>
      </c>
      <c r="AE499" s="44">
        <f t="shared" si="106"/>
        <v>0</v>
      </c>
      <c r="AF499" s="44">
        <f t="shared" si="107"/>
        <v>17.056961518643099</v>
      </c>
      <c r="AG499" s="44">
        <f t="shared" si="108"/>
        <v>60.987591297287125</v>
      </c>
      <c r="AH499" s="44">
        <f t="shared" si="109"/>
        <v>78.044552815930217</v>
      </c>
      <c r="AI499" s="44">
        <v>127.496111111</v>
      </c>
      <c r="AJ499" s="111">
        <f t="shared" si="110"/>
        <v>0.61213281045084955</v>
      </c>
      <c r="AK499" s="2">
        <f t="shared" si="111"/>
        <v>10420</v>
      </c>
    </row>
    <row r="500" spans="1:37">
      <c r="A500" s="2">
        <v>212</v>
      </c>
      <c r="B500" s="2" t="s">
        <v>267</v>
      </c>
      <c r="C500" s="2" t="s">
        <v>2</v>
      </c>
      <c r="D500" s="2" t="s">
        <v>443</v>
      </c>
      <c r="E500" s="2" t="s">
        <v>767</v>
      </c>
      <c r="F500" s="2" t="s">
        <v>64</v>
      </c>
      <c r="H500" s="2" t="s">
        <v>879</v>
      </c>
      <c r="I500" s="2">
        <v>71887</v>
      </c>
      <c r="J500" s="2">
        <v>3918</v>
      </c>
      <c r="K500" s="110">
        <f t="shared" si="98"/>
        <v>5.4502204849277341E-2</v>
      </c>
      <c r="L500" s="44">
        <f t="shared" si="99"/>
        <v>0</v>
      </c>
      <c r="M500" s="44">
        <f t="shared" si="100"/>
        <v>5.4218205905400012</v>
      </c>
      <c r="N500" s="44">
        <f t="shared" si="101"/>
        <v>6.8867492716200003</v>
      </c>
      <c r="O500" s="44">
        <f t="shared" si="102"/>
        <v>7.2814301378399993</v>
      </c>
      <c r="P500" s="2">
        <v>838747</v>
      </c>
      <c r="Q500" s="2">
        <v>32.482865754999999</v>
      </c>
      <c r="R500" s="111">
        <v>0</v>
      </c>
      <c r="S500" s="111">
        <v>0.27676470600000003</v>
      </c>
      <c r="T500" s="111">
        <v>0.35154411800000002</v>
      </c>
      <c r="U500" s="111">
        <v>0.37169117600000001</v>
      </c>
      <c r="V500" s="110">
        <f t="shared" si="103"/>
        <v>3.9417918147815326E-2</v>
      </c>
      <c r="W500" s="110">
        <v>0.34425</v>
      </c>
      <c r="X500" s="110">
        <v>0.26471703099999999</v>
      </c>
      <c r="Y500" s="110">
        <f t="shared" si="104"/>
        <v>0.23988652339525002</v>
      </c>
      <c r="Z500" s="2" t="s">
        <v>532</v>
      </c>
      <c r="AA500" s="2">
        <v>0.17499999999999999</v>
      </c>
      <c r="AB500" s="2">
        <v>0.22500000000000001</v>
      </c>
      <c r="AC500" s="110">
        <v>0.30228125</v>
      </c>
      <c r="AD500" s="44">
        <f t="shared" si="105"/>
        <v>0</v>
      </c>
      <c r="AE500" s="44">
        <f t="shared" si="106"/>
        <v>8.3116509652978223</v>
      </c>
      <c r="AF500" s="44">
        <f t="shared" si="107"/>
        <v>13.573782814363019</v>
      </c>
      <c r="AG500" s="44">
        <f t="shared" si="108"/>
        <v>19.281108681760575</v>
      </c>
      <c r="AH500" s="44">
        <f t="shared" si="109"/>
        <v>32.854891496123592</v>
      </c>
      <c r="AI500" s="44">
        <v>127.496111111</v>
      </c>
      <c r="AJ500" s="111">
        <f t="shared" si="110"/>
        <v>0.25769328342508924</v>
      </c>
      <c r="AK500" s="2">
        <f t="shared" si="111"/>
        <v>4723</v>
      </c>
    </row>
    <row r="501" spans="1:37">
      <c r="A501" s="2">
        <v>213</v>
      </c>
      <c r="B501" s="2" t="s">
        <v>268</v>
      </c>
      <c r="C501" s="2" t="s">
        <v>2</v>
      </c>
      <c r="D501" s="2" t="s">
        <v>443</v>
      </c>
      <c r="E501" s="2" t="s">
        <v>767</v>
      </c>
      <c r="F501" s="2" t="s">
        <v>64</v>
      </c>
      <c r="H501" s="2" t="s">
        <v>879</v>
      </c>
      <c r="I501" s="2">
        <v>76994</v>
      </c>
      <c r="J501" s="2">
        <v>7122</v>
      </c>
      <c r="K501" s="110">
        <f t="shared" si="98"/>
        <v>9.2500714341377244E-2</v>
      </c>
      <c r="L501" s="44">
        <f t="shared" si="99"/>
        <v>0</v>
      </c>
      <c r="M501" s="44">
        <f t="shared" si="100"/>
        <v>0</v>
      </c>
      <c r="N501" s="44">
        <f t="shared" si="101"/>
        <v>4.7904495296099991</v>
      </c>
      <c r="O501" s="44">
        <f t="shared" si="102"/>
        <v>30.819550470390002</v>
      </c>
      <c r="P501" s="2">
        <v>371273</v>
      </c>
      <c r="Q501" s="2">
        <v>278.92173656199998</v>
      </c>
      <c r="R501" s="111">
        <v>0</v>
      </c>
      <c r="S501" s="111">
        <v>0</v>
      </c>
      <c r="T501" s="111">
        <v>0.13452540099999999</v>
      </c>
      <c r="U501" s="111">
        <v>0.86547459900000001</v>
      </c>
      <c r="V501" s="110">
        <f t="shared" si="103"/>
        <v>9.2500714341377244E-2</v>
      </c>
      <c r="W501" s="110">
        <v>0.46643750000000006</v>
      </c>
      <c r="X501" s="110">
        <v>0.34912799</v>
      </c>
      <c r="Y501" s="110">
        <f t="shared" si="104"/>
        <v>0.34912798975345316</v>
      </c>
      <c r="Z501" s="2" t="s">
        <v>532</v>
      </c>
      <c r="AA501" s="2" t="s">
        <v>532</v>
      </c>
      <c r="AB501" s="2">
        <v>0.22500000000000001</v>
      </c>
      <c r="AC501" s="110">
        <v>0.36842187500000001</v>
      </c>
      <c r="AD501" s="44">
        <f t="shared" si="105"/>
        <v>0</v>
      </c>
      <c r="AE501" s="44">
        <f t="shared" si="106"/>
        <v>0</v>
      </c>
      <c r="AF501" s="44">
        <f t="shared" si="107"/>
        <v>9.4419760228613079</v>
      </c>
      <c r="AG501" s="44">
        <f t="shared" si="108"/>
        <v>99.466265961593976</v>
      </c>
      <c r="AH501" s="44">
        <f t="shared" si="109"/>
        <v>108.90824198445529</v>
      </c>
      <c r="AI501" s="44">
        <v>127.496111111</v>
      </c>
      <c r="AJ501" s="111">
        <f t="shared" si="110"/>
        <v>0.85420834435991666</v>
      </c>
      <c r="AK501" s="2">
        <f t="shared" si="111"/>
        <v>11870</v>
      </c>
    </row>
    <row r="502" spans="1:37">
      <c r="A502" s="2">
        <v>214</v>
      </c>
      <c r="B502" s="2" t="s">
        <v>269</v>
      </c>
      <c r="C502" s="2" t="s">
        <v>2</v>
      </c>
      <c r="D502" s="2" t="s">
        <v>443</v>
      </c>
      <c r="E502" s="2" t="s">
        <v>767</v>
      </c>
      <c r="F502" s="2" t="s">
        <v>64</v>
      </c>
      <c r="H502" s="2" t="s">
        <v>879</v>
      </c>
      <c r="I502" s="2">
        <v>164656</v>
      </c>
      <c r="J502" s="2">
        <v>12930</v>
      </c>
      <c r="K502" s="110">
        <f t="shared" si="98"/>
        <v>7.8527353998639582E-2</v>
      </c>
      <c r="L502" s="44">
        <f t="shared" si="99"/>
        <v>0</v>
      </c>
      <c r="M502" s="44">
        <f t="shared" si="100"/>
        <v>0</v>
      </c>
      <c r="N502" s="44">
        <f t="shared" si="101"/>
        <v>7.2612407784000004</v>
      </c>
      <c r="O502" s="44">
        <f t="shared" si="102"/>
        <v>57.388759221600004</v>
      </c>
      <c r="P502" s="2">
        <v>513111</v>
      </c>
      <c r="Q502" s="2">
        <v>352.26551948100001</v>
      </c>
      <c r="R502" s="111">
        <v>0</v>
      </c>
      <c r="S502" s="111">
        <v>0</v>
      </c>
      <c r="T502" s="111">
        <v>0.112316176</v>
      </c>
      <c r="U502" s="111">
        <v>0.88768382400000001</v>
      </c>
      <c r="V502" s="110">
        <f t="shared" si="103"/>
        <v>7.8527353998639582E-2</v>
      </c>
      <c r="W502" s="110">
        <v>0.44093750000000004</v>
      </c>
      <c r="X502" s="110">
        <v>0.332506833</v>
      </c>
      <c r="Y502" s="110">
        <f t="shared" si="104"/>
        <v>0.33250683312224999</v>
      </c>
      <c r="Z502" s="2" t="s">
        <v>532</v>
      </c>
      <c r="AA502" s="2" t="s">
        <v>532</v>
      </c>
      <c r="AB502" s="2">
        <v>0.22500000000000001</v>
      </c>
      <c r="AC502" s="110">
        <v>0.346109375</v>
      </c>
      <c r="AD502" s="44">
        <f t="shared" si="105"/>
        <v>0</v>
      </c>
      <c r="AE502" s="44">
        <f t="shared" si="106"/>
        <v>0</v>
      </c>
      <c r="AF502" s="44">
        <f t="shared" si="107"/>
        <v>14.311905574226401</v>
      </c>
      <c r="AG502" s="44">
        <f t="shared" si="108"/>
        <v>173.99801925522993</v>
      </c>
      <c r="AH502" s="44">
        <f t="shared" si="109"/>
        <v>188.30992482945635</v>
      </c>
      <c r="AI502" s="44">
        <v>127.496111111</v>
      </c>
      <c r="AJ502" s="111">
        <f t="shared" si="110"/>
        <v>1.4769856365698162</v>
      </c>
      <c r="AK502" s="2">
        <f t="shared" si="111"/>
        <v>21550</v>
      </c>
    </row>
    <row r="503" spans="1:37">
      <c r="A503" s="2">
        <v>245</v>
      </c>
      <c r="B503" s="2" t="s">
        <v>298</v>
      </c>
      <c r="C503" s="2" t="s">
        <v>1</v>
      </c>
      <c r="D503" s="2" t="s">
        <v>448</v>
      </c>
      <c r="E503" s="2" t="s">
        <v>767</v>
      </c>
      <c r="F503" s="2" t="s">
        <v>64</v>
      </c>
      <c r="H503" s="2" t="s">
        <v>879</v>
      </c>
      <c r="I503" s="2">
        <v>3013</v>
      </c>
      <c r="J503" s="2">
        <v>1294</v>
      </c>
      <c r="K503" s="110">
        <f t="shared" si="98"/>
        <v>0.42947228675738469</v>
      </c>
      <c r="L503" s="44">
        <f t="shared" si="99"/>
        <v>0</v>
      </c>
      <c r="M503" s="44">
        <f t="shared" si="100"/>
        <v>0</v>
      </c>
      <c r="N503" s="44">
        <f t="shared" si="101"/>
        <v>0</v>
      </c>
      <c r="O503" s="44">
        <f t="shared" si="102"/>
        <v>6.47</v>
      </c>
      <c r="P503" s="2">
        <v>1190295</v>
      </c>
      <c r="Q503" s="2">
        <v>10.744010712</v>
      </c>
      <c r="R503" s="111">
        <v>0</v>
      </c>
      <c r="S503" s="111">
        <v>0</v>
      </c>
      <c r="T503" s="111">
        <v>0</v>
      </c>
      <c r="U503" s="111">
        <v>1</v>
      </c>
      <c r="V503" s="110">
        <f t="shared" si="103"/>
        <v>0.42947228675738469</v>
      </c>
      <c r="W503" s="110">
        <v>0.41012499999999996</v>
      </c>
      <c r="X503" s="110">
        <v>0.36135624999999999</v>
      </c>
      <c r="Y503" s="110">
        <f t="shared" si="104"/>
        <v>0.36135624999999999</v>
      </c>
      <c r="Z503" s="2" t="s">
        <v>532</v>
      </c>
      <c r="AA503" s="2" t="s">
        <v>532</v>
      </c>
      <c r="AB503" s="2" t="s">
        <v>532</v>
      </c>
      <c r="AC503" s="110">
        <v>0.36135624999999999</v>
      </c>
      <c r="AD503" s="44">
        <f t="shared" si="105"/>
        <v>0</v>
      </c>
      <c r="AE503" s="44">
        <f t="shared" si="106"/>
        <v>0</v>
      </c>
      <c r="AF503" s="44">
        <f t="shared" si="107"/>
        <v>0</v>
      </c>
      <c r="AG503" s="44">
        <f t="shared" si="108"/>
        <v>20.4806604525</v>
      </c>
      <c r="AH503" s="44">
        <f t="shared" si="109"/>
        <v>20.4806604525</v>
      </c>
      <c r="AI503" s="44">
        <v>303.90305555600003</v>
      </c>
      <c r="AJ503" s="111">
        <f t="shared" si="110"/>
        <v>6.7392084673285044E-2</v>
      </c>
      <c r="AK503" s="2">
        <f t="shared" si="111"/>
        <v>2157</v>
      </c>
    </row>
    <row r="504" spans="1:37">
      <c r="A504" s="2">
        <v>246</v>
      </c>
      <c r="B504" s="2" t="s">
        <v>299</v>
      </c>
      <c r="C504" s="2" t="s">
        <v>1</v>
      </c>
      <c r="D504" s="2" t="s">
        <v>448</v>
      </c>
      <c r="E504" s="2" t="s">
        <v>767</v>
      </c>
      <c r="F504" s="2" t="s">
        <v>64</v>
      </c>
      <c r="H504" s="2" t="s">
        <v>879</v>
      </c>
      <c r="I504" s="2">
        <v>5592</v>
      </c>
      <c r="J504" s="193">
        <v>2597</v>
      </c>
      <c r="K504" s="110">
        <f t="shared" si="98"/>
        <v>0.46441344778254651</v>
      </c>
      <c r="L504" s="44">
        <f t="shared" si="99"/>
        <v>0</v>
      </c>
      <c r="M504" s="44">
        <f t="shared" si="100"/>
        <v>0</v>
      </c>
      <c r="N504" s="44">
        <f t="shared" si="101"/>
        <v>0</v>
      </c>
      <c r="O504" s="44">
        <f t="shared" si="102"/>
        <v>12.984999999999999</v>
      </c>
      <c r="P504" s="2">
        <v>1441996</v>
      </c>
      <c r="Q504" s="193">
        <v>24.307423407999998</v>
      </c>
      <c r="R504" s="111">
        <v>0</v>
      </c>
      <c r="S504" s="111">
        <v>0</v>
      </c>
      <c r="T504" s="111">
        <v>0</v>
      </c>
      <c r="U504" s="111">
        <v>1</v>
      </c>
      <c r="V504" s="110">
        <f t="shared" si="103"/>
        <v>0.46441344778254651</v>
      </c>
      <c r="W504" s="110">
        <v>0.42978125</v>
      </c>
      <c r="X504" s="110">
        <v>0.38143749999999998</v>
      </c>
      <c r="Y504" s="110">
        <f t="shared" si="104"/>
        <v>0.38143749999999998</v>
      </c>
      <c r="Z504" s="2" t="s">
        <v>532</v>
      </c>
      <c r="AA504" s="2" t="s">
        <v>532</v>
      </c>
      <c r="AB504" s="2" t="s">
        <v>532</v>
      </c>
      <c r="AC504" s="110">
        <v>0.38143749999999998</v>
      </c>
      <c r="AD504" s="44">
        <f t="shared" si="105"/>
        <v>0</v>
      </c>
      <c r="AE504" s="44">
        <f t="shared" si="106"/>
        <v>0</v>
      </c>
      <c r="AF504" s="44">
        <f t="shared" si="107"/>
        <v>0</v>
      </c>
      <c r="AG504" s="44">
        <f t="shared" si="108"/>
        <v>43.387981612499992</v>
      </c>
      <c r="AH504" s="44">
        <f t="shared" si="109"/>
        <v>43.387981612499992</v>
      </c>
      <c r="AI504" s="44">
        <v>303.90305555600003</v>
      </c>
      <c r="AJ504" s="111">
        <f t="shared" si="110"/>
        <v>0.14276915226508777</v>
      </c>
      <c r="AK504" s="2">
        <f t="shared" si="111"/>
        <v>4328</v>
      </c>
    </row>
    <row r="505" spans="1:37">
      <c r="A505" s="2">
        <v>247</v>
      </c>
      <c r="B505" s="2" t="s">
        <v>300</v>
      </c>
      <c r="C505" s="2" t="s">
        <v>1</v>
      </c>
      <c r="D505" s="2" t="s">
        <v>448</v>
      </c>
      <c r="E505" s="2" t="s">
        <v>767</v>
      </c>
      <c r="F505" s="2" t="s">
        <v>64</v>
      </c>
      <c r="H505" s="2" t="s">
        <v>879</v>
      </c>
      <c r="I505" s="2">
        <v>6770</v>
      </c>
      <c r="J505" s="193">
        <v>2436</v>
      </c>
      <c r="K505" s="110">
        <f t="shared" si="98"/>
        <v>0.35982274741506648</v>
      </c>
      <c r="L505" s="44">
        <f t="shared" si="99"/>
        <v>0</v>
      </c>
      <c r="M505" s="44">
        <f t="shared" si="100"/>
        <v>0</v>
      </c>
      <c r="N505" s="44">
        <f t="shared" si="101"/>
        <v>0</v>
      </c>
      <c r="O505" s="44">
        <f t="shared" si="102"/>
        <v>12.18</v>
      </c>
      <c r="P505" s="2">
        <v>497677</v>
      </c>
      <c r="Q505" s="193">
        <v>60.198575331000001</v>
      </c>
      <c r="R505" s="111">
        <v>0</v>
      </c>
      <c r="S505" s="111">
        <v>0</v>
      </c>
      <c r="T505" s="111">
        <v>0</v>
      </c>
      <c r="U505" s="111">
        <v>1</v>
      </c>
      <c r="V505" s="110">
        <f t="shared" si="103"/>
        <v>0.35982274741506648</v>
      </c>
      <c r="W505" s="110">
        <v>0.43243750000000003</v>
      </c>
      <c r="X505" s="110">
        <v>0.36656250000000001</v>
      </c>
      <c r="Y505" s="110">
        <f t="shared" si="104"/>
        <v>0.36656250000000001</v>
      </c>
      <c r="Z505" s="2" t="s">
        <v>532</v>
      </c>
      <c r="AA505" s="2" t="s">
        <v>532</v>
      </c>
      <c r="AB505" s="2" t="s">
        <v>532</v>
      </c>
      <c r="AC505" s="110">
        <v>0.36656250000000001</v>
      </c>
      <c r="AD505" s="44">
        <f t="shared" si="105"/>
        <v>0</v>
      </c>
      <c r="AE505" s="44">
        <f t="shared" si="106"/>
        <v>0</v>
      </c>
      <c r="AF505" s="44">
        <f t="shared" si="107"/>
        <v>0</v>
      </c>
      <c r="AG505" s="44">
        <f t="shared" si="108"/>
        <v>39.111045749999995</v>
      </c>
      <c r="AH505" s="44">
        <f t="shared" si="109"/>
        <v>39.111045749999995</v>
      </c>
      <c r="AI505" s="44">
        <v>303.90305555600003</v>
      </c>
      <c r="AJ505" s="111">
        <f t="shared" si="110"/>
        <v>0.12869579635665435</v>
      </c>
      <c r="AK505" s="2">
        <f t="shared" si="111"/>
        <v>4060</v>
      </c>
    </row>
    <row r="506" spans="1:37">
      <c r="A506" s="2">
        <v>248</v>
      </c>
      <c r="B506" s="2" t="s">
        <v>301</v>
      </c>
      <c r="C506" s="2" t="s">
        <v>1</v>
      </c>
      <c r="D506" s="2" t="s">
        <v>448</v>
      </c>
      <c r="E506" s="2" t="s">
        <v>767</v>
      </c>
      <c r="F506" s="2" t="s">
        <v>64</v>
      </c>
      <c r="H506" s="2" t="s">
        <v>879</v>
      </c>
      <c r="I506" s="2">
        <v>1272</v>
      </c>
      <c r="J506" s="193">
        <v>266</v>
      </c>
      <c r="K506" s="110">
        <f t="shared" si="98"/>
        <v>0.20911949685534592</v>
      </c>
      <c r="L506" s="44">
        <f t="shared" si="99"/>
        <v>0</v>
      </c>
      <c r="M506" s="44">
        <f t="shared" si="100"/>
        <v>0</v>
      </c>
      <c r="N506" s="44">
        <f t="shared" si="101"/>
        <v>0.16396813761999998</v>
      </c>
      <c r="O506" s="44">
        <f t="shared" si="102"/>
        <v>1.1660318623800001</v>
      </c>
      <c r="P506" s="2">
        <v>2765142</v>
      </c>
      <c r="Q506" s="193">
        <v>0.38267306299999998</v>
      </c>
      <c r="R506" s="111">
        <v>0</v>
      </c>
      <c r="S506" s="111">
        <v>0</v>
      </c>
      <c r="T506" s="111">
        <v>0.12328431400000001</v>
      </c>
      <c r="U506" s="111">
        <v>0.87671568600000005</v>
      </c>
      <c r="V506" s="110">
        <f t="shared" si="103"/>
        <v>0.20911949685534592</v>
      </c>
      <c r="W506" s="110">
        <v>0.36231249999999998</v>
      </c>
      <c r="X506" s="110">
        <v>0.29461670499999998</v>
      </c>
      <c r="Y506" s="110">
        <f t="shared" si="104"/>
        <v>0.29461670494143755</v>
      </c>
      <c r="Z506" s="2" t="s">
        <v>532</v>
      </c>
      <c r="AA506" s="2" t="s">
        <v>532</v>
      </c>
      <c r="AB506" s="2">
        <v>0.22500000000000001</v>
      </c>
      <c r="AC506" s="110">
        <v>0.30440624999999999</v>
      </c>
      <c r="AD506" s="44">
        <f t="shared" si="105"/>
        <v>0</v>
      </c>
      <c r="AE506" s="44">
        <f t="shared" si="106"/>
        <v>0</v>
      </c>
      <c r="AF506" s="44">
        <f t="shared" si="107"/>
        <v>0.32318119924902</v>
      </c>
      <c r="AG506" s="44">
        <f t="shared" si="108"/>
        <v>3.1093391066826803</v>
      </c>
      <c r="AH506" s="44">
        <f t="shared" si="109"/>
        <v>3.4325203059317002</v>
      </c>
      <c r="AI506" s="44">
        <v>303.90305555600003</v>
      </c>
      <c r="AJ506" s="111">
        <f t="shared" si="110"/>
        <v>1.1294787081530979E-2</v>
      </c>
      <c r="AK506" s="2">
        <f t="shared" si="111"/>
        <v>443</v>
      </c>
    </row>
    <row r="507" spans="1:37">
      <c r="A507" s="2">
        <v>249</v>
      </c>
      <c r="B507" s="2" t="s">
        <v>302</v>
      </c>
      <c r="C507" s="2" t="s">
        <v>1</v>
      </c>
      <c r="D507" s="2" t="s">
        <v>448</v>
      </c>
      <c r="E507" s="2" t="s">
        <v>767</v>
      </c>
      <c r="F507" s="2" t="s">
        <v>64</v>
      </c>
      <c r="H507" s="2" t="s">
        <v>879</v>
      </c>
      <c r="I507" s="2">
        <v>3076</v>
      </c>
      <c r="J507" s="193">
        <v>1300</v>
      </c>
      <c r="K507" s="110">
        <f t="shared" si="98"/>
        <v>0.42262678803641091</v>
      </c>
      <c r="L507" s="44">
        <f t="shared" si="99"/>
        <v>0</v>
      </c>
      <c r="M507" s="44">
        <f t="shared" si="100"/>
        <v>0</v>
      </c>
      <c r="N507" s="44">
        <f t="shared" si="101"/>
        <v>0</v>
      </c>
      <c r="O507" s="44">
        <f t="shared" si="102"/>
        <v>6.5</v>
      </c>
      <c r="P507" s="2">
        <v>1479227</v>
      </c>
      <c r="Q507" s="193">
        <v>6.5812079629999998</v>
      </c>
      <c r="R507" s="111">
        <v>0</v>
      </c>
      <c r="S507" s="111">
        <v>0</v>
      </c>
      <c r="T507" s="111">
        <v>0</v>
      </c>
      <c r="U507" s="111">
        <v>1</v>
      </c>
      <c r="V507" s="110">
        <f t="shared" si="103"/>
        <v>0.42262678803641091</v>
      </c>
      <c r="W507" s="110">
        <v>0.4090625</v>
      </c>
      <c r="X507" s="110">
        <v>0.35057187499999998</v>
      </c>
      <c r="Y507" s="110">
        <f t="shared" si="104"/>
        <v>0.35057187499999998</v>
      </c>
      <c r="Z507" s="2" t="s">
        <v>532</v>
      </c>
      <c r="AA507" s="2" t="s">
        <v>532</v>
      </c>
      <c r="AB507" s="2" t="s">
        <v>532</v>
      </c>
      <c r="AC507" s="110">
        <v>0.35057187499999998</v>
      </c>
      <c r="AD507" s="44">
        <f t="shared" si="105"/>
        <v>0</v>
      </c>
      <c r="AE507" s="44">
        <f t="shared" si="106"/>
        <v>0</v>
      </c>
      <c r="AF507" s="44">
        <f t="shared" si="107"/>
        <v>0</v>
      </c>
      <c r="AG507" s="44">
        <f t="shared" si="108"/>
        <v>19.961562562499999</v>
      </c>
      <c r="AH507" s="44">
        <f t="shared" si="109"/>
        <v>19.961562562499999</v>
      </c>
      <c r="AI507" s="44">
        <v>303.90305555600003</v>
      </c>
      <c r="AJ507" s="111">
        <f t="shared" si="110"/>
        <v>6.5683981116871973E-2</v>
      </c>
      <c r="AK507" s="2">
        <f t="shared" si="111"/>
        <v>2167</v>
      </c>
    </row>
    <row r="508" spans="1:37">
      <c r="A508" s="2">
        <v>250</v>
      </c>
      <c r="B508" s="2" t="s">
        <v>303</v>
      </c>
      <c r="C508" s="2" t="s">
        <v>1</v>
      </c>
      <c r="D508" s="2" t="s">
        <v>448</v>
      </c>
      <c r="E508" s="2" t="s">
        <v>767</v>
      </c>
      <c r="F508" s="2" t="s">
        <v>64</v>
      </c>
      <c r="H508" s="2" t="s">
        <v>879</v>
      </c>
      <c r="I508" s="2">
        <v>2280</v>
      </c>
      <c r="J508" s="193">
        <v>1404</v>
      </c>
      <c r="K508" s="110">
        <f t="shared" si="98"/>
        <v>0.61578947368421055</v>
      </c>
      <c r="L508" s="44">
        <f t="shared" si="99"/>
        <v>0</v>
      </c>
      <c r="M508" s="44">
        <f t="shared" si="100"/>
        <v>0</v>
      </c>
      <c r="N508" s="44">
        <f t="shared" si="101"/>
        <v>0</v>
      </c>
      <c r="O508" s="44">
        <f t="shared" si="102"/>
        <v>7.02</v>
      </c>
      <c r="P508" s="2">
        <v>919043</v>
      </c>
      <c r="Q508" s="193">
        <v>13.352680394</v>
      </c>
      <c r="R508" s="111">
        <v>0</v>
      </c>
      <c r="S508" s="111">
        <v>0</v>
      </c>
      <c r="T508" s="111">
        <v>0</v>
      </c>
      <c r="U508" s="111">
        <v>1</v>
      </c>
      <c r="V508" s="110">
        <f t="shared" si="103"/>
        <v>0.61578947368421055</v>
      </c>
      <c r="W508" s="110">
        <v>0.40268749999999998</v>
      </c>
      <c r="X508" s="110">
        <v>0.36528749999999999</v>
      </c>
      <c r="Y508" s="110">
        <f t="shared" si="104"/>
        <v>0.36528749999999999</v>
      </c>
      <c r="Z508" s="2" t="s">
        <v>532</v>
      </c>
      <c r="AA508" s="2" t="s">
        <v>532</v>
      </c>
      <c r="AB508" s="2" t="s">
        <v>532</v>
      </c>
      <c r="AC508" s="110">
        <v>0.36528749999999999</v>
      </c>
      <c r="AD508" s="44">
        <f t="shared" si="105"/>
        <v>0</v>
      </c>
      <c r="AE508" s="44">
        <f t="shared" si="106"/>
        <v>0</v>
      </c>
      <c r="AF508" s="44">
        <f t="shared" si="107"/>
        <v>0</v>
      </c>
      <c r="AG508" s="44">
        <f t="shared" si="108"/>
        <v>22.46342787</v>
      </c>
      <c r="AH508" s="44">
        <f t="shared" si="109"/>
        <v>22.46342787</v>
      </c>
      <c r="AI508" s="44">
        <v>303.90305555600003</v>
      </c>
      <c r="AJ508" s="111">
        <f t="shared" si="110"/>
        <v>7.3916426502861135E-2</v>
      </c>
      <c r="AK508" s="2">
        <f t="shared" si="111"/>
        <v>2340</v>
      </c>
    </row>
    <row r="509" spans="1:37">
      <c r="A509" s="2">
        <v>251</v>
      </c>
      <c r="B509" s="2" t="s">
        <v>304</v>
      </c>
      <c r="C509" s="2" t="s">
        <v>1</v>
      </c>
      <c r="D509" s="2" t="s">
        <v>448</v>
      </c>
      <c r="E509" s="2" t="s">
        <v>767</v>
      </c>
      <c r="F509" s="2" t="s">
        <v>64</v>
      </c>
      <c r="H509" s="2" t="s">
        <v>879</v>
      </c>
      <c r="I509" s="2">
        <v>688</v>
      </c>
      <c r="J509" s="193">
        <v>143</v>
      </c>
      <c r="K509" s="110">
        <f t="shared" si="98"/>
        <v>0.20784883720930233</v>
      </c>
      <c r="L509" s="44">
        <f t="shared" si="99"/>
        <v>0</v>
      </c>
      <c r="M509" s="44">
        <f t="shared" si="100"/>
        <v>0</v>
      </c>
      <c r="N509" s="44">
        <f t="shared" si="101"/>
        <v>0</v>
      </c>
      <c r="O509" s="44">
        <f t="shared" si="102"/>
        <v>0.71499999999999997</v>
      </c>
      <c r="P509" s="2">
        <v>1526142</v>
      </c>
      <c r="Q509" s="193">
        <v>0.31748368199999999</v>
      </c>
      <c r="R509" s="111">
        <v>0</v>
      </c>
      <c r="S509" s="111">
        <v>0</v>
      </c>
      <c r="T509" s="111">
        <v>0</v>
      </c>
      <c r="U509" s="111">
        <v>1</v>
      </c>
      <c r="V509" s="110">
        <f t="shared" si="103"/>
        <v>0.20784883720930233</v>
      </c>
      <c r="W509" s="110">
        <v>0.40534374999999995</v>
      </c>
      <c r="X509" s="110">
        <v>0.33521875000000001</v>
      </c>
      <c r="Y509" s="110">
        <f t="shared" si="104"/>
        <v>0.33521875000000001</v>
      </c>
      <c r="Z509" s="2" t="s">
        <v>532</v>
      </c>
      <c r="AA509" s="2" t="s">
        <v>532</v>
      </c>
      <c r="AB509" s="2" t="s">
        <v>532</v>
      </c>
      <c r="AC509" s="110">
        <v>0.33521875000000001</v>
      </c>
      <c r="AD509" s="44">
        <f t="shared" si="105"/>
        <v>0</v>
      </c>
      <c r="AE509" s="44">
        <f t="shared" si="106"/>
        <v>0</v>
      </c>
      <c r="AF509" s="44">
        <f t="shared" si="107"/>
        <v>0</v>
      </c>
      <c r="AG509" s="44">
        <f t="shared" si="108"/>
        <v>2.0996091187500001</v>
      </c>
      <c r="AH509" s="44">
        <f t="shared" si="109"/>
        <v>2.0996091187500001</v>
      </c>
      <c r="AI509" s="44">
        <v>303.90305555600003</v>
      </c>
      <c r="AJ509" s="111">
        <f t="shared" si="110"/>
        <v>6.908812137175457E-3</v>
      </c>
      <c r="AK509" s="2">
        <f t="shared" si="111"/>
        <v>238</v>
      </c>
    </row>
    <row r="510" spans="1:37">
      <c r="A510" s="2">
        <v>252</v>
      </c>
      <c r="B510" s="2" t="s">
        <v>305</v>
      </c>
      <c r="C510" s="2" t="s">
        <v>1</v>
      </c>
      <c r="D510" s="2" t="s">
        <v>448</v>
      </c>
      <c r="E510" s="2" t="s">
        <v>767</v>
      </c>
      <c r="F510" s="2" t="s">
        <v>64</v>
      </c>
      <c r="H510" s="2" t="s">
        <v>879</v>
      </c>
      <c r="I510" s="2">
        <v>3467</v>
      </c>
      <c r="J510" s="2">
        <v>2706</v>
      </c>
      <c r="K510" s="110">
        <f t="shared" si="98"/>
        <v>0.78050187481972888</v>
      </c>
      <c r="L510" s="44">
        <f t="shared" si="99"/>
        <v>0</v>
      </c>
      <c r="M510" s="44">
        <f t="shared" si="100"/>
        <v>0</v>
      </c>
      <c r="N510" s="44">
        <f t="shared" si="101"/>
        <v>0</v>
      </c>
      <c r="O510" s="44">
        <f t="shared" si="102"/>
        <v>13.53</v>
      </c>
      <c r="P510" s="2">
        <v>927490</v>
      </c>
      <c r="Q510" s="2">
        <v>35.310752737000001</v>
      </c>
      <c r="R510" s="111">
        <v>0</v>
      </c>
      <c r="S510" s="111">
        <v>0</v>
      </c>
      <c r="T510" s="111">
        <v>0</v>
      </c>
      <c r="U510" s="111">
        <v>1</v>
      </c>
      <c r="V510" s="110">
        <f t="shared" si="103"/>
        <v>0.78050187481972888</v>
      </c>
      <c r="W510" s="110">
        <v>0.42234375000000007</v>
      </c>
      <c r="X510" s="110">
        <v>0.36815625000000002</v>
      </c>
      <c r="Y510" s="110">
        <f t="shared" si="104"/>
        <v>0.36815625000000002</v>
      </c>
      <c r="Z510" s="2" t="s">
        <v>532</v>
      </c>
      <c r="AA510" s="2" t="s">
        <v>532</v>
      </c>
      <c r="AB510" s="2" t="s">
        <v>532</v>
      </c>
      <c r="AC510" s="110">
        <v>0.36815625000000002</v>
      </c>
      <c r="AD510" s="44">
        <f t="shared" si="105"/>
        <v>0</v>
      </c>
      <c r="AE510" s="44">
        <f t="shared" si="106"/>
        <v>0</v>
      </c>
      <c r="AF510" s="44">
        <f t="shared" si="107"/>
        <v>0</v>
      </c>
      <c r="AG510" s="44">
        <f t="shared" si="108"/>
        <v>43.634909587499997</v>
      </c>
      <c r="AH510" s="44">
        <f t="shared" si="109"/>
        <v>43.634909587499997</v>
      </c>
      <c r="AI510" s="44">
        <v>303.90305555600003</v>
      </c>
      <c r="AJ510" s="111">
        <f t="shared" si="110"/>
        <v>0.14358167445098102</v>
      </c>
      <c r="AK510" s="2">
        <f t="shared" si="111"/>
        <v>4510</v>
      </c>
    </row>
    <row r="511" spans="1:37">
      <c r="A511" s="2">
        <v>253</v>
      </c>
      <c r="B511" s="2" t="s">
        <v>306</v>
      </c>
      <c r="C511" s="2" t="s">
        <v>1</v>
      </c>
      <c r="D511" s="2" t="s">
        <v>448</v>
      </c>
      <c r="E511" s="2" t="s">
        <v>767</v>
      </c>
      <c r="F511" s="2" t="s">
        <v>64</v>
      </c>
      <c r="H511" s="2" t="s">
        <v>879</v>
      </c>
      <c r="I511" s="2">
        <v>8332</v>
      </c>
      <c r="J511" s="2">
        <v>3707</v>
      </c>
      <c r="K511" s="110">
        <f t="shared" si="98"/>
        <v>0.44491118578972638</v>
      </c>
      <c r="L511" s="44">
        <f t="shared" si="99"/>
        <v>0</v>
      </c>
      <c r="M511" s="44">
        <f t="shared" si="100"/>
        <v>0</v>
      </c>
      <c r="N511" s="44">
        <f t="shared" si="101"/>
        <v>0</v>
      </c>
      <c r="O511" s="44">
        <f t="shared" si="102"/>
        <v>18.535</v>
      </c>
      <c r="P511" s="2">
        <v>811004</v>
      </c>
      <c r="Q511" s="2">
        <v>52.643637470000002</v>
      </c>
      <c r="R511" s="111">
        <v>0</v>
      </c>
      <c r="S511" s="111">
        <v>0</v>
      </c>
      <c r="T511" s="111">
        <v>0</v>
      </c>
      <c r="U511" s="111">
        <v>1</v>
      </c>
      <c r="V511" s="110">
        <f t="shared" si="103"/>
        <v>0.44491118578972638</v>
      </c>
      <c r="W511" s="110">
        <v>0.40375</v>
      </c>
      <c r="X511" s="110">
        <v>0.35381249999999997</v>
      </c>
      <c r="Y511" s="110">
        <f t="shared" si="104"/>
        <v>0.35381249999999997</v>
      </c>
      <c r="Z511" s="2" t="s">
        <v>532</v>
      </c>
      <c r="AA511" s="2" t="s">
        <v>532</v>
      </c>
      <c r="AB511" s="2" t="s">
        <v>532</v>
      </c>
      <c r="AC511" s="110">
        <v>0.35381249999999997</v>
      </c>
      <c r="AD511" s="44">
        <f t="shared" si="105"/>
        <v>0</v>
      </c>
      <c r="AE511" s="44">
        <f t="shared" si="106"/>
        <v>0</v>
      </c>
      <c r="AF511" s="44">
        <f t="shared" si="107"/>
        <v>0</v>
      </c>
      <c r="AG511" s="44">
        <f t="shared" si="108"/>
        <v>57.447332662499996</v>
      </c>
      <c r="AH511" s="44">
        <f t="shared" si="109"/>
        <v>57.447332662499996</v>
      </c>
      <c r="AI511" s="44">
        <v>303.90305555600003</v>
      </c>
      <c r="AJ511" s="111">
        <f t="shared" si="110"/>
        <v>0.18903177053418671</v>
      </c>
      <c r="AK511" s="2">
        <f t="shared" si="111"/>
        <v>6178</v>
      </c>
    </row>
    <row r="512" spans="1:37">
      <c r="A512" s="2">
        <v>254</v>
      </c>
      <c r="B512" s="2" t="s">
        <v>307</v>
      </c>
      <c r="C512" s="2" t="s">
        <v>1</v>
      </c>
      <c r="D512" s="2" t="s">
        <v>448</v>
      </c>
      <c r="E512" s="2" t="s">
        <v>767</v>
      </c>
      <c r="F512" s="2" t="s">
        <v>64</v>
      </c>
      <c r="H512" s="2" t="s">
        <v>879</v>
      </c>
      <c r="I512" s="2">
        <v>1548</v>
      </c>
      <c r="J512" s="2">
        <v>626</v>
      </c>
      <c r="K512" s="110">
        <f t="shared" si="98"/>
        <v>0.40439276485788112</v>
      </c>
      <c r="L512" s="44">
        <f t="shared" si="99"/>
        <v>0</v>
      </c>
      <c r="M512" s="44">
        <f t="shared" si="100"/>
        <v>0</v>
      </c>
      <c r="N512" s="44">
        <f t="shared" si="101"/>
        <v>0</v>
      </c>
      <c r="O512" s="44">
        <f t="shared" si="102"/>
        <v>3.13</v>
      </c>
      <c r="P512" s="2">
        <v>1378722</v>
      </c>
      <c r="Q512" s="2">
        <v>3.0568104699999998</v>
      </c>
      <c r="R512" s="111">
        <v>0</v>
      </c>
      <c r="S512" s="111">
        <v>0</v>
      </c>
      <c r="T512" s="111">
        <v>0</v>
      </c>
      <c r="U512" s="111">
        <v>1</v>
      </c>
      <c r="V512" s="110">
        <f t="shared" si="103"/>
        <v>0.40439276485788112</v>
      </c>
      <c r="W512" s="110">
        <v>0.35859374999999999</v>
      </c>
      <c r="X512" s="110">
        <v>0.32507187500000001</v>
      </c>
      <c r="Y512" s="110">
        <f t="shared" si="104"/>
        <v>0.32507187500000001</v>
      </c>
      <c r="Z512" s="2" t="s">
        <v>532</v>
      </c>
      <c r="AA512" s="2" t="s">
        <v>532</v>
      </c>
      <c r="AB512" s="2" t="s">
        <v>532</v>
      </c>
      <c r="AC512" s="110">
        <v>0.32507187500000001</v>
      </c>
      <c r="AD512" s="44">
        <f t="shared" si="105"/>
        <v>0</v>
      </c>
      <c r="AE512" s="44">
        <f t="shared" si="106"/>
        <v>0</v>
      </c>
      <c r="AF512" s="44">
        <f t="shared" si="107"/>
        <v>0</v>
      </c>
      <c r="AG512" s="44">
        <f t="shared" si="108"/>
        <v>8.9130807262499996</v>
      </c>
      <c r="AH512" s="44">
        <f t="shared" si="109"/>
        <v>8.9130807262499996</v>
      </c>
      <c r="AI512" s="44">
        <v>303.90305555600003</v>
      </c>
      <c r="AJ512" s="111">
        <f t="shared" si="110"/>
        <v>2.9328697304287523E-2</v>
      </c>
      <c r="AK512" s="2">
        <f t="shared" si="111"/>
        <v>1043</v>
      </c>
    </row>
    <row r="513" spans="1:37">
      <c r="A513" s="2">
        <v>255</v>
      </c>
      <c r="B513" s="2" t="s">
        <v>308</v>
      </c>
      <c r="C513" s="2" t="s">
        <v>1</v>
      </c>
      <c r="D513" s="2" t="s">
        <v>448</v>
      </c>
      <c r="E513" s="2" t="s">
        <v>767</v>
      </c>
      <c r="F513" s="2" t="s">
        <v>64</v>
      </c>
      <c r="H513" s="2" t="s">
        <v>879</v>
      </c>
      <c r="I513" s="2">
        <v>2037</v>
      </c>
      <c r="J513" s="2">
        <v>745</v>
      </c>
      <c r="K513" s="110">
        <f t="shared" si="98"/>
        <v>0.36573392243495334</v>
      </c>
      <c r="L513" s="44">
        <f t="shared" si="99"/>
        <v>0</v>
      </c>
      <c r="M513" s="44">
        <f t="shared" si="100"/>
        <v>0</v>
      </c>
      <c r="N513" s="44">
        <f t="shared" si="101"/>
        <v>0</v>
      </c>
      <c r="O513" s="44">
        <f t="shared" si="102"/>
        <v>3.7250000000000001</v>
      </c>
      <c r="P513" s="2">
        <v>2289330</v>
      </c>
      <c r="Q513" s="2">
        <v>1.7100889260000001</v>
      </c>
      <c r="R513" s="111">
        <v>0</v>
      </c>
      <c r="S513" s="111">
        <v>0</v>
      </c>
      <c r="T513" s="111">
        <v>0</v>
      </c>
      <c r="U513" s="111">
        <v>1</v>
      </c>
      <c r="V513" s="110">
        <f t="shared" si="103"/>
        <v>0.36573392243495334</v>
      </c>
      <c r="W513" s="110">
        <v>0.39046874999999998</v>
      </c>
      <c r="X513" s="110">
        <v>0.32385000000000003</v>
      </c>
      <c r="Y513" s="110">
        <f t="shared" si="104"/>
        <v>0.32385000000000003</v>
      </c>
      <c r="Z513" s="2" t="s">
        <v>532</v>
      </c>
      <c r="AA513" s="2" t="s">
        <v>532</v>
      </c>
      <c r="AB513" s="2" t="s">
        <v>532</v>
      </c>
      <c r="AC513" s="110">
        <v>0.32385000000000003</v>
      </c>
      <c r="AD513" s="44">
        <f t="shared" si="105"/>
        <v>0</v>
      </c>
      <c r="AE513" s="44">
        <f t="shared" si="106"/>
        <v>0</v>
      </c>
      <c r="AF513" s="44">
        <f t="shared" si="107"/>
        <v>0</v>
      </c>
      <c r="AG513" s="44">
        <f t="shared" si="108"/>
        <v>10.567549350000002</v>
      </c>
      <c r="AH513" s="44">
        <f t="shared" si="109"/>
        <v>10.567549350000002</v>
      </c>
      <c r="AI513" s="44">
        <v>303.90305555600003</v>
      </c>
      <c r="AJ513" s="111">
        <f t="shared" si="110"/>
        <v>3.4772764395758854E-2</v>
      </c>
      <c r="AK513" s="2">
        <f t="shared" si="111"/>
        <v>1242</v>
      </c>
    </row>
    <row r="514" spans="1:37">
      <c r="A514" s="2">
        <v>256</v>
      </c>
      <c r="B514" s="2" t="s">
        <v>309</v>
      </c>
      <c r="C514" s="2" t="s">
        <v>1</v>
      </c>
      <c r="D514" s="2" t="s">
        <v>448</v>
      </c>
      <c r="E514" s="2" t="s">
        <v>767</v>
      </c>
      <c r="F514" s="2" t="s">
        <v>64</v>
      </c>
      <c r="H514" s="2" t="s">
        <v>879</v>
      </c>
      <c r="I514" s="2">
        <v>4803</v>
      </c>
      <c r="J514" s="2">
        <v>2274</v>
      </c>
      <c r="K514" s="110">
        <f t="shared" si="98"/>
        <v>0.47345409119300436</v>
      </c>
      <c r="L514" s="44">
        <f t="shared" si="99"/>
        <v>0</v>
      </c>
      <c r="M514" s="44">
        <f t="shared" si="100"/>
        <v>0</v>
      </c>
      <c r="N514" s="44">
        <f t="shared" si="101"/>
        <v>0</v>
      </c>
      <c r="O514" s="44">
        <f t="shared" si="102"/>
        <v>11.37</v>
      </c>
      <c r="P514" s="2">
        <v>2168542</v>
      </c>
      <c r="Q514" s="2">
        <v>8.5429048640000005</v>
      </c>
      <c r="R514" s="111">
        <v>0</v>
      </c>
      <c r="S514" s="111">
        <v>0</v>
      </c>
      <c r="T514" s="111">
        <v>0</v>
      </c>
      <c r="U514" s="111">
        <v>1</v>
      </c>
      <c r="V514" s="110">
        <f t="shared" si="103"/>
        <v>0.47345409119300436</v>
      </c>
      <c r="W514" s="110">
        <v>0.38993749999999999</v>
      </c>
      <c r="X514" s="110">
        <v>0.3304375</v>
      </c>
      <c r="Y514" s="110">
        <f t="shared" si="104"/>
        <v>0.3304375</v>
      </c>
      <c r="Z514" s="2" t="s">
        <v>532</v>
      </c>
      <c r="AA514" s="2" t="s">
        <v>532</v>
      </c>
      <c r="AB514" s="2" t="s">
        <v>532</v>
      </c>
      <c r="AC514" s="110">
        <v>0.3304375</v>
      </c>
      <c r="AD514" s="44">
        <f t="shared" si="105"/>
        <v>0</v>
      </c>
      <c r="AE514" s="44">
        <f t="shared" si="106"/>
        <v>0</v>
      </c>
      <c r="AF514" s="44">
        <f t="shared" si="107"/>
        <v>0</v>
      </c>
      <c r="AG514" s="44">
        <f t="shared" si="108"/>
        <v>32.911971524999998</v>
      </c>
      <c r="AH514" s="44">
        <f t="shared" si="109"/>
        <v>32.911971524999998</v>
      </c>
      <c r="AI514" s="44">
        <v>303.90305555600003</v>
      </c>
      <c r="AJ514" s="111">
        <f t="shared" si="110"/>
        <v>0.10829759991977221</v>
      </c>
      <c r="AK514" s="2">
        <f t="shared" si="111"/>
        <v>3790</v>
      </c>
    </row>
    <row r="515" spans="1:37">
      <c r="A515" s="2">
        <v>257</v>
      </c>
      <c r="B515" s="2" t="s">
        <v>310</v>
      </c>
      <c r="C515" s="2" t="s">
        <v>1</v>
      </c>
      <c r="D515" s="2" t="s">
        <v>448</v>
      </c>
      <c r="E515" s="2" t="s">
        <v>767</v>
      </c>
      <c r="F515" s="2" t="s">
        <v>64</v>
      </c>
      <c r="H515" s="2" t="s">
        <v>879</v>
      </c>
      <c r="I515" s="2">
        <v>4912</v>
      </c>
      <c r="J515" s="2">
        <v>3560</v>
      </c>
      <c r="K515" s="110">
        <f t="shared" si="98"/>
        <v>0.72475570032573289</v>
      </c>
      <c r="L515" s="44">
        <f t="shared" si="99"/>
        <v>0</v>
      </c>
      <c r="M515" s="44">
        <f t="shared" si="100"/>
        <v>0</v>
      </c>
      <c r="N515" s="44">
        <f t="shared" si="101"/>
        <v>0</v>
      </c>
      <c r="O515" s="44">
        <f t="shared" si="102"/>
        <v>17.8</v>
      </c>
      <c r="P515" s="2">
        <v>1785506</v>
      </c>
      <c r="Q515" s="2">
        <v>19.172499391999999</v>
      </c>
      <c r="R515" s="111">
        <v>0</v>
      </c>
      <c r="S515" s="111">
        <v>0</v>
      </c>
      <c r="T515" s="111">
        <v>0</v>
      </c>
      <c r="U515" s="111">
        <v>1</v>
      </c>
      <c r="V515" s="110">
        <f t="shared" si="103"/>
        <v>0.72475570032573289</v>
      </c>
      <c r="W515" s="110">
        <v>0.37187500000000001</v>
      </c>
      <c r="X515" s="110">
        <v>0.34159374999999997</v>
      </c>
      <c r="Y515" s="110">
        <f t="shared" si="104"/>
        <v>0.34159374999999997</v>
      </c>
      <c r="Z515" s="2" t="s">
        <v>532</v>
      </c>
      <c r="AA515" s="2" t="s">
        <v>532</v>
      </c>
      <c r="AB515" s="2" t="s">
        <v>532</v>
      </c>
      <c r="AC515" s="110">
        <v>0.34159374999999997</v>
      </c>
      <c r="AD515" s="44">
        <f t="shared" si="105"/>
        <v>0</v>
      </c>
      <c r="AE515" s="44">
        <f t="shared" si="106"/>
        <v>0</v>
      </c>
      <c r="AF515" s="44">
        <f t="shared" si="107"/>
        <v>0</v>
      </c>
      <c r="AG515" s="44">
        <f t="shared" si="108"/>
        <v>53.264030249999998</v>
      </c>
      <c r="AH515" s="44">
        <f t="shared" si="109"/>
        <v>53.264030249999998</v>
      </c>
      <c r="AI515" s="44">
        <v>303.90305555600003</v>
      </c>
      <c r="AJ515" s="111">
        <f t="shared" si="110"/>
        <v>0.17526651764837248</v>
      </c>
      <c r="AK515" s="2">
        <f t="shared" si="111"/>
        <v>5933</v>
      </c>
    </row>
    <row r="516" spans="1:37">
      <c r="A516" s="2">
        <v>258</v>
      </c>
      <c r="B516" s="2" t="s">
        <v>311</v>
      </c>
      <c r="C516" s="2" t="s">
        <v>1</v>
      </c>
      <c r="D516" s="2" t="s">
        <v>448</v>
      </c>
      <c r="E516" s="2" t="s">
        <v>767</v>
      </c>
      <c r="F516" s="2" t="s">
        <v>64</v>
      </c>
      <c r="H516" s="2" t="s">
        <v>879</v>
      </c>
      <c r="I516" s="2">
        <v>5906</v>
      </c>
      <c r="J516" s="2">
        <v>4596</v>
      </c>
      <c r="K516" s="110">
        <f t="shared" si="98"/>
        <v>0.77819166948865559</v>
      </c>
      <c r="L516" s="44">
        <f t="shared" si="99"/>
        <v>0</v>
      </c>
      <c r="M516" s="44">
        <f t="shared" si="100"/>
        <v>0</v>
      </c>
      <c r="N516" s="44">
        <f t="shared" si="101"/>
        <v>0</v>
      </c>
      <c r="O516" s="44">
        <f t="shared" si="102"/>
        <v>22.98</v>
      </c>
      <c r="P516" s="2">
        <v>739568</v>
      </c>
      <c r="Q516" s="2">
        <v>75.421768372000003</v>
      </c>
      <c r="R516" s="111">
        <v>0</v>
      </c>
      <c r="S516" s="111">
        <v>0</v>
      </c>
      <c r="T516" s="111">
        <v>0</v>
      </c>
      <c r="U516" s="111">
        <v>1</v>
      </c>
      <c r="V516" s="110">
        <f t="shared" si="103"/>
        <v>0.77819166948865559</v>
      </c>
      <c r="W516" s="110">
        <v>0.39206249999999998</v>
      </c>
      <c r="X516" s="110">
        <v>0.35073124999999999</v>
      </c>
      <c r="Y516" s="110">
        <f t="shared" si="104"/>
        <v>0.35073124999999999</v>
      </c>
      <c r="Z516" s="2" t="s">
        <v>532</v>
      </c>
      <c r="AA516" s="2" t="s">
        <v>532</v>
      </c>
      <c r="AB516" s="2" t="s">
        <v>532</v>
      </c>
      <c r="AC516" s="110">
        <v>0.35073124999999999</v>
      </c>
      <c r="AD516" s="44">
        <f t="shared" si="105"/>
        <v>0</v>
      </c>
      <c r="AE516" s="44">
        <f t="shared" si="106"/>
        <v>0</v>
      </c>
      <c r="AF516" s="44">
        <f t="shared" si="107"/>
        <v>0</v>
      </c>
      <c r="AG516" s="44">
        <f t="shared" si="108"/>
        <v>70.603884135000001</v>
      </c>
      <c r="AH516" s="44">
        <f t="shared" si="109"/>
        <v>70.603884135000001</v>
      </c>
      <c r="AI516" s="44">
        <v>303.90305555600003</v>
      </c>
      <c r="AJ516" s="111">
        <f t="shared" si="110"/>
        <v>0.23232370601153718</v>
      </c>
      <c r="AK516" s="2">
        <f t="shared" si="111"/>
        <v>7660</v>
      </c>
    </row>
    <row r="517" spans="1:37">
      <c r="A517" s="2">
        <v>259</v>
      </c>
      <c r="B517" s="2" t="s">
        <v>312</v>
      </c>
      <c r="C517" s="2" t="s">
        <v>1</v>
      </c>
      <c r="D517" s="2" t="s">
        <v>448</v>
      </c>
      <c r="E517" s="2" t="s">
        <v>767</v>
      </c>
      <c r="F517" s="2" t="s">
        <v>64</v>
      </c>
      <c r="H517" s="2" t="s">
        <v>879</v>
      </c>
      <c r="I517" s="2">
        <v>5954</v>
      </c>
      <c r="J517" s="2">
        <v>3969</v>
      </c>
      <c r="K517" s="110">
        <f t="shared" si="98"/>
        <v>0.66661068189452466</v>
      </c>
      <c r="L517" s="44">
        <f t="shared" si="99"/>
        <v>0</v>
      </c>
      <c r="M517" s="44">
        <f t="shared" si="100"/>
        <v>0</v>
      </c>
      <c r="N517" s="44">
        <f t="shared" si="101"/>
        <v>0</v>
      </c>
      <c r="O517" s="44">
        <f t="shared" si="102"/>
        <v>19.844999999999999</v>
      </c>
      <c r="P517" s="2">
        <v>1324254</v>
      </c>
      <c r="Q517" s="2">
        <v>24.841900761000002</v>
      </c>
      <c r="R517" s="111">
        <v>0</v>
      </c>
      <c r="S517" s="111">
        <v>0</v>
      </c>
      <c r="T517" s="111">
        <v>0</v>
      </c>
      <c r="U517" s="111">
        <v>1</v>
      </c>
      <c r="V517" s="110">
        <f t="shared" si="103"/>
        <v>0.66661068189452466</v>
      </c>
      <c r="W517" s="110">
        <v>0.40321874999999996</v>
      </c>
      <c r="X517" s="110">
        <v>0.33574999999999999</v>
      </c>
      <c r="Y517" s="110">
        <f t="shared" si="104"/>
        <v>0.33574999999999999</v>
      </c>
      <c r="Z517" s="2" t="s">
        <v>532</v>
      </c>
      <c r="AA517" s="2" t="s">
        <v>532</v>
      </c>
      <c r="AB517" s="2" t="s">
        <v>532</v>
      </c>
      <c r="AC517" s="110">
        <v>0.33574999999999999</v>
      </c>
      <c r="AD517" s="44">
        <f t="shared" si="105"/>
        <v>0</v>
      </c>
      <c r="AE517" s="44">
        <f t="shared" si="106"/>
        <v>0</v>
      </c>
      <c r="AF517" s="44">
        <f t="shared" si="107"/>
        <v>0</v>
      </c>
      <c r="AG517" s="44">
        <f t="shared" si="108"/>
        <v>58.367518650000001</v>
      </c>
      <c r="AH517" s="44">
        <f t="shared" si="109"/>
        <v>58.367518650000001</v>
      </c>
      <c r="AI517" s="44">
        <v>303.90305555600003</v>
      </c>
      <c r="AJ517" s="111">
        <f t="shared" si="110"/>
        <v>0.19205966370826652</v>
      </c>
      <c r="AK517" s="2">
        <f t="shared" si="111"/>
        <v>6615</v>
      </c>
    </row>
    <row r="518" spans="1:37">
      <c r="A518" s="2">
        <v>260</v>
      </c>
      <c r="B518" s="2" t="s">
        <v>313</v>
      </c>
      <c r="C518" s="2" t="s">
        <v>1</v>
      </c>
      <c r="D518" s="2" t="s">
        <v>448</v>
      </c>
      <c r="E518" s="2" t="s">
        <v>767</v>
      </c>
      <c r="F518" s="2" t="s">
        <v>64</v>
      </c>
      <c r="H518" s="2" t="s">
        <v>879</v>
      </c>
      <c r="I518" s="2">
        <v>6180</v>
      </c>
      <c r="J518" s="2">
        <v>3637</v>
      </c>
      <c r="K518" s="110">
        <f t="shared" si="98"/>
        <v>0.5885113268608414</v>
      </c>
      <c r="L518" s="44">
        <f t="shared" si="99"/>
        <v>0</v>
      </c>
      <c r="M518" s="44">
        <f t="shared" si="100"/>
        <v>0</v>
      </c>
      <c r="N518" s="44">
        <f t="shared" si="101"/>
        <v>0</v>
      </c>
      <c r="O518" s="44">
        <f t="shared" si="102"/>
        <v>18.184999999999999</v>
      </c>
      <c r="P518" s="2">
        <v>1600427</v>
      </c>
      <c r="Q518" s="2">
        <v>21.757804291999999</v>
      </c>
      <c r="R518" s="111">
        <v>0</v>
      </c>
      <c r="S518" s="111">
        <v>0</v>
      </c>
      <c r="T518" s="111">
        <v>0</v>
      </c>
      <c r="U518" s="111">
        <v>1</v>
      </c>
      <c r="V518" s="110">
        <f t="shared" si="103"/>
        <v>0.5885113268608414</v>
      </c>
      <c r="W518" s="110">
        <v>0.40693750000000001</v>
      </c>
      <c r="X518" s="110">
        <v>0.35115625</v>
      </c>
      <c r="Y518" s="110">
        <f t="shared" si="104"/>
        <v>0.35115625</v>
      </c>
      <c r="Z518" s="2" t="s">
        <v>532</v>
      </c>
      <c r="AA518" s="2" t="s">
        <v>532</v>
      </c>
      <c r="AB518" s="2" t="s">
        <v>532</v>
      </c>
      <c r="AC518" s="110">
        <v>0.35115625</v>
      </c>
      <c r="AD518" s="44">
        <f t="shared" si="105"/>
        <v>0</v>
      </c>
      <c r="AE518" s="44">
        <f t="shared" si="106"/>
        <v>0</v>
      </c>
      <c r="AF518" s="44">
        <f t="shared" si="107"/>
        <v>0</v>
      </c>
      <c r="AG518" s="44">
        <f t="shared" si="108"/>
        <v>55.939401318749994</v>
      </c>
      <c r="AH518" s="44">
        <f t="shared" si="109"/>
        <v>55.939401318749994</v>
      </c>
      <c r="AI518" s="44">
        <v>303.90305555600003</v>
      </c>
      <c r="AJ518" s="111">
        <f t="shared" si="110"/>
        <v>0.18406988773576866</v>
      </c>
      <c r="AK518" s="2">
        <f t="shared" si="111"/>
        <v>6062</v>
      </c>
    </row>
    <row r="519" spans="1:37">
      <c r="A519" s="2">
        <v>261</v>
      </c>
      <c r="B519" s="2" t="s">
        <v>314</v>
      </c>
      <c r="C519" s="2" t="s">
        <v>1</v>
      </c>
      <c r="D519" s="2" t="s">
        <v>448</v>
      </c>
      <c r="E519" s="2" t="s">
        <v>767</v>
      </c>
      <c r="F519" s="2" t="s">
        <v>64</v>
      </c>
      <c r="H519" s="2" t="s">
        <v>879</v>
      </c>
      <c r="I519" s="2">
        <v>901</v>
      </c>
      <c r="J519" s="2">
        <v>92</v>
      </c>
      <c r="K519" s="110">
        <f t="shared" ref="K519:K582" si="112">J519/I519</f>
        <v>0.10210876803551609</v>
      </c>
      <c r="L519" s="44">
        <f t="shared" ref="L519:L582" si="113">R519*$J519*$D$2/1000</f>
        <v>0</v>
      </c>
      <c r="M519" s="44">
        <f t="shared" ref="M519:M582" si="114">S519*$J519*$D$2/1000</f>
        <v>0</v>
      </c>
      <c r="N519" s="44">
        <f t="shared" ref="N519:N582" si="115">T519*$J519*$D$2/1000</f>
        <v>0</v>
      </c>
      <c r="O519" s="44">
        <f t="shared" ref="O519:O582" si="116">U519*$J519*$D$2/1000</f>
        <v>0.46</v>
      </c>
      <c r="P519" s="2">
        <v>2847401</v>
      </c>
      <c r="Q519" s="2">
        <v>4.9889608000000002E-2</v>
      </c>
      <c r="R519" s="111">
        <v>0</v>
      </c>
      <c r="S519" s="111">
        <v>0</v>
      </c>
      <c r="T519" s="111">
        <v>0</v>
      </c>
      <c r="U519" s="111">
        <v>1</v>
      </c>
      <c r="V519" s="110">
        <f t="shared" ref="V519:V582" si="117">K519*(T519+U519)</f>
        <v>0.10210876803551609</v>
      </c>
      <c r="W519" s="110">
        <v>0.32778124999999997</v>
      </c>
      <c r="X519" s="110">
        <v>0.29484375000000002</v>
      </c>
      <c r="Y519" s="110">
        <f t="shared" ref="Y519:Y582" si="118">SUMPRODUCT(R519:U519,Z519:AC519)</f>
        <v>0.29484375000000002</v>
      </c>
      <c r="Z519" s="2" t="s">
        <v>532</v>
      </c>
      <c r="AA519" s="2" t="s">
        <v>532</v>
      </c>
      <c r="AB519" s="2" t="s">
        <v>532</v>
      </c>
      <c r="AC519" s="110">
        <v>0.29484375000000002</v>
      </c>
      <c r="AD519" s="44">
        <f t="shared" ref="AD519:AD582" si="119">IFERROR(L519*Z519*8760/1000,0)</f>
        <v>0</v>
      </c>
      <c r="AE519" s="44">
        <f t="shared" ref="AE519:AE582" si="120">IFERROR(M519*AA519*8760/1000,0)</f>
        <v>0</v>
      </c>
      <c r="AF519" s="44">
        <f t="shared" ref="AF519:AF582" si="121">IFERROR(N519*AB519*8760/1000,0)</f>
        <v>0</v>
      </c>
      <c r="AG519" s="44">
        <f t="shared" ref="AG519:AG582" si="122">IFERROR(O519*AC519*8760/1000,0)</f>
        <v>1.1881023750000002</v>
      </c>
      <c r="AH519" s="44">
        <f t="shared" ref="AH519:AH582" si="123">AF519+AG519</f>
        <v>1.1881023750000002</v>
      </c>
      <c r="AI519" s="44">
        <v>303.90305555600003</v>
      </c>
      <c r="AJ519" s="111">
        <f t="shared" ref="AJ519:AJ582" si="124">AH519/AI519</f>
        <v>3.9094782144468085E-3</v>
      </c>
      <c r="AK519" s="2">
        <f t="shared" ref="AK519:AK582" si="125">ROUND((O519+N519)/0.003,0)</f>
        <v>153</v>
      </c>
    </row>
    <row r="520" spans="1:37">
      <c r="A520" s="2">
        <v>262</v>
      </c>
      <c r="B520" s="2" t="s">
        <v>315</v>
      </c>
      <c r="C520" s="2" t="s">
        <v>1</v>
      </c>
      <c r="D520" s="2" t="s">
        <v>448</v>
      </c>
      <c r="E520" s="2" t="s">
        <v>767</v>
      </c>
      <c r="F520" s="2" t="s">
        <v>64</v>
      </c>
      <c r="H520" s="2" t="s">
        <v>879</v>
      </c>
      <c r="I520" s="2">
        <v>12566</v>
      </c>
      <c r="J520" s="2">
        <v>8894</v>
      </c>
      <c r="K520" s="110">
        <f t="shared" si="112"/>
        <v>0.70778290625497375</v>
      </c>
      <c r="L520" s="44">
        <f t="shared" si="113"/>
        <v>0</v>
      </c>
      <c r="M520" s="44">
        <f t="shared" si="114"/>
        <v>0</v>
      </c>
      <c r="N520" s="44">
        <f t="shared" si="115"/>
        <v>0</v>
      </c>
      <c r="O520" s="44">
        <f t="shared" si="116"/>
        <v>44.47</v>
      </c>
      <c r="P520" s="2">
        <v>2477141</v>
      </c>
      <c r="Q520" s="2">
        <v>41.089726794000001</v>
      </c>
      <c r="R520" s="111">
        <v>0</v>
      </c>
      <c r="S520" s="111">
        <v>0</v>
      </c>
      <c r="T520" s="111">
        <v>0</v>
      </c>
      <c r="U520" s="111">
        <v>1</v>
      </c>
      <c r="V520" s="110">
        <f t="shared" si="117"/>
        <v>0.70778290625497375</v>
      </c>
      <c r="W520" s="110">
        <v>0.38621874999999994</v>
      </c>
      <c r="X520" s="110">
        <v>0.34653437500000001</v>
      </c>
      <c r="Y520" s="110">
        <f t="shared" si="118"/>
        <v>0.34653437500000001</v>
      </c>
      <c r="Z520" s="2" t="s">
        <v>532</v>
      </c>
      <c r="AA520" s="2" t="s">
        <v>532</v>
      </c>
      <c r="AB520" s="2" t="s">
        <v>532</v>
      </c>
      <c r="AC520" s="110">
        <v>0.34653437500000001</v>
      </c>
      <c r="AD520" s="44">
        <f t="shared" si="119"/>
        <v>0</v>
      </c>
      <c r="AE520" s="44">
        <f t="shared" si="120"/>
        <v>0</v>
      </c>
      <c r="AF520" s="44">
        <f t="shared" si="121"/>
        <v>0</v>
      </c>
      <c r="AG520" s="44">
        <f t="shared" si="122"/>
        <v>134.99496082874998</v>
      </c>
      <c r="AH520" s="44">
        <f t="shared" si="123"/>
        <v>134.99496082874998</v>
      </c>
      <c r="AI520" s="44">
        <v>303.90305555600003</v>
      </c>
      <c r="AJ520" s="111">
        <f t="shared" si="124"/>
        <v>0.44420402612198989</v>
      </c>
      <c r="AK520" s="2">
        <f t="shared" si="125"/>
        <v>14823</v>
      </c>
    </row>
    <row r="521" spans="1:37">
      <c r="A521" s="2">
        <v>263</v>
      </c>
      <c r="B521" s="2" t="s">
        <v>316</v>
      </c>
      <c r="C521" s="2" t="s">
        <v>1</v>
      </c>
      <c r="D521" s="2" t="s">
        <v>448</v>
      </c>
      <c r="E521" s="2" t="s">
        <v>767</v>
      </c>
      <c r="F521" s="2" t="s">
        <v>64</v>
      </c>
      <c r="H521" s="2" t="s">
        <v>879</v>
      </c>
      <c r="I521" s="2">
        <v>2871</v>
      </c>
      <c r="J521" s="2">
        <v>1526</v>
      </c>
      <c r="K521" s="110">
        <f t="shared" si="112"/>
        <v>0.53152211772901425</v>
      </c>
      <c r="L521" s="44">
        <f t="shared" si="113"/>
        <v>0</v>
      </c>
      <c r="M521" s="44">
        <f t="shared" si="114"/>
        <v>0</v>
      </c>
      <c r="N521" s="44">
        <f t="shared" si="115"/>
        <v>0</v>
      </c>
      <c r="O521" s="44">
        <f t="shared" si="116"/>
        <v>7.63</v>
      </c>
      <c r="P521" s="2">
        <v>1832858</v>
      </c>
      <c r="Q521" s="2">
        <v>6.4232311500000003</v>
      </c>
      <c r="R521" s="111">
        <v>0</v>
      </c>
      <c r="S521" s="111">
        <v>0</v>
      </c>
      <c r="T521" s="111">
        <v>0</v>
      </c>
      <c r="U521" s="111">
        <v>1</v>
      </c>
      <c r="V521" s="110">
        <f t="shared" si="117"/>
        <v>0.53152211772901425</v>
      </c>
      <c r="W521" s="110">
        <v>0.35806250000000001</v>
      </c>
      <c r="X521" s="110">
        <v>0.32979999999999998</v>
      </c>
      <c r="Y521" s="110">
        <f t="shared" si="118"/>
        <v>0.32979999999999998</v>
      </c>
      <c r="Z521" s="2" t="s">
        <v>532</v>
      </c>
      <c r="AA521" s="2" t="s">
        <v>532</v>
      </c>
      <c r="AB521" s="2" t="s">
        <v>532</v>
      </c>
      <c r="AC521" s="110">
        <v>0.32979999999999998</v>
      </c>
      <c r="AD521" s="44">
        <f t="shared" si="119"/>
        <v>0</v>
      </c>
      <c r="AE521" s="44">
        <f t="shared" si="120"/>
        <v>0</v>
      </c>
      <c r="AF521" s="44">
        <f t="shared" si="121"/>
        <v>0</v>
      </c>
      <c r="AG521" s="44">
        <f t="shared" si="122"/>
        <v>22.043436239999998</v>
      </c>
      <c r="AH521" s="44">
        <f t="shared" si="123"/>
        <v>22.043436239999998</v>
      </c>
      <c r="AI521" s="44">
        <v>303.90305555600003</v>
      </c>
      <c r="AJ521" s="111">
        <f t="shared" si="124"/>
        <v>7.2534434376353513E-2</v>
      </c>
      <c r="AK521" s="2">
        <f t="shared" si="125"/>
        <v>2543</v>
      </c>
    </row>
    <row r="522" spans="1:37">
      <c r="A522" s="2">
        <v>264</v>
      </c>
      <c r="B522" s="2" t="s">
        <v>317</v>
      </c>
      <c r="C522" s="2" t="s">
        <v>1</v>
      </c>
      <c r="D522" s="2" t="s">
        <v>448</v>
      </c>
      <c r="E522" s="2" t="s">
        <v>767</v>
      </c>
      <c r="F522" s="2" t="s">
        <v>64</v>
      </c>
      <c r="H522" s="2" t="s">
        <v>879</v>
      </c>
      <c r="I522" s="2">
        <v>3640</v>
      </c>
      <c r="J522" s="2">
        <v>2195</v>
      </c>
      <c r="K522" s="110">
        <f t="shared" si="112"/>
        <v>0.60302197802197799</v>
      </c>
      <c r="L522" s="44">
        <f t="shared" si="113"/>
        <v>0</v>
      </c>
      <c r="M522" s="44">
        <f t="shared" si="114"/>
        <v>0</v>
      </c>
      <c r="N522" s="44">
        <f t="shared" si="115"/>
        <v>0</v>
      </c>
      <c r="O522" s="44">
        <f t="shared" si="116"/>
        <v>10.975</v>
      </c>
      <c r="P522" s="2">
        <v>1795481</v>
      </c>
      <c r="Q522" s="2">
        <v>8.7567110009999993</v>
      </c>
      <c r="R522" s="111">
        <v>0</v>
      </c>
      <c r="S522" s="111">
        <v>0</v>
      </c>
      <c r="T522" s="111">
        <v>0</v>
      </c>
      <c r="U522" s="111">
        <v>1</v>
      </c>
      <c r="V522" s="110">
        <f t="shared" si="117"/>
        <v>0.60302197802197799</v>
      </c>
      <c r="W522" s="110">
        <v>0.37399999999999994</v>
      </c>
      <c r="X522" s="110">
        <v>0.35753125000000002</v>
      </c>
      <c r="Y522" s="110">
        <f t="shared" si="118"/>
        <v>0.35753125000000002</v>
      </c>
      <c r="Z522" s="2" t="s">
        <v>532</v>
      </c>
      <c r="AA522" s="2" t="s">
        <v>532</v>
      </c>
      <c r="AB522" s="2" t="s">
        <v>532</v>
      </c>
      <c r="AC522" s="110">
        <v>0.35753125000000002</v>
      </c>
      <c r="AD522" s="44">
        <f t="shared" si="119"/>
        <v>0</v>
      </c>
      <c r="AE522" s="44">
        <f t="shared" si="120"/>
        <v>0</v>
      </c>
      <c r="AF522" s="44">
        <f t="shared" si="121"/>
        <v>0</v>
      </c>
      <c r="AG522" s="44">
        <f t="shared" si="122"/>
        <v>34.373411906250006</v>
      </c>
      <c r="AH522" s="44">
        <f t="shared" si="123"/>
        <v>34.373411906250006</v>
      </c>
      <c r="AI522" s="44">
        <v>303.90305555600003</v>
      </c>
      <c r="AJ522" s="111">
        <f t="shared" si="124"/>
        <v>0.11310650313588584</v>
      </c>
      <c r="AK522" s="2">
        <f t="shared" si="125"/>
        <v>3658</v>
      </c>
    </row>
    <row r="523" spans="1:37">
      <c r="A523" s="2">
        <v>311</v>
      </c>
      <c r="B523" s="2" t="s">
        <v>449</v>
      </c>
      <c r="C523" s="2" t="s">
        <v>1</v>
      </c>
      <c r="D523" s="2" t="s">
        <v>448</v>
      </c>
      <c r="E523" s="2" t="s">
        <v>767</v>
      </c>
      <c r="F523" s="2" t="s">
        <v>64</v>
      </c>
      <c r="H523" s="2" t="s">
        <v>879</v>
      </c>
      <c r="I523" s="2">
        <v>112</v>
      </c>
      <c r="J523" s="2">
        <v>0</v>
      </c>
      <c r="K523" s="110">
        <f t="shared" si="112"/>
        <v>0</v>
      </c>
      <c r="L523" s="44">
        <f t="shared" si="113"/>
        <v>0</v>
      </c>
      <c r="M523" s="44">
        <f t="shared" si="114"/>
        <v>0</v>
      </c>
      <c r="N523" s="44">
        <f t="shared" si="115"/>
        <v>0</v>
      </c>
      <c r="O523" s="44">
        <f t="shared" si="116"/>
        <v>0</v>
      </c>
      <c r="P523" s="2">
        <v>1154723</v>
      </c>
      <c r="Q523" s="2">
        <v>0</v>
      </c>
      <c r="R523" s="111">
        <v>0</v>
      </c>
      <c r="S523" s="111">
        <v>0</v>
      </c>
      <c r="T523" s="111">
        <v>8.8235294000000006E-2</v>
      </c>
      <c r="U523" s="111">
        <v>0.91176470600000004</v>
      </c>
      <c r="V523" s="110">
        <f t="shared" si="117"/>
        <v>0</v>
      </c>
      <c r="W523" s="110">
        <v>0.29590624999999998</v>
      </c>
      <c r="X523" s="110">
        <v>0.26882169099999997</v>
      </c>
      <c r="Y523" s="110">
        <f t="shared" si="118"/>
        <v>0.26882169118212501</v>
      </c>
      <c r="Z523" s="2" t="s">
        <v>532</v>
      </c>
      <c r="AA523" s="2" t="s">
        <v>532</v>
      </c>
      <c r="AB523" s="2">
        <v>0.22500000000000001</v>
      </c>
      <c r="AC523" s="110">
        <v>0.27306249999999999</v>
      </c>
      <c r="AD523" s="44">
        <f t="shared" si="119"/>
        <v>0</v>
      </c>
      <c r="AE523" s="44">
        <f t="shared" si="120"/>
        <v>0</v>
      </c>
      <c r="AF523" s="44">
        <f t="shared" si="121"/>
        <v>0</v>
      </c>
      <c r="AG523" s="44">
        <f t="shared" si="122"/>
        <v>0</v>
      </c>
      <c r="AH523" s="44">
        <f t="shared" si="123"/>
        <v>0</v>
      </c>
      <c r="AI523" s="44">
        <v>303.90305555600003</v>
      </c>
      <c r="AJ523" s="111">
        <f t="shared" si="124"/>
        <v>0</v>
      </c>
      <c r="AK523" s="2">
        <f t="shared" si="125"/>
        <v>0</v>
      </c>
    </row>
    <row r="524" spans="1:37">
      <c r="A524" s="2">
        <v>310</v>
      </c>
      <c r="B524" s="2" t="s">
        <v>450</v>
      </c>
      <c r="C524" s="2" t="s">
        <v>1</v>
      </c>
      <c r="D524" s="2" t="s">
        <v>448</v>
      </c>
      <c r="E524" s="2" t="s">
        <v>767</v>
      </c>
      <c r="F524" s="2" t="s">
        <v>64</v>
      </c>
      <c r="H524" s="2" t="s">
        <v>879</v>
      </c>
      <c r="I524" s="2">
        <v>216</v>
      </c>
      <c r="J524" s="2">
        <v>0</v>
      </c>
      <c r="K524" s="110">
        <f t="shared" si="112"/>
        <v>0</v>
      </c>
      <c r="L524" s="44">
        <f t="shared" si="113"/>
        <v>0</v>
      </c>
      <c r="M524" s="44">
        <f t="shared" si="114"/>
        <v>0</v>
      </c>
      <c r="N524" s="44">
        <f t="shared" si="115"/>
        <v>0</v>
      </c>
      <c r="O524" s="44">
        <f t="shared" si="116"/>
        <v>0</v>
      </c>
      <c r="P524" s="2">
        <v>2351077</v>
      </c>
      <c r="Q524" s="2">
        <v>0</v>
      </c>
      <c r="R524" s="111">
        <v>0</v>
      </c>
      <c r="S524" s="111">
        <v>0</v>
      </c>
      <c r="T524" s="111">
        <v>8.8235294000000006E-2</v>
      </c>
      <c r="U524" s="111">
        <v>0.91176470600000004</v>
      </c>
      <c r="V524" s="110">
        <f t="shared" si="117"/>
        <v>0</v>
      </c>
      <c r="W524" s="110">
        <v>0.29590624999999998</v>
      </c>
      <c r="X524" s="110">
        <v>0.26882169099999997</v>
      </c>
      <c r="Y524" s="110">
        <f t="shared" si="118"/>
        <v>0.26882169118212501</v>
      </c>
      <c r="Z524" s="2" t="s">
        <v>532</v>
      </c>
      <c r="AA524" s="2" t="s">
        <v>532</v>
      </c>
      <c r="AB524" s="2">
        <v>0.22500000000000001</v>
      </c>
      <c r="AC524" s="110">
        <v>0.27306249999999999</v>
      </c>
      <c r="AD524" s="44">
        <f t="shared" si="119"/>
        <v>0</v>
      </c>
      <c r="AE524" s="44">
        <f t="shared" si="120"/>
        <v>0</v>
      </c>
      <c r="AF524" s="44">
        <f t="shared" si="121"/>
        <v>0</v>
      </c>
      <c r="AG524" s="44">
        <f t="shared" si="122"/>
        <v>0</v>
      </c>
      <c r="AH524" s="44">
        <f t="shared" si="123"/>
        <v>0</v>
      </c>
      <c r="AI524" s="44">
        <v>303.90305555600003</v>
      </c>
      <c r="AJ524" s="111">
        <f t="shared" si="124"/>
        <v>0</v>
      </c>
      <c r="AK524" s="2">
        <f t="shared" si="125"/>
        <v>0</v>
      </c>
    </row>
    <row r="525" spans="1:37">
      <c r="A525" s="2">
        <v>0</v>
      </c>
      <c r="B525" s="2" t="s">
        <v>451</v>
      </c>
      <c r="C525" s="2" t="s">
        <v>1</v>
      </c>
      <c r="D525" s="2" t="s">
        <v>448</v>
      </c>
      <c r="E525" s="2" t="s">
        <v>767</v>
      </c>
      <c r="F525" s="2" t="s">
        <v>64</v>
      </c>
      <c r="H525" s="2" t="s">
        <v>879</v>
      </c>
      <c r="I525" s="2">
        <v>444</v>
      </c>
      <c r="J525" s="2">
        <v>22</v>
      </c>
      <c r="K525" s="110">
        <f t="shared" si="112"/>
        <v>4.954954954954955E-2</v>
      </c>
      <c r="L525" s="44">
        <f t="shared" si="113"/>
        <v>0</v>
      </c>
      <c r="M525" s="44">
        <f t="shared" si="114"/>
        <v>0</v>
      </c>
      <c r="N525" s="44">
        <f t="shared" si="115"/>
        <v>9.7058823400000011E-3</v>
      </c>
      <c r="O525" s="44">
        <f t="shared" si="116"/>
        <v>0.10029411766000002</v>
      </c>
      <c r="P525" s="2">
        <v>1881234</v>
      </c>
      <c r="Q525" s="2">
        <v>2.0862884000000002E-2</v>
      </c>
      <c r="R525" s="111">
        <v>0</v>
      </c>
      <c r="S525" s="111">
        <v>0</v>
      </c>
      <c r="T525" s="111">
        <v>8.8235294000000006E-2</v>
      </c>
      <c r="U525" s="111">
        <v>0.91176470600000004</v>
      </c>
      <c r="V525" s="110">
        <f t="shared" si="117"/>
        <v>4.954954954954955E-2</v>
      </c>
      <c r="W525" s="110">
        <v>0.29590624999999998</v>
      </c>
      <c r="X525" s="110">
        <v>0.26882169099999997</v>
      </c>
      <c r="Y525" s="110">
        <f t="shared" si="118"/>
        <v>0.26882169118212501</v>
      </c>
      <c r="Z525" s="2" t="s">
        <v>532</v>
      </c>
      <c r="AA525" s="2" t="s">
        <v>532</v>
      </c>
      <c r="AB525" s="2">
        <v>0.22500000000000001</v>
      </c>
      <c r="AC525" s="110">
        <v>0.27306249999999999</v>
      </c>
      <c r="AD525" s="44">
        <f t="shared" si="119"/>
        <v>0</v>
      </c>
      <c r="AE525" s="44">
        <f t="shared" si="120"/>
        <v>0</v>
      </c>
      <c r="AF525" s="44">
        <f t="shared" si="121"/>
        <v>1.9130294092140007E-2</v>
      </c>
      <c r="AG525" s="44">
        <f t="shared" si="122"/>
        <v>0.23990628753095566</v>
      </c>
      <c r="AH525" s="44">
        <f t="shared" si="123"/>
        <v>0.25903658162309567</v>
      </c>
      <c r="AI525" s="44">
        <v>303.90305555600003</v>
      </c>
      <c r="AJ525" s="111">
        <f t="shared" si="124"/>
        <v>8.5236583472048425E-4</v>
      </c>
      <c r="AK525" s="2">
        <f t="shared" si="125"/>
        <v>37</v>
      </c>
    </row>
    <row r="526" spans="1:37">
      <c r="A526" s="2">
        <v>0</v>
      </c>
      <c r="B526" s="2" t="s">
        <v>452</v>
      </c>
      <c r="C526" s="2" t="s">
        <v>1</v>
      </c>
      <c r="D526" s="2" t="s">
        <v>448</v>
      </c>
      <c r="E526" s="2" t="s">
        <v>767</v>
      </c>
      <c r="F526" s="2" t="s">
        <v>64</v>
      </c>
      <c r="H526" s="2" t="s">
        <v>879</v>
      </c>
      <c r="I526" s="2">
        <v>355</v>
      </c>
      <c r="J526" s="193">
        <v>22</v>
      </c>
      <c r="K526" s="110">
        <f t="shared" si="112"/>
        <v>6.1971830985915494E-2</v>
      </c>
      <c r="L526" s="44">
        <f t="shared" si="113"/>
        <v>0</v>
      </c>
      <c r="M526" s="44">
        <f t="shared" si="114"/>
        <v>0</v>
      </c>
      <c r="N526" s="44">
        <f t="shared" si="115"/>
        <v>9.7058823400000011E-3</v>
      </c>
      <c r="O526" s="44">
        <f t="shared" si="116"/>
        <v>0.10029411766000002</v>
      </c>
      <c r="P526" s="2">
        <v>1293591</v>
      </c>
      <c r="Q526" s="193">
        <v>3.0340321999999999E-2</v>
      </c>
      <c r="R526" s="111">
        <v>0</v>
      </c>
      <c r="S526" s="111">
        <v>0</v>
      </c>
      <c r="T526" s="111">
        <v>8.8235294000000006E-2</v>
      </c>
      <c r="U526" s="111">
        <v>0.91176470600000004</v>
      </c>
      <c r="V526" s="110">
        <f t="shared" si="117"/>
        <v>6.1971830985915494E-2</v>
      </c>
      <c r="W526" s="110">
        <v>0.29590624999999998</v>
      </c>
      <c r="X526" s="110">
        <v>0.26882169099999997</v>
      </c>
      <c r="Y526" s="110">
        <f t="shared" si="118"/>
        <v>0.26882169118212501</v>
      </c>
      <c r="Z526" s="2" t="s">
        <v>532</v>
      </c>
      <c r="AA526" s="2" t="s">
        <v>532</v>
      </c>
      <c r="AB526" s="2">
        <v>0.22500000000000001</v>
      </c>
      <c r="AC526" s="110">
        <v>0.27306249999999999</v>
      </c>
      <c r="AD526" s="44">
        <f t="shared" si="119"/>
        <v>0</v>
      </c>
      <c r="AE526" s="44">
        <f t="shared" si="120"/>
        <v>0</v>
      </c>
      <c r="AF526" s="44">
        <f t="shared" si="121"/>
        <v>1.9130294092140007E-2</v>
      </c>
      <c r="AG526" s="44">
        <f t="shared" si="122"/>
        <v>0.23990628753095566</v>
      </c>
      <c r="AH526" s="44">
        <f t="shared" si="123"/>
        <v>0.25903658162309567</v>
      </c>
      <c r="AI526" s="44">
        <v>303.90305555600003</v>
      </c>
      <c r="AJ526" s="111">
        <f t="shared" si="124"/>
        <v>8.5236583472048425E-4</v>
      </c>
      <c r="AK526" s="2">
        <f t="shared" si="125"/>
        <v>37</v>
      </c>
    </row>
    <row r="527" spans="1:37">
      <c r="A527" s="2">
        <v>0</v>
      </c>
      <c r="B527" s="2" t="s">
        <v>453</v>
      </c>
      <c r="C527" s="2" t="s">
        <v>1</v>
      </c>
      <c r="D527" s="2" t="s">
        <v>448</v>
      </c>
      <c r="E527" s="2" t="s">
        <v>767</v>
      </c>
      <c r="F527" s="2" t="s">
        <v>64</v>
      </c>
      <c r="H527" s="2" t="s">
        <v>879</v>
      </c>
      <c r="I527" s="2">
        <v>467</v>
      </c>
      <c r="J527" s="193">
        <v>22</v>
      </c>
      <c r="K527" s="110">
        <f t="shared" si="112"/>
        <v>4.7109207708779445E-2</v>
      </c>
      <c r="L527" s="44">
        <f t="shared" si="113"/>
        <v>0</v>
      </c>
      <c r="M527" s="44">
        <f t="shared" si="114"/>
        <v>0</v>
      </c>
      <c r="N527" s="44">
        <f t="shared" si="115"/>
        <v>9.7058823400000011E-3</v>
      </c>
      <c r="O527" s="44">
        <f t="shared" si="116"/>
        <v>0.10029411766000002</v>
      </c>
      <c r="P527" s="2">
        <v>2078783</v>
      </c>
      <c r="Q527" s="193">
        <v>1.8880261999999998E-2</v>
      </c>
      <c r="R527" s="111">
        <v>0</v>
      </c>
      <c r="S527" s="111">
        <v>0</v>
      </c>
      <c r="T527" s="111">
        <v>8.8235294000000006E-2</v>
      </c>
      <c r="U527" s="111">
        <v>0.91176470600000004</v>
      </c>
      <c r="V527" s="110">
        <f t="shared" si="117"/>
        <v>4.7109207708779445E-2</v>
      </c>
      <c r="W527" s="110">
        <v>0.29590624999999998</v>
      </c>
      <c r="X527" s="110">
        <v>0.26882169099999997</v>
      </c>
      <c r="Y527" s="110">
        <f t="shared" si="118"/>
        <v>0.26882169118212501</v>
      </c>
      <c r="Z527" s="2" t="s">
        <v>532</v>
      </c>
      <c r="AA527" s="2" t="s">
        <v>532</v>
      </c>
      <c r="AB527" s="2">
        <v>0.22500000000000001</v>
      </c>
      <c r="AC527" s="110">
        <v>0.27306249999999999</v>
      </c>
      <c r="AD527" s="44">
        <f t="shared" si="119"/>
        <v>0</v>
      </c>
      <c r="AE527" s="44">
        <f t="shared" si="120"/>
        <v>0</v>
      </c>
      <c r="AF527" s="44">
        <f t="shared" si="121"/>
        <v>1.9130294092140007E-2</v>
      </c>
      <c r="AG527" s="44">
        <f t="shared" si="122"/>
        <v>0.23990628753095566</v>
      </c>
      <c r="AH527" s="44">
        <f t="shared" si="123"/>
        <v>0.25903658162309567</v>
      </c>
      <c r="AI527" s="44">
        <v>303.90305555600003</v>
      </c>
      <c r="AJ527" s="111">
        <f t="shared" si="124"/>
        <v>8.5236583472048425E-4</v>
      </c>
      <c r="AK527" s="2">
        <f t="shared" si="125"/>
        <v>37</v>
      </c>
    </row>
    <row r="528" spans="1:37">
      <c r="A528" s="2">
        <v>265</v>
      </c>
      <c r="B528" s="2" t="s">
        <v>318</v>
      </c>
      <c r="C528" s="2" t="s">
        <v>1</v>
      </c>
      <c r="D528" s="2" t="s">
        <v>448</v>
      </c>
      <c r="E528" s="2" t="s">
        <v>767</v>
      </c>
      <c r="F528" s="2" t="s">
        <v>64</v>
      </c>
      <c r="H528" s="2" t="s">
        <v>879</v>
      </c>
      <c r="I528" s="2">
        <v>5732</v>
      </c>
      <c r="J528" s="193">
        <v>2531</v>
      </c>
      <c r="K528" s="110">
        <f t="shared" si="112"/>
        <v>0.44155617585484996</v>
      </c>
      <c r="L528" s="44">
        <f t="shared" si="113"/>
        <v>0</v>
      </c>
      <c r="M528" s="44">
        <f t="shared" si="114"/>
        <v>0</v>
      </c>
      <c r="N528" s="44">
        <f t="shared" si="115"/>
        <v>0</v>
      </c>
      <c r="O528" s="44">
        <f t="shared" si="116"/>
        <v>12.654999999999999</v>
      </c>
      <c r="P528" s="2">
        <v>2371762</v>
      </c>
      <c r="Q528" s="193">
        <v>9.2821411890000007</v>
      </c>
      <c r="R528" s="111">
        <v>0</v>
      </c>
      <c r="S528" s="111">
        <v>0</v>
      </c>
      <c r="T528" s="111">
        <v>0</v>
      </c>
      <c r="U528" s="111">
        <v>1</v>
      </c>
      <c r="V528" s="110">
        <f t="shared" si="117"/>
        <v>0.44155617585484996</v>
      </c>
      <c r="W528" s="110">
        <v>0.354875</v>
      </c>
      <c r="X528" s="110">
        <v>0.32937499999999997</v>
      </c>
      <c r="Y528" s="110">
        <f t="shared" si="118"/>
        <v>0.32937499999999997</v>
      </c>
      <c r="Z528" s="2" t="s">
        <v>532</v>
      </c>
      <c r="AA528" s="2" t="s">
        <v>532</v>
      </c>
      <c r="AB528" s="2" t="s">
        <v>532</v>
      </c>
      <c r="AC528" s="110">
        <v>0.32937499999999997</v>
      </c>
      <c r="AD528" s="44">
        <f t="shared" si="119"/>
        <v>0</v>
      </c>
      <c r="AE528" s="44">
        <f t="shared" si="120"/>
        <v>0</v>
      </c>
      <c r="AF528" s="44">
        <f t="shared" si="121"/>
        <v>0</v>
      </c>
      <c r="AG528" s="44">
        <f t="shared" si="122"/>
        <v>36.513787874999991</v>
      </c>
      <c r="AH528" s="44">
        <f t="shared" si="123"/>
        <v>36.513787874999991</v>
      </c>
      <c r="AI528" s="44">
        <v>303.90305555600003</v>
      </c>
      <c r="AJ528" s="111">
        <f t="shared" si="124"/>
        <v>0.1201494595314183</v>
      </c>
      <c r="AK528" s="2">
        <f t="shared" si="125"/>
        <v>4218</v>
      </c>
    </row>
    <row r="529" spans="1:37">
      <c r="A529" s="2">
        <v>266</v>
      </c>
      <c r="B529" s="2" t="s">
        <v>319</v>
      </c>
      <c r="C529" s="2" t="s">
        <v>1</v>
      </c>
      <c r="D529" s="2" t="s">
        <v>448</v>
      </c>
      <c r="E529" s="2" t="s">
        <v>767</v>
      </c>
      <c r="F529" s="2" t="s">
        <v>64</v>
      </c>
      <c r="H529" s="2" t="s">
        <v>879</v>
      </c>
      <c r="I529" s="2">
        <v>5426</v>
      </c>
      <c r="J529" s="2">
        <v>1148</v>
      </c>
      <c r="K529" s="110">
        <f t="shared" si="112"/>
        <v>0.21157390342793955</v>
      </c>
      <c r="L529" s="44">
        <f t="shared" si="113"/>
        <v>0</v>
      </c>
      <c r="M529" s="44">
        <f t="shared" si="114"/>
        <v>0</v>
      </c>
      <c r="N529" s="44">
        <f t="shared" si="115"/>
        <v>0</v>
      </c>
      <c r="O529" s="44">
        <f t="shared" si="116"/>
        <v>5.74</v>
      </c>
      <c r="P529" s="2">
        <v>2848968</v>
      </c>
      <c r="Q529" s="2">
        <v>2.37787244</v>
      </c>
      <c r="R529" s="111">
        <v>0</v>
      </c>
      <c r="S529" s="111">
        <v>0</v>
      </c>
      <c r="T529" s="111">
        <v>0</v>
      </c>
      <c r="U529" s="111">
        <v>1</v>
      </c>
      <c r="V529" s="110">
        <f t="shared" si="117"/>
        <v>0.21157390342793955</v>
      </c>
      <c r="W529" s="110">
        <v>0.38409375000000001</v>
      </c>
      <c r="X529" s="110">
        <v>0.31694375000000002</v>
      </c>
      <c r="Y529" s="110">
        <f t="shared" si="118"/>
        <v>0.31694375000000002</v>
      </c>
      <c r="Z529" s="2" t="s">
        <v>532</v>
      </c>
      <c r="AA529" s="2" t="s">
        <v>532</v>
      </c>
      <c r="AB529" s="2" t="s">
        <v>532</v>
      </c>
      <c r="AC529" s="110">
        <v>0.31694375000000002</v>
      </c>
      <c r="AD529" s="44">
        <f t="shared" si="119"/>
        <v>0</v>
      </c>
      <c r="AE529" s="44">
        <f t="shared" si="120"/>
        <v>0</v>
      </c>
      <c r="AF529" s="44">
        <f t="shared" si="121"/>
        <v>0</v>
      </c>
      <c r="AG529" s="44">
        <f t="shared" si="122"/>
        <v>15.936692415000001</v>
      </c>
      <c r="AH529" s="44">
        <f t="shared" si="123"/>
        <v>15.936692415000001</v>
      </c>
      <c r="AI529" s="44">
        <v>303.90305555600003</v>
      </c>
      <c r="AJ529" s="111">
        <f t="shared" si="124"/>
        <v>5.244005324606997E-2</v>
      </c>
      <c r="AK529" s="2">
        <f t="shared" si="125"/>
        <v>1913</v>
      </c>
    </row>
    <row r="530" spans="1:37">
      <c r="A530" s="2">
        <v>267</v>
      </c>
      <c r="B530" s="2" t="s">
        <v>320</v>
      </c>
      <c r="C530" s="2" t="s">
        <v>1</v>
      </c>
      <c r="D530" s="2" t="s">
        <v>448</v>
      </c>
      <c r="E530" s="2" t="s">
        <v>767</v>
      </c>
      <c r="F530" s="2" t="s">
        <v>64</v>
      </c>
      <c r="H530" s="2" t="s">
        <v>879</v>
      </c>
      <c r="I530" s="2">
        <v>4078</v>
      </c>
      <c r="J530" s="2">
        <v>1454</v>
      </c>
      <c r="K530" s="110">
        <f t="shared" si="112"/>
        <v>0.35654732712113779</v>
      </c>
      <c r="L530" s="44">
        <f t="shared" si="113"/>
        <v>0</v>
      </c>
      <c r="M530" s="44">
        <f t="shared" si="114"/>
        <v>0</v>
      </c>
      <c r="N530" s="44">
        <f t="shared" si="115"/>
        <v>0</v>
      </c>
      <c r="O530" s="44">
        <f t="shared" si="116"/>
        <v>7.27</v>
      </c>
      <c r="P530" s="2">
        <v>1961234</v>
      </c>
      <c r="Q530" s="2">
        <v>6.2385673859999997</v>
      </c>
      <c r="R530" s="111">
        <v>0</v>
      </c>
      <c r="S530" s="111">
        <v>0</v>
      </c>
      <c r="T530" s="111">
        <v>0</v>
      </c>
      <c r="U530" s="111">
        <v>1</v>
      </c>
      <c r="V530" s="110">
        <f t="shared" si="117"/>
        <v>0.35654732712113779</v>
      </c>
      <c r="W530" s="110">
        <v>0.37346875000000002</v>
      </c>
      <c r="X530" s="110">
        <v>0.32671875</v>
      </c>
      <c r="Y530" s="110">
        <f t="shared" si="118"/>
        <v>0.32671875</v>
      </c>
      <c r="Z530" s="2" t="s">
        <v>532</v>
      </c>
      <c r="AA530" s="2" t="s">
        <v>532</v>
      </c>
      <c r="AB530" s="2" t="s">
        <v>532</v>
      </c>
      <c r="AC530" s="110">
        <v>0.32671875</v>
      </c>
      <c r="AD530" s="44">
        <f t="shared" si="119"/>
        <v>0</v>
      </c>
      <c r="AE530" s="44">
        <f t="shared" si="120"/>
        <v>0</v>
      </c>
      <c r="AF530" s="44">
        <f t="shared" si="121"/>
        <v>0</v>
      </c>
      <c r="AG530" s="44">
        <f t="shared" si="122"/>
        <v>20.807148937499999</v>
      </c>
      <c r="AH530" s="44">
        <f t="shared" si="123"/>
        <v>20.807148937499999</v>
      </c>
      <c r="AI530" s="44">
        <v>303.90305555600003</v>
      </c>
      <c r="AJ530" s="111">
        <f t="shared" si="124"/>
        <v>6.8466402548775548E-2</v>
      </c>
      <c r="AK530" s="2">
        <f t="shared" si="125"/>
        <v>2423</v>
      </c>
    </row>
    <row r="531" spans="1:37">
      <c r="A531" s="2">
        <v>268</v>
      </c>
      <c r="B531" s="193" t="s">
        <v>321</v>
      </c>
      <c r="C531" s="2" t="s">
        <v>1</v>
      </c>
      <c r="D531" s="2" t="s">
        <v>448</v>
      </c>
      <c r="E531" s="2" t="s">
        <v>767</v>
      </c>
      <c r="F531" s="2" t="s">
        <v>64</v>
      </c>
      <c r="H531" s="2" t="s">
        <v>879</v>
      </c>
      <c r="I531" s="2">
        <v>3685</v>
      </c>
      <c r="J531" s="2">
        <v>1226</v>
      </c>
      <c r="K531" s="110">
        <f t="shared" si="112"/>
        <v>0.33270013568521029</v>
      </c>
      <c r="L531" s="44">
        <f t="shared" si="113"/>
        <v>0</v>
      </c>
      <c r="M531" s="44">
        <f t="shared" si="114"/>
        <v>0</v>
      </c>
      <c r="N531" s="44">
        <f t="shared" si="115"/>
        <v>0</v>
      </c>
      <c r="O531" s="44">
        <f t="shared" si="116"/>
        <v>6.13</v>
      </c>
      <c r="P531" s="2">
        <v>1810607</v>
      </c>
      <c r="Q531" s="2">
        <v>4.4622622679999999</v>
      </c>
      <c r="R531" s="111">
        <v>0</v>
      </c>
      <c r="S531" s="111">
        <v>0</v>
      </c>
      <c r="T531" s="111">
        <v>0</v>
      </c>
      <c r="U531" s="111">
        <v>1</v>
      </c>
      <c r="V531" s="110">
        <f t="shared" si="117"/>
        <v>0.33270013568521029</v>
      </c>
      <c r="W531" s="110">
        <v>0.38409375000000001</v>
      </c>
      <c r="X531" s="110">
        <v>0.31694375000000002</v>
      </c>
      <c r="Y531" s="110">
        <f t="shared" si="118"/>
        <v>0.31694375000000002</v>
      </c>
      <c r="Z531" s="2" t="s">
        <v>532</v>
      </c>
      <c r="AA531" s="2" t="s">
        <v>532</v>
      </c>
      <c r="AB531" s="2" t="s">
        <v>532</v>
      </c>
      <c r="AC531" s="110">
        <v>0.31694375000000002</v>
      </c>
      <c r="AD531" s="44">
        <f t="shared" si="119"/>
        <v>0</v>
      </c>
      <c r="AE531" s="44">
        <f t="shared" si="120"/>
        <v>0</v>
      </c>
      <c r="AF531" s="44">
        <f t="shared" si="121"/>
        <v>0</v>
      </c>
      <c r="AG531" s="44">
        <f t="shared" si="122"/>
        <v>17.019499042499998</v>
      </c>
      <c r="AH531" s="44">
        <f t="shared" si="123"/>
        <v>17.019499042499998</v>
      </c>
      <c r="AI531" s="44">
        <v>303.90305555600003</v>
      </c>
      <c r="AJ531" s="111">
        <f t="shared" si="124"/>
        <v>5.6003053379513737E-2</v>
      </c>
      <c r="AK531" s="2">
        <f t="shared" si="125"/>
        <v>2043</v>
      </c>
    </row>
    <row r="532" spans="1:37">
      <c r="A532" s="2">
        <v>269</v>
      </c>
      <c r="B532" s="193" t="s">
        <v>322</v>
      </c>
      <c r="C532" s="2" t="s">
        <v>1</v>
      </c>
      <c r="D532" s="2" t="s">
        <v>448</v>
      </c>
      <c r="E532" s="2" t="s">
        <v>767</v>
      </c>
      <c r="F532" s="2" t="s">
        <v>64</v>
      </c>
      <c r="H532" s="2" t="s">
        <v>879</v>
      </c>
      <c r="I532" s="2">
        <v>7458</v>
      </c>
      <c r="J532" s="2">
        <v>2582</v>
      </c>
      <c r="K532" s="110">
        <f t="shared" si="112"/>
        <v>0.34620541700187718</v>
      </c>
      <c r="L532" s="44">
        <f t="shared" si="113"/>
        <v>0</v>
      </c>
      <c r="M532" s="44">
        <f t="shared" si="114"/>
        <v>0</v>
      </c>
      <c r="N532" s="44">
        <f t="shared" si="115"/>
        <v>0</v>
      </c>
      <c r="O532" s="44">
        <f t="shared" si="116"/>
        <v>12.91</v>
      </c>
      <c r="P532" s="2">
        <v>2450153</v>
      </c>
      <c r="Q532" s="2">
        <v>8.8340133549999997</v>
      </c>
      <c r="R532" s="111">
        <v>0</v>
      </c>
      <c r="S532" s="111">
        <v>0</v>
      </c>
      <c r="T532" s="111">
        <v>0</v>
      </c>
      <c r="U532" s="111">
        <v>1</v>
      </c>
      <c r="V532" s="110">
        <f t="shared" si="117"/>
        <v>0.34620541700187718</v>
      </c>
      <c r="W532" s="110">
        <v>0.38834375000000004</v>
      </c>
      <c r="X532" s="110">
        <v>0.3389375</v>
      </c>
      <c r="Y532" s="110">
        <f t="shared" si="118"/>
        <v>0.3389375</v>
      </c>
      <c r="Z532" s="2" t="s">
        <v>532</v>
      </c>
      <c r="AA532" s="2" t="s">
        <v>532</v>
      </c>
      <c r="AB532" s="2" t="s">
        <v>532</v>
      </c>
      <c r="AC532" s="110">
        <v>0.3389375</v>
      </c>
      <c r="AD532" s="44">
        <f t="shared" si="119"/>
        <v>0</v>
      </c>
      <c r="AE532" s="44">
        <f t="shared" si="120"/>
        <v>0</v>
      </c>
      <c r="AF532" s="44">
        <f t="shared" si="121"/>
        <v>0</v>
      </c>
      <c r="AG532" s="44">
        <f t="shared" si="122"/>
        <v>38.330984174999998</v>
      </c>
      <c r="AH532" s="44">
        <f t="shared" si="123"/>
        <v>38.330984174999998</v>
      </c>
      <c r="AI532" s="44">
        <v>303.90305555600003</v>
      </c>
      <c r="AJ532" s="111">
        <f t="shared" si="124"/>
        <v>0.12612898578749818</v>
      </c>
      <c r="AK532" s="2">
        <f t="shared" si="125"/>
        <v>4303</v>
      </c>
    </row>
    <row r="533" spans="1:37">
      <c r="A533" s="2">
        <v>270</v>
      </c>
      <c r="B533" s="193" t="s">
        <v>323</v>
      </c>
      <c r="C533" s="2" t="s">
        <v>1</v>
      </c>
      <c r="D533" s="2" t="s">
        <v>448</v>
      </c>
      <c r="E533" s="2" t="s">
        <v>767</v>
      </c>
      <c r="F533" s="2" t="s">
        <v>64</v>
      </c>
      <c r="H533" s="2" t="s">
        <v>879</v>
      </c>
      <c r="I533" s="2">
        <v>6040</v>
      </c>
      <c r="J533" s="2">
        <v>2705</v>
      </c>
      <c r="K533" s="110">
        <f t="shared" si="112"/>
        <v>0.44784768211920528</v>
      </c>
      <c r="L533" s="44">
        <f t="shared" si="113"/>
        <v>0</v>
      </c>
      <c r="M533" s="44">
        <f t="shared" si="114"/>
        <v>0</v>
      </c>
      <c r="N533" s="44">
        <f t="shared" si="115"/>
        <v>0</v>
      </c>
      <c r="O533" s="44">
        <f t="shared" si="116"/>
        <v>13.525</v>
      </c>
      <c r="P533" s="2">
        <v>1316014</v>
      </c>
      <c r="Q533" s="2">
        <v>21.684016459999999</v>
      </c>
      <c r="R533" s="111">
        <v>0</v>
      </c>
      <c r="S533" s="111">
        <v>0</v>
      </c>
      <c r="T533" s="111">
        <v>0</v>
      </c>
      <c r="U533" s="111">
        <v>1</v>
      </c>
      <c r="V533" s="110">
        <f t="shared" si="117"/>
        <v>0.44784768211920528</v>
      </c>
      <c r="W533" s="110">
        <v>0.42128125</v>
      </c>
      <c r="X533" s="110">
        <v>0.37081249999999999</v>
      </c>
      <c r="Y533" s="110">
        <f t="shared" si="118"/>
        <v>0.37081249999999999</v>
      </c>
      <c r="Z533" s="2" t="s">
        <v>532</v>
      </c>
      <c r="AA533" s="2" t="s">
        <v>532</v>
      </c>
      <c r="AB533" s="2" t="s">
        <v>532</v>
      </c>
      <c r="AC533" s="110">
        <v>0.37081249999999999</v>
      </c>
      <c r="AD533" s="44">
        <f t="shared" si="119"/>
        <v>0</v>
      </c>
      <c r="AE533" s="44">
        <f t="shared" si="120"/>
        <v>0</v>
      </c>
      <c r="AF533" s="44">
        <f t="shared" si="121"/>
        <v>0</v>
      </c>
      <c r="AG533" s="44">
        <f t="shared" si="122"/>
        <v>43.933494187500003</v>
      </c>
      <c r="AH533" s="44">
        <f t="shared" si="123"/>
        <v>43.933494187500003</v>
      </c>
      <c r="AI533" s="44">
        <v>303.90305555600003</v>
      </c>
      <c r="AJ533" s="111">
        <f t="shared" si="124"/>
        <v>0.14456417395054591</v>
      </c>
      <c r="AK533" s="2">
        <f t="shared" si="125"/>
        <v>4508</v>
      </c>
    </row>
    <row r="534" spans="1:37">
      <c r="A534" s="2">
        <v>271</v>
      </c>
      <c r="B534" s="193" t="s">
        <v>324</v>
      </c>
      <c r="C534" s="2" t="s">
        <v>1</v>
      </c>
      <c r="D534" s="2" t="s">
        <v>448</v>
      </c>
      <c r="E534" s="2" t="s">
        <v>767</v>
      </c>
      <c r="F534" s="2" t="s">
        <v>64</v>
      </c>
      <c r="H534" s="2" t="s">
        <v>879</v>
      </c>
      <c r="I534" s="2">
        <v>3522</v>
      </c>
      <c r="J534" s="2">
        <v>1857</v>
      </c>
      <c r="K534" s="110">
        <f t="shared" si="112"/>
        <v>0.52725724020442932</v>
      </c>
      <c r="L534" s="44">
        <f t="shared" si="113"/>
        <v>0</v>
      </c>
      <c r="M534" s="44">
        <f t="shared" si="114"/>
        <v>0</v>
      </c>
      <c r="N534" s="44">
        <f t="shared" si="115"/>
        <v>0</v>
      </c>
      <c r="O534" s="44">
        <f t="shared" si="116"/>
        <v>9.2850000000000001</v>
      </c>
      <c r="P534" s="2">
        <v>554342</v>
      </c>
      <c r="Q534" s="2">
        <v>43.474803911999999</v>
      </c>
      <c r="R534" s="111">
        <v>0</v>
      </c>
      <c r="S534" s="111">
        <v>0</v>
      </c>
      <c r="T534" s="111">
        <v>0</v>
      </c>
      <c r="U534" s="111">
        <v>1</v>
      </c>
      <c r="V534" s="110">
        <f t="shared" si="117"/>
        <v>0.52725724020442932</v>
      </c>
      <c r="W534" s="110">
        <v>0.48503124999999991</v>
      </c>
      <c r="X534" s="110">
        <v>0.44624999999999998</v>
      </c>
      <c r="Y534" s="110">
        <f t="shared" si="118"/>
        <v>0.44624999999999998</v>
      </c>
      <c r="Z534" s="2" t="s">
        <v>532</v>
      </c>
      <c r="AA534" s="2" t="s">
        <v>532</v>
      </c>
      <c r="AB534" s="2" t="s">
        <v>532</v>
      </c>
      <c r="AC534" s="110">
        <v>0.44624999999999998</v>
      </c>
      <c r="AD534" s="44">
        <f t="shared" si="119"/>
        <v>0</v>
      </c>
      <c r="AE534" s="44">
        <f t="shared" si="120"/>
        <v>0</v>
      </c>
      <c r="AF534" s="44">
        <f t="shared" si="121"/>
        <v>0</v>
      </c>
      <c r="AG534" s="44">
        <f t="shared" si="122"/>
        <v>36.296457750000002</v>
      </c>
      <c r="AH534" s="44">
        <f t="shared" si="123"/>
        <v>36.296457750000002</v>
      </c>
      <c r="AI534" s="44">
        <v>303.90305555600003</v>
      </c>
      <c r="AJ534" s="111">
        <f t="shared" si="124"/>
        <v>0.11943432975227745</v>
      </c>
      <c r="AK534" s="2">
        <f t="shared" si="125"/>
        <v>3095</v>
      </c>
    </row>
    <row r="535" spans="1:37">
      <c r="A535" s="2">
        <v>272</v>
      </c>
      <c r="B535" s="193" t="s">
        <v>325</v>
      </c>
      <c r="C535" s="2" t="s">
        <v>1</v>
      </c>
      <c r="D535" s="2" t="s">
        <v>448</v>
      </c>
      <c r="E535" s="2" t="s">
        <v>767</v>
      </c>
      <c r="F535" s="2" t="s">
        <v>64</v>
      </c>
      <c r="H535" s="2" t="s">
        <v>879</v>
      </c>
      <c r="I535" s="2">
        <v>6696</v>
      </c>
      <c r="J535" s="2">
        <v>3274</v>
      </c>
      <c r="K535" s="110">
        <f t="shared" si="112"/>
        <v>0.48894862604540024</v>
      </c>
      <c r="L535" s="44">
        <f t="shared" si="113"/>
        <v>0</v>
      </c>
      <c r="M535" s="44">
        <f t="shared" si="114"/>
        <v>0</v>
      </c>
      <c r="N535" s="44">
        <f t="shared" si="115"/>
        <v>0</v>
      </c>
      <c r="O535" s="44">
        <f t="shared" si="116"/>
        <v>16.37</v>
      </c>
      <c r="P535" s="2">
        <v>1171817</v>
      </c>
      <c r="Q535" s="2">
        <v>37.627552680999997</v>
      </c>
      <c r="R535" s="111">
        <v>0</v>
      </c>
      <c r="S535" s="111">
        <v>0</v>
      </c>
      <c r="T535" s="111">
        <v>0</v>
      </c>
      <c r="U535" s="111">
        <v>1</v>
      </c>
      <c r="V535" s="110">
        <f t="shared" si="117"/>
        <v>0.48894862604540024</v>
      </c>
      <c r="W535" s="110">
        <v>0.46271875000000001</v>
      </c>
      <c r="X535" s="110">
        <v>0.41649999999999998</v>
      </c>
      <c r="Y535" s="110">
        <f t="shared" si="118"/>
        <v>0.41649999999999998</v>
      </c>
      <c r="Z535" s="2" t="s">
        <v>532</v>
      </c>
      <c r="AA535" s="2" t="s">
        <v>532</v>
      </c>
      <c r="AB535" s="2" t="s">
        <v>532</v>
      </c>
      <c r="AC535" s="110">
        <v>0.41649999999999998</v>
      </c>
      <c r="AD535" s="44">
        <f t="shared" si="119"/>
        <v>0</v>
      </c>
      <c r="AE535" s="44">
        <f t="shared" si="120"/>
        <v>0</v>
      </c>
      <c r="AF535" s="44">
        <f t="shared" si="121"/>
        <v>0</v>
      </c>
      <c r="AG535" s="44">
        <f t="shared" si="122"/>
        <v>59.726599800000002</v>
      </c>
      <c r="AH535" s="44">
        <f t="shared" si="123"/>
        <v>59.726599800000002</v>
      </c>
      <c r="AI535" s="44">
        <v>303.90305555600003</v>
      </c>
      <c r="AJ535" s="111">
        <f t="shared" si="124"/>
        <v>0.19653175151769484</v>
      </c>
      <c r="AK535" s="2">
        <f t="shared" si="125"/>
        <v>5457</v>
      </c>
    </row>
    <row r="536" spans="1:37">
      <c r="A536" s="2">
        <v>273</v>
      </c>
      <c r="B536" s="193" t="s">
        <v>326</v>
      </c>
      <c r="C536" s="2" t="s">
        <v>1</v>
      </c>
      <c r="D536" s="2" t="s">
        <v>448</v>
      </c>
      <c r="E536" s="2" t="s">
        <v>767</v>
      </c>
      <c r="F536" s="2" t="s">
        <v>64</v>
      </c>
      <c r="H536" s="2" t="s">
        <v>879</v>
      </c>
      <c r="I536" s="2">
        <v>12974</v>
      </c>
      <c r="J536" s="2">
        <v>6441</v>
      </c>
      <c r="K536" s="110">
        <f t="shared" si="112"/>
        <v>0.49645444735625094</v>
      </c>
      <c r="L536" s="44">
        <f t="shared" si="113"/>
        <v>0</v>
      </c>
      <c r="M536" s="44">
        <f t="shared" si="114"/>
        <v>0</v>
      </c>
      <c r="N536" s="44">
        <f t="shared" si="115"/>
        <v>0</v>
      </c>
      <c r="O536" s="44">
        <f t="shared" si="116"/>
        <v>32.204999999999998</v>
      </c>
      <c r="P536" s="2">
        <v>1954116</v>
      </c>
      <c r="Q536" s="2">
        <v>44.91804827</v>
      </c>
      <c r="R536" s="111">
        <v>0</v>
      </c>
      <c r="S536" s="111">
        <v>0</v>
      </c>
      <c r="T536" s="111">
        <v>0</v>
      </c>
      <c r="U536" s="111">
        <v>1</v>
      </c>
      <c r="V536" s="110">
        <f t="shared" si="117"/>
        <v>0.49645444735625094</v>
      </c>
      <c r="W536" s="110">
        <v>0.48343750000000008</v>
      </c>
      <c r="X536" s="110">
        <v>0.40321875000000001</v>
      </c>
      <c r="Y536" s="110">
        <f t="shared" si="118"/>
        <v>0.40321875000000001</v>
      </c>
      <c r="Z536" s="2" t="s">
        <v>532</v>
      </c>
      <c r="AA536" s="2" t="s">
        <v>532</v>
      </c>
      <c r="AB536" s="2" t="s">
        <v>532</v>
      </c>
      <c r="AC536" s="110">
        <v>0.40321875000000001</v>
      </c>
      <c r="AD536" s="44">
        <f t="shared" si="119"/>
        <v>0</v>
      </c>
      <c r="AE536" s="44">
        <f t="shared" si="120"/>
        <v>0</v>
      </c>
      <c r="AF536" s="44">
        <f t="shared" si="121"/>
        <v>0</v>
      </c>
      <c r="AG536" s="44">
        <f t="shared" si="122"/>
        <v>113.75438023125</v>
      </c>
      <c r="AH536" s="44">
        <f t="shared" si="123"/>
        <v>113.75438023125</v>
      </c>
      <c r="AI536" s="44">
        <v>303.90305555600003</v>
      </c>
      <c r="AJ536" s="111">
        <f t="shared" si="124"/>
        <v>0.37431140671860913</v>
      </c>
      <c r="AK536" s="2">
        <f t="shared" si="125"/>
        <v>10735</v>
      </c>
    </row>
    <row r="537" spans="1:37">
      <c r="A537" s="2">
        <v>274</v>
      </c>
      <c r="B537" s="2" t="s">
        <v>327</v>
      </c>
      <c r="C537" s="2" t="s">
        <v>1</v>
      </c>
      <c r="D537" s="2" t="s">
        <v>448</v>
      </c>
      <c r="E537" s="2" t="s">
        <v>767</v>
      </c>
      <c r="F537" s="2" t="s">
        <v>64</v>
      </c>
      <c r="H537" s="2" t="s">
        <v>879</v>
      </c>
      <c r="I537" s="2">
        <v>7645</v>
      </c>
      <c r="J537" s="2">
        <v>4126</v>
      </c>
      <c r="K537" s="110">
        <f t="shared" si="112"/>
        <v>0.53969914977109223</v>
      </c>
      <c r="L537" s="44">
        <f t="shared" si="113"/>
        <v>0</v>
      </c>
      <c r="M537" s="44">
        <f t="shared" si="114"/>
        <v>0</v>
      </c>
      <c r="N537" s="44">
        <f t="shared" si="115"/>
        <v>0</v>
      </c>
      <c r="O537" s="44">
        <f t="shared" si="116"/>
        <v>20.63</v>
      </c>
      <c r="P537" s="2">
        <v>1151742</v>
      </c>
      <c r="Q537" s="2">
        <v>45.894253741999997</v>
      </c>
      <c r="R537" s="111">
        <v>0</v>
      </c>
      <c r="S537" s="111">
        <v>0</v>
      </c>
      <c r="T537" s="111">
        <v>0</v>
      </c>
      <c r="U537" s="111">
        <v>1</v>
      </c>
      <c r="V537" s="110">
        <f t="shared" si="117"/>
        <v>0.53969914977109223</v>
      </c>
      <c r="W537" s="110">
        <v>0.46696874999999993</v>
      </c>
      <c r="X537" s="110">
        <v>0.37771874999999999</v>
      </c>
      <c r="Y537" s="110">
        <f t="shared" si="118"/>
        <v>0.37771874999999999</v>
      </c>
      <c r="Z537" s="2" t="s">
        <v>532</v>
      </c>
      <c r="AA537" s="2" t="s">
        <v>532</v>
      </c>
      <c r="AB537" s="2" t="s">
        <v>532</v>
      </c>
      <c r="AC537" s="110">
        <v>0.37771874999999999</v>
      </c>
      <c r="AD537" s="44">
        <f t="shared" si="119"/>
        <v>0</v>
      </c>
      <c r="AE537" s="44">
        <f t="shared" si="120"/>
        <v>0</v>
      </c>
      <c r="AF537" s="44">
        <f t="shared" si="121"/>
        <v>0</v>
      </c>
      <c r="AG537" s="44">
        <f t="shared" si="122"/>
        <v>68.260879237499992</v>
      </c>
      <c r="AH537" s="44">
        <f t="shared" si="123"/>
        <v>68.260879237499992</v>
      </c>
      <c r="AI537" s="44">
        <v>303.90305555600003</v>
      </c>
      <c r="AJ537" s="111">
        <f t="shared" si="124"/>
        <v>0.22461399446153843</v>
      </c>
      <c r="AK537" s="2">
        <f t="shared" si="125"/>
        <v>6877</v>
      </c>
    </row>
    <row r="538" spans="1:37">
      <c r="A538" s="2">
        <v>275</v>
      </c>
      <c r="B538" s="2" t="s">
        <v>328</v>
      </c>
      <c r="C538" s="2" t="s">
        <v>1</v>
      </c>
      <c r="D538" s="2" t="s">
        <v>448</v>
      </c>
      <c r="E538" s="2" t="s">
        <v>767</v>
      </c>
      <c r="F538" s="2" t="s">
        <v>64</v>
      </c>
      <c r="H538" s="2" t="s">
        <v>879</v>
      </c>
      <c r="I538" s="2">
        <v>18055</v>
      </c>
      <c r="J538" s="2">
        <v>10776</v>
      </c>
      <c r="K538" s="110">
        <f t="shared" si="112"/>
        <v>0.59684297978399337</v>
      </c>
      <c r="L538" s="44">
        <f t="shared" si="113"/>
        <v>0</v>
      </c>
      <c r="M538" s="44">
        <f t="shared" si="114"/>
        <v>0</v>
      </c>
      <c r="N538" s="44">
        <f t="shared" si="115"/>
        <v>6.5233440580800002</v>
      </c>
      <c r="O538" s="44">
        <f t="shared" si="116"/>
        <v>47.356655941919996</v>
      </c>
      <c r="P538" s="2">
        <v>2071557</v>
      </c>
      <c r="Q538" s="2">
        <v>66.450915089000006</v>
      </c>
      <c r="R538" s="111">
        <v>0</v>
      </c>
      <c r="S538" s="111">
        <v>0</v>
      </c>
      <c r="T538" s="111">
        <v>0.121071716</v>
      </c>
      <c r="U538" s="111">
        <v>0.878928284</v>
      </c>
      <c r="V538" s="110">
        <f t="shared" si="117"/>
        <v>0.59684297978399337</v>
      </c>
      <c r="W538" s="110">
        <v>0.43137500000000006</v>
      </c>
      <c r="X538" s="110">
        <v>0.33588229600000002</v>
      </c>
      <c r="Y538" s="110">
        <f t="shared" si="118"/>
        <v>0.33588229632837502</v>
      </c>
      <c r="Z538" s="2" t="s">
        <v>532</v>
      </c>
      <c r="AA538" s="2" t="s">
        <v>532</v>
      </c>
      <c r="AB538" s="2">
        <v>0.22500000000000001</v>
      </c>
      <c r="AC538" s="110">
        <v>0.35115625</v>
      </c>
      <c r="AD538" s="44">
        <f t="shared" si="119"/>
        <v>0</v>
      </c>
      <c r="AE538" s="44">
        <f t="shared" si="120"/>
        <v>0</v>
      </c>
      <c r="AF538" s="44">
        <f t="shared" si="121"/>
        <v>12.85751113847568</v>
      </c>
      <c r="AG538" s="44">
        <f t="shared" si="122"/>
        <v>145.67517084679844</v>
      </c>
      <c r="AH538" s="44">
        <f t="shared" si="123"/>
        <v>158.53268198527411</v>
      </c>
      <c r="AI538" s="44">
        <v>303.90305555600003</v>
      </c>
      <c r="AJ538" s="111">
        <f t="shared" si="124"/>
        <v>0.52165543941384096</v>
      </c>
      <c r="AK538" s="2">
        <f t="shared" si="125"/>
        <v>17960</v>
      </c>
    </row>
    <row r="539" spans="1:37">
      <c r="A539" s="2">
        <v>276</v>
      </c>
      <c r="B539" s="2" t="s">
        <v>329</v>
      </c>
      <c r="C539" s="2" t="s">
        <v>1</v>
      </c>
      <c r="D539" s="2" t="s">
        <v>448</v>
      </c>
      <c r="E539" s="2" t="s">
        <v>767</v>
      </c>
      <c r="F539" s="2" t="s">
        <v>64</v>
      </c>
      <c r="H539" s="2" t="s">
        <v>879</v>
      </c>
      <c r="I539" s="2">
        <v>13368</v>
      </c>
      <c r="J539" s="2">
        <v>6434</v>
      </c>
      <c r="K539" s="110">
        <f t="shared" si="112"/>
        <v>0.48129862357869541</v>
      </c>
      <c r="L539" s="44">
        <f t="shared" si="113"/>
        <v>0</v>
      </c>
      <c r="M539" s="44">
        <f t="shared" si="114"/>
        <v>0</v>
      </c>
      <c r="N539" s="44">
        <f t="shared" si="115"/>
        <v>0</v>
      </c>
      <c r="O539" s="44">
        <f t="shared" si="116"/>
        <v>32.17</v>
      </c>
      <c r="P539" s="2">
        <v>2341746</v>
      </c>
      <c r="Q539" s="2">
        <v>36.505762582999999</v>
      </c>
      <c r="R539" s="111">
        <v>0</v>
      </c>
      <c r="S539" s="111">
        <v>0</v>
      </c>
      <c r="T539" s="111">
        <v>0</v>
      </c>
      <c r="U539" s="111">
        <v>1</v>
      </c>
      <c r="V539" s="110">
        <f t="shared" si="117"/>
        <v>0.48129862357869541</v>
      </c>
      <c r="W539" s="110">
        <v>0.45953125000000011</v>
      </c>
      <c r="X539" s="110">
        <v>0.35753125000000002</v>
      </c>
      <c r="Y539" s="110">
        <f t="shared" si="118"/>
        <v>0.35753125000000002</v>
      </c>
      <c r="Z539" s="2" t="s">
        <v>532</v>
      </c>
      <c r="AA539" s="2" t="s">
        <v>532</v>
      </c>
      <c r="AB539" s="2" t="s">
        <v>532</v>
      </c>
      <c r="AC539" s="110">
        <v>0.35753125000000002</v>
      </c>
      <c r="AD539" s="44">
        <f t="shared" si="119"/>
        <v>0</v>
      </c>
      <c r="AE539" s="44">
        <f t="shared" si="120"/>
        <v>0</v>
      </c>
      <c r="AF539" s="44">
        <f t="shared" si="121"/>
        <v>0</v>
      </c>
      <c r="AG539" s="44">
        <f t="shared" si="122"/>
        <v>100.7555955375</v>
      </c>
      <c r="AH539" s="44">
        <f t="shared" si="123"/>
        <v>100.7555955375</v>
      </c>
      <c r="AI539" s="44">
        <v>303.90305555600003</v>
      </c>
      <c r="AJ539" s="111">
        <f t="shared" si="124"/>
        <v>0.33153860645844618</v>
      </c>
      <c r="AK539" s="2">
        <f t="shared" si="125"/>
        <v>10723</v>
      </c>
    </row>
    <row r="540" spans="1:37">
      <c r="A540" s="2">
        <v>277</v>
      </c>
      <c r="B540" s="2" t="s">
        <v>330</v>
      </c>
      <c r="C540" s="2" t="s">
        <v>1</v>
      </c>
      <c r="D540" s="2" t="s">
        <v>448</v>
      </c>
      <c r="E540" s="2" t="s">
        <v>767</v>
      </c>
      <c r="F540" s="2" t="s">
        <v>64</v>
      </c>
      <c r="H540" s="2" t="s">
        <v>879</v>
      </c>
      <c r="I540" s="2">
        <v>6447</v>
      </c>
      <c r="J540" s="2">
        <v>4101</v>
      </c>
      <c r="K540" s="110">
        <f t="shared" si="112"/>
        <v>0.63610981852024195</v>
      </c>
      <c r="L540" s="44">
        <f t="shared" si="113"/>
        <v>0</v>
      </c>
      <c r="M540" s="44">
        <f t="shared" si="114"/>
        <v>0</v>
      </c>
      <c r="N540" s="44">
        <f t="shared" si="115"/>
        <v>0.10614353785500001</v>
      </c>
      <c r="O540" s="44">
        <f t="shared" si="116"/>
        <v>20.398856462145002</v>
      </c>
      <c r="P540" s="2">
        <v>494758</v>
      </c>
      <c r="Q540" s="2">
        <v>115.538855923</v>
      </c>
      <c r="R540" s="111">
        <v>0</v>
      </c>
      <c r="S540" s="111">
        <v>0</v>
      </c>
      <c r="T540" s="111">
        <v>5.1764710000000002E-3</v>
      </c>
      <c r="U540" s="111">
        <v>0.99482352900000004</v>
      </c>
      <c r="V540" s="110">
        <f t="shared" si="117"/>
        <v>0.63610981852024195</v>
      </c>
      <c r="W540" s="110">
        <v>0.44678125000000002</v>
      </c>
      <c r="X540" s="110">
        <v>0.36888326100000002</v>
      </c>
      <c r="Y540" s="110">
        <f t="shared" si="118"/>
        <v>0.36888326093621038</v>
      </c>
      <c r="Z540" s="2" t="s">
        <v>532</v>
      </c>
      <c r="AA540" s="2" t="s">
        <v>532</v>
      </c>
      <c r="AB540" s="2">
        <v>0.22500000000000001</v>
      </c>
      <c r="AC540" s="110">
        <v>0.36963194399999999</v>
      </c>
      <c r="AD540" s="44">
        <f t="shared" si="119"/>
        <v>0</v>
      </c>
      <c r="AE540" s="44">
        <f t="shared" si="120"/>
        <v>0</v>
      </c>
      <c r="AF540" s="44">
        <f t="shared" si="121"/>
        <v>0.20920891311220502</v>
      </c>
      <c r="AG540" s="44">
        <f t="shared" si="122"/>
        <v>66.05100417264147</v>
      </c>
      <c r="AH540" s="44">
        <f t="shared" si="123"/>
        <v>66.260213085753676</v>
      </c>
      <c r="AI540" s="44">
        <v>303.90305555600003</v>
      </c>
      <c r="AJ540" s="111">
        <f t="shared" si="124"/>
        <v>0.2180307564349051</v>
      </c>
      <c r="AK540" s="2">
        <f t="shared" si="125"/>
        <v>6835</v>
      </c>
    </row>
    <row r="541" spans="1:37">
      <c r="A541" s="2">
        <v>278</v>
      </c>
      <c r="B541" s="2" t="s">
        <v>331</v>
      </c>
      <c r="C541" s="2" t="s">
        <v>1</v>
      </c>
      <c r="D541" s="2" t="s">
        <v>448</v>
      </c>
      <c r="E541" s="2" t="s">
        <v>767</v>
      </c>
      <c r="F541" s="2" t="s">
        <v>64</v>
      </c>
      <c r="H541" s="2" t="s">
        <v>879</v>
      </c>
      <c r="I541" s="2">
        <v>39646</v>
      </c>
      <c r="J541" s="2">
        <v>13205</v>
      </c>
      <c r="K541" s="110">
        <f t="shared" si="112"/>
        <v>0.3330726933360238</v>
      </c>
      <c r="L541" s="44">
        <f t="shared" si="113"/>
        <v>0</v>
      </c>
      <c r="M541" s="44">
        <f t="shared" si="114"/>
        <v>0</v>
      </c>
      <c r="N541" s="44">
        <f t="shared" si="115"/>
        <v>10.508903920174999</v>
      </c>
      <c r="O541" s="44">
        <f t="shared" si="116"/>
        <v>55.516096079825004</v>
      </c>
      <c r="P541" s="2">
        <v>468546</v>
      </c>
      <c r="Q541" s="2">
        <v>424.15019502500002</v>
      </c>
      <c r="R541" s="111">
        <v>0</v>
      </c>
      <c r="S541" s="111">
        <v>0</v>
      </c>
      <c r="T541" s="111">
        <v>0.159165527</v>
      </c>
      <c r="U541" s="111">
        <v>0.84083447300000003</v>
      </c>
      <c r="V541" s="110">
        <f t="shared" si="117"/>
        <v>0.3330726933360238</v>
      </c>
      <c r="W541" s="110">
        <v>0.5238124999999999</v>
      </c>
      <c r="X541" s="110">
        <v>0.35653804300000003</v>
      </c>
      <c r="Y541" s="110">
        <f t="shared" si="118"/>
        <v>0.35653804286993751</v>
      </c>
      <c r="Z541" s="2" t="s">
        <v>532</v>
      </c>
      <c r="AA541" s="2" t="s">
        <v>532</v>
      </c>
      <c r="AB541" s="2">
        <v>0.22500000000000001</v>
      </c>
      <c r="AC541" s="110">
        <v>0.38143749999999998</v>
      </c>
      <c r="AD541" s="44">
        <f t="shared" si="119"/>
        <v>0</v>
      </c>
      <c r="AE541" s="44">
        <f t="shared" si="120"/>
        <v>0</v>
      </c>
      <c r="AF541" s="44">
        <f t="shared" si="121"/>
        <v>20.713049626664926</v>
      </c>
      <c r="AG541" s="44">
        <f t="shared" si="122"/>
        <v>185.50106707040669</v>
      </c>
      <c r="AH541" s="44">
        <f t="shared" si="123"/>
        <v>206.21411669707163</v>
      </c>
      <c r="AI541" s="44">
        <v>303.90305555600003</v>
      </c>
      <c r="AJ541" s="111">
        <f t="shared" si="124"/>
        <v>0.67855229793526273</v>
      </c>
      <c r="AK541" s="2">
        <f t="shared" si="125"/>
        <v>22008</v>
      </c>
    </row>
    <row r="542" spans="1:37">
      <c r="A542" s="2">
        <v>279</v>
      </c>
      <c r="B542" s="2" t="s">
        <v>332</v>
      </c>
      <c r="C542" s="2" t="s">
        <v>1</v>
      </c>
      <c r="D542" s="2" t="s">
        <v>448</v>
      </c>
      <c r="E542" s="2" t="s">
        <v>767</v>
      </c>
      <c r="F542" s="2" t="s">
        <v>64</v>
      </c>
      <c r="H542" s="2" t="s">
        <v>879</v>
      </c>
      <c r="I542" s="2">
        <v>13993</v>
      </c>
      <c r="J542" s="2">
        <v>7867</v>
      </c>
      <c r="K542" s="110">
        <f t="shared" si="112"/>
        <v>0.56220967626670482</v>
      </c>
      <c r="L542" s="44">
        <f t="shared" si="113"/>
        <v>0</v>
      </c>
      <c r="M542" s="44">
        <f t="shared" si="114"/>
        <v>0</v>
      </c>
      <c r="N542" s="44">
        <f t="shared" si="115"/>
        <v>0</v>
      </c>
      <c r="O542" s="44">
        <f t="shared" si="116"/>
        <v>39.335000000000001</v>
      </c>
      <c r="P542" s="2">
        <v>1858540</v>
      </c>
      <c r="Q542" s="2">
        <v>61.143224789000001</v>
      </c>
      <c r="R542" s="111">
        <v>0</v>
      </c>
      <c r="S542" s="111">
        <v>0</v>
      </c>
      <c r="T542" s="111">
        <v>0</v>
      </c>
      <c r="U542" s="111">
        <v>1</v>
      </c>
      <c r="V542" s="110">
        <f t="shared" si="117"/>
        <v>0.56220967626670482</v>
      </c>
      <c r="W542" s="110">
        <v>0.48662499999999997</v>
      </c>
      <c r="X542" s="110">
        <v>0.44540000000000002</v>
      </c>
      <c r="Y542" s="110">
        <f t="shared" si="118"/>
        <v>0.44540000000000002</v>
      </c>
      <c r="Z542" s="2" t="s">
        <v>532</v>
      </c>
      <c r="AA542" s="2" t="s">
        <v>532</v>
      </c>
      <c r="AB542" s="2" t="s">
        <v>532</v>
      </c>
      <c r="AC542" s="110">
        <v>0.44540000000000002</v>
      </c>
      <c r="AD542" s="44">
        <f t="shared" si="119"/>
        <v>0</v>
      </c>
      <c r="AE542" s="44">
        <f t="shared" si="120"/>
        <v>0</v>
      </c>
      <c r="AF542" s="44">
        <f t="shared" si="121"/>
        <v>0</v>
      </c>
      <c r="AG542" s="44">
        <f t="shared" si="122"/>
        <v>153.47352684000001</v>
      </c>
      <c r="AH542" s="44">
        <f t="shared" si="123"/>
        <v>153.47352684000001</v>
      </c>
      <c r="AI542" s="44">
        <v>303.90305555600003</v>
      </c>
      <c r="AJ542" s="111">
        <f t="shared" si="124"/>
        <v>0.50500817294915135</v>
      </c>
      <c r="AK542" s="2">
        <f t="shared" si="125"/>
        <v>13112</v>
      </c>
    </row>
    <row r="543" spans="1:37">
      <c r="A543" s="2">
        <v>2</v>
      </c>
      <c r="B543" s="2" t="s">
        <v>66</v>
      </c>
      <c r="C543" s="2" t="s">
        <v>27</v>
      </c>
      <c r="D543" s="2" t="s">
        <v>409</v>
      </c>
      <c r="E543" s="2" t="s">
        <v>768</v>
      </c>
      <c r="F543" s="2" t="s">
        <v>64</v>
      </c>
      <c r="H543" s="2" t="s">
        <v>880</v>
      </c>
      <c r="I543" s="2">
        <v>3944</v>
      </c>
      <c r="J543" s="2">
        <v>93</v>
      </c>
      <c r="K543" s="110">
        <f t="shared" si="112"/>
        <v>2.3580121703853957E-2</v>
      </c>
      <c r="L543" s="44">
        <f t="shared" si="113"/>
        <v>0</v>
      </c>
      <c r="M543" s="44">
        <f t="shared" si="114"/>
        <v>6.4666481894999989E-2</v>
      </c>
      <c r="N543" s="44">
        <f t="shared" si="115"/>
        <v>0.123862375035</v>
      </c>
      <c r="O543" s="44">
        <f t="shared" si="116"/>
        <v>0.27647114306999998</v>
      </c>
      <c r="P543" s="2">
        <v>290608</v>
      </c>
      <c r="Q543" s="2">
        <v>12.507073619</v>
      </c>
      <c r="R543" s="111">
        <v>0</v>
      </c>
      <c r="S543" s="111">
        <v>0.13906770299999999</v>
      </c>
      <c r="T543" s="111">
        <v>0.26637069899999999</v>
      </c>
      <c r="U543" s="111">
        <v>0.59456159799999997</v>
      </c>
      <c r="V543" s="110">
        <f t="shared" si="117"/>
        <v>2.0300888342038539E-2</v>
      </c>
      <c r="W543" s="110">
        <v>0.30387500000000001</v>
      </c>
      <c r="X543" s="110">
        <v>0.266263472</v>
      </c>
      <c r="Y543" s="110">
        <f t="shared" si="118"/>
        <v>0.25357167033049999</v>
      </c>
      <c r="Z543" s="2" t="s">
        <v>532</v>
      </c>
      <c r="AA543" s="2">
        <v>0.17499999999999999</v>
      </c>
      <c r="AB543" s="2">
        <v>0.22500000000000001</v>
      </c>
      <c r="AC543" s="110">
        <v>0.28475</v>
      </c>
      <c r="AD543" s="44">
        <f t="shared" si="119"/>
        <v>0</v>
      </c>
      <c r="AE543" s="44">
        <f t="shared" si="120"/>
        <v>9.9133716745034975E-2</v>
      </c>
      <c r="AF543" s="44">
        <f t="shared" si="121"/>
        <v>0.24413274119398501</v>
      </c>
      <c r="AG543" s="44">
        <f t="shared" si="122"/>
        <v>0.68963238398523852</v>
      </c>
      <c r="AH543" s="44">
        <f t="shared" si="123"/>
        <v>0.9337651251792235</v>
      </c>
      <c r="AI543" s="44">
        <v>61.851944443999997</v>
      </c>
      <c r="AJ543" s="111">
        <f t="shared" si="124"/>
        <v>1.5096778825193493E-2</v>
      </c>
      <c r="AK543" s="2">
        <f t="shared" si="125"/>
        <v>133</v>
      </c>
    </row>
    <row r="544" spans="1:37">
      <c r="A544" s="2">
        <v>3</v>
      </c>
      <c r="B544" s="2" t="s">
        <v>67</v>
      </c>
      <c r="C544" s="2" t="s">
        <v>27</v>
      </c>
      <c r="D544" s="2" t="s">
        <v>409</v>
      </c>
      <c r="E544" s="2" t="s">
        <v>768</v>
      </c>
      <c r="F544" s="2" t="s">
        <v>64</v>
      </c>
      <c r="H544" s="2" t="s">
        <v>880</v>
      </c>
      <c r="I544" s="2">
        <v>19185</v>
      </c>
      <c r="J544" s="2">
        <v>348</v>
      </c>
      <c r="K544" s="110">
        <f t="shared" si="112"/>
        <v>1.8139171227521501E-2</v>
      </c>
      <c r="L544" s="44">
        <f t="shared" si="113"/>
        <v>0</v>
      </c>
      <c r="M544" s="44">
        <f t="shared" si="114"/>
        <v>0</v>
      </c>
      <c r="N544" s="44">
        <f t="shared" si="115"/>
        <v>0.27251470577999998</v>
      </c>
      <c r="O544" s="44">
        <f t="shared" si="116"/>
        <v>1.4674852942200001</v>
      </c>
      <c r="P544" s="2">
        <v>1652324</v>
      </c>
      <c r="Q544" s="2">
        <v>12.274765796000001</v>
      </c>
      <c r="R544" s="111">
        <v>0</v>
      </c>
      <c r="S544" s="111">
        <v>0</v>
      </c>
      <c r="T544" s="111">
        <v>0.156617647</v>
      </c>
      <c r="U544" s="111">
        <v>0.84338235299999997</v>
      </c>
      <c r="V544" s="110">
        <f t="shared" si="117"/>
        <v>1.8139171227521501E-2</v>
      </c>
      <c r="W544" s="110">
        <v>0.32884375000000005</v>
      </c>
      <c r="X544" s="110">
        <v>0.28166475200000002</v>
      </c>
      <c r="Y544" s="110">
        <f t="shared" si="118"/>
        <v>0.28166475184218748</v>
      </c>
      <c r="Z544" s="2" t="s">
        <v>532</v>
      </c>
      <c r="AA544" s="2" t="s">
        <v>532</v>
      </c>
      <c r="AB544" s="2">
        <v>0.22500000000000001</v>
      </c>
      <c r="AC544" s="110">
        <v>0.29218749999999999</v>
      </c>
      <c r="AD544" s="44">
        <f t="shared" si="119"/>
        <v>0</v>
      </c>
      <c r="AE544" s="44">
        <f t="shared" si="120"/>
        <v>0</v>
      </c>
      <c r="AF544" s="44">
        <f t="shared" si="121"/>
        <v>0.53712648509238003</v>
      </c>
      <c r="AG544" s="44">
        <f t="shared" si="122"/>
        <v>3.7561203283869786</v>
      </c>
      <c r="AH544" s="44">
        <f t="shared" si="123"/>
        <v>4.2932468134793584</v>
      </c>
      <c r="AI544" s="44">
        <v>61.851944443999997</v>
      </c>
      <c r="AJ544" s="111">
        <f t="shared" si="124"/>
        <v>6.9411670919519955E-2</v>
      </c>
      <c r="AK544" s="2">
        <f t="shared" si="125"/>
        <v>580</v>
      </c>
    </row>
    <row r="545" spans="1:37">
      <c r="A545" s="2">
        <v>295</v>
      </c>
      <c r="B545" s="2" t="s">
        <v>346</v>
      </c>
      <c r="C545" s="2" t="s">
        <v>27</v>
      </c>
      <c r="D545" s="2" t="s">
        <v>409</v>
      </c>
      <c r="E545" s="2" t="s">
        <v>768</v>
      </c>
      <c r="F545" s="2" t="s">
        <v>64</v>
      </c>
      <c r="H545" s="2" t="s">
        <v>880</v>
      </c>
      <c r="I545" s="2">
        <v>413</v>
      </c>
      <c r="J545" s="2">
        <v>0</v>
      </c>
      <c r="K545" s="110">
        <f t="shared" si="112"/>
        <v>0</v>
      </c>
      <c r="L545" s="44">
        <f t="shared" si="113"/>
        <v>0</v>
      </c>
      <c r="M545" s="44">
        <f t="shared" si="114"/>
        <v>0</v>
      </c>
      <c r="N545" s="44">
        <f t="shared" si="115"/>
        <v>0</v>
      </c>
      <c r="O545" s="44">
        <f t="shared" si="116"/>
        <v>0</v>
      </c>
      <c r="P545" s="2">
        <v>1837438</v>
      </c>
      <c r="Q545" s="2">
        <v>0</v>
      </c>
      <c r="R545" s="111">
        <v>0</v>
      </c>
      <c r="S545" s="111">
        <v>0</v>
      </c>
      <c r="T545" s="111">
        <v>0</v>
      </c>
      <c r="U545" s="111">
        <v>1</v>
      </c>
      <c r="V545" s="110">
        <f t="shared" si="117"/>
        <v>0</v>
      </c>
      <c r="W545" s="110">
        <v>0.30387500000000001</v>
      </c>
      <c r="X545" s="110">
        <v>0.29643750000000002</v>
      </c>
      <c r="Y545" s="110">
        <f t="shared" si="118"/>
        <v>0.29643750000000002</v>
      </c>
      <c r="Z545" s="2" t="s">
        <v>532</v>
      </c>
      <c r="AA545" s="2" t="s">
        <v>532</v>
      </c>
      <c r="AB545" s="2" t="s">
        <v>532</v>
      </c>
      <c r="AC545" s="110">
        <v>0.29643750000000002</v>
      </c>
      <c r="AD545" s="44">
        <f t="shared" si="119"/>
        <v>0</v>
      </c>
      <c r="AE545" s="44">
        <f t="shared" si="120"/>
        <v>0</v>
      </c>
      <c r="AF545" s="44">
        <f t="shared" si="121"/>
        <v>0</v>
      </c>
      <c r="AG545" s="44">
        <f t="shared" si="122"/>
        <v>0</v>
      </c>
      <c r="AH545" s="44">
        <f t="shared" si="123"/>
        <v>0</v>
      </c>
      <c r="AI545" s="44">
        <v>61.851944443999997</v>
      </c>
      <c r="AJ545" s="111">
        <f t="shared" si="124"/>
        <v>0</v>
      </c>
      <c r="AK545" s="2">
        <f t="shared" si="125"/>
        <v>0</v>
      </c>
    </row>
    <row r="546" spans="1:37">
      <c r="A546" s="2">
        <v>4</v>
      </c>
      <c r="B546" s="2" t="s">
        <v>68</v>
      </c>
      <c r="C546" s="2" t="s">
        <v>27</v>
      </c>
      <c r="D546" s="2" t="s">
        <v>409</v>
      </c>
      <c r="E546" s="2" t="s">
        <v>768</v>
      </c>
      <c r="F546" s="2" t="s">
        <v>64</v>
      </c>
      <c r="H546" s="2" t="s">
        <v>880</v>
      </c>
      <c r="I546" s="2">
        <v>9525</v>
      </c>
      <c r="J546" s="2">
        <v>703</v>
      </c>
      <c r="K546" s="110">
        <f t="shared" si="112"/>
        <v>7.3805774278215219E-2</v>
      </c>
      <c r="L546" s="44">
        <f t="shared" si="113"/>
        <v>1.7671169626700001</v>
      </c>
      <c r="M546" s="44">
        <f t="shared" si="114"/>
        <v>0.38788818335499997</v>
      </c>
      <c r="N546" s="44">
        <f t="shared" si="115"/>
        <v>0.39192250000000001</v>
      </c>
      <c r="O546" s="44">
        <f t="shared" si="116"/>
        <v>0.96807235397499991</v>
      </c>
      <c r="P546" s="2">
        <v>559846</v>
      </c>
      <c r="Q546" s="2">
        <v>9.4137049919999995</v>
      </c>
      <c r="R546" s="111">
        <v>0.50273597800000003</v>
      </c>
      <c r="S546" s="111">
        <v>0.110352257</v>
      </c>
      <c r="T546" s="111">
        <v>0.1115</v>
      </c>
      <c r="U546" s="111">
        <v>0.27541176499999998</v>
      </c>
      <c r="V546" s="110">
        <f t="shared" si="117"/>
        <v>2.8556322393175848E-2</v>
      </c>
      <c r="W546" s="110">
        <v>0.36231249999999998</v>
      </c>
      <c r="X546" s="110">
        <v>0.297027347</v>
      </c>
      <c r="Y546" s="110">
        <f t="shared" si="118"/>
        <v>0.1845086178709375</v>
      </c>
      <c r="Z546" s="2">
        <v>0.1</v>
      </c>
      <c r="AA546" s="2">
        <v>0.17499999999999999</v>
      </c>
      <c r="AB546" s="2">
        <v>0.22500000000000001</v>
      </c>
      <c r="AC546" s="110">
        <v>0.32618750000000002</v>
      </c>
      <c r="AD546" s="44">
        <f t="shared" si="119"/>
        <v>1.5479944592989201</v>
      </c>
      <c r="AE546" s="44">
        <f t="shared" si="120"/>
        <v>0.59463258508321493</v>
      </c>
      <c r="AF546" s="44">
        <f t="shared" si="121"/>
        <v>0.77247924750000008</v>
      </c>
      <c r="AG546" s="44">
        <f t="shared" si="122"/>
        <v>2.7661723644290497</v>
      </c>
      <c r="AH546" s="44">
        <f t="shared" si="123"/>
        <v>3.5386516119290499</v>
      </c>
      <c r="AI546" s="44">
        <v>61.851944443999997</v>
      </c>
      <c r="AJ546" s="111">
        <f t="shared" si="124"/>
        <v>5.7211647002187657E-2</v>
      </c>
      <c r="AK546" s="2">
        <f t="shared" si="125"/>
        <v>453</v>
      </c>
    </row>
    <row r="547" spans="1:37">
      <c r="A547" s="2">
        <v>5</v>
      </c>
      <c r="B547" s="2" t="s">
        <v>69</v>
      </c>
      <c r="C547" s="2" t="s">
        <v>27</v>
      </c>
      <c r="D547" s="2" t="s">
        <v>409</v>
      </c>
      <c r="E547" s="2" t="s">
        <v>768</v>
      </c>
      <c r="F547" s="2" t="s">
        <v>64</v>
      </c>
      <c r="H547" s="2" t="s">
        <v>880</v>
      </c>
      <c r="I547" s="2">
        <v>16436</v>
      </c>
      <c r="J547" s="2">
        <v>558</v>
      </c>
      <c r="K547" s="110">
        <f t="shared" si="112"/>
        <v>3.3949866147481141E-2</v>
      </c>
      <c r="L547" s="44">
        <f t="shared" si="113"/>
        <v>1.0920135748499999</v>
      </c>
      <c r="M547" s="44">
        <f t="shared" si="114"/>
        <v>0.70931908170000002</v>
      </c>
      <c r="N547" s="44">
        <f t="shared" si="115"/>
        <v>0.31187025666000001</v>
      </c>
      <c r="O547" s="44">
        <f t="shared" si="116"/>
        <v>0.67679708678999995</v>
      </c>
      <c r="P547" s="2">
        <v>1230756</v>
      </c>
      <c r="Q547" s="2">
        <v>3.395001208</v>
      </c>
      <c r="R547" s="111">
        <v>0.39140271500000001</v>
      </c>
      <c r="S547" s="111">
        <v>0.25423623000000001</v>
      </c>
      <c r="T547" s="111">
        <v>0.111781454</v>
      </c>
      <c r="U547" s="111">
        <v>0.24257960100000001</v>
      </c>
      <c r="V547" s="110">
        <f t="shared" si="117"/>
        <v>1.2030510385130203E-2</v>
      </c>
      <c r="W547" s="110">
        <v>0.38515624999999998</v>
      </c>
      <c r="X547" s="110">
        <v>0.296814089</v>
      </c>
      <c r="Y547" s="110">
        <f t="shared" si="118"/>
        <v>0.18881096539240627</v>
      </c>
      <c r="Z547" s="2">
        <v>0.1</v>
      </c>
      <c r="AA547" s="2">
        <v>0.17499999999999999</v>
      </c>
      <c r="AB547" s="2">
        <v>0.22500000000000001</v>
      </c>
      <c r="AC547" s="110">
        <v>0.32990625000000001</v>
      </c>
      <c r="AD547" s="44">
        <f t="shared" si="119"/>
        <v>0.95660389156860004</v>
      </c>
      <c r="AE547" s="44">
        <f t="shared" si="120"/>
        <v>1.0873861522460999</v>
      </c>
      <c r="AF547" s="44">
        <f t="shared" si="121"/>
        <v>0.61469627587686004</v>
      </c>
      <c r="AG547" s="44">
        <f t="shared" si="122"/>
        <v>1.9559291988850054</v>
      </c>
      <c r="AH547" s="44">
        <f t="shared" si="123"/>
        <v>2.5706254747618655</v>
      </c>
      <c r="AI547" s="44">
        <v>61.851944443999997</v>
      </c>
      <c r="AJ547" s="111">
        <f t="shared" si="124"/>
        <v>4.1560948453112555E-2</v>
      </c>
      <c r="AK547" s="2">
        <f t="shared" si="125"/>
        <v>330</v>
      </c>
    </row>
    <row r="548" spans="1:37">
      <c r="A548" s="2">
        <v>6</v>
      </c>
      <c r="B548" s="2" t="s">
        <v>70</v>
      </c>
      <c r="C548" s="2" t="s">
        <v>27</v>
      </c>
      <c r="D548" s="2" t="s">
        <v>409</v>
      </c>
      <c r="E548" s="2" t="s">
        <v>768</v>
      </c>
      <c r="F548" s="2" t="s">
        <v>64</v>
      </c>
      <c r="H548" s="2" t="s">
        <v>880</v>
      </c>
      <c r="I548" s="2">
        <v>11967</v>
      </c>
      <c r="J548" s="2">
        <v>309</v>
      </c>
      <c r="K548" s="110">
        <f t="shared" si="112"/>
        <v>2.5821007771371272E-2</v>
      </c>
      <c r="L548" s="44">
        <f t="shared" si="113"/>
        <v>0</v>
      </c>
      <c r="M548" s="44">
        <f t="shared" si="114"/>
        <v>0.38036937774000001</v>
      </c>
      <c r="N548" s="44">
        <f t="shared" si="115"/>
        <v>0.63751297611000002</v>
      </c>
      <c r="O548" s="44">
        <f t="shared" si="116"/>
        <v>0.52711764769499991</v>
      </c>
      <c r="P548" s="2">
        <v>1451918</v>
      </c>
      <c r="Q548" s="2">
        <v>5.8295088079999999</v>
      </c>
      <c r="R548" s="111">
        <v>0</v>
      </c>
      <c r="S548" s="111">
        <v>0.24619377200000001</v>
      </c>
      <c r="T548" s="111">
        <v>0.41262975800000001</v>
      </c>
      <c r="U548" s="111">
        <v>0.34117647099999998</v>
      </c>
      <c r="V548" s="110">
        <f t="shared" si="117"/>
        <v>1.9464036497117074E-2</v>
      </c>
      <c r="W548" s="110">
        <v>0.31981249999999994</v>
      </c>
      <c r="X548" s="110">
        <v>0.251081363</v>
      </c>
      <c r="Y548" s="110">
        <f t="shared" si="118"/>
        <v>0.23235060576637501</v>
      </c>
      <c r="Z548" s="2" t="s">
        <v>532</v>
      </c>
      <c r="AA548" s="2">
        <v>0.17499999999999999</v>
      </c>
      <c r="AB548" s="2">
        <v>0.22500000000000001</v>
      </c>
      <c r="AC548" s="110">
        <v>0.28262500000000002</v>
      </c>
      <c r="AD548" s="44">
        <f t="shared" si="119"/>
        <v>0</v>
      </c>
      <c r="AE548" s="44">
        <f t="shared" si="120"/>
        <v>0.58310625607541999</v>
      </c>
      <c r="AF548" s="44">
        <f t="shared" si="121"/>
        <v>1.2565380759128102</v>
      </c>
      <c r="AG548" s="44">
        <f t="shared" si="122"/>
        <v>1.3050352365750426</v>
      </c>
      <c r="AH548" s="44">
        <f t="shared" si="123"/>
        <v>2.5615733124878526</v>
      </c>
      <c r="AI548" s="44">
        <v>61.851944443999997</v>
      </c>
      <c r="AJ548" s="111">
        <f t="shared" si="124"/>
        <v>4.1414596348010854E-2</v>
      </c>
      <c r="AK548" s="2">
        <f t="shared" si="125"/>
        <v>388</v>
      </c>
    </row>
    <row r="549" spans="1:37">
      <c r="A549" s="2">
        <v>7</v>
      </c>
      <c r="B549" s="2" t="s">
        <v>71</v>
      </c>
      <c r="C549" s="2" t="s">
        <v>27</v>
      </c>
      <c r="D549" s="2" t="s">
        <v>409</v>
      </c>
      <c r="E549" s="2" t="s">
        <v>768</v>
      </c>
      <c r="F549" s="2" t="s">
        <v>64</v>
      </c>
      <c r="H549" s="2" t="s">
        <v>880</v>
      </c>
      <c r="I549" s="2">
        <v>7155</v>
      </c>
      <c r="J549" s="2">
        <v>536</v>
      </c>
      <c r="K549" s="110">
        <f t="shared" si="112"/>
        <v>7.4912648497554163E-2</v>
      </c>
      <c r="L549" s="44">
        <f t="shared" si="113"/>
        <v>0.9236262970400001</v>
      </c>
      <c r="M549" s="44">
        <f t="shared" si="114"/>
        <v>0.37093425472000002</v>
      </c>
      <c r="N549" s="44">
        <f t="shared" si="115"/>
        <v>0.41187720163999997</v>
      </c>
      <c r="O549" s="44">
        <f t="shared" si="116"/>
        <v>0.97356224392000001</v>
      </c>
      <c r="P549" s="2">
        <v>545074</v>
      </c>
      <c r="Q549" s="2">
        <v>9.0800934929999997</v>
      </c>
      <c r="R549" s="111">
        <v>0.34463667799999997</v>
      </c>
      <c r="S549" s="111">
        <v>0.13840830400000001</v>
      </c>
      <c r="T549" s="111">
        <v>0.15368552299999999</v>
      </c>
      <c r="U549" s="111">
        <v>0.36326949400000003</v>
      </c>
      <c r="V549" s="110">
        <f t="shared" si="117"/>
        <v>3.8726469477568137E-2</v>
      </c>
      <c r="W549" s="110">
        <v>0.37878124999999996</v>
      </c>
      <c r="X549" s="110">
        <v>0.29498553100000002</v>
      </c>
      <c r="Y549" s="110">
        <f t="shared" si="118"/>
        <v>0.2111793709930625</v>
      </c>
      <c r="Z549" s="2">
        <v>0.1</v>
      </c>
      <c r="AA549" s="2">
        <v>0.17499999999999999</v>
      </c>
      <c r="AB549" s="2">
        <v>0.22500000000000001</v>
      </c>
      <c r="AC549" s="110">
        <v>0.32459375000000001</v>
      </c>
      <c r="AD549" s="44">
        <f t="shared" si="119"/>
        <v>0.80909663620704009</v>
      </c>
      <c r="AE549" s="44">
        <f t="shared" si="120"/>
        <v>0.56864221248575997</v>
      </c>
      <c r="AF549" s="44">
        <f t="shared" si="121"/>
        <v>0.81180996443244002</v>
      </c>
      <c r="AG549" s="44">
        <f t="shared" si="122"/>
        <v>2.7682670438046899</v>
      </c>
      <c r="AH549" s="44">
        <f t="shared" si="123"/>
        <v>3.5800770082371298</v>
      </c>
      <c r="AI549" s="44">
        <v>61.851944443999997</v>
      </c>
      <c r="AJ549" s="111">
        <f t="shared" si="124"/>
        <v>5.7881397915929521E-2</v>
      </c>
      <c r="AK549" s="2">
        <f t="shared" si="125"/>
        <v>462</v>
      </c>
    </row>
    <row r="550" spans="1:37">
      <c r="A550" s="2">
        <v>8</v>
      </c>
      <c r="B550" s="2" t="s">
        <v>72</v>
      </c>
      <c r="C550" s="2" t="s">
        <v>27</v>
      </c>
      <c r="D550" s="2" t="s">
        <v>409</v>
      </c>
      <c r="E550" s="2" t="s">
        <v>768</v>
      </c>
      <c r="F550" s="2" t="s">
        <v>64</v>
      </c>
      <c r="H550" s="2" t="s">
        <v>880</v>
      </c>
      <c r="I550" s="2">
        <v>12645</v>
      </c>
      <c r="J550" s="2">
        <v>1222</v>
      </c>
      <c r="K550" s="110">
        <f t="shared" si="112"/>
        <v>9.6638987742190582E-2</v>
      </c>
      <c r="L550" s="44">
        <f t="shared" si="113"/>
        <v>2.3088121685199998</v>
      </c>
      <c r="M550" s="44">
        <f t="shared" si="114"/>
        <v>0.90963461458999995</v>
      </c>
      <c r="N550" s="44">
        <f t="shared" si="115"/>
        <v>0.92163445295999991</v>
      </c>
      <c r="O550" s="44">
        <f t="shared" si="116"/>
        <v>1.96991877004</v>
      </c>
      <c r="P550" s="2">
        <v>738455</v>
      </c>
      <c r="Q550" s="2">
        <v>13.663041279</v>
      </c>
      <c r="R550" s="111">
        <v>0.37787433199999998</v>
      </c>
      <c r="S550" s="111">
        <v>0.14887636900000001</v>
      </c>
      <c r="T550" s="111">
        <v>0.15084033599999999</v>
      </c>
      <c r="U550" s="111">
        <v>0.32240896400000002</v>
      </c>
      <c r="V550" s="110">
        <f t="shared" si="117"/>
        <v>4.5734333301700271E-2</v>
      </c>
      <c r="W550" s="110">
        <v>0.35168749999999993</v>
      </c>
      <c r="X550" s="110">
        <v>0.276563369</v>
      </c>
      <c r="Y550" s="110">
        <f t="shared" si="118"/>
        <v>0.19472421873775</v>
      </c>
      <c r="Z550" s="2">
        <v>0.1</v>
      </c>
      <c r="AA550" s="2">
        <v>0.17499999999999999</v>
      </c>
      <c r="AB550" s="2">
        <v>0.22500000000000001</v>
      </c>
      <c r="AC550" s="110">
        <v>0.3006875</v>
      </c>
      <c r="AD550" s="44">
        <f t="shared" si="119"/>
        <v>2.0225194596235201</v>
      </c>
      <c r="AE550" s="44">
        <f t="shared" si="120"/>
        <v>1.3944698641664699</v>
      </c>
      <c r="AF550" s="44">
        <f t="shared" si="121"/>
        <v>1.8165415067841599</v>
      </c>
      <c r="AG550" s="44">
        <f t="shared" si="122"/>
        <v>5.1888103634576863</v>
      </c>
      <c r="AH550" s="44">
        <f t="shared" si="123"/>
        <v>7.0053518702418458</v>
      </c>
      <c r="AI550" s="44">
        <v>61.851944443999997</v>
      </c>
      <c r="AJ550" s="111">
        <f t="shared" si="124"/>
        <v>0.11326001038794191</v>
      </c>
      <c r="AK550" s="2">
        <f t="shared" si="125"/>
        <v>964</v>
      </c>
    </row>
    <row r="551" spans="1:37">
      <c r="A551" s="2">
        <v>9</v>
      </c>
      <c r="B551" s="2" t="s">
        <v>73</v>
      </c>
      <c r="C551" s="2" t="s">
        <v>27</v>
      </c>
      <c r="D551" s="2" t="s">
        <v>409</v>
      </c>
      <c r="E551" s="2" t="s">
        <v>768</v>
      </c>
      <c r="F551" s="2" t="s">
        <v>64</v>
      </c>
      <c r="H551" s="2" t="s">
        <v>880</v>
      </c>
      <c r="I551" s="2">
        <v>2592</v>
      </c>
      <c r="J551" s="2">
        <v>270</v>
      </c>
      <c r="K551" s="110">
        <f t="shared" si="112"/>
        <v>0.10416666666666667</v>
      </c>
      <c r="L551" s="44">
        <f t="shared" si="113"/>
        <v>0.45818053784999996</v>
      </c>
      <c r="M551" s="44">
        <f t="shared" si="114"/>
        <v>0.20275344224999997</v>
      </c>
      <c r="N551" s="44">
        <f t="shared" si="115"/>
        <v>0.23840425575000002</v>
      </c>
      <c r="O551" s="44">
        <f t="shared" si="116"/>
        <v>0.45066176415000003</v>
      </c>
      <c r="P551" s="2">
        <v>383657</v>
      </c>
      <c r="Q551" s="2">
        <v>6.8612373599999996</v>
      </c>
      <c r="R551" s="111">
        <v>0.33939299099999998</v>
      </c>
      <c r="S551" s="111">
        <v>0.15018773499999999</v>
      </c>
      <c r="T551" s="111">
        <v>0.176595745</v>
      </c>
      <c r="U551" s="111">
        <v>0.33382352900000001</v>
      </c>
      <c r="V551" s="110">
        <f t="shared" si="117"/>
        <v>5.3168674375000002E-2</v>
      </c>
      <c r="W551" s="110">
        <v>0.36178124999999994</v>
      </c>
      <c r="X551" s="110">
        <v>0.279017821</v>
      </c>
      <c r="Y551" s="110">
        <f t="shared" si="118"/>
        <v>0.20263822647334376</v>
      </c>
      <c r="Z551" s="2">
        <v>0.1</v>
      </c>
      <c r="AA551" s="2">
        <v>0.17499999999999999</v>
      </c>
      <c r="AB551" s="2">
        <v>0.22500000000000001</v>
      </c>
      <c r="AC551" s="110">
        <v>0.30759375</v>
      </c>
      <c r="AD551" s="44">
        <f t="shared" si="119"/>
        <v>0.40136615115659996</v>
      </c>
      <c r="AE551" s="44">
        <f t="shared" si="120"/>
        <v>0.31082102696924996</v>
      </c>
      <c r="AF551" s="44">
        <f t="shared" si="121"/>
        <v>0.46989478808325003</v>
      </c>
      <c r="AG551" s="44">
        <f t="shared" si="122"/>
        <v>1.214317700064663</v>
      </c>
      <c r="AH551" s="44">
        <f t="shared" si="123"/>
        <v>1.684212488147913</v>
      </c>
      <c r="AI551" s="44">
        <v>61.851944443999997</v>
      </c>
      <c r="AJ551" s="111">
        <f t="shared" si="124"/>
        <v>2.7229741979620036E-2</v>
      </c>
      <c r="AK551" s="2">
        <f t="shared" si="125"/>
        <v>230</v>
      </c>
    </row>
    <row r="552" spans="1:37">
      <c r="A552" s="2">
        <v>296</v>
      </c>
      <c r="B552" s="2" t="s">
        <v>347</v>
      </c>
      <c r="C552" s="2" t="s">
        <v>26</v>
      </c>
      <c r="D552" s="2" t="s">
        <v>410</v>
      </c>
      <c r="E552" s="2" t="s">
        <v>768</v>
      </c>
      <c r="F552" s="2" t="s">
        <v>64</v>
      </c>
      <c r="H552" s="2" t="s">
        <v>880</v>
      </c>
      <c r="I552" s="2">
        <v>160</v>
      </c>
      <c r="J552" s="2">
        <v>0</v>
      </c>
      <c r="K552" s="110">
        <f t="shared" si="112"/>
        <v>0</v>
      </c>
      <c r="L552" s="44">
        <f t="shared" si="113"/>
        <v>0</v>
      </c>
      <c r="M552" s="44">
        <f t="shared" si="114"/>
        <v>0</v>
      </c>
      <c r="N552" s="44">
        <f t="shared" si="115"/>
        <v>0</v>
      </c>
      <c r="O552" s="44">
        <f t="shared" si="116"/>
        <v>0</v>
      </c>
      <c r="P552" s="2">
        <v>1201285</v>
      </c>
      <c r="Q552" s="2">
        <v>0</v>
      </c>
      <c r="R552" s="111">
        <v>0.12740641699999999</v>
      </c>
      <c r="S552" s="111">
        <v>0.70854129499999996</v>
      </c>
      <c r="T552" s="111">
        <v>0.16405228799999999</v>
      </c>
      <c r="U552" s="111">
        <v>0</v>
      </c>
      <c r="V552" s="110">
        <f t="shared" si="117"/>
        <v>0</v>
      </c>
      <c r="W552" s="110">
        <v>7.4999999999999997E-2</v>
      </c>
      <c r="X552" s="110">
        <v>0.22500000000000001</v>
      </c>
      <c r="Y552" s="110">
        <f t="shared" si="118"/>
        <v>0.17364713312499999</v>
      </c>
      <c r="Z552" s="2">
        <v>0.1</v>
      </c>
      <c r="AA552" s="2">
        <v>0.17499999999999999</v>
      </c>
      <c r="AB552" s="2">
        <v>0.22500000000000001</v>
      </c>
      <c r="AC552" s="110"/>
      <c r="AD552" s="44">
        <f t="shared" si="119"/>
        <v>0</v>
      </c>
      <c r="AE552" s="44">
        <f t="shared" si="120"/>
        <v>0</v>
      </c>
      <c r="AF552" s="44">
        <f t="shared" si="121"/>
        <v>0</v>
      </c>
      <c r="AG552" s="44">
        <f t="shared" si="122"/>
        <v>0</v>
      </c>
      <c r="AH552" s="44">
        <f t="shared" si="123"/>
        <v>0</v>
      </c>
      <c r="AI552" s="44">
        <v>81.848055556000006</v>
      </c>
      <c r="AJ552" s="111">
        <f t="shared" si="124"/>
        <v>0</v>
      </c>
      <c r="AK552" s="2">
        <f t="shared" si="125"/>
        <v>0</v>
      </c>
    </row>
    <row r="553" spans="1:37">
      <c r="A553" s="2">
        <v>10</v>
      </c>
      <c r="B553" s="2" t="s">
        <v>74</v>
      </c>
      <c r="C553" s="2" t="s">
        <v>26</v>
      </c>
      <c r="D553" s="2" t="s">
        <v>410</v>
      </c>
      <c r="E553" s="2" t="s">
        <v>768</v>
      </c>
      <c r="F553" s="2" t="s">
        <v>64</v>
      </c>
      <c r="H553" s="2" t="s">
        <v>880</v>
      </c>
      <c r="I553" s="2">
        <v>2886</v>
      </c>
      <c r="J553" s="2">
        <v>0</v>
      </c>
      <c r="K553" s="110">
        <f t="shared" si="112"/>
        <v>0</v>
      </c>
      <c r="L553" s="44">
        <f t="shared" si="113"/>
        <v>0</v>
      </c>
      <c r="M553" s="44">
        <f t="shared" si="114"/>
        <v>0</v>
      </c>
      <c r="N553" s="44">
        <f t="shared" si="115"/>
        <v>0</v>
      </c>
      <c r="O553" s="44">
        <f t="shared" si="116"/>
        <v>0</v>
      </c>
      <c r="P553" s="2">
        <v>1828927</v>
      </c>
      <c r="Q553" s="2">
        <v>3.2330431999999999E-2</v>
      </c>
      <c r="R553" s="111">
        <v>0</v>
      </c>
      <c r="S553" s="111">
        <v>0</v>
      </c>
      <c r="T553" s="111">
        <v>1</v>
      </c>
      <c r="U553" s="111">
        <v>0</v>
      </c>
      <c r="V553" s="110">
        <f t="shared" si="117"/>
        <v>0</v>
      </c>
      <c r="W553" s="110">
        <v>0.24862499999999998</v>
      </c>
      <c r="X553" s="110">
        <v>0.22500000000000001</v>
      </c>
      <c r="Y553" s="110">
        <f t="shared" si="118"/>
        <v>0.22500000000000001</v>
      </c>
      <c r="Z553" s="2" t="s">
        <v>532</v>
      </c>
      <c r="AA553" s="2" t="s">
        <v>532</v>
      </c>
      <c r="AB553" s="2">
        <v>0.22500000000000001</v>
      </c>
      <c r="AC553" s="110"/>
      <c r="AD553" s="44">
        <f t="shared" si="119"/>
        <v>0</v>
      </c>
      <c r="AE553" s="44">
        <f t="shared" si="120"/>
        <v>0</v>
      </c>
      <c r="AF553" s="44">
        <f t="shared" si="121"/>
        <v>0</v>
      </c>
      <c r="AG553" s="44">
        <f t="shared" si="122"/>
        <v>0</v>
      </c>
      <c r="AH553" s="44">
        <f t="shared" si="123"/>
        <v>0</v>
      </c>
      <c r="AI553" s="44">
        <v>81.848055556000006</v>
      </c>
      <c r="AJ553" s="111">
        <f t="shared" si="124"/>
        <v>0</v>
      </c>
      <c r="AK553" s="2">
        <f t="shared" si="125"/>
        <v>0</v>
      </c>
    </row>
    <row r="554" spans="1:37">
      <c r="A554" s="2">
        <v>11</v>
      </c>
      <c r="B554" s="2" t="s">
        <v>75</v>
      </c>
      <c r="C554" s="2" t="s">
        <v>26</v>
      </c>
      <c r="D554" s="2" t="s">
        <v>410</v>
      </c>
      <c r="E554" s="2" t="s">
        <v>768</v>
      </c>
      <c r="F554" s="2" t="s">
        <v>64</v>
      </c>
      <c r="H554" s="2" t="s">
        <v>880</v>
      </c>
      <c r="I554" s="2">
        <v>2440</v>
      </c>
      <c r="J554" s="2">
        <v>0</v>
      </c>
      <c r="K554" s="110">
        <f t="shared" si="112"/>
        <v>0</v>
      </c>
      <c r="L554" s="44">
        <f t="shared" si="113"/>
        <v>0</v>
      </c>
      <c r="M554" s="44">
        <f t="shared" si="114"/>
        <v>0</v>
      </c>
      <c r="N554" s="44">
        <f t="shared" si="115"/>
        <v>0</v>
      </c>
      <c r="O554" s="44">
        <f t="shared" si="116"/>
        <v>0</v>
      </c>
      <c r="P554" s="2">
        <v>866970</v>
      </c>
      <c r="Q554" s="2">
        <v>9.0937403E-2</v>
      </c>
      <c r="R554" s="111">
        <v>0</v>
      </c>
      <c r="S554" s="111">
        <v>0</v>
      </c>
      <c r="T554" s="111">
        <v>1</v>
      </c>
      <c r="U554" s="111">
        <v>0</v>
      </c>
      <c r="V554" s="110">
        <f t="shared" si="117"/>
        <v>0</v>
      </c>
      <c r="W554" s="110">
        <v>0.24862499999999998</v>
      </c>
      <c r="X554" s="110">
        <v>0.22500000000000001</v>
      </c>
      <c r="Y554" s="110">
        <f t="shared" si="118"/>
        <v>0.22500000000000001</v>
      </c>
      <c r="Z554" s="2" t="s">
        <v>532</v>
      </c>
      <c r="AA554" s="2" t="s">
        <v>532</v>
      </c>
      <c r="AB554" s="2">
        <v>0.22500000000000001</v>
      </c>
      <c r="AC554" s="110"/>
      <c r="AD554" s="44">
        <f t="shared" si="119"/>
        <v>0</v>
      </c>
      <c r="AE554" s="44">
        <f t="shared" si="120"/>
        <v>0</v>
      </c>
      <c r="AF554" s="44">
        <f t="shared" si="121"/>
        <v>0</v>
      </c>
      <c r="AG554" s="44">
        <f t="shared" si="122"/>
        <v>0</v>
      </c>
      <c r="AH554" s="44">
        <f t="shared" si="123"/>
        <v>0</v>
      </c>
      <c r="AI554" s="44">
        <v>81.848055556000006</v>
      </c>
      <c r="AJ554" s="111">
        <f t="shared" si="124"/>
        <v>0</v>
      </c>
      <c r="AK554" s="2">
        <f t="shared" si="125"/>
        <v>0</v>
      </c>
    </row>
    <row r="555" spans="1:37">
      <c r="A555" s="2">
        <v>12</v>
      </c>
      <c r="B555" s="2" t="s">
        <v>76</v>
      </c>
      <c r="C555" s="2" t="s">
        <v>26</v>
      </c>
      <c r="D555" s="2" t="s">
        <v>410</v>
      </c>
      <c r="E555" s="2" t="s">
        <v>768</v>
      </c>
      <c r="F555" s="2" t="s">
        <v>64</v>
      </c>
      <c r="H555" s="2" t="s">
        <v>880</v>
      </c>
      <c r="I555" s="2">
        <v>2996</v>
      </c>
      <c r="J555" s="2">
        <v>0</v>
      </c>
      <c r="K555" s="110">
        <f t="shared" si="112"/>
        <v>0</v>
      </c>
      <c r="L555" s="44">
        <f t="shared" si="113"/>
        <v>0</v>
      </c>
      <c r="M555" s="44">
        <f t="shared" si="114"/>
        <v>0</v>
      </c>
      <c r="N555" s="44">
        <f t="shared" si="115"/>
        <v>0</v>
      </c>
      <c r="O555" s="44">
        <f t="shared" si="116"/>
        <v>0</v>
      </c>
      <c r="P555" s="2">
        <v>1489084</v>
      </c>
      <c r="Q555" s="2">
        <v>6.8113118E-2</v>
      </c>
      <c r="R555" s="111">
        <v>0</v>
      </c>
      <c r="S555" s="111">
        <v>0</v>
      </c>
      <c r="T555" s="111">
        <v>0</v>
      </c>
      <c r="U555" s="111">
        <v>1</v>
      </c>
      <c r="V555" s="110">
        <f t="shared" si="117"/>
        <v>0</v>
      </c>
      <c r="W555" s="110">
        <v>0.37665624999999997</v>
      </c>
      <c r="X555" s="110">
        <v>0.33080937500000002</v>
      </c>
      <c r="Y555" s="110">
        <f t="shared" si="118"/>
        <v>0.33080937500000002</v>
      </c>
      <c r="Z555" s="2" t="s">
        <v>532</v>
      </c>
      <c r="AA555" s="2" t="s">
        <v>532</v>
      </c>
      <c r="AB555" s="2" t="s">
        <v>532</v>
      </c>
      <c r="AC555" s="110">
        <v>0.33080937500000002</v>
      </c>
      <c r="AD555" s="44">
        <f t="shared" si="119"/>
        <v>0</v>
      </c>
      <c r="AE555" s="44">
        <f t="shared" si="120"/>
        <v>0</v>
      </c>
      <c r="AF555" s="44">
        <f t="shared" si="121"/>
        <v>0</v>
      </c>
      <c r="AG555" s="44">
        <f t="shared" si="122"/>
        <v>0</v>
      </c>
      <c r="AH555" s="44">
        <f t="shared" si="123"/>
        <v>0</v>
      </c>
      <c r="AI555" s="44">
        <v>81.848055556000006</v>
      </c>
      <c r="AJ555" s="111">
        <f t="shared" si="124"/>
        <v>0</v>
      </c>
      <c r="AK555" s="2">
        <f t="shared" si="125"/>
        <v>0</v>
      </c>
    </row>
    <row r="556" spans="1:37">
      <c r="A556" s="2">
        <v>13</v>
      </c>
      <c r="B556" s="2" t="s">
        <v>77</v>
      </c>
      <c r="C556" s="2" t="s">
        <v>26</v>
      </c>
      <c r="D556" s="2" t="s">
        <v>410</v>
      </c>
      <c r="E556" s="2" t="s">
        <v>768</v>
      </c>
      <c r="F556" s="2" t="s">
        <v>64</v>
      </c>
      <c r="H556" s="2" t="s">
        <v>880</v>
      </c>
      <c r="I556" s="2">
        <v>2114</v>
      </c>
      <c r="J556" s="2">
        <v>0</v>
      </c>
      <c r="K556" s="110">
        <f t="shared" si="112"/>
        <v>0</v>
      </c>
      <c r="L556" s="44">
        <f t="shared" si="113"/>
        <v>0</v>
      </c>
      <c r="M556" s="44">
        <f t="shared" si="114"/>
        <v>0</v>
      </c>
      <c r="N556" s="44">
        <f t="shared" si="115"/>
        <v>0</v>
      </c>
      <c r="O556" s="44">
        <f t="shared" si="116"/>
        <v>0</v>
      </c>
      <c r="P556" s="2">
        <v>1122600</v>
      </c>
      <c r="Q556" s="2">
        <v>1.4401699999999999E-3</v>
      </c>
      <c r="R556" s="111">
        <v>0.12740641699999999</v>
      </c>
      <c r="S556" s="111">
        <v>0.70854129499999996</v>
      </c>
      <c r="T556" s="111">
        <v>0.16405228799999999</v>
      </c>
      <c r="U556" s="111">
        <v>0</v>
      </c>
      <c r="V556" s="110">
        <f t="shared" si="117"/>
        <v>0</v>
      </c>
      <c r="W556" s="110">
        <v>0.22500000000000001</v>
      </c>
      <c r="X556" s="110">
        <v>0.22500000000000001</v>
      </c>
      <c r="Y556" s="110">
        <f t="shared" si="118"/>
        <v>0.17364713312499999</v>
      </c>
      <c r="Z556" s="2">
        <v>0.1</v>
      </c>
      <c r="AA556" s="2">
        <v>0.17499999999999999</v>
      </c>
      <c r="AB556" s="2">
        <v>0.22500000000000001</v>
      </c>
      <c r="AC556" s="110"/>
      <c r="AD556" s="44">
        <f t="shared" si="119"/>
        <v>0</v>
      </c>
      <c r="AE556" s="44">
        <f t="shared" si="120"/>
        <v>0</v>
      </c>
      <c r="AF556" s="44">
        <f t="shared" si="121"/>
        <v>0</v>
      </c>
      <c r="AG556" s="44">
        <f t="shared" si="122"/>
        <v>0</v>
      </c>
      <c r="AH556" s="44">
        <f t="shared" si="123"/>
        <v>0</v>
      </c>
      <c r="AI556" s="44">
        <v>81.848055556000006</v>
      </c>
      <c r="AJ556" s="111">
        <f t="shared" si="124"/>
        <v>0</v>
      </c>
      <c r="AK556" s="2">
        <f t="shared" si="125"/>
        <v>0</v>
      </c>
    </row>
    <row r="557" spans="1:37">
      <c r="A557" s="2">
        <v>14</v>
      </c>
      <c r="B557" s="2" t="s">
        <v>78</v>
      </c>
      <c r="C557" s="2" t="s">
        <v>26</v>
      </c>
      <c r="D557" s="2" t="s">
        <v>410</v>
      </c>
      <c r="E557" s="2" t="s">
        <v>768</v>
      </c>
      <c r="F557" s="2" t="s">
        <v>64</v>
      </c>
      <c r="H557" s="2" t="s">
        <v>880</v>
      </c>
      <c r="I557" s="2">
        <v>3171</v>
      </c>
      <c r="J557" s="2">
        <v>0</v>
      </c>
      <c r="K557" s="110">
        <f t="shared" si="112"/>
        <v>0</v>
      </c>
      <c r="L557" s="44">
        <f t="shared" si="113"/>
        <v>0</v>
      </c>
      <c r="M557" s="44">
        <f t="shared" si="114"/>
        <v>0</v>
      </c>
      <c r="N557" s="44">
        <f t="shared" si="115"/>
        <v>0</v>
      </c>
      <c r="O557" s="44">
        <f t="shared" si="116"/>
        <v>0</v>
      </c>
      <c r="P557" s="2">
        <v>1184418</v>
      </c>
      <c r="Q557" s="2">
        <v>0.20599804799999999</v>
      </c>
      <c r="R557" s="111">
        <v>0</v>
      </c>
      <c r="S557" s="111">
        <v>0</v>
      </c>
      <c r="T557" s="111">
        <v>0.21312769000000001</v>
      </c>
      <c r="U557" s="111">
        <v>0.78687231000000002</v>
      </c>
      <c r="V557" s="110">
        <f t="shared" si="117"/>
        <v>0</v>
      </c>
      <c r="W557" s="110">
        <v>0.31290625</v>
      </c>
      <c r="X557" s="110">
        <v>0.278524881</v>
      </c>
      <c r="Y557" s="110">
        <f t="shared" si="118"/>
        <v>0.27852488085683152</v>
      </c>
      <c r="Z557" s="2" t="s">
        <v>532</v>
      </c>
      <c r="AA557" s="2" t="s">
        <v>532</v>
      </c>
      <c r="AB557" s="2">
        <v>0.22500000000000001</v>
      </c>
      <c r="AC557" s="110">
        <v>0.29302232099999997</v>
      </c>
      <c r="AD557" s="44">
        <f t="shared" si="119"/>
        <v>0</v>
      </c>
      <c r="AE557" s="44">
        <f t="shared" si="120"/>
        <v>0</v>
      </c>
      <c r="AF557" s="44">
        <f t="shared" si="121"/>
        <v>0</v>
      </c>
      <c r="AG557" s="44">
        <f t="shared" si="122"/>
        <v>0</v>
      </c>
      <c r="AH557" s="44">
        <f t="shared" si="123"/>
        <v>0</v>
      </c>
      <c r="AI557" s="44">
        <v>81.848055556000006</v>
      </c>
      <c r="AJ557" s="111">
        <f t="shared" si="124"/>
        <v>0</v>
      </c>
      <c r="AK557" s="2">
        <f t="shared" si="125"/>
        <v>0</v>
      </c>
    </row>
    <row r="558" spans="1:37">
      <c r="A558" s="2">
        <v>15</v>
      </c>
      <c r="B558" s="2" t="s">
        <v>79</v>
      </c>
      <c r="C558" s="2" t="s">
        <v>26</v>
      </c>
      <c r="D558" s="2" t="s">
        <v>410</v>
      </c>
      <c r="E558" s="2" t="s">
        <v>768</v>
      </c>
      <c r="F558" s="2" t="s">
        <v>64</v>
      </c>
      <c r="H558" s="2" t="s">
        <v>880</v>
      </c>
      <c r="I558" s="2">
        <v>1083</v>
      </c>
      <c r="J558" s="2">
        <v>0</v>
      </c>
      <c r="K558" s="110">
        <f t="shared" si="112"/>
        <v>0</v>
      </c>
      <c r="L558" s="44">
        <f t="shared" si="113"/>
        <v>0</v>
      </c>
      <c r="M558" s="44">
        <f t="shared" si="114"/>
        <v>0</v>
      </c>
      <c r="N558" s="44">
        <f t="shared" si="115"/>
        <v>0</v>
      </c>
      <c r="O558" s="44">
        <f t="shared" si="116"/>
        <v>0</v>
      </c>
      <c r="P558" s="2">
        <v>397745</v>
      </c>
      <c r="Q558" s="2">
        <v>8.1295069999999994E-3</v>
      </c>
      <c r="R558" s="111">
        <v>0.12740641699999999</v>
      </c>
      <c r="S558" s="111">
        <v>0.70854129499999996</v>
      </c>
      <c r="T558" s="111">
        <v>0.16405228799999999</v>
      </c>
      <c r="U558" s="111">
        <v>0</v>
      </c>
      <c r="V558" s="110">
        <f t="shared" si="117"/>
        <v>0</v>
      </c>
      <c r="W558" s="110">
        <v>0.22500000000000001</v>
      </c>
      <c r="X558" s="110">
        <v>0.22500000000000001</v>
      </c>
      <c r="Y558" s="110">
        <f t="shared" si="118"/>
        <v>0.17364713312499999</v>
      </c>
      <c r="Z558" s="2">
        <v>0.1</v>
      </c>
      <c r="AA558" s="2">
        <v>0.17499999999999999</v>
      </c>
      <c r="AB558" s="2">
        <v>0.22500000000000001</v>
      </c>
      <c r="AC558" s="110"/>
      <c r="AD558" s="44">
        <f t="shared" si="119"/>
        <v>0</v>
      </c>
      <c r="AE558" s="44">
        <f t="shared" si="120"/>
        <v>0</v>
      </c>
      <c r="AF558" s="44">
        <f t="shared" si="121"/>
        <v>0</v>
      </c>
      <c r="AG558" s="44">
        <f t="shared" si="122"/>
        <v>0</v>
      </c>
      <c r="AH558" s="44">
        <f t="shared" si="123"/>
        <v>0</v>
      </c>
      <c r="AI558" s="44">
        <v>81.848055556000006</v>
      </c>
      <c r="AJ558" s="111">
        <f t="shared" si="124"/>
        <v>0</v>
      </c>
      <c r="AK558" s="2">
        <f t="shared" si="125"/>
        <v>0</v>
      </c>
    </row>
    <row r="559" spans="1:37">
      <c r="A559" s="2">
        <v>16</v>
      </c>
      <c r="B559" s="2" t="s">
        <v>80</v>
      </c>
      <c r="C559" s="2" t="s">
        <v>26</v>
      </c>
      <c r="D559" s="2" t="s">
        <v>410</v>
      </c>
      <c r="E559" s="2" t="s">
        <v>768</v>
      </c>
      <c r="F559" s="2" t="s">
        <v>64</v>
      </c>
      <c r="H559" s="2" t="s">
        <v>880</v>
      </c>
      <c r="I559" s="2">
        <v>3830</v>
      </c>
      <c r="J559" s="2">
        <v>4</v>
      </c>
      <c r="K559" s="110">
        <f t="shared" si="112"/>
        <v>1.0443864229765013E-3</v>
      </c>
      <c r="L559" s="44">
        <f t="shared" si="113"/>
        <v>0</v>
      </c>
      <c r="M559" s="44">
        <f t="shared" si="114"/>
        <v>9.5104364399999988E-3</v>
      </c>
      <c r="N559" s="44">
        <f t="shared" si="115"/>
        <v>1.0489563559999998E-2</v>
      </c>
      <c r="O559" s="44">
        <f t="shared" si="116"/>
        <v>0</v>
      </c>
      <c r="P559" s="2">
        <v>1341267</v>
      </c>
      <c r="Q559" s="2">
        <v>0.11560858</v>
      </c>
      <c r="R559" s="111">
        <v>0</v>
      </c>
      <c r="S559" s="111">
        <v>0.47552182199999998</v>
      </c>
      <c r="T559" s="111">
        <v>0.52447817799999996</v>
      </c>
      <c r="U559" s="111">
        <v>0</v>
      </c>
      <c r="V559" s="110">
        <f t="shared" si="117"/>
        <v>5.4775788825065267E-4</v>
      </c>
      <c r="W559" s="110">
        <v>0.22500000000000001</v>
      </c>
      <c r="X559" s="110">
        <v>0.22500000000000001</v>
      </c>
      <c r="Y559" s="110">
        <f t="shared" si="118"/>
        <v>0.2012239089</v>
      </c>
      <c r="Z559" s="2" t="s">
        <v>532</v>
      </c>
      <c r="AA559" s="2">
        <v>0.17499999999999999</v>
      </c>
      <c r="AB559" s="2">
        <v>0.22500000000000001</v>
      </c>
      <c r="AC559" s="110"/>
      <c r="AD559" s="44">
        <f t="shared" si="119"/>
        <v>0</v>
      </c>
      <c r="AE559" s="44">
        <f t="shared" si="120"/>
        <v>1.4579499062519997E-2</v>
      </c>
      <c r="AF559" s="44">
        <f t="shared" si="121"/>
        <v>2.0674929776759998E-2</v>
      </c>
      <c r="AG559" s="44">
        <f t="shared" si="122"/>
        <v>0</v>
      </c>
      <c r="AH559" s="44">
        <f t="shared" si="123"/>
        <v>2.0674929776759998E-2</v>
      </c>
      <c r="AI559" s="44">
        <v>81.848055556000006</v>
      </c>
      <c r="AJ559" s="111">
        <f t="shared" si="124"/>
        <v>2.5260135547892546E-4</v>
      </c>
      <c r="AK559" s="2">
        <f t="shared" si="125"/>
        <v>3</v>
      </c>
    </row>
    <row r="560" spans="1:37">
      <c r="A560" s="2">
        <v>17</v>
      </c>
      <c r="B560" s="2" t="s">
        <v>81</v>
      </c>
      <c r="C560" s="2" t="s">
        <v>26</v>
      </c>
      <c r="D560" s="2" t="s">
        <v>410</v>
      </c>
      <c r="E560" s="2" t="s">
        <v>768</v>
      </c>
      <c r="F560" s="2" t="s">
        <v>64</v>
      </c>
      <c r="H560" s="2" t="s">
        <v>880</v>
      </c>
      <c r="I560" s="2">
        <v>3840</v>
      </c>
      <c r="J560" s="2">
        <v>3</v>
      </c>
      <c r="K560" s="110">
        <f t="shared" si="112"/>
        <v>7.8125000000000004E-4</v>
      </c>
      <c r="L560" s="44">
        <f t="shared" si="113"/>
        <v>1.911096255E-3</v>
      </c>
      <c r="M560" s="44">
        <f t="shared" si="114"/>
        <v>1.0628119424999999E-2</v>
      </c>
      <c r="N560" s="44">
        <f t="shared" si="115"/>
        <v>2.4607843199999997E-3</v>
      </c>
      <c r="O560" s="44">
        <f t="shared" si="116"/>
        <v>0</v>
      </c>
      <c r="P560" s="2">
        <v>1103490</v>
      </c>
      <c r="Q560" s="2">
        <v>4.3953328999999999E-2</v>
      </c>
      <c r="R560" s="111">
        <v>0.12740641699999999</v>
      </c>
      <c r="S560" s="111">
        <v>0.70854129499999996</v>
      </c>
      <c r="T560" s="111">
        <v>0.16405228799999999</v>
      </c>
      <c r="U560" s="111">
        <v>0</v>
      </c>
      <c r="V560" s="110">
        <f t="shared" si="117"/>
        <v>1.2816585000000001E-4</v>
      </c>
      <c r="W560" s="110">
        <v>0.22500000000000001</v>
      </c>
      <c r="X560" s="110">
        <v>0.22500000000000001</v>
      </c>
      <c r="Y560" s="110">
        <f t="shared" si="118"/>
        <v>0.17364713312499999</v>
      </c>
      <c r="Z560" s="2">
        <v>0.1</v>
      </c>
      <c r="AA560" s="2">
        <v>0.17499999999999999</v>
      </c>
      <c r="AB560" s="2">
        <v>0.22500000000000001</v>
      </c>
      <c r="AC560" s="110"/>
      <c r="AD560" s="44">
        <f t="shared" si="119"/>
        <v>1.67412031938E-3</v>
      </c>
      <c r="AE560" s="44">
        <f t="shared" si="120"/>
        <v>1.6292907078524998E-2</v>
      </c>
      <c r="AF560" s="44">
        <f t="shared" si="121"/>
        <v>4.8502058947200001E-3</v>
      </c>
      <c r="AG560" s="44">
        <f t="shared" si="122"/>
        <v>0</v>
      </c>
      <c r="AH560" s="44">
        <f t="shared" si="123"/>
        <v>4.8502058947200001E-3</v>
      </c>
      <c r="AI560" s="44">
        <v>81.848055556000006</v>
      </c>
      <c r="AJ560" s="111">
        <f t="shared" si="124"/>
        <v>5.9258657542591408E-5</v>
      </c>
      <c r="AK560" s="2">
        <f t="shared" si="125"/>
        <v>1</v>
      </c>
    </row>
    <row r="561" spans="1:37">
      <c r="A561" s="2">
        <v>18</v>
      </c>
      <c r="B561" s="2" t="s">
        <v>82</v>
      </c>
      <c r="C561" s="2" t="s">
        <v>26</v>
      </c>
      <c r="D561" s="2" t="s">
        <v>410</v>
      </c>
      <c r="E561" s="2" t="s">
        <v>768</v>
      </c>
      <c r="F561" s="2" t="s">
        <v>64</v>
      </c>
      <c r="H561" s="2" t="s">
        <v>880</v>
      </c>
      <c r="I561" s="2">
        <v>4453</v>
      </c>
      <c r="J561" s="2">
        <v>8</v>
      </c>
      <c r="K561" s="110">
        <f t="shared" si="112"/>
        <v>1.7965416573096789E-3</v>
      </c>
      <c r="L561" s="44">
        <f t="shared" si="113"/>
        <v>0</v>
      </c>
      <c r="M561" s="44">
        <f t="shared" si="114"/>
        <v>3.1437908479999999E-2</v>
      </c>
      <c r="N561" s="44">
        <f t="shared" si="115"/>
        <v>8.5620915200000005E-3</v>
      </c>
      <c r="O561" s="44">
        <f t="shared" si="116"/>
        <v>0</v>
      </c>
      <c r="P561" s="2">
        <v>283257</v>
      </c>
      <c r="Q561" s="2">
        <v>0.47662390999999998</v>
      </c>
      <c r="R561" s="111">
        <v>0</v>
      </c>
      <c r="S561" s="111">
        <v>0.78594771200000002</v>
      </c>
      <c r="T561" s="111">
        <v>0.21405228800000001</v>
      </c>
      <c r="U561" s="111">
        <v>0</v>
      </c>
      <c r="V561" s="110">
        <f t="shared" si="117"/>
        <v>3.8455385223444869E-4</v>
      </c>
      <c r="W561" s="110">
        <v>0.22500000000000001</v>
      </c>
      <c r="X561" s="110">
        <v>0.22500000000000001</v>
      </c>
      <c r="Y561" s="110">
        <f t="shared" si="118"/>
        <v>0.18570261439999999</v>
      </c>
      <c r="Z561" s="2" t="s">
        <v>532</v>
      </c>
      <c r="AA561" s="2">
        <v>0.17499999999999999</v>
      </c>
      <c r="AB561" s="2">
        <v>0.22500000000000001</v>
      </c>
      <c r="AC561" s="110"/>
      <c r="AD561" s="44">
        <f t="shared" si="119"/>
        <v>0</v>
      </c>
      <c r="AE561" s="44">
        <f t="shared" si="120"/>
        <v>4.8194313699839994E-2</v>
      </c>
      <c r="AF561" s="44">
        <f t="shared" si="121"/>
        <v>1.6875882385919999E-2</v>
      </c>
      <c r="AG561" s="44">
        <f t="shared" si="122"/>
        <v>0</v>
      </c>
      <c r="AH561" s="44">
        <f t="shared" si="123"/>
        <v>1.6875882385919999E-2</v>
      </c>
      <c r="AI561" s="44">
        <v>81.848055556000006</v>
      </c>
      <c r="AJ561" s="111">
        <f t="shared" si="124"/>
        <v>2.0618550155261306E-4</v>
      </c>
      <c r="AK561" s="2">
        <f t="shared" si="125"/>
        <v>3</v>
      </c>
    </row>
    <row r="562" spans="1:37">
      <c r="A562" s="2">
        <v>19</v>
      </c>
      <c r="B562" s="2" t="s">
        <v>83</v>
      </c>
      <c r="C562" s="2" t="s">
        <v>26</v>
      </c>
      <c r="D562" s="2" t="s">
        <v>410</v>
      </c>
      <c r="E562" s="2" t="s">
        <v>768</v>
      </c>
      <c r="F562" s="2" t="s">
        <v>64</v>
      </c>
      <c r="H562" s="2" t="s">
        <v>880</v>
      </c>
      <c r="I562" s="2">
        <v>3681</v>
      </c>
      <c r="J562" s="2">
        <v>1</v>
      </c>
      <c r="K562" s="110">
        <f t="shared" si="112"/>
        <v>2.7166530834012495E-4</v>
      </c>
      <c r="L562" s="44">
        <f t="shared" si="113"/>
        <v>6.4705882500000001E-4</v>
      </c>
      <c r="M562" s="44">
        <f t="shared" si="114"/>
        <v>3.3970588250000003E-3</v>
      </c>
      <c r="N562" s="44">
        <f t="shared" si="115"/>
        <v>9.5588235500000001E-4</v>
      </c>
      <c r="O562" s="44">
        <f t="shared" si="116"/>
        <v>0</v>
      </c>
      <c r="P562" s="2">
        <v>492074</v>
      </c>
      <c r="Q562" s="2">
        <v>0.17612397599999999</v>
      </c>
      <c r="R562" s="111">
        <v>0.12941176500000001</v>
      </c>
      <c r="S562" s="111">
        <v>0.679411765</v>
      </c>
      <c r="T562" s="111">
        <v>0.19117647099999999</v>
      </c>
      <c r="U562" s="111">
        <v>0</v>
      </c>
      <c r="V562" s="110">
        <f t="shared" si="117"/>
        <v>5.1936014941591955E-5</v>
      </c>
      <c r="W562" s="110">
        <v>0.22500000000000001</v>
      </c>
      <c r="X562" s="110">
        <v>0.22500000000000001</v>
      </c>
      <c r="Y562" s="110">
        <f t="shared" si="118"/>
        <v>0.17485294135000001</v>
      </c>
      <c r="Z562" s="2">
        <v>0.1</v>
      </c>
      <c r="AA562" s="2">
        <v>0.17499999999999999</v>
      </c>
      <c r="AB562" s="2">
        <v>0.22500000000000001</v>
      </c>
      <c r="AC562" s="110"/>
      <c r="AD562" s="44">
        <f t="shared" si="119"/>
        <v>5.6682353070000016E-4</v>
      </c>
      <c r="AE562" s="44">
        <f t="shared" si="120"/>
        <v>5.2076911787250005E-3</v>
      </c>
      <c r="AF562" s="44">
        <f t="shared" si="121"/>
        <v>1.8840441217050001E-3</v>
      </c>
      <c r="AG562" s="44">
        <f t="shared" si="122"/>
        <v>0</v>
      </c>
      <c r="AH562" s="44">
        <f t="shared" si="123"/>
        <v>1.8840441217050001E-3</v>
      </c>
      <c r="AI562" s="44">
        <v>81.848055556000006</v>
      </c>
      <c r="AJ562" s="111">
        <f t="shared" si="124"/>
        <v>2.3018801227549591E-5</v>
      </c>
      <c r="AK562" s="2">
        <f t="shared" si="125"/>
        <v>0</v>
      </c>
    </row>
    <row r="563" spans="1:37">
      <c r="A563" s="2">
        <v>20</v>
      </c>
      <c r="B563" s="2" t="s">
        <v>84</v>
      </c>
      <c r="C563" s="2" t="s">
        <v>25</v>
      </c>
      <c r="D563" s="2" t="s">
        <v>411</v>
      </c>
      <c r="E563" s="2" t="s">
        <v>768</v>
      </c>
      <c r="F563" s="2" t="s">
        <v>64</v>
      </c>
      <c r="H563" s="2" t="s">
        <v>880</v>
      </c>
      <c r="I563" s="2">
        <v>19080</v>
      </c>
      <c r="J563" s="2">
        <v>3074</v>
      </c>
      <c r="K563" s="110">
        <f t="shared" si="112"/>
        <v>0.16111111111111112</v>
      </c>
      <c r="L563" s="44">
        <f t="shared" si="113"/>
        <v>2.3077602968299997</v>
      </c>
      <c r="M563" s="44">
        <f t="shared" si="114"/>
        <v>10.66417527684</v>
      </c>
      <c r="N563" s="44">
        <f t="shared" si="115"/>
        <v>2.3980644263299999</v>
      </c>
      <c r="O563" s="44">
        <f t="shared" si="116"/>
        <v>0</v>
      </c>
      <c r="P563" s="2">
        <v>783909</v>
      </c>
      <c r="Q563" s="2">
        <v>12.278697222</v>
      </c>
      <c r="R563" s="111">
        <v>0.150147059</v>
      </c>
      <c r="S563" s="111">
        <v>0.693830532</v>
      </c>
      <c r="T563" s="111">
        <v>0.156022409</v>
      </c>
      <c r="U563" s="111">
        <v>0</v>
      </c>
      <c r="V563" s="110">
        <f t="shared" si="117"/>
        <v>2.5136943672222224E-2</v>
      </c>
      <c r="W563" s="110">
        <v>0.22500000000000001</v>
      </c>
      <c r="X563" s="110">
        <v>0.22500000000000001</v>
      </c>
      <c r="Y563" s="110">
        <f t="shared" si="118"/>
        <v>0.17154009102500001</v>
      </c>
      <c r="Z563" s="2">
        <v>0.1</v>
      </c>
      <c r="AA563" s="2">
        <v>0.17499999999999999</v>
      </c>
      <c r="AB563" s="2">
        <v>0.22500000000000001</v>
      </c>
      <c r="AC563" s="110"/>
      <c r="AD563" s="44">
        <f t="shared" si="119"/>
        <v>2.0215980200230801</v>
      </c>
      <c r="AE563" s="44">
        <f t="shared" si="120"/>
        <v>16.348180699395719</v>
      </c>
      <c r="AF563" s="44">
        <f t="shared" si="121"/>
        <v>4.7265849842964309</v>
      </c>
      <c r="AG563" s="44">
        <f t="shared" si="122"/>
        <v>0</v>
      </c>
      <c r="AH563" s="44">
        <f t="shared" si="123"/>
        <v>4.7265849842964309</v>
      </c>
      <c r="AI563" s="44">
        <v>28.898055555999999</v>
      </c>
      <c r="AJ563" s="111">
        <f t="shared" si="124"/>
        <v>0.16356065809123504</v>
      </c>
      <c r="AK563" s="2">
        <f t="shared" si="125"/>
        <v>799</v>
      </c>
    </row>
    <row r="564" spans="1:37">
      <c r="A564" s="2">
        <v>21</v>
      </c>
      <c r="B564" s="2" t="s">
        <v>85</v>
      </c>
      <c r="C564" s="2" t="s">
        <v>25</v>
      </c>
      <c r="D564" s="2" t="s">
        <v>411</v>
      </c>
      <c r="E564" s="2" t="s">
        <v>768</v>
      </c>
      <c r="F564" s="2" t="s">
        <v>64</v>
      </c>
      <c r="H564" s="2" t="s">
        <v>880</v>
      </c>
      <c r="I564" s="2">
        <v>14834</v>
      </c>
      <c r="J564" s="2">
        <v>1224</v>
      </c>
      <c r="K564" s="110">
        <f t="shared" si="112"/>
        <v>8.2513145476607791E-2</v>
      </c>
      <c r="L564" s="44">
        <f t="shared" si="113"/>
        <v>0.90490909355999993</v>
      </c>
      <c r="M564" s="44">
        <f t="shared" si="114"/>
        <v>3.8974909103999997</v>
      </c>
      <c r="N564" s="44">
        <f t="shared" si="115"/>
        <v>1.3176000021600001</v>
      </c>
      <c r="O564" s="44">
        <f t="shared" si="116"/>
        <v>0</v>
      </c>
      <c r="P564" s="2">
        <v>815441</v>
      </c>
      <c r="Q564" s="2">
        <v>9.736436415</v>
      </c>
      <c r="R564" s="111">
        <v>0.14786096300000001</v>
      </c>
      <c r="S564" s="111">
        <v>0.63684492000000004</v>
      </c>
      <c r="T564" s="111">
        <v>0.21529411800000001</v>
      </c>
      <c r="U564" s="111">
        <v>0</v>
      </c>
      <c r="V564" s="110">
        <f t="shared" si="117"/>
        <v>1.7764594878791964E-2</v>
      </c>
      <c r="W564" s="110">
        <v>0.22500000000000001</v>
      </c>
      <c r="X564" s="110">
        <v>0.22500000000000001</v>
      </c>
      <c r="Y564" s="110">
        <f t="shared" si="118"/>
        <v>0.17467513385</v>
      </c>
      <c r="Z564" s="2">
        <v>0.1</v>
      </c>
      <c r="AA564" s="2">
        <v>0.17499999999999999</v>
      </c>
      <c r="AB564" s="2">
        <v>0.22500000000000001</v>
      </c>
      <c r="AC564" s="110"/>
      <c r="AD564" s="44">
        <f t="shared" si="119"/>
        <v>0.79270036595856008</v>
      </c>
      <c r="AE564" s="44">
        <f t="shared" si="120"/>
        <v>5.9748535656431994</v>
      </c>
      <c r="AF564" s="44">
        <f t="shared" si="121"/>
        <v>2.5969896042573599</v>
      </c>
      <c r="AG564" s="44">
        <f t="shared" si="122"/>
        <v>0</v>
      </c>
      <c r="AH564" s="44">
        <f t="shared" si="123"/>
        <v>2.5969896042573599</v>
      </c>
      <c r="AI564" s="44">
        <v>28.898055555999999</v>
      </c>
      <c r="AJ564" s="111">
        <f t="shared" si="124"/>
        <v>8.986727841341409E-2</v>
      </c>
      <c r="AK564" s="2">
        <f t="shared" si="125"/>
        <v>439</v>
      </c>
    </row>
    <row r="565" spans="1:37">
      <c r="A565" s="2">
        <v>22</v>
      </c>
      <c r="B565" s="2" t="s">
        <v>86</v>
      </c>
      <c r="C565" s="2" t="s">
        <v>25</v>
      </c>
      <c r="D565" s="2" t="s">
        <v>411</v>
      </c>
      <c r="E565" s="2" t="s">
        <v>768</v>
      </c>
      <c r="F565" s="2" t="s">
        <v>64</v>
      </c>
      <c r="H565" s="2" t="s">
        <v>880</v>
      </c>
      <c r="I565" s="2">
        <v>14570</v>
      </c>
      <c r="J565" s="2">
        <v>1117</v>
      </c>
      <c r="K565" s="110">
        <f t="shared" si="112"/>
        <v>7.6664378860672622E-2</v>
      </c>
      <c r="L565" s="44">
        <f t="shared" si="113"/>
        <v>0</v>
      </c>
      <c r="M565" s="44">
        <f t="shared" si="114"/>
        <v>2.0333306819199999</v>
      </c>
      <c r="N565" s="44">
        <f t="shared" si="115"/>
        <v>2.5436813469399997</v>
      </c>
      <c r="O565" s="44">
        <f t="shared" si="116"/>
        <v>1.0079879655549999</v>
      </c>
      <c r="P565" s="2">
        <v>944458</v>
      </c>
      <c r="Q565" s="2">
        <v>25.537595436</v>
      </c>
      <c r="R565" s="111">
        <v>0</v>
      </c>
      <c r="S565" s="111">
        <v>0.36406995199999997</v>
      </c>
      <c r="T565" s="111">
        <v>0.45544876400000001</v>
      </c>
      <c r="U565" s="111">
        <v>0.18048128299999999</v>
      </c>
      <c r="V565" s="110">
        <f t="shared" si="117"/>
        <v>4.875318205209335E-2</v>
      </c>
      <c r="W565" s="110">
        <v>0.26881250000000001</v>
      </c>
      <c r="X565" s="110">
        <v>0.23743428599999999</v>
      </c>
      <c r="Y565" s="110">
        <f t="shared" si="118"/>
        <v>0.21470383838643753</v>
      </c>
      <c r="Z565" s="2" t="s">
        <v>532</v>
      </c>
      <c r="AA565" s="2">
        <v>0.17499999999999999</v>
      </c>
      <c r="AB565" s="2">
        <v>0.22500000000000001</v>
      </c>
      <c r="AC565" s="110">
        <v>0.26881250000000001</v>
      </c>
      <c r="AD565" s="44">
        <f t="shared" si="119"/>
        <v>0</v>
      </c>
      <c r="AE565" s="44">
        <f t="shared" si="120"/>
        <v>3.1170959353833596</v>
      </c>
      <c r="AF565" s="44">
        <f t="shared" si="121"/>
        <v>5.0135959348187402</v>
      </c>
      <c r="AG565" s="44">
        <f t="shared" si="122"/>
        <v>2.3736075413190001</v>
      </c>
      <c r="AH565" s="44">
        <f t="shared" si="123"/>
        <v>7.3872034761377403</v>
      </c>
      <c r="AI565" s="44">
        <v>28.898055555999999</v>
      </c>
      <c r="AJ565" s="111">
        <f t="shared" si="124"/>
        <v>0.25562977626029104</v>
      </c>
      <c r="AK565" s="2">
        <f t="shared" si="125"/>
        <v>1184</v>
      </c>
    </row>
    <row r="566" spans="1:37">
      <c r="A566" s="2">
        <v>23</v>
      </c>
      <c r="B566" s="2" t="s">
        <v>87</v>
      </c>
      <c r="C566" s="2" t="s">
        <v>25</v>
      </c>
      <c r="D566" s="2" t="s">
        <v>411</v>
      </c>
      <c r="E566" s="2" t="s">
        <v>768</v>
      </c>
      <c r="F566" s="2" t="s">
        <v>64</v>
      </c>
      <c r="H566" s="2" t="s">
        <v>880</v>
      </c>
      <c r="I566" s="2">
        <v>19767</v>
      </c>
      <c r="J566" s="2">
        <v>1504</v>
      </c>
      <c r="K566" s="110">
        <f t="shared" si="112"/>
        <v>7.6086406637324841E-2</v>
      </c>
      <c r="L566" s="44">
        <f t="shared" si="113"/>
        <v>2.1940705891199999</v>
      </c>
      <c r="M566" s="44">
        <f t="shared" si="114"/>
        <v>3.9625344529599995</v>
      </c>
      <c r="N566" s="44">
        <f t="shared" si="115"/>
        <v>1.36339495792</v>
      </c>
      <c r="O566" s="44">
        <f t="shared" si="116"/>
        <v>0</v>
      </c>
      <c r="P566" s="2">
        <v>1052575</v>
      </c>
      <c r="Q566" s="2">
        <v>7.3212776799999997</v>
      </c>
      <c r="R566" s="111">
        <v>0.29176470599999998</v>
      </c>
      <c r="S566" s="111">
        <v>0.52693277299999997</v>
      </c>
      <c r="T566" s="111">
        <v>0.18130252099999999</v>
      </c>
      <c r="U566" s="111">
        <v>0</v>
      </c>
      <c r="V566" s="110">
        <f t="shared" si="117"/>
        <v>1.3794657337178126E-2</v>
      </c>
      <c r="W566" s="110">
        <v>0.22500000000000001</v>
      </c>
      <c r="X566" s="110">
        <v>0.22500000000000001</v>
      </c>
      <c r="Y566" s="110">
        <f t="shared" si="118"/>
        <v>0.16218277309999998</v>
      </c>
      <c r="Z566" s="2">
        <v>0.1</v>
      </c>
      <c r="AA566" s="2">
        <v>0.17499999999999999</v>
      </c>
      <c r="AB566" s="2">
        <v>0.22500000000000001</v>
      </c>
      <c r="AC566" s="110"/>
      <c r="AD566" s="44">
        <f t="shared" si="119"/>
        <v>1.9220058360691199</v>
      </c>
      <c r="AE566" s="44">
        <f t="shared" si="120"/>
        <v>6.0745653163876794</v>
      </c>
      <c r="AF566" s="44">
        <f t="shared" si="121"/>
        <v>2.6872514620603201</v>
      </c>
      <c r="AG566" s="44">
        <f t="shared" si="122"/>
        <v>0</v>
      </c>
      <c r="AH566" s="44">
        <f t="shared" si="123"/>
        <v>2.6872514620603201</v>
      </c>
      <c r="AI566" s="44">
        <v>28.898055555999999</v>
      </c>
      <c r="AJ566" s="111">
        <f t="shared" si="124"/>
        <v>9.2990736240119651E-2</v>
      </c>
      <c r="AK566" s="2">
        <f t="shared" si="125"/>
        <v>454</v>
      </c>
    </row>
    <row r="567" spans="1:37">
      <c r="A567" s="2">
        <v>24</v>
      </c>
      <c r="B567" s="2" t="s">
        <v>88</v>
      </c>
      <c r="C567" s="2" t="s">
        <v>25</v>
      </c>
      <c r="D567" s="2" t="s">
        <v>411</v>
      </c>
      <c r="E567" s="2" t="s">
        <v>768</v>
      </c>
      <c r="F567" s="2" t="s">
        <v>64</v>
      </c>
      <c r="H567" s="2" t="s">
        <v>880</v>
      </c>
      <c r="I567" s="2">
        <v>20216</v>
      </c>
      <c r="J567" s="2">
        <v>1075</v>
      </c>
      <c r="K567" s="110">
        <f t="shared" si="112"/>
        <v>5.3175702413929563E-2</v>
      </c>
      <c r="L567" s="44">
        <f t="shared" si="113"/>
        <v>4.1428698730000004</v>
      </c>
      <c r="M567" s="44">
        <f t="shared" si="114"/>
        <v>0.50109179787500002</v>
      </c>
      <c r="N567" s="44">
        <f t="shared" si="115"/>
        <v>0.73103832375</v>
      </c>
      <c r="O567" s="44">
        <f t="shared" si="116"/>
        <v>0</v>
      </c>
      <c r="P567" s="2">
        <v>2121185</v>
      </c>
      <c r="Q567" s="2">
        <v>1.5013646780000001</v>
      </c>
      <c r="R567" s="111">
        <v>0.77076648800000003</v>
      </c>
      <c r="S567" s="111">
        <v>9.3226380999999997E-2</v>
      </c>
      <c r="T567" s="111">
        <v>0.13600713</v>
      </c>
      <c r="U567" s="111">
        <v>0</v>
      </c>
      <c r="V567" s="110">
        <f t="shared" si="117"/>
        <v>7.2322746710526322E-3</v>
      </c>
      <c r="W567" s="110">
        <v>0.22525000000000001</v>
      </c>
      <c r="X567" s="110">
        <v>0.22500000000000001</v>
      </c>
      <c r="Y567" s="110">
        <f t="shared" si="118"/>
        <v>0.12399286972500001</v>
      </c>
      <c r="Z567" s="2">
        <v>0.1</v>
      </c>
      <c r="AA567" s="2">
        <v>0.17499999999999999</v>
      </c>
      <c r="AB567" s="2">
        <v>0.22500000000000001</v>
      </c>
      <c r="AC567" s="110"/>
      <c r="AD567" s="44">
        <f t="shared" si="119"/>
        <v>3.6291540087480008</v>
      </c>
      <c r="AE567" s="44">
        <f t="shared" si="120"/>
        <v>0.768173726142375</v>
      </c>
      <c r="AF567" s="44">
        <f t="shared" si="121"/>
        <v>1.4408765361112501</v>
      </c>
      <c r="AG567" s="44">
        <f t="shared" si="122"/>
        <v>0</v>
      </c>
      <c r="AH567" s="44">
        <f t="shared" si="123"/>
        <v>1.4408765361112501</v>
      </c>
      <c r="AI567" s="44">
        <v>28.898055555999999</v>
      </c>
      <c r="AJ567" s="111">
        <f t="shared" si="124"/>
        <v>4.986067430450649E-2</v>
      </c>
      <c r="AK567" s="2">
        <f t="shared" si="125"/>
        <v>244</v>
      </c>
    </row>
    <row r="568" spans="1:37">
      <c r="A568" s="2">
        <v>25</v>
      </c>
      <c r="B568" s="2" t="s">
        <v>89</v>
      </c>
      <c r="C568" s="2" t="s">
        <v>25</v>
      </c>
      <c r="D568" s="2" t="s">
        <v>411</v>
      </c>
      <c r="E568" s="2" t="s">
        <v>768</v>
      </c>
      <c r="F568" s="2" t="s">
        <v>64</v>
      </c>
      <c r="H568" s="2" t="s">
        <v>880</v>
      </c>
      <c r="I568" s="2">
        <v>22420</v>
      </c>
      <c r="J568" s="2">
        <v>1546</v>
      </c>
      <c r="K568" s="110">
        <f t="shared" si="112"/>
        <v>6.8956289027653883E-2</v>
      </c>
      <c r="L568" s="44">
        <f t="shared" si="113"/>
        <v>4.0403865574799998</v>
      </c>
      <c r="M568" s="44">
        <f t="shared" si="114"/>
        <v>2.4564197348800003</v>
      </c>
      <c r="N568" s="44">
        <f t="shared" si="115"/>
        <v>1.2331937153700001</v>
      </c>
      <c r="O568" s="44">
        <f t="shared" si="116"/>
        <v>0</v>
      </c>
      <c r="P568" s="2">
        <v>1436216</v>
      </c>
      <c r="Q568" s="2">
        <v>4.140093985</v>
      </c>
      <c r="R568" s="111">
        <v>0.52268907600000003</v>
      </c>
      <c r="S568" s="111">
        <v>0.31777745600000001</v>
      </c>
      <c r="T568" s="111">
        <v>0.15953346900000001</v>
      </c>
      <c r="U568" s="111">
        <v>0</v>
      </c>
      <c r="V568" s="110">
        <f t="shared" si="117"/>
        <v>1.1000835997948261E-2</v>
      </c>
      <c r="W568" s="110">
        <v>0.22500000000000001</v>
      </c>
      <c r="X568" s="110">
        <v>0.22500000000000001</v>
      </c>
      <c r="Y568" s="110">
        <f t="shared" si="118"/>
        <v>0.14377499292500001</v>
      </c>
      <c r="Z568" s="2">
        <v>0.1</v>
      </c>
      <c r="AA568" s="2">
        <v>0.17499999999999999</v>
      </c>
      <c r="AB568" s="2">
        <v>0.22500000000000001</v>
      </c>
      <c r="AC568" s="110"/>
      <c r="AD568" s="44">
        <f t="shared" si="119"/>
        <v>3.5393786243524801</v>
      </c>
      <c r="AE568" s="44">
        <f t="shared" si="120"/>
        <v>3.7656914535710402</v>
      </c>
      <c r="AF568" s="44">
        <f t="shared" si="121"/>
        <v>2.43062481299427</v>
      </c>
      <c r="AG568" s="44">
        <f t="shared" si="122"/>
        <v>0</v>
      </c>
      <c r="AH568" s="44">
        <f t="shared" si="123"/>
        <v>2.43062481299427</v>
      </c>
      <c r="AI568" s="44">
        <v>28.898055555999999</v>
      </c>
      <c r="AJ568" s="111">
        <f t="shared" si="124"/>
        <v>8.4110323903422907E-2</v>
      </c>
      <c r="AK568" s="2">
        <f t="shared" si="125"/>
        <v>411</v>
      </c>
    </row>
    <row r="569" spans="1:37">
      <c r="A569" s="2">
        <v>131</v>
      </c>
      <c r="B569" s="2" t="s">
        <v>186</v>
      </c>
      <c r="C569" s="2" t="s">
        <v>24</v>
      </c>
      <c r="D569" s="2" t="s">
        <v>431</v>
      </c>
      <c r="E569" s="2" t="s">
        <v>768</v>
      </c>
      <c r="F569" s="2" t="s">
        <v>64</v>
      </c>
      <c r="H569" s="2" t="s">
        <v>880</v>
      </c>
      <c r="I569" s="2">
        <v>24029</v>
      </c>
      <c r="J569" s="2">
        <v>1071</v>
      </c>
      <c r="K569" s="110">
        <f t="shared" si="112"/>
        <v>4.4571143201964293E-2</v>
      </c>
      <c r="L569" s="44">
        <f t="shared" si="113"/>
        <v>0.71746874766000013</v>
      </c>
      <c r="M569" s="44">
        <f t="shared" si="114"/>
        <v>1.3499999981999999</v>
      </c>
      <c r="N569" s="44">
        <f t="shared" si="115"/>
        <v>1.6959523029749999</v>
      </c>
      <c r="O569" s="44">
        <f t="shared" si="116"/>
        <v>1.5915789458099998</v>
      </c>
      <c r="P569" s="2">
        <v>1394290</v>
      </c>
      <c r="Q569" s="2">
        <v>11.707025178</v>
      </c>
      <c r="R569" s="111">
        <v>0.133981092</v>
      </c>
      <c r="S569" s="111">
        <v>0.25210083999999999</v>
      </c>
      <c r="T569" s="111">
        <v>0.316704445</v>
      </c>
      <c r="U569" s="111">
        <v>0.29721362200000001</v>
      </c>
      <c r="V569" s="110">
        <f t="shared" si="117"/>
        <v>2.7363030078530106E-2</v>
      </c>
      <c r="W569" s="110">
        <v>0.3304375</v>
      </c>
      <c r="X569" s="110">
        <v>0.26369981199999998</v>
      </c>
      <c r="Y569" s="110">
        <f t="shared" si="118"/>
        <v>0.219405835183625</v>
      </c>
      <c r="Z569" s="2">
        <v>0.1</v>
      </c>
      <c r="AA569" s="2">
        <v>0.17499999999999999</v>
      </c>
      <c r="AB569" s="2">
        <v>0.22500000000000001</v>
      </c>
      <c r="AC569" s="110">
        <v>0.30493749999999997</v>
      </c>
      <c r="AD569" s="44">
        <f t="shared" si="119"/>
        <v>0.62850262295016013</v>
      </c>
      <c r="AE569" s="44">
        <f t="shared" si="120"/>
        <v>2.0695499972405997</v>
      </c>
      <c r="AF569" s="44">
        <f t="shared" si="121"/>
        <v>3.3427219891637252</v>
      </c>
      <c r="AG569" s="44">
        <f t="shared" si="122"/>
        <v>4.2515092379423258</v>
      </c>
      <c r="AH569" s="44">
        <f t="shared" si="123"/>
        <v>7.594231227106051</v>
      </c>
      <c r="AI569" s="44">
        <v>15.3</v>
      </c>
      <c r="AJ569" s="111">
        <f t="shared" si="124"/>
        <v>0.49635498216379415</v>
      </c>
      <c r="AK569" s="2">
        <f t="shared" si="125"/>
        <v>1096</v>
      </c>
    </row>
    <row r="570" spans="1:37">
      <c r="A570" s="2">
        <v>280</v>
      </c>
      <c r="B570" s="2" t="s">
        <v>333</v>
      </c>
      <c r="C570" s="2" t="s">
        <v>24</v>
      </c>
      <c r="D570" s="2" t="s">
        <v>431</v>
      </c>
      <c r="E570" s="2" t="s">
        <v>768</v>
      </c>
      <c r="F570" s="2" t="s">
        <v>64</v>
      </c>
      <c r="H570" s="2" t="s">
        <v>880</v>
      </c>
      <c r="I570" s="2">
        <v>31392</v>
      </c>
      <c r="J570" s="2">
        <v>825</v>
      </c>
      <c r="K570" s="110">
        <f t="shared" si="112"/>
        <v>2.6280581039755353E-2</v>
      </c>
      <c r="L570" s="44">
        <f t="shared" si="113"/>
        <v>0.73224620287499997</v>
      </c>
      <c r="M570" s="44">
        <f t="shared" si="114"/>
        <v>2.377680265125</v>
      </c>
      <c r="N570" s="44">
        <f t="shared" si="115"/>
        <v>1.015073527875</v>
      </c>
      <c r="O570" s="44">
        <f t="shared" si="116"/>
        <v>0</v>
      </c>
      <c r="P570" s="2">
        <v>2796379</v>
      </c>
      <c r="Q570" s="2">
        <v>2.597352973</v>
      </c>
      <c r="R570" s="111">
        <v>0.17751423099999999</v>
      </c>
      <c r="S570" s="111">
        <v>0.57640733700000002</v>
      </c>
      <c r="T570" s="111">
        <v>0.24607843099999999</v>
      </c>
      <c r="U570" s="111">
        <v>0</v>
      </c>
      <c r="V570" s="110">
        <f t="shared" si="117"/>
        <v>6.4670841480313455E-3</v>
      </c>
      <c r="W570" s="110">
        <v>0.22500000000000001</v>
      </c>
      <c r="X570" s="110">
        <v>0.22500000000000001</v>
      </c>
      <c r="Y570" s="110">
        <f t="shared" si="118"/>
        <v>0.17399035404999999</v>
      </c>
      <c r="Z570" s="2">
        <v>0.1</v>
      </c>
      <c r="AA570" s="2">
        <v>0.17499999999999999</v>
      </c>
      <c r="AB570" s="2">
        <v>0.22500000000000001</v>
      </c>
      <c r="AC570" s="110"/>
      <c r="AD570" s="44">
        <f t="shared" si="119"/>
        <v>0.64144767371849998</v>
      </c>
      <c r="AE570" s="44">
        <f t="shared" si="120"/>
        <v>3.6449838464366247</v>
      </c>
      <c r="AF570" s="44">
        <f t="shared" si="121"/>
        <v>2.000709923441625</v>
      </c>
      <c r="AG570" s="44">
        <f t="shared" si="122"/>
        <v>0</v>
      </c>
      <c r="AH570" s="44">
        <f t="shared" si="123"/>
        <v>2.000709923441625</v>
      </c>
      <c r="AI570" s="44">
        <v>15.3</v>
      </c>
      <c r="AJ570" s="111">
        <f t="shared" si="124"/>
        <v>0.13076535447330881</v>
      </c>
      <c r="AK570" s="2">
        <f t="shared" si="125"/>
        <v>338</v>
      </c>
    </row>
    <row r="571" spans="1:37">
      <c r="A571" s="2">
        <v>26</v>
      </c>
      <c r="B571" s="2" t="s">
        <v>90</v>
      </c>
      <c r="C571" s="2" t="s">
        <v>23</v>
      </c>
      <c r="D571" s="2" t="s">
        <v>412</v>
      </c>
      <c r="E571" s="2" t="s">
        <v>768</v>
      </c>
      <c r="F571" s="2" t="s">
        <v>64</v>
      </c>
      <c r="H571" s="2" t="s">
        <v>880</v>
      </c>
      <c r="I571" s="2">
        <v>9134</v>
      </c>
      <c r="J571" s="2">
        <v>433</v>
      </c>
      <c r="K571" s="110">
        <f t="shared" si="112"/>
        <v>4.7405298883293187E-2</v>
      </c>
      <c r="L571" s="44">
        <f t="shared" si="113"/>
        <v>1.019262677375</v>
      </c>
      <c r="M571" s="44">
        <f t="shared" si="114"/>
        <v>0.80103536243499995</v>
      </c>
      <c r="N571" s="44">
        <f t="shared" si="115"/>
        <v>0.34470196019000005</v>
      </c>
      <c r="O571" s="44">
        <f t="shared" si="116"/>
        <v>0</v>
      </c>
      <c r="P571" s="2">
        <v>848319</v>
      </c>
      <c r="Q571" s="2">
        <v>2.8761642319999998</v>
      </c>
      <c r="R571" s="111">
        <v>0.470791075</v>
      </c>
      <c r="S571" s="111">
        <v>0.36999323899999997</v>
      </c>
      <c r="T571" s="111">
        <v>0.159215686</v>
      </c>
      <c r="U571" s="111">
        <v>0</v>
      </c>
      <c r="V571" s="110">
        <f t="shared" si="117"/>
        <v>7.5476671817385583E-3</v>
      </c>
      <c r="W571" s="110">
        <v>0.22500000000000001</v>
      </c>
      <c r="X571" s="110">
        <v>0.22500000000000001</v>
      </c>
      <c r="Y571" s="110">
        <f t="shared" si="118"/>
        <v>0.14765145367499999</v>
      </c>
      <c r="Z571" s="2">
        <v>0.1</v>
      </c>
      <c r="AA571" s="2">
        <v>0.17499999999999999</v>
      </c>
      <c r="AB571" s="2">
        <v>0.22500000000000001</v>
      </c>
      <c r="AC571" s="110"/>
      <c r="AD571" s="44">
        <f t="shared" si="119"/>
        <v>0.89287410538050005</v>
      </c>
      <c r="AE571" s="44">
        <f t="shared" si="120"/>
        <v>1.2279872106128549</v>
      </c>
      <c r="AF571" s="44">
        <f t="shared" si="121"/>
        <v>0.67940756353449017</v>
      </c>
      <c r="AG571" s="44">
        <f t="shared" si="122"/>
        <v>0</v>
      </c>
      <c r="AH571" s="44">
        <f t="shared" si="123"/>
        <v>0.67940756353449017</v>
      </c>
      <c r="AI571" s="44">
        <v>4.3988888890000002</v>
      </c>
      <c r="AJ571" s="111">
        <f t="shared" si="124"/>
        <v>0.15444981236817282</v>
      </c>
      <c r="AK571" s="2">
        <f t="shared" si="125"/>
        <v>115</v>
      </c>
    </row>
    <row r="572" spans="1:37">
      <c r="A572" s="2">
        <v>27</v>
      </c>
      <c r="B572" s="2" t="s">
        <v>91</v>
      </c>
      <c r="C572" s="2" t="s">
        <v>22</v>
      </c>
      <c r="D572" s="2" t="s">
        <v>413</v>
      </c>
      <c r="E572" s="2" t="s">
        <v>768</v>
      </c>
      <c r="F572" s="2" t="s">
        <v>64</v>
      </c>
      <c r="H572" s="2" t="s">
        <v>880</v>
      </c>
      <c r="I572" s="2">
        <v>502</v>
      </c>
      <c r="J572" s="2">
        <v>0</v>
      </c>
      <c r="K572" s="110">
        <f t="shared" si="112"/>
        <v>0</v>
      </c>
      <c r="L572" s="44">
        <f t="shared" si="113"/>
        <v>0</v>
      </c>
      <c r="M572" s="44">
        <f t="shared" si="114"/>
        <v>0</v>
      </c>
      <c r="N572" s="44">
        <f t="shared" si="115"/>
        <v>0</v>
      </c>
      <c r="O572" s="44">
        <f t="shared" si="116"/>
        <v>0</v>
      </c>
      <c r="P572" s="2">
        <v>1267449</v>
      </c>
      <c r="Q572" s="2">
        <v>0</v>
      </c>
      <c r="R572" s="111">
        <v>0</v>
      </c>
      <c r="S572" s="111">
        <v>0</v>
      </c>
      <c r="T572" s="111">
        <v>1</v>
      </c>
      <c r="U572" s="111">
        <v>0</v>
      </c>
      <c r="V572" s="110">
        <f t="shared" si="117"/>
        <v>0</v>
      </c>
      <c r="W572" s="110">
        <v>0.24968750000000001</v>
      </c>
      <c r="X572" s="110">
        <v>0.22500000000000001</v>
      </c>
      <c r="Y572" s="110">
        <f t="shared" si="118"/>
        <v>0.22500000000000001</v>
      </c>
      <c r="Z572" s="2" t="s">
        <v>532</v>
      </c>
      <c r="AA572" s="2" t="s">
        <v>532</v>
      </c>
      <c r="AB572" s="2">
        <v>0.22500000000000001</v>
      </c>
      <c r="AC572" s="110"/>
      <c r="AD572" s="44">
        <f t="shared" si="119"/>
        <v>0</v>
      </c>
      <c r="AE572" s="44">
        <f t="shared" si="120"/>
        <v>0</v>
      </c>
      <c r="AF572" s="44">
        <f t="shared" si="121"/>
        <v>0</v>
      </c>
      <c r="AG572" s="44">
        <f t="shared" si="122"/>
        <v>0</v>
      </c>
      <c r="AH572" s="44">
        <f t="shared" si="123"/>
        <v>0</v>
      </c>
      <c r="AI572" s="44">
        <v>56.05</v>
      </c>
      <c r="AJ572" s="111">
        <f t="shared" si="124"/>
        <v>0</v>
      </c>
      <c r="AK572" s="2">
        <f t="shared" si="125"/>
        <v>0</v>
      </c>
    </row>
    <row r="573" spans="1:37">
      <c r="A573" s="2">
        <v>28</v>
      </c>
      <c r="B573" s="2" t="s">
        <v>92</v>
      </c>
      <c r="C573" s="2" t="s">
        <v>22</v>
      </c>
      <c r="D573" s="2" t="s">
        <v>413</v>
      </c>
      <c r="E573" s="2" t="s">
        <v>768</v>
      </c>
      <c r="F573" s="2" t="s">
        <v>64</v>
      </c>
      <c r="H573" s="2" t="s">
        <v>880</v>
      </c>
      <c r="I573" s="2">
        <v>11030</v>
      </c>
      <c r="J573" s="2">
        <v>3</v>
      </c>
      <c r="K573" s="110">
        <f t="shared" si="112"/>
        <v>2.7198549410698095E-4</v>
      </c>
      <c r="L573" s="44">
        <f t="shared" si="113"/>
        <v>0</v>
      </c>
      <c r="M573" s="44">
        <f t="shared" si="114"/>
        <v>0</v>
      </c>
      <c r="N573" s="44">
        <f t="shared" si="115"/>
        <v>1.0892494935000002E-2</v>
      </c>
      <c r="O573" s="44">
        <f t="shared" si="116"/>
        <v>4.1075050650000002E-3</v>
      </c>
      <c r="P573" s="2">
        <v>1326876</v>
      </c>
      <c r="Q573" s="2">
        <v>1.1962226149999999</v>
      </c>
      <c r="R573" s="111">
        <v>0</v>
      </c>
      <c r="S573" s="111">
        <v>0</v>
      </c>
      <c r="T573" s="111">
        <v>0.726166329</v>
      </c>
      <c r="U573" s="111">
        <v>0.273833671</v>
      </c>
      <c r="V573" s="110">
        <f t="shared" si="117"/>
        <v>2.7198549410698095E-4</v>
      </c>
      <c r="W573" s="110">
        <v>0.27518749999999997</v>
      </c>
      <c r="X573" s="110">
        <v>0.236851864</v>
      </c>
      <c r="Y573" s="110">
        <f t="shared" si="118"/>
        <v>0.23685186357296878</v>
      </c>
      <c r="Z573" s="2" t="s">
        <v>532</v>
      </c>
      <c r="AA573" s="2" t="s">
        <v>532</v>
      </c>
      <c r="AB573" s="2">
        <v>0.22500000000000001</v>
      </c>
      <c r="AC573" s="110">
        <v>0.26828125000000003</v>
      </c>
      <c r="AD573" s="44">
        <f t="shared" si="119"/>
        <v>0</v>
      </c>
      <c r="AE573" s="44">
        <f t="shared" si="120"/>
        <v>0</v>
      </c>
      <c r="AF573" s="44">
        <f t="shared" si="121"/>
        <v>2.1469107516885005E-2</v>
      </c>
      <c r="AG573" s="44">
        <f t="shared" si="122"/>
        <v>9.6532273566030946E-3</v>
      </c>
      <c r="AH573" s="44">
        <f t="shared" si="123"/>
        <v>3.1122334873488099E-2</v>
      </c>
      <c r="AI573" s="44">
        <v>56.05</v>
      </c>
      <c r="AJ573" s="111">
        <f t="shared" si="124"/>
        <v>5.5526021183743271E-4</v>
      </c>
      <c r="AK573" s="2">
        <f t="shared" si="125"/>
        <v>5</v>
      </c>
    </row>
    <row r="574" spans="1:37">
      <c r="A574" s="2">
        <v>29</v>
      </c>
      <c r="B574" s="2" t="s">
        <v>93</v>
      </c>
      <c r="C574" s="2" t="s">
        <v>22</v>
      </c>
      <c r="D574" s="2" t="s">
        <v>413</v>
      </c>
      <c r="E574" s="2" t="s">
        <v>768</v>
      </c>
      <c r="F574" s="2" t="s">
        <v>64</v>
      </c>
      <c r="H574" s="2" t="s">
        <v>880</v>
      </c>
      <c r="I574" s="2">
        <v>17619</v>
      </c>
      <c r="J574" s="2">
        <v>76</v>
      </c>
      <c r="K574" s="110">
        <f t="shared" si="112"/>
        <v>4.3135251716896533E-3</v>
      </c>
      <c r="L574" s="44">
        <f t="shared" si="113"/>
        <v>0</v>
      </c>
      <c r="M574" s="44">
        <f t="shared" si="114"/>
        <v>0.12654558827999998</v>
      </c>
      <c r="N574" s="44">
        <f t="shared" si="115"/>
        <v>0.16468130262</v>
      </c>
      <c r="O574" s="44">
        <f t="shared" si="116"/>
        <v>8.8773109099999997E-2</v>
      </c>
      <c r="P574" s="2">
        <v>1214450</v>
      </c>
      <c r="Q574" s="2">
        <v>3.654250491</v>
      </c>
      <c r="R574" s="111">
        <v>0</v>
      </c>
      <c r="S574" s="111">
        <v>0.33301470599999999</v>
      </c>
      <c r="T574" s="111">
        <v>0.43337184899999998</v>
      </c>
      <c r="U574" s="111">
        <v>0.233613445</v>
      </c>
      <c r="V574" s="110">
        <f t="shared" si="117"/>
        <v>2.8770578548158237E-3</v>
      </c>
      <c r="W574" s="110">
        <v>0.27625</v>
      </c>
      <c r="X574" s="110">
        <v>0.23922901899999999</v>
      </c>
      <c r="Y574" s="110">
        <f t="shared" si="118"/>
        <v>0.21783981090312499</v>
      </c>
      <c r="Z574" s="2" t="s">
        <v>532</v>
      </c>
      <c r="AA574" s="2">
        <v>0.17499999999999999</v>
      </c>
      <c r="AB574" s="2">
        <v>0.22500000000000001</v>
      </c>
      <c r="AC574" s="110">
        <v>0.265625</v>
      </c>
      <c r="AD574" s="44">
        <f t="shared" si="119"/>
        <v>0</v>
      </c>
      <c r="AE574" s="44">
        <f t="shared" si="120"/>
        <v>0.19399438683324</v>
      </c>
      <c r="AF574" s="44">
        <f t="shared" si="121"/>
        <v>0.32458684746401995</v>
      </c>
      <c r="AG574" s="44">
        <f t="shared" si="122"/>
        <v>0.20656392823706246</v>
      </c>
      <c r="AH574" s="44">
        <f t="shared" si="123"/>
        <v>0.53115077570108238</v>
      </c>
      <c r="AI574" s="44">
        <v>56.05</v>
      </c>
      <c r="AJ574" s="111">
        <f t="shared" si="124"/>
        <v>9.4763742319550828E-3</v>
      </c>
      <c r="AK574" s="2">
        <f t="shared" si="125"/>
        <v>84</v>
      </c>
    </row>
    <row r="575" spans="1:37">
      <c r="A575" s="2">
        <v>30</v>
      </c>
      <c r="B575" s="2" t="s">
        <v>94</v>
      </c>
      <c r="C575" s="2" t="s">
        <v>22</v>
      </c>
      <c r="D575" s="2" t="s">
        <v>413</v>
      </c>
      <c r="E575" s="2" t="s">
        <v>768</v>
      </c>
      <c r="F575" s="2" t="s">
        <v>64</v>
      </c>
      <c r="H575" s="2" t="s">
        <v>880</v>
      </c>
      <c r="I575" s="2">
        <v>8652</v>
      </c>
      <c r="J575" s="2">
        <v>67</v>
      </c>
      <c r="K575" s="110">
        <f t="shared" si="112"/>
        <v>7.743874248728618E-3</v>
      </c>
      <c r="L575" s="44">
        <f t="shared" si="113"/>
        <v>0</v>
      </c>
      <c r="M575" s="44">
        <f t="shared" si="114"/>
        <v>0.16800853904500002</v>
      </c>
      <c r="N575" s="44">
        <f t="shared" si="115"/>
        <v>0.166991460955</v>
      </c>
      <c r="O575" s="44">
        <f t="shared" si="116"/>
        <v>0</v>
      </c>
      <c r="P575" s="2">
        <v>1120654</v>
      </c>
      <c r="Q575" s="2">
        <v>1.67016553</v>
      </c>
      <c r="R575" s="111">
        <v>0</v>
      </c>
      <c r="S575" s="111">
        <v>0.50151802700000003</v>
      </c>
      <c r="T575" s="111">
        <v>0.49848197300000002</v>
      </c>
      <c r="U575" s="111">
        <v>0</v>
      </c>
      <c r="V575" s="110">
        <f t="shared" si="117"/>
        <v>3.8601817141701343E-3</v>
      </c>
      <c r="W575" s="110">
        <v>0.24331249999999999</v>
      </c>
      <c r="X575" s="110">
        <v>0.22500000000000001</v>
      </c>
      <c r="Y575" s="110">
        <f t="shared" si="118"/>
        <v>0.19992409864999999</v>
      </c>
      <c r="Z575" s="2" t="s">
        <v>532</v>
      </c>
      <c r="AA575" s="2">
        <v>0.17499999999999999</v>
      </c>
      <c r="AB575" s="2">
        <v>0.22500000000000001</v>
      </c>
      <c r="AC575" s="110"/>
      <c r="AD575" s="44">
        <f t="shared" si="119"/>
        <v>0</v>
      </c>
      <c r="AE575" s="44">
        <f t="shared" si="120"/>
        <v>0.25755709035598501</v>
      </c>
      <c r="AF575" s="44">
        <f t="shared" si="121"/>
        <v>0.32914016954230507</v>
      </c>
      <c r="AG575" s="44">
        <f t="shared" si="122"/>
        <v>0</v>
      </c>
      <c r="AH575" s="44">
        <f t="shared" si="123"/>
        <v>0.32914016954230507</v>
      </c>
      <c r="AI575" s="44">
        <v>56.05</v>
      </c>
      <c r="AJ575" s="111">
        <f t="shared" si="124"/>
        <v>5.8722599383105277E-3</v>
      </c>
      <c r="AK575" s="2">
        <f t="shared" si="125"/>
        <v>56</v>
      </c>
    </row>
    <row r="576" spans="1:37">
      <c r="A576" s="2">
        <v>31</v>
      </c>
      <c r="B576" s="2" t="s">
        <v>95</v>
      </c>
      <c r="C576" s="2" t="s">
        <v>22</v>
      </c>
      <c r="D576" s="2" t="s">
        <v>413</v>
      </c>
      <c r="E576" s="2" t="s">
        <v>768</v>
      </c>
      <c r="F576" s="2" t="s">
        <v>64</v>
      </c>
      <c r="H576" s="2" t="s">
        <v>880</v>
      </c>
      <c r="I576" s="2">
        <v>12491</v>
      </c>
      <c r="J576" s="2">
        <v>27</v>
      </c>
      <c r="K576" s="110">
        <f t="shared" si="112"/>
        <v>2.1615563205507967E-3</v>
      </c>
      <c r="L576" s="44">
        <f t="shared" si="113"/>
        <v>0</v>
      </c>
      <c r="M576" s="44">
        <f t="shared" si="114"/>
        <v>2.6205882345000001E-2</v>
      </c>
      <c r="N576" s="44">
        <f t="shared" si="115"/>
        <v>4.7647058760000006E-2</v>
      </c>
      <c r="O576" s="44">
        <f t="shared" si="116"/>
        <v>6.1147058760000005E-2</v>
      </c>
      <c r="P576" s="2">
        <v>1507209</v>
      </c>
      <c r="Q576" s="2">
        <v>2.0289357959999998</v>
      </c>
      <c r="R576" s="111">
        <v>0</v>
      </c>
      <c r="S576" s="111">
        <v>0.194117647</v>
      </c>
      <c r="T576" s="111">
        <v>0.35294117600000002</v>
      </c>
      <c r="U576" s="111">
        <v>0.452941176</v>
      </c>
      <c r="V576" s="110">
        <f t="shared" si="117"/>
        <v>1.741960091585942E-3</v>
      </c>
      <c r="W576" s="110">
        <v>0.28900000000000003</v>
      </c>
      <c r="X576" s="110">
        <v>0.25111747299999998</v>
      </c>
      <c r="Y576" s="110">
        <f t="shared" si="118"/>
        <v>0.23634172769724998</v>
      </c>
      <c r="Z576" s="2" t="s">
        <v>532</v>
      </c>
      <c r="AA576" s="2">
        <v>0.17499999999999999</v>
      </c>
      <c r="AB576" s="2">
        <v>0.22500000000000001</v>
      </c>
      <c r="AC576" s="110">
        <v>0.27146874999999998</v>
      </c>
      <c r="AD576" s="44">
        <f t="shared" si="119"/>
        <v>0</v>
      </c>
      <c r="AE576" s="44">
        <f t="shared" si="120"/>
        <v>4.0173617634885E-2</v>
      </c>
      <c r="AF576" s="44">
        <f t="shared" si="121"/>
        <v>9.3912352815960012E-2</v>
      </c>
      <c r="AG576" s="44">
        <f t="shared" si="122"/>
        <v>0.14541175672392284</v>
      </c>
      <c r="AH576" s="44">
        <f t="shared" si="123"/>
        <v>0.23932410953988287</v>
      </c>
      <c r="AI576" s="44">
        <v>56.05</v>
      </c>
      <c r="AJ576" s="111">
        <f t="shared" si="124"/>
        <v>4.2698324627989809E-3</v>
      </c>
      <c r="AK576" s="2">
        <f t="shared" si="125"/>
        <v>36</v>
      </c>
    </row>
    <row r="577" spans="1:37">
      <c r="A577" s="2">
        <v>32</v>
      </c>
      <c r="B577" s="2" t="s">
        <v>96</v>
      </c>
      <c r="C577" s="2" t="s">
        <v>22</v>
      </c>
      <c r="D577" s="2" t="s">
        <v>413</v>
      </c>
      <c r="E577" s="2" t="s">
        <v>768</v>
      </c>
      <c r="F577" s="2" t="s">
        <v>64</v>
      </c>
      <c r="H577" s="2" t="s">
        <v>880</v>
      </c>
      <c r="I577" s="2">
        <v>13991</v>
      </c>
      <c r="J577" s="2">
        <v>43</v>
      </c>
      <c r="K577" s="110">
        <f t="shared" si="112"/>
        <v>3.0734043313558716E-3</v>
      </c>
      <c r="L577" s="44">
        <f t="shared" si="113"/>
        <v>0</v>
      </c>
      <c r="M577" s="44">
        <f t="shared" si="114"/>
        <v>0</v>
      </c>
      <c r="N577" s="44">
        <f t="shared" si="115"/>
        <v>5.3307352840000002E-2</v>
      </c>
      <c r="O577" s="44">
        <f t="shared" si="116"/>
        <v>0.16169264716000001</v>
      </c>
      <c r="P577" s="2">
        <v>1684500</v>
      </c>
      <c r="Q577" s="2">
        <v>5.1545743750000002</v>
      </c>
      <c r="R577" s="111">
        <v>0</v>
      </c>
      <c r="S577" s="111">
        <v>0</v>
      </c>
      <c r="T577" s="111">
        <v>0.24794117600000001</v>
      </c>
      <c r="U577" s="111">
        <v>0.75205882400000001</v>
      </c>
      <c r="V577" s="110">
        <f t="shared" si="117"/>
        <v>3.0734043313558716E-3</v>
      </c>
      <c r="W577" s="110">
        <v>0.32353124999999999</v>
      </c>
      <c r="X577" s="110">
        <v>0.27193317099999997</v>
      </c>
      <c r="Y577" s="110">
        <f t="shared" si="118"/>
        <v>0.27193317098524999</v>
      </c>
      <c r="Z577" s="2" t="s">
        <v>532</v>
      </c>
      <c r="AA577" s="2" t="s">
        <v>532</v>
      </c>
      <c r="AB577" s="2">
        <v>0.22500000000000001</v>
      </c>
      <c r="AC577" s="110">
        <v>0.28740624999999997</v>
      </c>
      <c r="AD577" s="44">
        <f t="shared" si="119"/>
        <v>0</v>
      </c>
      <c r="AE577" s="44">
        <f t="shared" si="120"/>
        <v>0</v>
      </c>
      <c r="AF577" s="44">
        <f t="shared" si="121"/>
        <v>0.10506879244764</v>
      </c>
      <c r="AG577" s="44">
        <f t="shared" si="122"/>
        <v>0.40709014178597991</v>
      </c>
      <c r="AH577" s="44">
        <f t="shared" si="123"/>
        <v>0.51215893423361991</v>
      </c>
      <c r="AI577" s="44">
        <v>56.05</v>
      </c>
      <c r="AJ577" s="111">
        <f t="shared" si="124"/>
        <v>9.1375367392260466E-3</v>
      </c>
      <c r="AK577" s="2">
        <f t="shared" si="125"/>
        <v>72</v>
      </c>
    </row>
    <row r="578" spans="1:37">
      <c r="A578" s="2">
        <v>33</v>
      </c>
      <c r="B578" s="2" t="s">
        <v>97</v>
      </c>
      <c r="C578" s="2" t="s">
        <v>22</v>
      </c>
      <c r="D578" s="2" t="s">
        <v>413</v>
      </c>
      <c r="E578" s="2" t="s">
        <v>768</v>
      </c>
      <c r="F578" s="2" t="s">
        <v>64</v>
      </c>
      <c r="H578" s="2" t="s">
        <v>880</v>
      </c>
      <c r="I578" s="2">
        <v>9255</v>
      </c>
      <c r="J578" s="2">
        <v>35</v>
      </c>
      <c r="K578" s="110">
        <f t="shared" si="112"/>
        <v>3.7817396002160996E-3</v>
      </c>
      <c r="L578" s="44">
        <f t="shared" si="113"/>
        <v>0</v>
      </c>
      <c r="M578" s="44">
        <f t="shared" si="114"/>
        <v>2.9502262474999999E-2</v>
      </c>
      <c r="N578" s="44">
        <f t="shared" si="115"/>
        <v>5.4298642474999999E-2</v>
      </c>
      <c r="O578" s="44">
        <f t="shared" si="116"/>
        <v>9.1199095049999984E-2</v>
      </c>
      <c r="P578" s="2">
        <v>1219394</v>
      </c>
      <c r="Q578" s="2">
        <v>2.0904635169999999</v>
      </c>
      <c r="R578" s="111">
        <v>0</v>
      </c>
      <c r="S578" s="111">
        <v>0.16858435699999999</v>
      </c>
      <c r="T578" s="111">
        <v>0.31027795699999999</v>
      </c>
      <c r="U578" s="111">
        <v>0.52113768599999999</v>
      </c>
      <c r="V578" s="110">
        <f t="shared" si="117"/>
        <v>3.1441974613722313E-3</v>
      </c>
      <c r="W578" s="110">
        <v>0.28474999999999995</v>
      </c>
      <c r="X578" s="110">
        <v>0.24999787300000001</v>
      </c>
      <c r="Y578" s="110">
        <f t="shared" si="118"/>
        <v>0.23735440448978751</v>
      </c>
      <c r="Z578" s="2" t="s">
        <v>532</v>
      </c>
      <c r="AA578" s="2">
        <v>0.17499999999999999</v>
      </c>
      <c r="AB578" s="2">
        <v>0.22500000000000001</v>
      </c>
      <c r="AC578" s="110">
        <v>0.26488125000000001</v>
      </c>
      <c r="AD578" s="44">
        <f t="shared" si="119"/>
        <v>0</v>
      </c>
      <c r="AE578" s="44">
        <f t="shared" si="120"/>
        <v>4.5226968374175003E-2</v>
      </c>
      <c r="AF578" s="44">
        <f t="shared" si="121"/>
        <v>0.107022624318225</v>
      </c>
      <c r="AG578" s="44">
        <f t="shared" si="122"/>
        <v>0.21161470939044422</v>
      </c>
      <c r="AH578" s="44">
        <f t="shared" si="123"/>
        <v>0.3186373337086692</v>
      </c>
      <c r="AI578" s="44">
        <v>56.05</v>
      </c>
      <c r="AJ578" s="111">
        <f t="shared" si="124"/>
        <v>5.6848766049717968E-3</v>
      </c>
      <c r="AK578" s="2">
        <f t="shared" si="125"/>
        <v>48</v>
      </c>
    </row>
    <row r="579" spans="1:37">
      <c r="A579" s="2">
        <v>34</v>
      </c>
      <c r="B579" s="2" t="s">
        <v>98</v>
      </c>
      <c r="C579" s="2" t="s">
        <v>22</v>
      </c>
      <c r="D579" s="2" t="s">
        <v>413</v>
      </c>
      <c r="E579" s="2" t="s">
        <v>768</v>
      </c>
      <c r="F579" s="2" t="s">
        <v>64</v>
      </c>
      <c r="H579" s="2" t="s">
        <v>880</v>
      </c>
      <c r="I579" s="2">
        <v>5369</v>
      </c>
      <c r="J579" s="2">
        <v>5</v>
      </c>
      <c r="K579" s="110">
        <f t="shared" si="112"/>
        <v>9.312721177127957E-4</v>
      </c>
      <c r="L579" s="44">
        <f t="shared" si="113"/>
        <v>0</v>
      </c>
      <c r="M579" s="44">
        <f t="shared" si="114"/>
        <v>3.1951871750000001E-3</v>
      </c>
      <c r="N579" s="44">
        <f t="shared" si="115"/>
        <v>9.1673032750000001E-3</v>
      </c>
      <c r="O579" s="44">
        <f t="shared" si="116"/>
        <v>1.263750955E-2</v>
      </c>
      <c r="P579" s="2">
        <v>1213311</v>
      </c>
      <c r="Q579" s="2">
        <v>1.0153164219999999</v>
      </c>
      <c r="R579" s="111">
        <v>0</v>
      </c>
      <c r="S579" s="111">
        <v>0.127807487</v>
      </c>
      <c r="T579" s="111">
        <v>0.36669213099999998</v>
      </c>
      <c r="U579" s="111">
        <v>0.50550038200000003</v>
      </c>
      <c r="V579" s="110">
        <f t="shared" si="117"/>
        <v>8.1224856863475507E-4</v>
      </c>
      <c r="W579" s="110">
        <v>0.28634375000000001</v>
      </c>
      <c r="X579" s="110">
        <v>0.248052569</v>
      </c>
      <c r="Y579" s="110">
        <f t="shared" si="118"/>
        <v>0.23871590334404999</v>
      </c>
      <c r="Z579" s="2" t="s">
        <v>532</v>
      </c>
      <c r="AA579" s="2">
        <v>0.17499999999999999</v>
      </c>
      <c r="AB579" s="2">
        <v>0.22500000000000001</v>
      </c>
      <c r="AC579" s="110">
        <v>0.26477499999999998</v>
      </c>
      <c r="AD579" s="44">
        <f t="shared" si="119"/>
        <v>0</v>
      </c>
      <c r="AE579" s="44">
        <f t="shared" si="120"/>
        <v>4.8982219392749993E-3</v>
      </c>
      <c r="AF579" s="44">
        <f t="shared" si="121"/>
        <v>1.8068754755025E-2</v>
      </c>
      <c r="AG579" s="44">
        <f t="shared" si="122"/>
        <v>2.9311806138046948E-2</v>
      </c>
      <c r="AH579" s="44">
        <f t="shared" si="123"/>
        <v>4.7380560893071952E-2</v>
      </c>
      <c r="AI579" s="44">
        <v>56.05</v>
      </c>
      <c r="AJ579" s="111">
        <f t="shared" si="124"/>
        <v>8.4532668854722486E-4</v>
      </c>
      <c r="AK579" s="2">
        <f t="shared" si="125"/>
        <v>7</v>
      </c>
    </row>
    <row r="580" spans="1:37">
      <c r="A580" s="2">
        <v>69</v>
      </c>
      <c r="B580" s="2" t="s">
        <v>133</v>
      </c>
      <c r="C580" s="2" t="s">
        <v>21</v>
      </c>
      <c r="D580" s="2" t="s">
        <v>415</v>
      </c>
      <c r="E580" s="2" t="s">
        <v>768</v>
      </c>
      <c r="F580" s="2" t="s">
        <v>64</v>
      </c>
      <c r="H580" s="2" t="s">
        <v>880</v>
      </c>
      <c r="I580" s="2">
        <v>2497</v>
      </c>
      <c r="J580" s="2">
        <v>1</v>
      </c>
      <c r="K580" s="110">
        <f t="shared" si="112"/>
        <v>4.0048057669203043E-4</v>
      </c>
      <c r="L580" s="44">
        <f t="shared" si="113"/>
        <v>0</v>
      </c>
      <c r="M580" s="44">
        <f t="shared" si="114"/>
        <v>0</v>
      </c>
      <c r="N580" s="44">
        <f t="shared" si="115"/>
        <v>0</v>
      </c>
      <c r="O580" s="44">
        <f t="shared" si="116"/>
        <v>5.0000000000000001E-3</v>
      </c>
      <c r="P580" s="2">
        <v>1789174</v>
      </c>
      <c r="Q580" s="2">
        <v>0.33365104899999998</v>
      </c>
      <c r="R580" s="111">
        <v>0</v>
      </c>
      <c r="S580" s="111">
        <v>0</v>
      </c>
      <c r="T580" s="111">
        <v>0</v>
      </c>
      <c r="U580" s="111">
        <v>1</v>
      </c>
      <c r="V580" s="110">
        <f t="shared" si="117"/>
        <v>4.0048057669203043E-4</v>
      </c>
      <c r="W580" s="110">
        <v>0.43881250000000005</v>
      </c>
      <c r="X580" s="110">
        <v>0.38940625000000001</v>
      </c>
      <c r="Y580" s="110">
        <f t="shared" si="118"/>
        <v>0.38940625000000001</v>
      </c>
      <c r="Z580" s="2" t="s">
        <v>532</v>
      </c>
      <c r="AA580" s="2" t="s">
        <v>532</v>
      </c>
      <c r="AB580" s="2" t="s">
        <v>532</v>
      </c>
      <c r="AC580" s="110">
        <v>0.38940625000000001</v>
      </c>
      <c r="AD580" s="44">
        <f t="shared" si="119"/>
        <v>0</v>
      </c>
      <c r="AE580" s="44">
        <f t="shared" si="120"/>
        <v>0</v>
      </c>
      <c r="AF580" s="44">
        <f t="shared" si="121"/>
        <v>0</v>
      </c>
      <c r="AG580" s="44">
        <f t="shared" si="122"/>
        <v>1.7055993750000002E-2</v>
      </c>
      <c r="AH580" s="44">
        <f t="shared" si="123"/>
        <v>1.7055993750000002E-2</v>
      </c>
      <c r="AI580" s="44">
        <v>31.153888889000001</v>
      </c>
      <c r="AJ580" s="111">
        <f t="shared" si="124"/>
        <v>5.4747559159531545E-4</v>
      </c>
      <c r="AK580" s="2">
        <f t="shared" si="125"/>
        <v>2</v>
      </c>
    </row>
    <row r="581" spans="1:37">
      <c r="A581" s="2">
        <v>70</v>
      </c>
      <c r="B581" s="2" t="s">
        <v>134</v>
      </c>
      <c r="C581" s="2" t="s">
        <v>21</v>
      </c>
      <c r="D581" s="2" t="s">
        <v>415</v>
      </c>
      <c r="E581" s="2" t="s">
        <v>768</v>
      </c>
      <c r="F581" s="2" t="s">
        <v>64</v>
      </c>
      <c r="H581" s="2" t="s">
        <v>880</v>
      </c>
      <c r="I581" s="2">
        <v>7090</v>
      </c>
      <c r="J581" s="2">
        <v>14</v>
      </c>
      <c r="K581" s="110">
        <f t="shared" si="112"/>
        <v>1.9746121297602257E-3</v>
      </c>
      <c r="L581" s="44">
        <f t="shared" si="113"/>
        <v>0</v>
      </c>
      <c r="M581" s="44">
        <f t="shared" si="114"/>
        <v>0</v>
      </c>
      <c r="N581" s="44">
        <f t="shared" si="115"/>
        <v>0</v>
      </c>
      <c r="O581" s="44">
        <f t="shared" si="116"/>
        <v>7.0000000000000007E-2</v>
      </c>
      <c r="P581" s="2">
        <v>827499</v>
      </c>
      <c r="Q581" s="2">
        <v>4.8758986420000001</v>
      </c>
      <c r="R581" s="111">
        <v>0</v>
      </c>
      <c r="S581" s="111">
        <v>0</v>
      </c>
      <c r="T581" s="111">
        <v>0</v>
      </c>
      <c r="U581" s="111">
        <v>1</v>
      </c>
      <c r="V581" s="110">
        <f t="shared" si="117"/>
        <v>1.9746121297602257E-3</v>
      </c>
      <c r="W581" s="110">
        <v>0.41650000000000004</v>
      </c>
      <c r="X581" s="110">
        <v>0.36125000000000002</v>
      </c>
      <c r="Y581" s="110">
        <f t="shared" si="118"/>
        <v>0.36125000000000002</v>
      </c>
      <c r="Z581" s="2" t="s">
        <v>532</v>
      </c>
      <c r="AA581" s="2" t="s">
        <v>532</v>
      </c>
      <c r="AB581" s="2" t="s">
        <v>532</v>
      </c>
      <c r="AC581" s="110">
        <v>0.36125000000000002</v>
      </c>
      <c r="AD581" s="44">
        <f t="shared" si="119"/>
        <v>0</v>
      </c>
      <c r="AE581" s="44">
        <f t="shared" si="120"/>
        <v>0</v>
      </c>
      <c r="AF581" s="44">
        <f t="shared" si="121"/>
        <v>0</v>
      </c>
      <c r="AG581" s="44">
        <f t="shared" si="122"/>
        <v>0.22151850000000003</v>
      </c>
      <c r="AH581" s="44">
        <f t="shared" si="123"/>
        <v>0.22151850000000003</v>
      </c>
      <c r="AI581" s="44">
        <v>31.153888889000001</v>
      </c>
      <c r="AJ581" s="111">
        <f t="shared" si="124"/>
        <v>7.1104606166267443E-3</v>
      </c>
      <c r="AK581" s="2">
        <f t="shared" si="125"/>
        <v>23</v>
      </c>
    </row>
    <row r="582" spans="1:37">
      <c r="A582" s="2">
        <v>71</v>
      </c>
      <c r="B582" s="2" t="s">
        <v>135</v>
      </c>
      <c r="C582" s="2" t="s">
        <v>21</v>
      </c>
      <c r="D582" s="2" t="s">
        <v>415</v>
      </c>
      <c r="E582" s="2" t="s">
        <v>768</v>
      </c>
      <c r="F582" s="2" t="s">
        <v>64</v>
      </c>
      <c r="H582" s="2" t="s">
        <v>880</v>
      </c>
      <c r="I582" s="2">
        <v>11883</v>
      </c>
      <c r="J582" s="2">
        <v>78</v>
      </c>
      <c r="K582" s="110">
        <f t="shared" si="112"/>
        <v>6.5639989901540019E-3</v>
      </c>
      <c r="L582" s="44">
        <f t="shared" si="113"/>
        <v>0</v>
      </c>
      <c r="M582" s="44">
        <f t="shared" si="114"/>
        <v>0</v>
      </c>
      <c r="N582" s="44">
        <f t="shared" si="115"/>
        <v>0</v>
      </c>
      <c r="O582" s="44">
        <f t="shared" si="116"/>
        <v>0.39</v>
      </c>
      <c r="P582" s="2">
        <v>1211770</v>
      </c>
      <c r="Q582" s="2">
        <v>12.281779958</v>
      </c>
      <c r="R582" s="111">
        <v>0</v>
      </c>
      <c r="S582" s="111">
        <v>0</v>
      </c>
      <c r="T582" s="111">
        <v>0</v>
      </c>
      <c r="U582" s="111">
        <v>1</v>
      </c>
      <c r="V582" s="110">
        <f t="shared" si="117"/>
        <v>6.5639989901540019E-3</v>
      </c>
      <c r="W582" s="110">
        <v>0.41862499999999991</v>
      </c>
      <c r="X582" s="110">
        <v>0.34849999999999998</v>
      </c>
      <c r="Y582" s="110">
        <f t="shared" si="118"/>
        <v>0.34849999999999998</v>
      </c>
      <c r="Z582" s="2" t="s">
        <v>532</v>
      </c>
      <c r="AA582" s="2" t="s">
        <v>532</v>
      </c>
      <c r="AB582" s="2" t="s">
        <v>532</v>
      </c>
      <c r="AC582" s="110">
        <v>0.34849999999999998</v>
      </c>
      <c r="AD582" s="44">
        <f t="shared" si="119"/>
        <v>0</v>
      </c>
      <c r="AE582" s="44">
        <f t="shared" si="120"/>
        <v>0</v>
      </c>
      <c r="AF582" s="44">
        <f t="shared" si="121"/>
        <v>0</v>
      </c>
      <c r="AG582" s="44">
        <f t="shared" si="122"/>
        <v>1.1906154000000002</v>
      </c>
      <c r="AH582" s="44">
        <f t="shared" si="123"/>
        <v>1.1906154000000002</v>
      </c>
      <c r="AI582" s="44">
        <v>31.153888889000001</v>
      </c>
      <c r="AJ582" s="111">
        <f t="shared" si="124"/>
        <v>3.8217232020121561E-2</v>
      </c>
      <c r="AK582" s="2">
        <f t="shared" si="125"/>
        <v>130</v>
      </c>
    </row>
    <row r="583" spans="1:37">
      <c r="A583" s="2">
        <v>72</v>
      </c>
      <c r="B583" s="2" t="s">
        <v>136</v>
      </c>
      <c r="C583" s="2" t="s">
        <v>21</v>
      </c>
      <c r="D583" s="2" t="s">
        <v>415</v>
      </c>
      <c r="E583" s="2" t="s">
        <v>768</v>
      </c>
      <c r="F583" s="2" t="s">
        <v>64</v>
      </c>
      <c r="H583" s="2" t="s">
        <v>880</v>
      </c>
      <c r="I583" s="2">
        <v>13020</v>
      </c>
      <c r="J583" s="2">
        <v>74</v>
      </c>
      <c r="K583" s="110">
        <f t="shared" ref="K583:K646" si="126">J583/I583</f>
        <v>5.6835637480798775E-3</v>
      </c>
      <c r="L583" s="44">
        <f t="shared" ref="L583:L646" si="127">R583*$J583*$D$2/1000</f>
        <v>0</v>
      </c>
      <c r="M583" s="44">
        <f t="shared" ref="M583:M646" si="128">S583*$J583*$D$2/1000</f>
        <v>0</v>
      </c>
      <c r="N583" s="44">
        <f t="shared" ref="N583:N646" si="129">T583*$J583*$D$2/1000</f>
        <v>0</v>
      </c>
      <c r="O583" s="44">
        <f t="shared" ref="O583:O646" si="130">U583*$J583*$D$2/1000</f>
        <v>0.37</v>
      </c>
      <c r="P583" s="2">
        <v>1293309</v>
      </c>
      <c r="Q583" s="2">
        <v>7.473727276</v>
      </c>
      <c r="R583" s="111">
        <v>0</v>
      </c>
      <c r="S583" s="111">
        <v>0</v>
      </c>
      <c r="T583" s="111">
        <v>0</v>
      </c>
      <c r="U583" s="111">
        <v>1</v>
      </c>
      <c r="V583" s="110">
        <f t="shared" ref="V583:V646" si="131">K583*(T583+U583)</f>
        <v>5.6835637480798775E-3</v>
      </c>
      <c r="W583" s="110">
        <v>0.45156249999999998</v>
      </c>
      <c r="X583" s="110">
        <v>0.35593750000000002</v>
      </c>
      <c r="Y583" s="110">
        <f t="shared" ref="Y583:Y646" si="132">SUMPRODUCT(R583:U583,Z583:AC583)</f>
        <v>0.35593750000000002</v>
      </c>
      <c r="Z583" s="2" t="s">
        <v>532</v>
      </c>
      <c r="AA583" s="2" t="s">
        <v>532</v>
      </c>
      <c r="AB583" s="2" t="s">
        <v>532</v>
      </c>
      <c r="AC583" s="110">
        <v>0.35593750000000002</v>
      </c>
      <c r="AD583" s="44">
        <f t="shared" ref="AD583:AD646" si="133">IFERROR(L583*Z583*8760/1000,0)</f>
        <v>0</v>
      </c>
      <c r="AE583" s="44">
        <f t="shared" ref="AE583:AE646" si="134">IFERROR(M583*AA583*8760/1000,0)</f>
        <v>0</v>
      </c>
      <c r="AF583" s="44">
        <f t="shared" ref="AF583:AF646" si="135">IFERROR(N583*AB583*8760/1000,0)</f>
        <v>0</v>
      </c>
      <c r="AG583" s="44">
        <f t="shared" ref="AG583:AG646" si="136">IFERROR(O583*AC583*8760/1000,0)</f>
        <v>1.1536646250000002</v>
      </c>
      <c r="AH583" s="44">
        <f t="shared" ref="AH583:AH646" si="137">AF583+AG583</f>
        <v>1.1536646250000002</v>
      </c>
      <c r="AI583" s="44">
        <v>31.153888889000001</v>
      </c>
      <c r="AJ583" s="111">
        <f t="shared" ref="AJ583:AJ646" si="138">AH583/AI583</f>
        <v>3.7031159387852314E-2</v>
      </c>
      <c r="AK583" s="2">
        <f t="shared" ref="AK583:AK646" si="139">ROUND((O583+N583)/0.003,0)</f>
        <v>123</v>
      </c>
    </row>
    <row r="584" spans="1:37">
      <c r="A584" s="2">
        <v>73</v>
      </c>
      <c r="B584" s="2" t="s">
        <v>137</v>
      </c>
      <c r="C584" s="2" t="s">
        <v>21</v>
      </c>
      <c r="D584" s="2" t="s">
        <v>415</v>
      </c>
      <c r="E584" s="2" t="s">
        <v>768</v>
      </c>
      <c r="F584" s="2" t="s">
        <v>64</v>
      </c>
      <c r="H584" s="2" t="s">
        <v>880</v>
      </c>
      <c r="I584" s="2">
        <v>7808</v>
      </c>
      <c r="J584" s="2">
        <v>96</v>
      </c>
      <c r="K584" s="110">
        <f t="shared" si="126"/>
        <v>1.2295081967213115E-2</v>
      </c>
      <c r="L584" s="44">
        <f t="shared" si="127"/>
        <v>0</v>
      </c>
      <c r="M584" s="44">
        <f t="shared" si="128"/>
        <v>0</v>
      </c>
      <c r="N584" s="44">
        <f t="shared" si="129"/>
        <v>0</v>
      </c>
      <c r="O584" s="44">
        <f t="shared" si="130"/>
        <v>0.48</v>
      </c>
      <c r="P584" s="2">
        <v>585499</v>
      </c>
      <c r="Q584" s="2">
        <v>18.678777546999999</v>
      </c>
      <c r="R584" s="111">
        <v>0</v>
      </c>
      <c r="S584" s="111">
        <v>0</v>
      </c>
      <c r="T584" s="111">
        <v>0</v>
      </c>
      <c r="U584" s="111">
        <v>1</v>
      </c>
      <c r="V584" s="110">
        <f t="shared" si="131"/>
        <v>1.2295081967213115E-2</v>
      </c>
      <c r="W584" s="110">
        <v>0.47228125000000004</v>
      </c>
      <c r="X584" s="110">
        <v>0.39259375000000002</v>
      </c>
      <c r="Y584" s="110">
        <f t="shared" si="132"/>
        <v>0.39259375000000002</v>
      </c>
      <c r="Z584" s="2" t="s">
        <v>532</v>
      </c>
      <c r="AA584" s="2" t="s">
        <v>532</v>
      </c>
      <c r="AB584" s="2" t="s">
        <v>532</v>
      </c>
      <c r="AC584" s="110">
        <v>0.39259375000000002</v>
      </c>
      <c r="AD584" s="44">
        <f t="shared" si="133"/>
        <v>0</v>
      </c>
      <c r="AE584" s="44">
        <f t="shared" si="134"/>
        <v>0</v>
      </c>
      <c r="AF584" s="44">
        <f t="shared" si="135"/>
        <v>0</v>
      </c>
      <c r="AG584" s="44">
        <f t="shared" si="136"/>
        <v>1.6507782</v>
      </c>
      <c r="AH584" s="44">
        <f t="shared" si="137"/>
        <v>1.6507782</v>
      </c>
      <c r="AI584" s="44">
        <v>31.153888889000001</v>
      </c>
      <c r="AJ584" s="111">
        <f t="shared" si="138"/>
        <v>5.2987869536341145E-2</v>
      </c>
      <c r="AK584" s="2">
        <f t="shared" si="139"/>
        <v>160</v>
      </c>
    </row>
    <row r="585" spans="1:37">
      <c r="A585" s="2">
        <v>74</v>
      </c>
      <c r="B585" s="2" t="s">
        <v>138</v>
      </c>
      <c r="C585" s="2" t="s">
        <v>20</v>
      </c>
      <c r="D585" s="2" t="s">
        <v>416</v>
      </c>
      <c r="E585" s="2" t="s">
        <v>768</v>
      </c>
      <c r="F585" s="2" t="s">
        <v>64</v>
      </c>
      <c r="H585" s="2" t="s">
        <v>880</v>
      </c>
      <c r="I585" s="2">
        <v>45088</v>
      </c>
      <c r="J585" s="2">
        <v>2033</v>
      </c>
      <c r="K585" s="110">
        <f t="shared" si="126"/>
        <v>4.508960255500355E-2</v>
      </c>
      <c r="L585" s="44">
        <f t="shared" si="127"/>
        <v>0</v>
      </c>
      <c r="M585" s="44">
        <f t="shared" si="128"/>
        <v>0</v>
      </c>
      <c r="N585" s="44">
        <f t="shared" si="129"/>
        <v>2.51799672897</v>
      </c>
      <c r="O585" s="44">
        <f t="shared" si="130"/>
        <v>7.64700327103</v>
      </c>
      <c r="P585" s="2">
        <v>1315944</v>
      </c>
      <c r="Q585" s="2">
        <v>41.262432060999998</v>
      </c>
      <c r="R585" s="111">
        <v>0</v>
      </c>
      <c r="S585" s="111">
        <v>0</v>
      </c>
      <c r="T585" s="111">
        <v>0.24771241799999999</v>
      </c>
      <c r="U585" s="111">
        <v>0.75228758200000001</v>
      </c>
      <c r="V585" s="110">
        <f t="shared" si="131"/>
        <v>4.508960255500355E-2</v>
      </c>
      <c r="W585" s="110">
        <v>0.33043750000000005</v>
      </c>
      <c r="X585" s="110">
        <v>0.26914987699999998</v>
      </c>
      <c r="Y585" s="110">
        <f t="shared" si="132"/>
        <v>0.26914987746862501</v>
      </c>
      <c r="Z585" s="2" t="s">
        <v>532</v>
      </c>
      <c r="AA585" s="2" t="s">
        <v>532</v>
      </c>
      <c r="AB585" s="2">
        <v>0.22500000000000001</v>
      </c>
      <c r="AC585" s="110">
        <v>0.28368749999999998</v>
      </c>
      <c r="AD585" s="44">
        <f t="shared" si="133"/>
        <v>0</v>
      </c>
      <c r="AE585" s="44">
        <f t="shared" si="134"/>
        <v>0</v>
      </c>
      <c r="AF585" s="44">
        <f t="shared" si="135"/>
        <v>4.9629715527998695</v>
      </c>
      <c r="AG585" s="44">
        <f t="shared" si="136"/>
        <v>19.003586946344829</v>
      </c>
      <c r="AH585" s="44">
        <f t="shared" si="137"/>
        <v>23.966558499144696</v>
      </c>
      <c r="AI585" s="44">
        <v>7.2988888889999997</v>
      </c>
      <c r="AJ585" s="111">
        <f t="shared" si="138"/>
        <v>3.2835899906990211</v>
      </c>
      <c r="AK585" s="2">
        <f t="shared" si="139"/>
        <v>3388</v>
      </c>
    </row>
    <row r="586" spans="1:37">
      <c r="A586" s="2">
        <v>104</v>
      </c>
      <c r="B586" s="2" t="s">
        <v>159</v>
      </c>
      <c r="C586" s="2" t="s">
        <v>19</v>
      </c>
      <c r="D586" s="2" t="s">
        <v>419</v>
      </c>
      <c r="E586" s="2" t="s">
        <v>768</v>
      </c>
      <c r="F586" s="2" t="s">
        <v>64</v>
      </c>
      <c r="H586" s="2" t="s">
        <v>880</v>
      </c>
      <c r="I586" s="2">
        <v>64065</v>
      </c>
      <c r="J586" s="2">
        <v>525</v>
      </c>
      <c r="K586" s="110">
        <f t="shared" si="126"/>
        <v>8.1948021540622813E-3</v>
      </c>
      <c r="L586" s="44">
        <f t="shared" si="127"/>
        <v>0</v>
      </c>
      <c r="M586" s="44">
        <f t="shared" si="128"/>
        <v>0</v>
      </c>
      <c r="N586" s="44">
        <f t="shared" si="129"/>
        <v>0.80294117662499997</v>
      </c>
      <c r="O586" s="44">
        <f t="shared" si="130"/>
        <v>1.8220588233750001</v>
      </c>
      <c r="P586" s="2">
        <v>1379116</v>
      </c>
      <c r="Q586" s="2">
        <v>10.741984067000001</v>
      </c>
      <c r="R586" s="111">
        <v>0</v>
      </c>
      <c r="S586" s="111">
        <v>0</v>
      </c>
      <c r="T586" s="111">
        <v>0.305882353</v>
      </c>
      <c r="U586" s="111">
        <v>0.694117647</v>
      </c>
      <c r="V586" s="110">
        <f t="shared" si="131"/>
        <v>8.1948021540622813E-3</v>
      </c>
      <c r="W586" s="110">
        <v>0.32459375000000001</v>
      </c>
      <c r="X586" s="110">
        <v>0.26737491800000002</v>
      </c>
      <c r="Y586" s="110">
        <f t="shared" si="132"/>
        <v>0.26737491821993831</v>
      </c>
      <c r="Z586" s="2" t="s">
        <v>532</v>
      </c>
      <c r="AA586" s="2" t="s">
        <v>532</v>
      </c>
      <c r="AB586" s="2">
        <v>0.22500000000000001</v>
      </c>
      <c r="AC586" s="110">
        <v>0.28604861100000001</v>
      </c>
      <c r="AD586" s="44">
        <f t="shared" si="133"/>
        <v>0</v>
      </c>
      <c r="AE586" s="44">
        <f t="shared" si="134"/>
        <v>0</v>
      </c>
      <c r="AF586" s="44">
        <f t="shared" si="135"/>
        <v>1.5825970591278751</v>
      </c>
      <c r="AG586" s="44">
        <f t="shared" si="136"/>
        <v>4.5656891853396075</v>
      </c>
      <c r="AH586" s="44">
        <f t="shared" si="137"/>
        <v>6.1482862444674824</v>
      </c>
      <c r="AI586" s="44">
        <v>80.83</v>
      </c>
      <c r="AJ586" s="111">
        <f t="shared" si="138"/>
        <v>7.6064409804125724E-2</v>
      </c>
      <c r="AK586" s="2">
        <f t="shared" si="139"/>
        <v>875</v>
      </c>
    </row>
    <row r="587" spans="1:37">
      <c r="A587" s="2">
        <v>105</v>
      </c>
      <c r="B587" s="2" t="s">
        <v>160</v>
      </c>
      <c r="C587" s="2" t="s">
        <v>19</v>
      </c>
      <c r="D587" s="2" t="s">
        <v>419</v>
      </c>
      <c r="E587" s="2" t="s">
        <v>768</v>
      </c>
      <c r="F587" s="2" t="s">
        <v>64</v>
      </c>
      <c r="H587" s="2" t="s">
        <v>880</v>
      </c>
      <c r="I587" s="2">
        <v>9248</v>
      </c>
      <c r="J587" s="2">
        <v>211</v>
      </c>
      <c r="K587" s="110">
        <f t="shared" si="126"/>
        <v>2.2815743944636677E-2</v>
      </c>
      <c r="L587" s="44">
        <f t="shared" si="127"/>
        <v>0</v>
      </c>
      <c r="M587" s="44">
        <f t="shared" si="128"/>
        <v>0</v>
      </c>
      <c r="N587" s="44">
        <f t="shared" si="129"/>
        <v>0.25903352965999998</v>
      </c>
      <c r="O587" s="44">
        <f t="shared" si="130"/>
        <v>0.79596647034000001</v>
      </c>
      <c r="P587" s="2">
        <v>1620261</v>
      </c>
      <c r="Q587" s="2">
        <v>3.9961502150000001</v>
      </c>
      <c r="R587" s="111">
        <v>0</v>
      </c>
      <c r="S587" s="111">
        <v>0</v>
      </c>
      <c r="T587" s="111">
        <v>0.245529412</v>
      </c>
      <c r="U587" s="111">
        <v>0.754470588</v>
      </c>
      <c r="V587" s="110">
        <f t="shared" si="131"/>
        <v>2.2815743944636677E-2</v>
      </c>
      <c r="W587" s="110">
        <v>0.34159375000000003</v>
      </c>
      <c r="X587" s="110">
        <v>0.271740127</v>
      </c>
      <c r="Y587" s="110">
        <f t="shared" si="132"/>
        <v>0.27174012666883507</v>
      </c>
      <c r="Z587" s="2" t="s">
        <v>532</v>
      </c>
      <c r="AA587" s="2" t="s">
        <v>532</v>
      </c>
      <c r="AB587" s="2">
        <v>0.22500000000000001</v>
      </c>
      <c r="AC587" s="110">
        <v>0.28695089299999998</v>
      </c>
      <c r="AD587" s="44">
        <f t="shared" si="133"/>
        <v>0</v>
      </c>
      <c r="AE587" s="44">
        <f t="shared" si="134"/>
        <v>0</v>
      </c>
      <c r="AF587" s="44">
        <f t="shared" si="135"/>
        <v>0.51055508695985996</v>
      </c>
      <c r="AG587" s="44">
        <f t="shared" si="136"/>
        <v>2.0008128156881799</v>
      </c>
      <c r="AH587" s="44">
        <f t="shared" si="137"/>
        <v>2.5113679026480398</v>
      </c>
      <c r="AI587" s="44">
        <v>80.83</v>
      </c>
      <c r="AJ587" s="111">
        <f t="shared" si="138"/>
        <v>3.1069750125547937E-2</v>
      </c>
      <c r="AK587" s="2">
        <f t="shared" si="139"/>
        <v>352</v>
      </c>
    </row>
    <row r="588" spans="1:37">
      <c r="A588" s="2">
        <v>106</v>
      </c>
      <c r="B588" s="2" t="s">
        <v>161</v>
      </c>
      <c r="C588" s="2" t="s">
        <v>19</v>
      </c>
      <c r="D588" s="2" t="s">
        <v>419</v>
      </c>
      <c r="E588" s="2" t="s">
        <v>768</v>
      </c>
      <c r="F588" s="2" t="s">
        <v>64</v>
      </c>
      <c r="H588" s="2" t="s">
        <v>880</v>
      </c>
      <c r="I588" s="2">
        <v>34799</v>
      </c>
      <c r="J588" s="2">
        <v>811</v>
      </c>
      <c r="K588" s="110">
        <f t="shared" si="126"/>
        <v>2.330526739274117E-2</v>
      </c>
      <c r="L588" s="44">
        <f t="shared" si="127"/>
        <v>0</v>
      </c>
      <c r="M588" s="44">
        <f t="shared" si="128"/>
        <v>0</v>
      </c>
      <c r="N588" s="44">
        <f t="shared" si="129"/>
        <v>1.188566950025</v>
      </c>
      <c r="O588" s="44">
        <f t="shared" si="130"/>
        <v>2.8664330499749995</v>
      </c>
      <c r="P588" s="2">
        <v>1160491</v>
      </c>
      <c r="Q588" s="2">
        <v>16.656229183000001</v>
      </c>
      <c r="R588" s="111">
        <v>0</v>
      </c>
      <c r="S588" s="111">
        <v>0</v>
      </c>
      <c r="T588" s="111">
        <v>0.29311145500000002</v>
      </c>
      <c r="U588" s="111">
        <v>0.70688854499999998</v>
      </c>
      <c r="V588" s="110">
        <f t="shared" si="131"/>
        <v>2.330526739274117E-2</v>
      </c>
      <c r="W588" s="110">
        <v>0.34425</v>
      </c>
      <c r="X588" s="110">
        <v>0.270079923</v>
      </c>
      <c r="Y588" s="110">
        <f t="shared" si="132"/>
        <v>0.27007992320296292</v>
      </c>
      <c r="Z588" s="2" t="s">
        <v>532</v>
      </c>
      <c r="AA588" s="2" t="s">
        <v>532</v>
      </c>
      <c r="AB588" s="2">
        <v>0.22500000000000001</v>
      </c>
      <c r="AC588" s="110">
        <v>0.288772321</v>
      </c>
      <c r="AD588" s="44">
        <f t="shared" si="133"/>
        <v>0</v>
      </c>
      <c r="AE588" s="44">
        <f t="shared" si="134"/>
        <v>0</v>
      </c>
      <c r="AF588" s="44">
        <f t="shared" si="135"/>
        <v>2.3426654584992748</v>
      </c>
      <c r="AG588" s="44">
        <f t="shared" si="136"/>
        <v>7.2510595575317334</v>
      </c>
      <c r="AH588" s="44">
        <f t="shared" si="137"/>
        <v>9.5937250160310086</v>
      </c>
      <c r="AI588" s="44">
        <v>80.83</v>
      </c>
      <c r="AJ588" s="111">
        <f t="shared" si="138"/>
        <v>0.11869015236955349</v>
      </c>
      <c r="AK588" s="2">
        <f t="shared" si="139"/>
        <v>1352</v>
      </c>
    </row>
    <row r="589" spans="1:37">
      <c r="A589" s="2">
        <v>107</v>
      </c>
      <c r="B589" s="2" t="s">
        <v>162</v>
      </c>
      <c r="C589" s="2" t="s">
        <v>19</v>
      </c>
      <c r="D589" s="2" t="s">
        <v>419</v>
      </c>
      <c r="E589" s="2" t="s">
        <v>768</v>
      </c>
      <c r="F589" s="2" t="s">
        <v>64</v>
      </c>
      <c r="H589" s="2" t="s">
        <v>880</v>
      </c>
      <c r="I589" s="2">
        <v>226568</v>
      </c>
      <c r="J589" s="2">
        <v>1306</v>
      </c>
      <c r="K589" s="110">
        <f t="shared" si="126"/>
        <v>5.764273860386286E-3</v>
      </c>
      <c r="L589" s="44">
        <f t="shared" si="127"/>
        <v>0</v>
      </c>
      <c r="M589" s="44">
        <f t="shared" si="128"/>
        <v>0.30921470473000007</v>
      </c>
      <c r="N589" s="44">
        <f t="shared" si="129"/>
        <v>3.1231508408299997</v>
      </c>
      <c r="O589" s="44">
        <f t="shared" si="130"/>
        <v>3.0976344544400001</v>
      </c>
      <c r="P589" s="2">
        <v>1298457</v>
      </c>
      <c r="Q589" s="2">
        <v>15.773370739000001</v>
      </c>
      <c r="R589" s="111">
        <v>0</v>
      </c>
      <c r="S589" s="111">
        <v>4.7352941000000003E-2</v>
      </c>
      <c r="T589" s="111">
        <v>0.47827731099999998</v>
      </c>
      <c r="U589" s="111">
        <v>0.47436974799999998</v>
      </c>
      <c r="V589" s="110">
        <f t="shared" si="131"/>
        <v>5.4913185403675721E-3</v>
      </c>
      <c r="W589" s="110">
        <v>0.33946875000000004</v>
      </c>
      <c r="X589" s="110">
        <v>0.25766234900000001</v>
      </c>
      <c r="Y589" s="110">
        <f t="shared" si="132"/>
        <v>0.25374804360787495</v>
      </c>
      <c r="Z589" s="2" t="s">
        <v>532</v>
      </c>
      <c r="AA589" s="2">
        <v>0.17499999999999999</v>
      </c>
      <c r="AB589" s="2">
        <v>0.22500000000000001</v>
      </c>
      <c r="AC589" s="110">
        <v>0.29059374999999998</v>
      </c>
      <c r="AD589" s="44">
        <f t="shared" si="133"/>
        <v>0</v>
      </c>
      <c r="AE589" s="44">
        <f t="shared" si="134"/>
        <v>0.47402614235109014</v>
      </c>
      <c r="AF589" s="44">
        <f t="shared" si="135"/>
        <v>6.1557303072759293</v>
      </c>
      <c r="AG589" s="44">
        <f t="shared" si="136"/>
        <v>7.8853421392655321</v>
      </c>
      <c r="AH589" s="44">
        <f t="shared" si="137"/>
        <v>14.041072446541461</v>
      </c>
      <c r="AI589" s="44">
        <v>80.83</v>
      </c>
      <c r="AJ589" s="111">
        <f t="shared" si="138"/>
        <v>0.17371115237586862</v>
      </c>
      <c r="AK589" s="2">
        <f t="shared" si="139"/>
        <v>2074</v>
      </c>
    </row>
    <row r="590" spans="1:37">
      <c r="A590" s="2">
        <v>108</v>
      </c>
      <c r="B590" s="2" t="s">
        <v>163</v>
      </c>
      <c r="C590" s="2" t="s">
        <v>19</v>
      </c>
      <c r="D590" s="2" t="s">
        <v>419</v>
      </c>
      <c r="E590" s="2" t="s">
        <v>768</v>
      </c>
      <c r="F590" s="2" t="s">
        <v>64</v>
      </c>
      <c r="H590" s="2" t="s">
        <v>880</v>
      </c>
      <c r="I590" s="2">
        <v>1019</v>
      </c>
      <c r="J590" s="2">
        <v>1</v>
      </c>
      <c r="K590" s="110">
        <f t="shared" si="126"/>
        <v>9.813542688910696E-4</v>
      </c>
      <c r="L590" s="44">
        <f t="shared" si="127"/>
        <v>0</v>
      </c>
      <c r="M590" s="44">
        <f t="shared" si="128"/>
        <v>0</v>
      </c>
      <c r="N590" s="44">
        <f t="shared" si="129"/>
        <v>0</v>
      </c>
      <c r="O590" s="44">
        <f t="shared" si="130"/>
        <v>5.0000000000000001E-3</v>
      </c>
      <c r="P590" s="2">
        <v>28983</v>
      </c>
      <c r="Q590" s="2">
        <v>1.67151563</v>
      </c>
      <c r="R590" s="111">
        <v>0</v>
      </c>
      <c r="S590" s="111">
        <v>0</v>
      </c>
      <c r="T590" s="111">
        <v>0</v>
      </c>
      <c r="U590" s="111">
        <v>1</v>
      </c>
      <c r="V590" s="110">
        <f t="shared" si="131"/>
        <v>9.813542688910696E-4</v>
      </c>
      <c r="W590" s="110">
        <v>0.44306249999999997</v>
      </c>
      <c r="X590" s="110">
        <v>0.3686875</v>
      </c>
      <c r="Y590" s="110">
        <f t="shared" si="132"/>
        <v>0.3686875</v>
      </c>
      <c r="Z590" s="2" t="s">
        <v>532</v>
      </c>
      <c r="AA590" s="2" t="s">
        <v>532</v>
      </c>
      <c r="AB590" s="2" t="s">
        <v>532</v>
      </c>
      <c r="AC590" s="110">
        <v>0.3686875</v>
      </c>
      <c r="AD590" s="44">
        <f t="shared" si="133"/>
        <v>0</v>
      </c>
      <c r="AE590" s="44">
        <f t="shared" si="134"/>
        <v>0</v>
      </c>
      <c r="AF590" s="44">
        <f t="shared" si="135"/>
        <v>0</v>
      </c>
      <c r="AG590" s="44">
        <f t="shared" si="136"/>
        <v>1.61485125E-2</v>
      </c>
      <c r="AH590" s="44">
        <f t="shared" si="137"/>
        <v>1.61485125E-2</v>
      </c>
      <c r="AI590" s="44">
        <v>80.83</v>
      </c>
      <c r="AJ590" s="111">
        <f t="shared" si="138"/>
        <v>1.9978365087220092E-4</v>
      </c>
      <c r="AK590" s="2">
        <f t="shared" si="139"/>
        <v>2</v>
      </c>
    </row>
    <row r="591" spans="1:37">
      <c r="A591" s="2">
        <v>109</v>
      </c>
      <c r="B591" s="2" t="s">
        <v>164</v>
      </c>
      <c r="C591" s="2" t="s">
        <v>18</v>
      </c>
      <c r="D591" s="2" t="s">
        <v>420</v>
      </c>
      <c r="E591" s="2" t="s">
        <v>768</v>
      </c>
      <c r="F591" s="2" t="s">
        <v>64</v>
      </c>
      <c r="H591" s="2" t="s">
        <v>880</v>
      </c>
      <c r="I591" s="2">
        <v>12055</v>
      </c>
      <c r="J591" s="2">
        <v>3</v>
      </c>
      <c r="K591" s="110">
        <f t="shared" si="126"/>
        <v>2.4885939444214017E-4</v>
      </c>
      <c r="L591" s="44">
        <f t="shared" si="127"/>
        <v>0</v>
      </c>
      <c r="M591" s="44">
        <f t="shared" si="128"/>
        <v>0</v>
      </c>
      <c r="N591" s="44">
        <f t="shared" si="129"/>
        <v>6.5294117699999992E-3</v>
      </c>
      <c r="O591" s="44">
        <f t="shared" si="130"/>
        <v>8.4705882300000011E-3</v>
      </c>
      <c r="P591" s="2">
        <v>12142802</v>
      </c>
      <c r="Q591" s="2">
        <v>0.182408499</v>
      </c>
      <c r="R591" s="111">
        <v>0</v>
      </c>
      <c r="S591" s="111">
        <v>0</v>
      </c>
      <c r="T591" s="111">
        <v>0.43529411800000001</v>
      </c>
      <c r="U591" s="111">
        <v>0.56470588200000005</v>
      </c>
      <c r="V591" s="110">
        <f t="shared" si="131"/>
        <v>2.4885939444214017E-4</v>
      </c>
      <c r="W591" s="110">
        <v>0.27890624999999997</v>
      </c>
      <c r="X591" s="110">
        <v>0.246681176</v>
      </c>
      <c r="Y591" s="110">
        <f t="shared" si="132"/>
        <v>0.24668117645703752</v>
      </c>
      <c r="Z591" s="2" t="s">
        <v>532</v>
      </c>
      <c r="AA591" s="2" t="s">
        <v>532</v>
      </c>
      <c r="AB591" s="2">
        <v>0.22500000000000001</v>
      </c>
      <c r="AC591" s="110">
        <v>0.26339374999999998</v>
      </c>
      <c r="AD591" s="44">
        <f t="shared" si="133"/>
        <v>0</v>
      </c>
      <c r="AE591" s="44">
        <f t="shared" si="134"/>
        <v>0</v>
      </c>
      <c r="AF591" s="44">
        <f t="shared" si="135"/>
        <v>1.2869470598669998E-2</v>
      </c>
      <c r="AG591" s="44">
        <f t="shared" si="136"/>
        <v>1.9544435987784731E-2</v>
      </c>
      <c r="AH591" s="44">
        <f t="shared" si="137"/>
        <v>3.2413906586454731E-2</v>
      </c>
      <c r="AI591" s="44">
        <v>442.37194444400001</v>
      </c>
      <c r="AJ591" s="111">
        <f t="shared" si="138"/>
        <v>7.3272970841752868E-5</v>
      </c>
      <c r="AK591" s="2">
        <f t="shared" si="139"/>
        <v>5</v>
      </c>
    </row>
    <row r="592" spans="1:37">
      <c r="A592" s="2">
        <v>110</v>
      </c>
      <c r="B592" s="2" t="s">
        <v>165</v>
      </c>
      <c r="C592" s="2" t="s">
        <v>18</v>
      </c>
      <c r="D592" s="2" t="s">
        <v>420</v>
      </c>
      <c r="E592" s="2" t="s">
        <v>768</v>
      </c>
      <c r="F592" s="2" t="s">
        <v>64</v>
      </c>
      <c r="H592" s="2" t="s">
        <v>880</v>
      </c>
      <c r="I592" s="2">
        <v>25710</v>
      </c>
      <c r="J592" s="2">
        <v>839</v>
      </c>
      <c r="K592" s="110">
        <f t="shared" si="126"/>
        <v>3.2633216647218979E-2</v>
      </c>
      <c r="L592" s="44">
        <f t="shared" si="127"/>
        <v>0</v>
      </c>
      <c r="M592" s="44">
        <f t="shared" si="128"/>
        <v>0</v>
      </c>
      <c r="N592" s="44">
        <f t="shared" si="129"/>
        <v>2.4328756681799999</v>
      </c>
      <c r="O592" s="44">
        <f t="shared" si="130"/>
        <v>1.7621243318199999</v>
      </c>
      <c r="P592" s="2">
        <v>1339568</v>
      </c>
      <c r="Q592" s="2">
        <v>35.976608294000002</v>
      </c>
      <c r="R592" s="111">
        <v>0</v>
      </c>
      <c r="S592" s="111">
        <v>0</v>
      </c>
      <c r="T592" s="111">
        <v>0.57994652400000002</v>
      </c>
      <c r="U592" s="111">
        <v>0.42005347599999998</v>
      </c>
      <c r="V592" s="110">
        <f t="shared" si="131"/>
        <v>3.2633216647218979E-2</v>
      </c>
      <c r="W592" s="110">
        <v>0.27359375000000002</v>
      </c>
      <c r="X592" s="110">
        <v>0.24050259900000001</v>
      </c>
      <c r="Y592" s="110">
        <f t="shared" si="132"/>
        <v>0.24050259859862499</v>
      </c>
      <c r="Z592" s="2" t="s">
        <v>532</v>
      </c>
      <c r="AA592" s="2" t="s">
        <v>532</v>
      </c>
      <c r="AB592" s="2">
        <v>0.22500000000000001</v>
      </c>
      <c r="AC592" s="110">
        <v>0.26190625000000001</v>
      </c>
      <c r="AD592" s="44">
        <f t="shared" si="133"/>
        <v>0</v>
      </c>
      <c r="AE592" s="44">
        <f t="shared" si="134"/>
        <v>0</v>
      </c>
      <c r="AF592" s="44">
        <f t="shared" si="135"/>
        <v>4.7951979419827797</v>
      </c>
      <c r="AG592" s="44">
        <f t="shared" si="136"/>
        <v>4.0428396518392109</v>
      </c>
      <c r="AH592" s="44">
        <f t="shared" si="137"/>
        <v>8.8380375938219906</v>
      </c>
      <c r="AI592" s="44">
        <v>442.37194444400001</v>
      </c>
      <c r="AJ592" s="111">
        <f t="shared" si="138"/>
        <v>1.9978747985318495E-2</v>
      </c>
      <c r="AK592" s="2">
        <f t="shared" si="139"/>
        <v>1398</v>
      </c>
    </row>
    <row r="593" spans="1:37">
      <c r="A593" s="2">
        <v>111</v>
      </c>
      <c r="B593" s="2" t="s">
        <v>166</v>
      </c>
      <c r="C593" s="2" t="s">
        <v>18</v>
      </c>
      <c r="D593" s="2" t="s">
        <v>420</v>
      </c>
      <c r="E593" s="2" t="s">
        <v>768</v>
      </c>
      <c r="F593" s="2" t="s">
        <v>64</v>
      </c>
      <c r="H593" s="2" t="s">
        <v>880</v>
      </c>
      <c r="I593" s="2">
        <v>19459</v>
      </c>
      <c r="J593" s="2">
        <v>84</v>
      </c>
      <c r="K593" s="110">
        <f t="shared" si="126"/>
        <v>4.316768590369495E-3</v>
      </c>
      <c r="L593" s="44">
        <f t="shared" si="127"/>
        <v>0</v>
      </c>
      <c r="M593" s="44">
        <f t="shared" si="128"/>
        <v>0</v>
      </c>
      <c r="N593" s="44">
        <f t="shared" si="129"/>
        <v>8.5684491899999979E-2</v>
      </c>
      <c r="O593" s="44">
        <f t="shared" si="130"/>
        <v>0.33431550809999999</v>
      </c>
      <c r="P593" s="2">
        <v>1935561</v>
      </c>
      <c r="Q593" s="2">
        <v>12.761413624999999</v>
      </c>
      <c r="R593" s="111">
        <v>0</v>
      </c>
      <c r="S593" s="111">
        <v>0</v>
      </c>
      <c r="T593" s="111">
        <v>0.20401069499999999</v>
      </c>
      <c r="U593" s="111">
        <v>0.79598930499999998</v>
      </c>
      <c r="V593" s="110">
        <f t="shared" si="131"/>
        <v>4.316768590369495E-3</v>
      </c>
      <c r="W593" s="110">
        <v>0.31609374999999995</v>
      </c>
      <c r="X593" s="110">
        <v>0.27388937899999999</v>
      </c>
      <c r="Y593" s="110">
        <f t="shared" si="132"/>
        <v>0.2738893789449181</v>
      </c>
      <c r="Z593" s="2" t="s">
        <v>532</v>
      </c>
      <c r="AA593" s="2" t="s">
        <v>532</v>
      </c>
      <c r="AB593" s="2">
        <v>0.22500000000000001</v>
      </c>
      <c r="AC593" s="110">
        <v>0.286419643</v>
      </c>
      <c r="AD593" s="44">
        <f t="shared" si="133"/>
        <v>0</v>
      </c>
      <c r="AE593" s="44">
        <f t="shared" si="134"/>
        <v>0</v>
      </c>
      <c r="AF593" s="44">
        <f t="shared" si="135"/>
        <v>0.16888413353489998</v>
      </c>
      <c r="AG593" s="44">
        <f t="shared" si="136"/>
        <v>0.83880966947924274</v>
      </c>
      <c r="AH593" s="44">
        <f t="shared" si="137"/>
        <v>1.0076938030141427</v>
      </c>
      <c r="AI593" s="44">
        <v>442.37194444400001</v>
      </c>
      <c r="AJ593" s="111">
        <f t="shared" si="138"/>
        <v>2.2779333447121596E-3</v>
      </c>
      <c r="AK593" s="2">
        <f t="shared" si="139"/>
        <v>140</v>
      </c>
    </row>
    <row r="594" spans="1:37">
      <c r="A594" s="2">
        <v>112</v>
      </c>
      <c r="B594" s="2" t="s">
        <v>167</v>
      </c>
      <c r="C594" s="2" t="s">
        <v>18</v>
      </c>
      <c r="D594" s="2" t="s">
        <v>420</v>
      </c>
      <c r="E594" s="2" t="s">
        <v>768</v>
      </c>
      <c r="F594" s="2" t="s">
        <v>64</v>
      </c>
      <c r="H594" s="2" t="s">
        <v>880</v>
      </c>
      <c r="I594" s="2">
        <v>12325</v>
      </c>
      <c r="J594" s="2">
        <v>25</v>
      </c>
      <c r="K594" s="110">
        <f t="shared" si="126"/>
        <v>2.0283975659229209E-3</v>
      </c>
      <c r="L594" s="44">
        <f t="shared" si="127"/>
        <v>0</v>
      </c>
      <c r="M594" s="44">
        <f t="shared" si="128"/>
        <v>0</v>
      </c>
      <c r="N594" s="44">
        <f t="shared" si="129"/>
        <v>0</v>
      </c>
      <c r="O594" s="44">
        <f t="shared" si="130"/>
        <v>0.125</v>
      </c>
      <c r="P594" s="2">
        <v>1864114</v>
      </c>
      <c r="Q594" s="2">
        <v>4.7023542479999998</v>
      </c>
      <c r="R594" s="111">
        <v>0</v>
      </c>
      <c r="S594" s="111">
        <v>0</v>
      </c>
      <c r="T594" s="111">
        <v>0</v>
      </c>
      <c r="U594" s="111">
        <v>1</v>
      </c>
      <c r="V594" s="110">
        <f t="shared" si="131"/>
        <v>2.0283975659229209E-3</v>
      </c>
      <c r="W594" s="110">
        <v>0.36231249999999998</v>
      </c>
      <c r="X594" s="110">
        <v>0.30185624999999999</v>
      </c>
      <c r="Y594" s="110">
        <f t="shared" si="132"/>
        <v>0.30185624999999999</v>
      </c>
      <c r="Z594" s="2" t="s">
        <v>532</v>
      </c>
      <c r="AA594" s="2" t="s">
        <v>532</v>
      </c>
      <c r="AB594" s="2" t="s">
        <v>532</v>
      </c>
      <c r="AC594" s="110">
        <v>0.30185624999999999</v>
      </c>
      <c r="AD594" s="44">
        <f t="shared" si="133"/>
        <v>0</v>
      </c>
      <c r="AE594" s="44">
        <f t="shared" si="134"/>
        <v>0</v>
      </c>
      <c r="AF594" s="44">
        <f t="shared" si="135"/>
        <v>0</v>
      </c>
      <c r="AG594" s="44">
        <f t="shared" si="136"/>
        <v>0.33053259374999999</v>
      </c>
      <c r="AH594" s="44">
        <f t="shared" si="137"/>
        <v>0.33053259374999999</v>
      </c>
      <c r="AI594" s="44">
        <v>442.37194444400001</v>
      </c>
      <c r="AJ594" s="111">
        <f t="shared" si="138"/>
        <v>7.471825415272062E-4</v>
      </c>
      <c r="AK594" s="2">
        <f t="shared" si="139"/>
        <v>42</v>
      </c>
    </row>
    <row r="595" spans="1:37">
      <c r="A595" s="2">
        <v>113</v>
      </c>
      <c r="B595" s="2" t="s">
        <v>168</v>
      </c>
      <c r="C595" s="2" t="s">
        <v>18</v>
      </c>
      <c r="D595" s="2" t="s">
        <v>420</v>
      </c>
      <c r="E595" s="2" t="s">
        <v>768</v>
      </c>
      <c r="F595" s="2" t="s">
        <v>64</v>
      </c>
      <c r="H595" s="2" t="s">
        <v>880</v>
      </c>
      <c r="I595" s="2">
        <v>39565</v>
      </c>
      <c r="J595" s="2">
        <v>1979</v>
      </c>
      <c r="K595" s="110">
        <f t="shared" si="126"/>
        <v>5.0018956148110701E-2</v>
      </c>
      <c r="L595" s="44">
        <f t="shared" si="127"/>
        <v>0</v>
      </c>
      <c r="M595" s="44">
        <f t="shared" si="128"/>
        <v>0</v>
      </c>
      <c r="N595" s="44">
        <f t="shared" si="129"/>
        <v>3.1763781476849999</v>
      </c>
      <c r="O595" s="44">
        <f t="shared" si="130"/>
        <v>6.7186218523149996</v>
      </c>
      <c r="P595" s="2">
        <v>2587004</v>
      </c>
      <c r="Q595" s="2">
        <v>35.835396678999999</v>
      </c>
      <c r="R595" s="111">
        <v>0</v>
      </c>
      <c r="S595" s="111">
        <v>0</v>
      </c>
      <c r="T595" s="111">
        <v>0.321008403</v>
      </c>
      <c r="U595" s="111">
        <v>0.678991597</v>
      </c>
      <c r="V595" s="110">
        <f t="shared" si="131"/>
        <v>5.0018956148110701E-2</v>
      </c>
      <c r="W595" s="110">
        <v>0.30121874999999998</v>
      </c>
      <c r="X595" s="110">
        <v>0.261080859</v>
      </c>
      <c r="Y595" s="110">
        <f t="shared" si="132"/>
        <v>0.26108085910491574</v>
      </c>
      <c r="Z595" s="2" t="s">
        <v>532</v>
      </c>
      <c r="AA595" s="2" t="s">
        <v>532</v>
      </c>
      <c r="AB595" s="2">
        <v>0.22500000000000001</v>
      </c>
      <c r="AC595" s="110">
        <v>0.278138889</v>
      </c>
      <c r="AD595" s="44">
        <f t="shared" si="133"/>
        <v>0</v>
      </c>
      <c r="AE595" s="44">
        <f t="shared" si="134"/>
        <v>0</v>
      </c>
      <c r="AF595" s="44">
        <f t="shared" si="135"/>
        <v>6.260641329087135</v>
      </c>
      <c r="AG595" s="44">
        <f t="shared" si="136"/>
        <v>16.369899754298782</v>
      </c>
      <c r="AH595" s="44">
        <f t="shared" si="137"/>
        <v>22.630541083385918</v>
      </c>
      <c r="AI595" s="44">
        <v>442.37194444400001</v>
      </c>
      <c r="AJ595" s="111">
        <f t="shared" si="138"/>
        <v>5.1157270183192473E-2</v>
      </c>
      <c r="AK595" s="2">
        <f t="shared" si="139"/>
        <v>3298</v>
      </c>
    </row>
    <row r="596" spans="1:37">
      <c r="A596" s="2">
        <v>114</v>
      </c>
      <c r="B596" s="2" t="s">
        <v>169</v>
      </c>
      <c r="C596" s="2" t="s">
        <v>18</v>
      </c>
      <c r="D596" s="2" t="s">
        <v>420</v>
      </c>
      <c r="E596" s="2" t="s">
        <v>768</v>
      </c>
      <c r="F596" s="2" t="s">
        <v>64</v>
      </c>
      <c r="H596" s="2" t="s">
        <v>880</v>
      </c>
      <c r="I596" s="2">
        <v>17715</v>
      </c>
      <c r="J596" s="2">
        <v>226</v>
      </c>
      <c r="K596" s="110">
        <f t="shared" si="126"/>
        <v>1.275755009878634E-2</v>
      </c>
      <c r="L596" s="44">
        <f t="shared" si="127"/>
        <v>0</v>
      </c>
      <c r="M596" s="44">
        <f t="shared" si="128"/>
        <v>0</v>
      </c>
      <c r="N596" s="44">
        <f t="shared" si="129"/>
        <v>0</v>
      </c>
      <c r="O596" s="44">
        <f t="shared" si="130"/>
        <v>1.1299999999999999</v>
      </c>
      <c r="P596" s="2">
        <v>1479133</v>
      </c>
      <c r="Q596" s="2">
        <v>18.763945937999999</v>
      </c>
      <c r="R596" s="111">
        <v>0</v>
      </c>
      <c r="S596" s="111">
        <v>0</v>
      </c>
      <c r="T596" s="111">
        <v>0</v>
      </c>
      <c r="U596" s="111">
        <v>1</v>
      </c>
      <c r="V596" s="110">
        <f t="shared" si="131"/>
        <v>1.275755009878634E-2</v>
      </c>
      <c r="W596" s="110">
        <v>0.39365624999999999</v>
      </c>
      <c r="X596" s="110">
        <v>0.31954687500000001</v>
      </c>
      <c r="Y596" s="110">
        <f t="shared" si="132"/>
        <v>0.31954687500000001</v>
      </c>
      <c r="Z596" s="2" t="s">
        <v>532</v>
      </c>
      <c r="AA596" s="2" t="s">
        <v>532</v>
      </c>
      <c r="AB596" s="2" t="s">
        <v>532</v>
      </c>
      <c r="AC596" s="110">
        <v>0.31954687500000001</v>
      </c>
      <c r="AD596" s="44">
        <f t="shared" si="133"/>
        <v>0</v>
      </c>
      <c r="AE596" s="44">
        <f t="shared" si="134"/>
        <v>0</v>
      </c>
      <c r="AF596" s="44">
        <f t="shared" si="135"/>
        <v>0</v>
      </c>
      <c r="AG596" s="44">
        <f t="shared" si="136"/>
        <v>3.1631306062499998</v>
      </c>
      <c r="AH596" s="44">
        <f t="shared" si="137"/>
        <v>3.1631306062499998</v>
      </c>
      <c r="AI596" s="44">
        <v>442.37194444400001</v>
      </c>
      <c r="AJ596" s="111">
        <f t="shared" si="138"/>
        <v>7.1503870125073478E-3</v>
      </c>
      <c r="AK596" s="2">
        <f t="shared" si="139"/>
        <v>377</v>
      </c>
    </row>
    <row r="597" spans="1:37">
      <c r="A597" s="2">
        <v>115</v>
      </c>
      <c r="B597" s="2" t="s">
        <v>170</v>
      </c>
      <c r="C597" s="2" t="s">
        <v>18</v>
      </c>
      <c r="D597" s="2" t="s">
        <v>420</v>
      </c>
      <c r="E597" s="2" t="s">
        <v>768</v>
      </c>
      <c r="F597" s="2" t="s">
        <v>64</v>
      </c>
      <c r="H597" s="2" t="s">
        <v>880</v>
      </c>
      <c r="I597" s="2">
        <v>31764</v>
      </c>
      <c r="J597" s="2">
        <v>729</v>
      </c>
      <c r="K597" s="110">
        <f t="shared" si="126"/>
        <v>2.2950510011333584E-2</v>
      </c>
      <c r="L597" s="44">
        <f t="shared" si="127"/>
        <v>0</v>
      </c>
      <c r="M597" s="44">
        <f t="shared" si="128"/>
        <v>0</v>
      </c>
      <c r="N597" s="44">
        <f t="shared" si="129"/>
        <v>2.1734582053499998</v>
      </c>
      <c r="O597" s="44">
        <f t="shared" si="130"/>
        <v>1.47154179465</v>
      </c>
      <c r="P597" s="2">
        <v>1640685</v>
      </c>
      <c r="Q597" s="2">
        <v>28.246812801000001</v>
      </c>
      <c r="R597" s="111">
        <v>0</v>
      </c>
      <c r="S597" s="111">
        <v>0</v>
      </c>
      <c r="T597" s="111">
        <v>0.59628482999999999</v>
      </c>
      <c r="U597" s="111">
        <v>0.40371517000000001</v>
      </c>
      <c r="V597" s="110">
        <f t="shared" si="131"/>
        <v>2.2950510011333584E-2</v>
      </c>
      <c r="W597" s="110">
        <v>0.28634374999999995</v>
      </c>
      <c r="X597" s="110">
        <v>0.24118645499999999</v>
      </c>
      <c r="Y597" s="110">
        <f t="shared" si="132"/>
        <v>0.2411864550971875</v>
      </c>
      <c r="Z597" s="2" t="s">
        <v>532</v>
      </c>
      <c r="AA597" s="2" t="s">
        <v>532</v>
      </c>
      <c r="AB597" s="2">
        <v>0.22500000000000001</v>
      </c>
      <c r="AC597" s="110">
        <v>0.26509375000000002</v>
      </c>
      <c r="AD597" s="44">
        <f t="shared" si="133"/>
        <v>0</v>
      </c>
      <c r="AE597" s="44">
        <f t="shared" si="134"/>
        <v>0</v>
      </c>
      <c r="AF597" s="44">
        <f t="shared" si="135"/>
        <v>4.2838861227448497</v>
      </c>
      <c r="AG597" s="44">
        <f t="shared" si="136"/>
        <v>3.4172456257993669</v>
      </c>
      <c r="AH597" s="44">
        <f t="shared" si="137"/>
        <v>7.701131748544217</v>
      </c>
      <c r="AI597" s="44">
        <v>442.37194444400001</v>
      </c>
      <c r="AJ597" s="111">
        <f t="shared" si="138"/>
        <v>1.7408725497326617E-2</v>
      </c>
      <c r="AK597" s="2">
        <f t="shared" si="139"/>
        <v>1215</v>
      </c>
    </row>
    <row r="598" spans="1:37">
      <c r="A598" s="2">
        <v>116</v>
      </c>
      <c r="B598" s="2" t="s">
        <v>171</v>
      </c>
      <c r="C598" s="2" t="s">
        <v>18</v>
      </c>
      <c r="D598" s="2" t="s">
        <v>420</v>
      </c>
      <c r="E598" s="2" t="s">
        <v>768</v>
      </c>
      <c r="F598" s="2" t="s">
        <v>64</v>
      </c>
      <c r="H598" s="2" t="s">
        <v>880</v>
      </c>
      <c r="I598" s="2">
        <v>12434</v>
      </c>
      <c r="J598" s="2">
        <v>8</v>
      </c>
      <c r="K598" s="110">
        <f t="shared" si="126"/>
        <v>6.4339713688274091E-4</v>
      </c>
      <c r="L598" s="44">
        <f t="shared" si="127"/>
        <v>0</v>
      </c>
      <c r="M598" s="44">
        <f t="shared" si="128"/>
        <v>0</v>
      </c>
      <c r="N598" s="44">
        <f t="shared" si="129"/>
        <v>8.5251075999999999E-3</v>
      </c>
      <c r="O598" s="44">
        <f t="shared" si="130"/>
        <v>3.1474892400000003E-2</v>
      </c>
      <c r="P598" s="2">
        <v>4094748</v>
      </c>
      <c r="Q598" s="2">
        <v>1.9067374770000001</v>
      </c>
      <c r="R598" s="111">
        <v>0</v>
      </c>
      <c r="S598" s="111">
        <v>0</v>
      </c>
      <c r="T598" s="111">
        <v>0.21312769000000001</v>
      </c>
      <c r="U598" s="111">
        <v>0.78687231000000002</v>
      </c>
      <c r="V598" s="110">
        <f t="shared" si="131"/>
        <v>6.4339713688274091E-4</v>
      </c>
      <c r="W598" s="110">
        <v>0.31290625</v>
      </c>
      <c r="X598" s="110">
        <v>0.278524881</v>
      </c>
      <c r="Y598" s="110">
        <f t="shared" si="132"/>
        <v>0.27852488085683152</v>
      </c>
      <c r="Z598" s="2" t="s">
        <v>532</v>
      </c>
      <c r="AA598" s="2" t="s">
        <v>532</v>
      </c>
      <c r="AB598" s="2">
        <v>0.22500000000000001</v>
      </c>
      <c r="AC598" s="110">
        <v>0.29302232099999997</v>
      </c>
      <c r="AD598" s="44">
        <f t="shared" si="133"/>
        <v>0</v>
      </c>
      <c r="AE598" s="44">
        <f t="shared" si="134"/>
        <v>0</v>
      </c>
      <c r="AF598" s="44">
        <f t="shared" si="135"/>
        <v>1.6802987079600002E-2</v>
      </c>
      <c r="AG598" s="44">
        <f t="shared" si="136"/>
        <v>8.0792131172633758E-2</v>
      </c>
      <c r="AH598" s="44">
        <f t="shared" si="137"/>
        <v>9.7595118252233756E-2</v>
      </c>
      <c r="AI598" s="44">
        <v>442.37194444400001</v>
      </c>
      <c r="AJ598" s="111">
        <f t="shared" si="138"/>
        <v>2.2061778437350326E-4</v>
      </c>
      <c r="AK598" s="2">
        <f t="shared" si="139"/>
        <v>13</v>
      </c>
    </row>
    <row r="599" spans="1:37">
      <c r="A599" s="2">
        <v>117</v>
      </c>
      <c r="B599" s="2" t="s">
        <v>172</v>
      </c>
      <c r="C599" s="2" t="s">
        <v>18</v>
      </c>
      <c r="D599" s="2" t="s">
        <v>420</v>
      </c>
      <c r="E599" s="2" t="s">
        <v>768</v>
      </c>
      <c r="F599" s="2" t="s">
        <v>64</v>
      </c>
      <c r="H599" s="2" t="s">
        <v>880</v>
      </c>
      <c r="I599" s="2">
        <v>23662</v>
      </c>
      <c r="J599" s="2">
        <v>154</v>
      </c>
      <c r="K599" s="110">
        <f t="shared" si="126"/>
        <v>6.5083255853266844E-3</v>
      </c>
      <c r="L599" s="44">
        <f t="shared" si="127"/>
        <v>0</v>
      </c>
      <c r="M599" s="44">
        <f t="shared" si="128"/>
        <v>0.35746594422</v>
      </c>
      <c r="N599" s="44">
        <f t="shared" si="129"/>
        <v>0.41253405578000002</v>
      </c>
      <c r="O599" s="44">
        <f t="shared" si="130"/>
        <v>0</v>
      </c>
      <c r="P599" s="2">
        <v>2333587</v>
      </c>
      <c r="Q599" s="2">
        <v>4.2332654359999999</v>
      </c>
      <c r="R599" s="111">
        <v>0</v>
      </c>
      <c r="S599" s="111">
        <v>0.46424148599999998</v>
      </c>
      <c r="T599" s="111">
        <v>0.53575851399999996</v>
      </c>
      <c r="U599" s="111">
        <v>0</v>
      </c>
      <c r="V599" s="110">
        <f t="shared" si="131"/>
        <v>3.4868908442228044E-3</v>
      </c>
      <c r="W599" s="110">
        <v>0.24384375</v>
      </c>
      <c r="X599" s="110">
        <v>0.22500000000000001</v>
      </c>
      <c r="Y599" s="110">
        <f t="shared" si="132"/>
        <v>0.20178792569999998</v>
      </c>
      <c r="Z599" s="2" t="s">
        <v>532</v>
      </c>
      <c r="AA599" s="2">
        <v>0.17499999999999999</v>
      </c>
      <c r="AB599" s="2">
        <v>0.22500000000000001</v>
      </c>
      <c r="AC599" s="110"/>
      <c r="AD599" s="44">
        <f t="shared" si="133"/>
        <v>0</v>
      </c>
      <c r="AE599" s="44">
        <f t="shared" si="134"/>
        <v>0.54799529248925993</v>
      </c>
      <c r="AF599" s="44">
        <f t="shared" si="135"/>
        <v>0.81310462394238003</v>
      </c>
      <c r="AG599" s="44">
        <f t="shared" si="136"/>
        <v>0</v>
      </c>
      <c r="AH599" s="44">
        <f t="shared" si="137"/>
        <v>0.81310462394238003</v>
      </c>
      <c r="AI599" s="44">
        <v>442.37194444400001</v>
      </c>
      <c r="AJ599" s="111">
        <f t="shared" si="138"/>
        <v>1.8380564910470067E-3</v>
      </c>
      <c r="AK599" s="2">
        <f t="shared" si="139"/>
        <v>138</v>
      </c>
    </row>
    <row r="600" spans="1:37">
      <c r="A600" s="2">
        <v>118</v>
      </c>
      <c r="B600" s="2" t="s">
        <v>173</v>
      </c>
      <c r="C600" s="2" t="s">
        <v>18</v>
      </c>
      <c r="D600" s="2" t="s">
        <v>420</v>
      </c>
      <c r="E600" s="2" t="s">
        <v>768</v>
      </c>
      <c r="F600" s="2" t="s">
        <v>64</v>
      </c>
      <c r="H600" s="2" t="s">
        <v>880</v>
      </c>
      <c r="I600" s="2">
        <v>8313</v>
      </c>
      <c r="J600" s="2">
        <v>35</v>
      </c>
      <c r="K600" s="110">
        <f t="shared" si="126"/>
        <v>4.2102730662817271E-3</v>
      </c>
      <c r="L600" s="44">
        <f t="shared" si="127"/>
        <v>0</v>
      </c>
      <c r="M600" s="44">
        <f t="shared" si="128"/>
        <v>0.143774509725</v>
      </c>
      <c r="N600" s="44">
        <f t="shared" si="129"/>
        <v>3.1225490275E-2</v>
      </c>
      <c r="O600" s="44">
        <f t="shared" si="130"/>
        <v>0</v>
      </c>
      <c r="P600" s="2">
        <v>1885149</v>
      </c>
      <c r="Q600" s="2">
        <v>0.257449021</v>
      </c>
      <c r="R600" s="111">
        <v>0</v>
      </c>
      <c r="S600" s="111">
        <v>0.821568627</v>
      </c>
      <c r="T600" s="111">
        <v>0.178431373</v>
      </c>
      <c r="U600" s="111">
        <v>0</v>
      </c>
      <c r="V600" s="110">
        <f t="shared" si="131"/>
        <v>7.5124480392156862E-4</v>
      </c>
      <c r="W600" s="110">
        <v>0.22500000000000001</v>
      </c>
      <c r="X600" s="110">
        <v>0.22500000000000001</v>
      </c>
      <c r="Y600" s="110">
        <f t="shared" si="132"/>
        <v>0.18392156865000001</v>
      </c>
      <c r="Z600" s="2" t="s">
        <v>532</v>
      </c>
      <c r="AA600" s="2">
        <v>0.17499999999999999</v>
      </c>
      <c r="AB600" s="2">
        <v>0.22500000000000001</v>
      </c>
      <c r="AC600" s="110"/>
      <c r="AD600" s="44">
        <f t="shared" si="133"/>
        <v>0</v>
      </c>
      <c r="AE600" s="44">
        <f t="shared" si="134"/>
        <v>0.22040632340842498</v>
      </c>
      <c r="AF600" s="44">
        <f t="shared" si="135"/>
        <v>6.1545441332024997E-2</v>
      </c>
      <c r="AG600" s="44">
        <f t="shared" si="136"/>
        <v>0</v>
      </c>
      <c r="AH600" s="44">
        <f t="shared" si="137"/>
        <v>6.1545441332024997E-2</v>
      </c>
      <c r="AI600" s="44">
        <v>442.37194444400001</v>
      </c>
      <c r="AJ600" s="111">
        <f t="shared" si="138"/>
        <v>1.3912600494902328E-4</v>
      </c>
      <c r="AK600" s="2">
        <f t="shared" si="139"/>
        <v>10</v>
      </c>
    </row>
    <row r="601" spans="1:37">
      <c r="A601" s="2">
        <v>119</v>
      </c>
      <c r="B601" s="2" t="s">
        <v>174</v>
      </c>
      <c r="C601" s="2" t="s">
        <v>18</v>
      </c>
      <c r="D601" s="2" t="s">
        <v>420</v>
      </c>
      <c r="E601" s="2" t="s">
        <v>768</v>
      </c>
      <c r="F601" s="2" t="s">
        <v>64</v>
      </c>
      <c r="H601" s="2" t="s">
        <v>880</v>
      </c>
      <c r="I601" s="2">
        <v>16322</v>
      </c>
      <c r="J601" s="2">
        <v>68</v>
      </c>
      <c r="K601" s="110">
        <f t="shared" si="126"/>
        <v>4.1661561083200585E-3</v>
      </c>
      <c r="L601" s="44">
        <f t="shared" si="127"/>
        <v>0</v>
      </c>
      <c r="M601" s="44">
        <f t="shared" si="128"/>
        <v>0.12686206887999998</v>
      </c>
      <c r="N601" s="44">
        <f t="shared" si="129"/>
        <v>0.17198793104000001</v>
      </c>
      <c r="O601" s="44">
        <f t="shared" si="130"/>
        <v>4.1150000079999999E-2</v>
      </c>
      <c r="P601" s="2">
        <v>1179465</v>
      </c>
      <c r="Q601" s="2">
        <v>4.2747595919999997</v>
      </c>
      <c r="R601" s="111">
        <v>0</v>
      </c>
      <c r="S601" s="111">
        <v>0.37312373199999999</v>
      </c>
      <c r="T601" s="111">
        <v>0.50584685600000001</v>
      </c>
      <c r="U601" s="111">
        <v>0.121029412</v>
      </c>
      <c r="V601" s="110">
        <f t="shared" si="131"/>
        <v>2.6116643930890818E-3</v>
      </c>
      <c r="W601" s="110">
        <v>0.25446875000000002</v>
      </c>
      <c r="X601" s="110">
        <v>0.23068945699999999</v>
      </c>
      <c r="Y601" s="110">
        <f t="shared" si="132"/>
        <v>0.20991039888487498</v>
      </c>
      <c r="Z601" s="2" t="s">
        <v>532</v>
      </c>
      <c r="AA601" s="2">
        <v>0.17499999999999999</v>
      </c>
      <c r="AB601" s="2">
        <v>0.22500000000000001</v>
      </c>
      <c r="AC601" s="110">
        <v>0.25446875000000002</v>
      </c>
      <c r="AD601" s="44">
        <f t="shared" si="133"/>
        <v>0</v>
      </c>
      <c r="AE601" s="44">
        <f t="shared" si="134"/>
        <v>0.19447955159303998</v>
      </c>
      <c r="AF601" s="44">
        <f t="shared" si="135"/>
        <v>0.33898821207984003</v>
      </c>
      <c r="AG601" s="44">
        <f t="shared" si="136"/>
        <v>9.1729368365831704E-2</v>
      </c>
      <c r="AH601" s="44">
        <f t="shared" si="137"/>
        <v>0.43071758044567177</v>
      </c>
      <c r="AI601" s="44">
        <v>442.37194444400001</v>
      </c>
      <c r="AJ601" s="111">
        <f t="shared" si="138"/>
        <v>9.7365483018373568E-4</v>
      </c>
      <c r="AK601" s="2">
        <f t="shared" si="139"/>
        <v>71</v>
      </c>
    </row>
    <row r="602" spans="1:37">
      <c r="A602" s="2">
        <v>120</v>
      </c>
      <c r="B602" s="2" t="s">
        <v>175</v>
      </c>
      <c r="C602" s="2" t="s">
        <v>18</v>
      </c>
      <c r="D602" s="2" t="s">
        <v>420</v>
      </c>
      <c r="E602" s="2" t="s">
        <v>768</v>
      </c>
      <c r="F602" s="2" t="s">
        <v>64</v>
      </c>
      <c r="H602" s="2" t="s">
        <v>880</v>
      </c>
      <c r="I602" s="2">
        <v>32310</v>
      </c>
      <c r="J602" s="2">
        <v>100</v>
      </c>
      <c r="K602" s="110">
        <f t="shared" si="126"/>
        <v>3.0950170225936243E-3</v>
      </c>
      <c r="L602" s="44">
        <f t="shared" si="127"/>
        <v>0</v>
      </c>
      <c r="M602" s="44">
        <f t="shared" si="128"/>
        <v>0</v>
      </c>
      <c r="N602" s="44">
        <f t="shared" si="129"/>
        <v>0</v>
      </c>
      <c r="O602" s="44">
        <f t="shared" si="130"/>
        <v>0.5</v>
      </c>
      <c r="P602" s="2">
        <v>3743982</v>
      </c>
      <c r="Q602" s="2">
        <v>6.0499040859999997</v>
      </c>
      <c r="R602" s="111">
        <v>0</v>
      </c>
      <c r="S602" s="111">
        <v>0</v>
      </c>
      <c r="T602" s="111">
        <v>0</v>
      </c>
      <c r="U602" s="111">
        <v>1</v>
      </c>
      <c r="V602" s="110">
        <f t="shared" si="131"/>
        <v>3.0950170225936243E-3</v>
      </c>
      <c r="W602" s="110">
        <v>0.35009374999999998</v>
      </c>
      <c r="X602" s="110">
        <v>0.30599999999999999</v>
      </c>
      <c r="Y602" s="110">
        <f t="shared" si="132"/>
        <v>0.30599999999999999</v>
      </c>
      <c r="Z602" s="2" t="s">
        <v>532</v>
      </c>
      <c r="AA602" s="2" t="s">
        <v>532</v>
      </c>
      <c r="AB602" s="2" t="s">
        <v>532</v>
      </c>
      <c r="AC602" s="110">
        <v>0.30599999999999999</v>
      </c>
      <c r="AD602" s="44">
        <f t="shared" si="133"/>
        <v>0</v>
      </c>
      <c r="AE602" s="44">
        <f t="shared" si="134"/>
        <v>0</v>
      </c>
      <c r="AF602" s="44">
        <f t="shared" si="135"/>
        <v>0</v>
      </c>
      <c r="AG602" s="44">
        <f t="shared" si="136"/>
        <v>1.3402799999999999</v>
      </c>
      <c r="AH602" s="44">
        <f t="shared" si="137"/>
        <v>1.3402799999999999</v>
      </c>
      <c r="AI602" s="44">
        <v>442.37194444400001</v>
      </c>
      <c r="AJ602" s="111">
        <f t="shared" si="138"/>
        <v>3.0297581409339724E-3</v>
      </c>
      <c r="AK602" s="2">
        <f t="shared" si="139"/>
        <v>167</v>
      </c>
    </row>
    <row r="603" spans="1:37">
      <c r="A603" s="2">
        <v>121</v>
      </c>
      <c r="B603" s="2" t="s">
        <v>176</v>
      </c>
      <c r="C603" s="2" t="s">
        <v>18</v>
      </c>
      <c r="D603" s="2" t="s">
        <v>420</v>
      </c>
      <c r="E603" s="2" t="s">
        <v>768</v>
      </c>
      <c r="F603" s="2" t="s">
        <v>64</v>
      </c>
      <c r="H603" s="2" t="s">
        <v>880</v>
      </c>
      <c r="I603" s="2">
        <v>27217</v>
      </c>
      <c r="J603" s="2">
        <v>39</v>
      </c>
      <c r="K603" s="110">
        <f t="shared" si="126"/>
        <v>1.4329279494433625E-3</v>
      </c>
      <c r="L603" s="44">
        <f t="shared" si="127"/>
        <v>0</v>
      </c>
      <c r="M603" s="44">
        <f t="shared" si="128"/>
        <v>0</v>
      </c>
      <c r="N603" s="44">
        <f t="shared" si="129"/>
        <v>0</v>
      </c>
      <c r="O603" s="44">
        <f t="shared" si="130"/>
        <v>0.19500000000000001</v>
      </c>
      <c r="P603" s="2">
        <v>3310341</v>
      </c>
      <c r="Q603" s="2">
        <v>4.1901577229999996</v>
      </c>
      <c r="R603" s="111">
        <v>0</v>
      </c>
      <c r="S603" s="111">
        <v>0</v>
      </c>
      <c r="T603" s="111">
        <v>0</v>
      </c>
      <c r="U603" s="111">
        <v>1</v>
      </c>
      <c r="V603" s="110">
        <f t="shared" si="131"/>
        <v>1.4329279494433625E-3</v>
      </c>
      <c r="W603" s="110">
        <v>0.38409374999999996</v>
      </c>
      <c r="X603" s="110">
        <v>0.31078125000000001</v>
      </c>
      <c r="Y603" s="110">
        <f t="shared" si="132"/>
        <v>0.31078125000000001</v>
      </c>
      <c r="Z603" s="2" t="s">
        <v>532</v>
      </c>
      <c r="AA603" s="2" t="s">
        <v>532</v>
      </c>
      <c r="AB603" s="2" t="s">
        <v>532</v>
      </c>
      <c r="AC603" s="110">
        <v>0.31078125000000001</v>
      </c>
      <c r="AD603" s="44">
        <f t="shared" si="133"/>
        <v>0</v>
      </c>
      <c r="AE603" s="44">
        <f t="shared" si="134"/>
        <v>0</v>
      </c>
      <c r="AF603" s="44">
        <f t="shared" si="135"/>
        <v>0</v>
      </c>
      <c r="AG603" s="44">
        <f t="shared" si="136"/>
        <v>0.53087653125000001</v>
      </c>
      <c r="AH603" s="44">
        <f t="shared" si="137"/>
        <v>0.53087653125000001</v>
      </c>
      <c r="AI603" s="44">
        <v>442.37194444400001</v>
      </c>
      <c r="AJ603" s="111">
        <f t="shared" si="138"/>
        <v>1.2000682636355657E-3</v>
      </c>
      <c r="AK603" s="2">
        <f t="shared" si="139"/>
        <v>65</v>
      </c>
    </row>
    <row r="604" spans="1:37">
      <c r="A604" s="2">
        <v>122</v>
      </c>
      <c r="B604" s="2" t="s">
        <v>177</v>
      </c>
      <c r="C604" s="2" t="s">
        <v>18</v>
      </c>
      <c r="D604" s="2" t="s">
        <v>420</v>
      </c>
      <c r="E604" s="2" t="s">
        <v>768</v>
      </c>
      <c r="F604" s="2" t="s">
        <v>64</v>
      </c>
      <c r="H604" s="2" t="s">
        <v>880</v>
      </c>
      <c r="I604" s="2">
        <v>25943</v>
      </c>
      <c r="J604" s="2">
        <v>313</v>
      </c>
      <c r="K604" s="110">
        <f t="shared" si="126"/>
        <v>1.2064911536830744E-2</v>
      </c>
      <c r="L604" s="44">
        <f t="shared" si="127"/>
        <v>0</v>
      </c>
      <c r="M604" s="44">
        <f t="shared" si="128"/>
        <v>0</v>
      </c>
      <c r="N604" s="44">
        <f t="shared" si="129"/>
        <v>0</v>
      </c>
      <c r="O604" s="44">
        <f t="shared" si="130"/>
        <v>1.5649999999999999</v>
      </c>
      <c r="P604" s="2">
        <v>1808710</v>
      </c>
      <c r="Q604" s="2">
        <v>18.030766819</v>
      </c>
      <c r="R604" s="111">
        <v>0</v>
      </c>
      <c r="S604" s="111">
        <v>0</v>
      </c>
      <c r="T604" s="111">
        <v>0</v>
      </c>
      <c r="U604" s="111">
        <v>1</v>
      </c>
      <c r="V604" s="110">
        <f t="shared" si="131"/>
        <v>1.2064911536830744E-2</v>
      </c>
      <c r="W604" s="110">
        <v>0.32300000000000001</v>
      </c>
      <c r="X604" s="110">
        <v>0.28538750000000002</v>
      </c>
      <c r="Y604" s="110">
        <f t="shared" si="132"/>
        <v>0.28538750000000002</v>
      </c>
      <c r="Z604" s="2" t="s">
        <v>532</v>
      </c>
      <c r="AA604" s="2" t="s">
        <v>532</v>
      </c>
      <c r="AB604" s="2" t="s">
        <v>532</v>
      </c>
      <c r="AC604" s="110">
        <v>0.28538750000000002</v>
      </c>
      <c r="AD604" s="44">
        <f t="shared" si="133"/>
        <v>0</v>
      </c>
      <c r="AE604" s="44">
        <f t="shared" si="134"/>
        <v>0</v>
      </c>
      <c r="AF604" s="44">
        <f t="shared" si="135"/>
        <v>0</v>
      </c>
      <c r="AG604" s="44">
        <f t="shared" si="136"/>
        <v>3.9124913925000002</v>
      </c>
      <c r="AH604" s="44">
        <f t="shared" si="137"/>
        <v>3.9124913925000002</v>
      </c>
      <c r="AI604" s="44">
        <v>442.37194444400001</v>
      </c>
      <c r="AJ604" s="111">
        <f t="shared" si="138"/>
        <v>8.8443479330893322E-3</v>
      </c>
      <c r="AK604" s="2">
        <f t="shared" si="139"/>
        <v>522</v>
      </c>
    </row>
    <row r="605" spans="1:37">
      <c r="A605" s="2">
        <v>123</v>
      </c>
      <c r="B605" s="2" t="s">
        <v>178</v>
      </c>
      <c r="C605" s="2" t="s">
        <v>18</v>
      </c>
      <c r="D605" s="2" t="s">
        <v>420</v>
      </c>
      <c r="E605" s="2" t="s">
        <v>768</v>
      </c>
      <c r="F605" s="2" t="s">
        <v>64</v>
      </c>
      <c r="H605" s="2" t="s">
        <v>880</v>
      </c>
      <c r="I605" s="2">
        <v>41692</v>
      </c>
      <c r="J605" s="2">
        <v>1787</v>
      </c>
      <c r="K605" s="110">
        <f t="shared" si="126"/>
        <v>4.2861939940516167E-2</v>
      </c>
      <c r="L605" s="44">
        <f t="shared" si="127"/>
        <v>0</v>
      </c>
      <c r="M605" s="44">
        <f t="shared" si="128"/>
        <v>4.1433872531500002</v>
      </c>
      <c r="N605" s="44">
        <f t="shared" si="129"/>
        <v>3.2701731163199996</v>
      </c>
      <c r="O605" s="44">
        <f t="shared" si="130"/>
        <v>1.5214396305300002</v>
      </c>
      <c r="P605" s="2">
        <v>3399091</v>
      </c>
      <c r="Q605" s="2">
        <v>9.0401648560000005</v>
      </c>
      <c r="R605" s="111">
        <v>0</v>
      </c>
      <c r="S605" s="111">
        <v>0.46372549000000002</v>
      </c>
      <c r="T605" s="111">
        <v>0.365995872</v>
      </c>
      <c r="U605" s="111">
        <v>0.17027863800000001</v>
      </c>
      <c r="V605" s="110">
        <f t="shared" si="131"/>
        <v>2.2985765839249737E-2</v>
      </c>
      <c r="W605" s="110">
        <v>0.27837499999999998</v>
      </c>
      <c r="X605" s="110">
        <v>0.24194770500000001</v>
      </c>
      <c r="Y605" s="110">
        <f t="shared" si="132"/>
        <v>0.21090234780324998</v>
      </c>
      <c r="Z605" s="2" t="s">
        <v>532</v>
      </c>
      <c r="AA605" s="2">
        <v>0.17499999999999999</v>
      </c>
      <c r="AB605" s="2">
        <v>0.22500000000000001</v>
      </c>
      <c r="AC605" s="110">
        <v>0.27837499999999998</v>
      </c>
      <c r="AD605" s="44">
        <f t="shared" si="133"/>
        <v>0</v>
      </c>
      <c r="AE605" s="44">
        <f t="shared" si="134"/>
        <v>6.3518126590789494</v>
      </c>
      <c r="AF605" s="44">
        <f t="shared" si="135"/>
        <v>6.4455112122667195</v>
      </c>
      <c r="AG605" s="44">
        <f t="shared" si="136"/>
        <v>3.7101294326233898</v>
      </c>
      <c r="AH605" s="44">
        <f t="shared" si="137"/>
        <v>10.155640644890109</v>
      </c>
      <c r="AI605" s="44">
        <v>442.37194444400001</v>
      </c>
      <c r="AJ605" s="111">
        <f t="shared" si="138"/>
        <v>2.2957243949216392E-2</v>
      </c>
      <c r="AK605" s="2">
        <f t="shared" si="139"/>
        <v>1597</v>
      </c>
    </row>
    <row r="606" spans="1:37">
      <c r="A606" s="2">
        <v>124</v>
      </c>
      <c r="B606" s="2" t="s">
        <v>179</v>
      </c>
      <c r="C606" s="2" t="s">
        <v>18</v>
      </c>
      <c r="D606" s="2" t="s">
        <v>420</v>
      </c>
      <c r="E606" s="2" t="s">
        <v>768</v>
      </c>
      <c r="F606" s="2" t="s">
        <v>64</v>
      </c>
      <c r="H606" s="2" t="s">
        <v>880</v>
      </c>
      <c r="I606" s="2">
        <v>45575</v>
      </c>
      <c r="J606" s="2">
        <v>3326</v>
      </c>
      <c r="K606" s="110">
        <f t="shared" si="126"/>
        <v>7.2978606692265496E-2</v>
      </c>
      <c r="L606" s="44">
        <f t="shared" si="127"/>
        <v>0</v>
      </c>
      <c r="M606" s="44">
        <f t="shared" si="128"/>
        <v>2.9936877156299997</v>
      </c>
      <c r="N606" s="44">
        <f t="shared" si="129"/>
        <v>6.603499253569999</v>
      </c>
      <c r="O606" s="44">
        <f t="shared" si="130"/>
        <v>7.0328130307999999</v>
      </c>
      <c r="P606" s="2">
        <v>3027281</v>
      </c>
      <c r="Q606" s="2">
        <v>28.045760374</v>
      </c>
      <c r="R606" s="111">
        <v>0</v>
      </c>
      <c r="S606" s="111">
        <v>0.18001730099999999</v>
      </c>
      <c r="T606" s="111">
        <v>0.39708353899999999</v>
      </c>
      <c r="U606" s="111">
        <v>0.42289916</v>
      </c>
      <c r="V606" s="110">
        <f t="shared" si="131"/>
        <v>5.9841194884783323E-2</v>
      </c>
      <c r="W606" s="110">
        <v>0.34371874999999996</v>
      </c>
      <c r="X606" s="110">
        <v>0.25937739900000001</v>
      </c>
      <c r="Y606" s="110">
        <f t="shared" si="132"/>
        <v>0.24418800708374999</v>
      </c>
      <c r="Z606" s="2" t="s">
        <v>532</v>
      </c>
      <c r="AA606" s="2">
        <v>0.17499999999999999</v>
      </c>
      <c r="AB606" s="2">
        <v>0.22500000000000001</v>
      </c>
      <c r="AC606" s="110">
        <v>0.29165625000000001</v>
      </c>
      <c r="AD606" s="44">
        <f t="shared" si="133"/>
        <v>0</v>
      </c>
      <c r="AE606" s="44">
        <f t="shared" si="134"/>
        <v>4.5893232680607889</v>
      </c>
      <c r="AF606" s="44">
        <f t="shared" si="135"/>
        <v>13.015497028786466</v>
      </c>
      <c r="AG606" s="44">
        <f t="shared" si="136"/>
        <v>17.968195549504941</v>
      </c>
      <c r="AH606" s="44">
        <f t="shared" si="137"/>
        <v>30.983692578291407</v>
      </c>
      <c r="AI606" s="44">
        <v>442.37194444400001</v>
      </c>
      <c r="AJ606" s="111">
        <f t="shared" si="138"/>
        <v>7.0039913171332777E-2</v>
      </c>
      <c r="AK606" s="2">
        <f t="shared" si="139"/>
        <v>4545</v>
      </c>
    </row>
    <row r="607" spans="1:37">
      <c r="A607" s="2">
        <v>125</v>
      </c>
      <c r="B607" s="2" t="s">
        <v>180</v>
      </c>
      <c r="C607" s="2" t="s">
        <v>18</v>
      </c>
      <c r="D607" s="2" t="s">
        <v>420</v>
      </c>
      <c r="E607" s="2" t="s">
        <v>768</v>
      </c>
      <c r="F607" s="2" t="s">
        <v>64</v>
      </c>
      <c r="H607" s="2" t="s">
        <v>880</v>
      </c>
      <c r="I607" s="2">
        <v>17073</v>
      </c>
      <c r="J607" s="2">
        <v>512</v>
      </c>
      <c r="K607" s="110">
        <f t="shared" si="126"/>
        <v>2.9988871317284602E-2</v>
      </c>
      <c r="L607" s="44">
        <f t="shared" si="127"/>
        <v>0</v>
      </c>
      <c r="M607" s="44">
        <f t="shared" si="128"/>
        <v>0.31152941056</v>
      </c>
      <c r="N607" s="44">
        <f t="shared" si="129"/>
        <v>1.2213702425599999</v>
      </c>
      <c r="O607" s="44">
        <f t="shared" si="130"/>
        <v>1.02710034688</v>
      </c>
      <c r="P607" s="2">
        <v>735295</v>
      </c>
      <c r="Q607" s="2">
        <v>29.661878838</v>
      </c>
      <c r="R607" s="111">
        <v>0</v>
      </c>
      <c r="S607" s="111">
        <v>0.121691176</v>
      </c>
      <c r="T607" s="111">
        <v>0.47709775100000001</v>
      </c>
      <c r="U607" s="111">
        <v>0.40121107299999997</v>
      </c>
      <c r="V607" s="110">
        <f t="shared" si="131"/>
        <v>2.6339490299771569E-2</v>
      </c>
      <c r="W607" s="110">
        <v>0.27890624999999997</v>
      </c>
      <c r="X607" s="110">
        <v>0.24125207100000001</v>
      </c>
      <c r="Y607" s="110">
        <f t="shared" si="132"/>
        <v>0.2331897789065781</v>
      </c>
      <c r="Z607" s="2" t="s">
        <v>532</v>
      </c>
      <c r="AA607" s="2">
        <v>0.17499999999999999</v>
      </c>
      <c r="AB607" s="2">
        <v>0.22500000000000001</v>
      </c>
      <c r="AC607" s="110">
        <v>0.26057812499999999</v>
      </c>
      <c r="AD607" s="44">
        <f t="shared" si="133"/>
        <v>0</v>
      </c>
      <c r="AE607" s="44">
        <f t="shared" si="134"/>
        <v>0.47757458638847999</v>
      </c>
      <c r="AF607" s="44">
        <f t="shared" si="135"/>
        <v>2.4073207480857599</v>
      </c>
      <c r="AG607" s="44">
        <f t="shared" si="136"/>
        <v>2.344525371373118</v>
      </c>
      <c r="AH607" s="44">
        <f t="shared" si="137"/>
        <v>4.7518461194588779</v>
      </c>
      <c r="AI607" s="44">
        <v>442.37194444400001</v>
      </c>
      <c r="AJ607" s="111">
        <f t="shared" si="138"/>
        <v>1.0741743863145045E-2</v>
      </c>
      <c r="AK607" s="2">
        <f t="shared" si="139"/>
        <v>749</v>
      </c>
    </row>
    <row r="608" spans="1:37">
      <c r="A608" s="2">
        <v>126</v>
      </c>
      <c r="B608" s="2" t="s">
        <v>181</v>
      </c>
      <c r="C608" s="2" t="s">
        <v>18</v>
      </c>
      <c r="D608" s="2" t="s">
        <v>420</v>
      </c>
      <c r="E608" s="2" t="s">
        <v>768</v>
      </c>
      <c r="F608" s="2" t="s">
        <v>64</v>
      </c>
      <c r="H608" s="2" t="s">
        <v>880</v>
      </c>
      <c r="I608" s="2">
        <v>44942</v>
      </c>
      <c r="J608" s="2">
        <v>455</v>
      </c>
      <c r="K608" s="110">
        <f t="shared" si="126"/>
        <v>1.0124160028481153E-2</v>
      </c>
      <c r="L608" s="44">
        <f t="shared" si="127"/>
        <v>0.17149576990000001</v>
      </c>
      <c r="M608" s="44">
        <f t="shared" si="128"/>
        <v>0.43996776687500005</v>
      </c>
      <c r="N608" s="44">
        <f t="shared" si="129"/>
        <v>0.43996776687500005</v>
      </c>
      <c r="O608" s="44">
        <f t="shared" si="130"/>
        <v>1.2235686940749999</v>
      </c>
      <c r="P608" s="2">
        <v>6574708</v>
      </c>
      <c r="Q608" s="2">
        <v>2.83188065</v>
      </c>
      <c r="R608" s="111">
        <v>7.5382755999999995E-2</v>
      </c>
      <c r="S608" s="111">
        <v>0.19339242500000001</v>
      </c>
      <c r="T608" s="111">
        <v>0.19339242500000001</v>
      </c>
      <c r="U608" s="111">
        <v>0.53783239299999996</v>
      </c>
      <c r="V608" s="110">
        <f t="shared" si="131"/>
        <v>7.4030370742290052E-3</v>
      </c>
      <c r="W608" s="110">
        <v>0.37346875000000002</v>
      </c>
      <c r="X608" s="110">
        <v>0.28496807800000001</v>
      </c>
      <c r="Y608" s="110">
        <f t="shared" si="132"/>
        <v>0.24975768131678122</v>
      </c>
      <c r="Z608" s="2">
        <v>0.1</v>
      </c>
      <c r="AA608" s="2">
        <v>0.17499999999999999</v>
      </c>
      <c r="AB608" s="2">
        <v>0.22500000000000001</v>
      </c>
      <c r="AC608" s="110">
        <v>0.30653124999999998</v>
      </c>
      <c r="AD608" s="44">
        <f t="shared" si="133"/>
        <v>0.15023029443240002</v>
      </c>
      <c r="AE608" s="44">
        <f t="shared" si="134"/>
        <v>0.67447058661937498</v>
      </c>
      <c r="AF608" s="44">
        <f t="shared" si="135"/>
        <v>0.86717646851062513</v>
      </c>
      <c r="AG608" s="44">
        <f t="shared" si="136"/>
        <v>3.2855434813997331</v>
      </c>
      <c r="AH608" s="44">
        <f t="shared" si="137"/>
        <v>4.1527199499103578</v>
      </c>
      <c r="AI608" s="44">
        <v>442.37194444400001</v>
      </c>
      <c r="AJ608" s="111">
        <f t="shared" si="138"/>
        <v>9.3873944811978284E-3</v>
      </c>
      <c r="AK608" s="2">
        <f t="shared" si="139"/>
        <v>555</v>
      </c>
    </row>
    <row r="609" spans="1:37">
      <c r="A609" s="2">
        <v>127</v>
      </c>
      <c r="B609" s="2" t="s">
        <v>182</v>
      </c>
      <c r="C609" s="2" t="s">
        <v>18</v>
      </c>
      <c r="D609" s="2" t="s">
        <v>420</v>
      </c>
      <c r="E609" s="2" t="s">
        <v>768</v>
      </c>
      <c r="F609" s="2" t="s">
        <v>64</v>
      </c>
      <c r="H609" s="2" t="s">
        <v>880</v>
      </c>
      <c r="I609" s="2">
        <v>26120</v>
      </c>
      <c r="J609" s="2">
        <v>528</v>
      </c>
      <c r="K609" s="110">
        <f t="shared" si="126"/>
        <v>2.021439509954058E-2</v>
      </c>
      <c r="L609" s="44">
        <f t="shared" si="127"/>
        <v>0</v>
      </c>
      <c r="M609" s="44">
        <f t="shared" si="128"/>
        <v>0</v>
      </c>
      <c r="N609" s="44">
        <f t="shared" si="129"/>
        <v>1.0720303598400001</v>
      </c>
      <c r="O609" s="44">
        <f t="shared" si="130"/>
        <v>1.5679696401599998</v>
      </c>
      <c r="P609" s="2">
        <v>1365944</v>
      </c>
      <c r="Q609" s="2">
        <v>24.710716766000001</v>
      </c>
      <c r="R609" s="111">
        <v>0</v>
      </c>
      <c r="S609" s="111">
        <v>0</v>
      </c>
      <c r="T609" s="111">
        <v>0.40607210599999999</v>
      </c>
      <c r="U609" s="111">
        <v>0.59392789400000001</v>
      </c>
      <c r="V609" s="110">
        <f t="shared" si="131"/>
        <v>2.021439509954058E-2</v>
      </c>
      <c r="W609" s="110">
        <v>0.34318749999999998</v>
      </c>
      <c r="X609" s="110">
        <v>0.26364243399999998</v>
      </c>
      <c r="Y609" s="110">
        <f t="shared" si="132"/>
        <v>0.26364243360337503</v>
      </c>
      <c r="Z609" s="2" t="s">
        <v>532</v>
      </c>
      <c r="AA609" s="2" t="s">
        <v>532</v>
      </c>
      <c r="AB609" s="2">
        <v>0.22500000000000001</v>
      </c>
      <c r="AC609" s="110">
        <v>0.2900625</v>
      </c>
      <c r="AD609" s="44">
        <f t="shared" si="133"/>
        <v>0</v>
      </c>
      <c r="AE609" s="44">
        <f t="shared" si="134"/>
        <v>0</v>
      </c>
      <c r="AF609" s="44">
        <f t="shared" si="135"/>
        <v>2.1129718392446404</v>
      </c>
      <c r="AG609" s="44">
        <f t="shared" si="136"/>
        <v>3.9841285372404509</v>
      </c>
      <c r="AH609" s="44">
        <f t="shared" si="137"/>
        <v>6.0971003764850913</v>
      </c>
      <c r="AI609" s="44">
        <v>442.37194444400001</v>
      </c>
      <c r="AJ609" s="111">
        <f t="shared" si="138"/>
        <v>1.3782746516957123E-2</v>
      </c>
      <c r="AK609" s="2">
        <f t="shared" si="139"/>
        <v>880</v>
      </c>
    </row>
    <row r="610" spans="1:37">
      <c r="A610" s="2">
        <v>128</v>
      </c>
      <c r="B610" s="2" t="s">
        <v>183</v>
      </c>
      <c r="C610" s="2" t="s">
        <v>18</v>
      </c>
      <c r="D610" s="2" t="s">
        <v>420</v>
      </c>
      <c r="E610" s="2" t="s">
        <v>768</v>
      </c>
      <c r="F610" s="2" t="s">
        <v>64</v>
      </c>
      <c r="H610" s="2" t="s">
        <v>880</v>
      </c>
      <c r="I610" s="2">
        <v>27587</v>
      </c>
      <c r="J610" s="2">
        <v>1171</v>
      </c>
      <c r="K610" s="110">
        <f t="shared" si="126"/>
        <v>4.2447529633523037E-2</v>
      </c>
      <c r="L610" s="44">
        <f t="shared" si="127"/>
        <v>0</v>
      </c>
      <c r="M610" s="44">
        <f t="shared" si="128"/>
        <v>0</v>
      </c>
      <c r="N610" s="44">
        <f t="shared" si="129"/>
        <v>0.68505652297999997</v>
      </c>
      <c r="O610" s="44">
        <f t="shared" si="130"/>
        <v>5.1699434770200003</v>
      </c>
      <c r="P610" s="2">
        <v>2802885</v>
      </c>
      <c r="Q610" s="2">
        <v>17.772782807999999</v>
      </c>
      <c r="R610" s="111">
        <v>0</v>
      </c>
      <c r="S610" s="111">
        <v>0</v>
      </c>
      <c r="T610" s="111">
        <v>0.117003676</v>
      </c>
      <c r="U610" s="111">
        <v>0.88299632400000005</v>
      </c>
      <c r="V610" s="110">
        <f t="shared" si="131"/>
        <v>4.2447529633523037E-2</v>
      </c>
      <c r="W610" s="110">
        <v>0.41703124999999996</v>
      </c>
      <c r="X610" s="110">
        <v>0.32513730200000002</v>
      </c>
      <c r="Y610" s="110">
        <f t="shared" si="132"/>
        <v>0.32513730186862499</v>
      </c>
      <c r="Z610" s="2" t="s">
        <v>532</v>
      </c>
      <c r="AA610" s="2" t="s">
        <v>532</v>
      </c>
      <c r="AB610" s="2">
        <v>0.22500000000000001</v>
      </c>
      <c r="AC610" s="110">
        <v>0.33840625000000002</v>
      </c>
      <c r="AD610" s="44">
        <f t="shared" si="133"/>
        <v>0</v>
      </c>
      <c r="AE610" s="44">
        <f t="shared" si="134"/>
        <v>0</v>
      </c>
      <c r="AF610" s="44">
        <f t="shared" si="135"/>
        <v>1.35024640679358</v>
      </c>
      <c r="AG610" s="44">
        <f t="shared" si="136"/>
        <v>15.325980778587823</v>
      </c>
      <c r="AH610" s="44">
        <f t="shared" si="137"/>
        <v>16.676227185381403</v>
      </c>
      <c r="AI610" s="44">
        <v>442.37194444400001</v>
      </c>
      <c r="AJ610" s="111">
        <f t="shared" si="138"/>
        <v>3.7697298381661838E-2</v>
      </c>
      <c r="AK610" s="2">
        <f t="shared" si="139"/>
        <v>1952</v>
      </c>
    </row>
    <row r="611" spans="1:37">
      <c r="A611" s="2">
        <v>129</v>
      </c>
      <c r="B611" s="2" t="s">
        <v>184</v>
      </c>
      <c r="C611" s="2" t="s">
        <v>18</v>
      </c>
      <c r="D611" s="2" t="s">
        <v>420</v>
      </c>
      <c r="E611" s="2" t="s">
        <v>768</v>
      </c>
      <c r="F611" s="2" t="s">
        <v>64</v>
      </c>
      <c r="H611" s="2" t="s">
        <v>880</v>
      </c>
      <c r="I611" s="2">
        <v>31558</v>
      </c>
      <c r="J611" s="2">
        <v>1747</v>
      </c>
      <c r="K611" s="110">
        <f t="shared" si="126"/>
        <v>5.5358387730527918E-2</v>
      </c>
      <c r="L611" s="44">
        <f t="shared" si="127"/>
        <v>1.7969226301349999</v>
      </c>
      <c r="M611" s="44">
        <f t="shared" si="128"/>
        <v>1.401336894145</v>
      </c>
      <c r="N611" s="44">
        <f t="shared" si="129"/>
        <v>1.3853725897699998</v>
      </c>
      <c r="O611" s="44">
        <f t="shared" si="130"/>
        <v>4.1513678772149998</v>
      </c>
      <c r="P611" s="2">
        <v>5024192</v>
      </c>
      <c r="Q611" s="2">
        <v>5.6372673549999996</v>
      </c>
      <c r="R611" s="111">
        <v>0.20571524099999999</v>
      </c>
      <c r="S611" s="111">
        <v>0.16042780700000001</v>
      </c>
      <c r="T611" s="111">
        <v>0.15860018200000001</v>
      </c>
      <c r="U611" s="111">
        <v>0.47525676900000002</v>
      </c>
      <c r="V611" s="110">
        <f t="shared" si="131"/>
        <v>3.5089298859148237E-2</v>
      </c>
      <c r="W611" s="110">
        <v>0.38143750000000004</v>
      </c>
      <c r="X611" s="110">
        <v>0.30325886400000002</v>
      </c>
      <c r="Y611" s="110">
        <f t="shared" si="132"/>
        <v>0.24086912956437501</v>
      </c>
      <c r="Z611" s="2">
        <v>0.1</v>
      </c>
      <c r="AA611" s="2">
        <v>0.17499999999999999</v>
      </c>
      <c r="AB611" s="2">
        <v>0.22500000000000001</v>
      </c>
      <c r="AC611" s="110">
        <v>0.32937499999999997</v>
      </c>
      <c r="AD611" s="44">
        <f t="shared" si="133"/>
        <v>1.5741042239982601</v>
      </c>
      <c r="AE611" s="44">
        <f t="shared" si="134"/>
        <v>2.1482494587242846</v>
      </c>
      <c r="AF611" s="44">
        <f t="shared" si="135"/>
        <v>2.7305693744366697</v>
      </c>
      <c r="AG611" s="44">
        <f t="shared" si="136"/>
        <v>11.97804552032537</v>
      </c>
      <c r="AH611" s="44">
        <f t="shared" si="137"/>
        <v>14.708614894762039</v>
      </c>
      <c r="AI611" s="44">
        <v>442.37194444400001</v>
      </c>
      <c r="AJ611" s="111">
        <f t="shared" si="138"/>
        <v>3.3249429760399296E-2</v>
      </c>
      <c r="AK611" s="2">
        <f t="shared" si="139"/>
        <v>1846</v>
      </c>
    </row>
    <row r="612" spans="1:37">
      <c r="A612" s="2">
        <v>130</v>
      </c>
      <c r="B612" s="2" t="s">
        <v>185</v>
      </c>
      <c r="C612" s="2" t="s">
        <v>18</v>
      </c>
      <c r="D612" s="2" t="s">
        <v>420</v>
      </c>
      <c r="E612" s="2" t="s">
        <v>768</v>
      </c>
      <c r="F612" s="2" t="s">
        <v>64</v>
      </c>
      <c r="H612" s="2" t="s">
        <v>880</v>
      </c>
      <c r="I612" s="2">
        <v>8546</v>
      </c>
      <c r="J612" s="2">
        <v>607</v>
      </c>
      <c r="K612" s="110">
        <f t="shared" si="126"/>
        <v>7.1027381230985259E-2</v>
      </c>
      <c r="L612" s="44">
        <f t="shared" si="127"/>
        <v>1.8230599546549999</v>
      </c>
      <c r="M612" s="44">
        <f t="shared" si="128"/>
        <v>0.55418168255</v>
      </c>
      <c r="N612" s="44">
        <f t="shared" si="129"/>
        <v>0.27861826875999995</v>
      </c>
      <c r="O612" s="44">
        <f t="shared" si="130"/>
        <v>0.37914009403499993</v>
      </c>
      <c r="P612" s="2">
        <v>330354</v>
      </c>
      <c r="Q612" s="2">
        <v>8.2486103499999999</v>
      </c>
      <c r="R612" s="111">
        <v>0.60067873299999996</v>
      </c>
      <c r="S612" s="111">
        <v>0.18259692999999999</v>
      </c>
      <c r="T612" s="111">
        <v>9.1801735999999995E-2</v>
      </c>
      <c r="U612" s="111">
        <v>0.12492260099999999</v>
      </c>
      <c r="V612" s="110">
        <f t="shared" si="131"/>
        <v>1.5393362106131523E-2</v>
      </c>
      <c r="W612" s="110">
        <v>0.26509375000000002</v>
      </c>
      <c r="X612" s="110">
        <v>0.24811053599999999</v>
      </c>
      <c r="Y612" s="110">
        <f t="shared" si="132"/>
        <v>0.14579392740884373</v>
      </c>
      <c r="Z612" s="2">
        <v>0.1</v>
      </c>
      <c r="AA612" s="2">
        <v>0.17499999999999999</v>
      </c>
      <c r="AB612" s="2">
        <v>0.22500000000000001</v>
      </c>
      <c r="AC612" s="110">
        <v>0.26509375000000002</v>
      </c>
      <c r="AD612" s="44">
        <f t="shared" si="133"/>
        <v>1.5970005202777799</v>
      </c>
      <c r="AE612" s="44">
        <f t="shared" si="134"/>
        <v>0.84956051934914989</v>
      </c>
      <c r="AF612" s="44">
        <f t="shared" si="135"/>
        <v>0.54915660772595998</v>
      </c>
      <c r="AG612" s="44">
        <f t="shared" si="136"/>
        <v>0.88044718309507519</v>
      </c>
      <c r="AH612" s="44">
        <f t="shared" si="137"/>
        <v>1.4296037908210351</v>
      </c>
      <c r="AI612" s="44">
        <v>442.37194444400001</v>
      </c>
      <c r="AJ612" s="111">
        <f t="shared" si="138"/>
        <v>3.2316782489853605E-3</v>
      </c>
      <c r="AK612" s="2">
        <f t="shared" si="139"/>
        <v>219</v>
      </c>
    </row>
    <row r="613" spans="1:37">
      <c r="A613" s="2">
        <v>63</v>
      </c>
      <c r="B613" s="112" t="s">
        <v>127</v>
      </c>
      <c r="C613" s="2" t="s">
        <v>17</v>
      </c>
      <c r="D613" s="2" t="s">
        <v>414</v>
      </c>
      <c r="E613" s="2" t="s">
        <v>768</v>
      </c>
      <c r="F613" s="2" t="s">
        <v>64</v>
      </c>
      <c r="H613" s="2" t="s">
        <v>880</v>
      </c>
      <c r="I613" s="2">
        <v>2568</v>
      </c>
      <c r="J613" s="2">
        <v>13</v>
      </c>
      <c r="K613" s="110">
        <f t="shared" si="126"/>
        <v>5.0623052959501555E-3</v>
      </c>
      <c r="L613" s="44">
        <f t="shared" si="127"/>
        <v>1.2513368985E-2</v>
      </c>
      <c r="M613" s="44">
        <f t="shared" si="128"/>
        <v>3.4439572179999996E-2</v>
      </c>
      <c r="N613" s="44">
        <f t="shared" si="129"/>
        <v>1.8047058834999997E-2</v>
      </c>
      <c r="O613" s="44">
        <f t="shared" si="130"/>
        <v>0</v>
      </c>
      <c r="P613" s="2">
        <v>995597</v>
      </c>
      <c r="Q613" s="2">
        <v>0.14840887999999999</v>
      </c>
      <c r="R613" s="111">
        <v>0.19251336899999999</v>
      </c>
      <c r="S613" s="111">
        <v>0.52983957199999998</v>
      </c>
      <c r="T613" s="111">
        <v>0.27764705899999997</v>
      </c>
      <c r="U613" s="111">
        <v>0</v>
      </c>
      <c r="V613" s="110">
        <f t="shared" si="131"/>
        <v>1.4055341771806852E-3</v>
      </c>
      <c r="W613" s="110">
        <v>0.22525000000000001</v>
      </c>
      <c r="X613" s="110">
        <v>0.22500000000000001</v>
      </c>
      <c r="Y613" s="110">
        <f t="shared" si="132"/>
        <v>0.17444385027499998</v>
      </c>
      <c r="Z613" s="2">
        <v>0.1</v>
      </c>
      <c r="AA613" s="2">
        <v>0.17499999999999999</v>
      </c>
      <c r="AB613" s="2">
        <v>0.22500000000000001</v>
      </c>
      <c r="AC613" s="110"/>
      <c r="AD613" s="44">
        <f t="shared" si="133"/>
        <v>1.096171123086E-2</v>
      </c>
      <c r="AE613" s="44">
        <f t="shared" si="134"/>
        <v>5.2795864151939993E-2</v>
      </c>
      <c r="AF613" s="44">
        <f t="shared" si="135"/>
        <v>3.5570752963785E-2</v>
      </c>
      <c r="AG613" s="44">
        <f t="shared" si="136"/>
        <v>0</v>
      </c>
      <c r="AH613" s="44">
        <f t="shared" si="137"/>
        <v>3.5570752963785E-2</v>
      </c>
      <c r="AI613" s="44">
        <v>517.37694444399995</v>
      </c>
      <c r="AJ613" s="111">
        <f t="shared" si="138"/>
        <v>6.8752102979793917E-5</v>
      </c>
      <c r="AK613" s="2">
        <f t="shared" si="139"/>
        <v>6</v>
      </c>
    </row>
    <row r="614" spans="1:37">
      <c r="A614" s="2">
        <v>35</v>
      </c>
      <c r="B614" s="2" t="s">
        <v>99</v>
      </c>
      <c r="C614" s="2" t="s">
        <v>17</v>
      </c>
      <c r="D614" s="2" t="s">
        <v>414</v>
      </c>
      <c r="E614" s="2" t="s">
        <v>768</v>
      </c>
      <c r="F614" s="2" t="s">
        <v>64</v>
      </c>
      <c r="H614" s="2" t="s">
        <v>880</v>
      </c>
      <c r="I614" s="2">
        <v>10568</v>
      </c>
      <c r="J614" s="2">
        <v>6</v>
      </c>
      <c r="K614" s="110">
        <f t="shared" si="126"/>
        <v>5.6775170325510976E-4</v>
      </c>
      <c r="L614" s="44">
        <f t="shared" si="127"/>
        <v>4.7294117700000006E-3</v>
      </c>
      <c r="M614" s="44">
        <f t="shared" si="128"/>
        <v>2.0814705870000002E-2</v>
      </c>
      <c r="N614" s="44">
        <f t="shared" si="129"/>
        <v>4.4558823599999998E-3</v>
      </c>
      <c r="O614" s="44">
        <f t="shared" si="130"/>
        <v>0</v>
      </c>
      <c r="P614" s="2">
        <v>4069533</v>
      </c>
      <c r="Q614" s="2">
        <v>9.7115438999999998E-2</v>
      </c>
      <c r="R614" s="111">
        <v>0.15764705900000001</v>
      </c>
      <c r="S614" s="111">
        <v>0.69382352899999999</v>
      </c>
      <c r="T614" s="111">
        <v>0.148529412</v>
      </c>
      <c r="U614" s="111">
        <v>0</v>
      </c>
      <c r="V614" s="110">
        <f t="shared" si="131"/>
        <v>8.432782664647994E-5</v>
      </c>
      <c r="W614" s="110">
        <v>0.22500000000000001</v>
      </c>
      <c r="X614" s="110">
        <v>0.22500000000000001</v>
      </c>
      <c r="Y614" s="110">
        <f t="shared" si="132"/>
        <v>0.17060294117499999</v>
      </c>
      <c r="Z614" s="2">
        <v>0.1</v>
      </c>
      <c r="AA614" s="2">
        <v>0.17499999999999999</v>
      </c>
      <c r="AB614" s="2">
        <v>0.22500000000000001</v>
      </c>
      <c r="AC614" s="110"/>
      <c r="AD614" s="44">
        <f t="shared" si="133"/>
        <v>4.1429647105200012E-3</v>
      </c>
      <c r="AE614" s="44">
        <f t="shared" si="134"/>
        <v>3.190894409871E-2</v>
      </c>
      <c r="AF614" s="44">
        <f t="shared" si="135"/>
        <v>8.7825441315600005E-3</v>
      </c>
      <c r="AG614" s="44">
        <f t="shared" si="136"/>
        <v>0</v>
      </c>
      <c r="AH614" s="44">
        <f t="shared" si="137"/>
        <v>8.7825441315600005E-3</v>
      </c>
      <c r="AI614" s="44">
        <v>517.37694444399995</v>
      </c>
      <c r="AJ614" s="111">
        <f t="shared" si="138"/>
        <v>1.697513626355766E-5</v>
      </c>
      <c r="AK614" s="2">
        <f t="shared" si="139"/>
        <v>1</v>
      </c>
    </row>
    <row r="615" spans="1:37">
      <c r="A615" s="2">
        <v>36</v>
      </c>
      <c r="B615" s="2" t="s">
        <v>100</v>
      </c>
      <c r="C615" s="2" t="s">
        <v>17</v>
      </c>
      <c r="D615" s="2" t="s">
        <v>414</v>
      </c>
      <c r="E615" s="2" t="s">
        <v>768</v>
      </c>
      <c r="F615" s="2" t="s">
        <v>64</v>
      </c>
      <c r="H615" s="2" t="s">
        <v>880</v>
      </c>
      <c r="I615" s="2">
        <v>6910</v>
      </c>
      <c r="J615" s="2">
        <v>10</v>
      </c>
      <c r="K615" s="110">
        <f t="shared" si="126"/>
        <v>1.4471780028943559E-3</v>
      </c>
      <c r="L615" s="44">
        <f t="shared" si="127"/>
        <v>1.9613003100000002E-2</v>
      </c>
      <c r="M615" s="44">
        <f t="shared" si="128"/>
        <v>3.0386996900000001E-2</v>
      </c>
      <c r="N615" s="44">
        <f t="shared" si="129"/>
        <v>0</v>
      </c>
      <c r="O615" s="44">
        <f t="shared" si="130"/>
        <v>0</v>
      </c>
      <c r="P615" s="2">
        <v>2761977</v>
      </c>
      <c r="Q615" s="2">
        <v>0</v>
      </c>
      <c r="R615" s="111">
        <v>0.39226006200000002</v>
      </c>
      <c r="S615" s="111">
        <v>0.60773993800000004</v>
      </c>
      <c r="T615" s="111">
        <v>0</v>
      </c>
      <c r="U615" s="111">
        <v>0</v>
      </c>
      <c r="V615" s="110">
        <f t="shared" si="131"/>
        <v>0</v>
      </c>
      <c r="W615" s="110">
        <v>0.19443750000000001</v>
      </c>
      <c r="X615" s="110"/>
      <c r="Y615" s="110">
        <f t="shared" si="132"/>
        <v>0.14558049535000001</v>
      </c>
      <c r="Z615" s="2">
        <v>0.1</v>
      </c>
      <c r="AA615" s="2">
        <v>0.17499999999999999</v>
      </c>
      <c r="AB615" s="2" t="s">
        <v>532</v>
      </c>
      <c r="AC615" s="110"/>
      <c r="AD615" s="44">
        <f t="shared" si="133"/>
        <v>1.71809907156E-2</v>
      </c>
      <c r="AE615" s="44">
        <f t="shared" si="134"/>
        <v>4.6583266247700005E-2</v>
      </c>
      <c r="AF615" s="44">
        <f t="shared" si="135"/>
        <v>0</v>
      </c>
      <c r="AG615" s="44">
        <f t="shared" si="136"/>
        <v>0</v>
      </c>
      <c r="AH615" s="44">
        <f t="shared" si="137"/>
        <v>0</v>
      </c>
      <c r="AI615" s="44">
        <v>517.37694444399995</v>
      </c>
      <c r="AJ615" s="111">
        <f t="shared" si="138"/>
        <v>0</v>
      </c>
      <c r="AK615" s="2">
        <f t="shared" si="139"/>
        <v>0</v>
      </c>
    </row>
    <row r="616" spans="1:37">
      <c r="A616" s="2">
        <v>37</v>
      </c>
      <c r="B616" s="2" t="s">
        <v>101</v>
      </c>
      <c r="C616" s="2" t="s">
        <v>17</v>
      </c>
      <c r="D616" s="2" t="s">
        <v>414</v>
      </c>
      <c r="E616" s="2" t="s">
        <v>768</v>
      </c>
      <c r="F616" s="2" t="s">
        <v>64</v>
      </c>
      <c r="H616" s="2" t="s">
        <v>880</v>
      </c>
      <c r="I616" s="2">
        <v>9493</v>
      </c>
      <c r="J616" s="2">
        <v>49</v>
      </c>
      <c r="K616" s="110">
        <f t="shared" si="126"/>
        <v>5.1616980933319291E-3</v>
      </c>
      <c r="L616" s="44">
        <f t="shared" si="127"/>
        <v>7.7720588295000004E-2</v>
      </c>
      <c r="M616" s="44">
        <f t="shared" si="128"/>
        <v>0.12948856203499998</v>
      </c>
      <c r="N616" s="44">
        <f t="shared" si="129"/>
        <v>3.7790849670000001E-2</v>
      </c>
      <c r="O616" s="44">
        <f t="shared" si="130"/>
        <v>0</v>
      </c>
      <c r="P616" s="2">
        <v>2224535</v>
      </c>
      <c r="Q616" s="2">
        <v>0.212519285</v>
      </c>
      <c r="R616" s="111">
        <v>0.31722689100000001</v>
      </c>
      <c r="S616" s="111">
        <v>0.52852474299999996</v>
      </c>
      <c r="T616" s="111">
        <v>0.154248366</v>
      </c>
      <c r="U616" s="111">
        <v>0</v>
      </c>
      <c r="V616" s="110">
        <f t="shared" si="131"/>
        <v>7.961834966817656E-4</v>
      </c>
      <c r="W616" s="110">
        <v>0.22500000000000001</v>
      </c>
      <c r="X616" s="110">
        <v>0.22500000000000001</v>
      </c>
      <c r="Y616" s="110">
        <f t="shared" si="132"/>
        <v>0.15892040147499997</v>
      </c>
      <c r="Z616" s="2">
        <v>0.1</v>
      </c>
      <c r="AA616" s="2">
        <v>0.17499999999999999</v>
      </c>
      <c r="AB616" s="2">
        <v>0.22500000000000001</v>
      </c>
      <c r="AC616" s="110"/>
      <c r="AD616" s="44">
        <f t="shared" si="133"/>
        <v>6.808323534642001E-2</v>
      </c>
      <c r="AE616" s="44">
        <f t="shared" si="134"/>
        <v>0.19850596559965494</v>
      </c>
      <c r="AF616" s="44">
        <f t="shared" si="135"/>
        <v>7.4485764699570009E-2</v>
      </c>
      <c r="AG616" s="44">
        <f t="shared" si="136"/>
        <v>0</v>
      </c>
      <c r="AH616" s="44">
        <f t="shared" si="137"/>
        <v>7.4485764699570009E-2</v>
      </c>
      <c r="AI616" s="44">
        <v>517.37694444399995</v>
      </c>
      <c r="AJ616" s="111">
        <f t="shared" si="138"/>
        <v>1.4396807878560625E-4</v>
      </c>
      <c r="AK616" s="2">
        <f t="shared" si="139"/>
        <v>13</v>
      </c>
    </row>
    <row r="617" spans="1:37">
      <c r="A617" s="2">
        <v>38</v>
      </c>
      <c r="B617" s="2" t="s">
        <v>102</v>
      </c>
      <c r="C617" s="2" t="s">
        <v>17</v>
      </c>
      <c r="D617" s="2" t="s">
        <v>414</v>
      </c>
      <c r="E617" s="2" t="s">
        <v>768</v>
      </c>
      <c r="F617" s="2" t="s">
        <v>64</v>
      </c>
      <c r="H617" s="2" t="s">
        <v>880</v>
      </c>
      <c r="I617" s="2">
        <v>9093</v>
      </c>
      <c r="J617" s="2">
        <v>42</v>
      </c>
      <c r="K617" s="110">
        <f t="shared" si="126"/>
        <v>4.6189376443418013E-3</v>
      </c>
      <c r="L617" s="44">
        <f t="shared" si="127"/>
        <v>2.2080882390000001E-2</v>
      </c>
      <c r="M617" s="44">
        <f t="shared" si="128"/>
        <v>0.14791459283999997</v>
      </c>
      <c r="N617" s="44">
        <f t="shared" si="129"/>
        <v>4.0004524979999997E-2</v>
      </c>
      <c r="O617" s="44">
        <f t="shared" si="130"/>
        <v>0</v>
      </c>
      <c r="P617" s="2">
        <v>1823573</v>
      </c>
      <c r="Q617" s="2">
        <v>0.37679435100000003</v>
      </c>
      <c r="R617" s="111">
        <v>0.105147059</v>
      </c>
      <c r="S617" s="111">
        <v>0.70435520399999996</v>
      </c>
      <c r="T617" s="111">
        <v>0.190497738</v>
      </c>
      <c r="U617" s="111">
        <v>0</v>
      </c>
      <c r="V617" s="110">
        <f t="shared" si="131"/>
        <v>8.7989717321016164E-4</v>
      </c>
      <c r="W617" s="110">
        <v>0.22500000000000001</v>
      </c>
      <c r="X617" s="110">
        <v>0.22500000000000001</v>
      </c>
      <c r="Y617" s="110">
        <f t="shared" si="132"/>
        <v>0.17663885764999998</v>
      </c>
      <c r="Z617" s="2">
        <v>0.1</v>
      </c>
      <c r="AA617" s="2">
        <v>0.17499999999999999</v>
      </c>
      <c r="AB617" s="2">
        <v>0.22500000000000001</v>
      </c>
      <c r="AC617" s="110"/>
      <c r="AD617" s="44">
        <f t="shared" si="133"/>
        <v>1.9342852973640003E-2</v>
      </c>
      <c r="AE617" s="44">
        <f t="shared" si="134"/>
        <v>0.22675307082371995</v>
      </c>
      <c r="AF617" s="44">
        <f t="shared" si="135"/>
        <v>7.8848918735580004E-2</v>
      </c>
      <c r="AG617" s="44">
        <f t="shared" si="136"/>
        <v>0</v>
      </c>
      <c r="AH617" s="44">
        <f t="shared" si="137"/>
        <v>7.8848918735580004E-2</v>
      </c>
      <c r="AI617" s="44">
        <v>517.37694444399995</v>
      </c>
      <c r="AJ617" s="111">
        <f t="shared" si="138"/>
        <v>1.5240129963718259E-4</v>
      </c>
      <c r="AK617" s="2">
        <f t="shared" si="139"/>
        <v>13</v>
      </c>
    </row>
    <row r="618" spans="1:37">
      <c r="A618" s="2">
        <v>39</v>
      </c>
      <c r="B618" s="2" t="s">
        <v>103</v>
      </c>
      <c r="C618" s="2" t="s">
        <v>17</v>
      </c>
      <c r="D618" s="2" t="s">
        <v>414</v>
      </c>
      <c r="E618" s="2" t="s">
        <v>768</v>
      </c>
      <c r="F618" s="2" t="s">
        <v>64</v>
      </c>
      <c r="H618" s="2" t="s">
        <v>880</v>
      </c>
      <c r="I618" s="2">
        <v>17538</v>
      </c>
      <c r="J618" s="2">
        <v>71</v>
      </c>
      <c r="K618" s="110">
        <f t="shared" si="126"/>
        <v>4.0483521496179724E-3</v>
      </c>
      <c r="L618" s="44">
        <f t="shared" si="127"/>
        <v>1.8533088110000002E-2</v>
      </c>
      <c r="M618" s="44">
        <f t="shared" si="128"/>
        <v>0.19994852937000002</v>
      </c>
      <c r="N618" s="44">
        <f t="shared" si="129"/>
        <v>0.13651838252000001</v>
      </c>
      <c r="O618" s="44">
        <f t="shared" si="130"/>
        <v>0</v>
      </c>
      <c r="P618" s="2">
        <v>4588944</v>
      </c>
      <c r="Q618" s="2">
        <v>0.19655477900000001</v>
      </c>
      <c r="R618" s="111">
        <v>5.2205882000000002E-2</v>
      </c>
      <c r="S618" s="111">
        <v>0.56323529400000005</v>
      </c>
      <c r="T618" s="111">
        <v>0.38455882400000002</v>
      </c>
      <c r="U618" s="111">
        <v>0</v>
      </c>
      <c r="V618" s="110">
        <f t="shared" si="131"/>
        <v>1.5568295417949596E-3</v>
      </c>
      <c r="W618" s="110">
        <v>0.23906249999999998</v>
      </c>
      <c r="X618" s="110">
        <v>0.22500000000000001</v>
      </c>
      <c r="Y618" s="110">
        <f t="shared" si="132"/>
        <v>0.19031250005</v>
      </c>
      <c r="Z618" s="2">
        <v>0.1</v>
      </c>
      <c r="AA618" s="2">
        <v>0.17499999999999999</v>
      </c>
      <c r="AB618" s="2">
        <v>0.22500000000000001</v>
      </c>
      <c r="AC618" s="110"/>
      <c r="AD618" s="44">
        <f t="shared" si="133"/>
        <v>1.6234985184360003E-2</v>
      </c>
      <c r="AE618" s="44">
        <f t="shared" si="134"/>
        <v>0.30652109552421003</v>
      </c>
      <c r="AF618" s="44">
        <f t="shared" si="135"/>
        <v>0.26907773194692003</v>
      </c>
      <c r="AG618" s="44">
        <f t="shared" si="136"/>
        <v>0</v>
      </c>
      <c r="AH618" s="44">
        <f t="shared" si="137"/>
        <v>0.26907773194692003</v>
      </c>
      <c r="AI618" s="44">
        <v>517.37694444399995</v>
      </c>
      <c r="AJ618" s="111">
        <f t="shared" si="138"/>
        <v>5.2008063914808745E-4</v>
      </c>
      <c r="AK618" s="2">
        <f t="shared" si="139"/>
        <v>46</v>
      </c>
    </row>
    <row r="619" spans="1:37">
      <c r="A619" s="2">
        <v>40</v>
      </c>
      <c r="B619" s="2" t="s">
        <v>104</v>
      </c>
      <c r="C619" s="2" t="s">
        <v>17</v>
      </c>
      <c r="D619" s="2" t="s">
        <v>414</v>
      </c>
      <c r="E619" s="2" t="s">
        <v>768</v>
      </c>
      <c r="F619" s="2" t="s">
        <v>64</v>
      </c>
      <c r="H619" s="2" t="s">
        <v>880</v>
      </c>
      <c r="I619" s="2">
        <v>10332</v>
      </c>
      <c r="J619" s="2">
        <v>3</v>
      </c>
      <c r="K619" s="110">
        <f t="shared" si="126"/>
        <v>2.9036004645760743E-4</v>
      </c>
      <c r="L619" s="44">
        <f t="shared" si="127"/>
        <v>0</v>
      </c>
      <c r="M619" s="44">
        <f t="shared" si="128"/>
        <v>7.9779411749999994E-3</v>
      </c>
      <c r="N619" s="44">
        <f t="shared" si="129"/>
        <v>7.0220588249999992E-3</v>
      </c>
      <c r="O619" s="44">
        <f t="shared" si="130"/>
        <v>0</v>
      </c>
      <c r="P619" s="2">
        <v>1212119</v>
      </c>
      <c r="Q619" s="2">
        <v>0.468155021</v>
      </c>
      <c r="R619" s="111">
        <v>0</v>
      </c>
      <c r="S619" s="111">
        <v>0.53186274499999997</v>
      </c>
      <c r="T619" s="111">
        <v>0.46813725499999997</v>
      </c>
      <c r="U619" s="111">
        <v>0</v>
      </c>
      <c r="V619" s="110">
        <f t="shared" si="131"/>
        <v>1.3592835511033681E-4</v>
      </c>
      <c r="W619" s="110">
        <v>0.22843749999999999</v>
      </c>
      <c r="X619" s="110">
        <v>0.22500000000000001</v>
      </c>
      <c r="Y619" s="110">
        <f t="shared" si="132"/>
        <v>0.19840686274999997</v>
      </c>
      <c r="Z619" s="2" t="s">
        <v>532</v>
      </c>
      <c r="AA619" s="2">
        <v>0.17499999999999999</v>
      </c>
      <c r="AB619" s="2">
        <v>0.22500000000000001</v>
      </c>
      <c r="AC619" s="110"/>
      <c r="AD619" s="44">
        <f t="shared" si="133"/>
        <v>0</v>
      </c>
      <c r="AE619" s="44">
        <f t="shared" si="134"/>
        <v>1.2230183821274998E-2</v>
      </c>
      <c r="AF619" s="44">
        <f t="shared" si="135"/>
        <v>1.3840477944074997E-2</v>
      </c>
      <c r="AG619" s="44">
        <f t="shared" si="136"/>
        <v>0</v>
      </c>
      <c r="AH619" s="44">
        <f t="shared" si="137"/>
        <v>1.3840477944074997E-2</v>
      </c>
      <c r="AI619" s="44">
        <v>517.37694444399995</v>
      </c>
      <c r="AJ619" s="111">
        <f t="shared" si="138"/>
        <v>2.6751246055134311E-5</v>
      </c>
      <c r="AK619" s="2">
        <f t="shared" si="139"/>
        <v>2</v>
      </c>
    </row>
    <row r="620" spans="1:37">
      <c r="A620" s="2">
        <v>41</v>
      </c>
      <c r="B620" s="2" t="s">
        <v>105</v>
      </c>
      <c r="C620" s="2" t="s">
        <v>17</v>
      </c>
      <c r="D620" s="2" t="s">
        <v>414</v>
      </c>
      <c r="E620" s="2" t="s">
        <v>768</v>
      </c>
      <c r="F620" s="2" t="s">
        <v>64</v>
      </c>
      <c r="H620" s="2" t="s">
        <v>880</v>
      </c>
      <c r="I620" s="2">
        <v>9663</v>
      </c>
      <c r="J620" s="2">
        <v>74</v>
      </c>
      <c r="K620" s="110">
        <f t="shared" si="126"/>
        <v>7.6580772016971955E-3</v>
      </c>
      <c r="L620" s="44">
        <f t="shared" si="127"/>
        <v>0.11592569640999999</v>
      </c>
      <c r="M620" s="44">
        <f t="shared" si="128"/>
        <v>0.19621646008999999</v>
      </c>
      <c r="N620" s="44">
        <f t="shared" si="129"/>
        <v>5.7857843129999996E-2</v>
      </c>
      <c r="O620" s="44">
        <f t="shared" si="130"/>
        <v>0</v>
      </c>
      <c r="P620" s="2">
        <v>1092339</v>
      </c>
      <c r="Q620" s="2">
        <v>0.46696862099999997</v>
      </c>
      <c r="R620" s="111">
        <v>0.31331269299999998</v>
      </c>
      <c r="S620" s="111">
        <v>0.53031475699999997</v>
      </c>
      <c r="T620" s="111">
        <v>0.156372549</v>
      </c>
      <c r="U620" s="111">
        <v>0</v>
      </c>
      <c r="V620" s="110">
        <f t="shared" si="131"/>
        <v>1.1975130524681777E-3</v>
      </c>
      <c r="W620" s="110">
        <v>0.22500000000000001</v>
      </c>
      <c r="X620" s="110">
        <v>0.22500000000000001</v>
      </c>
      <c r="Y620" s="110">
        <f t="shared" si="132"/>
        <v>0.15932017529999998</v>
      </c>
      <c r="Z620" s="2">
        <v>0.1</v>
      </c>
      <c r="AA620" s="2">
        <v>0.17499999999999999</v>
      </c>
      <c r="AB620" s="2">
        <v>0.22500000000000001</v>
      </c>
      <c r="AC620" s="110"/>
      <c r="AD620" s="44">
        <f t="shared" si="133"/>
        <v>0.10155091005516001</v>
      </c>
      <c r="AE620" s="44">
        <f t="shared" si="134"/>
        <v>0.30079983331796994</v>
      </c>
      <c r="AF620" s="44">
        <f t="shared" si="135"/>
        <v>0.11403780880923001</v>
      </c>
      <c r="AG620" s="44">
        <f t="shared" si="136"/>
        <v>0</v>
      </c>
      <c r="AH620" s="44">
        <f t="shared" si="137"/>
        <v>0.11403780880923001</v>
      </c>
      <c r="AI620" s="44">
        <v>517.37694444399995</v>
      </c>
      <c r="AJ620" s="111">
        <f t="shared" si="138"/>
        <v>2.2041532780665545E-4</v>
      </c>
      <c r="AK620" s="2">
        <f t="shared" si="139"/>
        <v>19</v>
      </c>
    </row>
    <row r="621" spans="1:37">
      <c r="A621" s="2">
        <v>42</v>
      </c>
      <c r="B621" s="2" t="s">
        <v>106</v>
      </c>
      <c r="C621" s="2" t="s">
        <v>17</v>
      </c>
      <c r="D621" s="2" t="s">
        <v>414</v>
      </c>
      <c r="E621" s="2" t="s">
        <v>768</v>
      </c>
      <c r="F621" s="2" t="s">
        <v>64</v>
      </c>
      <c r="H621" s="2" t="s">
        <v>880</v>
      </c>
      <c r="I621" s="2">
        <v>7224</v>
      </c>
      <c r="J621" s="2">
        <v>8</v>
      </c>
      <c r="K621" s="110">
        <f t="shared" si="126"/>
        <v>1.1074197120708748E-3</v>
      </c>
      <c r="L621" s="44">
        <f t="shared" si="127"/>
        <v>1.552941176E-2</v>
      </c>
      <c r="M621" s="44">
        <f t="shared" si="128"/>
        <v>1.9904411760000001E-2</v>
      </c>
      <c r="N621" s="44">
        <f t="shared" si="129"/>
        <v>4.5661764800000006E-3</v>
      </c>
      <c r="O621" s="44">
        <f t="shared" si="130"/>
        <v>0</v>
      </c>
      <c r="P621" s="2">
        <v>1059358</v>
      </c>
      <c r="Q621" s="2">
        <v>0.109381482</v>
      </c>
      <c r="R621" s="111">
        <v>0.38823529400000001</v>
      </c>
      <c r="S621" s="111">
        <v>0.49761029400000001</v>
      </c>
      <c r="T621" s="111">
        <v>0.114154412</v>
      </c>
      <c r="U621" s="111">
        <v>0</v>
      </c>
      <c r="V621" s="110">
        <f t="shared" si="131"/>
        <v>1.2641684606866E-4</v>
      </c>
      <c r="W621" s="110">
        <v>0.22500000000000001</v>
      </c>
      <c r="X621" s="110">
        <v>0.22500000000000001</v>
      </c>
      <c r="Y621" s="110">
        <f t="shared" si="132"/>
        <v>0.15159007354999998</v>
      </c>
      <c r="Z621" s="2">
        <v>0.1</v>
      </c>
      <c r="AA621" s="2">
        <v>0.17499999999999999</v>
      </c>
      <c r="AB621" s="2">
        <v>0.22500000000000001</v>
      </c>
      <c r="AC621" s="110"/>
      <c r="AD621" s="44">
        <f t="shared" si="133"/>
        <v>1.3603764701760002E-2</v>
      </c>
      <c r="AE621" s="44">
        <f t="shared" si="134"/>
        <v>3.051346322808E-2</v>
      </c>
      <c r="AF621" s="44">
        <f t="shared" si="135"/>
        <v>8.9999338420800011E-3</v>
      </c>
      <c r="AG621" s="44">
        <f t="shared" si="136"/>
        <v>0</v>
      </c>
      <c r="AH621" s="44">
        <f t="shared" si="137"/>
        <v>8.9999338420800011E-3</v>
      </c>
      <c r="AI621" s="44">
        <v>517.37694444399995</v>
      </c>
      <c r="AJ621" s="111">
        <f t="shared" si="138"/>
        <v>1.7395312912042874E-5</v>
      </c>
      <c r="AK621" s="2">
        <f t="shared" si="139"/>
        <v>2</v>
      </c>
    </row>
    <row r="622" spans="1:37">
      <c r="A622" s="2">
        <v>43</v>
      </c>
      <c r="B622" s="2" t="s">
        <v>107</v>
      </c>
      <c r="C622" s="2" t="s">
        <v>17</v>
      </c>
      <c r="D622" s="2" t="s">
        <v>414</v>
      </c>
      <c r="E622" s="2" t="s">
        <v>768</v>
      </c>
      <c r="F622" s="2" t="s">
        <v>64</v>
      </c>
      <c r="H622" s="2" t="s">
        <v>880</v>
      </c>
      <c r="I622" s="2">
        <v>7286</v>
      </c>
      <c r="J622" s="2">
        <v>4</v>
      </c>
      <c r="K622" s="110">
        <f t="shared" si="126"/>
        <v>5.4899807850672519E-4</v>
      </c>
      <c r="L622" s="44">
        <f t="shared" si="127"/>
        <v>2.5481283399999997E-3</v>
      </c>
      <c r="M622" s="44">
        <f t="shared" si="128"/>
        <v>1.4334224600000001E-2</v>
      </c>
      <c r="N622" s="44">
        <f t="shared" si="129"/>
        <v>3.1176470600000001E-3</v>
      </c>
      <c r="O622" s="44">
        <f t="shared" si="130"/>
        <v>0</v>
      </c>
      <c r="P622" s="2">
        <v>1738686</v>
      </c>
      <c r="Q622" s="2">
        <v>0.115745395</v>
      </c>
      <c r="R622" s="111">
        <v>0.12740641699999999</v>
      </c>
      <c r="S622" s="111">
        <v>0.71671123000000003</v>
      </c>
      <c r="T622" s="111">
        <v>0.155882353</v>
      </c>
      <c r="U622" s="111">
        <v>0</v>
      </c>
      <c r="V622" s="110">
        <f t="shared" si="131"/>
        <v>8.5579112270107045E-5</v>
      </c>
      <c r="W622" s="110">
        <v>0.22500000000000001</v>
      </c>
      <c r="X622" s="110">
        <v>0.22500000000000001</v>
      </c>
      <c r="Y622" s="110">
        <f t="shared" si="132"/>
        <v>0.173238636375</v>
      </c>
      <c r="Z622" s="2">
        <v>0.1</v>
      </c>
      <c r="AA622" s="2">
        <v>0.17499999999999999</v>
      </c>
      <c r="AB622" s="2">
        <v>0.22500000000000001</v>
      </c>
      <c r="AC622" s="110"/>
      <c r="AD622" s="44">
        <f t="shared" si="133"/>
        <v>2.2321604258399995E-3</v>
      </c>
      <c r="AE622" s="44">
        <f t="shared" si="134"/>
        <v>2.1974366311800001E-2</v>
      </c>
      <c r="AF622" s="44">
        <f t="shared" si="135"/>
        <v>6.1448823552600011E-3</v>
      </c>
      <c r="AG622" s="44">
        <f t="shared" si="136"/>
        <v>0</v>
      </c>
      <c r="AH622" s="44">
        <f t="shared" si="137"/>
        <v>6.1448823552600011E-3</v>
      </c>
      <c r="AI622" s="44">
        <v>517.37694444399995</v>
      </c>
      <c r="AJ622" s="111">
        <f t="shared" si="138"/>
        <v>1.1876993014954715E-5</v>
      </c>
      <c r="AK622" s="2">
        <f t="shared" si="139"/>
        <v>1</v>
      </c>
    </row>
    <row r="623" spans="1:37">
      <c r="A623" s="2">
        <v>44</v>
      </c>
      <c r="B623" s="2" t="s">
        <v>108</v>
      </c>
      <c r="C623" s="2" t="s">
        <v>17</v>
      </c>
      <c r="D623" s="2" t="s">
        <v>414</v>
      </c>
      <c r="E623" s="2" t="s">
        <v>768</v>
      </c>
      <c r="F623" s="2" t="s">
        <v>64</v>
      </c>
      <c r="H623" s="2" t="s">
        <v>880</v>
      </c>
      <c r="I623" s="2">
        <v>8544</v>
      </c>
      <c r="J623" s="2">
        <v>23</v>
      </c>
      <c r="K623" s="110">
        <f t="shared" si="126"/>
        <v>2.6919475655430712E-3</v>
      </c>
      <c r="L623" s="44">
        <f t="shared" si="127"/>
        <v>2.6003529405000003E-2</v>
      </c>
      <c r="M623" s="44">
        <f t="shared" si="128"/>
        <v>7.3076862699999995E-2</v>
      </c>
      <c r="N623" s="44">
        <f t="shared" si="129"/>
        <v>1.5919607895E-2</v>
      </c>
      <c r="O623" s="44">
        <f t="shared" si="130"/>
        <v>0</v>
      </c>
      <c r="P623" s="2">
        <v>1306048</v>
      </c>
      <c r="Q623" s="2">
        <v>0.35932750200000002</v>
      </c>
      <c r="R623" s="111">
        <v>0.226117647</v>
      </c>
      <c r="S623" s="111">
        <v>0.63545098</v>
      </c>
      <c r="T623" s="111">
        <v>0.138431373</v>
      </c>
      <c r="U623" s="111">
        <v>0</v>
      </c>
      <c r="V623" s="110">
        <f t="shared" si="131"/>
        <v>3.7264999754213485E-4</v>
      </c>
      <c r="W623" s="110">
        <v>0.22500000000000001</v>
      </c>
      <c r="X623" s="110">
        <v>0.22500000000000001</v>
      </c>
      <c r="Y623" s="110">
        <f t="shared" si="132"/>
        <v>0.164962745125</v>
      </c>
      <c r="Z623" s="2">
        <v>0.1</v>
      </c>
      <c r="AA623" s="2">
        <v>0.17499999999999999</v>
      </c>
      <c r="AB623" s="2">
        <v>0.22500000000000001</v>
      </c>
      <c r="AC623" s="110"/>
      <c r="AD623" s="44">
        <f t="shared" si="133"/>
        <v>2.2779091758780005E-2</v>
      </c>
      <c r="AE623" s="44">
        <f t="shared" si="134"/>
        <v>0.11202683051909999</v>
      </c>
      <c r="AF623" s="44">
        <f t="shared" si="135"/>
        <v>3.1377547161045002E-2</v>
      </c>
      <c r="AG623" s="44">
        <f t="shared" si="136"/>
        <v>0</v>
      </c>
      <c r="AH623" s="44">
        <f t="shared" si="137"/>
        <v>3.1377547161045002E-2</v>
      </c>
      <c r="AI623" s="44">
        <v>517.37694444399995</v>
      </c>
      <c r="AJ623" s="111">
        <f t="shared" si="138"/>
        <v>6.0647362620236082E-5</v>
      </c>
      <c r="AK623" s="2">
        <f t="shared" si="139"/>
        <v>5</v>
      </c>
    </row>
    <row r="624" spans="1:37">
      <c r="A624" s="2">
        <v>45</v>
      </c>
      <c r="B624" s="2" t="s">
        <v>109</v>
      </c>
      <c r="C624" s="2" t="s">
        <v>17</v>
      </c>
      <c r="D624" s="2" t="s">
        <v>414</v>
      </c>
      <c r="E624" s="2" t="s">
        <v>768</v>
      </c>
      <c r="F624" s="2" t="s">
        <v>64</v>
      </c>
      <c r="H624" s="2" t="s">
        <v>880</v>
      </c>
      <c r="I624" s="2">
        <v>10029</v>
      </c>
      <c r="J624" s="2">
        <v>90</v>
      </c>
      <c r="K624" s="110">
        <f t="shared" si="126"/>
        <v>8.9739754711337123E-3</v>
      </c>
      <c r="L624" s="44">
        <f t="shared" si="127"/>
        <v>3.7555146899999996E-2</v>
      </c>
      <c r="M624" s="44">
        <f t="shared" si="128"/>
        <v>0.27659401245000004</v>
      </c>
      <c r="N624" s="44">
        <f t="shared" si="129"/>
        <v>0.13585084019999999</v>
      </c>
      <c r="O624" s="44">
        <f t="shared" si="130"/>
        <v>0</v>
      </c>
      <c r="P624" s="2">
        <v>1846020</v>
      </c>
      <c r="Q624" s="2">
        <v>0.76069759100000001</v>
      </c>
      <c r="R624" s="111">
        <v>8.3455881999999995E-2</v>
      </c>
      <c r="S624" s="111">
        <v>0.61465336100000001</v>
      </c>
      <c r="T624" s="111">
        <v>0.30189075599999998</v>
      </c>
      <c r="U624" s="111">
        <v>0</v>
      </c>
      <c r="V624" s="110">
        <f t="shared" si="131"/>
        <v>2.7091602393060125E-3</v>
      </c>
      <c r="W624" s="110">
        <v>0.22578124999999999</v>
      </c>
      <c r="X624" s="110">
        <v>0.22500000000000001</v>
      </c>
      <c r="Y624" s="110">
        <f t="shared" si="132"/>
        <v>0.18383534647499999</v>
      </c>
      <c r="Z624" s="2">
        <v>0.1</v>
      </c>
      <c r="AA624" s="2">
        <v>0.17499999999999999</v>
      </c>
      <c r="AB624" s="2">
        <v>0.22500000000000001</v>
      </c>
      <c r="AC624" s="110"/>
      <c r="AD624" s="44">
        <f t="shared" si="133"/>
        <v>3.2898308684399996E-2</v>
      </c>
      <c r="AE624" s="44">
        <f t="shared" si="134"/>
        <v>0.42401862108584998</v>
      </c>
      <c r="AF624" s="44">
        <f t="shared" si="135"/>
        <v>0.26776200603419997</v>
      </c>
      <c r="AG624" s="44">
        <f t="shared" si="136"/>
        <v>0</v>
      </c>
      <c r="AH624" s="44">
        <f t="shared" si="137"/>
        <v>0.26776200603419997</v>
      </c>
      <c r="AI624" s="44">
        <v>517.37694444399995</v>
      </c>
      <c r="AJ624" s="111">
        <f t="shared" si="138"/>
        <v>5.1753756890336679E-4</v>
      </c>
      <c r="AK624" s="2">
        <f t="shared" si="139"/>
        <v>45</v>
      </c>
    </row>
    <row r="625" spans="1:37">
      <c r="A625" s="2">
        <v>304</v>
      </c>
      <c r="B625" s="2" t="s">
        <v>355</v>
      </c>
      <c r="C625" s="2" t="s">
        <v>17</v>
      </c>
      <c r="D625" s="2" t="s">
        <v>414</v>
      </c>
      <c r="E625" s="2" t="s">
        <v>768</v>
      </c>
      <c r="F625" s="2" t="s">
        <v>64</v>
      </c>
      <c r="H625" s="2" t="s">
        <v>880</v>
      </c>
      <c r="I625" s="2">
        <v>882</v>
      </c>
      <c r="J625" s="2">
        <v>0</v>
      </c>
      <c r="K625" s="110">
        <f t="shared" si="126"/>
        <v>0</v>
      </c>
      <c r="L625" s="44">
        <f t="shared" si="127"/>
        <v>0</v>
      </c>
      <c r="M625" s="44">
        <f t="shared" si="128"/>
        <v>0</v>
      </c>
      <c r="N625" s="44">
        <f t="shared" si="129"/>
        <v>0</v>
      </c>
      <c r="O625" s="44">
        <f t="shared" si="130"/>
        <v>0</v>
      </c>
      <c r="P625" s="2">
        <v>3520031</v>
      </c>
      <c r="Q625" s="2">
        <v>0</v>
      </c>
      <c r="R625" s="111">
        <v>0</v>
      </c>
      <c r="S625" s="111">
        <v>0.58782961499999997</v>
      </c>
      <c r="T625" s="111">
        <v>0.41217038499999997</v>
      </c>
      <c r="U625" s="111">
        <v>0</v>
      </c>
      <c r="V625" s="110">
        <f t="shared" si="131"/>
        <v>0</v>
      </c>
      <c r="W625" s="110">
        <v>0.22500000000000001</v>
      </c>
      <c r="X625" s="110">
        <v>0.22500000000000001</v>
      </c>
      <c r="Y625" s="110">
        <f t="shared" si="132"/>
        <v>0.19560851925</v>
      </c>
      <c r="Z625" s="2" t="s">
        <v>532</v>
      </c>
      <c r="AA625" s="2">
        <v>0.17499999999999999</v>
      </c>
      <c r="AB625" s="2">
        <v>0.22500000000000001</v>
      </c>
      <c r="AC625" s="110"/>
      <c r="AD625" s="44">
        <f t="shared" si="133"/>
        <v>0</v>
      </c>
      <c r="AE625" s="44">
        <f t="shared" si="134"/>
        <v>0</v>
      </c>
      <c r="AF625" s="44">
        <f t="shared" si="135"/>
        <v>0</v>
      </c>
      <c r="AG625" s="44">
        <f t="shared" si="136"/>
        <v>0</v>
      </c>
      <c r="AH625" s="44">
        <f t="shared" si="137"/>
        <v>0</v>
      </c>
      <c r="AI625" s="44">
        <v>517.37694444399995</v>
      </c>
      <c r="AJ625" s="111">
        <f t="shared" si="138"/>
        <v>0</v>
      </c>
      <c r="AK625" s="2">
        <f t="shared" si="139"/>
        <v>0</v>
      </c>
    </row>
    <row r="626" spans="1:37">
      <c r="A626" s="2">
        <v>46</v>
      </c>
      <c r="B626" s="2" t="s">
        <v>110</v>
      </c>
      <c r="C626" s="2" t="s">
        <v>17</v>
      </c>
      <c r="D626" s="2" t="s">
        <v>414</v>
      </c>
      <c r="E626" s="2" t="s">
        <v>768</v>
      </c>
      <c r="F626" s="2" t="s">
        <v>64</v>
      </c>
      <c r="H626" s="2" t="s">
        <v>880</v>
      </c>
      <c r="I626" s="2">
        <v>29676</v>
      </c>
      <c r="J626" s="2">
        <v>231</v>
      </c>
      <c r="K626" s="110">
        <f t="shared" si="126"/>
        <v>7.7840679336837852E-3</v>
      </c>
      <c r="L626" s="44">
        <f t="shared" si="127"/>
        <v>0</v>
      </c>
      <c r="M626" s="44">
        <f t="shared" si="128"/>
        <v>0.29410690039500004</v>
      </c>
      <c r="N626" s="44">
        <f t="shared" si="129"/>
        <v>0.61875074645999995</v>
      </c>
      <c r="O626" s="44">
        <f t="shared" si="130"/>
        <v>0.24214235314499999</v>
      </c>
      <c r="P626" s="2">
        <v>2484826</v>
      </c>
      <c r="Q626" s="2">
        <v>6.4259506330000002</v>
      </c>
      <c r="R626" s="111">
        <v>0</v>
      </c>
      <c r="S626" s="111">
        <v>0.254638009</v>
      </c>
      <c r="T626" s="111">
        <v>0.53571493199999998</v>
      </c>
      <c r="U626" s="111">
        <v>0.209647059</v>
      </c>
      <c r="V626" s="110">
        <f t="shared" si="131"/>
        <v>5.8019483731298017E-3</v>
      </c>
      <c r="W626" s="110">
        <v>0.27890624999999997</v>
      </c>
      <c r="X626" s="110">
        <v>0.23627712000000001</v>
      </c>
      <c r="Y626" s="110">
        <f t="shared" si="132"/>
        <v>0.22067363632178125</v>
      </c>
      <c r="Z626" s="2" t="s">
        <v>532</v>
      </c>
      <c r="AA626" s="2">
        <v>0.17499999999999999</v>
      </c>
      <c r="AB626" s="2">
        <v>0.22500000000000001</v>
      </c>
      <c r="AC626" s="110">
        <v>0.26509375000000002</v>
      </c>
      <c r="AD626" s="44">
        <f t="shared" si="133"/>
        <v>0</v>
      </c>
      <c r="AE626" s="44">
        <f t="shared" si="134"/>
        <v>0.45086587830553504</v>
      </c>
      <c r="AF626" s="44">
        <f t="shared" si="135"/>
        <v>1.21955772127266</v>
      </c>
      <c r="AG626" s="44">
        <f t="shared" si="136"/>
        <v>0.56230811799832336</v>
      </c>
      <c r="AH626" s="44">
        <f t="shared" si="137"/>
        <v>1.7818658392709834</v>
      </c>
      <c r="AI626" s="44">
        <v>517.37694444399995</v>
      </c>
      <c r="AJ626" s="111">
        <f t="shared" si="138"/>
        <v>3.4440379657540957E-3</v>
      </c>
      <c r="AK626" s="2">
        <f t="shared" si="139"/>
        <v>287</v>
      </c>
    </row>
    <row r="627" spans="1:37">
      <c r="A627" s="2">
        <v>305</v>
      </c>
      <c r="B627" s="2" t="s">
        <v>356</v>
      </c>
      <c r="C627" s="2" t="s">
        <v>17</v>
      </c>
      <c r="D627" s="2" t="s">
        <v>414</v>
      </c>
      <c r="E627" s="2" t="s">
        <v>768</v>
      </c>
      <c r="F627" s="2" t="s">
        <v>64</v>
      </c>
      <c r="H627" s="2" t="s">
        <v>880</v>
      </c>
      <c r="I627" s="2">
        <v>379</v>
      </c>
      <c r="J627" s="2">
        <v>0</v>
      </c>
      <c r="K627" s="110">
        <f t="shared" si="126"/>
        <v>0</v>
      </c>
      <c r="L627" s="44">
        <f t="shared" si="127"/>
        <v>0</v>
      </c>
      <c r="M627" s="44">
        <f t="shared" si="128"/>
        <v>0</v>
      </c>
      <c r="N627" s="44">
        <f t="shared" si="129"/>
        <v>0</v>
      </c>
      <c r="O627" s="44">
        <f t="shared" si="130"/>
        <v>0</v>
      </c>
      <c r="P627" s="2">
        <v>671489</v>
      </c>
      <c r="Q627" s="2">
        <v>7.7260074999999998E-2</v>
      </c>
      <c r="R627" s="111">
        <v>0</v>
      </c>
      <c r="S627" s="111">
        <v>0</v>
      </c>
      <c r="T627" s="111">
        <v>9.7712417999999995E-2</v>
      </c>
      <c r="U627" s="111">
        <v>0.90228758200000003</v>
      </c>
      <c r="V627" s="110">
        <f t="shared" si="131"/>
        <v>0</v>
      </c>
      <c r="W627" s="110">
        <v>0.35912500000000003</v>
      </c>
      <c r="X627" s="110">
        <v>0.29611467299999999</v>
      </c>
      <c r="Y627" s="110">
        <f t="shared" si="132"/>
        <v>0.29611467279885972</v>
      </c>
      <c r="Z627" s="2" t="s">
        <v>532</v>
      </c>
      <c r="AA627" s="2" t="s">
        <v>532</v>
      </c>
      <c r="AB627" s="2">
        <v>0.22500000000000001</v>
      </c>
      <c r="AC627" s="110">
        <v>0.30381597199999999</v>
      </c>
      <c r="AD627" s="44">
        <f t="shared" si="133"/>
        <v>0</v>
      </c>
      <c r="AE627" s="44">
        <f t="shared" si="134"/>
        <v>0</v>
      </c>
      <c r="AF627" s="44">
        <f t="shared" si="135"/>
        <v>0</v>
      </c>
      <c r="AG627" s="44">
        <f t="shared" si="136"/>
        <v>0</v>
      </c>
      <c r="AH627" s="44">
        <f t="shared" si="137"/>
        <v>0</v>
      </c>
      <c r="AI627" s="44">
        <v>517.37694444399995</v>
      </c>
      <c r="AJ627" s="111">
        <f t="shared" si="138"/>
        <v>0</v>
      </c>
      <c r="AK627" s="2">
        <f t="shared" si="139"/>
        <v>0</v>
      </c>
    </row>
    <row r="628" spans="1:37">
      <c r="A628" s="2">
        <v>306</v>
      </c>
      <c r="B628" s="2" t="s">
        <v>357</v>
      </c>
      <c r="C628" s="2" t="s">
        <v>17</v>
      </c>
      <c r="D628" s="2" t="s">
        <v>414</v>
      </c>
      <c r="E628" s="2" t="s">
        <v>768</v>
      </c>
      <c r="F628" s="2" t="s">
        <v>64</v>
      </c>
      <c r="H628" s="2" t="s">
        <v>880</v>
      </c>
      <c r="I628" s="2">
        <v>755</v>
      </c>
      <c r="J628" s="2">
        <v>0</v>
      </c>
      <c r="K628" s="110">
        <f t="shared" si="126"/>
        <v>0</v>
      </c>
      <c r="L628" s="44">
        <f t="shared" si="127"/>
        <v>0</v>
      </c>
      <c r="M628" s="44">
        <f t="shared" si="128"/>
        <v>0</v>
      </c>
      <c r="N628" s="44">
        <f t="shared" si="129"/>
        <v>0</v>
      </c>
      <c r="O628" s="44">
        <f t="shared" si="130"/>
        <v>0</v>
      </c>
      <c r="P628" s="2">
        <v>1787408</v>
      </c>
      <c r="Q628" s="2">
        <v>2.9672770000000001E-2</v>
      </c>
      <c r="R628" s="111">
        <v>0</v>
      </c>
      <c r="S628" s="111">
        <v>0</v>
      </c>
      <c r="T628" s="111">
        <v>0.47563025199999998</v>
      </c>
      <c r="U628" s="111">
        <v>0.52436974800000002</v>
      </c>
      <c r="V628" s="110">
        <f t="shared" si="131"/>
        <v>0</v>
      </c>
      <c r="W628" s="110">
        <v>0.26774999999999999</v>
      </c>
      <c r="X628" s="110">
        <v>0.24217966399999999</v>
      </c>
      <c r="Y628" s="110">
        <f t="shared" si="132"/>
        <v>0.24217966386885001</v>
      </c>
      <c r="Z628" s="2" t="s">
        <v>532</v>
      </c>
      <c r="AA628" s="2" t="s">
        <v>532</v>
      </c>
      <c r="AB628" s="2">
        <v>0.22500000000000001</v>
      </c>
      <c r="AC628" s="110">
        <v>0.25776250000000001</v>
      </c>
      <c r="AD628" s="44">
        <f t="shared" si="133"/>
        <v>0</v>
      </c>
      <c r="AE628" s="44">
        <f t="shared" si="134"/>
        <v>0</v>
      </c>
      <c r="AF628" s="44">
        <f t="shared" si="135"/>
        <v>0</v>
      </c>
      <c r="AG628" s="44">
        <f t="shared" si="136"/>
        <v>0</v>
      </c>
      <c r="AH628" s="44">
        <f t="shared" si="137"/>
        <v>0</v>
      </c>
      <c r="AI628" s="44">
        <v>517.37694444399995</v>
      </c>
      <c r="AJ628" s="111">
        <f t="shared" si="138"/>
        <v>0</v>
      </c>
      <c r="AK628" s="2">
        <f t="shared" si="139"/>
        <v>0</v>
      </c>
    </row>
    <row r="629" spans="1:37">
      <c r="A629" s="2">
        <v>47</v>
      </c>
      <c r="B629" s="2" t="s">
        <v>111</v>
      </c>
      <c r="C629" s="2" t="s">
        <v>17</v>
      </c>
      <c r="D629" s="2" t="s">
        <v>414</v>
      </c>
      <c r="E629" s="2" t="s">
        <v>768</v>
      </c>
      <c r="F629" s="2" t="s">
        <v>64</v>
      </c>
      <c r="H629" s="2" t="s">
        <v>880</v>
      </c>
      <c r="I629" s="2">
        <v>7447</v>
      </c>
      <c r="J629" s="2">
        <v>1</v>
      </c>
      <c r="K629" s="110">
        <f t="shared" si="126"/>
        <v>1.342822613132805E-4</v>
      </c>
      <c r="L629" s="44">
        <f t="shared" si="127"/>
        <v>2.4349845199999999E-3</v>
      </c>
      <c r="M629" s="44">
        <f t="shared" si="128"/>
        <v>2.5650154800000006E-3</v>
      </c>
      <c r="N629" s="44">
        <f t="shared" si="129"/>
        <v>0</v>
      </c>
      <c r="O629" s="44">
        <f t="shared" si="130"/>
        <v>0</v>
      </c>
      <c r="P629" s="2">
        <v>3922369</v>
      </c>
      <c r="Q629" s="2">
        <v>0</v>
      </c>
      <c r="R629" s="111">
        <v>0.48699690400000001</v>
      </c>
      <c r="S629" s="111">
        <v>0.51300309600000005</v>
      </c>
      <c r="T629" s="111">
        <v>0</v>
      </c>
      <c r="U629" s="111">
        <v>0</v>
      </c>
      <c r="V629" s="110">
        <f t="shared" si="131"/>
        <v>0</v>
      </c>
      <c r="W629" s="110">
        <v>0.17531249999999998</v>
      </c>
      <c r="X629" s="110"/>
      <c r="Y629" s="110">
        <f t="shared" si="132"/>
        <v>0.13847523219999999</v>
      </c>
      <c r="Z629" s="2">
        <v>0.1</v>
      </c>
      <c r="AA629" s="2">
        <v>0.17499999999999999</v>
      </c>
      <c r="AB629" s="2" t="s">
        <v>532</v>
      </c>
      <c r="AC629" s="110"/>
      <c r="AD629" s="44">
        <f t="shared" si="133"/>
        <v>2.1330464395200002E-3</v>
      </c>
      <c r="AE629" s="44">
        <f t="shared" si="134"/>
        <v>3.9321687308400011E-3</v>
      </c>
      <c r="AF629" s="44">
        <f t="shared" si="135"/>
        <v>0</v>
      </c>
      <c r="AG629" s="44">
        <f t="shared" si="136"/>
        <v>0</v>
      </c>
      <c r="AH629" s="44">
        <f t="shared" si="137"/>
        <v>0</v>
      </c>
      <c r="AI629" s="44">
        <v>517.37694444399995</v>
      </c>
      <c r="AJ629" s="111">
        <f t="shared" si="138"/>
        <v>0</v>
      </c>
      <c r="AK629" s="2">
        <f t="shared" si="139"/>
        <v>0</v>
      </c>
    </row>
    <row r="630" spans="1:37">
      <c r="A630" s="2">
        <v>48</v>
      </c>
      <c r="B630" s="2" t="s">
        <v>112</v>
      </c>
      <c r="C630" s="2" t="s">
        <v>17</v>
      </c>
      <c r="D630" s="2" t="s">
        <v>414</v>
      </c>
      <c r="E630" s="2" t="s">
        <v>768</v>
      </c>
      <c r="F630" s="2" t="s">
        <v>64</v>
      </c>
      <c r="H630" s="2" t="s">
        <v>880</v>
      </c>
      <c r="I630" s="2">
        <v>5384</v>
      </c>
      <c r="J630" s="2">
        <v>8</v>
      </c>
      <c r="K630" s="110">
        <f t="shared" si="126"/>
        <v>1.4858841010401188E-3</v>
      </c>
      <c r="L630" s="44">
        <f t="shared" si="127"/>
        <v>1.9805882359999999E-2</v>
      </c>
      <c r="M630" s="44">
        <f t="shared" si="128"/>
        <v>2.0194117640000002E-2</v>
      </c>
      <c r="N630" s="44">
        <f t="shared" si="129"/>
        <v>0</v>
      </c>
      <c r="O630" s="44">
        <f t="shared" si="130"/>
        <v>0</v>
      </c>
      <c r="P630" s="2">
        <v>1040091</v>
      </c>
      <c r="Q630" s="2">
        <v>0</v>
      </c>
      <c r="R630" s="111">
        <v>0.495147059</v>
      </c>
      <c r="S630" s="111">
        <v>0.504852941</v>
      </c>
      <c r="T630" s="111">
        <v>0</v>
      </c>
      <c r="U630" s="111">
        <v>0</v>
      </c>
      <c r="V630" s="110">
        <f t="shared" si="131"/>
        <v>0</v>
      </c>
      <c r="W630" s="110">
        <v>0.18487500000000001</v>
      </c>
      <c r="X630" s="110"/>
      <c r="Y630" s="110">
        <f t="shared" si="132"/>
        <v>0.13786397057499999</v>
      </c>
      <c r="Z630" s="2">
        <v>0.1</v>
      </c>
      <c r="AA630" s="2">
        <v>0.17499999999999999</v>
      </c>
      <c r="AB630" s="2" t="s">
        <v>532</v>
      </c>
      <c r="AC630" s="110"/>
      <c r="AD630" s="44">
        <f t="shared" si="133"/>
        <v>1.7349952947360001E-2</v>
      </c>
      <c r="AE630" s="44">
        <f t="shared" si="134"/>
        <v>3.0957582342120003E-2</v>
      </c>
      <c r="AF630" s="44">
        <f t="shared" si="135"/>
        <v>0</v>
      </c>
      <c r="AG630" s="44">
        <f t="shared" si="136"/>
        <v>0</v>
      </c>
      <c r="AH630" s="44">
        <f t="shared" si="137"/>
        <v>0</v>
      </c>
      <c r="AI630" s="44">
        <v>517.37694444399995</v>
      </c>
      <c r="AJ630" s="111">
        <f t="shared" si="138"/>
        <v>0</v>
      </c>
      <c r="AK630" s="2">
        <f t="shared" si="139"/>
        <v>0</v>
      </c>
    </row>
    <row r="631" spans="1:37">
      <c r="A631" s="2">
        <v>49</v>
      </c>
      <c r="B631" s="2" t="s">
        <v>113</v>
      </c>
      <c r="C631" s="2" t="s">
        <v>17</v>
      </c>
      <c r="D631" s="2" t="s">
        <v>414</v>
      </c>
      <c r="E631" s="2" t="s">
        <v>768</v>
      </c>
      <c r="F631" s="2" t="s">
        <v>64</v>
      </c>
      <c r="H631" s="2" t="s">
        <v>880</v>
      </c>
      <c r="I631" s="2">
        <v>8293</v>
      </c>
      <c r="J631" s="2">
        <v>17</v>
      </c>
      <c r="K631" s="110">
        <f t="shared" si="126"/>
        <v>2.0499216206439166E-3</v>
      </c>
      <c r="L631" s="44">
        <f t="shared" si="127"/>
        <v>3.1276785724999999E-2</v>
      </c>
      <c r="M631" s="44">
        <f t="shared" si="128"/>
        <v>3.8840861349999999E-2</v>
      </c>
      <c r="N631" s="44">
        <f t="shared" si="129"/>
        <v>1.4882352925E-2</v>
      </c>
      <c r="O631" s="44">
        <f t="shared" si="130"/>
        <v>0</v>
      </c>
      <c r="P631" s="2">
        <v>1213712</v>
      </c>
      <c r="Q631" s="2">
        <v>0.42080933700000001</v>
      </c>
      <c r="R631" s="111">
        <v>0.367962185</v>
      </c>
      <c r="S631" s="111">
        <v>0.45695131</v>
      </c>
      <c r="T631" s="111">
        <v>0.175086505</v>
      </c>
      <c r="U631" s="111">
        <v>0</v>
      </c>
      <c r="V631" s="110">
        <f t="shared" si="131"/>
        <v>3.5891361208247919E-4</v>
      </c>
      <c r="W631" s="110">
        <v>0.22500000000000001</v>
      </c>
      <c r="X631" s="110">
        <v>0.22500000000000001</v>
      </c>
      <c r="Y631" s="110">
        <f t="shared" si="132"/>
        <v>0.15615716137500002</v>
      </c>
      <c r="Z631" s="2">
        <v>0.1</v>
      </c>
      <c r="AA631" s="2">
        <v>0.17499999999999999</v>
      </c>
      <c r="AB631" s="2">
        <v>0.22500000000000001</v>
      </c>
      <c r="AC631" s="110"/>
      <c r="AD631" s="44">
        <f t="shared" si="133"/>
        <v>2.7398464295100001E-2</v>
      </c>
      <c r="AE631" s="44">
        <f t="shared" si="134"/>
        <v>5.9543040449549993E-2</v>
      </c>
      <c r="AF631" s="44">
        <f t="shared" si="135"/>
        <v>2.9333117615175004E-2</v>
      </c>
      <c r="AG631" s="44">
        <f t="shared" si="136"/>
        <v>0</v>
      </c>
      <c r="AH631" s="44">
        <f t="shared" si="137"/>
        <v>2.9333117615175004E-2</v>
      </c>
      <c r="AI631" s="44">
        <v>517.37694444399995</v>
      </c>
      <c r="AJ631" s="111">
        <f t="shared" si="138"/>
        <v>5.6695834497800999E-5</v>
      </c>
      <c r="AK631" s="2">
        <f t="shared" si="139"/>
        <v>5</v>
      </c>
    </row>
    <row r="632" spans="1:37">
      <c r="A632" s="2">
        <v>50</v>
      </c>
      <c r="B632" s="2" t="s">
        <v>114</v>
      </c>
      <c r="C632" s="2" t="s">
        <v>17</v>
      </c>
      <c r="D632" s="2" t="s">
        <v>414</v>
      </c>
      <c r="E632" s="2" t="s">
        <v>768</v>
      </c>
      <c r="F632" s="2" t="s">
        <v>64</v>
      </c>
      <c r="H632" s="2" t="s">
        <v>880</v>
      </c>
      <c r="I632" s="2">
        <v>22882</v>
      </c>
      <c r="J632" s="2">
        <v>349</v>
      </c>
      <c r="K632" s="110">
        <f t="shared" si="126"/>
        <v>1.525216327244122E-2</v>
      </c>
      <c r="L632" s="44">
        <f t="shared" si="127"/>
        <v>0</v>
      </c>
      <c r="M632" s="44">
        <f t="shared" si="128"/>
        <v>0</v>
      </c>
      <c r="N632" s="44">
        <f t="shared" si="129"/>
        <v>0.40252310940500002</v>
      </c>
      <c r="O632" s="44">
        <f t="shared" si="130"/>
        <v>1.342476890595</v>
      </c>
      <c r="P632" s="2">
        <v>1612362</v>
      </c>
      <c r="Q632" s="2">
        <v>19.612467171999999</v>
      </c>
      <c r="R632" s="111">
        <v>0</v>
      </c>
      <c r="S632" s="111">
        <v>0</v>
      </c>
      <c r="T632" s="111">
        <v>0.23067226900000001</v>
      </c>
      <c r="U632" s="111">
        <v>0.76932773099999996</v>
      </c>
      <c r="V632" s="110">
        <f t="shared" si="131"/>
        <v>1.525216327244122E-2</v>
      </c>
      <c r="W632" s="110">
        <v>0.34531249999999997</v>
      </c>
      <c r="X632" s="110">
        <v>0.278324028</v>
      </c>
      <c r="Y632" s="110">
        <f t="shared" si="132"/>
        <v>0.27832402835493747</v>
      </c>
      <c r="Z632" s="2" t="s">
        <v>532</v>
      </c>
      <c r="AA632" s="2" t="s">
        <v>532</v>
      </c>
      <c r="AB632" s="2">
        <v>0.22500000000000001</v>
      </c>
      <c r="AC632" s="110">
        <v>0.29431249999999998</v>
      </c>
      <c r="AD632" s="44">
        <f t="shared" si="133"/>
        <v>0</v>
      </c>
      <c r="AE632" s="44">
        <f t="shared" si="134"/>
        <v>0</v>
      </c>
      <c r="AF632" s="44">
        <f t="shared" si="135"/>
        <v>0.79337304863725511</v>
      </c>
      <c r="AG632" s="44">
        <f t="shared" si="136"/>
        <v>3.4611437136019902</v>
      </c>
      <c r="AH632" s="44">
        <f t="shared" si="137"/>
        <v>4.2545167622392457</v>
      </c>
      <c r="AI632" s="44">
        <v>517.37694444399995</v>
      </c>
      <c r="AJ632" s="111">
        <f t="shared" si="138"/>
        <v>8.2232438223766805E-3</v>
      </c>
      <c r="AK632" s="2">
        <f t="shared" si="139"/>
        <v>582</v>
      </c>
    </row>
    <row r="633" spans="1:37">
      <c r="A633" s="2">
        <v>51</v>
      </c>
      <c r="B633" s="2" t="s">
        <v>115</v>
      </c>
      <c r="C633" s="2" t="s">
        <v>17</v>
      </c>
      <c r="D633" s="2" t="s">
        <v>414</v>
      </c>
      <c r="E633" s="2" t="s">
        <v>768</v>
      </c>
      <c r="F633" s="2" t="s">
        <v>64</v>
      </c>
      <c r="H633" s="2" t="s">
        <v>880</v>
      </c>
      <c r="I633" s="2">
        <v>8124</v>
      </c>
      <c r="J633" s="2">
        <v>45</v>
      </c>
      <c r="K633" s="110">
        <f t="shared" si="126"/>
        <v>5.539143279172821E-3</v>
      </c>
      <c r="L633" s="44">
        <f t="shared" si="127"/>
        <v>0</v>
      </c>
      <c r="M633" s="44">
        <f t="shared" si="128"/>
        <v>7.9385294025000011E-2</v>
      </c>
      <c r="N633" s="44">
        <f t="shared" si="129"/>
        <v>0.14561470597499998</v>
      </c>
      <c r="O633" s="44">
        <f t="shared" si="130"/>
        <v>0</v>
      </c>
      <c r="P633" s="2">
        <v>1598164</v>
      </c>
      <c r="Q633" s="2">
        <v>1.827778154</v>
      </c>
      <c r="R633" s="111">
        <v>0</v>
      </c>
      <c r="S633" s="111">
        <v>0.35282352900000002</v>
      </c>
      <c r="T633" s="111">
        <v>0.64717647099999998</v>
      </c>
      <c r="U633" s="111">
        <v>0</v>
      </c>
      <c r="V633" s="110">
        <f t="shared" si="131"/>
        <v>3.5848031997784339E-3</v>
      </c>
      <c r="W633" s="110">
        <v>0.24278125</v>
      </c>
      <c r="X633" s="110">
        <v>0.22500000000000001</v>
      </c>
      <c r="Y633" s="110">
        <f t="shared" si="132"/>
        <v>0.20735882355000002</v>
      </c>
      <c r="Z633" s="2" t="s">
        <v>532</v>
      </c>
      <c r="AA633" s="2">
        <v>0.17499999999999999</v>
      </c>
      <c r="AB633" s="2">
        <v>0.22500000000000001</v>
      </c>
      <c r="AC633" s="110"/>
      <c r="AD633" s="44">
        <f t="shared" si="133"/>
        <v>0</v>
      </c>
      <c r="AE633" s="44">
        <f t="shared" si="134"/>
        <v>0.121697655740325</v>
      </c>
      <c r="AF633" s="44">
        <f t="shared" si="135"/>
        <v>0.28700658547672497</v>
      </c>
      <c r="AG633" s="44">
        <f t="shared" si="136"/>
        <v>0</v>
      </c>
      <c r="AH633" s="44">
        <f t="shared" si="137"/>
        <v>0.28700658547672497</v>
      </c>
      <c r="AI633" s="44">
        <v>517.37694444399995</v>
      </c>
      <c r="AJ633" s="111">
        <f t="shared" si="138"/>
        <v>5.5473400691474013E-4</v>
      </c>
      <c r="AK633" s="2">
        <f t="shared" si="139"/>
        <v>49</v>
      </c>
    </row>
    <row r="634" spans="1:37">
      <c r="A634" s="2">
        <v>52</v>
      </c>
      <c r="B634" s="2" t="s">
        <v>116</v>
      </c>
      <c r="C634" s="2" t="s">
        <v>17</v>
      </c>
      <c r="D634" s="2" t="s">
        <v>414</v>
      </c>
      <c r="E634" s="2" t="s">
        <v>768</v>
      </c>
      <c r="F634" s="2" t="s">
        <v>64</v>
      </c>
      <c r="H634" s="2" t="s">
        <v>880</v>
      </c>
      <c r="I634" s="2">
        <v>9080</v>
      </c>
      <c r="J634" s="2">
        <v>45</v>
      </c>
      <c r="K634" s="110">
        <f t="shared" si="126"/>
        <v>4.955947136563877E-3</v>
      </c>
      <c r="L634" s="44">
        <f t="shared" si="127"/>
        <v>0</v>
      </c>
      <c r="M634" s="44">
        <f t="shared" si="128"/>
        <v>2.09473983E-2</v>
      </c>
      <c r="N634" s="44">
        <f t="shared" si="129"/>
        <v>0.12966246337499998</v>
      </c>
      <c r="O634" s="44">
        <f t="shared" si="130"/>
        <v>7.4390138324999994E-2</v>
      </c>
      <c r="P634" s="2">
        <v>2132290</v>
      </c>
      <c r="Q634" s="2">
        <v>1.88928227</v>
      </c>
      <c r="R634" s="111">
        <v>0</v>
      </c>
      <c r="S634" s="111">
        <v>9.3099548000000004E-2</v>
      </c>
      <c r="T634" s="111">
        <v>0.57627761499999997</v>
      </c>
      <c r="U634" s="111">
        <v>0.330622837</v>
      </c>
      <c r="V634" s="110">
        <f t="shared" si="131"/>
        <v>4.494550698237885E-3</v>
      </c>
      <c r="W634" s="110">
        <v>0.27040624999999996</v>
      </c>
      <c r="X634" s="110">
        <v>0.238067324</v>
      </c>
      <c r="Y634" s="110">
        <f t="shared" si="132"/>
        <v>0.23219578491371873</v>
      </c>
      <c r="Z634" s="2" t="s">
        <v>532</v>
      </c>
      <c r="AA634" s="2">
        <v>0.17499999999999999</v>
      </c>
      <c r="AB634" s="2">
        <v>0.22500000000000001</v>
      </c>
      <c r="AC634" s="110">
        <v>0.26084374999999999</v>
      </c>
      <c r="AD634" s="44">
        <f t="shared" si="133"/>
        <v>0</v>
      </c>
      <c r="AE634" s="44">
        <f t="shared" si="134"/>
        <v>3.2112361593899998E-2</v>
      </c>
      <c r="AF634" s="44">
        <f t="shared" si="135"/>
        <v>0.25556471531212493</v>
      </c>
      <c r="AG634" s="44">
        <f t="shared" si="136"/>
        <v>0.16998081515891461</v>
      </c>
      <c r="AH634" s="44">
        <f t="shared" si="137"/>
        <v>0.42554553047103955</v>
      </c>
      <c r="AI634" s="44">
        <v>517.37694444399995</v>
      </c>
      <c r="AJ634" s="111">
        <f t="shared" si="138"/>
        <v>8.2250578623744588E-4</v>
      </c>
      <c r="AK634" s="2">
        <f t="shared" si="139"/>
        <v>68</v>
      </c>
    </row>
    <row r="635" spans="1:37">
      <c r="A635" s="2">
        <v>53</v>
      </c>
      <c r="B635" s="2" t="s">
        <v>117</v>
      </c>
      <c r="C635" s="2" t="s">
        <v>17</v>
      </c>
      <c r="D635" s="2" t="s">
        <v>414</v>
      </c>
      <c r="E635" s="2" t="s">
        <v>768</v>
      </c>
      <c r="F635" s="2" t="s">
        <v>64</v>
      </c>
      <c r="H635" s="2" t="s">
        <v>880</v>
      </c>
      <c r="I635" s="2">
        <v>15471</v>
      </c>
      <c r="J635" s="2">
        <v>87</v>
      </c>
      <c r="K635" s="110">
        <f t="shared" si="126"/>
        <v>5.6234244715920112E-3</v>
      </c>
      <c r="L635" s="44">
        <f t="shared" si="127"/>
        <v>0</v>
      </c>
      <c r="M635" s="44">
        <f t="shared" si="128"/>
        <v>5.7040441185000006E-2</v>
      </c>
      <c r="N635" s="44">
        <f t="shared" si="129"/>
        <v>0.21003676459499998</v>
      </c>
      <c r="O635" s="44">
        <f t="shared" si="130"/>
        <v>0.16792279422</v>
      </c>
      <c r="P635" s="2">
        <v>1699969</v>
      </c>
      <c r="Q635" s="2">
        <v>6.1026579239999998</v>
      </c>
      <c r="R635" s="111">
        <v>0</v>
      </c>
      <c r="S635" s="111">
        <v>0.13112745100000001</v>
      </c>
      <c r="T635" s="111">
        <v>0.48284313699999998</v>
      </c>
      <c r="U635" s="111">
        <v>0.38602941200000002</v>
      </c>
      <c r="V635" s="110">
        <f t="shared" si="131"/>
        <v>4.8860391547411288E-3</v>
      </c>
      <c r="W635" s="110">
        <v>0.34318749999999992</v>
      </c>
      <c r="X635" s="110">
        <v>0.25839099999999998</v>
      </c>
      <c r="Y635" s="110">
        <f t="shared" si="132"/>
        <v>0.24745615044562502</v>
      </c>
      <c r="Z635" s="2" t="s">
        <v>532</v>
      </c>
      <c r="AA635" s="2">
        <v>0.17499999999999999</v>
      </c>
      <c r="AB635" s="2">
        <v>0.22500000000000001</v>
      </c>
      <c r="AC635" s="110">
        <v>0.30015625000000001</v>
      </c>
      <c r="AD635" s="44">
        <f t="shared" si="133"/>
        <v>0</v>
      </c>
      <c r="AE635" s="44">
        <f t="shared" si="134"/>
        <v>8.7442996336604989E-2</v>
      </c>
      <c r="AF635" s="44">
        <f t="shared" si="135"/>
        <v>0.41398246301674496</v>
      </c>
      <c r="AG635" s="44">
        <f t="shared" si="136"/>
        <v>0.4415309475347487</v>
      </c>
      <c r="AH635" s="44">
        <f t="shared" si="137"/>
        <v>0.85551341055149366</v>
      </c>
      <c r="AI635" s="44">
        <v>517.37694444399995</v>
      </c>
      <c r="AJ635" s="111">
        <f t="shared" si="138"/>
        <v>1.6535592081144486E-3</v>
      </c>
      <c r="AK635" s="2">
        <f t="shared" si="139"/>
        <v>126</v>
      </c>
    </row>
    <row r="636" spans="1:37">
      <c r="A636" s="2">
        <v>54</v>
      </c>
      <c r="B636" s="2" t="s">
        <v>118</v>
      </c>
      <c r="C636" s="2" t="s">
        <v>17</v>
      </c>
      <c r="D636" s="2" t="s">
        <v>414</v>
      </c>
      <c r="E636" s="2" t="s">
        <v>768</v>
      </c>
      <c r="F636" s="2" t="s">
        <v>64</v>
      </c>
      <c r="H636" s="2" t="s">
        <v>880</v>
      </c>
      <c r="I636" s="2">
        <v>14900</v>
      </c>
      <c r="J636" s="2">
        <v>61</v>
      </c>
      <c r="K636" s="110">
        <f t="shared" si="126"/>
        <v>4.0939597315436237E-3</v>
      </c>
      <c r="L636" s="44">
        <f t="shared" si="127"/>
        <v>0</v>
      </c>
      <c r="M636" s="44">
        <f t="shared" si="128"/>
        <v>0</v>
      </c>
      <c r="N636" s="44">
        <f t="shared" si="129"/>
        <v>8.7177807484999995E-2</v>
      </c>
      <c r="O636" s="44">
        <f t="shared" si="130"/>
        <v>0.21782219251499998</v>
      </c>
      <c r="P636" s="2">
        <v>2496176</v>
      </c>
      <c r="Q636" s="2">
        <v>4.0314734650000004</v>
      </c>
      <c r="R636" s="111">
        <v>0</v>
      </c>
      <c r="S636" s="111">
        <v>0</v>
      </c>
      <c r="T636" s="111">
        <v>0.28582887699999998</v>
      </c>
      <c r="U636" s="111">
        <v>0.71417112299999996</v>
      </c>
      <c r="V636" s="110">
        <f t="shared" si="131"/>
        <v>4.0939597315436237E-3</v>
      </c>
      <c r="W636" s="110">
        <v>0.37346874999999996</v>
      </c>
      <c r="X636" s="110">
        <v>0.27189936300000001</v>
      </c>
      <c r="Y636" s="110">
        <f t="shared" si="132"/>
        <v>0.27189936268831905</v>
      </c>
      <c r="Z636" s="2" t="s">
        <v>532</v>
      </c>
      <c r="AA636" s="2" t="s">
        <v>532</v>
      </c>
      <c r="AB636" s="2">
        <v>0.22500000000000001</v>
      </c>
      <c r="AC636" s="110">
        <v>0.29066964299999998</v>
      </c>
      <c r="AD636" s="44">
        <f t="shared" si="133"/>
        <v>0</v>
      </c>
      <c r="AE636" s="44">
        <f t="shared" si="134"/>
        <v>0</v>
      </c>
      <c r="AF636" s="44">
        <f t="shared" si="135"/>
        <v>0.17182745855293502</v>
      </c>
      <c r="AG636" s="44">
        <f t="shared" si="136"/>
        <v>0.55463325867771585</v>
      </c>
      <c r="AH636" s="44">
        <f t="shared" si="137"/>
        <v>0.72646071723065087</v>
      </c>
      <c r="AI636" s="44">
        <v>517.37694444399995</v>
      </c>
      <c r="AJ636" s="111">
        <f t="shared" si="138"/>
        <v>1.4041227098191304E-3</v>
      </c>
      <c r="AK636" s="2">
        <f t="shared" si="139"/>
        <v>102</v>
      </c>
    </row>
    <row r="637" spans="1:37">
      <c r="A637" s="2">
        <v>55</v>
      </c>
      <c r="B637" s="2" t="s">
        <v>119</v>
      </c>
      <c r="C637" s="2" t="s">
        <v>17</v>
      </c>
      <c r="D637" s="2" t="s">
        <v>414</v>
      </c>
      <c r="E637" s="2" t="s">
        <v>768</v>
      </c>
      <c r="F637" s="2" t="s">
        <v>64</v>
      </c>
      <c r="H637" s="2" t="s">
        <v>880</v>
      </c>
      <c r="I637" s="2">
        <v>5298</v>
      </c>
      <c r="J637" s="2">
        <v>0</v>
      </c>
      <c r="K637" s="110">
        <f t="shared" si="126"/>
        <v>0</v>
      </c>
      <c r="L637" s="44">
        <f t="shared" si="127"/>
        <v>0</v>
      </c>
      <c r="M637" s="44">
        <f t="shared" si="128"/>
        <v>0</v>
      </c>
      <c r="N637" s="44">
        <f t="shared" si="129"/>
        <v>0</v>
      </c>
      <c r="O637" s="44">
        <f t="shared" si="130"/>
        <v>0</v>
      </c>
      <c r="P637" s="2">
        <v>5173623</v>
      </c>
      <c r="Q637" s="2">
        <v>3.8964124000000003E-2</v>
      </c>
      <c r="R637" s="111">
        <v>0</v>
      </c>
      <c r="S637" s="111">
        <v>0</v>
      </c>
      <c r="T637" s="111">
        <v>0.53970588200000003</v>
      </c>
      <c r="U637" s="111">
        <v>0.46029411799999997</v>
      </c>
      <c r="V637" s="110">
        <f t="shared" si="131"/>
        <v>0</v>
      </c>
      <c r="W637" s="110">
        <v>0.27784374999999994</v>
      </c>
      <c r="X637" s="110">
        <v>0.242232261</v>
      </c>
      <c r="Y637" s="110">
        <f t="shared" si="132"/>
        <v>0.24223226104262499</v>
      </c>
      <c r="Z637" s="2" t="s">
        <v>532</v>
      </c>
      <c r="AA637" s="2" t="s">
        <v>532</v>
      </c>
      <c r="AB637" s="2">
        <v>0.22500000000000001</v>
      </c>
      <c r="AC637" s="110">
        <v>0.26243749999999999</v>
      </c>
      <c r="AD637" s="44">
        <f t="shared" si="133"/>
        <v>0</v>
      </c>
      <c r="AE637" s="44">
        <f t="shared" si="134"/>
        <v>0</v>
      </c>
      <c r="AF637" s="44">
        <f t="shared" si="135"/>
        <v>0</v>
      </c>
      <c r="AG637" s="44">
        <f t="shared" si="136"/>
        <v>0</v>
      </c>
      <c r="AH637" s="44">
        <f t="shared" si="137"/>
        <v>0</v>
      </c>
      <c r="AI637" s="44">
        <v>517.37694444399995</v>
      </c>
      <c r="AJ637" s="111">
        <f t="shared" si="138"/>
        <v>0</v>
      </c>
      <c r="AK637" s="2">
        <f t="shared" si="139"/>
        <v>0</v>
      </c>
    </row>
    <row r="638" spans="1:37">
      <c r="A638" s="2">
        <v>56</v>
      </c>
      <c r="B638" s="2" t="s">
        <v>120</v>
      </c>
      <c r="C638" s="2" t="s">
        <v>17</v>
      </c>
      <c r="D638" s="2" t="s">
        <v>414</v>
      </c>
      <c r="E638" s="2" t="s">
        <v>768</v>
      </c>
      <c r="F638" s="2" t="s">
        <v>64</v>
      </c>
      <c r="H638" s="2" t="s">
        <v>880</v>
      </c>
      <c r="I638" s="2">
        <v>7386</v>
      </c>
      <c r="J638" s="2">
        <v>3</v>
      </c>
      <c r="K638" s="110">
        <f t="shared" si="126"/>
        <v>4.0617384240454913E-4</v>
      </c>
      <c r="L638" s="44">
        <f t="shared" si="127"/>
        <v>0</v>
      </c>
      <c r="M638" s="44">
        <f t="shared" si="128"/>
        <v>3.6314338200000001E-3</v>
      </c>
      <c r="N638" s="44">
        <f t="shared" si="129"/>
        <v>6.8068014749999997E-3</v>
      </c>
      <c r="O638" s="44">
        <f t="shared" si="130"/>
        <v>4.5617647049999996E-3</v>
      </c>
      <c r="P638" s="2">
        <v>4422371</v>
      </c>
      <c r="Q638" s="2">
        <v>8.5790801999999999E-2</v>
      </c>
      <c r="R638" s="111">
        <v>0</v>
      </c>
      <c r="S638" s="111">
        <v>0.242095588</v>
      </c>
      <c r="T638" s="111">
        <v>0.45378676499999998</v>
      </c>
      <c r="U638" s="111">
        <v>0.30411764699999999</v>
      </c>
      <c r="V638" s="110">
        <f t="shared" si="131"/>
        <v>3.0784094719740046E-4</v>
      </c>
      <c r="W638" s="110">
        <v>0.26403125000000005</v>
      </c>
      <c r="X638" s="110">
        <v>0.23810368700000001</v>
      </c>
      <c r="Y638" s="110">
        <f t="shared" si="132"/>
        <v>0.22282656250984373</v>
      </c>
      <c r="Z638" s="2" t="s">
        <v>532</v>
      </c>
      <c r="AA638" s="2">
        <v>0.17499999999999999</v>
      </c>
      <c r="AB638" s="2">
        <v>0.22500000000000001</v>
      </c>
      <c r="AC638" s="110">
        <v>0.25765624999999998</v>
      </c>
      <c r="AD638" s="44">
        <f t="shared" si="133"/>
        <v>0</v>
      </c>
      <c r="AE638" s="44">
        <f t="shared" si="134"/>
        <v>5.5669880460600006E-3</v>
      </c>
      <c r="AF638" s="44">
        <f t="shared" si="135"/>
        <v>1.3416205707225E-2</v>
      </c>
      <c r="AG638" s="44">
        <f t="shared" si="136"/>
        <v>1.0296216560508468E-2</v>
      </c>
      <c r="AH638" s="44">
        <f t="shared" si="137"/>
        <v>2.3712422267733468E-2</v>
      </c>
      <c r="AI638" s="44">
        <v>517.37694444399995</v>
      </c>
      <c r="AJ638" s="111">
        <f t="shared" si="138"/>
        <v>4.583200415553125E-5</v>
      </c>
      <c r="AK638" s="2">
        <f t="shared" si="139"/>
        <v>4</v>
      </c>
    </row>
    <row r="639" spans="1:37">
      <c r="A639" s="2">
        <v>57</v>
      </c>
      <c r="B639" s="2" t="s">
        <v>121</v>
      </c>
      <c r="C639" s="2" t="s">
        <v>17</v>
      </c>
      <c r="D639" s="2" t="s">
        <v>414</v>
      </c>
      <c r="E639" s="2" t="s">
        <v>768</v>
      </c>
      <c r="F639" s="2" t="s">
        <v>64</v>
      </c>
      <c r="H639" s="2" t="s">
        <v>880</v>
      </c>
      <c r="I639" s="2">
        <v>6930</v>
      </c>
      <c r="J639" s="2">
        <v>12</v>
      </c>
      <c r="K639" s="110">
        <f t="shared" si="126"/>
        <v>1.7316017316017316E-3</v>
      </c>
      <c r="L639" s="44">
        <f t="shared" si="127"/>
        <v>0</v>
      </c>
      <c r="M639" s="44">
        <f t="shared" si="128"/>
        <v>0</v>
      </c>
      <c r="N639" s="44">
        <f t="shared" si="129"/>
        <v>4.9147058819999999E-2</v>
      </c>
      <c r="O639" s="44">
        <f t="shared" si="130"/>
        <v>1.0852941180000001E-2</v>
      </c>
      <c r="P639" s="2">
        <v>2614229</v>
      </c>
      <c r="Q639" s="2">
        <v>1.3103487659999999</v>
      </c>
      <c r="R639" s="111">
        <v>0</v>
      </c>
      <c r="S639" s="111">
        <v>0</v>
      </c>
      <c r="T639" s="111">
        <v>0.819117647</v>
      </c>
      <c r="U639" s="111">
        <v>0.180882353</v>
      </c>
      <c r="V639" s="110">
        <f t="shared" si="131"/>
        <v>1.7316017316017316E-3</v>
      </c>
      <c r="W639" s="110">
        <v>0.2603125</v>
      </c>
      <c r="X639" s="110">
        <v>0.23138740799999999</v>
      </c>
      <c r="Y639" s="110">
        <f t="shared" si="132"/>
        <v>0.23138740809031252</v>
      </c>
      <c r="Z639" s="2" t="s">
        <v>532</v>
      </c>
      <c r="AA639" s="2" t="s">
        <v>532</v>
      </c>
      <c r="AB639" s="2">
        <v>0.22500000000000001</v>
      </c>
      <c r="AC639" s="110">
        <v>0.2603125</v>
      </c>
      <c r="AD639" s="44">
        <f t="shared" si="133"/>
        <v>0</v>
      </c>
      <c r="AE639" s="44">
        <f t="shared" si="134"/>
        <v>0</v>
      </c>
      <c r="AF639" s="44">
        <f t="shared" si="135"/>
        <v>9.6868852934219998E-2</v>
      </c>
      <c r="AG639" s="44">
        <f t="shared" si="136"/>
        <v>2.4748368758048252E-2</v>
      </c>
      <c r="AH639" s="44">
        <f t="shared" si="137"/>
        <v>0.12161722169226825</v>
      </c>
      <c r="AI639" s="44">
        <v>517.37694444399995</v>
      </c>
      <c r="AJ639" s="111">
        <f t="shared" si="138"/>
        <v>2.3506501980478551E-4</v>
      </c>
      <c r="AK639" s="2">
        <f t="shared" si="139"/>
        <v>20</v>
      </c>
    </row>
    <row r="640" spans="1:37">
      <c r="A640" s="2">
        <v>58</v>
      </c>
      <c r="B640" s="2" t="s">
        <v>122</v>
      </c>
      <c r="C640" s="2" t="s">
        <v>17</v>
      </c>
      <c r="D640" s="2" t="s">
        <v>414</v>
      </c>
      <c r="E640" s="2" t="s">
        <v>768</v>
      </c>
      <c r="F640" s="2" t="s">
        <v>64</v>
      </c>
      <c r="H640" s="2" t="s">
        <v>880</v>
      </c>
      <c r="I640" s="2">
        <v>6503</v>
      </c>
      <c r="J640" s="2">
        <v>41</v>
      </c>
      <c r="K640" s="110">
        <f t="shared" si="126"/>
        <v>6.3047824081193292E-3</v>
      </c>
      <c r="L640" s="44">
        <f t="shared" si="127"/>
        <v>0</v>
      </c>
      <c r="M640" s="44">
        <f t="shared" si="128"/>
        <v>5.3134191080000011E-2</v>
      </c>
      <c r="N640" s="44">
        <f t="shared" si="129"/>
        <v>0.11606037895000001</v>
      </c>
      <c r="O640" s="44">
        <f t="shared" si="130"/>
        <v>3.5805429765000001E-2</v>
      </c>
      <c r="P640" s="2">
        <v>2057996</v>
      </c>
      <c r="Q640" s="2">
        <v>1.265483914</v>
      </c>
      <c r="R640" s="111">
        <v>0</v>
      </c>
      <c r="S640" s="111">
        <v>0.25919117600000002</v>
      </c>
      <c r="T640" s="111">
        <v>0.56614819000000005</v>
      </c>
      <c r="U640" s="111">
        <v>0.17466063300000001</v>
      </c>
      <c r="V640" s="110">
        <f t="shared" si="131"/>
        <v>4.6706384350299864E-3</v>
      </c>
      <c r="W640" s="110">
        <v>0.2603125</v>
      </c>
      <c r="X640" s="110">
        <v>0.233325635</v>
      </c>
      <c r="Y640" s="110">
        <f t="shared" si="132"/>
        <v>0.21820814457781251</v>
      </c>
      <c r="Z640" s="2" t="s">
        <v>532</v>
      </c>
      <c r="AA640" s="2">
        <v>0.17499999999999999</v>
      </c>
      <c r="AB640" s="2">
        <v>0.22500000000000001</v>
      </c>
      <c r="AC640" s="110">
        <v>0.2603125</v>
      </c>
      <c r="AD640" s="44">
        <f t="shared" si="133"/>
        <v>0</v>
      </c>
      <c r="AE640" s="44">
        <f t="shared" si="134"/>
        <v>8.1454714925640007E-2</v>
      </c>
      <c r="AF640" s="44">
        <f t="shared" si="135"/>
        <v>0.22875500691045003</v>
      </c>
      <c r="AG640" s="44">
        <f t="shared" si="136"/>
        <v>8.1648464196745693E-2</v>
      </c>
      <c r="AH640" s="44">
        <f t="shared" si="137"/>
        <v>0.31040347110719574</v>
      </c>
      <c r="AI640" s="44">
        <v>517.37694444399995</v>
      </c>
      <c r="AJ640" s="111">
        <f t="shared" si="138"/>
        <v>5.9995613341597847E-4</v>
      </c>
      <c r="AK640" s="2">
        <f t="shared" si="139"/>
        <v>51</v>
      </c>
    </row>
    <row r="641" spans="1:37">
      <c r="A641" s="2">
        <v>59</v>
      </c>
      <c r="B641" s="2" t="s">
        <v>123</v>
      </c>
      <c r="C641" s="2" t="s">
        <v>17</v>
      </c>
      <c r="D641" s="2" t="s">
        <v>414</v>
      </c>
      <c r="E641" s="2" t="s">
        <v>768</v>
      </c>
      <c r="F641" s="2" t="s">
        <v>64</v>
      </c>
      <c r="H641" s="2" t="s">
        <v>880</v>
      </c>
      <c r="I641" s="2">
        <v>8013</v>
      </c>
      <c r="J641" s="2">
        <v>33</v>
      </c>
      <c r="K641" s="110">
        <f t="shared" si="126"/>
        <v>4.1183077499064025E-3</v>
      </c>
      <c r="L641" s="44">
        <f t="shared" si="127"/>
        <v>2.856515838E-2</v>
      </c>
      <c r="M641" s="44">
        <f t="shared" si="128"/>
        <v>3.5837104049999999E-2</v>
      </c>
      <c r="N641" s="44">
        <f t="shared" si="129"/>
        <v>7.6656561135000009E-2</v>
      </c>
      <c r="O641" s="44">
        <f t="shared" si="130"/>
        <v>2.3941176434999999E-2</v>
      </c>
      <c r="P641" s="2">
        <v>3597297</v>
      </c>
      <c r="Q641" s="2">
        <v>0.32326757499999997</v>
      </c>
      <c r="R641" s="111">
        <v>0.17312217199999999</v>
      </c>
      <c r="S641" s="111">
        <v>0.21719457</v>
      </c>
      <c r="T641" s="111">
        <v>0.46458521899999999</v>
      </c>
      <c r="U641" s="111">
        <v>0.14509803900000001</v>
      </c>
      <c r="V641" s="110">
        <f t="shared" si="131"/>
        <v>2.5108632864095847E-3</v>
      </c>
      <c r="W641" s="110">
        <v>0.25287500000000002</v>
      </c>
      <c r="X641" s="110">
        <v>0.23163394900000001</v>
      </c>
      <c r="Y641" s="110">
        <f t="shared" si="132"/>
        <v>0.19654460783712499</v>
      </c>
      <c r="Z641" s="2">
        <v>0.1</v>
      </c>
      <c r="AA641" s="2">
        <v>0.17499999999999999</v>
      </c>
      <c r="AB641" s="2">
        <v>0.22500000000000001</v>
      </c>
      <c r="AC641" s="110">
        <v>0.25287500000000002</v>
      </c>
      <c r="AD641" s="44">
        <f t="shared" si="133"/>
        <v>2.5023078740880004E-2</v>
      </c>
      <c r="AE641" s="44">
        <f t="shared" si="134"/>
        <v>5.4938280508649996E-2</v>
      </c>
      <c r="AF641" s="44">
        <f t="shared" si="135"/>
        <v>0.15109008199708504</v>
      </c>
      <c r="AG641" s="44">
        <f t="shared" si="136"/>
        <v>5.3034134921165481E-2</v>
      </c>
      <c r="AH641" s="44">
        <f t="shared" si="137"/>
        <v>0.20412421691825053</v>
      </c>
      <c r="AI641" s="44">
        <v>517.37694444399995</v>
      </c>
      <c r="AJ641" s="111">
        <f t="shared" si="138"/>
        <v>3.9453674754991831E-4</v>
      </c>
      <c r="AK641" s="2">
        <f t="shared" si="139"/>
        <v>34</v>
      </c>
    </row>
    <row r="642" spans="1:37">
      <c r="A642" s="2">
        <v>60</v>
      </c>
      <c r="B642" s="2" t="s">
        <v>124</v>
      </c>
      <c r="C642" s="2" t="s">
        <v>17</v>
      </c>
      <c r="D642" s="2" t="s">
        <v>414</v>
      </c>
      <c r="E642" s="2" t="s">
        <v>768</v>
      </c>
      <c r="F642" s="2" t="s">
        <v>64</v>
      </c>
      <c r="H642" s="2" t="s">
        <v>880</v>
      </c>
      <c r="I642" s="2">
        <v>8092</v>
      </c>
      <c r="J642" s="2">
        <v>18</v>
      </c>
      <c r="K642" s="110">
        <f t="shared" si="126"/>
        <v>2.2244191794364805E-3</v>
      </c>
      <c r="L642" s="44">
        <f t="shared" si="127"/>
        <v>3.416262975E-2</v>
      </c>
      <c r="M642" s="44">
        <f t="shared" si="128"/>
        <v>4.370501727E-2</v>
      </c>
      <c r="N642" s="44">
        <f t="shared" si="129"/>
        <v>1.2132352979999999E-2</v>
      </c>
      <c r="O642" s="44">
        <f t="shared" si="130"/>
        <v>0</v>
      </c>
      <c r="P642" s="2">
        <v>1488308</v>
      </c>
      <c r="Q642" s="2">
        <v>0.13657077400000001</v>
      </c>
      <c r="R642" s="111">
        <v>0.37958477499999999</v>
      </c>
      <c r="S642" s="111">
        <v>0.48561130299999999</v>
      </c>
      <c r="T642" s="111">
        <v>0.13480392199999999</v>
      </c>
      <c r="U642" s="111">
        <v>0</v>
      </c>
      <c r="V642" s="110">
        <f t="shared" si="131"/>
        <v>2.9986042956005928E-4</v>
      </c>
      <c r="W642" s="110">
        <v>0.22500000000000001</v>
      </c>
      <c r="X642" s="110">
        <v>0.22500000000000001</v>
      </c>
      <c r="Y642" s="110">
        <f t="shared" si="132"/>
        <v>0.15327133797499998</v>
      </c>
      <c r="Z642" s="2">
        <v>0.1</v>
      </c>
      <c r="AA642" s="2">
        <v>0.17499999999999999</v>
      </c>
      <c r="AB642" s="2">
        <v>0.22500000000000001</v>
      </c>
      <c r="AC642" s="110"/>
      <c r="AD642" s="44">
        <f t="shared" si="133"/>
        <v>2.9926463661000002E-2</v>
      </c>
      <c r="AE642" s="44">
        <f t="shared" si="134"/>
        <v>6.6999791474910003E-2</v>
      </c>
      <c r="AF642" s="44">
        <f t="shared" si="135"/>
        <v>2.3912867723579995E-2</v>
      </c>
      <c r="AG642" s="44">
        <f t="shared" si="136"/>
        <v>0</v>
      </c>
      <c r="AH642" s="44">
        <f t="shared" si="137"/>
        <v>2.3912867723579995E-2</v>
      </c>
      <c r="AI642" s="44">
        <v>517.37694444399995</v>
      </c>
      <c r="AJ642" s="111">
        <f t="shared" si="138"/>
        <v>4.6219430495261054E-5</v>
      </c>
      <c r="AK642" s="2">
        <f t="shared" si="139"/>
        <v>4</v>
      </c>
    </row>
    <row r="643" spans="1:37">
      <c r="A643" s="2">
        <v>61</v>
      </c>
      <c r="B643" s="2" t="s">
        <v>125</v>
      </c>
      <c r="C643" s="2" t="s">
        <v>17</v>
      </c>
      <c r="D643" s="2" t="s">
        <v>414</v>
      </c>
      <c r="E643" s="2" t="s">
        <v>768</v>
      </c>
      <c r="F643" s="2" t="s">
        <v>64</v>
      </c>
      <c r="H643" s="2" t="s">
        <v>880</v>
      </c>
      <c r="I643" s="2">
        <v>4922</v>
      </c>
      <c r="J643" s="2">
        <v>3</v>
      </c>
      <c r="K643" s="110">
        <f t="shared" si="126"/>
        <v>6.0950832994717595E-4</v>
      </c>
      <c r="L643" s="44">
        <f t="shared" si="127"/>
        <v>2.5618661249999998E-3</v>
      </c>
      <c r="M643" s="44">
        <f t="shared" si="128"/>
        <v>8.0198332200000014E-3</v>
      </c>
      <c r="N643" s="44">
        <f t="shared" si="129"/>
        <v>4.4183006550000004E-3</v>
      </c>
      <c r="O643" s="44">
        <f t="shared" si="130"/>
        <v>0</v>
      </c>
      <c r="P643" s="2">
        <v>532715</v>
      </c>
      <c r="Q643" s="2">
        <v>0.41413248800000002</v>
      </c>
      <c r="R643" s="111">
        <v>0.17079107499999999</v>
      </c>
      <c r="S643" s="111">
        <v>0.53465554800000004</v>
      </c>
      <c r="T643" s="111">
        <v>0.29455337700000001</v>
      </c>
      <c r="U643" s="111">
        <v>0</v>
      </c>
      <c r="V643" s="110">
        <f t="shared" si="131"/>
        <v>1.7953273689557092E-4</v>
      </c>
      <c r="W643" s="110">
        <v>0.22950000000000001</v>
      </c>
      <c r="X643" s="110">
        <v>0.22500000000000001</v>
      </c>
      <c r="Y643" s="110">
        <f t="shared" si="132"/>
        <v>0.176918338225</v>
      </c>
      <c r="Z643" s="2">
        <v>0.1</v>
      </c>
      <c r="AA643" s="2">
        <v>0.17499999999999999</v>
      </c>
      <c r="AB643" s="2">
        <v>0.22500000000000001</v>
      </c>
      <c r="AC643" s="110"/>
      <c r="AD643" s="44">
        <f t="shared" si="133"/>
        <v>2.2441947255000001E-3</v>
      </c>
      <c r="AE643" s="44">
        <f t="shared" si="134"/>
        <v>1.2294404326260002E-2</v>
      </c>
      <c r="AF643" s="44">
        <f t="shared" si="135"/>
        <v>8.7084705910049996E-3</v>
      </c>
      <c r="AG643" s="44">
        <f t="shared" si="136"/>
        <v>0</v>
      </c>
      <c r="AH643" s="44">
        <f t="shared" si="137"/>
        <v>8.7084705910049996E-3</v>
      </c>
      <c r="AI643" s="44">
        <v>517.37694444399995</v>
      </c>
      <c r="AJ643" s="111">
        <f t="shared" si="138"/>
        <v>1.6831964942627225E-5</v>
      </c>
      <c r="AK643" s="2">
        <f t="shared" si="139"/>
        <v>1</v>
      </c>
    </row>
    <row r="644" spans="1:37">
      <c r="A644" s="2">
        <v>62</v>
      </c>
      <c r="B644" s="2" t="s">
        <v>126</v>
      </c>
      <c r="C644" s="2" t="s">
        <v>17</v>
      </c>
      <c r="D644" s="2" t="s">
        <v>414</v>
      </c>
      <c r="E644" s="2" t="s">
        <v>768</v>
      </c>
      <c r="F644" s="2" t="s">
        <v>64</v>
      </c>
      <c r="H644" s="2" t="s">
        <v>880</v>
      </c>
      <c r="I644" s="2">
        <v>6815</v>
      </c>
      <c r="J644" s="2">
        <v>8</v>
      </c>
      <c r="K644" s="110">
        <f t="shared" si="126"/>
        <v>1.1738811445341159E-3</v>
      </c>
      <c r="L644" s="44">
        <f t="shared" si="127"/>
        <v>6.2659846399999988E-3</v>
      </c>
      <c r="M644" s="44">
        <f t="shared" si="128"/>
        <v>2.61832132E-2</v>
      </c>
      <c r="N644" s="44">
        <f t="shared" si="129"/>
        <v>7.5508021200000001E-3</v>
      </c>
      <c r="O644" s="44">
        <f t="shared" si="130"/>
        <v>0</v>
      </c>
      <c r="P644" s="2">
        <v>2031780</v>
      </c>
      <c r="Q644" s="2">
        <v>0.204182214</v>
      </c>
      <c r="R644" s="111">
        <v>0.15664961599999999</v>
      </c>
      <c r="S644" s="111">
        <v>0.65458033000000004</v>
      </c>
      <c r="T644" s="111">
        <v>0.18877005299999999</v>
      </c>
      <c r="U644" s="111">
        <v>0</v>
      </c>
      <c r="V644" s="110">
        <f t="shared" si="131"/>
        <v>2.2159360586940572E-4</v>
      </c>
      <c r="W644" s="110">
        <v>0.22500000000000001</v>
      </c>
      <c r="X644" s="110">
        <v>0.22500000000000001</v>
      </c>
      <c r="Y644" s="110">
        <f t="shared" si="132"/>
        <v>0.17268978127500001</v>
      </c>
      <c r="Z644" s="2">
        <v>0.1</v>
      </c>
      <c r="AA644" s="2">
        <v>0.17499999999999999</v>
      </c>
      <c r="AB644" s="2">
        <v>0.22500000000000001</v>
      </c>
      <c r="AC644" s="110"/>
      <c r="AD644" s="44">
        <f t="shared" si="133"/>
        <v>5.4890025446399987E-3</v>
      </c>
      <c r="AE644" s="44">
        <f t="shared" si="134"/>
        <v>4.0138865835599995E-2</v>
      </c>
      <c r="AF644" s="44">
        <f t="shared" si="135"/>
        <v>1.488263097852E-2</v>
      </c>
      <c r="AG644" s="44">
        <f t="shared" si="136"/>
        <v>0</v>
      </c>
      <c r="AH644" s="44">
        <f t="shared" si="137"/>
        <v>1.488263097852E-2</v>
      </c>
      <c r="AI644" s="44">
        <v>517.37694444399995</v>
      </c>
      <c r="AJ644" s="111">
        <f t="shared" si="138"/>
        <v>2.8765547321621852E-5</v>
      </c>
      <c r="AK644" s="2">
        <f t="shared" si="139"/>
        <v>3</v>
      </c>
    </row>
    <row r="645" spans="1:37">
      <c r="A645" s="2">
        <v>64</v>
      </c>
      <c r="B645" s="2" t="s">
        <v>128</v>
      </c>
      <c r="C645" s="2" t="s">
        <v>17</v>
      </c>
      <c r="D645" s="2" t="s">
        <v>414</v>
      </c>
      <c r="E645" s="2" t="s">
        <v>768</v>
      </c>
      <c r="F645" s="2" t="s">
        <v>64</v>
      </c>
      <c r="H645" s="2" t="s">
        <v>880</v>
      </c>
      <c r="I645" s="2">
        <v>7930</v>
      </c>
      <c r="J645" s="2">
        <v>235</v>
      </c>
      <c r="K645" s="110">
        <f t="shared" si="126"/>
        <v>2.9634300126103404E-2</v>
      </c>
      <c r="L645" s="44">
        <f t="shared" si="127"/>
        <v>0</v>
      </c>
      <c r="M645" s="44">
        <f t="shared" si="128"/>
        <v>0.30851604287500001</v>
      </c>
      <c r="N645" s="44">
        <f t="shared" si="129"/>
        <v>0.71368458714999994</v>
      </c>
      <c r="O645" s="44">
        <f t="shared" si="130"/>
        <v>0.15279936997500002</v>
      </c>
      <c r="P645" s="2">
        <v>1602754</v>
      </c>
      <c r="Q645" s="2">
        <v>2.5097250689999999</v>
      </c>
      <c r="R645" s="111">
        <v>0</v>
      </c>
      <c r="S645" s="111">
        <v>0.26256684499999999</v>
      </c>
      <c r="T645" s="111">
        <v>0.607391138</v>
      </c>
      <c r="U645" s="111">
        <v>0.13004201700000001</v>
      </c>
      <c r="V645" s="110">
        <f t="shared" si="131"/>
        <v>2.1853315438209332E-2</v>
      </c>
      <c r="W645" s="110">
        <v>0.25446875000000002</v>
      </c>
      <c r="X645" s="110">
        <v>0.23019664100000001</v>
      </c>
      <c r="Y645" s="110">
        <f t="shared" si="132"/>
        <v>0.21570383343846875</v>
      </c>
      <c r="Z645" s="2" t="s">
        <v>532</v>
      </c>
      <c r="AA645" s="2">
        <v>0.17499999999999999</v>
      </c>
      <c r="AB645" s="2">
        <v>0.22500000000000001</v>
      </c>
      <c r="AC645" s="110">
        <v>0.25446875000000002</v>
      </c>
      <c r="AD645" s="44">
        <f t="shared" si="133"/>
        <v>0</v>
      </c>
      <c r="AE645" s="44">
        <f t="shared" si="134"/>
        <v>0.47295509372737504</v>
      </c>
      <c r="AF645" s="44">
        <f t="shared" si="135"/>
        <v>1.40667232127265</v>
      </c>
      <c r="AG645" s="44">
        <f t="shared" si="136"/>
        <v>0.3406121425821339</v>
      </c>
      <c r="AH645" s="44">
        <f t="shared" si="137"/>
        <v>1.747284463854784</v>
      </c>
      <c r="AI645" s="44">
        <v>517.37694444399995</v>
      </c>
      <c r="AJ645" s="111">
        <f t="shared" si="138"/>
        <v>3.3771981581678448E-3</v>
      </c>
      <c r="AK645" s="2">
        <f t="shared" si="139"/>
        <v>289</v>
      </c>
    </row>
    <row r="646" spans="1:37">
      <c r="A646" s="2">
        <v>65</v>
      </c>
      <c r="B646" s="2" t="s">
        <v>129</v>
      </c>
      <c r="C646" s="2" t="s">
        <v>17</v>
      </c>
      <c r="D646" s="2" t="s">
        <v>414</v>
      </c>
      <c r="E646" s="2" t="s">
        <v>768</v>
      </c>
      <c r="F646" s="2" t="s">
        <v>64</v>
      </c>
      <c r="H646" s="2" t="s">
        <v>880</v>
      </c>
      <c r="I646" s="2">
        <v>6527</v>
      </c>
      <c r="J646" s="2">
        <v>221</v>
      </c>
      <c r="K646" s="110">
        <f t="shared" si="126"/>
        <v>3.3859353454879733E-2</v>
      </c>
      <c r="L646" s="44">
        <f t="shared" si="127"/>
        <v>0</v>
      </c>
      <c r="M646" s="44">
        <f t="shared" si="128"/>
        <v>0.47978124948000006</v>
      </c>
      <c r="N646" s="44">
        <f t="shared" si="129"/>
        <v>0.62521875051999998</v>
      </c>
      <c r="O646" s="44">
        <f t="shared" si="130"/>
        <v>0</v>
      </c>
      <c r="P646" s="2">
        <v>1465612</v>
      </c>
      <c r="Q646" s="2">
        <v>2.5985317999999999</v>
      </c>
      <c r="R646" s="111">
        <v>0</v>
      </c>
      <c r="S646" s="111">
        <v>0.43419117600000001</v>
      </c>
      <c r="T646" s="111">
        <v>0.56580882399999999</v>
      </c>
      <c r="U646" s="111">
        <v>0</v>
      </c>
      <c r="V646" s="110">
        <f t="shared" si="131"/>
        <v>1.9157920959705838E-2</v>
      </c>
      <c r="W646" s="110">
        <v>0.24756249999999999</v>
      </c>
      <c r="X646" s="110">
        <v>0.22500000000000001</v>
      </c>
      <c r="Y646" s="110">
        <f t="shared" si="132"/>
        <v>0.2032904412</v>
      </c>
      <c r="Z646" s="2" t="s">
        <v>532</v>
      </c>
      <c r="AA646" s="2">
        <v>0.17499999999999999</v>
      </c>
      <c r="AB646" s="2">
        <v>0.22500000000000001</v>
      </c>
      <c r="AC646" s="110"/>
      <c r="AD646" s="44">
        <f t="shared" si="133"/>
        <v>0</v>
      </c>
      <c r="AE646" s="44">
        <f t="shared" si="134"/>
        <v>0.73550465545284005</v>
      </c>
      <c r="AF646" s="44">
        <f t="shared" si="135"/>
        <v>1.2323061572749201</v>
      </c>
      <c r="AG646" s="44">
        <f t="shared" si="136"/>
        <v>0</v>
      </c>
      <c r="AH646" s="44">
        <f t="shared" si="137"/>
        <v>1.2323061572749201</v>
      </c>
      <c r="AI646" s="44">
        <v>517.37694444399995</v>
      </c>
      <c r="AJ646" s="111">
        <f t="shared" si="138"/>
        <v>2.3818343096042287E-3</v>
      </c>
      <c r="AK646" s="2">
        <f t="shared" si="139"/>
        <v>208</v>
      </c>
    </row>
    <row r="647" spans="1:37">
      <c r="A647" s="2">
        <v>66</v>
      </c>
      <c r="B647" s="2" t="s">
        <v>130</v>
      </c>
      <c r="C647" s="2" t="s">
        <v>17</v>
      </c>
      <c r="D647" s="2" t="s">
        <v>414</v>
      </c>
      <c r="E647" s="2" t="s">
        <v>768</v>
      </c>
      <c r="F647" s="2" t="s">
        <v>64</v>
      </c>
      <c r="H647" s="2" t="s">
        <v>880</v>
      </c>
      <c r="I647" s="2">
        <v>3996</v>
      </c>
      <c r="J647" s="2">
        <v>54</v>
      </c>
      <c r="K647" s="110">
        <f t="shared" ref="K647:K710" si="140">J647/I647</f>
        <v>1.3513513513513514E-2</v>
      </c>
      <c r="L647" s="44">
        <f t="shared" ref="L647:L710" si="141">R647*$J647*$D$2/1000</f>
        <v>0</v>
      </c>
      <c r="M647" s="44">
        <f t="shared" ref="M647:M710" si="142">S647*$J647*$D$2/1000</f>
        <v>2.8915225020000001E-2</v>
      </c>
      <c r="N647" s="44">
        <f t="shared" ref="N647:N710" si="143">T647*$J647*$D$2/1000</f>
        <v>0.24108477498</v>
      </c>
      <c r="O647" s="44">
        <f t="shared" ref="O647:O710" si="144">U647*$J647*$D$2/1000</f>
        <v>0</v>
      </c>
      <c r="P647" s="2">
        <v>1016485</v>
      </c>
      <c r="Q647" s="2">
        <v>2.1122800700000002</v>
      </c>
      <c r="R647" s="111">
        <v>0</v>
      </c>
      <c r="S647" s="111">
        <v>0.10709342600000001</v>
      </c>
      <c r="T647" s="111">
        <v>0.89290657399999995</v>
      </c>
      <c r="U647" s="111">
        <v>0</v>
      </c>
      <c r="V647" s="110">
        <f t="shared" ref="V647:V710" si="145">K647*(T647+U647)</f>
        <v>1.2066305054054054E-2</v>
      </c>
      <c r="W647" s="110">
        <v>0.24437499999999998</v>
      </c>
      <c r="X647" s="110">
        <v>0.22500000000000001</v>
      </c>
      <c r="Y647" s="110">
        <f t="shared" ref="Y647:Y710" si="146">SUMPRODUCT(R647:U647,Z647:AC647)</f>
        <v>0.2196453287</v>
      </c>
      <c r="Z647" s="2" t="s">
        <v>532</v>
      </c>
      <c r="AA647" s="2">
        <v>0.17499999999999999</v>
      </c>
      <c r="AB647" s="2">
        <v>0.22500000000000001</v>
      </c>
      <c r="AC647" s="110"/>
      <c r="AD647" s="44">
        <f t="shared" ref="AD647:AD710" si="147">IFERROR(L647*Z647*8760/1000,0)</f>
        <v>0</v>
      </c>
      <c r="AE647" s="44">
        <f t="shared" ref="AE647:AE710" si="148">IFERROR(M647*AA647*8760/1000,0)</f>
        <v>4.4327039955660008E-2</v>
      </c>
      <c r="AF647" s="44">
        <f t="shared" ref="AF647:AF710" si="149">IFERROR(N647*AB647*8760/1000,0)</f>
        <v>0.47517809148557999</v>
      </c>
      <c r="AG647" s="44">
        <f t="shared" ref="AG647:AG710" si="150">IFERROR(O647*AC647*8760/1000,0)</f>
        <v>0</v>
      </c>
      <c r="AH647" s="44">
        <f t="shared" ref="AH647:AH710" si="151">AF647+AG647</f>
        <v>0.47517809148557999</v>
      </c>
      <c r="AI647" s="44">
        <v>517.37694444399995</v>
      </c>
      <c r="AJ647" s="111">
        <f t="shared" ref="AJ647:AJ710" si="152">AH647/AI647</f>
        <v>9.1843692802397864E-4</v>
      </c>
      <c r="AK647" s="2">
        <f t="shared" ref="AK647:AK710" si="153">ROUND((O647+N647)/0.003,0)</f>
        <v>80</v>
      </c>
    </row>
    <row r="648" spans="1:37">
      <c r="A648" s="2">
        <v>307</v>
      </c>
      <c r="B648" s="2" t="s">
        <v>358</v>
      </c>
      <c r="C648" s="2" t="s">
        <v>17</v>
      </c>
      <c r="D648" s="2" t="s">
        <v>414</v>
      </c>
      <c r="E648" s="2" t="s">
        <v>768</v>
      </c>
      <c r="F648" s="2" t="s">
        <v>64</v>
      </c>
      <c r="H648" s="2" t="s">
        <v>880</v>
      </c>
      <c r="I648" s="2">
        <v>20503</v>
      </c>
      <c r="J648" s="2">
        <v>498</v>
      </c>
      <c r="K648" s="110">
        <f t="shared" si="140"/>
        <v>2.4289128420231187E-2</v>
      </c>
      <c r="L648" s="44">
        <f t="shared" si="141"/>
        <v>0</v>
      </c>
      <c r="M648" s="44">
        <f t="shared" si="142"/>
        <v>0.58148823588000009</v>
      </c>
      <c r="N648" s="44">
        <f t="shared" si="143"/>
        <v>1.90851176412</v>
      </c>
      <c r="O648" s="44">
        <f t="shared" si="144"/>
        <v>0</v>
      </c>
      <c r="P648" s="2">
        <v>2245470</v>
      </c>
      <c r="Q648" s="2">
        <v>8.7865429929999994</v>
      </c>
      <c r="R648" s="111">
        <v>0</v>
      </c>
      <c r="S648" s="111">
        <v>0.23352941199999999</v>
      </c>
      <c r="T648" s="111">
        <v>0.76647058800000001</v>
      </c>
      <c r="U648" s="111">
        <v>0</v>
      </c>
      <c r="V648" s="110">
        <f t="shared" si="145"/>
        <v>1.8616902542262108E-2</v>
      </c>
      <c r="W648" s="110">
        <v>0.24171875000000004</v>
      </c>
      <c r="X648" s="110">
        <v>0.22500000000000001</v>
      </c>
      <c r="Y648" s="110">
        <f t="shared" si="146"/>
        <v>0.21332352939999999</v>
      </c>
      <c r="Z648" s="2" t="s">
        <v>532</v>
      </c>
      <c r="AA648" s="2">
        <v>0.17499999999999999</v>
      </c>
      <c r="AB648" s="2">
        <v>0.22500000000000001</v>
      </c>
      <c r="AC648" s="110"/>
      <c r="AD648" s="44">
        <f t="shared" si="147"/>
        <v>0</v>
      </c>
      <c r="AE648" s="44">
        <f t="shared" si="148"/>
        <v>0.89142146560404012</v>
      </c>
      <c r="AF648" s="44">
        <f t="shared" si="149"/>
        <v>3.7616766870805201</v>
      </c>
      <c r="AG648" s="44">
        <f t="shared" si="150"/>
        <v>0</v>
      </c>
      <c r="AH648" s="44">
        <f t="shared" si="151"/>
        <v>3.7616766870805201</v>
      </c>
      <c r="AI648" s="44">
        <v>517.37694444399995</v>
      </c>
      <c r="AJ648" s="111">
        <f t="shared" si="152"/>
        <v>7.2706693397847728E-3</v>
      </c>
      <c r="AK648" s="2">
        <f t="shared" si="153"/>
        <v>636</v>
      </c>
    </row>
    <row r="649" spans="1:37">
      <c r="A649" s="2">
        <v>67</v>
      </c>
      <c r="B649" s="2" t="s">
        <v>131</v>
      </c>
      <c r="C649" s="2" t="s">
        <v>17</v>
      </c>
      <c r="D649" s="2" t="s">
        <v>414</v>
      </c>
      <c r="E649" s="2" t="s">
        <v>768</v>
      </c>
      <c r="F649" s="2" t="s">
        <v>64</v>
      </c>
      <c r="H649" s="2" t="s">
        <v>880</v>
      </c>
      <c r="I649" s="2">
        <v>15387</v>
      </c>
      <c r="J649" s="193">
        <v>36</v>
      </c>
      <c r="K649" s="110">
        <f t="shared" si="140"/>
        <v>2.3396373562097877E-3</v>
      </c>
      <c r="L649" s="44">
        <f t="shared" si="141"/>
        <v>0</v>
      </c>
      <c r="M649" s="44">
        <f t="shared" si="142"/>
        <v>0</v>
      </c>
      <c r="N649" s="44">
        <f t="shared" si="143"/>
        <v>8.0924369399999994E-3</v>
      </c>
      <c r="O649" s="44">
        <f t="shared" si="144"/>
        <v>0.17190756305999999</v>
      </c>
      <c r="P649" s="2">
        <v>2858714</v>
      </c>
      <c r="Q649" s="193">
        <v>3.2222256379999998</v>
      </c>
      <c r="R649" s="111">
        <v>0</v>
      </c>
      <c r="S649" s="111">
        <v>0</v>
      </c>
      <c r="T649" s="111">
        <v>4.4957983E-2</v>
      </c>
      <c r="U649" s="111">
        <v>0.95504201700000002</v>
      </c>
      <c r="V649" s="110">
        <f t="shared" si="145"/>
        <v>2.3396373562097877E-3</v>
      </c>
      <c r="W649" s="110">
        <v>0.40109374999999997</v>
      </c>
      <c r="X649" s="110">
        <v>0.315775417</v>
      </c>
      <c r="Y649" s="110">
        <f t="shared" si="146"/>
        <v>0.31577541716248836</v>
      </c>
      <c r="Z649" s="2" t="s">
        <v>532</v>
      </c>
      <c r="AA649" s="2" t="s">
        <v>532</v>
      </c>
      <c r="AB649" s="2">
        <v>0.22500000000000001</v>
      </c>
      <c r="AC649" s="110">
        <v>0.32004861099999998</v>
      </c>
      <c r="AD649" s="44">
        <f t="shared" si="147"/>
        <v>0</v>
      </c>
      <c r="AE649" s="44">
        <f t="shared" si="148"/>
        <v>0</v>
      </c>
      <c r="AF649" s="44">
        <f t="shared" si="149"/>
        <v>1.5950193208739999E-2</v>
      </c>
      <c r="AG649" s="44">
        <f t="shared" si="150"/>
        <v>0.48196448457307167</v>
      </c>
      <c r="AH649" s="44">
        <f t="shared" si="151"/>
        <v>0.49791467778181164</v>
      </c>
      <c r="AI649" s="44">
        <v>517.37694444399995</v>
      </c>
      <c r="AJ649" s="111">
        <f t="shared" si="152"/>
        <v>9.6238281030650973E-4</v>
      </c>
      <c r="AK649" s="2">
        <f t="shared" si="153"/>
        <v>60</v>
      </c>
    </row>
    <row r="650" spans="1:37">
      <c r="A650" s="2">
        <v>68</v>
      </c>
      <c r="B650" s="2" t="s">
        <v>132</v>
      </c>
      <c r="C650" s="2" t="s">
        <v>17</v>
      </c>
      <c r="D650" s="2" t="s">
        <v>414</v>
      </c>
      <c r="E650" s="2" t="s">
        <v>768</v>
      </c>
      <c r="F650" s="2" t="s">
        <v>64</v>
      </c>
      <c r="H650" s="2" t="s">
        <v>880</v>
      </c>
      <c r="I650" s="2">
        <v>16214</v>
      </c>
      <c r="J650" s="193">
        <v>104</v>
      </c>
      <c r="K650" s="110">
        <f t="shared" si="140"/>
        <v>6.4142099420254105E-3</v>
      </c>
      <c r="L650" s="44">
        <f t="shared" si="141"/>
        <v>4.511764712E-2</v>
      </c>
      <c r="M650" s="44">
        <f t="shared" si="142"/>
        <v>0.24328571435999999</v>
      </c>
      <c r="N650" s="44">
        <f t="shared" si="143"/>
        <v>0.23159663852000001</v>
      </c>
      <c r="O650" s="44">
        <f t="shared" si="144"/>
        <v>0</v>
      </c>
      <c r="P650" s="2">
        <v>2170714</v>
      </c>
      <c r="Q650" s="193">
        <v>2.52751035</v>
      </c>
      <c r="R650" s="111">
        <v>8.6764705999999997E-2</v>
      </c>
      <c r="S650" s="111">
        <v>0.46785714299999998</v>
      </c>
      <c r="T650" s="111">
        <v>0.445378151</v>
      </c>
      <c r="U650" s="111">
        <v>0</v>
      </c>
      <c r="V650" s="110">
        <f t="shared" si="145"/>
        <v>2.8567489641050945E-3</v>
      </c>
      <c r="W650" s="110">
        <v>0.23534374999999999</v>
      </c>
      <c r="X650" s="110">
        <v>0.22500000000000001</v>
      </c>
      <c r="Y650" s="110">
        <f t="shared" si="146"/>
        <v>0.19076155459999999</v>
      </c>
      <c r="Z650" s="2">
        <v>0.1</v>
      </c>
      <c r="AA650" s="2">
        <v>0.17499999999999999</v>
      </c>
      <c r="AB650" s="2">
        <v>0.22500000000000001</v>
      </c>
      <c r="AC650" s="110"/>
      <c r="AD650" s="44">
        <f t="shared" si="147"/>
        <v>3.9523058877120001E-2</v>
      </c>
      <c r="AE650" s="44">
        <f t="shared" si="148"/>
        <v>0.37295700011388</v>
      </c>
      <c r="AF650" s="44">
        <f t="shared" si="149"/>
        <v>0.45647697452292002</v>
      </c>
      <c r="AG650" s="44">
        <f t="shared" si="150"/>
        <v>0</v>
      </c>
      <c r="AH650" s="44">
        <f t="shared" si="151"/>
        <v>0.45647697452292002</v>
      </c>
      <c r="AI650" s="44">
        <v>517.37694444399995</v>
      </c>
      <c r="AJ650" s="111">
        <f t="shared" si="152"/>
        <v>8.8229090883335329E-4</v>
      </c>
      <c r="AK650" s="2">
        <f t="shared" si="153"/>
        <v>77</v>
      </c>
    </row>
    <row r="651" spans="1:37">
      <c r="A651" s="2">
        <v>84</v>
      </c>
      <c r="B651" s="2" t="s">
        <v>139</v>
      </c>
      <c r="C651" s="2" t="s">
        <v>16</v>
      </c>
      <c r="D651" s="2" t="s">
        <v>421</v>
      </c>
      <c r="E651" s="2" t="s">
        <v>768</v>
      </c>
      <c r="F651" s="2" t="s">
        <v>64</v>
      </c>
      <c r="H651" s="2" t="s">
        <v>880</v>
      </c>
      <c r="I651" s="2">
        <v>3682</v>
      </c>
      <c r="J651" s="193">
        <v>621</v>
      </c>
      <c r="K651" s="110">
        <f t="shared" si="140"/>
        <v>0.16865833785985876</v>
      </c>
      <c r="L651" s="44">
        <f t="shared" si="141"/>
        <v>0.37442646967500004</v>
      </c>
      <c r="M651" s="44">
        <f t="shared" si="142"/>
        <v>0.78277310820000001</v>
      </c>
      <c r="N651" s="44">
        <f t="shared" si="143"/>
        <v>0.70977100918500002</v>
      </c>
      <c r="O651" s="44">
        <f t="shared" si="144"/>
        <v>1.23802941294</v>
      </c>
      <c r="P651" s="2">
        <v>3781274</v>
      </c>
      <c r="Q651" s="193">
        <v>2.060397096</v>
      </c>
      <c r="R651" s="111">
        <v>0.120588235</v>
      </c>
      <c r="S651" s="111">
        <v>0.25210083999999999</v>
      </c>
      <c r="T651" s="111">
        <v>0.22858969700000001</v>
      </c>
      <c r="U651" s="111">
        <v>0.39872122799999998</v>
      </c>
      <c r="V651" s="110">
        <f t="shared" si="145"/>
        <v>0.10580121793183052</v>
      </c>
      <c r="W651" s="110">
        <v>0.37240624999999999</v>
      </c>
      <c r="X651" s="110">
        <v>0.285263188</v>
      </c>
      <c r="Y651" s="110">
        <f t="shared" si="146"/>
        <v>0.23512518505475</v>
      </c>
      <c r="Z651" s="2">
        <v>0.1</v>
      </c>
      <c r="AA651" s="2">
        <v>0.17499999999999999</v>
      </c>
      <c r="AB651" s="2">
        <v>0.22500000000000001</v>
      </c>
      <c r="AC651" s="110">
        <v>0.3198125</v>
      </c>
      <c r="AD651" s="44">
        <f t="shared" si="147"/>
        <v>0.32799758743530005</v>
      </c>
      <c r="AE651" s="44">
        <f t="shared" si="148"/>
        <v>1.1999911748706</v>
      </c>
      <c r="AF651" s="44">
        <f t="shared" si="149"/>
        <v>1.3989586591036351</v>
      </c>
      <c r="AG651" s="44">
        <f t="shared" si="150"/>
        <v>3.468410587042654</v>
      </c>
      <c r="AH651" s="44">
        <f t="shared" si="151"/>
        <v>4.8673692461462892</v>
      </c>
      <c r="AI651" s="44">
        <v>53.363055555999999</v>
      </c>
      <c r="AJ651" s="111">
        <f t="shared" si="152"/>
        <v>9.1212341486675147E-2</v>
      </c>
      <c r="AK651" s="2">
        <f t="shared" si="153"/>
        <v>649</v>
      </c>
    </row>
    <row r="652" spans="1:37">
      <c r="A652" s="2">
        <v>85</v>
      </c>
      <c r="B652" s="2" t="s">
        <v>140</v>
      </c>
      <c r="C652" s="2" t="s">
        <v>16</v>
      </c>
      <c r="D652" s="2" t="s">
        <v>421</v>
      </c>
      <c r="E652" s="2" t="s">
        <v>768</v>
      </c>
      <c r="F652" s="2" t="s">
        <v>64</v>
      </c>
      <c r="H652" s="2" t="s">
        <v>880</v>
      </c>
      <c r="I652" s="2">
        <v>3666</v>
      </c>
      <c r="J652" s="193">
        <v>1797</v>
      </c>
      <c r="K652" s="110">
        <f t="shared" si="140"/>
        <v>0.49018003273322425</v>
      </c>
      <c r="L652" s="44">
        <f t="shared" si="141"/>
        <v>0</v>
      </c>
      <c r="M652" s="44">
        <f t="shared" si="142"/>
        <v>0</v>
      </c>
      <c r="N652" s="44">
        <f t="shared" si="143"/>
        <v>0.97705539676500008</v>
      </c>
      <c r="O652" s="44">
        <f t="shared" si="144"/>
        <v>8.0079446032349999</v>
      </c>
      <c r="P652" s="2">
        <v>196654</v>
      </c>
      <c r="Q652" s="193">
        <v>168.77726227599999</v>
      </c>
      <c r="R652" s="111">
        <v>0</v>
      </c>
      <c r="S652" s="111">
        <v>0</v>
      </c>
      <c r="T652" s="111">
        <v>0.10874294900000001</v>
      </c>
      <c r="U652" s="111">
        <v>0.89125705099999997</v>
      </c>
      <c r="V652" s="110">
        <f t="shared" si="145"/>
        <v>0.49018003273322425</v>
      </c>
      <c r="W652" s="110">
        <v>0.47918749999999999</v>
      </c>
      <c r="X652" s="110">
        <v>0.34856443500000001</v>
      </c>
      <c r="Y652" s="110">
        <f t="shared" si="146"/>
        <v>0.34856443458629688</v>
      </c>
      <c r="Z652" s="2" t="s">
        <v>532</v>
      </c>
      <c r="AA652" s="2" t="s">
        <v>532</v>
      </c>
      <c r="AB652" s="2">
        <v>0.22500000000000001</v>
      </c>
      <c r="AC652" s="110">
        <v>0.363640625</v>
      </c>
      <c r="AD652" s="44">
        <f t="shared" si="147"/>
        <v>0</v>
      </c>
      <c r="AE652" s="44">
        <f t="shared" si="148"/>
        <v>0</v>
      </c>
      <c r="AF652" s="44">
        <f t="shared" si="149"/>
        <v>1.9257761870238153</v>
      </c>
      <c r="AG652" s="44">
        <f t="shared" si="150"/>
        <v>25.509242469055192</v>
      </c>
      <c r="AH652" s="44">
        <f t="shared" si="151"/>
        <v>27.435018656079006</v>
      </c>
      <c r="AI652" s="44">
        <v>53.363055555999999</v>
      </c>
      <c r="AJ652" s="111">
        <f t="shared" si="152"/>
        <v>0.51412008495818384</v>
      </c>
      <c r="AK652" s="2">
        <f t="shared" si="153"/>
        <v>2995</v>
      </c>
    </row>
    <row r="653" spans="1:37">
      <c r="A653" s="2">
        <v>86</v>
      </c>
      <c r="B653" s="2" t="s">
        <v>141</v>
      </c>
      <c r="C653" s="2" t="s">
        <v>16</v>
      </c>
      <c r="D653" s="2" t="s">
        <v>421</v>
      </c>
      <c r="E653" s="2" t="s">
        <v>768</v>
      </c>
      <c r="F653" s="2" t="s">
        <v>64</v>
      </c>
      <c r="H653" s="2" t="s">
        <v>880</v>
      </c>
      <c r="I653" s="2">
        <v>4910</v>
      </c>
      <c r="J653" s="193">
        <v>2808</v>
      </c>
      <c r="K653" s="110">
        <f t="shared" si="140"/>
        <v>0.57189409368635435</v>
      </c>
      <c r="L653" s="44">
        <f t="shared" si="141"/>
        <v>0</v>
      </c>
      <c r="M653" s="44">
        <f t="shared" si="142"/>
        <v>0</v>
      </c>
      <c r="N653" s="44">
        <f t="shared" si="143"/>
        <v>1.0292941198800001</v>
      </c>
      <c r="O653" s="44">
        <f t="shared" si="144"/>
        <v>13.010705880120002</v>
      </c>
      <c r="P653" s="2">
        <v>334791</v>
      </c>
      <c r="Q653" s="193">
        <v>158.42453114</v>
      </c>
      <c r="R653" s="111">
        <v>0</v>
      </c>
      <c r="S653" s="111">
        <v>0</v>
      </c>
      <c r="T653" s="111">
        <v>7.3311547000000005E-2</v>
      </c>
      <c r="U653" s="111">
        <v>0.92668845300000002</v>
      </c>
      <c r="V653" s="110">
        <f t="shared" si="145"/>
        <v>0.57189409368635435</v>
      </c>
      <c r="W653" s="110">
        <v>0.51212500000000005</v>
      </c>
      <c r="X653" s="110">
        <v>0.36050566299999998</v>
      </c>
      <c r="Y653" s="110">
        <f t="shared" si="146"/>
        <v>0.36050566216171137</v>
      </c>
      <c r="Z653" s="2" t="s">
        <v>532</v>
      </c>
      <c r="AA653" s="2" t="s">
        <v>532</v>
      </c>
      <c r="AB653" s="2">
        <v>0.22500000000000001</v>
      </c>
      <c r="AC653" s="110">
        <v>0.37122569399999999</v>
      </c>
      <c r="AD653" s="44">
        <f t="shared" si="147"/>
        <v>0</v>
      </c>
      <c r="AE653" s="44">
        <f t="shared" si="148"/>
        <v>0</v>
      </c>
      <c r="AF653" s="44">
        <f t="shared" si="149"/>
        <v>2.0287387102834802</v>
      </c>
      <c r="AG653" s="44">
        <f t="shared" si="150"/>
        <v>42.309996881250271</v>
      </c>
      <c r="AH653" s="44">
        <f t="shared" si="151"/>
        <v>44.338735591533748</v>
      </c>
      <c r="AI653" s="44">
        <v>53.363055555999999</v>
      </c>
      <c r="AJ653" s="111">
        <f t="shared" si="152"/>
        <v>0.83088824523933058</v>
      </c>
      <c r="AK653" s="2">
        <f t="shared" si="153"/>
        <v>4680</v>
      </c>
    </row>
    <row r="654" spans="1:37">
      <c r="A654" s="2">
        <v>87</v>
      </c>
      <c r="B654" s="2" t="s">
        <v>142</v>
      </c>
      <c r="C654" s="2" t="s">
        <v>16</v>
      </c>
      <c r="D654" s="2" t="s">
        <v>421</v>
      </c>
      <c r="E654" s="2" t="s">
        <v>768</v>
      </c>
      <c r="F654" s="2" t="s">
        <v>64</v>
      </c>
      <c r="H654" s="2" t="s">
        <v>880</v>
      </c>
      <c r="I654" s="2">
        <v>8120</v>
      </c>
      <c r="J654" s="193">
        <v>4834</v>
      </c>
      <c r="K654" s="110">
        <f t="shared" si="140"/>
        <v>0.59532019704433492</v>
      </c>
      <c r="L654" s="44">
        <f t="shared" si="141"/>
        <v>1.6999360657700002</v>
      </c>
      <c r="M654" s="44">
        <f t="shared" si="142"/>
        <v>4.9452685527700009</v>
      </c>
      <c r="N654" s="44">
        <f t="shared" si="143"/>
        <v>4.9452685527700009</v>
      </c>
      <c r="O654" s="44">
        <f t="shared" si="144"/>
        <v>12.579526852860001</v>
      </c>
      <c r="P654" s="2">
        <v>631812</v>
      </c>
      <c r="Q654" s="193">
        <v>83.533012730999999</v>
      </c>
      <c r="R654" s="111">
        <v>7.0332481000000002E-2</v>
      </c>
      <c r="S654" s="111">
        <v>0.20460358100000001</v>
      </c>
      <c r="T654" s="111">
        <v>0.20460358100000001</v>
      </c>
      <c r="U654" s="111">
        <v>0.52046035800000001</v>
      </c>
      <c r="V654" s="110">
        <f t="shared" si="145"/>
        <v>0.43164520703522163</v>
      </c>
      <c r="W654" s="110">
        <v>0.40853125000000001</v>
      </c>
      <c r="X654" s="110">
        <v>0.28771891500000002</v>
      </c>
      <c r="Y654" s="110">
        <f t="shared" si="146"/>
        <v>0.25145348483024998</v>
      </c>
      <c r="Z654" s="2">
        <v>0.1</v>
      </c>
      <c r="AA654" s="2">
        <v>0.17499999999999999</v>
      </c>
      <c r="AB654" s="2">
        <v>0.22500000000000001</v>
      </c>
      <c r="AC654" s="110">
        <v>0.31237500000000001</v>
      </c>
      <c r="AD654" s="44">
        <f t="shared" si="147"/>
        <v>1.4891439936145203</v>
      </c>
      <c r="AE654" s="44">
        <f t="shared" si="148"/>
        <v>7.58109669139641</v>
      </c>
      <c r="AF654" s="44">
        <f t="shared" si="149"/>
        <v>9.7471243175096713</v>
      </c>
      <c r="AG654" s="44">
        <f t="shared" si="150"/>
        <v>34.422680177800373</v>
      </c>
      <c r="AH654" s="44">
        <f t="shared" si="151"/>
        <v>44.169804495310046</v>
      </c>
      <c r="AI654" s="44">
        <v>53.363055555999999</v>
      </c>
      <c r="AJ654" s="111">
        <f t="shared" si="152"/>
        <v>0.82772255139995843</v>
      </c>
      <c r="AK654" s="2">
        <f t="shared" si="153"/>
        <v>5842</v>
      </c>
    </row>
    <row r="655" spans="1:37">
      <c r="A655" s="2">
        <v>75</v>
      </c>
      <c r="B655" s="2" t="s">
        <v>422</v>
      </c>
      <c r="C655" s="2" t="s">
        <v>16</v>
      </c>
      <c r="D655" s="2" t="s">
        <v>421</v>
      </c>
      <c r="E655" s="2" t="s">
        <v>768</v>
      </c>
      <c r="F655" s="2" t="s">
        <v>64</v>
      </c>
      <c r="H655" s="2" t="s">
        <v>880</v>
      </c>
      <c r="I655" s="2">
        <v>13932</v>
      </c>
      <c r="J655" s="193">
        <v>3670</v>
      </c>
      <c r="K655" s="110">
        <f t="shared" si="140"/>
        <v>0.26342233706574791</v>
      </c>
      <c r="L655" s="44">
        <f t="shared" si="141"/>
        <v>4.90875350505</v>
      </c>
      <c r="M655" s="44">
        <f t="shared" si="142"/>
        <v>4.1120448206000004</v>
      </c>
      <c r="N655" s="44">
        <f t="shared" si="143"/>
        <v>5.7451140438999992</v>
      </c>
      <c r="O655" s="44">
        <f t="shared" si="144"/>
        <v>3.5840876304499996</v>
      </c>
      <c r="P655" s="2">
        <v>604504</v>
      </c>
      <c r="Q655" s="193">
        <v>48.618912307000002</v>
      </c>
      <c r="R655" s="111">
        <v>0.26750700300000002</v>
      </c>
      <c r="S655" s="111">
        <v>0.22408963600000001</v>
      </c>
      <c r="T655" s="111">
        <v>0.31308523399999999</v>
      </c>
      <c r="U655" s="111">
        <v>0.19531812700000001</v>
      </c>
      <c r="V655" s="110">
        <f t="shared" si="145"/>
        <v>0.13392480152670114</v>
      </c>
      <c r="W655" s="110">
        <v>0.29962500000000003</v>
      </c>
      <c r="X655" s="110">
        <v>0.25366939199999999</v>
      </c>
      <c r="Y655" s="110">
        <f t="shared" si="146"/>
        <v>0.19493275805237498</v>
      </c>
      <c r="Z655" s="2">
        <v>0.1</v>
      </c>
      <c r="AA655" s="2">
        <v>0.17499999999999999</v>
      </c>
      <c r="AB655" s="2">
        <v>0.22500000000000001</v>
      </c>
      <c r="AC655" s="110">
        <v>0.29962499999999997</v>
      </c>
      <c r="AD655" s="44">
        <f t="shared" si="147"/>
        <v>4.3000680704238006</v>
      </c>
      <c r="AE655" s="44">
        <f t="shared" si="148"/>
        <v>6.3037647099798004</v>
      </c>
      <c r="AF655" s="44">
        <f t="shared" si="149"/>
        <v>11.323619780526899</v>
      </c>
      <c r="AG655" s="44">
        <f t="shared" si="150"/>
        <v>9.4072085649565711</v>
      </c>
      <c r="AH655" s="44">
        <f t="shared" si="151"/>
        <v>20.73082834548347</v>
      </c>
      <c r="AI655" s="44">
        <v>53.363055555999999</v>
      </c>
      <c r="AJ655" s="111">
        <f t="shared" si="152"/>
        <v>0.38848653116814541</v>
      </c>
      <c r="AK655" s="2">
        <f t="shared" si="153"/>
        <v>3110</v>
      </c>
    </row>
    <row r="656" spans="1:37">
      <c r="A656" s="2">
        <v>76</v>
      </c>
      <c r="B656" s="2" t="s">
        <v>423</v>
      </c>
      <c r="C656" s="2" t="s">
        <v>16</v>
      </c>
      <c r="D656" s="2" t="s">
        <v>421</v>
      </c>
      <c r="E656" s="2" t="s">
        <v>768</v>
      </c>
      <c r="F656" s="2" t="s">
        <v>64</v>
      </c>
      <c r="H656" s="2" t="s">
        <v>880</v>
      </c>
      <c r="I656" s="2">
        <v>18652</v>
      </c>
      <c r="J656" s="2">
        <v>4341</v>
      </c>
      <c r="K656" s="110">
        <f t="shared" si="140"/>
        <v>0.2327364357709629</v>
      </c>
      <c r="L656" s="44">
        <f t="shared" si="141"/>
        <v>11.490882359324997</v>
      </c>
      <c r="M656" s="44">
        <f t="shared" si="142"/>
        <v>7.3839558729899997</v>
      </c>
      <c r="N656" s="44">
        <f t="shared" si="143"/>
        <v>2.8301617676849999</v>
      </c>
      <c r="O656" s="44">
        <f t="shared" si="144"/>
        <v>0</v>
      </c>
      <c r="P656" s="2">
        <v>1883339</v>
      </c>
      <c r="Q656" s="2">
        <v>5.0054015139999999</v>
      </c>
      <c r="R656" s="111">
        <v>0.52941176499999998</v>
      </c>
      <c r="S656" s="111">
        <v>0.34019607800000001</v>
      </c>
      <c r="T656" s="111">
        <v>0.13039215700000001</v>
      </c>
      <c r="U656" s="111">
        <v>0</v>
      </c>
      <c r="V656" s="110">
        <f t="shared" si="145"/>
        <v>3.0347005872667813E-2</v>
      </c>
      <c r="W656" s="110">
        <v>0.22500000000000001</v>
      </c>
      <c r="X656" s="110">
        <v>0.22500000000000001</v>
      </c>
      <c r="Y656" s="110">
        <f t="shared" si="146"/>
        <v>0.14181372547499999</v>
      </c>
      <c r="Z656" s="2">
        <v>0.1</v>
      </c>
      <c r="AA656" s="2">
        <v>0.17499999999999999</v>
      </c>
      <c r="AB656" s="2">
        <v>0.22500000000000001</v>
      </c>
      <c r="AC656" s="110"/>
      <c r="AD656" s="44">
        <f t="shared" si="147"/>
        <v>10.066012946768698</v>
      </c>
      <c r="AE656" s="44">
        <f t="shared" si="148"/>
        <v>11.31960435329367</v>
      </c>
      <c r="AF656" s="44">
        <f t="shared" si="149"/>
        <v>5.5782488441071356</v>
      </c>
      <c r="AG656" s="44">
        <f t="shared" si="150"/>
        <v>0</v>
      </c>
      <c r="AH656" s="44">
        <f t="shared" si="151"/>
        <v>5.5782488441071356</v>
      </c>
      <c r="AI656" s="44">
        <v>53.363055555999999</v>
      </c>
      <c r="AJ656" s="111">
        <f t="shared" si="152"/>
        <v>0.10453390994923889</v>
      </c>
      <c r="AK656" s="2">
        <f t="shared" si="153"/>
        <v>943</v>
      </c>
    </row>
    <row r="657" spans="1:37">
      <c r="A657" s="2">
        <v>77</v>
      </c>
      <c r="B657" s="2" t="s">
        <v>424</v>
      </c>
      <c r="C657" s="2" t="s">
        <v>16</v>
      </c>
      <c r="D657" s="2" t="s">
        <v>421</v>
      </c>
      <c r="E657" s="2" t="s">
        <v>768</v>
      </c>
      <c r="F657" s="2" t="s">
        <v>64</v>
      </c>
      <c r="H657" s="2" t="s">
        <v>880</v>
      </c>
      <c r="I657" s="2">
        <v>9502</v>
      </c>
      <c r="J657" s="2">
        <v>3506</v>
      </c>
      <c r="K657" s="110">
        <f t="shared" si="140"/>
        <v>0.36897495264154917</v>
      </c>
      <c r="L657" s="44">
        <f t="shared" si="141"/>
        <v>9.0366269643399999</v>
      </c>
      <c r="M657" s="44">
        <f t="shared" si="142"/>
        <v>4.8201552246299997</v>
      </c>
      <c r="N657" s="44">
        <f t="shared" si="143"/>
        <v>1.4478724518700001</v>
      </c>
      <c r="O657" s="44">
        <f t="shared" si="144"/>
        <v>2.2253453591599999</v>
      </c>
      <c r="P657" s="2">
        <v>273843</v>
      </c>
      <c r="Q657" s="2">
        <v>38.512528998000001</v>
      </c>
      <c r="R657" s="111">
        <v>0.51549497799999999</v>
      </c>
      <c r="S657" s="111">
        <v>0.27496607099999998</v>
      </c>
      <c r="T657" s="111">
        <v>8.2593978999999998E-2</v>
      </c>
      <c r="U657" s="111">
        <v>0.12694497199999999</v>
      </c>
      <c r="V657" s="110">
        <f t="shared" si="145"/>
        <v>7.7314624521784878E-2</v>
      </c>
      <c r="W657" s="110">
        <v>0.26774999999999999</v>
      </c>
      <c r="X657" s="110">
        <v>0.25089922999999997</v>
      </c>
      <c r="Y657" s="110">
        <f t="shared" si="146"/>
        <v>0.15224172175299999</v>
      </c>
      <c r="Z657" s="2">
        <v>0.1</v>
      </c>
      <c r="AA657" s="2">
        <v>0.17499999999999999</v>
      </c>
      <c r="AB657" s="2">
        <v>0.22500000000000001</v>
      </c>
      <c r="AC657" s="110">
        <v>0.26774999999999999</v>
      </c>
      <c r="AD657" s="44">
        <f t="shared" si="147"/>
        <v>7.9160852207618397</v>
      </c>
      <c r="AE657" s="44">
        <f t="shared" si="148"/>
        <v>7.3892979593577897</v>
      </c>
      <c r="AF657" s="44">
        <f t="shared" si="149"/>
        <v>2.8537566026357704</v>
      </c>
      <c r="AG657" s="44">
        <f t="shared" si="150"/>
        <v>5.2195252864561876</v>
      </c>
      <c r="AH657" s="44">
        <f t="shared" si="151"/>
        <v>8.0732818890919589</v>
      </c>
      <c r="AI657" s="44">
        <v>53.363055555999999</v>
      </c>
      <c r="AJ657" s="111">
        <f t="shared" si="152"/>
        <v>0.15128972291737933</v>
      </c>
      <c r="AK657" s="2">
        <f t="shared" si="153"/>
        <v>1224</v>
      </c>
    </row>
    <row r="658" spans="1:37">
      <c r="A658" s="2">
        <v>78</v>
      </c>
      <c r="B658" s="2" t="s">
        <v>425</v>
      </c>
      <c r="C658" s="2" t="s">
        <v>16</v>
      </c>
      <c r="D658" s="2" t="s">
        <v>421</v>
      </c>
      <c r="E658" s="2" t="s">
        <v>768</v>
      </c>
      <c r="F658" s="2" t="s">
        <v>64</v>
      </c>
      <c r="H658" s="2" t="s">
        <v>880</v>
      </c>
      <c r="I658" s="2">
        <v>9070</v>
      </c>
      <c r="J658" s="2">
        <v>2465</v>
      </c>
      <c r="K658" s="110">
        <f t="shared" si="140"/>
        <v>0.27177508269018741</v>
      </c>
      <c r="L658" s="44">
        <f t="shared" si="141"/>
        <v>6.4343750058000007</v>
      </c>
      <c r="M658" s="44">
        <f t="shared" si="142"/>
        <v>1.8492678595250003</v>
      </c>
      <c r="N658" s="44">
        <f t="shared" si="143"/>
        <v>1.5885915212750001</v>
      </c>
      <c r="O658" s="44">
        <f t="shared" si="144"/>
        <v>2.4527656257250001</v>
      </c>
      <c r="P658" s="2">
        <v>729442</v>
      </c>
      <c r="Q658" s="2">
        <v>19.640305325</v>
      </c>
      <c r="R658" s="111">
        <v>0.52205882400000003</v>
      </c>
      <c r="S658" s="111">
        <v>0.150042017</v>
      </c>
      <c r="T658" s="111">
        <v>0.128891807</v>
      </c>
      <c r="U658" s="111">
        <v>0.199007353</v>
      </c>
      <c r="V658" s="110">
        <f t="shared" si="145"/>
        <v>8.9114821323042978E-2</v>
      </c>
      <c r="W658" s="110">
        <v>0.33415625000000004</v>
      </c>
      <c r="X658" s="110">
        <v>0.29124871000000002</v>
      </c>
      <c r="Y658" s="110">
        <f t="shared" si="146"/>
        <v>0.17396344275090625</v>
      </c>
      <c r="Z658" s="2">
        <v>0.1</v>
      </c>
      <c r="AA658" s="2">
        <v>0.17499999999999999</v>
      </c>
      <c r="AB658" s="2">
        <v>0.22500000000000001</v>
      </c>
      <c r="AC658" s="110">
        <v>0.33415624999999999</v>
      </c>
      <c r="AD658" s="44">
        <f t="shared" si="147"/>
        <v>5.6365125050808009</v>
      </c>
      <c r="AE658" s="44">
        <f t="shared" si="148"/>
        <v>2.8349276286518252</v>
      </c>
      <c r="AF658" s="44">
        <f t="shared" si="149"/>
        <v>3.1311138884330254</v>
      </c>
      <c r="AG658" s="44">
        <f t="shared" si="150"/>
        <v>7.1797570013214456</v>
      </c>
      <c r="AH658" s="44">
        <f t="shared" si="151"/>
        <v>10.310870889754471</v>
      </c>
      <c r="AI658" s="44">
        <v>53.363055555999999</v>
      </c>
      <c r="AJ658" s="111">
        <f t="shared" si="152"/>
        <v>0.19322114864532236</v>
      </c>
      <c r="AK658" s="2">
        <f t="shared" si="153"/>
        <v>1347</v>
      </c>
    </row>
    <row r="659" spans="1:37">
      <c r="A659" s="2">
        <v>79</v>
      </c>
      <c r="B659" s="2" t="s">
        <v>426</v>
      </c>
      <c r="C659" s="2" t="s">
        <v>16</v>
      </c>
      <c r="D659" s="2" t="s">
        <v>421</v>
      </c>
      <c r="E659" s="2" t="s">
        <v>768</v>
      </c>
      <c r="F659" s="2" t="s">
        <v>64</v>
      </c>
      <c r="H659" s="2" t="s">
        <v>880</v>
      </c>
      <c r="I659" s="2">
        <v>13932</v>
      </c>
      <c r="J659" s="2">
        <v>4765</v>
      </c>
      <c r="K659" s="110">
        <f t="shared" si="140"/>
        <v>0.34201837496411142</v>
      </c>
      <c r="L659" s="44">
        <f t="shared" si="141"/>
        <v>8.9118170849750005</v>
      </c>
      <c r="M659" s="44">
        <f t="shared" si="142"/>
        <v>9.8468667343499998</v>
      </c>
      <c r="N659" s="44">
        <f t="shared" si="143"/>
        <v>1.7958981707750001</v>
      </c>
      <c r="O659" s="44">
        <f t="shared" si="144"/>
        <v>3.2704180098999998</v>
      </c>
      <c r="P659" s="2">
        <v>336834</v>
      </c>
      <c r="Q659" s="2">
        <v>48.382734564000003</v>
      </c>
      <c r="R659" s="111">
        <v>0.37405318300000001</v>
      </c>
      <c r="S659" s="111">
        <v>0.41329975800000002</v>
      </c>
      <c r="T659" s="111">
        <v>7.5378727000000006E-2</v>
      </c>
      <c r="U659" s="111">
        <v>0.13726833199999999</v>
      </c>
      <c r="V659" s="110">
        <f t="shared" si="145"/>
        <v>7.2729201560077519E-2</v>
      </c>
      <c r="W659" s="110">
        <v>0.27890625000000002</v>
      </c>
      <c r="X659" s="110">
        <v>0.25979766500000001</v>
      </c>
      <c r="Y659" s="110">
        <f t="shared" si="146"/>
        <v>0.16497798524687499</v>
      </c>
      <c r="Z659" s="2">
        <v>0.1</v>
      </c>
      <c r="AA659" s="2">
        <v>0.17499999999999999</v>
      </c>
      <c r="AB659" s="2">
        <v>0.22500000000000001</v>
      </c>
      <c r="AC659" s="110">
        <v>0.27890625000000002</v>
      </c>
      <c r="AD659" s="44">
        <f t="shared" si="147"/>
        <v>7.8067517664381008</v>
      </c>
      <c r="AE659" s="44">
        <f t="shared" si="148"/>
        <v>15.095246703758548</v>
      </c>
      <c r="AF659" s="44">
        <f t="shared" si="149"/>
        <v>3.5397152945975252</v>
      </c>
      <c r="AG659" s="44">
        <f t="shared" si="150"/>
        <v>7.9903466021253662</v>
      </c>
      <c r="AH659" s="44">
        <f t="shared" si="151"/>
        <v>11.530061896722891</v>
      </c>
      <c r="AI659" s="44">
        <v>53.363055555999999</v>
      </c>
      <c r="AJ659" s="111">
        <f t="shared" si="152"/>
        <v>0.21606824752797504</v>
      </c>
      <c r="AK659" s="2">
        <f t="shared" si="153"/>
        <v>1689</v>
      </c>
    </row>
    <row r="660" spans="1:37">
      <c r="A660" s="2">
        <v>80</v>
      </c>
      <c r="B660" s="2" t="s">
        <v>427</v>
      </c>
      <c r="C660" s="2" t="s">
        <v>16</v>
      </c>
      <c r="D660" s="2" t="s">
        <v>421</v>
      </c>
      <c r="E660" s="2" t="s">
        <v>768</v>
      </c>
      <c r="F660" s="2" t="s">
        <v>64</v>
      </c>
      <c r="H660" s="2" t="s">
        <v>880</v>
      </c>
      <c r="I660" s="2">
        <v>2175</v>
      </c>
      <c r="J660" s="2">
        <v>1093</v>
      </c>
      <c r="K660" s="110">
        <f t="shared" si="140"/>
        <v>0.50252873563218392</v>
      </c>
      <c r="L660" s="44">
        <f t="shared" si="141"/>
        <v>0.30161504961499996</v>
      </c>
      <c r="M660" s="44">
        <f t="shared" si="142"/>
        <v>1.1346020775050001</v>
      </c>
      <c r="N660" s="44">
        <f t="shared" si="143"/>
        <v>1.1346020775050001</v>
      </c>
      <c r="O660" s="44">
        <f t="shared" si="144"/>
        <v>2.8941807953750001</v>
      </c>
      <c r="P660" s="2">
        <v>206141</v>
      </c>
      <c r="Q660" s="2">
        <v>58.951376525000001</v>
      </c>
      <c r="R660" s="111">
        <v>5.5190310999999999E-2</v>
      </c>
      <c r="S660" s="111">
        <v>0.207612457</v>
      </c>
      <c r="T660" s="111">
        <v>0.207612457</v>
      </c>
      <c r="U660" s="111">
        <v>0.52958477500000001</v>
      </c>
      <c r="V660" s="110">
        <f t="shared" si="145"/>
        <v>0.37046279290850576</v>
      </c>
      <c r="W660" s="110">
        <v>0.38568749999999996</v>
      </c>
      <c r="X660" s="110">
        <v>0.28318845300000001</v>
      </c>
      <c r="Y660" s="110">
        <f t="shared" si="146"/>
        <v>0.25061695504999998</v>
      </c>
      <c r="Z660" s="2">
        <v>0.1</v>
      </c>
      <c r="AA660" s="2">
        <v>0.17499999999999999</v>
      </c>
      <c r="AB660" s="2">
        <v>0.22500000000000001</v>
      </c>
      <c r="AC660" s="110">
        <v>0.30599999999999999</v>
      </c>
      <c r="AD660" s="44">
        <f t="shared" si="147"/>
        <v>0.26421478346273997</v>
      </c>
      <c r="AE660" s="44">
        <f t="shared" si="148"/>
        <v>1.739344984815165</v>
      </c>
      <c r="AF660" s="44">
        <f t="shared" si="149"/>
        <v>2.2363006947623552</v>
      </c>
      <c r="AG660" s="44">
        <f t="shared" si="150"/>
        <v>7.7580252728504098</v>
      </c>
      <c r="AH660" s="44">
        <f t="shared" si="151"/>
        <v>9.9943259676127649</v>
      </c>
      <c r="AI660" s="44">
        <v>53.363055555999999</v>
      </c>
      <c r="AJ660" s="111">
        <f t="shared" si="152"/>
        <v>0.18728923716005294</v>
      </c>
      <c r="AK660" s="2">
        <f t="shared" si="153"/>
        <v>1343</v>
      </c>
    </row>
    <row r="661" spans="1:37">
      <c r="A661" s="2">
        <v>81</v>
      </c>
      <c r="B661" s="2" t="s">
        <v>428</v>
      </c>
      <c r="C661" s="2" t="s">
        <v>16</v>
      </c>
      <c r="D661" s="2" t="s">
        <v>421</v>
      </c>
      <c r="E661" s="2" t="s">
        <v>768</v>
      </c>
      <c r="F661" s="2" t="s">
        <v>64</v>
      </c>
      <c r="H661" s="2" t="s">
        <v>880</v>
      </c>
      <c r="I661" s="2">
        <v>11222</v>
      </c>
      <c r="J661" s="193">
        <v>4602</v>
      </c>
      <c r="K661" s="110">
        <f t="shared" si="140"/>
        <v>0.41008732846194973</v>
      </c>
      <c r="L661" s="44">
        <f t="shared" si="141"/>
        <v>6.61164705786</v>
      </c>
      <c r="M661" s="44">
        <f t="shared" si="142"/>
        <v>6.3105778440900009</v>
      </c>
      <c r="N661" s="44">
        <f t="shared" si="143"/>
        <v>5.4942346555200006</v>
      </c>
      <c r="O661" s="44">
        <f t="shared" si="144"/>
        <v>4.5935404425300002</v>
      </c>
      <c r="P661" s="2">
        <v>668258</v>
      </c>
      <c r="Q661" s="193">
        <v>45.886431838</v>
      </c>
      <c r="R661" s="111">
        <v>0.28733798599999999</v>
      </c>
      <c r="S661" s="111">
        <v>0.27425370900000001</v>
      </c>
      <c r="T661" s="111">
        <v>0.23877595200000001</v>
      </c>
      <c r="U661" s="111">
        <v>0.19963235300000001</v>
      </c>
      <c r="V661" s="110">
        <f t="shared" si="145"/>
        <v>0.17978569057298166</v>
      </c>
      <c r="W661" s="110">
        <v>0.33468750000000003</v>
      </c>
      <c r="X661" s="110">
        <v>0.27494698699999998</v>
      </c>
      <c r="Y661" s="110">
        <f t="shared" si="146"/>
        <v>0.19726724001968751</v>
      </c>
      <c r="Z661" s="2">
        <v>0.1</v>
      </c>
      <c r="AA661" s="2">
        <v>0.17499999999999999</v>
      </c>
      <c r="AB661" s="2">
        <v>0.22500000000000001</v>
      </c>
      <c r="AC661" s="110">
        <v>0.33468750000000003</v>
      </c>
      <c r="AD661" s="44">
        <f t="shared" si="147"/>
        <v>5.7918028226853604</v>
      </c>
      <c r="AE661" s="44">
        <f t="shared" si="148"/>
        <v>9.674115834989971</v>
      </c>
      <c r="AF661" s="44">
        <f t="shared" si="149"/>
        <v>10.829136506029922</v>
      </c>
      <c r="AG661" s="44">
        <f t="shared" si="150"/>
        <v>13.467628965687114</v>
      </c>
      <c r="AH661" s="44">
        <f t="shared" si="151"/>
        <v>24.296765471717038</v>
      </c>
      <c r="AI661" s="44">
        <v>53.363055555999999</v>
      </c>
      <c r="AJ661" s="111">
        <f t="shared" si="152"/>
        <v>0.45531061178120963</v>
      </c>
      <c r="AK661" s="2">
        <f t="shared" si="153"/>
        <v>3363</v>
      </c>
    </row>
    <row r="662" spans="1:37">
      <c r="A662" s="2">
        <v>82</v>
      </c>
      <c r="B662" s="2" t="s">
        <v>429</v>
      </c>
      <c r="C662" s="2" t="s">
        <v>16</v>
      </c>
      <c r="D662" s="2" t="s">
        <v>421</v>
      </c>
      <c r="E662" s="2" t="s">
        <v>768</v>
      </c>
      <c r="F662" s="2" t="s">
        <v>64</v>
      </c>
      <c r="H662" s="2" t="s">
        <v>880</v>
      </c>
      <c r="I662" s="2">
        <v>15354</v>
      </c>
      <c r="J662" s="193">
        <v>6157</v>
      </c>
      <c r="K662" s="110">
        <f t="shared" si="140"/>
        <v>0.40100299596196431</v>
      </c>
      <c r="L662" s="44">
        <f t="shared" si="141"/>
        <v>10.892628197015</v>
      </c>
      <c r="M662" s="44">
        <f t="shared" si="142"/>
        <v>7.9767659369300006</v>
      </c>
      <c r="N662" s="44">
        <f t="shared" si="143"/>
        <v>4.9049041988350002</v>
      </c>
      <c r="O662" s="44">
        <f t="shared" si="144"/>
        <v>7.0107016672199993</v>
      </c>
      <c r="P662" s="2">
        <v>555830</v>
      </c>
      <c r="Q662" s="193">
        <v>65.555133933999997</v>
      </c>
      <c r="R662" s="111">
        <v>0.35382907899999999</v>
      </c>
      <c r="S662" s="111">
        <v>0.25911209800000001</v>
      </c>
      <c r="T662" s="111">
        <v>0.159327731</v>
      </c>
      <c r="U662" s="111">
        <v>0.227731092</v>
      </c>
      <c r="V662" s="110">
        <f t="shared" si="145"/>
        <v>0.15521174763651166</v>
      </c>
      <c r="W662" s="110">
        <v>0.34850000000000003</v>
      </c>
      <c r="X662" s="110">
        <v>0.27171970000000001</v>
      </c>
      <c r="Y662" s="110">
        <f t="shared" si="146"/>
        <v>0.18589903224912499</v>
      </c>
      <c r="Z662" s="2">
        <v>0.1</v>
      </c>
      <c r="AA662" s="2">
        <v>0.17499999999999999</v>
      </c>
      <c r="AB662" s="2">
        <v>0.22500000000000001</v>
      </c>
      <c r="AC662" s="110">
        <v>0.30440624999999999</v>
      </c>
      <c r="AD662" s="44">
        <f t="shared" si="147"/>
        <v>9.5419423005851396</v>
      </c>
      <c r="AE662" s="44">
        <f t="shared" si="148"/>
        <v>12.228382181313689</v>
      </c>
      <c r="AF662" s="44">
        <f t="shared" si="149"/>
        <v>9.6675661759037848</v>
      </c>
      <c r="AG662" s="44">
        <f t="shared" si="150"/>
        <v>18.694728302431766</v>
      </c>
      <c r="AH662" s="44">
        <f t="shared" si="151"/>
        <v>28.362294478335549</v>
      </c>
      <c r="AI662" s="44">
        <v>53.363055555999999</v>
      </c>
      <c r="AJ662" s="111">
        <f t="shared" si="152"/>
        <v>0.53149682271420395</v>
      </c>
      <c r="AK662" s="2">
        <f t="shared" si="153"/>
        <v>3972</v>
      </c>
    </row>
    <row r="663" spans="1:37">
      <c r="A663" s="2">
        <v>83</v>
      </c>
      <c r="B663" s="2" t="s">
        <v>430</v>
      </c>
      <c r="C663" s="2" t="s">
        <v>16</v>
      </c>
      <c r="D663" s="2" t="s">
        <v>421</v>
      </c>
      <c r="E663" s="2" t="s">
        <v>768</v>
      </c>
      <c r="F663" s="2" t="s">
        <v>64</v>
      </c>
      <c r="H663" s="2" t="s">
        <v>880</v>
      </c>
      <c r="I663" s="2">
        <v>15350</v>
      </c>
      <c r="J663" s="193">
        <v>8721</v>
      </c>
      <c r="K663" s="110">
        <f t="shared" si="140"/>
        <v>0.56814332247556998</v>
      </c>
      <c r="L663" s="44">
        <f t="shared" si="141"/>
        <v>11.484787502564998</v>
      </c>
      <c r="M663" s="44">
        <f t="shared" si="142"/>
        <v>10.26000001539</v>
      </c>
      <c r="N663" s="44">
        <f t="shared" si="143"/>
        <v>10.839456831240001</v>
      </c>
      <c r="O663" s="44">
        <f t="shared" si="144"/>
        <v>11.020755694409999</v>
      </c>
      <c r="P663" s="2">
        <v>581026</v>
      </c>
      <c r="Q663" s="193">
        <v>102.115768067</v>
      </c>
      <c r="R663" s="111">
        <v>0.26338235300000001</v>
      </c>
      <c r="S663" s="111">
        <v>0.235294118</v>
      </c>
      <c r="T663" s="111">
        <v>0.248582888</v>
      </c>
      <c r="U663" s="111">
        <v>0.25274064200000002</v>
      </c>
      <c r="V663" s="110">
        <f t="shared" si="145"/>
        <v>0.28482361596938111</v>
      </c>
      <c r="W663" s="110">
        <v>0.35009374999999998</v>
      </c>
      <c r="X663" s="110">
        <v>0.26904982500000002</v>
      </c>
      <c r="Y663" s="110">
        <f t="shared" si="146"/>
        <v>0.20239571379475002</v>
      </c>
      <c r="Z663" s="2">
        <v>0.1</v>
      </c>
      <c r="AA663" s="2">
        <v>0.17499999999999999</v>
      </c>
      <c r="AB663" s="2">
        <v>0.22500000000000001</v>
      </c>
      <c r="AC663" s="110">
        <v>0.31237500000000001</v>
      </c>
      <c r="AD663" s="44">
        <f t="shared" si="147"/>
        <v>10.060673852246939</v>
      </c>
      <c r="AE663" s="44">
        <f t="shared" si="148"/>
        <v>15.728580023592869</v>
      </c>
      <c r="AF663" s="44">
        <f t="shared" si="149"/>
        <v>21.364569414374042</v>
      </c>
      <c r="AG663" s="44">
        <f t="shared" si="150"/>
        <v>30.157250985961994</v>
      </c>
      <c r="AH663" s="44">
        <f t="shared" si="151"/>
        <v>51.52182040033604</v>
      </c>
      <c r="AI663" s="44">
        <v>53.363055555999999</v>
      </c>
      <c r="AJ663" s="111">
        <f t="shared" si="152"/>
        <v>0.96549606958447609</v>
      </c>
      <c r="AK663" s="2">
        <f t="shared" si="153"/>
        <v>7287</v>
      </c>
    </row>
    <row r="664" spans="1:37">
      <c r="A664" s="2">
        <v>132</v>
      </c>
      <c r="B664" s="2" t="s">
        <v>187</v>
      </c>
      <c r="C664" s="2" t="s">
        <v>15</v>
      </c>
      <c r="D664" s="2" t="s">
        <v>432</v>
      </c>
      <c r="E664" s="2" t="s">
        <v>768</v>
      </c>
      <c r="F664" s="2" t="s">
        <v>64</v>
      </c>
      <c r="H664" s="2" t="s">
        <v>880</v>
      </c>
      <c r="I664" s="2">
        <v>6896</v>
      </c>
      <c r="J664" s="193">
        <v>396</v>
      </c>
      <c r="K664" s="110">
        <f t="shared" si="140"/>
        <v>5.7424593967517402E-2</v>
      </c>
      <c r="L664" s="44">
        <f t="shared" si="141"/>
        <v>0</v>
      </c>
      <c r="M664" s="44">
        <f t="shared" si="142"/>
        <v>1.4228823529800001</v>
      </c>
      <c r="N664" s="44">
        <f t="shared" si="143"/>
        <v>0.55711764702</v>
      </c>
      <c r="O664" s="44">
        <f t="shared" si="144"/>
        <v>0</v>
      </c>
      <c r="P664" s="2">
        <v>2993948</v>
      </c>
      <c r="Q664" s="193">
        <v>1.0224996639999999</v>
      </c>
      <c r="R664" s="111">
        <v>0</v>
      </c>
      <c r="S664" s="111">
        <v>0.71862745100000003</v>
      </c>
      <c r="T664" s="111">
        <v>0.28137254900000003</v>
      </c>
      <c r="U664" s="111">
        <v>0</v>
      </c>
      <c r="V664" s="110">
        <f t="shared" si="145"/>
        <v>1.6157704379930395E-2</v>
      </c>
      <c r="W664" s="110">
        <v>0.22950000000000001</v>
      </c>
      <c r="X664" s="110">
        <v>0.22500000000000001</v>
      </c>
      <c r="Y664" s="110">
        <f t="shared" si="146"/>
        <v>0.18906862745</v>
      </c>
      <c r="Z664" s="2" t="s">
        <v>532</v>
      </c>
      <c r="AA664" s="2">
        <v>0.17499999999999999</v>
      </c>
      <c r="AB664" s="2">
        <v>0.22500000000000001</v>
      </c>
      <c r="AC664" s="110"/>
      <c r="AD664" s="44">
        <f t="shared" si="147"/>
        <v>0</v>
      </c>
      <c r="AE664" s="44">
        <f t="shared" si="148"/>
        <v>2.1812786471183401</v>
      </c>
      <c r="AF664" s="44">
        <f t="shared" si="149"/>
        <v>1.09807888227642</v>
      </c>
      <c r="AG664" s="44">
        <f t="shared" si="150"/>
        <v>0</v>
      </c>
      <c r="AH664" s="44">
        <f t="shared" si="151"/>
        <v>1.09807888227642</v>
      </c>
      <c r="AI664" s="44">
        <v>37.118055556000002</v>
      </c>
      <c r="AJ664" s="111">
        <f t="shared" si="152"/>
        <v>2.9583416098393104E-2</v>
      </c>
      <c r="AK664" s="2">
        <f t="shared" si="153"/>
        <v>186</v>
      </c>
    </row>
    <row r="665" spans="1:37">
      <c r="A665" s="2">
        <v>133</v>
      </c>
      <c r="B665" s="2" t="s">
        <v>188</v>
      </c>
      <c r="C665" s="2" t="s">
        <v>15</v>
      </c>
      <c r="D665" s="2" t="s">
        <v>432</v>
      </c>
      <c r="E665" s="2" t="s">
        <v>768</v>
      </c>
      <c r="F665" s="2" t="s">
        <v>64</v>
      </c>
      <c r="H665" s="2" t="s">
        <v>880</v>
      </c>
      <c r="I665" s="2">
        <v>11118</v>
      </c>
      <c r="J665" s="193">
        <v>456</v>
      </c>
      <c r="K665" s="110">
        <f t="shared" si="140"/>
        <v>4.1014570966001078E-2</v>
      </c>
      <c r="L665" s="44">
        <f t="shared" si="141"/>
        <v>0</v>
      </c>
      <c r="M665" s="44">
        <f t="shared" si="142"/>
        <v>0</v>
      </c>
      <c r="N665" s="44">
        <f t="shared" si="143"/>
        <v>1.6289197868400001</v>
      </c>
      <c r="O665" s="44">
        <f t="shared" si="144"/>
        <v>0.65108021316000009</v>
      </c>
      <c r="P665" s="2">
        <v>1060703</v>
      </c>
      <c r="Q665" s="193">
        <v>19.860293895000002</v>
      </c>
      <c r="R665" s="111">
        <v>0</v>
      </c>
      <c r="S665" s="111">
        <v>0</v>
      </c>
      <c r="T665" s="111">
        <v>0.714438503</v>
      </c>
      <c r="U665" s="111">
        <v>0.285561497</v>
      </c>
      <c r="V665" s="110">
        <f t="shared" si="145"/>
        <v>4.1014570966001078E-2</v>
      </c>
      <c r="W665" s="110">
        <v>0.27199999999999996</v>
      </c>
      <c r="X665" s="110">
        <v>0.235994118</v>
      </c>
      <c r="Y665" s="110">
        <f t="shared" si="146"/>
        <v>0.23599411763450001</v>
      </c>
      <c r="Z665" s="2" t="s">
        <v>532</v>
      </c>
      <c r="AA665" s="2" t="s">
        <v>532</v>
      </c>
      <c r="AB665" s="2">
        <v>0.22500000000000001</v>
      </c>
      <c r="AC665" s="110">
        <v>0.26350000000000001</v>
      </c>
      <c r="AD665" s="44">
        <f t="shared" si="147"/>
        <v>0</v>
      </c>
      <c r="AE665" s="44">
        <f t="shared" si="148"/>
        <v>0</v>
      </c>
      <c r="AF665" s="44">
        <f t="shared" si="149"/>
        <v>3.2106008998616402</v>
      </c>
      <c r="AG665" s="44">
        <f t="shared" si="150"/>
        <v>1.502862412828702</v>
      </c>
      <c r="AH665" s="44">
        <f t="shared" si="151"/>
        <v>4.713463312690342</v>
      </c>
      <c r="AI665" s="44">
        <v>37.118055556000002</v>
      </c>
      <c r="AJ665" s="111">
        <f t="shared" si="152"/>
        <v>0.12698572816076373</v>
      </c>
      <c r="AK665" s="2">
        <f t="shared" si="153"/>
        <v>760</v>
      </c>
    </row>
    <row r="666" spans="1:37">
      <c r="A666" s="2">
        <v>134</v>
      </c>
      <c r="B666" s="2" t="s">
        <v>189</v>
      </c>
      <c r="C666" s="2" t="s">
        <v>15</v>
      </c>
      <c r="D666" s="2" t="s">
        <v>432</v>
      </c>
      <c r="E666" s="2" t="s">
        <v>768</v>
      </c>
      <c r="F666" s="2" t="s">
        <v>64</v>
      </c>
      <c r="H666" s="2" t="s">
        <v>880</v>
      </c>
      <c r="I666" s="2">
        <v>11327</v>
      </c>
      <c r="J666" s="193">
        <v>250</v>
      </c>
      <c r="K666" s="110">
        <f t="shared" si="140"/>
        <v>2.2071157411494659E-2</v>
      </c>
      <c r="L666" s="44">
        <f t="shared" si="141"/>
        <v>0</v>
      </c>
      <c r="M666" s="44">
        <f t="shared" si="142"/>
        <v>2.0977508749999998E-2</v>
      </c>
      <c r="N666" s="44">
        <f t="shared" si="143"/>
        <v>0.51903114124999994</v>
      </c>
      <c r="O666" s="44">
        <f t="shared" si="144"/>
        <v>0.70999135000000013</v>
      </c>
      <c r="P666" s="2">
        <v>983933</v>
      </c>
      <c r="Q666" s="193">
        <v>16.751125713</v>
      </c>
      <c r="R666" s="111">
        <v>0</v>
      </c>
      <c r="S666" s="111">
        <v>1.6782007000000002E-2</v>
      </c>
      <c r="T666" s="111">
        <v>0.41522491299999997</v>
      </c>
      <c r="U666" s="111">
        <v>0.56799308000000004</v>
      </c>
      <c r="V666" s="110">
        <f t="shared" si="145"/>
        <v>2.1700759093316854E-2</v>
      </c>
      <c r="W666" s="110">
        <v>0.28581250000000002</v>
      </c>
      <c r="X666" s="110">
        <v>0.25030994899999998</v>
      </c>
      <c r="Y666" s="110">
        <f t="shared" si="146"/>
        <v>0.24904609646750003</v>
      </c>
      <c r="Z666" s="2" t="s">
        <v>532</v>
      </c>
      <c r="AA666" s="2">
        <v>0.17499999999999999</v>
      </c>
      <c r="AB666" s="2">
        <v>0.22500000000000001</v>
      </c>
      <c r="AC666" s="110">
        <v>0.26881250000000001</v>
      </c>
      <c r="AD666" s="44">
        <f t="shared" si="147"/>
        <v>0</v>
      </c>
      <c r="AE666" s="44">
        <f t="shared" si="148"/>
        <v>3.2158520913749995E-2</v>
      </c>
      <c r="AF666" s="44">
        <f t="shared" si="149"/>
        <v>1.0230103794037499</v>
      </c>
      <c r="AG666" s="44">
        <f t="shared" si="150"/>
        <v>1.6718858560016254</v>
      </c>
      <c r="AH666" s="44">
        <f t="shared" si="151"/>
        <v>2.6948962354053752</v>
      </c>
      <c r="AI666" s="44">
        <v>37.118055556000002</v>
      </c>
      <c r="AJ666" s="111">
        <f t="shared" si="152"/>
        <v>7.2603378464682386E-2</v>
      </c>
      <c r="AK666" s="2">
        <f t="shared" si="153"/>
        <v>410</v>
      </c>
    </row>
    <row r="667" spans="1:37">
      <c r="A667" s="2">
        <v>135</v>
      </c>
      <c r="B667" s="2" t="s">
        <v>190</v>
      </c>
      <c r="C667" s="2" t="s">
        <v>15</v>
      </c>
      <c r="D667" s="2" t="s">
        <v>432</v>
      </c>
      <c r="E667" s="2" t="s">
        <v>768</v>
      </c>
      <c r="F667" s="2" t="s">
        <v>64</v>
      </c>
      <c r="H667" s="2" t="s">
        <v>880</v>
      </c>
      <c r="I667" s="2">
        <v>14203</v>
      </c>
      <c r="J667" s="193">
        <v>879</v>
      </c>
      <c r="K667" s="110">
        <f t="shared" si="140"/>
        <v>6.1888333450679435E-2</v>
      </c>
      <c r="L667" s="44">
        <f t="shared" si="141"/>
        <v>0</v>
      </c>
      <c r="M667" s="44">
        <f t="shared" si="142"/>
        <v>0.48768048196499997</v>
      </c>
      <c r="N667" s="44">
        <f t="shared" si="143"/>
        <v>3.24241418586</v>
      </c>
      <c r="O667" s="44">
        <f t="shared" si="144"/>
        <v>0.66490533217500003</v>
      </c>
      <c r="P667" s="2">
        <v>900868</v>
      </c>
      <c r="Q667" s="193">
        <v>31.347022724999999</v>
      </c>
      <c r="R667" s="111">
        <v>0</v>
      </c>
      <c r="S667" s="111">
        <v>0.110962567</v>
      </c>
      <c r="T667" s="111">
        <v>0.737750668</v>
      </c>
      <c r="U667" s="111">
        <v>0.15128676499999999</v>
      </c>
      <c r="V667" s="110">
        <f t="shared" si="145"/>
        <v>5.5021045103640073E-2</v>
      </c>
      <c r="W667" s="110">
        <v>0.25871875</v>
      </c>
      <c r="X667" s="110">
        <v>0.230737892</v>
      </c>
      <c r="Y667" s="110">
        <f t="shared" si="146"/>
        <v>0.22455307225734372</v>
      </c>
      <c r="Z667" s="2" t="s">
        <v>532</v>
      </c>
      <c r="AA667" s="2">
        <v>0.17499999999999999</v>
      </c>
      <c r="AB667" s="2">
        <v>0.22500000000000001</v>
      </c>
      <c r="AC667" s="110">
        <v>0.25871875</v>
      </c>
      <c r="AD667" s="44">
        <f t="shared" si="147"/>
        <v>0</v>
      </c>
      <c r="AE667" s="44">
        <f t="shared" si="148"/>
        <v>0.74761417885234482</v>
      </c>
      <c r="AF667" s="44">
        <f t="shared" si="149"/>
        <v>6.3907983603300602</v>
      </c>
      <c r="AG667" s="44">
        <f t="shared" si="150"/>
        <v>1.5069256533397808</v>
      </c>
      <c r="AH667" s="44">
        <f t="shared" si="151"/>
        <v>7.8977240136698406</v>
      </c>
      <c r="AI667" s="44">
        <v>37.118055556000002</v>
      </c>
      <c r="AJ667" s="111">
        <f t="shared" si="152"/>
        <v>0.21277310719454434</v>
      </c>
      <c r="AK667" s="2">
        <f t="shared" si="153"/>
        <v>1302</v>
      </c>
    </row>
    <row r="668" spans="1:37">
      <c r="A668" s="2">
        <v>136</v>
      </c>
      <c r="B668" s="2" t="s">
        <v>191</v>
      </c>
      <c r="C668" s="2" t="s">
        <v>15</v>
      </c>
      <c r="D668" s="2" t="s">
        <v>432</v>
      </c>
      <c r="E668" s="2" t="s">
        <v>768</v>
      </c>
      <c r="F668" s="2" t="s">
        <v>64</v>
      </c>
      <c r="H668" s="2" t="s">
        <v>880</v>
      </c>
      <c r="I668" s="2">
        <v>13432</v>
      </c>
      <c r="J668" s="193">
        <v>937</v>
      </c>
      <c r="K668" s="110">
        <f t="shared" si="140"/>
        <v>6.9758784991066108E-2</v>
      </c>
      <c r="L668" s="44">
        <f t="shared" si="141"/>
        <v>2.1610710793500001</v>
      </c>
      <c r="M668" s="44">
        <f t="shared" si="142"/>
        <v>2.5239289206500004</v>
      </c>
      <c r="N668" s="44">
        <f t="shared" si="143"/>
        <v>0</v>
      </c>
      <c r="O668" s="44">
        <f t="shared" si="144"/>
        <v>0</v>
      </c>
      <c r="P668" s="2">
        <v>1153714</v>
      </c>
      <c r="Q668" s="193">
        <v>0</v>
      </c>
      <c r="R668" s="111">
        <v>0.46127451000000003</v>
      </c>
      <c r="S668" s="111">
        <v>0.53872549000000003</v>
      </c>
      <c r="T668" s="111">
        <v>0</v>
      </c>
      <c r="U668" s="111">
        <v>0</v>
      </c>
      <c r="V668" s="110">
        <f t="shared" si="145"/>
        <v>0</v>
      </c>
      <c r="W668" s="110">
        <v>0.18434374999999997</v>
      </c>
      <c r="X668" s="110"/>
      <c r="Y668" s="110">
        <f t="shared" si="146"/>
        <v>0.14040441175000001</v>
      </c>
      <c r="Z668" s="2">
        <v>0.1</v>
      </c>
      <c r="AA668" s="2">
        <v>0.17499999999999999</v>
      </c>
      <c r="AB668" s="2" t="s">
        <v>532</v>
      </c>
      <c r="AC668" s="110"/>
      <c r="AD668" s="44">
        <f t="shared" si="147"/>
        <v>1.8930982655106001</v>
      </c>
      <c r="AE668" s="44">
        <f t="shared" si="148"/>
        <v>3.8691830353564503</v>
      </c>
      <c r="AF668" s="44">
        <f t="shared" si="149"/>
        <v>0</v>
      </c>
      <c r="AG668" s="44">
        <f t="shared" si="150"/>
        <v>0</v>
      </c>
      <c r="AH668" s="44">
        <f t="shared" si="151"/>
        <v>0</v>
      </c>
      <c r="AI668" s="44">
        <v>37.118055556000002</v>
      </c>
      <c r="AJ668" s="111">
        <f t="shared" si="152"/>
        <v>0</v>
      </c>
      <c r="AK668" s="2">
        <f t="shared" si="153"/>
        <v>0</v>
      </c>
    </row>
    <row r="669" spans="1:37">
      <c r="A669" s="2">
        <v>137</v>
      </c>
      <c r="B669" s="2" t="s">
        <v>192</v>
      </c>
      <c r="C669" s="2" t="s">
        <v>15</v>
      </c>
      <c r="D669" s="2" t="s">
        <v>432</v>
      </c>
      <c r="E669" s="2" t="s">
        <v>768</v>
      </c>
      <c r="F669" s="2" t="s">
        <v>64</v>
      </c>
      <c r="H669" s="2" t="s">
        <v>880</v>
      </c>
      <c r="I669" s="2">
        <v>17693</v>
      </c>
      <c r="J669" s="193">
        <v>3178</v>
      </c>
      <c r="K669" s="110">
        <f t="shared" si="140"/>
        <v>0.1796190583846719</v>
      </c>
      <c r="L669" s="44">
        <f t="shared" si="141"/>
        <v>1.68247058917</v>
      </c>
      <c r="M669" s="44">
        <f t="shared" si="142"/>
        <v>14.20752941083</v>
      </c>
      <c r="N669" s="44">
        <f t="shared" si="143"/>
        <v>0</v>
      </c>
      <c r="O669" s="44">
        <f t="shared" si="144"/>
        <v>0</v>
      </c>
      <c r="P669" s="2">
        <v>1474383</v>
      </c>
      <c r="Q669" s="193">
        <v>0</v>
      </c>
      <c r="R669" s="111">
        <v>0.105882353</v>
      </c>
      <c r="S669" s="111">
        <v>0.89411764699999996</v>
      </c>
      <c r="T669" s="111">
        <v>0</v>
      </c>
      <c r="U669" s="111">
        <v>0</v>
      </c>
      <c r="V669" s="110">
        <f t="shared" si="145"/>
        <v>0</v>
      </c>
      <c r="W669" s="110">
        <v>0.18965625</v>
      </c>
      <c r="X669" s="110"/>
      <c r="Y669" s="110">
        <f t="shared" si="146"/>
        <v>0.16705882352499998</v>
      </c>
      <c r="Z669" s="2">
        <v>0.1</v>
      </c>
      <c r="AA669" s="2">
        <v>0.17499999999999999</v>
      </c>
      <c r="AB669" s="2" t="s">
        <v>532</v>
      </c>
      <c r="AC669" s="110"/>
      <c r="AD669" s="44">
        <f t="shared" si="147"/>
        <v>1.47384423611292</v>
      </c>
      <c r="AE669" s="44">
        <f t="shared" si="148"/>
        <v>21.780142586802391</v>
      </c>
      <c r="AF669" s="44">
        <f t="shared" si="149"/>
        <v>0</v>
      </c>
      <c r="AG669" s="44">
        <f t="shared" si="150"/>
        <v>0</v>
      </c>
      <c r="AH669" s="44">
        <f t="shared" si="151"/>
        <v>0</v>
      </c>
      <c r="AI669" s="44">
        <v>37.118055556000002</v>
      </c>
      <c r="AJ669" s="111">
        <f t="shared" si="152"/>
        <v>0</v>
      </c>
      <c r="AK669" s="2">
        <f t="shared" si="153"/>
        <v>0</v>
      </c>
    </row>
    <row r="670" spans="1:37">
      <c r="A670" s="2">
        <v>138</v>
      </c>
      <c r="B670" s="2" t="s">
        <v>193</v>
      </c>
      <c r="C670" s="2" t="s">
        <v>15</v>
      </c>
      <c r="D670" s="2" t="s">
        <v>432</v>
      </c>
      <c r="E670" s="2" t="s">
        <v>768</v>
      </c>
      <c r="F670" s="2" t="s">
        <v>64</v>
      </c>
      <c r="H670" s="2" t="s">
        <v>880</v>
      </c>
      <c r="I670" s="2">
        <v>18307</v>
      </c>
      <c r="J670" s="193">
        <v>3420</v>
      </c>
      <c r="K670" s="110">
        <f t="shared" si="140"/>
        <v>0.18681378707598187</v>
      </c>
      <c r="L670" s="44">
        <f t="shared" si="141"/>
        <v>0</v>
      </c>
      <c r="M670" s="44">
        <f t="shared" si="142"/>
        <v>12.821131227599999</v>
      </c>
      <c r="N670" s="44">
        <f t="shared" si="143"/>
        <v>4.2788687724000001</v>
      </c>
      <c r="O670" s="44">
        <f t="shared" si="144"/>
        <v>0</v>
      </c>
      <c r="P670" s="2">
        <v>1262936</v>
      </c>
      <c r="Q670" s="193">
        <v>13.949209249999999</v>
      </c>
      <c r="R670" s="111">
        <v>0</v>
      </c>
      <c r="S670" s="111">
        <v>0.74977375599999996</v>
      </c>
      <c r="T670" s="111">
        <v>0.25022624399999999</v>
      </c>
      <c r="U670" s="111">
        <v>0</v>
      </c>
      <c r="V670" s="110">
        <f t="shared" si="145"/>
        <v>4.6745712267438684E-2</v>
      </c>
      <c r="W670" s="110">
        <v>0.22500000000000001</v>
      </c>
      <c r="X670" s="110">
        <v>0.22500000000000001</v>
      </c>
      <c r="Y670" s="110">
        <f t="shared" si="146"/>
        <v>0.1875113122</v>
      </c>
      <c r="Z670" s="2" t="s">
        <v>532</v>
      </c>
      <c r="AA670" s="2">
        <v>0.17499999999999999</v>
      </c>
      <c r="AB670" s="2">
        <v>0.22500000000000001</v>
      </c>
      <c r="AC670" s="110"/>
      <c r="AD670" s="44">
        <f t="shared" si="147"/>
        <v>0</v>
      </c>
      <c r="AE670" s="44">
        <f t="shared" si="148"/>
        <v>19.654794171910794</v>
      </c>
      <c r="AF670" s="44">
        <f t="shared" si="149"/>
        <v>8.4336503504004021</v>
      </c>
      <c r="AG670" s="44">
        <f t="shared" si="150"/>
        <v>0</v>
      </c>
      <c r="AH670" s="44">
        <f t="shared" si="151"/>
        <v>8.4336503504004021</v>
      </c>
      <c r="AI670" s="44">
        <v>37.118055556000002</v>
      </c>
      <c r="AJ670" s="111">
        <f t="shared" si="152"/>
        <v>0.22721153422696283</v>
      </c>
      <c r="AK670" s="2">
        <f t="shared" si="153"/>
        <v>1426</v>
      </c>
    </row>
    <row r="671" spans="1:37">
      <c r="A671" s="2">
        <v>139</v>
      </c>
      <c r="B671" s="2" t="s">
        <v>194</v>
      </c>
      <c r="C671" s="2" t="s">
        <v>14</v>
      </c>
      <c r="D671" s="2" t="s">
        <v>434</v>
      </c>
      <c r="E671" s="2" t="s">
        <v>768</v>
      </c>
      <c r="F671" s="2" t="s">
        <v>64</v>
      </c>
      <c r="H671" s="2" t="s">
        <v>880</v>
      </c>
      <c r="I671" s="2">
        <v>32931</v>
      </c>
      <c r="J671" s="193">
        <v>2657</v>
      </c>
      <c r="K671" s="110">
        <f t="shared" si="140"/>
        <v>8.0683854119218967E-2</v>
      </c>
      <c r="L671" s="44">
        <f t="shared" si="141"/>
        <v>0</v>
      </c>
      <c r="M671" s="44">
        <f t="shared" si="142"/>
        <v>0</v>
      </c>
      <c r="N671" s="44">
        <f t="shared" si="143"/>
        <v>0</v>
      </c>
      <c r="O671" s="44">
        <f t="shared" si="144"/>
        <v>13.285</v>
      </c>
      <c r="P671" s="2">
        <v>1250094</v>
      </c>
      <c r="Q671" s="193">
        <v>109.908594694</v>
      </c>
      <c r="R671" s="111">
        <v>0</v>
      </c>
      <c r="S671" s="111">
        <v>0</v>
      </c>
      <c r="T671" s="111">
        <v>0</v>
      </c>
      <c r="U671" s="111">
        <v>1</v>
      </c>
      <c r="V671" s="110">
        <f t="shared" si="145"/>
        <v>8.0683854119218967E-2</v>
      </c>
      <c r="W671" s="110">
        <v>0.50256250000000002</v>
      </c>
      <c r="X671" s="110">
        <v>0.44577187499999998</v>
      </c>
      <c r="Y671" s="110">
        <f t="shared" si="146"/>
        <v>0.44577187499999998</v>
      </c>
      <c r="Z671" s="2" t="s">
        <v>532</v>
      </c>
      <c r="AA671" s="2" t="s">
        <v>532</v>
      </c>
      <c r="AB671" s="2" t="s">
        <v>532</v>
      </c>
      <c r="AC671" s="110">
        <v>0.44577187499999998</v>
      </c>
      <c r="AD671" s="44">
        <f t="shared" si="147"/>
        <v>0</v>
      </c>
      <c r="AE671" s="44">
        <f t="shared" si="148"/>
        <v>0</v>
      </c>
      <c r="AF671" s="44">
        <f t="shared" si="149"/>
        <v>0</v>
      </c>
      <c r="AG671" s="44">
        <f t="shared" si="150"/>
        <v>51.877415188124999</v>
      </c>
      <c r="AH671" s="44">
        <f t="shared" si="151"/>
        <v>51.877415188124999</v>
      </c>
      <c r="AI671" s="44">
        <v>25.573888888999999</v>
      </c>
      <c r="AJ671" s="111">
        <f t="shared" si="152"/>
        <v>2.0285305615149847</v>
      </c>
      <c r="AK671" s="2">
        <f t="shared" si="153"/>
        <v>4428</v>
      </c>
    </row>
    <row r="672" spans="1:37">
      <c r="A672" s="2">
        <v>140</v>
      </c>
      <c r="B672" s="2" t="s">
        <v>195</v>
      </c>
      <c r="C672" s="2" t="s">
        <v>14</v>
      </c>
      <c r="D672" s="2" t="s">
        <v>434</v>
      </c>
      <c r="E672" s="2" t="s">
        <v>768</v>
      </c>
      <c r="F672" s="2" t="s">
        <v>64</v>
      </c>
      <c r="H672" s="2" t="s">
        <v>880</v>
      </c>
      <c r="I672" s="2">
        <v>36184</v>
      </c>
      <c r="J672" s="193">
        <v>3015</v>
      </c>
      <c r="K672" s="110">
        <f t="shared" si="140"/>
        <v>8.3324121158523098E-2</v>
      </c>
      <c r="L672" s="44">
        <f t="shared" si="141"/>
        <v>0</v>
      </c>
      <c r="M672" s="44">
        <f t="shared" si="142"/>
        <v>0</v>
      </c>
      <c r="N672" s="44">
        <f t="shared" si="143"/>
        <v>0</v>
      </c>
      <c r="O672" s="44">
        <f t="shared" si="144"/>
        <v>15.074999999999999</v>
      </c>
      <c r="P672" s="2">
        <v>3474626</v>
      </c>
      <c r="Q672" s="193">
        <v>40.277057044999999</v>
      </c>
      <c r="R672" s="111">
        <v>0</v>
      </c>
      <c r="S672" s="111">
        <v>0</v>
      </c>
      <c r="T672" s="111">
        <v>0</v>
      </c>
      <c r="U672" s="111">
        <v>1</v>
      </c>
      <c r="V672" s="110">
        <f t="shared" si="145"/>
        <v>8.3324121158523098E-2</v>
      </c>
      <c r="W672" s="110">
        <v>0.50840624999999995</v>
      </c>
      <c r="X672" s="110">
        <v>0.4473125</v>
      </c>
      <c r="Y672" s="110">
        <f t="shared" si="146"/>
        <v>0.4473125</v>
      </c>
      <c r="Z672" s="2" t="s">
        <v>532</v>
      </c>
      <c r="AA672" s="2" t="s">
        <v>532</v>
      </c>
      <c r="AB672" s="2" t="s">
        <v>532</v>
      </c>
      <c r="AC672" s="110">
        <v>0.4473125</v>
      </c>
      <c r="AD672" s="44">
        <f t="shared" si="147"/>
        <v>0</v>
      </c>
      <c r="AE672" s="44">
        <f t="shared" si="148"/>
        <v>0</v>
      </c>
      <c r="AF672" s="44">
        <f t="shared" si="149"/>
        <v>0</v>
      </c>
      <c r="AG672" s="44">
        <f t="shared" si="150"/>
        <v>59.070746812499991</v>
      </c>
      <c r="AH672" s="44">
        <f t="shared" si="151"/>
        <v>59.070746812499991</v>
      </c>
      <c r="AI672" s="44">
        <v>25.573888888999999</v>
      </c>
      <c r="AJ672" s="111">
        <f t="shared" si="152"/>
        <v>2.3098069702612913</v>
      </c>
      <c r="AK672" s="2">
        <f t="shared" si="153"/>
        <v>5025</v>
      </c>
    </row>
    <row r="673" spans="1:37">
      <c r="A673" s="2">
        <v>141</v>
      </c>
      <c r="B673" s="2" t="s">
        <v>196</v>
      </c>
      <c r="C673" s="2" t="s">
        <v>13</v>
      </c>
      <c r="D673" s="2" t="s">
        <v>435</v>
      </c>
      <c r="E673" s="2" t="s">
        <v>768</v>
      </c>
      <c r="F673" s="2" t="s">
        <v>64</v>
      </c>
      <c r="H673" s="2" t="s">
        <v>880</v>
      </c>
      <c r="I673" s="2">
        <v>25378</v>
      </c>
      <c r="J673" s="193">
        <v>1066</v>
      </c>
      <c r="K673" s="110">
        <f t="shared" si="140"/>
        <v>4.2004886121837809E-2</v>
      </c>
      <c r="L673" s="44">
        <f t="shared" si="141"/>
        <v>3.89053114268</v>
      </c>
      <c r="M673" s="44">
        <f t="shared" si="142"/>
        <v>0.49030293169</v>
      </c>
      <c r="N673" s="44">
        <f t="shared" si="143"/>
        <v>0.23662597360999998</v>
      </c>
      <c r="O673" s="44">
        <f t="shared" si="144"/>
        <v>0.71253995734999998</v>
      </c>
      <c r="P673" s="2">
        <v>4404246</v>
      </c>
      <c r="Q673" s="193">
        <v>1.487428671</v>
      </c>
      <c r="R673" s="111">
        <v>0.72993079599999999</v>
      </c>
      <c r="S673" s="111">
        <v>9.1989293E-2</v>
      </c>
      <c r="T673" s="111">
        <v>4.4395116999999998E-2</v>
      </c>
      <c r="U673" s="111">
        <v>0.133684795</v>
      </c>
      <c r="V673" s="110">
        <f t="shared" si="145"/>
        <v>7.4802264241468986E-3</v>
      </c>
      <c r="W673" s="110">
        <v>0.28793750000000001</v>
      </c>
      <c r="X673" s="110">
        <v>0.27224725399999999</v>
      </c>
      <c r="Y673" s="110">
        <f t="shared" si="146"/>
        <v>0.1375729728603125</v>
      </c>
      <c r="Z673" s="2">
        <v>0.1</v>
      </c>
      <c r="AA673" s="2">
        <v>0.17499999999999999</v>
      </c>
      <c r="AB673" s="2">
        <v>0.22500000000000001</v>
      </c>
      <c r="AC673" s="110">
        <v>0.28793750000000001</v>
      </c>
      <c r="AD673" s="44">
        <f t="shared" si="147"/>
        <v>3.4081052809876806</v>
      </c>
      <c r="AE673" s="44">
        <f t="shared" si="148"/>
        <v>0.75163439428077006</v>
      </c>
      <c r="AF673" s="44">
        <f t="shared" si="149"/>
        <v>0.46638979398531</v>
      </c>
      <c r="AG673" s="44">
        <f t="shared" si="150"/>
        <v>1.797262691972519</v>
      </c>
      <c r="AH673" s="44">
        <f t="shared" si="151"/>
        <v>2.2636524859578291</v>
      </c>
      <c r="AI673" s="44">
        <v>286.02694444399998</v>
      </c>
      <c r="AJ673" s="111">
        <f t="shared" si="152"/>
        <v>7.9141232318447538E-3</v>
      </c>
      <c r="AK673" s="2">
        <f t="shared" si="153"/>
        <v>316</v>
      </c>
    </row>
    <row r="674" spans="1:37">
      <c r="A674" s="2">
        <v>142</v>
      </c>
      <c r="B674" s="2" t="s">
        <v>197</v>
      </c>
      <c r="C674" s="2" t="s">
        <v>13</v>
      </c>
      <c r="D674" s="2" t="s">
        <v>435</v>
      </c>
      <c r="E674" s="2" t="s">
        <v>768</v>
      </c>
      <c r="F674" s="2" t="s">
        <v>64</v>
      </c>
      <c r="H674" s="2" t="s">
        <v>880</v>
      </c>
      <c r="I674" s="2">
        <v>3259</v>
      </c>
      <c r="J674" s="193">
        <v>313</v>
      </c>
      <c r="K674" s="110">
        <f t="shared" si="140"/>
        <v>9.6041730592206193E-2</v>
      </c>
      <c r="L674" s="44">
        <f t="shared" si="141"/>
        <v>0.60183455955999998</v>
      </c>
      <c r="M674" s="44">
        <f t="shared" si="142"/>
        <v>0.26936057752499998</v>
      </c>
      <c r="N674" s="44">
        <f t="shared" si="143"/>
        <v>0.25220576898999997</v>
      </c>
      <c r="O674" s="44">
        <f t="shared" si="144"/>
        <v>0.44159909548999998</v>
      </c>
      <c r="P674" s="2">
        <v>127329</v>
      </c>
      <c r="Q674" s="193">
        <v>20.978295932000002</v>
      </c>
      <c r="R674" s="111">
        <v>0.38455882400000002</v>
      </c>
      <c r="S674" s="111">
        <v>0.17211538500000001</v>
      </c>
      <c r="T674" s="111">
        <v>0.16115384599999999</v>
      </c>
      <c r="U674" s="111">
        <v>0.28217194600000001</v>
      </c>
      <c r="V674" s="110">
        <f t="shared" si="145"/>
        <v>4.257777627984044E-2</v>
      </c>
      <c r="W674" s="110">
        <v>0.34318750000000003</v>
      </c>
      <c r="X674" s="110">
        <v>0.279598813</v>
      </c>
      <c r="Y674" s="110">
        <f t="shared" si="146"/>
        <v>0.19252944021781249</v>
      </c>
      <c r="Z674" s="2">
        <v>0.1</v>
      </c>
      <c r="AA674" s="2">
        <v>0.17499999999999999</v>
      </c>
      <c r="AB674" s="2">
        <v>0.22500000000000001</v>
      </c>
      <c r="AC674" s="110">
        <v>0.31078125000000001</v>
      </c>
      <c r="AD674" s="44">
        <f t="shared" si="147"/>
        <v>0.52720707417456003</v>
      </c>
      <c r="AE674" s="44">
        <f t="shared" si="148"/>
        <v>0.41292976534582493</v>
      </c>
      <c r="AF674" s="44">
        <f t="shared" si="149"/>
        <v>0.49709757067928995</v>
      </c>
      <c r="AG674" s="44">
        <f t="shared" si="150"/>
        <v>1.2022286975224035</v>
      </c>
      <c r="AH674" s="44">
        <f t="shared" si="151"/>
        <v>1.6993262682016934</v>
      </c>
      <c r="AI674" s="44">
        <v>286.02694444399998</v>
      </c>
      <c r="AJ674" s="111">
        <f t="shared" si="152"/>
        <v>5.9411405156425652E-3</v>
      </c>
      <c r="AK674" s="2">
        <f t="shared" si="153"/>
        <v>231</v>
      </c>
    </row>
    <row r="675" spans="1:37">
      <c r="A675" s="2">
        <v>143</v>
      </c>
      <c r="B675" s="2" t="s">
        <v>198</v>
      </c>
      <c r="C675" s="2" t="s">
        <v>13</v>
      </c>
      <c r="D675" s="2" t="s">
        <v>435</v>
      </c>
      <c r="E675" s="2" t="s">
        <v>768</v>
      </c>
      <c r="F675" s="2" t="s">
        <v>64</v>
      </c>
      <c r="H675" s="2" t="s">
        <v>880</v>
      </c>
      <c r="I675" s="2">
        <v>5358</v>
      </c>
      <c r="J675" s="193">
        <v>74</v>
      </c>
      <c r="K675" s="110">
        <f t="shared" si="140"/>
        <v>1.3811123553564763E-2</v>
      </c>
      <c r="L675" s="44">
        <f t="shared" si="141"/>
        <v>0.23632117633999999</v>
      </c>
      <c r="M675" s="44">
        <f t="shared" si="142"/>
        <v>5.3990980530000003E-2</v>
      </c>
      <c r="N675" s="44">
        <f t="shared" si="143"/>
        <v>2.8837575780000003E-2</v>
      </c>
      <c r="O675" s="44">
        <f t="shared" si="144"/>
        <v>5.0850267350000006E-2</v>
      </c>
      <c r="P675" s="2">
        <v>1571053</v>
      </c>
      <c r="Q675" s="193">
        <v>0.28007388500000002</v>
      </c>
      <c r="R675" s="111">
        <v>0.638705882</v>
      </c>
      <c r="S675" s="111">
        <v>0.145921569</v>
      </c>
      <c r="T675" s="111">
        <v>7.7939393999999995E-2</v>
      </c>
      <c r="U675" s="111">
        <v>0.137433155</v>
      </c>
      <c r="V675" s="110">
        <f t="shared" si="145"/>
        <v>2.974536884285181E-3</v>
      </c>
      <c r="W675" s="110">
        <v>0.27625</v>
      </c>
      <c r="X675" s="110">
        <v>0.25770356100000003</v>
      </c>
      <c r="Y675" s="110">
        <f t="shared" si="146"/>
        <v>0.14490913549375001</v>
      </c>
      <c r="Z675" s="2">
        <v>0.1</v>
      </c>
      <c r="AA675" s="2">
        <v>0.17499999999999999</v>
      </c>
      <c r="AB675" s="2">
        <v>0.22500000000000001</v>
      </c>
      <c r="AC675" s="110">
        <v>0.27625</v>
      </c>
      <c r="AD675" s="44">
        <f t="shared" si="147"/>
        <v>0.20701735047383998</v>
      </c>
      <c r="AE675" s="44">
        <f t="shared" si="148"/>
        <v>8.2768173152490007E-2</v>
      </c>
      <c r="AF675" s="44">
        <f t="shared" si="149"/>
        <v>5.6838861862380005E-2</v>
      </c>
      <c r="AG675" s="44">
        <f t="shared" si="150"/>
        <v>0.12305510447363251</v>
      </c>
      <c r="AH675" s="44">
        <f t="shared" si="151"/>
        <v>0.17989396633601251</v>
      </c>
      <c r="AI675" s="44">
        <v>286.02694444399998</v>
      </c>
      <c r="AJ675" s="111">
        <f t="shared" si="152"/>
        <v>6.2894062895264466E-4</v>
      </c>
      <c r="AK675" s="2">
        <f t="shared" si="153"/>
        <v>27</v>
      </c>
    </row>
    <row r="676" spans="1:37">
      <c r="A676" s="2">
        <v>144</v>
      </c>
      <c r="B676" s="2" t="s">
        <v>199</v>
      </c>
      <c r="C676" s="2" t="s">
        <v>13</v>
      </c>
      <c r="D676" s="2" t="s">
        <v>435</v>
      </c>
      <c r="E676" s="2" t="s">
        <v>768</v>
      </c>
      <c r="F676" s="2" t="s">
        <v>64</v>
      </c>
      <c r="H676" s="2" t="s">
        <v>880</v>
      </c>
      <c r="I676" s="2">
        <v>23844</v>
      </c>
      <c r="J676" s="193">
        <v>427</v>
      </c>
      <c r="K676" s="110">
        <f t="shared" si="140"/>
        <v>1.7908069115920147E-2</v>
      </c>
      <c r="L676" s="44">
        <f t="shared" si="141"/>
        <v>1.7741132362450001</v>
      </c>
      <c r="M676" s="44">
        <f t="shared" si="142"/>
        <v>0.14352941228499999</v>
      </c>
      <c r="N676" s="44">
        <f t="shared" si="143"/>
        <v>0.21735735360500003</v>
      </c>
      <c r="O676" s="44">
        <f t="shared" si="144"/>
        <v>0</v>
      </c>
      <c r="P676" s="2">
        <v>10008349</v>
      </c>
      <c r="Q676" s="193">
        <v>0.15578357200000001</v>
      </c>
      <c r="R676" s="111">
        <v>0.83096638700000003</v>
      </c>
      <c r="S676" s="111">
        <v>6.7226890999999997E-2</v>
      </c>
      <c r="T676" s="111">
        <v>0.101806723</v>
      </c>
      <c r="U676" s="111">
        <v>0</v>
      </c>
      <c r="V676" s="110">
        <f t="shared" si="145"/>
        <v>1.8231618319493373E-3</v>
      </c>
      <c r="W676" s="110">
        <v>0.22500000000000001</v>
      </c>
      <c r="X676" s="110">
        <v>0.22500000000000001</v>
      </c>
      <c r="Y676" s="110">
        <f t="shared" si="146"/>
        <v>0.1177678573</v>
      </c>
      <c r="Z676" s="2">
        <v>0.1</v>
      </c>
      <c r="AA676" s="2">
        <v>0.17499999999999999</v>
      </c>
      <c r="AB676" s="2">
        <v>0.22500000000000001</v>
      </c>
      <c r="AC676" s="110"/>
      <c r="AD676" s="44">
        <f t="shared" si="147"/>
        <v>1.5541231949506202</v>
      </c>
      <c r="AE676" s="44">
        <f t="shared" si="148"/>
        <v>0.22003058903290498</v>
      </c>
      <c r="AF676" s="44">
        <f t="shared" si="149"/>
        <v>0.42841134395545505</v>
      </c>
      <c r="AG676" s="44">
        <f t="shared" si="150"/>
        <v>0</v>
      </c>
      <c r="AH676" s="44">
        <f t="shared" si="151"/>
        <v>0.42841134395545505</v>
      </c>
      <c r="AI676" s="44">
        <v>286.02694444399998</v>
      </c>
      <c r="AJ676" s="111">
        <f t="shared" si="152"/>
        <v>1.4978006522715272E-3</v>
      </c>
      <c r="AK676" s="2">
        <f t="shared" si="153"/>
        <v>72</v>
      </c>
    </row>
    <row r="677" spans="1:37">
      <c r="A677" s="2">
        <v>145</v>
      </c>
      <c r="B677" s="2" t="s">
        <v>200</v>
      </c>
      <c r="C677" s="2" t="s">
        <v>13</v>
      </c>
      <c r="D677" s="2" t="s">
        <v>435</v>
      </c>
      <c r="E677" s="2" t="s">
        <v>768</v>
      </c>
      <c r="F677" s="2" t="s">
        <v>64</v>
      </c>
      <c r="H677" s="2" t="s">
        <v>880</v>
      </c>
      <c r="I677" s="2">
        <v>10792</v>
      </c>
      <c r="J677" s="193">
        <v>268</v>
      </c>
      <c r="K677" s="110">
        <f t="shared" si="140"/>
        <v>2.4833209785025945E-2</v>
      </c>
      <c r="L677" s="44">
        <f t="shared" si="141"/>
        <v>0.5237743103400001</v>
      </c>
      <c r="M677" s="44">
        <f t="shared" si="142"/>
        <v>0.47459297909999998</v>
      </c>
      <c r="N677" s="44">
        <f t="shared" si="143"/>
        <v>0.16084019865999999</v>
      </c>
      <c r="O677" s="44">
        <f t="shared" si="144"/>
        <v>0.18079251324000001</v>
      </c>
      <c r="P677" s="2">
        <v>1326513</v>
      </c>
      <c r="Q677" s="193">
        <v>1.859477314</v>
      </c>
      <c r="R677" s="111">
        <v>0.39087635100000001</v>
      </c>
      <c r="S677" s="111">
        <v>0.35417386499999998</v>
      </c>
      <c r="T677" s="111">
        <v>0.120029999</v>
      </c>
      <c r="U677" s="111">
        <v>0.13491978600000001</v>
      </c>
      <c r="V677" s="110">
        <f t="shared" si="145"/>
        <v>6.3312214955522604E-3</v>
      </c>
      <c r="W677" s="110">
        <v>0.27040625000000001</v>
      </c>
      <c r="X677" s="110">
        <v>0.249029052</v>
      </c>
      <c r="Y677" s="110">
        <f t="shared" si="146"/>
        <v>0.16455796463306249</v>
      </c>
      <c r="Z677" s="2">
        <v>0.1</v>
      </c>
      <c r="AA677" s="2">
        <v>0.17499999999999999</v>
      </c>
      <c r="AB677" s="2">
        <v>0.22500000000000001</v>
      </c>
      <c r="AC677" s="110">
        <v>0.27040625000000001</v>
      </c>
      <c r="AD677" s="44">
        <f t="shared" si="147"/>
        <v>0.45882629585784013</v>
      </c>
      <c r="AE677" s="44">
        <f t="shared" si="148"/>
        <v>0.72755103696029988</v>
      </c>
      <c r="AF677" s="44">
        <f t="shared" si="149"/>
        <v>0.31701603155885999</v>
      </c>
      <c r="AG677" s="44">
        <f t="shared" si="150"/>
        <v>0.42825384767174085</v>
      </c>
      <c r="AH677" s="44">
        <f t="shared" si="151"/>
        <v>0.74526987923060084</v>
      </c>
      <c r="AI677" s="44">
        <v>286.02694444399998</v>
      </c>
      <c r="AJ677" s="111">
        <f t="shared" si="152"/>
        <v>2.6055932621288904E-3</v>
      </c>
      <c r="AK677" s="2">
        <f t="shared" si="153"/>
        <v>114</v>
      </c>
    </row>
    <row r="678" spans="1:37">
      <c r="A678" s="2">
        <v>146</v>
      </c>
      <c r="B678" s="2" t="s">
        <v>201</v>
      </c>
      <c r="C678" s="2" t="s">
        <v>13</v>
      </c>
      <c r="D678" s="2" t="s">
        <v>435</v>
      </c>
      <c r="E678" s="2" t="s">
        <v>768</v>
      </c>
      <c r="F678" s="2" t="s">
        <v>64</v>
      </c>
      <c r="H678" s="2" t="s">
        <v>880</v>
      </c>
      <c r="I678" s="2">
        <v>4429</v>
      </c>
      <c r="J678" s="193">
        <v>471</v>
      </c>
      <c r="K678" s="110">
        <f t="shared" si="140"/>
        <v>0.10634454730187401</v>
      </c>
      <c r="L678" s="44">
        <f t="shared" si="141"/>
        <v>0.53003241997500006</v>
      </c>
      <c r="M678" s="44">
        <f t="shared" si="142"/>
        <v>0.76076484964499991</v>
      </c>
      <c r="N678" s="44">
        <f t="shared" si="143"/>
        <v>0.70633508406000012</v>
      </c>
      <c r="O678" s="44">
        <f t="shared" si="144"/>
        <v>0.35786764632000001</v>
      </c>
      <c r="P678" s="2">
        <v>312027</v>
      </c>
      <c r="Q678" s="193">
        <v>15.625634458</v>
      </c>
      <c r="R678" s="111">
        <v>0.22506684499999999</v>
      </c>
      <c r="S678" s="111">
        <v>0.32304239899999998</v>
      </c>
      <c r="T678" s="111">
        <v>0.29992997199999999</v>
      </c>
      <c r="U678" s="111">
        <v>0.15196078399999999</v>
      </c>
      <c r="V678" s="110">
        <f t="shared" si="145"/>
        <v>4.80561178767216E-2</v>
      </c>
      <c r="W678" s="110">
        <v>0.26987499999999998</v>
      </c>
      <c r="X678" s="110">
        <v>0.240090462</v>
      </c>
      <c r="Y678" s="110">
        <f t="shared" si="146"/>
        <v>0.187533764607</v>
      </c>
      <c r="Z678" s="2">
        <v>0.1</v>
      </c>
      <c r="AA678" s="2">
        <v>0.17499999999999999</v>
      </c>
      <c r="AB678" s="2">
        <v>0.22500000000000001</v>
      </c>
      <c r="AC678" s="110">
        <v>0.26987499999999998</v>
      </c>
      <c r="AD678" s="44">
        <f t="shared" si="147"/>
        <v>0.46430839989810002</v>
      </c>
      <c r="AE678" s="44">
        <f t="shared" si="148"/>
        <v>1.1662525145057847</v>
      </c>
      <c r="AF678" s="44">
        <f t="shared" si="149"/>
        <v>1.3921864506822601</v>
      </c>
      <c r="AG678" s="44">
        <f t="shared" si="150"/>
        <v>0.84603669200334353</v>
      </c>
      <c r="AH678" s="44">
        <f t="shared" si="151"/>
        <v>2.2382231426856034</v>
      </c>
      <c r="AI678" s="44">
        <v>286.02694444399998</v>
      </c>
      <c r="AJ678" s="111">
        <f t="shared" si="152"/>
        <v>7.8252178200778413E-3</v>
      </c>
      <c r="AK678" s="2">
        <f t="shared" si="153"/>
        <v>355</v>
      </c>
    </row>
    <row r="679" spans="1:37">
      <c r="A679" s="2">
        <v>147</v>
      </c>
      <c r="B679" s="2" t="s">
        <v>202</v>
      </c>
      <c r="C679" s="2" t="s">
        <v>13</v>
      </c>
      <c r="D679" s="2" t="s">
        <v>435</v>
      </c>
      <c r="E679" s="2" t="s">
        <v>768</v>
      </c>
      <c r="F679" s="2" t="s">
        <v>64</v>
      </c>
      <c r="H679" s="2" t="s">
        <v>880</v>
      </c>
      <c r="I679" s="2">
        <v>13590</v>
      </c>
      <c r="J679" s="193">
        <v>655</v>
      </c>
      <c r="K679" s="110">
        <f t="shared" si="140"/>
        <v>4.8197203826342898E-2</v>
      </c>
      <c r="L679" s="44">
        <f t="shared" si="141"/>
        <v>1.1506957011500001</v>
      </c>
      <c r="M679" s="44">
        <f t="shared" si="142"/>
        <v>0.98576018062499993</v>
      </c>
      <c r="N679" s="44">
        <f t="shared" si="143"/>
        <v>0.62715374265000001</v>
      </c>
      <c r="O679" s="44">
        <f t="shared" si="144"/>
        <v>0.511390375575</v>
      </c>
      <c r="P679" s="2">
        <v>5850850</v>
      </c>
      <c r="Q679" s="193">
        <v>1.0385696799999999</v>
      </c>
      <c r="R679" s="111">
        <v>0.35135746600000001</v>
      </c>
      <c r="S679" s="111">
        <v>0.30099547500000001</v>
      </c>
      <c r="T679" s="111">
        <v>0.191497326</v>
      </c>
      <c r="U679" s="111">
        <v>0.15614973300000001</v>
      </c>
      <c r="V679" s="110">
        <f t="shared" si="145"/>
        <v>1.6755616162251658E-2</v>
      </c>
      <c r="W679" s="110">
        <v>0.27625</v>
      </c>
      <c r="X679" s="110">
        <v>0.24801953500000001</v>
      </c>
      <c r="Y679" s="110">
        <f t="shared" si="146"/>
        <v>0.17403321681625</v>
      </c>
      <c r="Z679" s="2">
        <v>0.1</v>
      </c>
      <c r="AA679" s="2">
        <v>0.17499999999999999</v>
      </c>
      <c r="AB679" s="2">
        <v>0.22500000000000001</v>
      </c>
      <c r="AC679" s="110">
        <v>0.27625</v>
      </c>
      <c r="AD679" s="44">
        <f t="shared" si="147"/>
        <v>1.0080094342074002</v>
      </c>
      <c r="AE679" s="44">
        <f t="shared" si="148"/>
        <v>1.5111703568981247</v>
      </c>
      <c r="AF679" s="44">
        <f t="shared" si="149"/>
        <v>1.23612002676315</v>
      </c>
      <c r="AG679" s="44">
        <f t="shared" si="150"/>
        <v>1.2375391393727213</v>
      </c>
      <c r="AH679" s="44">
        <f t="shared" si="151"/>
        <v>2.4736591661358713</v>
      </c>
      <c r="AI679" s="44">
        <v>286.02694444399998</v>
      </c>
      <c r="AJ679" s="111">
        <f t="shared" si="152"/>
        <v>8.6483431515319304E-3</v>
      </c>
      <c r="AK679" s="2">
        <f t="shared" si="153"/>
        <v>380</v>
      </c>
    </row>
    <row r="680" spans="1:37">
      <c r="A680" s="2">
        <v>148</v>
      </c>
      <c r="B680" s="2" t="s">
        <v>203</v>
      </c>
      <c r="C680" s="2" t="s">
        <v>13</v>
      </c>
      <c r="D680" s="2" t="s">
        <v>435</v>
      </c>
      <c r="E680" s="2" t="s">
        <v>768</v>
      </c>
      <c r="F680" s="2" t="s">
        <v>64</v>
      </c>
      <c r="H680" s="2" t="s">
        <v>880</v>
      </c>
      <c r="I680" s="2">
        <v>19185</v>
      </c>
      <c r="J680" s="193">
        <v>3701</v>
      </c>
      <c r="K680" s="110">
        <f t="shared" si="140"/>
        <v>0.1929111284857962</v>
      </c>
      <c r="L680" s="44">
        <f t="shared" si="141"/>
        <v>0</v>
      </c>
      <c r="M680" s="44">
        <f t="shared" si="142"/>
        <v>2.1906654422649998</v>
      </c>
      <c r="N680" s="44">
        <f t="shared" si="143"/>
        <v>12.918596072555001</v>
      </c>
      <c r="O680" s="44">
        <f t="shared" si="144"/>
        <v>3.3957384851800003</v>
      </c>
      <c r="P680" s="2">
        <v>4077166</v>
      </c>
      <c r="Q680" s="193">
        <v>15.201452482000001</v>
      </c>
      <c r="R680" s="111">
        <v>0</v>
      </c>
      <c r="S680" s="111">
        <v>0.118382353</v>
      </c>
      <c r="T680" s="111">
        <v>0.69811381100000003</v>
      </c>
      <c r="U680" s="111">
        <v>0.183503836</v>
      </c>
      <c r="V680" s="110">
        <f t="shared" si="145"/>
        <v>0.17007385517576232</v>
      </c>
      <c r="W680" s="110">
        <v>0.27040625000000001</v>
      </c>
      <c r="X680" s="110">
        <v>0.23445105999999999</v>
      </c>
      <c r="Y680" s="110">
        <f t="shared" si="146"/>
        <v>0.22741310340337501</v>
      </c>
      <c r="Z680" s="2" t="s">
        <v>532</v>
      </c>
      <c r="AA680" s="2">
        <v>0.17499999999999999</v>
      </c>
      <c r="AB680" s="2">
        <v>0.22500000000000001</v>
      </c>
      <c r="AC680" s="110">
        <v>0.27040625000000001</v>
      </c>
      <c r="AD680" s="44">
        <f t="shared" si="147"/>
        <v>0</v>
      </c>
      <c r="AE680" s="44">
        <f t="shared" si="148"/>
        <v>3.3582901229922446</v>
      </c>
      <c r="AF680" s="44">
        <f t="shared" si="149"/>
        <v>25.462552859005907</v>
      </c>
      <c r="AG680" s="44">
        <f t="shared" si="150"/>
        <v>8.0436852494818716</v>
      </c>
      <c r="AH680" s="44">
        <f t="shared" si="151"/>
        <v>33.506238108487779</v>
      </c>
      <c r="AI680" s="44">
        <v>286.02694444399998</v>
      </c>
      <c r="AJ680" s="111">
        <f t="shared" si="152"/>
        <v>0.11714364244116807</v>
      </c>
      <c r="AK680" s="2">
        <f t="shared" si="153"/>
        <v>5438</v>
      </c>
    </row>
    <row r="681" spans="1:37">
      <c r="A681" s="2">
        <v>149</v>
      </c>
      <c r="B681" s="2" t="s">
        <v>204</v>
      </c>
      <c r="C681" s="2" t="s">
        <v>13</v>
      </c>
      <c r="D681" s="2" t="s">
        <v>435</v>
      </c>
      <c r="E681" s="2" t="s">
        <v>768</v>
      </c>
      <c r="F681" s="2" t="s">
        <v>64</v>
      </c>
      <c r="H681" s="2" t="s">
        <v>880</v>
      </c>
      <c r="I681" s="2">
        <v>9987</v>
      </c>
      <c r="J681" s="193">
        <v>2340</v>
      </c>
      <c r="K681" s="110">
        <f t="shared" si="140"/>
        <v>0.23430459597476719</v>
      </c>
      <c r="L681" s="44">
        <f t="shared" si="141"/>
        <v>0.47439075059999997</v>
      </c>
      <c r="M681" s="44">
        <f t="shared" si="142"/>
        <v>3.9327731118</v>
      </c>
      <c r="N681" s="44">
        <f t="shared" si="143"/>
        <v>4.7119537763999997</v>
      </c>
      <c r="O681" s="44">
        <f t="shared" si="144"/>
        <v>2.5808823495</v>
      </c>
      <c r="P681" s="2">
        <v>573694</v>
      </c>
      <c r="Q681" s="193">
        <v>40.564730554</v>
      </c>
      <c r="R681" s="111">
        <v>4.0546218000000002E-2</v>
      </c>
      <c r="S681" s="111">
        <v>0.33613445400000003</v>
      </c>
      <c r="T681" s="111">
        <v>0.40273109200000001</v>
      </c>
      <c r="U681" s="111">
        <v>0.22058823499999999</v>
      </c>
      <c r="V681" s="110">
        <f t="shared" si="145"/>
        <v>0.1460465830759988</v>
      </c>
      <c r="W681" s="110">
        <v>0.295375</v>
      </c>
      <c r="X681" s="110">
        <v>0.24257298999999999</v>
      </c>
      <c r="Y681" s="110">
        <f t="shared" si="146"/>
        <v>0.21407858436921876</v>
      </c>
      <c r="Z681" s="2">
        <v>0.1</v>
      </c>
      <c r="AA681" s="2">
        <v>0.17499999999999999</v>
      </c>
      <c r="AB681" s="2">
        <v>0.22500000000000001</v>
      </c>
      <c r="AC681" s="110">
        <v>0.27465624999999999</v>
      </c>
      <c r="AD681" s="44">
        <f t="shared" si="147"/>
        <v>0.41556629752560004</v>
      </c>
      <c r="AE681" s="44">
        <f t="shared" si="148"/>
        <v>6.0289411803894</v>
      </c>
      <c r="AF681" s="44">
        <f t="shared" si="149"/>
        <v>9.2872608932843992</v>
      </c>
      <c r="AG681" s="44">
        <f t="shared" si="150"/>
        <v>6.2095738979705679</v>
      </c>
      <c r="AH681" s="44">
        <f t="shared" si="151"/>
        <v>15.496834791254967</v>
      </c>
      <c r="AI681" s="44">
        <v>286.02694444399998</v>
      </c>
      <c r="AJ681" s="111">
        <f t="shared" si="152"/>
        <v>5.4179632696419018E-2</v>
      </c>
      <c r="AK681" s="2">
        <f t="shared" si="153"/>
        <v>2431</v>
      </c>
    </row>
    <row r="682" spans="1:37">
      <c r="A682" s="2">
        <v>150</v>
      </c>
      <c r="B682" s="2" t="s">
        <v>205</v>
      </c>
      <c r="C682" s="2" t="s">
        <v>13</v>
      </c>
      <c r="D682" s="2" t="s">
        <v>435</v>
      </c>
      <c r="E682" s="2" t="s">
        <v>768</v>
      </c>
      <c r="F682" s="2" t="s">
        <v>64</v>
      </c>
      <c r="H682" s="2" t="s">
        <v>880</v>
      </c>
      <c r="I682" s="2">
        <v>15033</v>
      </c>
      <c r="J682" s="193">
        <v>1722</v>
      </c>
      <c r="K682" s="110">
        <f t="shared" si="140"/>
        <v>0.11454799441229295</v>
      </c>
      <c r="L682" s="44">
        <f t="shared" si="141"/>
        <v>2.4817058813399999</v>
      </c>
      <c r="M682" s="44">
        <f t="shared" si="142"/>
        <v>2.4455294079300001</v>
      </c>
      <c r="N682" s="44">
        <f t="shared" si="143"/>
        <v>2.0993406890399999</v>
      </c>
      <c r="O682" s="44">
        <f t="shared" si="144"/>
        <v>1.58342402169</v>
      </c>
      <c r="P682" s="2">
        <v>1970521</v>
      </c>
      <c r="Q682" s="193">
        <v>8.0738278399999999</v>
      </c>
      <c r="R682" s="111">
        <v>0.28823529399999998</v>
      </c>
      <c r="S682" s="111">
        <v>0.28403361300000002</v>
      </c>
      <c r="T682" s="111">
        <v>0.243825864</v>
      </c>
      <c r="U682" s="111">
        <v>0.183905229</v>
      </c>
      <c r="V682" s="110">
        <f t="shared" si="145"/>
        <v>4.8995738850927957E-2</v>
      </c>
      <c r="W682" s="110">
        <v>0.28209375000000003</v>
      </c>
      <c r="X682" s="110">
        <v>0.24954775800000001</v>
      </c>
      <c r="Y682" s="110">
        <f t="shared" si="146"/>
        <v>0.18526874676821875</v>
      </c>
      <c r="Z682" s="2">
        <v>0.1</v>
      </c>
      <c r="AA682" s="2">
        <v>0.17499999999999999</v>
      </c>
      <c r="AB682" s="2">
        <v>0.22500000000000001</v>
      </c>
      <c r="AC682" s="110">
        <v>0.28209374999999998</v>
      </c>
      <c r="AD682" s="44">
        <f t="shared" si="147"/>
        <v>2.1739743520538402</v>
      </c>
      <c r="AE682" s="44">
        <f t="shared" si="148"/>
        <v>3.74899658235669</v>
      </c>
      <c r="AF682" s="44">
        <f t="shared" si="149"/>
        <v>4.1378004980978407</v>
      </c>
      <c r="AG682" s="44">
        <f t="shared" si="150"/>
        <v>3.9128644162390533</v>
      </c>
      <c r="AH682" s="44">
        <f t="shared" si="151"/>
        <v>8.0506649143368936</v>
      </c>
      <c r="AI682" s="44">
        <v>286.02694444399998</v>
      </c>
      <c r="AJ682" s="111">
        <f t="shared" si="152"/>
        <v>2.8146526300123098E-2</v>
      </c>
      <c r="AK682" s="2">
        <f t="shared" si="153"/>
        <v>1228</v>
      </c>
    </row>
    <row r="683" spans="1:37">
      <c r="A683" s="2">
        <v>151</v>
      </c>
      <c r="B683" s="2" t="s">
        <v>206</v>
      </c>
      <c r="C683" s="2" t="s">
        <v>13</v>
      </c>
      <c r="D683" s="2" t="s">
        <v>435</v>
      </c>
      <c r="E683" s="2" t="s">
        <v>768</v>
      </c>
      <c r="F683" s="2" t="s">
        <v>64</v>
      </c>
      <c r="H683" s="2" t="s">
        <v>880</v>
      </c>
      <c r="I683" s="2">
        <v>25684</v>
      </c>
      <c r="J683" s="193">
        <v>6719</v>
      </c>
      <c r="K683" s="110">
        <f t="shared" si="140"/>
        <v>0.26160255411929606</v>
      </c>
      <c r="L683" s="44">
        <f t="shared" si="141"/>
        <v>3.185284426395</v>
      </c>
      <c r="M683" s="44">
        <f t="shared" si="142"/>
        <v>12.481114555660001</v>
      </c>
      <c r="N683" s="44">
        <f t="shared" si="143"/>
        <v>11.171175359299999</v>
      </c>
      <c r="O683" s="44">
        <f t="shared" si="144"/>
        <v>6.7574256586449994</v>
      </c>
      <c r="P683" s="2">
        <v>5074261</v>
      </c>
      <c r="Q683" s="193">
        <v>12.404655164999999</v>
      </c>
      <c r="R683" s="111">
        <v>9.4814240999999994E-2</v>
      </c>
      <c r="S683" s="111">
        <v>0.37151702800000003</v>
      </c>
      <c r="T683" s="111">
        <v>0.33252493999999999</v>
      </c>
      <c r="U683" s="111">
        <v>0.20114379099999999</v>
      </c>
      <c r="V683" s="110">
        <f t="shared" si="145"/>
        <v>0.13960910308320354</v>
      </c>
      <c r="W683" s="110">
        <v>0.30121874999999998</v>
      </c>
      <c r="X683" s="110">
        <v>0.24411628099999999</v>
      </c>
      <c r="Y683" s="110">
        <f t="shared" si="146"/>
        <v>0.20477413012478127</v>
      </c>
      <c r="Z683" s="2">
        <v>0.1</v>
      </c>
      <c r="AA683" s="2">
        <v>0.17499999999999999</v>
      </c>
      <c r="AB683" s="2">
        <v>0.22500000000000001</v>
      </c>
      <c r="AC683" s="110">
        <v>0.27571875000000001</v>
      </c>
      <c r="AD683" s="44">
        <f t="shared" si="147"/>
        <v>2.79030915752202</v>
      </c>
      <c r="AE683" s="44">
        <f t="shared" si="148"/>
        <v>19.133548613826783</v>
      </c>
      <c r="AF683" s="44">
        <f t="shared" si="149"/>
        <v>22.018386633180299</v>
      </c>
      <c r="AG683" s="44">
        <f t="shared" si="150"/>
        <v>16.321184852979048</v>
      </c>
      <c r="AH683" s="44">
        <f t="shared" si="151"/>
        <v>38.339571486159343</v>
      </c>
      <c r="AI683" s="44">
        <v>286.02694444399998</v>
      </c>
      <c r="AJ683" s="111">
        <f t="shared" si="152"/>
        <v>0.13404181749620336</v>
      </c>
      <c r="AK683" s="2">
        <f t="shared" si="153"/>
        <v>5976</v>
      </c>
    </row>
    <row r="684" spans="1:37">
      <c r="A684" s="2">
        <v>152</v>
      </c>
      <c r="B684" s="2" t="s">
        <v>207</v>
      </c>
      <c r="C684" s="2" t="s">
        <v>13</v>
      </c>
      <c r="D684" s="2" t="s">
        <v>435</v>
      </c>
      <c r="E684" s="2" t="s">
        <v>768</v>
      </c>
      <c r="F684" s="2" t="s">
        <v>64</v>
      </c>
      <c r="H684" s="2" t="s">
        <v>880</v>
      </c>
      <c r="I684" s="2">
        <v>23851</v>
      </c>
      <c r="J684" s="193">
        <v>5497</v>
      </c>
      <c r="K684" s="110">
        <f t="shared" si="140"/>
        <v>0.23047251687560269</v>
      </c>
      <c r="L684" s="44">
        <f t="shared" si="141"/>
        <v>0</v>
      </c>
      <c r="M684" s="44">
        <f t="shared" si="142"/>
        <v>8.4071764722049984</v>
      </c>
      <c r="N684" s="44">
        <f t="shared" si="143"/>
        <v>9.9906548528500014</v>
      </c>
      <c r="O684" s="44">
        <f t="shared" si="144"/>
        <v>9.0871686749449996</v>
      </c>
      <c r="P684" s="2">
        <v>1658138</v>
      </c>
      <c r="Q684" s="193">
        <v>43.670514992999998</v>
      </c>
      <c r="R684" s="111">
        <v>0</v>
      </c>
      <c r="S684" s="111">
        <v>0.305882353</v>
      </c>
      <c r="T684" s="111">
        <v>0.36349481</v>
      </c>
      <c r="U684" s="111">
        <v>0.330622837</v>
      </c>
      <c r="V684" s="110">
        <f t="shared" si="145"/>
        <v>0.15997504111186114</v>
      </c>
      <c r="W684" s="110">
        <v>0.32884374999999999</v>
      </c>
      <c r="X684" s="110">
        <v>0.254219319</v>
      </c>
      <c r="Y684" s="110">
        <f t="shared" si="146"/>
        <v>0.22998752700721875</v>
      </c>
      <c r="Z684" s="2" t="s">
        <v>532</v>
      </c>
      <c r="AA684" s="2">
        <v>0.17499999999999999</v>
      </c>
      <c r="AB684" s="2">
        <v>0.22500000000000001</v>
      </c>
      <c r="AC684" s="110">
        <v>0.28634375000000001</v>
      </c>
      <c r="AD684" s="44">
        <f t="shared" si="147"/>
        <v>0</v>
      </c>
      <c r="AE684" s="44">
        <f t="shared" si="148"/>
        <v>12.888201531890262</v>
      </c>
      <c r="AF684" s="44">
        <f t="shared" si="149"/>
        <v>19.691580714967351</v>
      </c>
      <c r="AG684" s="44">
        <f t="shared" si="150"/>
        <v>22.793992648132633</v>
      </c>
      <c r="AH684" s="44">
        <f t="shared" si="151"/>
        <v>42.485573363099988</v>
      </c>
      <c r="AI684" s="44">
        <v>286.02694444399998</v>
      </c>
      <c r="AJ684" s="111">
        <f t="shared" si="152"/>
        <v>0.14853696194841554</v>
      </c>
      <c r="AK684" s="2">
        <f t="shared" si="153"/>
        <v>6359</v>
      </c>
    </row>
    <row r="685" spans="1:37">
      <c r="A685" s="2">
        <v>153</v>
      </c>
      <c r="B685" s="2" t="s">
        <v>208</v>
      </c>
      <c r="C685" s="2" t="s">
        <v>13</v>
      </c>
      <c r="D685" s="2" t="s">
        <v>435</v>
      </c>
      <c r="E685" s="2" t="s">
        <v>768</v>
      </c>
      <c r="F685" s="2" t="s">
        <v>64</v>
      </c>
      <c r="H685" s="2" t="s">
        <v>880</v>
      </c>
      <c r="I685" s="2">
        <v>7425</v>
      </c>
      <c r="J685" s="193">
        <v>487</v>
      </c>
      <c r="K685" s="110">
        <f t="shared" si="140"/>
        <v>6.5589225589225586E-2</v>
      </c>
      <c r="L685" s="44">
        <f t="shared" si="141"/>
        <v>1.313324411335</v>
      </c>
      <c r="M685" s="44">
        <f t="shared" si="142"/>
        <v>0.27502071705499997</v>
      </c>
      <c r="N685" s="44">
        <f t="shared" si="143"/>
        <v>0.31466429703999999</v>
      </c>
      <c r="O685" s="44">
        <f t="shared" si="144"/>
        <v>0.53199057213500012</v>
      </c>
      <c r="P685" s="2">
        <v>520891</v>
      </c>
      <c r="Q685" s="193">
        <v>5.7338288970000004</v>
      </c>
      <c r="R685" s="111">
        <v>0.53935294099999997</v>
      </c>
      <c r="S685" s="111">
        <v>0.112944853</v>
      </c>
      <c r="T685" s="111">
        <v>0.129225584</v>
      </c>
      <c r="U685" s="111">
        <v>0.21847662100000001</v>
      </c>
      <c r="V685" s="110">
        <f t="shared" si="145"/>
        <v>2.2805518361616164E-2</v>
      </c>
      <c r="W685" s="110">
        <v>0.32778124999999997</v>
      </c>
      <c r="X685" s="110">
        <v>0.26755067500000002</v>
      </c>
      <c r="Y685" s="110">
        <f t="shared" si="146"/>
        <v>0.16672860317834376</v>
      </c>
      <c r="Z685" s="2">
        <v>0.1</v>
      </c>
      <c r="AA685" s="2">
        <v>0.17499999999999999</v>
      </c>
      <c r="AB685" s="2">
        <v>0.22500000000000001</v>
      </c>
      <c r="AC685" s="110">
        <v>0.29271875000000003</v>
      </c>
      <c r="AD685" s="44">
        <f t="shared" si="147"/>
        <v>1.1504721843294601</v>
      </c>
      <c r="AE685" s="44">
        <f t="shared" si="148"/>
        <v>0.42160675924531493</v>
      </c>
      <c r="AF685" s="44">
        <f t="shared" si="149"/>
        <v>0.62020332946583989</v>
      </c>
      <c r="AG685" s="44">
        <f t="shared" si="150"/>
        <v>1.3641388699153645</v>
      </c>
      <c r="AH685" s="44">
        <f t="shared" si="151"/>
        <v>1.9843421993812043</v>
      </c>
      <c r="AI685" s="44">
        <v>286.02694444399998</v>
      </c>
      <c r="AJ685" s="111">
        <f t="shared" si="152"/>
        <v>6.9376058372350663E-3</v>
      </c>
      <c r="AK685" s="2">
        <f t="shared" si="153"/>
        <v>282</v>
      </c>
    </row>
    <row r="686" spans="1:37">
      <c r="A686" s="2">
        <v>154</v>
      </c>
      <c r="B686" s="2" t="s">
        <v>209</v>
      </c>
      <c r="C686" s="2" t="s">
        <v>13</v>
      </c>
      <c r="D686" s="2" t="s">
        <v>435</v>
      </c>
      <c r="E686" s="2" t="s">
        <v>768</v>
      </c>
      <c r="F686" s="2" t="s">
        <v>64</v>
      </c>
      <c r="H686" s="2" t="s">
        <v>880</v>
      </c>
      <c r="I686" s="2">
        <v>6192</v>
      </c>
      <c r="J686" s="193">
        <v>299</v>
      </c>
      <c r="K686" s="110">
        <f t="shared" si="140"/>
        <v>4.8288113695090437E-2</v>
      </c>
      <c r="L686" s="44">
        <f t="shared" si="141"/>
        <v>0.85858359197</v>
      </c>
      <c r="M686" s="44">
        <f t="shared" si="142"/>
        <v>0.23951718667499999</v>
      </c>
      <c r="N686" s="44">
        <f t="shared" si="143"/>
        <v>0.15581673081</v>
      </c>
      <c r="O686" s="44">
        <f t="shared" si="144"/>
        <v>0.24108249054499997</v>
      </c>
      <c r="P686" s="2">
        <v>538223</v>
      </c>
      <c r="Q686" s="193">
        <v>2.466404249</v>
      </c>
      <c r="R686" s="111">
        <v>0.57430340599999996</v>
      </c>
      <c r="S686" s="111">
        <v>0.16021216499999999</v>
      </c>
      <c r="T686" s="111">
        <v>0.104225238</v>
      </c>
      <c r="U686" s="111">
        <v>0.161259191</v>
      </c>
      <c r="V686" s="110">
        <f t="shared" si="145"/>
        <v>1.2819742291828166E-2</v>
      </c>
      <c r="W686" s="110">
        <v>0.29165625000000001</v>
      </c>
      <c r="X686" s="110">
        <v>0.265487998</v>
      </c>
      <c r="Y686" s="110">
        <f t="shared" si="146"/>
        <v>0.15595039895009374</v>
      </c>
      <c r="Z686" s="2">
        <v>0.1</v>
      </c>
      <c r="AA686" s="2">
        <v>0.17499999999999999</v>
      </c>
      <c r="AB686" s="2">
        <v>0.22500000000000001</v>
      </c>
      <c r="AC686" s="110">
        <v>0.29165625000000001</v>
      </c>
      <c r="AD686" s="44">
        <f t="shared" si="147"/>
        <v>0.75211922656572006</v>
      </c>
      <c r="AE686" s="44">
        <f t="shared" si="148"/>
        <v>0.36717984717277502</v>
      </c>
      <c r="AF686" s="44">
        <f t="shared" si="149"/>
        <v>0.30711477642650997</v>
      </c>
      <c r="AG686" s="44">
        <f t="shared" si="150"/>
        <v>0.61594376456521271</v>
      </c>
      <c r="AH686" s="44">
        <f t="shared" si="151"/>
        <v>0.92305854099172269</v>
      </c>
      <c r="AI686" s="44">
        <v>286.02694444399998</v>
      </c>
      <c r="AJ686" s="111">
        <f t="shared" si="152"/>
        <v>3.2271733797178833E-3</v>
      </c>
      <c r="AK686" s="2">
        <f t="shared" si="153"/>
        <v>132</v>
      </c>
    </row>
    <row r="687" spans="1:37">
      <c r="A687" s="2">
        <v>155</v>
      </c>
      <c r="B687" s="2" t="s">
        <v>210</v>
      </c>
      <c r="C687" s="2" t="s">
        <v>13</v>
      </c>
      <c r="D687" s="2" t="s">
        <v>435</v>
      </c>
      <c r="E687" s="2" t="s">
        <v>768</v>
      </c>
      <c r="F687" s="2" t="s">
        <v>64</v>
      </c>
      <c r="H687" s="2" t="s">
        <v>880</v>
      </c>
      <c r="I687" s="2">
        <v>17697</v>
      </c>
      <c r="J687" s="193">
        <v>727</v>
      </c>
      <c r="K687" s="110">
        <f t="shared" si="140"/>
        <v>4.1080409108888515E-2</v>
      </c>
      <c r="L687" s="44">
        <f t="shared" si="141"/>
        <v>2.9361621225150003</v>
      </c>
      <c r="M687" s="44">
        <f t="shared" si="142"/>
        <v>0.69883787748500004</v>
      </c>
      <c r="N687" s="44">
        <f t="shared" si="143"/>
        <v>0</v>
      </c>
      <c r="O687" s="44">
        <f t="shared" si="144"/>
        <v>0</v>
      </c>
      <c r="P687" s="2">
        <v>4915123</v>
      </c>
      <c r="Q687" s="193">
        <v>0</v>
      </c>
      <c r="R687" s="111">
        <v>0.80774748900000004</v>
      </c>
      <c r="S687" s="111">
        <v>0.19225251099999999</v>
      </c>
      <c r="T687" s="111">
        <v>0</v>
      </c>
      <c r="U687" s="111">
        <v>0</v>
      </c>
      <c r="V687" s="110">
        <f t="shared" si="145"/>
        <v>0</v>
      </c>
      <c r="W687" s="110">
        <v>0.19018750000000001</v>
      </c>
      <c r="X687" s="110"/>
      <c r="Y687" s="110">
        <f t="shared" si="146"/>
        <v>0.11441893832500001</v>
      </c>
      <c r="Z687" s="2">
        <v>0.1</v>
      </c>
      <c r="AA687" s="2">
        <v>0.17499999999999999</v>
      </c>
      <c r="AB687" s="2" t="s">
        <v>532</v>
      </c>
      <c r="AC687" s="110"/>
      <c r="AD687" s="44">
        <f t="shared" si="147"/>
        <v>2.5720780193231403</v>
      </c>
      <c r="AE687" s="44">
        <f t="shared" si="148"/>
        <v>1.071318466184505</v>
      </c>
      <c r="AF687" s="44">
        <f t="shared" si="149"/>
        <v>0</v>
      </c>
      <c r="AG687" s="44">
        <f t="shared" si="150"/>
        <v>0</v>
      </c>
      <c r="AH687" s="44">
        <f t="shared" si="151"/>
        <v>0</v>
      </c>
      <c r="AI687" s="44">
        <v>286.02694444399998</v>
      </c>
      <c r="AJ687" s="111">
        <f t="shared" si="152"/>
        <v>0</v>
      </c>
      <c r="AK687" s="2">
        <f t="shared" si="153"/>
        <v>0</v>
      </c>
    </row>
    <row r="688" spans="1:37">
      <c r="A688" s="2">
        <v>156</v>
      </c>
      <c r="B688" s="2" t="s">
        <v>211</v>
      </c>
      <c r="C688" s="2" t="s">
        <v>13</v>
      </c>
      <c r="D688" s="2" t="s">
        <v>435</v>
      </c>
      <c r="E688" s="2" t="s">
        <v>768</v>
      </c>
      <c r="F688" s="2" t="s">
        <v>64</v>
      </c>
      <c r="H688" s="2" t="s">
        <v>880</v>
      </c>
      <c r="I688" s="2">
        <v>7724</v>
      </c>
      <c r="J688" s="193">
        <v>289</v>
      </c>
      <c r="K688" s="110">
        <f t="shared" si="140"/>
        <v>3.741584671154842E-2</v>
      </c>
      <c r="L688" s="44">
        <f t="shared" si="141"/>
        <v>1.15765048478</v>
      </c>
      <c r="M688" s="44">
        <f t="shared" si="142"/>
        <v>6.601941721E-2</v>
      </c>
      <c r="N688" s="44">
        <f t="shared" si="143"/>
        <v>6.601941721E-2</v>
      </c>
      <c r="O688" s="44">
        <f t="shared" si="144"/>
        <v>0.15531067935499998</v>
      </c>
      <c r="P688" s="2">
        <v>1221218</v>
      </c>
      <c r="Q688" s="193">
        <v>1.037992528</v>
      </c>
      <c r="R688" s="111">
        <v>0.80114220400000002</v>
      </c>
      <c r="S688" s="111">
        <v>4.5688178000000003E-2</v>
      </c>
      <c r="T688" s="111">
        <v>4.5688178000000003E-2</v>
      </c>
      <c r="U688" s="111">
        <v>0.107481439</v>
      </c>
      <c r="V688" s="110">
        <f t="shared" si="145"/>
        <v>5.7309709105385813E-3</v>
      </c>
      <c r="W688" s="110">
        <v>0.25818750000000001</v>
      </c>
      <c r="X688" s="110">
        <v>0.248288171</v>
      </c>
      <c r="Y688" s="110">
        <f t="shared" si="146"/>
        <v>0.12613985563181251</v>
      </c>
      <c r="Z688" s="2">
        <v>0.1</v>
      </c>
      <c r="AA688" s="2">
        <v>0.17499999999999999</v>
      </c>
      <c r="AB688" s="2">
        <v>0.22500000000000001</v>
      </c>
      <c r="AC688" s="110">
        <v>0.25818750000000001</v>
      </c>
      <c r="AD688" s="44">
        <f t="shared" si="147"/>
        <v>1.0141018246672802</v>
      </c>
      <c r="AE688" s="44">
        <f t="shared" si="148"/>
        <v>0.10120776658292999</v>
      </c>
      <c r="AF688" s="44">
        <f t="shared" si="149"/>
        <v>0.13012427132091001</v>
      </c>
      <c r="AG688" s="44">
        <f t="shared" si="150"/>
        <v>0.35126965798748894</v>
      </c>
      <c r="AH688" s="44">
        <f t="shared" si="151"/>
        <v>0.48139392930839897</v>
      </c>
      <c r="AI688" s="44">
        <v>286.02694444399998</v>
      </c>
      <c r="AJ688" s="111">
        <f t="shared" si="152"/>
        <v>1.6830369958472534E-3</v>
      </c>
      <c r="AK688" s="2">
        <f t="shared" si="153"/>
        <v>74</v>
      </c>
    </row>
    <row r="689" spans="1:37">
      <c r="A689" s="2">
        <v>157</v>
      </c>
      <c r="B689" s="2" t="s">
        <v>212</v>
      </c>
      <c r="C689" s="2" t="s">
        <v>13</v>
      </c>
      <c r="D689" s="2" t="s">
        <v>435</v>
      </c>
      <c r="E689" s="2" t="s">
        <v>768</v>
      </c>
      <c r="F689" s="2" t="s">
        <v>64</v>
      </c>
      <c r="H689" s="2" t="s">
        <v>880</v>
      </c>
      <c r="I689" s="2">
        <v>22460</v>
      </c>
      <c r="J689" s="193">
        <v>906</v>
      </c>
      <c r="K689" s="110">
        <f t="shared" si="140"/>
        <v>4.0338379341050758E-2</v>
      </c>
      <c r="L689" s="44">
        <f t="shared" si="141"/>
        <v>3.6996776454600004</v>
      </c>
      <c r="M689" s="44">
        <f t="shared" si="142"/>
        <v>0.83032235454000003</v>
      </c>
      <c r="N689" s="44">
        <f t="shared" si="143"/>
        <v>0</v>
      </c>
      <c r="O689" s="44">
        <f t="shared" si="144"/>
        <v>0</v>
      </c>
      <c r="P689" s="2">
        <v>4448146</v>
      </c>
      <c r="Q689" s="193">
        <v>0</v>
      </c>
      <c r="R689" s="111">
        <v>0.81670588200000005</v>
      </c>
      <c r="S689" s="111">
        <v>0.18329411800000001</v>
      </c>
      <c r="T689" s="111">
        <v>0</v>
      </c>
      <c r="U689" s="111">
        <v>0</v>
      </c>
      <c r="V689" s="110">
        <f t="shared" si="145"/>
        <v>0</v>
      </c>
      <c r="W689" s="110">
        <v>0.17499999999999999</v>
      </c>
      <c r="X689" s="110"/>
      <c r="Y689" s="110">
        <f t="shared" si="146"/>
        <v>0.11374705885</v>
      </c>
      <c r="Z689" s="2">
        <v>0.1</v>
      </c>
      <c r="AA689" s="2">
        <v>0.17499999999999999</v>
      </c>
      <c r="AB689" s="2" t="s">
        <v>532</v>
      </c>
      <c r="AC689" s="110"/>
      <c r="AD689" s="44">
        <f t="shared" si="147"/>
        <v>3.2409176174229604</v>
      </c>
      <c r="AE689" s="44">
        <f t="shared" si="148"/>
        <v>1.2728841695098199</v>
      </c>
      <c r="AF689" s="44">
        <f t="shared" si="149"/>
        <v>0</v>
      </c>
      <c r="AG689" s="44">
        <f t="shared" si="150"/>
        <v>0</v>
      </c>
      <c r="AH689" s="44">
        <f t="shared" si="151"/>
        <v>0</v>
      </c>
      <c r="AI689" s="44">
        <v>286.02694444399998</v>
      </c>
      <c r="AJ689" s="111">
        <f t="shared" si="152"/>
        <v>0</v>
      </c>
      <c r="AK689" s="2">
        <f t="shared" si="153"/>
        <v>0</v>
      </c>
    </row>
    <row r="690" spans="1:37">
      <c r="A690" s="2">
        <v>158</v>
      </c>
      <c r="B690" s="2" t="s">
        <v>213</v>
      </c>
      <c r="C690" s="2" t="s">
        <v>13</v>
      </c>
      <c r="D690" s="2" t="s">
        <v>435</v>
      </c>
      <c r="E690" s="2" t="s">
        <v>768</v>
      </c>
      <c r="F690" s="2" t="s">
        <v>64</v>
      </c>
      <c r="H690" s="2" t="s">
        <v>880</v>
      </c>
      <c r="I690" s="2">
        <v>22854</v>
      </c>
      <c r="J690" s="193">
        <v>1905</v>
      </c>
      <c r="K690" s="110">
        <f t="shared" si="140"/>
        <v>8.335521134155946E-2</v>
      </c>
      <c r="L690" s="44">
        <f t="shared" si="141"/>
        <v>4.2870504238499993</v>
      </c>
      <c r="M690" s="44">
        <f t="shared" si="142"/>
        <v>3.8317920855750005</v>
      </c>
      <c r="N690" s="44">
        <f t="shared" si="143"/>
        <v>1.4061574905749998</v>
      </c>
      <c r="O690" s="44">
        <f t="shared" si="144"/>
        <v>0</v>
      </c>
      <c r="P690" s="2">
        <v>3744398</v>
      </c>
      <c r="Q690" s="193">
        <v>1.4337385810000001</v>
      </c>
      <c r="R690" s="111">
        <v>0.45008403400000002</v>
      </c>
      <c r="S690" s="111">
        <v>0.40228788300000001</v>
      </c>
      <c r="T690" s="111">
        <v>0.14762808299999999</v>
      </c>
      <c r="U690" s="111">
        <v>0</v>
      </c>
      <c r="V690" s="110">
        <f t="shared" si="145"/>
        <v>1.230557005841428E-2</v>
      </c>
      <c r="W690" s="110">
        <v>0.22500000000000001</v>
      </c>
      <c r="X690" s="110">
        <v>0.22500000000000001</v>
      </c>
      <c r="Y690" s="110">
        <f t="shared" si="146"/>
        <v>0.1486251016</v>
      </c>
      <c r="Z690" s="2">
        <v>0.1</v>
      </c>
      <c r="AA690" s="2">
        <v>0.17499999999999999</v>
      </c>
      <c r="AB690" s="2">
        <v>0.22500000000000001</v>
      </c>
      <c r="AC690" s="110"/>
      <c r="AD690" s="44">
        <f t="shared" si="147"/>
        <v>3.7554561712925998</v>
      </c>
      <c r="AE690" s="44">
        <f t="shared" si="148"/>
        <v>5.8741372671864749</v>
      </c>
      <c r="AF690" s="44">
        <f t="shared" si="149"/>
        <v>2.7715364139233247</v>
      </c>
      <c r="AG690" s="44">
        <f t="shared" si="150"/>
        <v>0</v>
      </c>
      <c r="AH690" s="44">
        <f t="shared" si="151"/>
        <v>2.7715364139233247</v>
      </c>
      <c r="AI690" s="44">
        <v>286.02694444399998</v>
      </c>
      <c r="AJ690" s="111">
        <f t="shared" si="152"/>
        <v>9.6897738753628244E-3</v>
      </c>
      <c r="AK690" s="2">
        <f t="shared" si="153"/>
        <v>469</v>
      </c>
    </row>
    <row r="691" spans="1:37">
      <c r="A691" s="2">
        <v>159</v>
      </c>
      <c r="B691" s="2" t="s">
        <v>214</v>
      </c>
      <c r="C691" s="2" t="s">
        <v>13</v>
      </c>
      <c r="D691" s="2" t="s">
        <v>435</v>
      </c>
      <c r="E691" s="2" t="s">
        <v>768</v>
      </c>
      <c r="F691" s="2" t="s">
        <v>64</v>
      </c>
      <c r="H691" s="2" t="s">
        <v>880</v>
      </c>
      <c r="I691" s="2">
        <v>8504</v>
      </c>
      <c r="J691" s="193">
        <v>727</v>
      </c>
      <c r="K691" s="110">
        <f t="shared" si="140"/>
        <v>8.5489181561618069E-2</v>
      </c>
      <c r="L691" s="44">
        <f t="shared" si="141"/>
        <v>1.4433088252399999</v>
      </c>
      <c r="M691" s="44">
        <f t="shared" si="142"/>
        <v>1.33117026025</v>
      </c>
      <c r="N691" s="44">
        <f t="shared" si="143"/>
        <v>0.39466280047499996</v>
      </c>
      <c r="O691" s="44">
        <f t="shared" si="144"/>
        <v>0.46585811403500005</v>
      </c>
      <c r="P691" s="2">
        <v>891181</v>
      </c>
      <c r="Q691" s="193">
        <v>4.5832245140000003</v>
      </c>
      <c r="R691" s="111">
        <v>0.39705882399999998</v>
      </c>
      <c r="S691" s="111">
        <v>0.36620914999999998</v>
      </c>
      <c r="T691" s="111">
        <v>0.108572985</v>
      </c>
      <c r="U691" s="111">
        <v>0.128159041</v>
      </c>
      <c r="V691" s="110">
        <f t="shared" si="145"/>
        <v>2.0238027152163687E-2</v>
      </c>
      <c r="W691" s="110">
        <v>0.26615624999999998</v>
      </c>
      <c r="X691" s="110">
        <v>0.24728065900000001</v>
      </c>
      <c r="Y691" s="110">
        <f t="shared" si="146"/>
        <v>0.16233173503115625</v>
      </c>
      <c r="Z691" s="2">
        <v>0.1</v>
      </c>
      <c r="AA691" s="2">
        <v>0.17499999999999999</v>
      </c>
      <c r="AB691" s="2">
        <v>0.22500000000000001</v>
      </c>
      <c r="AC691" s="110">
        <v>0.26615624999999998</v>
      </c>
      <c r="AD691" s="44">
        <f t="shared" si="147"/>
        <v>1.26433853091024</v>
      </c>
      <c r="AE691" s="44">
        <f t="shared" si="148"/>
        <v>2.0406840089632499</v>
      </c>
      <c r="AF691" s="44">
        <f t="shared" si="149"/>
        <v>0.77788037973622504</v>
      </c>
      <c r="AG691" s="44">
        <f t="shared" si="150"/>
        <v>1.0861615862933811</v>
      </c>
      <c r="AH691" s="44">
        <f t="shared" si="151"/>
        <v>1.8640419660296061</v>
      </c>
      <c r="AI691" s="44">
        <v>286.02694444399998</v>
      </c>
      <c r="AJ691" s="111">
        <f t="shared" si="152"/>
        <v>6.5170152750925851E-3</v>
      </c>
      <c r="AK691" s="2">
        <f t="shared" si="153"/>
        <v>287</v>
      </c>
    </row>
    <row r="692" spans="1:37">
      <c r="A692" s="2">
        <v>160</v>
      </c>
      <c r="B692" s="2" t="s">
        <v>215</v>
      </c>
      <c r="C692" s="2" t="s">
        <v>13</v>
      </c>
      <c r="D692" s="2" t="s">
        <v>435</v>
      </c>
      <c r="E692" s="2" t="s">
        <v>768</v>
      </c>
      <c r="F692" s="2" t="s">
        <v>64</v>
      </c>
      <c r="H692" s="2" t="s">
        <v>880</v>
      </c>
      <c r="I692" s="2">
        <v>9378</v>
      </c>
      <c r="J692" s="193">
        <v>537</v>
      </c>
      <c r="K692" s="110">
        <f t="shared" si="140"/>
        <v>5.726167626359565E-2</v>
      </c>
      <c r="L692" s="44">
        <f t="shared" si="141"/>
        <v>1.2550248855899999</v>
      </c>
      <c r="M692" s="44">
        <f t="shared" si="142"/>
        <v>0.95496702538499989</v>
      </c>
      <c r="N692" s="44">
        <f t="shared" si="143"/>
        <v>0.47500808902500002</v>
      </c>
      <c r="O692" s="44">
        <f t="shared" si="144"/>
        <v>0</v>
      </c>
      <c r="P692" s="2">
        <v>1543752</v>
      </c>
      <c r="Q692" s="193">
        <v>1.9267032799999999</v>
      </c>
      <c r="R692" s="111">
        <v>0.46742081400000002</v>
      </c>
      <c r="S692" s="111">
        <v>0.35566742099999998</v>
      </c>
      <c r="T692" s="111">
        <v>0.176911765</v>
      </c>
      <c r="U692" s="111">
        <v>0</v>
      </c>
      <c r="V692" s="110">
        <f t="shared" si="145"/>
        <v>1.0130264214651312E-2</v>
      </c>
      <c r="W692" s="110">
        <v>0.23268749999999999</v>
      </c>
      <c r="X692" s="110">
        <v>0.22500000000000001</v>
      </c>
      <c r="Y692" s="110">
        <f t="shared" si="146"/>
        <v>0.14878902720000001</v>
      </c>
      <c r="Z692" s="2">
        <v>0.1</v>
      </c>
      <c r="AA692" s="2">
        <v>0.17499999999999999</v>
      </c>
      <c r="AB692" s="2">
        <v>0.22500000000000001</v>
      </c>
      <c r="AC692" s="110"/>
      <c r="AD692" s="44">
        <f t="shared" si="147"/>
        <v>1.0994017997768402</v>
      </c>
      <c r="AE692" s="44">
        <f t="shared" si="148"/>
        <v>1.4639644499152047</v>
      </c>
      <c r="AF692" s="44">
        <f t="shared" si="149"/>
        <v>0.93624094346827502</v>
      </c>
      <c r="AG692" s="44">
        <f t="shared" si="150"/>
        <v>0</v>
      </c>
      <c r="AH692" s="44">
        <f t="shared" si="151"/>
        <v>0.93624094346827502</v>
      </c>
      <c r="AI692" s="44">
        <v>286.02694444399998</v>
      </c>
      <c r="AJ692" s="111">
        <f t="shared" si="152"/>
        <v>3.2732613540595221E-3</v>
      </c>
      <c r="AK692" s="2">
        <f t="shared" si="153"/>
        <v>158</v>
      </c>
    </row>
    <row r="693" spans="1:37">
      <c r="A693" s="2">
        <v>161</v>
      </c>
      <c r="B693" s="2" t="s">
        <v>216</v>
      </c>
      <c r="C693" s="2" t="s">
        <v>13</v>
      </c>
      <c r="D693" s="2" t="s">
        <v>435</v>
      </c>
      <c r="E693" s="2" t="s">
        <v>768</v>
      </c>
      <c r="F693" s="2" t="s">
        <v>64</v>
      </c>
      <c r="H693" s="2" t="s">
        <v>880</v>
      </c>
      <c r="I693" s="2">
        <v>17141</v>
      </c>
      <c r="J693" s="193">
        <v>740</v>
      </c>
      <c r="K693" s="110">
        <f t="shared" si="140"/>
        <v>4.3171343562219237E-2</v>
      </c>
      <c r="L693" s="44">
        <f t="shared" si="141"/>
        <v>1.7237074301000002</v>
      </c>
      <c r="M693" s="44">
        <f t="shared" si="142"/>
        <v>1.3871945317000001</v>
      </c>
      <c r="N693" s="44">
        <f t="shared" si="143"/>
        <v>0.58909803820000006</v>
      </c>
      <c r="O693" s="44">
        <f t="shared" si="144"/>
        <v>0</v>
      </c>
      <c r="P693" s="2">
        <v>5888472</v>
      </c>
      <c r="Q693" s="193">
        <v>0.52360335700000005</v>
      </c>
      <c r="R693" s="111">
        <v>0.46586687300000001</v>
      </c>
      <c r="S693" s="111">
        <v>0.37491744100000002</v>
      </c>
      <c r="T693" s="111">
        <v>0.159215686</v>
      </c>
      <c r="U693" s="111">
        <v>0</v>
      </c>
      <c r="V693" s="110">
        <f t="shared" si="145"/>
        <v>6.8735550808004192E-3</v>
      </c>
      <c r="W693" s="110">
        <v>0.22500000000000001</v>
      </c>
      <c r="X693" s="110">
        <v>0.22500000000000001</v>
      </c>
      <c r="Y693" s="110">
        <f t="shared" si="146"/>
        <v>0.14802076882500001</v>
      </c>
      <c r="Z693" s="2">
        <v>0.1</v>
      </c>
      <c r="AA693" s="2">
        <v>0.17499999999999999</v>
      </c>
      <c r="AB693" s="2">
        <v>0.22500000000000001</v>
      </c>
      <c r="AC693" s="110"/>
      <c r="AD693" s="44">
        <f t="shared" si="147"/>
        <v>1.5099677087676002</v>
      </c>
      <c r="AE693" s="44">
        <f t="shared" si="148"/>
        <v>2.1265692170960997</v>
      </c>
      <c r="AF693" s="44">
        <f t="shared" si="149"/>
        <v>1.1611122332922001</v>
      </c>
      <c r="AG693" s="44">
        <f t="shared" si="150"/>
        <v>0</v>
      </c>
      <c r="AH693" s="44">
        <f t="shared" si="151"/>
        <v>1.1611122332922001</v>
      </c>
      <c r="AI693" s="44">
        <v>286.02694444399998</v>
      </c>
      <c r="AJ693" s="111">
        <f t="shared" si="152"/>
        <v>4.0594505372535958E-3</v>
      </c>
      <c r="AK693" s="2">
        <f t="shared" si="153"/>
        <v>196</v>
      </c>
    </row>
    <row r="694" spans="1:37">
      <c r="A694" s="2">
        <v>314</v>
      </c>
      <c r="B694" s="2" t="s">
        <v>363</v>
      </c>
      <c r="C694" s="2" t="s">
        <v>13</v>
      </c>
      <c r="D694" s="2" t="s">
        <v>435</v>
      </c>
      <c r="E694" s="2" t="s">
        <v>768</v>
      </c>
      <c r="F694" s="2" t="s">
        <v>64</v>
      </c>
      <c r="H694" s="2" t="s">
        <v>880</v>
      </c>
      <c r="I694" s="2">
        <v>65</v>
      </c>
      <c r="J694" s="193">
        <v>22</v>
      </c>
      <c r="K694" s="110">
        <f t="shared" si="140"/>
        <v>0.33846153846153848</v>
      </c>
      <c r="L694" s="44">
        <f t="shared" si="141"/>
        <v>5.5485294149999989E-2</v>
      </c>
      <c r="M694" s="44">
        <f t="shared" si="142"/>
        <v>4.1638235320000008E-2</v>
      </c>
      <c r="N694" s="44">
        <f t="shared" si="143"/>
        <v>1.287647064E-2</v>
      </c>
      <c r="O694" s="44">
        <f t="shared" si="144"/>
        <v>0</v>
      </c>
      <c r="Q694" s="193"/>
      <c r="R694" s="111">
        <v>0.50441176499999996</v>
      </c>
      <c r="S694" s="111">
        <v>0.37852941200000001</v>
      </c>
      <c r="T694" s="111">
        <v>0.11705882400000001</v>
      </c>
      <c r="U694" s="111">
        <v>0</v>
      </c>
      <c r="V694" s="110">
        <f t="shared" si="145"/>
        <v>3.9619909661538465E-2</v>
      </c>
      <c r="W694" s="110">
        <v>0.22500000000000001</v>
      </c>
      <c r="X694" s="110">
        <v>0.22500000000000001</v>
      </c>
      <c r="Y694" s="110">
        <f t="shared" si="146"/>
        <v>0.14302205899999998</v>
      </c>
      <c r="Z694" s="2">
        <v>0.1</v>
      </c>
      <c r="AA694" s="2">
        <v>0.17499999999999999</v>
      </c>
      <c r="AB694" s="2">
        <v>0.22500000000000001</v>
      </c>
      <c r="AC694" s="110"/>
      <c r="AD694" s="44">
        <f t="shared" si="147"/>
        <v>4.8605117675399996E-2</v>
      </c>
      <c r="AE694" s="44">
        <f t="shared" si="148"/>
        <v>6.3831414745560006E-2</v>
      </c>
      <c r="AF694" s="44">
        <f t="shared" si="149"/>
        <v>2.5379523631440002E-2</v>
      </c>
      <c r="AG694" s="44">
        <f t="shared" si="150"/>
        <v>0</v>
      </c>
      <c r="AH694" s="44">
        <f t="shared" si="151"/>
        <v>2.5379523631440002E-2</v>
      </c>
      <c r="AI694" s="44">
        <v>286.02694444399998</v>
      </c>
      <c r="AJ694" s="111">
        <f t="shared" si="152"/>
        <v>8.8731233628267328E-5</v>
      </c>
      <c r="AK694" s="2">
        <f t="shared" si="153"/>
        <v>4</v>
      </c>
    </row>
    <row r="695" spans="1:37">
      <c r="A695" s="2">
        <v>164</v>
      </c>
      <c r="B695" s="2" t="s">
        <v>219</v>
      </c>
      <c r="C695" s="2" t="s">
        <v>12</v>
      </c>
      <c r="D695" s="2" t="s">
        <v>437</v>
      </c>
      <c r="E695" s="2" t="s">
        <v>768</v>
      </c>
      <c r="F695" s="2" t="s">
        <v>64</v>
      </c>
      <c r="H695" s="2" t="s">
        <v>880</v>
      </c>
      <c r="I695" s="2">
        <v>64470</v>
      </c>
      <c r="J695" s="193">
        <v>5368</v>
      </c>
      <c r="K695" s="110">
        <f t="shared" si="140"/>
        <v>8.3263533426399874E-2</v>
      </c>
      <c r="L695" s="44">
        <f t="shared" si="141"/>
        <v>0</v>
      </c>
      <c r="M695" s="44">
        <f t="shared" si="142"/>
        <v>0</v>
      </c>
      <c r="N695" s="44">
        <f t="shared" si="143"/>
        <v>6.552117645480001</v>
      </c>
      <c r="O695" s="44">
        <f t="shared" si="144"/>
        <v>20.287882354520001</v>
      </c>
      <c r="P695" s="2">
        <v>1968957</v>
      </c>
      <c r="Q695" s="193">
        <v>62.714770651000002</v>
      </c>
      <c r="R695" s="111">
        <v>0</v>
      </c>
      <c r="S695" s="111">
        <v>0</v>
      </c>
      <c r="T695" s="111">
        <v>0.24411764699999999</v>
      </c>
      <c r="U695" s="111">
        <v>0.75588235299999995</v>
      </c>
      <c r="V695" s="110">
        <f t="shared" si="145"/>
        <v>8.3263533426399874E-2</v>
      </c>
      <c r="W695" s="110">
        <v>0.34053125000000001</v>
      </c>
      <c r="X695" s="110">
        <v>0.27704789899999999</v>
      </c>
      <c r="Y695" s="110">
        <f t="shared" si="146"/>
        <v>0.27704789927169748</v>
      </c>
      <c r="Z695" s="2" t="s">
        <v>532</v>
      </c>
      <c r="AA695" s="2" t="s">
        <v>532</v>
      </c>
      <c r="AB695" s="2">
        <v>0.22500000000000001</v>
      </c>
      <c r="AC695" s="110">
        <v>0.29385714299999999</v>
      </c>
      <c r="AD695" s="44">
        <f t="shared" si="147"/>
        <v>0</v>
      </c>
      <c r="AE695" s="44">
        <f t="shared" si="148"/>
        <v>0</v>
      </c>
      <c r="AF695" s="44">
        <f t="shared" si="149"/>
        <v>12.914223879241083</v>
      </c>
      <c r="AG695" s="44">
        <f t="shared" si="150"/>
        <v>52.224834920881591</v>
      </c>
      <c r="AH695" s="44">
        <f t="shared" si="151"/>
        <v>65.139058800122669</v>
      </c>
      <c r="AI695" s="44">
        <v>6.4819444439999998</v>
      </c>
      <c r="AJ695" s="111">
        <f t="shared" si="152"/>
        <v>10.04930840782175</v>
      </c>
      <c r="AK695" s="2">
        <f t="shared" si="153"/>
        <v>8947</v>
      </c>
    </row>
    <row r="696" spans="1:37">
      <c r="A696" s="2">
        <v>162</v>
      </c>
      <c r="B696" s="2" t="s">
        <v>217</v>
      </c>
      <c r="C696" s="2" t="s">
        <v>11</v>
      </c>
      <c r="D696" s="2" t="s">
        <v>436</v>
      </c>
      <c r="E696" s="2" t="s">
        <v>768</v>
      </c>
      <c r="F696" s="2" t="s">
        <v>64</v>
      </c>
      <c r="H696" s="2" t="s">
        <v>880</v>
      </c>
      <c r="I696" s="2">
        <v>64897</v>
      </c>
      <c r="J696" s="193">
        <v>3176</v>
      </c>
      <c r="K696" s="110">
        <f t="shared" si="140"/>
        <v>4.8939088093440372E-2</v>
      </c>
      <c r="L696" s="44">
        <f t="shared" si="141"/>
        <v>0</v>
      </c>
      <c r="M696" s="44">
        <f t="shared" si="142"/>
        <v>0</v>
      </c>
      <c r="N696" s="44">
        <f t="shared" si="143"/>
        <v>2.1119181527599999</v>
      </c>
      <c r="O696" s="44">
        <f t="shared" si="144"/>
        <v>13.768081847240001</v>
      </c>
      <c r="P696" s="2">
        <v>2888558</v>
      </c>
      <c r="Q696" s="193">
        <v>49.925728822000004</v>
      </c>
      <c r="R696" s="111">
        <v>0</v>
      </c>
      <c r="S696" s="111">
        <v>0</v>
      </c>
      <c r="T696" s="111">
        <v>0.13299232699999999</v>
      </c>
      <c r="U696" s="111">
        <v>0.86700767300000003</v>
      </c>
      <c r="V696" s="110">
        <f t="shared" si="145"/>
        <v>4.8939088093440372E-2</v>
      </c>
      <c r="W696" s="110">
        <v>0.33946874999999999</v>
      </c>
      <c r="X696" s="110">
        <v>0.28728230900000001</v>
      </c>
      <c r="Y696" s="110">
        <f t="shared" si="146"/>
        <v>0.28728230857614462</v>
      </c>
      <c r="Z696" s="2" t="s">
        <v>532</v>
      </c>
      <c r="AA696" s="2" t="s">
        <v>532</v>
      </c>
      <c r="AB696" s="2">
        <v>0.22500000000000001</v>
      </c>
      <c r="AC696" s="110">
        <v>0.29683593699999999</v>
      </c>
      <c r="AD696" s="44">
        <f t="shared" si="147"/>
        <v>0</v>
      </c>
      <c r="AE696" s="44">
        <f t="shared" si="148"/>
        <v>0</v>
      </c>
      <c r="AF696" s="44">
        <f t="shared" si="149"/>
        <v>4.1625906790899601</v>
      </c>
      <c r="AG696" s="44">
        <f t="shared" si="150"/>
        <v>35.800906528167232</v>
      </c>
      <c r="AH696" s="44">
        <f t="shared" si="151"/>
        <v>39.963497207257191</v>
      </c>
      <c r="AI696" s="44">
        <v>9.75</v>
      </c>
      <c r="AJ696" s="111">
        <f t="shared" si="152"/>
        <v>4.098820226385353</v>
      </c>
      <c r="AK696" s="2">
        <f t="shared" si="153"/>
        <v>5293</v>
      </c>
    </row>
    <row r="697" spans="1:37">
      <c r="A697" s="2">
        <v>163</v>
      </c>
      <c r="B697" s="2" t="s">
        <v>218</v>
      </c>
      <c r="C697" s="2" t="s">
        <v>534</v>
      </c>
      <c r="D697" s="2" t="s">
        <v>533</v>
      </c>
      <c r="E697" s="2" t="s">
        <v>768</v>
      </c>
      <c r="F697" s="2" t="s">
        <v>64</v>
      </c>
      <c r="H697" s="2" t="s">
        <v>880</v>
      </c>
      <c r="I697" s="2">
        <v>2606</v>
      </c>
      <c r="J697" s="193">
        <v>0</v>
      </c>
      <c r="K697" s="110">
        <f t="shared" si="140"/>
        <v>0</v>
      </c>
      <c r="L697" s="44">
        <f t="shared" si="141"/>
        <v>0</v>
      </c>
      <c r="M697" s="44">
        <f t="shared" si="142"/>
        <v>0</v>
      </c>
      <c r="N697" s="44">
        <f t="shared" si="143"/>
        <v>0</v>
      </c>
      <c r="O697" s="44">
        <f t="shared" si="144"/>
        <v>0</v>
      </c>
      <c r="P697" s="2">
        <v>576249</v>
      </c>
      <c r="Q697" s="193"/>
      <c r="R697" s="111">
        <f>1-S697-T697-U697</f>
        <v>0</v>
      </c>
      <c r="S697" s="111">
        <v>0.63193277310924401</v>
      </c>
      <c r="T697" s="111">
        <v>0.36806722689075599</v>
      </c>
      <c r="U697" s="111">
        <v>0</v>
      </c>
      <c r="V697" s="110">
        <f t="shared" si="145"/>
        <v>0</v>
      </c>
      <c r="W697" s="110">
        <v>0.22578124999999999</v>
      </c>
      <c r="X697" s="110">
        <v>0.22500000000000001</v>
      </c>
      <c r="Y697" s="110">
        <f t="shared" si="146"/>
        <v>0.19340336134453778</v>
      </c>
      <c r="Z697" s="2">
        <v>0.1</v>
      </c>
      <c r="AA697" s="2">
        <v>0.17499999999999999</v>
      </c>
      <c r="AB697" s="2">
        <v>0.22500000000000001</v>
      </c>
      <c r="AC697" s="110"/>
      <c r="AD697" s="44">
        <f t="shared" si="147"/>
        <v>0</v>
      </c>
      <c r="AE697" s="44">
        <f t="shared" si="148"/>
        <v>0</v>
      </c>
      <c r="AF697" s="44">
        <f t="shared" si="149"/>
        <v>0</v>
      </c>
      <c r="AG697" s="44">
        <f t="shared" si="150"/>
        <v>0</v>
      </c>
      <c r="AH697" s="44">
        <f t="shared" si="151"/>
        <v>0</v>
      </c>
      <c r="AI697" s="44">
        <v>6.37</v>
      </c>
      <c r="AJ697" s="111">
        <f t="shared" si="152"/>
        <v>0</v>
      </c>
      <c r="AK697" s="2">
        <f t="shared" si="153"/>
        <v>0</v>
      </c>
    </row>
    <row r="698" spans="1:37">
      <c r="A698" s="2">
        <v>165</v>
      </c>
      <c r="B698" s="2" t="s">
        <v>220</v>
      </c>
      <c r="C698" s="2" t="s">
        <v>10</v>
      </c>
      <c r="D698" s="2" t="s">
        <v>438</v>
      </c>
      <c r="E698" s="2" t="s">
        <v>768</v>
      </c>
      <c r="F698" s="2" t="s">
        <v>64</v>
      </c>
      <c r="H698" s="2" t="s">
        <v>880</v>
      </c>
      <c r="I698" s="2">
        <v>285</v>
      </c>
      <c r="J698" s="193">
        <v>0</v>
      </c>
      <c r="K698" s="110">
        <f t="shared" si="140"/>
        <v>0</v>
      </c>
      <c r="L698" s="44">
        <f t="shared" si="141"/>
        <v>0</v>
      </c>
      <c r="M698" s="44">
        <f t="shared" si="142"/>
        <v>0</v>
      </c>
      <c r="N698" s="44">
        <f t="shared" si="143"/>
        <v>0</v>
      </c>
      <c r="O698" s="44">
        <f t="shared" si="144"/>
        <v>0</v>
      </c>
      <c r="P698" s="2">
        <v>434403</v>
      </c>
      <c r="Q698" s="193">
        <v>0</v>
      </c>
      <c r="R698" s="111">
        <v>0</v>
      </c>
      <c r="S698" s="111">
        <v>0</v>
      </c>
      <c r="T698" s="111">
        <v>0.245529412</v>
      </c>
      <c r="U698" s="111">
        <v>0.754470588</v>
      </c>
      <c r="V698" s="110">
        <f t="shared" si="145"/>
        <v>0</v>
      </c>
      <c r="W698" s="110">
        <v>0.32778124999999997</v>
      </c>
      <c r="X698" s="110">
        <v>0.271740127</v>
      </c>
      <c r="Y698" s="110">
        <f t="shared" si="146"/>
        <v>0.27174012666883507</v>
      </c>
      <c r="Z698" s="2" t="s">
        <v>532</v>
      </c>
      <c r="AA698" s="2" t="s">
        <v>532</v>
      </c>
      <c r="AB698" s="2">
        <v>0.22500000000000001</v>
      </c>
      <c r="AC698" s="110">
        <v>0.28695089299999998</v>
      </c>
      <c r="AD698" s="44">
        <f t="shared" si="147"/>
        <v>0</v>
      </c>
      <c r="AE698" s="44">
        <f t="shared" si="148"/>
        <v>0</v>
      </c>
      <c r="AF698" s="44">
        <f t="shared" si="149"/>
        <v>0</v>
      </c>
      <c r="AG698" s="44">
        <f t="shared" si="150"/>
        <v>0</v>
      </c>
      <c r="AH698" s="44">
        <f t="shared" si="151"/>
        <v>0</v>
      </c>
      <c r="AI698" s="44">
        <v>2.113888889</v>
      </c>
      <c r="AJ698" s="111">
        <f t="shared" si="152"/>
        <v>0</v>
      </c>
      <c r="AK698" s="2">
        <f t="shared" si="153"/>
        <v>0</v>
      </c>
    </row>
    <row r="699" spans="1:37">
      <c r="A699" s="2">
        <v>166</v>
      </c>
      <c r="B699" s="2" t="s">
        <v>221</v>
      </c>
      <c r="C699" s="2" t="s">
        <v>9</v>
      </c>
      <c r="D699" s="2" t="s">
        <v>439</v>
      </c>
      <c r="E699" s="2" t="s">
        <v>768</v>
      </c>
      <c r="F699" s="2" t="s">
        <v>64</v>
      </c>
      <c r="H699" s="2" t="s">
        <v>880</v>
      </c>
      <c r="I699" s="2">
        <v>2392</v>
      </c>
      <c r="J699" s="193">
        <v>2</v>
      </c>
      <c r="K699" s="110">
        <f t="shared" si="140"/>
        <v>8.3612040133779263E-4</v>
      </c>
      <c r="L699" s="44">
        <f t="shared" si="141"/>
        <v>0</v>
      </c>
      <c r="M699" s="44">
        <f t="shared" si="142"/>
        <v>0</v>
      </c>
      <c r="N699" s="44">
        <f t="shared" si="143"/>
        <v>0</v>
      </c>
      <c r="O699" s="44">
        <f t="shared" si="144"/>
        <v>0.01</v>
      </c>
      <c r="P699" s="2">
        <v>583721</v>
      </c>
      <c r="Q699" s="193">
        <v>2.3727929520000002</v>
      </c>
      <c r="R699" s="111">
        <v>0</v>
      </c>
      <c r="S699" s="111">
        <v>0</v>
      </c>
      <c r="T699" s="111">
        <v>0</v>
      </c>
      <c r="U699" s="111">
        <v>1</v>
      </c>
      <c r="V699" s="110">
        <f t="shared" si="145"/>
        <v>8.3612040133779263E-4</v>
      </c>
      <c r="W699" s="110">
        <v>0.42499999999999999</v>
      </c>
      <c r="X699" s="110">
        <v>0.34371875000000002</v>
      </c>
      <c r="Y699" s="110">
        <f t="shared" si="146"/>
        <v>0.34371875000000002</v>
      </c>
      <c r="Z699" s="2" t="s">
        <v>532</v>
      </c>
      <c r="AA699" s="2" t="s">
        <v>532</v>
      </c>
      <c r="AB699" s="2" t="s">
        <v>532</v>
      </c>
      <c r="AC699" s="110">
        <v>0.34371875000000002</v>
      </c>
      <c r="AD699" s="44">
        <f t="shared" si="147"/>
        <v>0</v>
      </c>
      <c r="AE699" s="44">
        <f t="shared" si="148"/>
        <v>0</v>
      </c>
      <c r="AF699" s="44">
        <f t="shared" si="149"/>
        <v>0</v>
      </c>
      <c r="AG699" s="44">
        <f t="shared" si="150"/>
        <v>3.0109762500000001E-2</v>
      </c>
      <c r="AH699" s="44">
        <f t="shared" si="151"/>
        <v>3.0109762500000001E-2</v>
      </c>
      <c r="AI699" s="44">
        <v>105.62805555600001</v>
      </c>
      <c r="AJ699" s="111">
        <f t="shared" si="152"/>
        <v>2.8505459408023414E-4</v>
      </c>
      <c r="AK699" s="2">
        <f t="shared" si="153"/>
        <v>3</v>
      </c>
    </row>
    <row r="700" spans="1:37">
      <c r="A700" s="2">
        <v>167</v>
      </c>
      <c r="B700" s="2" t="s">
        <v>222</v>
      </c>
      <c r="C700" s="2" t="s">
        <v>9</v>
      </c>
      <c r="D700" s="2" t="s">
        <v>439</v>
      </c>
      <c r="E700" s="2" t="s">
        <v>768</v>
      </c>
      <c r="F700" s="2" t="s">
        <v>64</v>
      </c>
      <c r="H700" s="2" t="s">
        <v>880</v>
      </c>
      <c r="I700" s="2">
        <v>3472</v>
      </c>
      <c r="J700" s="193">
        <v>6</v>
      </c>
      <c r="K700" s="110">
        <f t="shared" si="140"/>
        <v>1.7281105990783411E-3</v>
      </c>
      <c r="L700" s="44">
        <f t="shared" si="141"/>
        <v>0</v>
      </c>
      <c r="M700" s="44">
        <f t="shared" si="142"/>
        <v>0</v>
      </c>
      <c r="N700" s="44">
        <f t="shared" si="143"/>
        <v>0</v>
      </c>
      <c r="O700" s="44">
        <f t="shared" si="144"/>
        <v>0.03</v>
      </c>
      <c r="P700" s="2">
        <v>646040</v>
      </c>
      <c r="Q700" s="193">
        <v>1.9721745939999999</v>
      </c>
      <c r="R700" s="111">
        <v>0</v>
      </c>
      <c r="S700" s="111">
        <v>0</v>
      </c>
      <c r="T700" s="111">
        <v>0</v>
      </c>
      <c r="U700" s="111">
        <v>1</v>
      </c>
      <c r="V700" s="110">
        <f t="shared" si="145"/>
        <v>1.7281105990783411E-3</v>
      </c>
      <c r="W700" s="110">
        <v>0.42659374999999994</v>
      </c>
      <c r="X700" s="110">
        <v>0.35912500000000003</v>
      </c>
      <c r="Y700" s="110">
        <f t="shared" si="146"/>
        <v>0.35912500000000003</v>
      </c>
      <c r="Z700" s="2" t="s">
        <v>532</v>
      </c>
      <c r="AA700" s="2" t="s">
        <v>532</v>
      </c>
      <c r="AB700" s="2" t="s">
        <v>532</v>
      </c>
      <c r="AC700" s="110">
        <v>0.35912500000000003</v>
      </c>
      <c r="AD700" s="44">
        <f t="shared" si="147"/>
        <v>0</v>
      </c>
      <c r="AE700" s="44">
        <f t="shared" si="148"/>
        <v>0</v>
      </c>
      <c r="AF700" s="44">
        <f t="shared" si="149"/>
        <v>0</v>
      </c>
      <c r="AG700" s="44">
        <f t="shared" si="150"/>
        <v>9.4378050000000005E-2</v>
      </c>
      <c r="AH700" s="44">
        <f t="shared" si="151"/>
        <v>9.4378050000000005E-2</v>
      </c>
      <c r="AI700" s="44">
        <v>105.62805555600001</v>
      </c>
      <c r="AJ700" s="111">
        <f t="shared" si="152"/>
        <v>8.9349415269662259E-4</v>
      </c>
      <c r="AK700" s="2">
        <f t="shared" si="153"/>
        <v>10</v>
      </c>
    </row>
    <row r="701" spans="1:37">
      <c r="A701" s="2">
        <v>168</v>
      </c>
      <c r="B701" s="2" t="s">
        <v>223</v>
      </c>
      <c r="C701" s="2" t="s">
        <v>9</v>
      </c>
      <c r="D701" s="2" t="s">
        <v>439</v>
      </c>
      <c r="E701" s="2" t="s">
        <v>768</v>
      </c>
      <c r="F701" s="2" t="s">
        <v>64</v>
      </c>
      <c r="H701" s="2" t="s">
        <v>880</v>
      </c>
      <c r="I701" s="2">
        <v>2699</v>
      </c>
      <c r="J701" s="193">
        <v>2</v>
      </c>
      <c r="K701" s="110">
        <f t="shared" si="140"/>
        <v>7.4101519081141163E-4</v>
      </c>
      <c r="L701" s="44">
        <f t="shared" si="141"/>
        <v>0</v>
      </c>
      <c r="M701" s="44">
        <f t="shared" si="142"/>
        <v>0</v>
      </c>
      <c r="N701" s="44">
        <f t="shared" si="143"/>
        <v>0</v>
      </c>
      <c r="O701" s="44">
        <f t="shared" si="144"/>
        <v>0.01</v>
      </c>
      <c r="P701" s="2">
        <v>488629</v>
      </c>
      <c r="Q701" s="193">
        <v>2.5298858900000001</v>
      </c>
      <c r="R701" s="111">
        <v>0</v>
      </c>
      <c r="S701" s="111">
        <v>0</v>
      </c>
      <c r="T701" s="111">
        <v>0</v>
      </c>
      <c r="U701" s="111">
        <v>1</v>
      </c>
      <c r="V701" s="110">
        <f t="shared" si="145"/>
        <v>7.4101519081141163E-4</v>
      </c>
      <c r="W701" s="110">
        <v>0.32087499999999997</v>
      </c>
      <c r="X701" s="110">
        <v>0.27943750000000001</v>
      </c>
      <c r="Y701" s="110">
        <f t="shared" si="146"/>
        <v>0.27943750000000001</v>
      </c>
      <c r="Z701" s="2" t="s">
        <v>532</v>
      </c>
      <c r="AA701" s="2" t="s">
        <v>532</v>
      </c>
      <c r="AB701" s="2" t="s">
        <v>532</v>
      </c>
      <c r="AC701" s="110">
        <v>0.27943750000000001</v>
      </c>
      <c r="AD701" s="44">
        <f t="shared" si="147"/>
        <v>0</v>
      </c>
      <c r="AE701" s="44">
        <f t="shared" si="148"/>
        <v>0</v>
      </c>
      <c r="AF701" s="44">
        <f t="shared" si="149"/>
        <v>0</v>
      </c>
      <c r="AG701" s="44">
        <f t="shared" si="150"/>
        <v>2.4478725E-2</v>
      </c>
      <c r="AH701" s="44">
        <f t="shared" si="151"/>
        <v>2.4478725E-2</v>
      </c>
      <c r="AI701" s="44">
        <v>105.62805555600001</v>
      </c>
      <c r="AJ701" s="111">
        <f t="shared" si="152"/>
        <v>2.31744538618552E-4</v>
      </c>
      <c r="AK701" s="2">
        <f t="shared" si="153"/>
        <v>3</v>
      </c>
    </row>
    <row r="702" spans="1:37">
      <c r="A702" s="2">
        <v>169</v>
      </c>
      <c r="B702" s="2" t="s">
        <v>224</v>
      </c>
      <c r="C702" s="2" t="s">
        <v>9</v>
      </c>
      <c r="D702" s="2" t="s">
        <v>439</v>
      </c>
      <c r="E702" s="2" t="s">
        <v>768</v>
      </c>
      <c r="F702" s="2" t="s">
        <v>64</v>
      </c>
      <c r="H702" s="2" t="s">
        <v>880</v>
      </c>
      <c r="I702" s="2">
        <v>3430</v>
      </c>
      <c r="J702" s="193">
        <v>4</v>
      </c>
      <c r="K702" s="110">
        <f t="shared" si="140"/>
        <v>1.1661807580174927E-3</v>
      </c>
      <c r="L702" s="44">
        <f t="shared" si="141"/>
        <v>0</v>
      </c>
      <c r="M702" s="44">
        <f t="shared" si="142"/>
        <v>0</v>
      </c>
      <c r="N702" s="44">
        <f t="shared" si="143"/>
        <v>3.17279412E-3</v>
      </c>
      <c r="O702" s="44">
        <f t="shared" si="144"/>
        <v>1.6827205880000001E-2</v>
      </c>
      <c r="P702" s="2">
        <v>1144280</v>
      </c>
      <c r="Q702" s="193">
        <v>1.0993730740000001</v>
      </c>
      <c r="R702" s="111">
        <v>0</v>
      </c>
      <c r="S702" s="111">
        <v>0</v>
      </c>
      <c r="T702" s="111">
        <v>0.15863970599999999</v>
      </c>
      <c r="U702" s="111">
        <v>0.84136029400000001</v>
      </c>
      <c r="V702" s="110">
        <f t="shared" si="145"/>
        <v>1.1661807580174927E-3</v>
      </c>
      <c r="W702" s="110">
        <v>0.35168749999999993</v>
      </c>
      <c r="X702" s="110">
        <v>0.27884705900000001</v>
      </c>
      <c r="Y702" s="110">
        <f t="shared" si="146"/>
        <v>0.27884705881599997</v>
      </c>
      <c r="Z702" s="2" t="s">
        <v>532</v>
      </c>
      <c r="AA702" s="2" t="s">
        <v>532</v>
      </c>
      <c r="AB702" s="2">
        <v>0.22500000000000001</v>
      </c>
      <c r="AC702" s="110">
        <v>0.28899999999999998</v>
      </c>
      <c r="AD702" s="44">
        <f t="shared" si="147"/>
        <v>0</v>
      </c>
      <c r="AE702" s="44">
        <f t="shared" si="148"/>
        <v>0</v>
      </c>
      <c r="AF702" s="44">
        <f t="shared" si="149"/>
        <v>6.2535772105200005E-3</v>
      </c>
      <c r="AG702" s="44">
        <f t="shared" si="150"/>
        <v>4.2600427494043198E-2</v>
      </c>
      <c r="AH702" s="44">
        <f t="shared" si="151"/>
        <v>4.8854004704563199E-2</v>
      </c>
      <c r="AI702" s="44">
        <v>105.62805555600001</v>
      </c>
      <c r="AJ702" s="111">
        <f t="shared" si="152"/>
        <v>4.6250974182387224E-4</v>
      </c>
      <c r="AK702" s="2">
        <f t="shared" si="153"/>
        <v>7</v>
      </c>
    </row>
    <row r="703" spans="1:37">
      <c r="A703" s="2">
        <v>170</v>
      </c>
      <c r="B703" s="2" t="s">
        <v>225</v>
      </c>
      <c r="C703" s="2" t="s">
        <v>9</v>
      </c>
      <c r="D703" s="2" t="s">
        <v>439</v>
      </c>
      <c r="E703" s="2" t="s">
        <v>768</v>
      </c>
      <c r="F703" s="2" t="s">
        <v>64</v>
      </c>
      <c r="H703" s="2" t="s">
        <v>880</v>
      </c>
      <c r="I703" s="2">
        <v>5127</v>
      </c>
      <c r="J703" s="193">
        <v>18</v>
      </c>
      <c r="K703" s="110">
        <f t="shared" si="140"/>
        <v>3.5108250438853129E-3</v>
      </c>
      <c r="L703" s="44">
        <f t="shared" si="141"/>
        <v>0</v>
      </c>
      <c r="M703" s="44">
        <f t="shared" si="142"/>
        <v>0</v>
      </c>
      <c r="N703" s="44">
        <f t="shared" si="143"/>
        <v>3.573529416E-2</v>
      </c>
      <c r="O703" s="44">
        <f t="shared" si="144"/>
        <v>5.4264705839999997E-2</v>
      </c>
      <c r="P703" s="2">
        <v>2035351</v>
      </c>
      <c r="Q703" s="193">
        <v>0.61368351099999996</v>
      </c>
      <c r="R703" s="111">
        <v>0</v>
      </c>
      <c r="S703" s="111">
        <v>0</v>
      </c>
      <c r="T703" s="111">
        <v>0.39705882399999998</v>
      </c>
      <c r="U703" s="111">
        <v>0.60294117599999997</v>
      </c>
      <c r="V703" s="110">
        <f t="shared" si="145"/>
        <v>3.5108250438853129E-3</v>
      </c>
      <c r="W703" s="110">
        <v>0.31396875000000002</v>
      </c>
      <c r="X703" s="110">
        <v>0.25461948499999998</v>
      </c>
      <c r="Y703" s="110">
        <f t="shared" si="146"/>
        <v>0.25461948527099998</v>
      </c>
      <c r="Z703" s="2" t="s">
        <v>532</v>
      </c>
      <c r="AA703" s="2" t="s">
        <v>532</v>
      </c>
      <c r="AB703" s="2">
        <v>0.22500000000000001</v>
      </c>
      <c r="AC703" s="110">
        <v>0.27412500000000001</v>
      </c>
      <c r="AD703" s="44">
        <f t="shared" si="147"/>
        <v>0</v>
      </c>
      <c r="AE703" s="44">
        <f t="shared" si="148"/>
        <v>0</v>
      </c>
      <c r="AF703" s="44">
        <f t="shared" si="149"/>
        <v>7.0434264789360004E-2</v>
      </c>
      <c r="AG703" s="44">
        <f t="shared" si="150"/>
        <v>0.1303077373982964</v>
      </c>
      <c r="AH703" s="44">
        <f t="shared" si="151"/>
        <v>0.20074200218765642</v>
      </c>
      <c r="AI703" s="44">
        <v>105.62805555600001</v>
      </c>
      <c r="AJ703" s="111">
        <f t="shared" si="152"/>
        <v>1.9004610198587873E-3</v>
      </c>
      <c r="AK703" s="2">
        <f t="shared" si="153"/>
        <v>30</v>
      </c>
    </row>
    <row r="704" spans="1:37">
      <c r="A704" s="2">
        <v>171</v>
      </c>
      <c r="B704" s="2" t="s">
        <v>226</v>
      </c>
      <c r="C704" s="2" t="s">
        <v>9</v>
      </c>
      <c r="D704" s="2" t="s">
        <v>439</v>
      </c>
      <c r="E704" s="2" t="s">
        <v>768</v>
      </c>
      <c r="F704" s="2" t="s">
        <v>64</v>
      </c>
      <c r="H704" s="2" t="s">
        <v>880</v>
      </c>
      <c r="I704" s="2">
        <v>1549</v>
      </c>
      <c r="J704" s="193">
        <v>5</v>
      </c>
      <c r="K704" s="110">
        <f t="shared" si="140"/>
        <v>3.2278889606197547E-3</v>
      </c>
      <c r="L704" s="44">
        <f t="shared" si="141"/>
        <v>0</v>
      </c>
      <c r="M704" s="44">
        <f t="shared" si="142"/>
        <v>0</v>
      </c>
      <c r="N704" s="44">
        <f t="shared" si="143"/>
        <v>0</v>
      </c>
      <c r="O704" s="44">
        <f t="shared" si="144"/>
        <v>2.5000000000000001E-2</v>
      </c>
      <c r="P704" s="2">
        <v>404068</v>
      </c>
      <c r="Q704" s="193">
        <v>2.3814206709999999</v>
      </c>
      <c r="R704" s="111">
        <v>0</v>
      </c>
      <c r="S704" s="111">
        <v>0</v>
      </c>
      <c r="T704" s="111">
        <v>0</v>
      </c>
      <c r="U704" s="111">
        <v>1</v>
      </c>
      <c r="V704" s="110">
        <f t="shared" si="145"/>
        <v>3.2278889606197547E-3</v>
      </c>
      <c r="W704" s="110">
        <v>0.40587500000000004</v>
      </c>
      <c r="X704" s="110">
        <v>0.35434375000000001</v>
      </c>
      <c r="Y704" s="110">
        <f t="shared" si="146"/>
        <v>0.35434375000000001</v>
      </c>
      <c r="Z704" s="2" t="s">
        <v>532</v>
      </c>
      <c r="AA704" s="2" t="s">
        <v>532</v>
      </c>
      <c r="AB704" s="2" t="s">
        <v>532</v>
      </c>
      <c r="AC704" s="110">
        <v>0.35434375000000001</v>
      </c>
      <c r="AD704" s="44">
        <f t="shared" si="147"/>
        <v>0</v>
      </c>
      <c r="AE704" s="44">
        <f t="shared" si="148"/>
        <v>0</v>
      </c>
      <c r="AF704" s="44">
        <f t="shared" si="149"/>
        <v>0</v>
      </c>
      <c r="AG704" s="44">
        <f t="shared" si="150"/>
        <v>7.7601281250000015E-2</v>
      </c>
      <c r="AH704" s="44">
        <f t="shared" si="151"/>
        <v>7.7601281250000015E-2</v>
      </c>
      <c r="AI704" s="44">
        <v>105.62805555600001</v>
      </c>
      <c r="AJ704" s="111">
        <f t="shared" si="152"/>
        <v>7.3466543373847061E-4</v>
      </c>
      <c r="AK704" s="2">
        <f t="shared" si="153"/>
        <v>8</v>
      </c>
    </row>
    <row r="705" spans="1:37">
      <c r="A705" s="2">
        <v>172</v>
      </c>
      <c r="B705" s="2" t="s">
        <v>227</v>
      </c>
      <c r="C705" s="2" t="s">
        <v>9</v>
      </c>
      <c r="D705" s="2" t="s">
        <v>439</v>
      </c>
      <c r="E705" s="2" t="s">
        <v>768</v>
      </c>
      <c r="F705" s="2" t="s">
        <v>64</v>
      </c>
      <c r="H705" s="2" t="s">
        <v>880</v>
      </c>
      <c r="I705" s="2">
        <v>1442</v>
      </c>
      <c r="J705" s="193">
        <v>0</v>
      </c>
      <c r="K705" s="110">
        <f t="shared" si="140"/>
        <v>0</v>
      </c>
      <c r="L705" s="44">
        <f t="shared" si="141"/>
        <v>0</v>
      </c>
      <c r="M705" s="44">
        <f t="shared" si="142"/>
        <v>0</v>
      </c>
      <c r="N705" s="44">
        <f t="shared" si="143"/>
        <v>0</v>
      </c>
      <c r="O705" s="44">
        <f t="shared" si="144"/>
        <v>0</v>
      </c>
      <c r="P705" s="2">
        <v>1273613</v>
      </c>
      <c r="Q705" s="193">
        <v>0.15344136999999999</v>
      </c>
      <c r="R705" s="111">
        <v>0</v>
      </c>
      <c r="S705" s="111">
        <v>0</v>
      </c>
      <c r="T705" s="111">
        <v>0</v>
      </c>
      <c r="U705" s="111">
        <v>1</v>
      </c>
      <c r="V705" s="110">
        <f t="shared" si="145"/>
        <v>0</v>
      </c>
      <c r="W705" s="110">
        <v>0.35646875</v>
      </c>
      <c r="X705" s="110">
        <v>0.31869687499999999</v>
      </c>
      <c r="Y705" s="110">
        <f t="shared" si="146"/>
        <v>0.31869687499999999</v>
      </c>
      <c r="Z705" s="2" t="s">
        <v>532</v>
      </c>
      <c r="AA705" s="2" t="s">
        <v>532</v>
      </c>
      <c r="AB705" s="2" t="s">
        <v>532</v>
      </c>
      <c r="AC705" s="110">
        <v>0.31869687499999999</v>
      </c>
      <c r="AD705" s="44">
        <f t="shared" si="147"/>
        <v>0</v>
      </c>
      <c r="AE705" s="44">
        <f t="shared" si="148"/>
        <v>0</v>
      </c>
      <c r="AF705" s="44">
        <f t="shared" si="149"/>
        <v>0</v>
      </c>
      <c r="AG705" s="44">
        <f t="shared" si="150"/>
        <v>0</v>
      </c>
      <c r="AH705" s="44">
        <f t="shared" si="151"/>
        <v>0</v>
      </c>
      <c r="AI705" s="44">
        <v>105.62805555600001</v>
      </c>
      <c r="AJ705" s="111">
        <f t="shared" si="152"/>
        <v>0</v>
      </c>
      <c r="AK705" s="2">
        <f t="shared" si="153"/>
        <v>0</v>
      </c>
    </row>
    <row r="706" spans="1:37">
      <c r="A706" s="2">
        <v>173</v>
      </c>
      <c r="B706" s="2" t="s">
        <v>228</v>
      </c>
      <c r="C706" s="2" t="s">
        <v>9</v>
      </c>
      <c r="D706" s="2" t="s">
        <v>439</v>
      </c>
      <c r="E706" s="2" t="s">
        <v>768</v>
      </c>
      <c r="F706" s="2" t="s">
        <v>64</v>
      </c>
      <c r="H706" s="2" t="s">
        <v>880</v>
      </c>
      <c r="I706" s="2">
        <v>2813</v>
      </c>
      <c r="J706" s="193">
        <v>0</v>
      </c>
      <c r="K706" s="110">
        <f t="shared" si="140"/>
        <v>0</v>
      </c>
      <c r="L706" s="44">
        <f t="shared" si="141"/>
        <v>0</v>
      </c>
      <c r="M706" s="44">
        <f t="shared" si="142"/>
        <v>0</v>
      </c>
      <c r="N706" s="44">
        <f t="shared" si="143"/>
        <v>0</v>
      </c>
      <c r="O706" s="44">
        <f t="shared" si="144"/>
        <v>0</v>
      </c>
      <c r="P706" s="2">
        <v>2784854</v>
      </c>
      <c r="Q706" s="193">
        <v>0.147390402</v>
      </c>
      <c r="R706" s="111">
        <v>0</v>
      </c>
      <c r="S706" s="111">
        <v>0</v>
      </c>
      <c r="T706" s="111">
        <v>0</v>
      </c>
      <c r="U706" s="111">
        <v>1</v>
      </c>
      <c r="V706" s="110">
        <f t="shared" si="145"/>
        <v>0</v>
      </c>
      <c r="W706" s="110">
        <v>0.45103124999999999</v>
      </c>
      <c r="X706" s="110">
        <v>0.39046874999999998</v>
      </c>
      <c r="Y706" s="110">
        <f t="shared" si="146"/>
        <v>0.39046874999999998</v>
      </c>
      <c r="Z706" s="2" t="s">
        <v>532</v>
      </c>
      <c r="AA706" s="2" t="s">
        <v>532</v>
      </c>
      <c r="AB706" s="2" t="s">
        <v>532</v>
      </c>
      <c r="AC706" s="110">
        <v>0.39046874999999998</v>
      </c>
      <c r="AD706" s="44">
        <f t="shared" si="147"/>
        <v>0</v>
      </c>
      <c r="AE706" s="44">
        <f t="shared" si="148"/>
        <v>0</v>
      </c>
      <c r="AF706" s="44">
        <f t="shared" si="149"/>
        <v>0</v>
      </c>
      <c r="AG706" s="44">
        <f t="shared" si="150"/>
        <v>0</v>
      </c>
      <c r="AH706" s="44">
        <f t="shared" si="151"/>
        <v>0</v>
      </c>
      <c r="AI706" s="44">
        <v>105.62805555600001</v>
      </c>
      <c r="AJ706" s="111">
        <f t="shared" si="152"/>
        <v>0</v>
      </c>
      <c r="AK706" s="2">
        <f t="shared" si="153"/>
        <v>0</v>
      </c>
    </row>
    <row r="707" spans="1:37">
      <c r="A707" s="2">
        <v>174</v>
      </c>
      <c r="B707" s="2" t="s">
        <v>229</v>
      </c>
      <c r="C707" s="2" t="s">
        <v>9</v>
      </c>
      <c r="D707" s="2" t="s">
        <v>439</v>
      </c>
      <c r="E707" s="2" t="s">
        <v>768</v>
      </c>
      <c r="F707" s="2" t="s">
        <v>64</v>
      </c>
      <c r="H707" s="2" t="s">
        <v>880</v>
      </c>
      <c r="I707" s="2">
        <v>3034</v>
      </c>
      <c r="J707" s="193">
        <v>0</v>
      </c>
      <c r="K707" s="110">
        <f t="shared" si="140"/>
        <v>0</v>
      </c>
      <c r="L707" s="44">
        <f t="shared" si="141"/>
        <v>0</v>
      </c>
      <c r="M707" s="44">
        <f t="shared" si="142"/>
        <v>0</v>
      </c>
      <c r="N707" s="44">
        <f t="shared" si="143"/>
        <v>0</v>
      </c>
      <c r="O707" s="44">
        <f t="shared" si="144"/>
        <v>0</v>
      </c>
      <c r="P707" s="2">
        <v>3622303</v>
      </c>
      <c r="Q707" s="193">
        <v>0.200003294</v>
      </c>
      <c r="R707" s="111">
        <v>0</v>
      </c>
      <c r="S707" s="111">
        <v>0</v>
      </c>
      <c r="T707" s="111">
        <v>0</v>
      </c>
      <c r="U707" s="111">
        <v>1</v>
      </c>
      <c r="V707" s="110">
        <f t="shared" si="145"/>
        <v>0</v>
      </c>
      <c r="W707" s="110">
        <v>0.37665624999999997</v>
      </c>
      <c r="X707" s="110">
        <v>0.33080937500000002</v>
      </c>
      <c r="Y707" s="110">
        <f t="shared" si="146"/>
        <v>0.33080937500000002</v>
      </c>
      <c r="Z707" s="2" t="s">
        <v>532</v>
      </c>
      <c r="AA707" s="2" t="s">
        <v>532</v>
      </c>
      <c r="AB707" s="2" t="s">
        <v>532</v>
      </c>
      <c r="AC707" s="110">
        <v>0.33080937500000002</v>
      </c>
      <c r="AD707" s="44">
        <f t="shared" si="147"/>
        <v>0</v>
      </c>
      <c r="AE707" s="44">
        <f t="shared" si="148"/>
        <v>0</v>
      </c>
      <c r="AF707" s="44">
        <f t="shared" si="149"/>
        <v>0</v>
      </c>
      <c r="AG707" s="44">
        <f t="shared" si="150"/>
        <v>0</v>
      </c>
      <c r="AH707" s="44">
        <f t="shared" si="151"/>
        <v>0</v>
      </c>
      <c r="AI707" s="44">
        <v>105.62805555600001</v>
      </c>
      <c r="AJ707" s="111">
        <f t="shared" si="152"/>
        <v>0</v>
      </c>
      <c r="AK707" s="2">
        <f t="shared" si="153"/>
        <v>0</v>
      </c>
    </row>
    <row r="708" spans="1:37">
      <c r="A708" s="2">
        <v>175</v>
      </c>
      <c r="B708" s="2" t="s">
        <v>230</v>
      </c>
      <c r="C708" s="2" t="s">
        <v>9</v>
      </c>
      <c r="D708" s="2" t="s">
        <v>439</v>
      </c>
      <c r="E708" s="2" t="s">
        <v>768</v>
      </c>
      <c r="F708" s="2" t="s">
        <v>64</v>
      </c>
      <c r="H708" s="2" t="s">
        <v>880</v>
      </c>
      <c r="I708" s="2">
        <v>1781</v>
      </c>
      <c r="J708" s="193">
        <v>3</v>
      </c>
      <c r="K708" s="110">
        <f t="shared" si="140"/>
        <v>1.6844469399213925E-3</v>
      </c>
      <c r="L708" s="44">
        <f t="shared" si="141"/>
        <v>0</v>
      </c>
      <c r="M708" s="44">
        <f t="shared" si="142"/>
        <v>0</v>
      </c>
      <c r="N708" s="44">
        <f t="shared" si="143"/>
        <v>0</v>
      </c>
      <c r="O708" s="44">
        <f t="shared" si="144"/>
        <v>1.4999999999999999E-2</v>
      </c>
      <c r="P708" s="2">
        <v>381252</v>
      </c>
      <c r="Q708" s="193">
        <v>3.2684228640000001</v>
      </c>
      <c r="R708" s="111">
        <v>0</v>
      </c>
      <c r="S708" s="111">
        <v>0</v>
      </c>
      <c r="T708" s="111">
        <v>0</v>
      </c>
      <c r="U708" s="111">
        <v>1</v>
      </c>
      <c r="V708" s="110">
        <f t="shared" si="145"/>
        <v>1.6844469399213925E-3</v>
      </c>
      <c r="W708" s="110">
        <v>0.37665624999999997</v>
      </c>
      <c r="X708" s="110">
        <v>0.33080937500000002</v>
      </c>
      <c r="Y708" s="110">
        <f t="shared" si="146"/>
        <v>0.33080937500000002</v>
      </c>
      <c r="Z708" s="2" t="s">
        <v>532</v>
      </c>
      <c r="AA708" s="2" t="s">
        <v>532</v>
      </c>
      <c r="AB708" s="2" t="s">
        <v>532</v>
      </c>
      <c r="AC708" s="110">
        <v>0.33080937500000002</v>
      </c>
      <c r="AD708" s="44">
        <f t="shared" si="147"/>
        <v>0</v>
      </c>
      <c r="AE708" s="44">
        <f t="shared" si="148"/>
        <v>0</v>
      </c>
      <c r="AF708" s="44">
        <f t="shared" si="149"/>
        <v>0</v>
      </c>
      <c r="AG708" s="44">
        <f t="shared" si="150"/>
        <v>4.3468351874999998E-2</v>
      </c>
      <c r="AH708" s="44">
        <f t="shared" si="151"/>
        <v>4.3468351874999998E-2</v>
      </c>
      <c r="AI708" s="44">
        <v>105.62805555600001</v>
      </c>
      <c r="AJ708" s="111">
        <f t="shared" si="152"/>
        <v>4.1152278763623287E-4</v>
      </c>
      <c r="AK708" s="2">
        <f t="shared" si="153"/>
        <v>5</v>
      </c>
    </row>
    <row r="709" spans="1:37">
      <c r="A709" s="2">
        <v>176</v>
      </c>
      <c r="B709" s="2" t="s">
        <v>231</v>
      </c>
      <c r="C709" s="2" t="s">
        <v>9</v>
      </c>
      <c r="D709" s="2" t="s">
        <v>439</v>
      </c>
      <c r="E709" s="2" t="s">
        <v>768</v>
      </c>
      <c r="F709" s="2" t="s">
        <v>64</v>
      </c>
      <c r="H709" s="2" t="s">
        <v>880</v>
      </c>
      <c r="I709" s="2">
        <v>4995</v>
      </c>
      <c r="J709" s="193">
        <v>0</v>
      </c>
      <c r="K709" s="110">
        <f t="shared" si="140"/>
        <v>0</v>
      </c>
      <c r="L709" s="44">
        <f t="shared" si="141"/>
        <v>0</v>
      </c>
      <c r="M709" s="44">
        <f t="shared" si="142"/>
        <v>0</v>
      </c>
      <c r="N709" s="44">
        <f t="shared" si="143"/>
        <v>0</v>
      </c>
      <c r="O709" s="44">
        <f t="shared" si="144"/>
        <v>0</v>
      </c>
      <c r="P709" s="2">
        <v>2498749</v>
      </c>
      <c r="Q709" s="193">
        <v>0.22904095099999999</v>
      </c>
      <c r="R709" s="111">
        <v>0</v>
      </c>
      <c r="S709" s="111">
        <v>0</v>
      </c>
      <c r="T709" s="111">
        <v>0</v>
      </c>
      <c r="U709" s="111">
        <v>1</v>
      </c>
      <c r="V709" s="110">
        <f t="shared" si="145"/>
        <v>0</v>
      </c>
      <c r="W709" s="110">
        <v>0.35646875</v>
      </c>
      <c r="X709" s="110">
        <v>0.31869687499999999</v>
      </c>
      <c r="Y709" s="110">
        <f t="shared" si="146"/>
        <v>0.31869687499999999</v>
      </c>
      <c r="Z709" s="2" t="s">
        <v>532</v>
      </c>
      <c r="AA709" s="2" t="s">
        <v>532</v>
      </c>
      <c r="AB709" s="2" t="s">
        <v>532</v>
      </c>
      <c r="AC709" s="110">
        <v>0.31869687499999999</v>
      </c>
      <c r="AD709" s="44">
        <f t="shared" si="147"/>
        <v>0</v>
      </c>
      <c r="AE709" s="44">
        <f t="shared" si="148"/>
        <v>0</v>
      </c>
      <c r="AF709" s="44">
        <f t="shared" si="149"/>
        <v>0</v>
      </c>
      <c r="AG709" s="44">
        <f t="shared" si="150"/>
        <v>0</v>
      </c>
      <c r="AH709" s="44">
        <f t="shared" si="151"/>
        <v>0</v>
      </c>
      <c r="AI709" s="44">
        <v>105.62805555600001</v>
      </c>
      <c r="AJ709" s="111">
        <f t="shared" si="152"/>
        <v>0</v>
      </c>
      <c r="AK709" s="2">
        <f t="shared" si="153"/>
        <v>0</v>
      </c>
    </row>
    <row r="710" spans="1:37">
      <c r="A710" s="2">
        <v>177</v>
      </c>
      <c r="B710" s="2" t="s">
        <v>232</v>
      </c>
      <c r="C710" s="2" t="s">
        <v>9</v>
      </c>
      <c r="D710" s="2" t="s">
        <v>439</v>
      </c>
      <c r="E710" s="2" t="s">
        <v>768</v>
      </c>
      <c r="F710" s="2" t="s">
        <v>64</v>
      </c>
      <c r="H710" s="2" t="s">
        <v>880</v>
      </c>
      <c r="I710" s="2">
        <v>2214</v>
      </c>
      <c r="J710" s="193">
        <v>0</v>
      </c>
      <c r="K710" s="110">
        <f t="shared" si="140"/>
        <v>0</v>
      </c>
      <c r="L710" s="44">
        <f t="shared" si="141"/>
        <v>0</v>
      </c>
      <c r="M710" s="44">
        <f t="shared" si="142"/>
        <v>0</v>
      </c>
      <c r="N710" s="44">
        <f t="shared" si="143"/>
        <v>0</v>
      </c>
      <c r="O710" s="44">
        <f t="shared" si="144"/>
        <v>0</v>
      </c>
      <c r="P710" s="2">
        <v>1116260</v>
      </c>
      <c r="Q710" s="193">
        <v>7.0628706999999999E-2</v>
      </c>
      <c r="R710" s="111">
        <v>0</v>
      </c>
      <c r="S710" s="111">
        <v>0</v>
      </c>
      <c r="T710" s="111">
        <v>1</v>
      </c>
      <c r="U710" s="111">
        <v>0</v>
      </c>
      <c r="V710" s="110">
        <f t="shared" si="145"/>
        <v>0</v>
      </c>
      <c r="W710" s="110">
        <v>0.24862499999999998</v>
      </c>
      <c r="X710" s="110">
        <v>0.22500000000000001</v>
      </c>
      <c r="Y710" s="110">
        <f t="shared" si="146"/>
        <v>0.22500000000000001</v>
      </c>
      <c r="Z710" s="2" t="s">
        <v>532</v>
      </c>
      <c r="AA710" s="2" t="s">
        <v>532</v>
      </c>
      <c r="AB710" s="2">
        <v>0.22500000000000001</v>
      </c>
      <c r="AC710" s="110"/>
      <c r="AD710" s="44">
        <f t="shared" si="147"/>
        <v>0</v>
      </c>
      <c r="AE710" s="44">
        <f t="shared" si="148"/>
        <v>0</v>
      </c>
      <c r="AF710" s="44">
        <f t="shared" si="149"/>
        <v>0</v>
      </c>
      <c r="AG710" s="44">
        <f t="shared" si="150"/>
        <v>0</v>
      </c>
      <c r="AH710" s="44">
        <f t="shared" si="151"/>
        <v>0</v>
      </c>
      <c r="AI710" s="44">
        <v>105.62805555600001</v>
      </c>
      <c r="AJ710" s="111">
        <f t="shared" si="152"/>
        <v>0</v>
      </c>
      <c r="AK710" s="2">
        <f t="shared" si="153"/>
        <v>0</v>
      </c>
    </row>
    <row r="711" spans="1:37">
      <c r="A711" s="2">
        <v>178</v>
      </c>
      <c r="B711" s="2" t="s">
        <v>233</v>
      </c>
      <c r="C711" s="2" t="s">
        <v>8</v>
      </c>
      <c r="D711" s="2" t="s">
        <v>440</v>
      </c>
      <c r="E711" s="2" t="s">
        <v>768</v>
      </c>
      <c r="F711" s="2" t="s">
        <v>64</v>
      </c>
      <c r="H711" s="2" t="s">
        <v>880</v>
      </c>
      <c r="I711" s="2">
        <v>18215</v>
      </c>
      <c r="J711" s="193">
        <v>101</v>
      </c>
      <c r="K711" s="110">
        <f t="shared" ref="K711:K774" si="154">J711/I711</f>
        <v>5.5448805929179251E-3</v>
      </c>
      <c r="L711" s="44">
        <f t="shared" ref="L711:L774" si="155">R711*$J711*$D$2/1000</f>
        <v>0</v>
      </c>
      <c r="M711" s="44">
        <f t="shared" ref="M711:M774" si="156">S711*$J711*$D$2/1000</f>
        <v>0</v>
      </c>
      <c r="N711" s="44">
        <f t="shared" ref="N711:N774" si="157">T711*$J711*$D$2/1000</f>
        <v>0.24687151694500001</v>
      </c>
      <c r="O711" s="44">
        <f t="shared" ref="O711:O774" si="158">U711*$J711*$D$2/1000</f>
        <v>0.25812848305500002</v>
      </c>
      <c r="P711" s="2">
        <v>2479350</v>
      </c>
      <c r="Q711" s="193">
        <v>5.8261068969999998</v>
      </c>
      <c r="R711" s="111">
        <v>0</v>
      </c>
      <c r="S711" s="111">
        <v>0</v>
      </c>
      <c r="T711" s="111">
        <v>0.488854489</v>
      </c>
      <c r="U711" s="111">
        <v>0.51114551100000005</v>
      </c>
      <c r="V711" s="110">
        <f t="shared" ref="V711:V774" si="159">K711*(T711+U711)</f>
        <v>5.5448805929179251E-3</v>
      </c>
      <c r="W711" s="110">
        <v>0.28581249999999997</v>
      </c>
      <c r="X711" s="110">
        <v>0.24685147099999999</v>
      </c>
      <c r="Y711" s="110">
        <f t="shared" ref="Y711:Y774" si="160">SUMPRODUCT(R711:U711,Z711:AC711)</f>
        <v>0.24685147059524998</v>
      </c>
      <c r="Z711" s="2" t="s">
        <v>532</v>
      </c>
      <c r="AA711" s="2" t="s">
        <v>532</v>
      </c>
      <c r="AB711" s="2">
        <v>0.22500000000000001</v>
      </c>
      <c r="AC711" s="110">
        <v>0.26774999999999999</v>
      </c>
      <c r="AD711" s="44">
        <f t="shared" ref="AD711:AD774" si="161">IFERROR(L711*Z711*8760/1000,0)</f>
        <v>0</v>
      </c>
      <c r="AE711" s="44">
        <f t="shared" ref="AE711:AE774" si="162">IFERROR(M711*AA711*8760/1000,0)</f>
        <v>0</v>
      </c>
      <c r="AF711" s="44">
        <f t="shared" ref="AF711:AF774" si="163">IFERROR(N711*AB711*8760/1000,0)</f>
        <v>0.48658375989859504</v>
      </c>
      <c r="AG711" s="44">
        <f t="shared" ref="AG711:AG774" si="164">IFERROR(O711*AC711*8760/1000,0)</f>
        <v>0.60543777572067203</v>
      </c>
      <c r="AH711" s="44">
        <f t="shared" ref="AH711:AH774" si="165">AF711+AG711</f>
        <v>1.0920215356192671</v>
      </c>
      <c r="AI711" s="44">
        <v>132.838888889</v>
      </c>
      <c r="AJ711" s="111">
        <f t="shared" ref="AJ711:AJ774" si="166">AH711/AI711</f>
        <v>8.2206464142571892E-3</v>
      </c>
      <c r="AK711" s="2">
        <f t="shared" ref="AK711:AK774" si="167">ROUND((O711+N711)/0.003,0)</f>
        <v>168</v>
      </c>
    </row>
    <row r="712" spans="1:37">
      <c r="A712" s="2">
        <v>179</v>
      </c>
      <c r="B712" s="2" t="s">
        <v>234</v>
      </c>
      <c r="C712" s="2" t="s">
        <v>8</v>
      </c>
      <c r="D712" s="2" t="s">
        <v>440</v>
      </c>
      <c r="E712" s="2" t="s">
        <v>768</v>
      </c>
      <c r="F712" s="2" t="s">
        <v>64</v>
      </c>
      <c r="H712" s="2" t="s">
        <v>880</v>
      </c>
      <c r="I712" s="2">
        <v>35533</v>
      </c>
      <c r="J712" s="193">
        <v>305</v>
      </c>
      <c r="K712" s="110">
        <f t="shared" si="154"/>
        <v>8.5835702023471135E-3</v>
      </c>
      <c r="L712" s="44">
        <f t="shared" si="155"/>
        <v>0</v>
      </c>
      <c r="M712" s="44">
        <f t="shared" si="156"/>
        <v>0</v>
      </c>
      <c r="N712" s="44">
        <f t="shared" si="157"/>
        <v>0.46859520154999995</v>
      </c>
      <c r="O712" s="44">
        <f t="shared" si="158"/>
        <v>1.05640479845</v>
      </c>
      <c r="P712" s="2">
        <v>5323267</v>
      </c>
      <c r="Q712" s="193">
        <v>4.5729492389999997</v>
      </c>
      <c r="R712" s="111">
        <v>0</v>
      </c>
      <c r="S712" s="111">
        <v>0</v>
      </c>
      <c r="T712" s="111">
        <v>0.30727554200000001</v>
      </c>
      <c r="U712" s="111">
        <v>0.69272445800000004</v>
      </c>
      <c r="V712" s="110">
        <f t="shared" si="159"/>
        <v>8.5835702023471135E-3</v>
      </c>
      <c r="W712" s="110">
        <v>0.29112500000000002</v>
      </c>
      <c r="X712" s="110">
        <v>0.25862118899999997</v>
      </c>
      <c r="Y712" s="110">
        <f t="shared" si="160"/>
        <v>0.25862118899163067</v>
      </c>
      <c r="Z712" s="2" t="s">
        <v>532</v>
      </c>
      <c r="AA712" s="2" t="s">
        <v>532</v>
      </c>
      <c r="AB712" s="2">
        <v>0.22500000000000001</v>
      </c>
      <c r="AC712" s="110">
        <v>0.27353472200000001</v>
      </c>
      <c r="AD712" s="44">
        <f t="shared" si="161"/>
        <v>0</v>
      </c>
      <c r="AE712" s="44">
        <f t="shared" si="162"/>
        <v>0</v>
      </c>
      <c r="AF712" s="44">
        <f t="shared" si="163"/>
        <v>0.92360114225504997</v>
      </c>
      <c r="AG712" s="44">
        <f t="shared" si="164"/>
        <v>2.5313193214841441</v>
      </c>
      <c r="AH712" s="44">
        <f t="shared" si="165"/>
        <v>3.4549204637391941</v>
      </c>
      <c r="AI712" s="44">
        <v>132.838888889</v>
      </c>
      <c r="AJ712" s="111">
        <f t="shared" si="166"/>
        <v>2.6008351113401145E-2</v>
      </c>
      <c r="AK712" s="2">
        <f t="shared" si="167"/>
        <v>508</v>
      </c>
    </row>
    <row r="713" spans="1:37">
      <c r="A713" s="2">
        <v>180</v>
      </c>
      <c r="B713" s="2" t="s">
        <v>235</v>
      </c>
      <c r="C713" s="2" t="s">
        <v>8</v>
      </c>
      <c r="D713" s="2" t="s">
        <v>440</v>
      </c>
      <c r="E713" s="2" t="s">
        <v>768</v>
      </c>
      <c r="F713" s="2" t="s">
        <v>64</v>
      </c>
      <c r="H713" s="2" t="s">
        <v>880</v>
      </c>
      <c r="I713" s="2">
        <v>15179</v>
      </c>
      <c r="J713" s="193">
        <v>104</v>
      </c>
      <c r="K713" s="110">
        <f t="shared" si="154"/>
        <v>6.8515712497529482E-3</v>
      </c>
      <c r="L713" s="44">
        <f t="shared" si="155"/>
        <v>0.10294852932</v>
      </c>
      <c r="M713" s="44">
        <f t="shared" si="156"/>
        <v>0.15294117643999999</v>
      </c>
      <c r="N713" s="44">
        <f t="shared" si="157"/>
        <v>0.19512577396</v>
      </c>
      <c r="O713" s="44">
        <f t="shared" si="158"/>
        <v>6.8984520280000003E-2</v>
      </c>
      <c r="P713" s="2">
        <v>3330031</v>
      </c>
      <c r="Q713" s="193">
        <v>0.869496198</v>
      </c>
      <c r="R713" s="111">
        <v>0.19797794099999999</v>
      </c>
      <c r="S713" s="111">
        <v>0.29411764699999998</v>
      </c>
      <c r="T713" s="111">
        <v>0.375241873</v>
      </c>
      <c r="U713" s="111">
        <v>0.132662539</v>
      </c>
      <c r="V713" s="110">
        <f t="shared" si="159"/>
        <v>3.4799432668818765E-3</v>
      </c>
      <c r="W713" s="110">
        <v>0.25659375000000001</v>
      </c>
      <c r="X713" s="110">
        <v>0.23325215699999999</v>
      </c>
      <c r="Y713" s="110">
        <f t="shared" si="160"/>
        <v>0.18973818211653123</v>
      </c>
      <c r="Z713" s="2">
        <v>0.1</v>
      </c>
      <c r="AA713" s="2">
        <v>0.17499999999999999</v>
      </c>
      <c r="AB713" s="2">
        <v>0.22500000000000001</v>
      </c>
      <c r="AC713" s="110">
        <v>0.25659375000000001</v>
      </c>
      <c r="AD713" s="44">
        <f t="shared" si="161"/>
        <v>9.0182911684320008E-2</v>
      </c>
      <c r="AE713" s="44">
        <f t="shared" si="162"/>
        <v>0.23445882348251995</v>
      </c>
      <c r="AF713" s="44">
        <f t="shared" si="163"/>
        <v>0.38459290047516004</v>
      </c>
      <c r="AG713" s="44">
        <f t="shared" si="164"/>
        <v>0.15506073153522318</v>
      </c>
      <c r="AH713" s="44">
        <f t="shared" si="165"/>
        <v>0.53965363201038319</v>
      </c>
      <c r="AI713" s="44">
        <v>132.838888889</v>
      </c>
      <c r="AJ713" s="111">
        <f t="shared" si="166"/>
        <v>4.0624672226919709E-3</v>
      </c>
      <c r="AK713" s="2">
        <f t="shared" si="167"/>
        <v>88</v>
      </c>
    </row>
    <row r="714" spans="1:37">
      <c r="A714" s="2">
        <v>181</v>
      </c>
      <c r="B714" s="2" t="s">
        <v>236</v>
      </c>
      <c r="C714" s="2" t="s">
        <v>8</v>
      </c>
      <c r="D714" s="2" t="s">
        <v>440</v>
      </c>
      <c r="E714" s="2" t="s">
        <v>768</v>
      </c>
      <c r="F714" s="2" t="s">
        <v>64</v>
      </c>
      <c r="H714" s="2" t="s">
        <v>880</v>
      </c>
      <c r="I714" s="2">
        <v>12329</v>
      </c>
      <c r="J714" s="193">
        <v>3</v>
      </c>
      <c r="K714" s="110">
        <f t="shared" si="154"/>
        <v>2.4332873712385432E-4</v>
      </c>
      <c r="L714" s="44">
        <f t="shared" si="155"/>
        <v>0</v>
      </c>
      <c r="M714" s="44">
        <f t="shared" si="156"/>
        <v>3.2788865550000003E-3</v>
      </c>
      <c r="N714" s="44">
        <f t="shared" si="157"/>
        <v>8.9539565850000006E-3</v>
      </c>
      <c r="O714" s="44">
        <f t="shared" si="158"/>
        <v>2.7671568599999998E-3</v>
      </c>
      <c r="P714" s="2">
        <v>4520567</v>
      </c>
      <c r="Q714" s="193">
        <v>0.17770598400000001</v>
      </c>
      <c r="R714" s="111">
        <v>0</v>
      </c>
      <c r="S714" s="111">
        <v>0.218592437</v>
      </c>
      <c r="T714" s="111">
        <v>0.59693043899999998</v>
      </c>
      <c r="U714" s="111">
        <v>0.18447712399999999</v>
      </c>
      <c r="V714" s="110">
        <f t="shared" si="159"/>
        <v>1.9013891548381862E-4</v>
      </c>
      <c r="W714" s="110">
        <v>0.26615624999999998</v>
      </c>
      <c r="X714" s="110">
        <v>0.23471629499999999</v>
      </c>
      <c r="Y714" s="110">
        <f t="shared" si="160"/>
        <v>0.22166276478462499</v>
      </c>
      <c r="Z714" s="2" t="s">
        <v>532</v>
      </c>
      <c r="AA714" s="2">
        <v>0.17499999999999999</v>
      </c>
      <c r="AB714" s="2">
        <v>0.22500000000000001</v>
      </c>
      <c r="AC714" s="110">
        <v>0.26615624999999998</v>
      </c>
      <c r="AD714" s="44">
        <f t="shared" si="161"/>
        <v>0</v>
      </c>
      <c r="AE714" s="44">
        <f t="shared" si="162"/>
        <v>5.0265330888150002E-3</v>
      </c>
      <c r="AF714" s="44">
        <f t="shared" si="163"/>
        <v>1.7648248429035004E-2</v>
      </c>
      <c r="AG714" s="44">
        <f t="shared" si="164"/>
        <v>6.4517057748497237E-3</v>
      </c>
      <c r="AH714" s="44">
        <f t="shared" si="165"/>
        <v>2.4099954203884728E-2</v>
      </c>
      <c r="AI714" s="44">
        <v>132.838888889</v>
      </c>
      <c r="AJ714" s="111">
        <f t="shared" si="166"/>
        <v>1.8142243137868021E-4</v>
      </c>
      <c r="AK714" s="2">
        <f t="shared" si="167"/>
        <v>4</v>
      </c>
    </row>
    <row r="715" spans="1:37">
      <c r="A715" s="2">
        <v>182</v>
      </c>
      <c r="B715" s="2" t="s">
        <v>237</v>
      </c>
      <c r="C715" s="2" t="s">
        <v>8</v>
      </c>
      <c r="D715" s="2" t="s">
        <v>440</v>
      </c>
      <c r="E715" s="2" t="s">
        <v>768</v>
      </c>
      <c r="F715" s="2" t="s">
        <v>64</v>
      </c>
      <c r="H715" s="2" t="s">
        <v>880</v>
      </c>
      <c r="I715" s="2">
        <v>25117</v>
      </c>
      <c r="J715" s="193">
        <v>456</v>
      </c>
      <c r="K715" s="110">
        <f t="shared" si="154"/>
        <v>1.8155034438826292E-2</v>
      </c>
      <c r="L715" s="44">
        <f t="shared" si="155"/>
        <v>0</v>
      </c>
      <c r="M715" s="44">
        <f t="shared" si="156"/>
        <v>0</v>
      </c>
      <c r="N715" s="44">
        <f t="shared" si="157"/>
        <v>0.28677508716</v>
      </c>
      <c r="O715" s="44">
        <f t="shared" si="158"/>
        <v>1.9932249128399999</v>
      </c>
      <c r="P715" s="2">
        <v>2118528</v>
      </c>
      <c r="Q715" s="193">
        <v>15.260620505</v>
      </c>
      <c r="R715" s="111">
        <v>0</v>
      </c>
      <c r="S715" s="111">
        <v>0</v>
      </c>
      <c r="T715" s="111">
        <v>0.12577854699999999</v>
      </c>
      <c r="U715" s="111">
        <v>0.87422145299999998</v>
      </c>
      <c r="V715" s="110">
        <f t="shared" si="159"/>
        <v>1.8155034438826292E-2</v>
      </c>
      <c r="W715" s="110">
        <v>0.29590624999999998</v>
      </c>
      <c r="X715" s="110">
        <v>0.26841055899999999</v>
      </c>
      <c r="Y715" s="110">
        <f t="shared" si="160"/>
        <v>0.26841055902553124</v>
      </c>
      <c r="Z715" s="2" t="s">
        <v>532</v>
      </c>
      <c r="AA715" s="2" t="s">
        <v>532</v>
      </c>
      <c r="AB715" s="2">
        <v>0.22500000000000001</v>
      </c>
      <c r="AC715" s="110">
        <v>0.27465624999999999</v>
      </c>
      <c r="AD715" s="44">
        <f t="shared" si="161"/>
        <v>0</v>
      </c>
      <c r="AE715" s="44">
        <f t="shared" si="162"/>
        <v>0</v>
      </c>
      <c r="AF715" s="44">
        <f t="shared" si="163"/>
        <v>0.56523369679236002</v>
      </c>
      <c r="AG715" s="44">
        <f t="shared" si="164"/>
        <v>4.7956767165127703</v>
      </c>
      <c r="AH715" s="44">
        <f t="shared" si="165"/>
        <v>5.3609104133051302</v>
      </c>
      <c r="AI715" s="44">
        <v>132.838888889</v>
      </c>
      <c r="AJ715" s="111">
        <f t="shared" si="166"/>
        <v>4.0356483392334754E-2</v>
      </c>
      <c r="AK715" s="2">
        <f t="shared" si="167"/>
        <v>760</v>
      </c>
    </row>
    <row r="716" spans="1:37">
      <c r="A716" s="2">
        <v>183</v>
      </c>
      <c r="B716" s="2" t="s">
        <v>238</v>
      </c>
      <c r="C716" s="2" t="s">
        <v>8</v>
      </c>
      <c r="D716" s="2" t="s">
        <v>440</v>
      </c>
      <c r="E716" s="2" t="s">
        <v>768</v>
      </c>
      <c r="F716" s="2" t="s">
        <v>64</v>
      </c>
      <c r="H716" s="2" t="s">
        <v>880</v>
      </c>
      <c r="I716" s="2">
        <v>17786</v>
      </c>
      <c r="J716" s="193">
        <v>155</v>
      </c>
      <c r="K716" s="110">
        <f t="shared" si="154"/>
        <v>8.7147194422579552E-3</v>
      </c>
      <c r="L716" s="44">
        <f t="shared" si="155"/>
        <v>0</v>
      </c>
      <c r="M716" s="44">
        <f t="shared" si="156"/>
        <v>0.24582579174999999</v>
      </c>
      <c r="N716" s="44">
        <f t="shared" si="157"/>
        <v>0.35593891395000005</v>
      </c>
      <c r="O716" s="44">
        <f t="shared" si="158"/>
        <v>0.17323529430000001</v>
      </c>
      <c r="P716" s="2">
        <v>2083496</v>
      </c>
      <c r="Q716" s="193">
        <v>3.2062034709999998</v>
      </c>
      <c r="R716" s="111">
        <v>0</v>
      </c>
      <c r="S716" s="111">
        <v>0.31719457000000001</v>
      </c>
      <c r="T716" s="111">
        <v>0.45927601800000001</v>
      </c>
      <c r="U716" s="111">
        <v>0.22352941200000001</v>
      </c>
      <c r="V716" s="110">
        <f t="shared" si="159"/>
        <v>5.950457756100304E-3</v>
      </c>
      <c r="W716" s="110">
        <v>0.26350000000000001</v>
      </c>
      <c r="X716" s="110">
        <v>0.235864563</v>
      </c>
      <c r="Y716" s="110">
        <f t="shared" si="160"/>
        <v>0.21655865386075002</v>
      </c>
      <c r="Z716" s="2" t="s">
        <v>532</v>
      </c>
      <c r="AA716" s="2">
        <v>0.17499999999999999</v>
      </c>
      <c r="AB716" s="2">
        <v>0.22500000000000001</v>
      </c>
      <c r="AC716" s="110">
        <v>0.25818750000000001</v>
      </c>
      <c r="AD716" s="44">
        <f t="shared" si="161"/>
        <v>0</v>
      </c>
      <c r="AE716" s="44">
        <f t="shared" si="162"/>
        <v>0.37685093875275</v>
      </c>
      <c r="AF716" s="44">
        <f t="shared" si="163"/>
        <v>0.70155559939544998</v>
      </c>
      <c r="AG716" s="44">
        <f t="shared" si="164"/>
        <v>0.39181016291243181</v>
      </c>
      <c r="AH716" s="44">
        <f t="shared" si="165"/>
        <v>1.0933657623078818</v>
      </c>
      <c r="AI716" s="44">
        <v>132.838888889</v>
      </c>
      <c r="AJ716" s="111">
        <f t="shared" si="166"/>
        <v>8.2307656398834892E-3</v>
      </c>
      <c r="AK716" s="2">
        <f t="shared" si="167"/>
        <v>176</v>
      </c>
    </row>
    <row r="717" spans="1:37">
      <c r="A717" s="2">
        <v>184</v>
      </c>
      <c r="B717" s="2" t="s">
        <v>239</v>
      </c>
      <c r="C717" s="2" t="s">
        <v>8</v>
      </c>
      <c r="D717" s="2" t="s">
        <v>440</v>
      </c>
      <c r="E717" s="2" t="s">
        <v>768</v>
      </c>
      <c r="F717" s="2" t="s">
        <v>64</v>
      </c>
      <c r="H717" s="2" t="s">
        <v>880</v>
      </c>
      <c r="I717" s="2">
        <v>11684</v>
      </c>
      <c r="J717" s="193">
        <v>25</v>
      </c>
      <c r="K717" s="110">
        <f t="shared" si="154"/>
        <v>2.1396781923998629E-3</v>
      </c>
      <c r="L717" s="44">
        <f t="shared" si="155"/>
        <v>0</v>
      </c>
      <c r="M717" s="44">
        <f t="shared" si="156"/>
        <v>1.0060160375E-2</v>
      </c>
      <c r="N717" s="44">
        <f t="shared" si="157"/>
        <v>7.6255198999999996E-2</v>
      </c>
      <c r="O717" s="44">
        <f t="shared" si="158"/>
        <v>3.8684640499999999E-2</v>
      </c>
      <c r="P717" s="2">
        <v>1241895</v>
      </c>
      <c r="Q717" s="193">
        <v>3.8754715050000001</v>
      </c>
      <c r="R717" s="111">
        <v>0</v>
      </c>
      <c r="S717" s="111">
        <v>8.0481283000000001E-2</v>
      </c>
      <c r="T717" s="111">
        <v>0.61004159199999997</v>
      </c>
      <c r="U717" s="111">
        <v>0.30947712399999999</v>
      </c>
      <c r="V717" s="110">
        <f t="shared" si="159"/>
        <v>1.9674741441287227E-3</v>
      </c>
      <c r="W717" s="110">
        <v>0.26721874999999995</v>
      </c>
      <c r="X717" s="110">
        <v>0.236169726</v>
      </c>
      <c r="Y717" s="110">
        <f t="shared" si="160"/>
        <v>0.23124670767774996</v>
      </c>
      <c r="Z717" s="2" t="s">
        <v>532</v>
      </c>
      <c r="AA717" s="2">
        <v>0.17499999999999999</v>
      </c>
      <c r="AB717" s="2">
        <v>0.22500000000000001</v>
      </c>
      <c r="AC717" s="110">
        <v>0.25818750000000001</v>
      </c>
      <c r="AD717" s="44">
        <f t="shared" si="161"/>
        <v>0</v>
      </c>
      <c r="AE717" s="44">
        <f t="shared" si="162"/>
        <v>1.5422225854875E-2</v>
      </c>
      <c r="AF717" s="44">
        <f t="shared" si="163"/>
        <v>0.15029899722899998</v>
      </c>
      <c r="AG717" s="44">
        <f t="shared" si="164"/>
        <v>8.7493921823261239E-2</v>
      </c>
      <c r="AH717" s="44">
        <f t="shared" si="165"/>
        <v>0.23779291905226121</v>
      </c>
      <c r="AI717" s="44">
        <v>132.838888889</v>
      </c>
      <c r="AJ717" s="111">
        <f t="shared" si="166"/>
        <v>1.7900851252298615E-3</v>
      </c>
      <c r="AK717" s="2">
        <f t="shared" si="167"/>
        <v>38</v>
      </c>
    </row>
    <row r="718" spans="1:37">
      <c r="A718" s="2">
        <v>185</v>
      </c>
      <c r="B718" s="2" t="s">
        <v>240</v>
      </c>
      <c r="C718" s="2" t="s">
        <v>8</v>
      </c>
      <c r="D718" s="2" t="s">
        <v>440</v>
      </c>
      <c r="E718" s="2" t="s">
        <v>768</v>
      </c>
      <c r="F718" s="2" t="s">
        <v>64</v>
      </c>
      <c r="H718" s="2" t="s">
        <v>880</v>
      </c>
      <c r="I718" s="2">
        <v>20218</v>
      </c>
      <c r="J718" s="193">
        <v>287</v>
      </c>
      <c r="K718" s="110">
        <f t="shared" si="154"/>
        <v>1.4195271540211692E-2</v>
      </c>
      <c r="L718" s="44">
        <f t="shared" si="155"/>
        <v>0</v>
      </c>
      <c r="M718" s="44">
        <f t="shared" si="156"/>
        <v>0</v>
      </c>
      <c r="N718" s="44">
        <f t="shared" si="157"/>
        <v>0</v>
      </c>
      <c r="O718" s="44">
        <f t="shared" si="158"/>
        <v>1.4350000000000001</v>
      </c>
      <c r="P718" s="2">
        <v>1158945</v>
      </c>
      <c r="Q718" s="193">
        <v>18.470781113000001</v>
      </c>
      <c r="R718" s="111">
        <v>0</v>
      </c>
      <c r="S718" s="111">
        <v>0</v>
      </c>
      <c r="T718" s="111">
        <v>0</v>
      </c>
      <c r="U718" s="111">
        <v>1</v>
      </c>
      <c r="V718" s="110">
        <f t="shared" si="159"/>
        <v>1.4195271540211692E-2</v>
      </c>
      <c r="W718" s="110">
        <v>0.32246875000000003</v>
      </c>
      <c r="X718" s="110">
        <v>0.28299687499999998</v>
      </c>
      <c r="Y718" s="110">
        <f t="shared" si="160"/>
        <v>0.28299687499999998</v>
      </c>
      <c r="Z718" s="2" t="s">
        <v>532</v>
      </c>
      <c r="AA718" s="2" t="s">
        <v>532</v>
      </c>
      <c r="AB718" s="2" t="s">
        <v>532</v>
      </c>
      <c r="AC718" s="110">
        <v>0.28299687499999998</v>
      </c>
      <c r="AD718" s="44">
        <f t="shared" si="161"/>
        <v>0</v>
      </c>
      <c r="AE718" s="44">
        <f t="shared" si="162"/>
        <v>0</v>
      </c>
      <c r="AF718" s="44">
        <f t="shared" si="163"/>
        <v>0</v>
      </c>
      <c r="AG718" s="44">
        <f t="shared" si="164"/>
        <v>3.5574405168749998</v>
      </c>
      <c r="AH718" s="44">
        <f t="shared" si="165"/>
        <v>3.5574405168749998</v>
      </c>
      <c r="AI718" s="44">
        <v>132.838888889</v>
      </c>
      <c r="AJ718" s="111">
        <f t="shared" si="166"/>
        <v>2.6780113463969066E-2</v>
      </c>
      <c r="AK718" s="2">
        <f t="shared" si="167"/>
        <v>478</v>
      </c>
    </row>
    <row r="719" spans="1:37">
      <c r="A719" s="2">
        <v>186</v>
      </c>
      <c r="B719" s="2" t="s">
        <v>241</v>
      </c>
      <c r="C719" s="2" t="s">
        <v>8</v>
      </c>
      <c r="D719" s="2" t="s">
        <v>440</v>
      </c>
      <c r="E719" s="2" t="s">
        <v>768</v>
      </c>
      <c r="F719" s="2" t="s">
        <v>64</v>
      </c>
      <c r="H719" s="2" t="s">
        <v>880</v>
      </c>
      <c r="I719" s="2">
        <v>29836</v>
      </c>
      <c r="J719" s="193">
        <v>395</v>
      </c>
      <c r="K719" s="110">
        <f t="shared" si="154"/>
        <v>1.3239040085802387E-2</v>
      </c>
      <c r="L719" s="44">
        <f t="shared" si="155"/>
        <v>0</v>
      </c>
      <c r="M719" s="44">
        <f t="shared" si="156"/>
        <v>0</v>
      </c>
      <c r="N719" s="44">
        <f t="shared" si="157"/>
        <v>0.55183823587499992</v>
      </c>
      <c r="O719" s="44">
        <f t="shared" si="158"/>
        <v>1.4231617641250001</v>
      </c>
      <c r="P719" s="2">
        <v>3450966</v>
      </c>
      <c r="Q719" s="193">
        <v>7.9221729859999996</v>
      </c>
      <c r="R719" s="111">
        <v>0</v>
      </c>
      <c r="S719" s="111">
        <v>0</v>
      </c>
      <c r="T719" s="111">
        <v>0.27941176499999998</v>
      </c>
      <c r="U719" s="111">
        <v>0.72058823500000002</v>
      </c>
      <c r="V719" s="110">
        <f t="shared" si="159"/>
        <v>1.3239040085802387E-2</v>
      </c>
      <c r="W719" s="110">
        <v>0.30228124999999995</v>
      </c>
      <c r="X719" s="110">
        <v>0.260836397</v>
      </c>
      <c r="Y719" s="110">
        <f t="shared" si="160"/>
        <v>0.26083639714713758</v>
      </c>
      <c r="Z719" s="2" t="s">
        <v>532</v>
      </c>
      <c r="AA719" s="2" t="s">
        <v>532</v>
      </c>
      <c r="AB719" s="2">
        <v>0.22500000000000001</v>
      </c>
      <c r="AC719" s="110">
        <v>0.27473214299999998</v>
      </c>
      <c r="AD719" s="44">
        <f t="shared" si="161"/>
        <v>0</v>
      </c>
      <c r="AE719" s="44">
        <f t="shared" si="162"/>
        <v>0</v>
      </c>
      <c r="AF719" s="44">
        <f t="shared" si="163"/>
        <v>1.0876731629096248</v>
      </c>
      <c r="AG719" s="44">
        <f t="shared" si="164"/>
        <v>3.4250573441330023</v>
      </c>
      <c r="AH719" s="44">
        <f t="shared" si="165"/>
        <v>4.5127305070426269</v>
      </c>
      <c r="AI719" s="44">
        <v>132.838888889</v>
      </c>
      <c r="AJ719" s="111">
        <f t="shared" si="166"/>
        <v>3.3971456286520575E-2</v>
      </c>
      <c r="AK719" s="2">
        <f t="shared" si="167"/>
        <v>658</v>
      </c>
    </row>
    <row r="720" spans="1:37">
      <c r="A720" s="2">
        <v>187</v>
      </c>
      <c r="B720" s="2" t="s">
        <v>242</v>
      </c>
      <c r="C720" s="2" t="s">
        <v>8</v>
      </c>
      <c r="D720" s="2" t="s">
        <v>440</v>
      </c>
      <c r="E720" s="2" t="s">
        <v>768</v>
      </c>
      <c r="F720" s="2" t="s">
        <v>64</v>
      </c>
      <c r="H720" s="2" t="s">
        <v>880</v>
      </c>
      <c r="I720" s="2">
        <v>22365</v>
      </c>
      <c r="J720" s="193">
        <v>331</v>
      </c>
      <c r="K720" s="110">
        <f t="shared" si="154"/>
        <v>1.4799910574558461E-2</v>
      </c>
      <c r="L720" s="44">
        <f t="shared" si="155"/>
        <v>0</v>
      </c>
      <c r="M720" s="44">
        <f t="shared" si="156"/>
        <v>0</v>
      </c>
      <c r="N720" s="44">
        <f t="shared" si="157"/>
        <v>0.40538373171499997</v>
      </c>
      <c r="O720" s="44">
        <f t="shared" si="158"/>
        <v>1.2496162682849998</v>
      </c>
      <c r="P720" s="2">
        <v>1684025</v>
      </c>
      <c r="Q720" s="193">
        <v>16.829566829000001</v>
      </c>
      <c r="R720" s="111">
        <v>0</v>
      </c>
      <c r="S720" s="111">
        <v>0</v>
      </c>
      <c r="T720" s="111">
        <v>0.24494485299999999</v>
      </c>
      <c r="U720" s="111">
        <v>0.75505514699999998</v>
      </c>
      <c r="V720" s="110">
        <f t="shared" si="159"/>
        <v>1.4799910574558461E-2</v>
      </c>
      <c r="W720" s="110">
        <v>0.34318749999999998</v>
      </c>
      <c r="X720" s="110">
        <v>0.274412292</v>
      </c>
      <c r="Y720" s="110">
        <f t="shared" si="160"/>
        <v>0.2744122917479887</v>
      </c>
      <c r="Z720" s="2" t="s">
        <v>532</v>
      </c>
      <c r="AA720" s="2" t="s">
        <v>532</v>
      </c>
      <c r="AB720" s="2">
        <v>0.22500000000000001</v>
      </c>
      <c r="AC720" s="110">
        <v>0.290441964</v>
      </c>
      <c r="AD720" s="44">
        <f t="shared" si="161"/>
        <v>0</v>
      </c>
      <c r="AE720" s="44">
        <f t="shared" si="162"/>
        <v>0</v>
      </c>
      <c r="AF720" s="44">
        <f t="shared" si="163"/>
        <v>0.79901133521026502</v>
      </c>
      <c r="AG720" s="44">
        <f t="shared" si="164"/>
        <v>3.179363188093725</v>
      </c>
      <c r="AH720" s="44">
        <f t="shared" si="165"/>
        <v>3.97837452330399</v>
      </c>
      <c r="AI720" s="44">
        <v>132.838888889</v>
      </c>
      <c r="AJ720" s="111">
        <f t="shared" si="166"/>
        <v>2.9948869315131913E-2</v>
      </c>
      <c r="AK720" s="2">
        <f t="shared" si="167"/>
        <v>552</v>
      </c>
    </row>
    <row r="721" spans="1:37">
      <c r="A721" s="2">
        <v>188</v>
      </c>
      <c r="B721" s="2" t="s">
        <v>243</v>
      </c>
      <c r="C721" s="2" t="s">
        <v>8</v>
      </c>
      <c r="D721" s="2" t="s">
        <v>440</v>
      </c>
      <c r="E721" s="2" t="s">
        <v>768</v>
      </c>
      <c r="F721" s="2" t="s">
        <v>64</v>
      </c>
      <c r="H721" s="2" t="s">
        <v>880</v>
      </c>
      <c r="I721" s="2">
        <v>13956</v>
      </c>
      <c r="J721" s="193">
        <v>228</v>
      </c>
      <c r="K721" s="110">
        <f t="shared" si="154"/>
        <v>1.6337059329320721E-2</v>
      </c>
      <c r="L721" s="44">
        <f t="shared" si="155"/>
        <v>0</v>
      </c>
      <c r="M721" s="44">
        <f t="shared" si="156"/>
        <v>0.34870588241999995</v>
      </c>
      <c r="N721" s="44">
        <f t="shared" si="157"/>
        <v>0.60550173066000001</v>
      </c>
      <c r="O721" s="44">
        <f t="shared" si="158"/>
        <v>0.18579238806000001</v>
      </c>
      <c r="P721" s="2">
        <v>1005159</v>
      </c>
      <c r="Q721" s="193">
        <v>7.6217804640000004</v>
      </c>
      <c r="R721" s="111">
        <v>0</v>
      </c>
      <c r="S721" s="111">
        <v>0.305882353</v>
      </c>
      <c r="T721" s="111">
        <v>0.53114186900000004</v>
      </c>
      <c r="U721" s="111">
        <v>0.16297577899999999</v>
      </c>
      <c r="V721" s="110">
        <f t="shared" si="159"/>
        <v>1.1339841196904557E-2</v>
      </c>
      <c r="W721" s="110">
        <v>0.26137500000000002</v>
      </c>
      <c r="X721" s="110">
        <v>0.23354069</v>
      </c>
      <c r="Y721" s="110">
        <f t="shared" si="160"/>
        <v>0.21563412653612501</v>
      </c>
      <c r="Z721" s="2" t="s">
        <v>532</v>
      </c>
      <c r="AA721" s="2">
        <v>0.17499999999999999</v>
      </c>
      <c r="AB721" s="2">
        <v>0.22500000000000001</v>
      </c>
      <c r="AC721" s="110">
        <v>0.26137500000000002</v>
      </c>
      <c r="AD721" s="44">
        <f t="shared" si="161"/>
        <v>0</v>
      </c>
      <c r="AE721" s="44">
        <f t="shared" si="162"/>
        <v>0.53456611774985985</v>
      </c>
      <c r="AF721" s="44">
        <f t="shared" si="163"/>
        <v>1.1934439111308601</v>
      </c>
      <c r="AG721" s="44">
        <f t="shared" si="164"/>
        <v>0.42539861235963872</v>
      </c>
      <c r="AH721" s="44">
        <f t="shared" si="165"/>
        <v>1.6188425234904988</v>
      </c>
      <c r="AI721" s="44">
        <v>132.838888889</v>
      </c>
      <c r="AJ721" s="111">
        <f t="shared" si="166"/>
        <v>1.2186510569530596E-2</v>
      </c>
      <c r="AK721" s="2">
        <f t="shared" si="167"/>
        <v>264</v>
      </c>
    </row>
    <row r="722" spans="1:37">
      <c r="A722" s="2">
        <v>189</v>
      </c>
      <c r="B722" s="2" t="s">
        <v>244</v>
      </c>
      <c r="C722" s="2" t="s">
        <v>8</v>
      </c>
      <c r="D722" s="2" t="s">
        <v>440</v>
      </c>
      <c r="E722" s="2" t="s">
        <v>768</v>
      </c>
      <c r="F722" s="2" t="s">
        <v>64</v>
      </c>
      <c r="H722" s="2" t="s">
        <v>880</v>
      </c>
      <c r="I722" s="2">
        <v>19933</v>
      </c>
      <c r="J722" s="193">
        <v>167</v>
      </c>
      <c r="K722" s="110">
        <f t="shared" si="154"/>
        <v>8.378066522851552E-3</v>
      </c>
      <c r="L722" s="44">
        <f t="shared" si="155"/>
        <v>0</v>
      </c>
      <c r="M722" s="44">
        <f t="shared" si="156"/>
        <v>0</v>
      </c>
      <c r="N722" s="44">
        <f t="shared" si="157"/>
        <v>0.41095098060499996</v>
      </c>
      <c r="O722" s="44">
        <f t="shared" si="158"/>
        <v>0.42404901939499995</v>
      </c>
      <c r="P722" s="2">
        <v>2864624</v>
      </c>
      <c r="Q722" s="193">
        <v>4.6854268379999997</v>
      </c>
      <c r="R722" s="111">
        <v>0</v>
      </c>
      <c r="S722" s="111">
        <v>0</v>
      </c>
      <c r="T722" s="111">
        <v>0.492156863</v>
      </c>
      <c r="U722" s="111">
        <v>0.50784313699999994</v>
      </c>
      <c r="V722" s="110">
        <f t="shared" si="159"/>
        <v>8.378066522851552E-3</v>
      </c>
      <c r="W722" s="110">
        <v>0.29165625000000001</v>
      </c>
      <c r="X722" s="110">
        <v>0.248329044</v>
      </c>
      <c r="Y722" s="110">
        <f t="shared" si="160"/>
        <v>0.24832904410593748</v>
      </c>
      <c r="Z722" s="2" t="s">
        <v>532</v>
      </c>
      <c r="AA722" s="2" t="s">
        <v>532</v>
      </c>
      <c r="AB722" s="2">
        <v>0.22500000000000001</v>
      </c>
      <c r="AC722" s="110">
        <v>0.2709375</v>
      </c>
      <c r="AD722" s="44">
        <f t="shared" si="161"/>
        <v>0</v>
      </c>
      <c r="AE722" s="44">
        <f t="shared" si="162"/>
        <v>0</v>
      </c>
      <c r="AF722" s="44">
        <f t="shared" si="163"/>
        <v>0.80998438277245499</v>
      </c>
      <c r="AG722" s="44">
        <f t="shared" si="164"/>
        <v>1.0064432432448354</v>
      </c>
      <c r="AH722" s="44">
        <f t="shared" si="165"/>
        <v>1.8164276260172905</v>
      </c>
      <c r="AI722" s="44">
        <v>132.838888889</v>
      </c>
      <c r="AJ722" s="111">
        <f t="shared" si="166"/>
        <v>1.3673914628532425E-2</v>
      </c>
      <c r="AK722" s="2">
        <f t="shared" si="167"/>
        <v>278</v>
      </c>
    </row>
    <row r="723" spans="1:37">
      <c r="A723" s="2">
        <v>190</v>
      </c>
      <c r="B723" s="2" t="s">
        <v>245</v>
      </c>
      <c r="C723" s="2" t="s">
        <v>8</v>
      </c>
      <c r="D723" s="2" t="s">
        <v>440</v>
      </c>
      <c r="E723" s="2" t="s">
        <v>768</v>
      </c>
      <c r="F723" s="2" t="s">
        <v>64</v>
      </c>
      <c r="H723" s="2" t="s">
        <v>880</v>
      </c>
      <c r="I723" s="2">
        <v>9441</v>
      </c>
      <c r="J723" s="193">
        <v>10</v>
      </c>
      <c r="K723" s="110">
        <f t="shared" si="154"/>
        <v>1.0592098294672175E-3</v>
      </c>
      <c r="L723" s="44">
        <f t="shared" si="155"/>
        <v>0</v>
      </c>
      <c r="M723" s="44">
        <f t="shared" si="156"/>
        <v>0</v>
      </c>
      <c r="N723" s="44">
        <f t="shared" si="157"/>
        <v>1.6552287600000003E-2</v>
      </c>
      <c r="O723" s="44">
        <f t="shared" si="158"/>
        <v>3.3447712400000003E-2</v>
      </c>
      <c r="P723" s="2">
        <v>952557</v>
      </c>
      <c r="Q723" s="193">
        <v>6.4378434699999998</v>
      </c>
      <c r="R723" s="111">
        <v>0</v>
      </c>
      <c r="S723" s="111">
        <v>0</v>
      </c>
      <c r="T723" s="111">
        <v>0.33104575200000003</v>
      </c>
      <c r="U723" s="111">
        <v>0.66895424800000003</v>
      </c>
      <c r="V723" s="110">
        <f t="shared" si="159"/>
        <v>1.0592098294672175E-3</v>
      </c>
      <c r="W723" s="110">
        <v>0.29749999999999999</v>
      </c>
      <c r="X723" s="110">
        <v>0.25975774800000001</v>
      </c>
      <c r="Y723" s="110">
        <f t="shared" si="160"/>
        <v>0.25975774757934861</v>
      </c>
      <c r="Z723" s="2" t="s">
        <v>532</v>
      </c>
      <c r="AA723" s="2" t="s">
        <v>532</v>
      </c>
      <c r="AB723" s="2">
        <v>0.22500000000000001</v>
      </c>
      <c r="AC723" s="110">
        <v>0.276958333</v>
      </c>
      <c r="AD723" s="44">
        <f t="shared" si="161"/>
        <v>0</v>
      </c>
      <c r="AE723" s="44">
        <f t="shared" si="162"/>
        <v>0</v>
      </c>
      <c r="AF723" s="44">
        <f t="shared" si="163"/>
        <v>3.2624558859600007E-2</v>
      </c>
      <c r="AG723" s="44">
        <f t="shared" si="164"/>
        <v>8.1149334580154692E-2</v>
      </c>
      <c r="AH723" s="44">
        <f t="shared" si="165"/>
        <v>0.11377389343975469</v>
      </c>
      <c r="AI723" s="44">
        <v>132.838888889</v>
      </c>
      <c r="AJ723" s="111">
        <f t="shared" si="166"/>
        <v>8.5648031530001728E-4</v>
      </c>
      <c r="AK723" s="2">
        <f t="shared" si="167"/>
        <v>17</v>
      </c>
    </row>
    <row r="724" spans="1:37">
      <c r="A724" s="2">
        <v>191</v>
      </c>
      <c r="B724" s="2" t="s">
        <v>246</v>
      </c>
      <c r="C724" s="2" t="s">
        <v>8</v>
      </c>
      <c r="D724" s="2" t="s">
        <v>440</v>
      </c>
      <c r="E724" s="2" t="s">
        <v>768</v>
      </c>
      <c r="F724" s="2" t="s">
        <v>64</v>
      </c>
      <c r="H724" s="2" t="s">
        <v>880</v>
      </c>
      <c r="I724" s="2">
        <v>17982</v>
      </c>
      <c r="J724" s="193">
        <v>304</v>
      </c>
      <c r="K724" s="110">
        <f t="shared" si="154"/>
        <v>1.6905794683572461E-2</v>
      </c>
      <c r="L724" s="44">
        <f t="shared" si="155"/>
        <v>0</v>
      </c>
      <c r="M724" s="44">
        <f t="shared" si="156"/>
        <v>0</v>
      </c>
      <c r="N724" s="44">
        <f t="shared" si="157"/>
        <v>0</v>
      </c>
      <c r="O724" s="44">
        <f t="shared" si="158"/>
        <v>1.52</v>
      </c>
      <c r="P724" s="2">
        <v>2062006</v>
      </c>
      <c r="Q724" s="193">
        <v>11.355015398000001</v>
      </c>
      <c r="R724" s="111">
        <v>0</v>
      </c>
      <c r="S724" s="111">
        <v>0</v>
      </c>
      <c r="T724" s="111">
        <v>0</v>
      </c>
      <c r="U724" s="111">
        <v>1</v>
      </c>
      <c r="V724" s="110">
        <f t="shared" si="159"/>
        <v>1.6905794683572461E-2</v>
      </c>
      <c r="W724" s="110">
        <v>0.32087499999999997</v>
      </c>
      <c r="X724" s="110">
        <v>0.28586562500000001</v>
      </c>
      <c r="Y724" s="110">
        <f t="shared" si="160"/>
        <v>0.28586562500000001</v>
      </c>
      <c r="Z724" s="2" t="s">
        <v>532</v>
      </c>
      <c r="AA724" s="2" t="s">
        <v>532</v>
      </c>
      <c r="AB724" s="2" t="s">
        <v>532</v>
      </c>
      <c r="AC724" s="110">
        <v>0.28586562500000001</v>
      </c>
      <c r="AD724" s="44">
        <f t="shared" si="161"/>
        <v>0</v>
      </c>
      <c r="AE724" s="44">
        <f t="shared" si="162"/>
        <v>0</v>
      </c>
      <c r="AF724" s="44">
        <f t="shared" si="163"/>
        <v>0</v>
      </c>
      <c r="AG724" s="44">
        <f t="shared" si="164"/>
        <v>3.8063579700000005</v>
      </c>
      <c r="AH724" s="44">
        <f t="shared" si="165"/>
        <v>3.8063579700000005</v>
      </c>
      <c r="AI724" s="44">
        <v>132.838888889</v>
      </c>
      <c r="AJ724" s="111">
        <f t="shared" si="166"/>
        <v>2.8653943147481369E-2</v>
      </c>
      <c r="AK724" s="2">
        <f t="shared" si="167"/>
        <v>507</v>
      </c>
    </row>
    <row r="725" spans="1:37">
      <c r="A725" s="2">
        <v>192</v>
      </c>
      <c r="B725" s="2" t="s">
        <v>247</v>
      </c>
      <c r="C725" s="2" t="s">
        <v>8</v>
      </c>
      <c r="D725" s="2" t="s">
        <v>440</v>
      </c>
      <c r="E725" s="2" t="s">
        <v>768</v>
      </c>
      <c r="F725" s="2" t="s">
        <v>64</v>
      </c>
      <c r="H725" s="2" t="s">
        <v>880</v>
      </c>
      <c r="I725" s="2">
        <v>24027</v>
      </c>
      <c r="J725" s="193">
        <v>542</v>
      </c>
      <c r="K725" s="110">
        <f t="shared" si="154"/>
        <v>2.2557955633245932E-2</v>
      </c>
      <c r="L725" s="44">
        <f t="shared" si="155"/>
        <v>0</v>
      </c>
      <c r="M725" s="44">
        <f t="shared" si="156"/>
        <v>0</v>
      </c>
      <c r="N725" s="44">
        <f t="shared" si="157"/>
        <v>0</v>
      </c>
      <c r="O725" s="44">
        <f t="shared" si="158"/>
        <v>2.71</v>
      </c>
      <c r="P725" s="2">
        <v>1414734</v>
      </c>
      <c r="Q725" s="193">
        <v>27.766236179</v>
      </c>
      <c r="R725" s="111">
        <v>0</v>
      </c>
      <c r="S725" s="111">
        <v>0</v>
      </c>
      <c r="T725" s="111">
        <v>0</v>
      </c>
      <c r="U725" s="111">
        <v>1</v>
      </c>
      <c r="V725" s="110">
        <f t="shared" si="159"/>
        <v>2.2557955633245932E-2</v>
      </c>
      <c r="W725" s="110">
        <v>0.34265625</v>
      </c>
      <c r="X725" s="110">
        <v>0.29696875</v>
      </c>
      <c r="Y725" s="110">
        <f t="shared" si="160"/>
        <v>0.29696875</v>
      </c>
      <c r="Z725" s="2" t="s">
        <v>532</v>
      </c>
      <c r="AA725" s="2" t="s">
        <v>532</v>
      </c>
      <c r="AB725" s="2" t="s">
        <v>532</v>
      </c>
      <c r="AC725" s="110">
        <v>0.29696875</v>
      </c>
      <c r="AD725" s="44">
        <f t="shared" si="161"/>
        <v>0</v>
      </c>
      <c r="AE725" s="44">
        <f t="shared" si="162"/>
        <v>0</v>
      </c>
      <c r="AF725" s="44">
        <f t="shared" si="163"/>
        <v>0</v>
      </c>
      <c r="AG725" s="44">
        <f t="shared" si="164"/>
        <v>7.0499193374999995</v>
      </c>
      <c r="AH725" s="44">
        <f t="shared" si="165"/>
        <v>7.0499193374999995</v>
      </c>
      <c r="AI725" s="44">
        <v>132.838888889</v>
      </c>
      <c r="AJ725" s="111">
        <f t="shared" si="166"/>
        <v>5.3071200733927418E-2</v>
      </c>
      <c r="AK725" s="2">
        <f t="shared" si="167"/>
        <v>903</v>
      </c>
    </row>
    <row r="726" spans="1:37">
      <c r="A726" s="2">
        <v>193</v>
      </c>
      <c r="B726" s="2" t="s">
        <v>248</v>
      </c>
      <c r="C726" s="2" t="s">
        <v>8</v>
      </c>
      <c r="D726" s="2" t="s">
        <v>440</v>
      </c>
      <c r="E726" s="2" t="s">
        <v>768</v>
      </c>
      <c r="F726" s="2" t="s">
        <v>64</v>
      </c>
      <c r="H726" s="2" t="s">
        <v>880</v>
      </c>
      <c r="I726" s="2">
        <v>18154</v>
      </c>
      <c r="J726" s="193">
        <v>318</v>
      </c>
      <c r="K726" s="110">
        <f t="shared" si="154"/>
        <v>1.7516800705078772E-2</v>
      </c>
      <c r="L726" s="44">
        <f t="shared" si="155"/>
        <v>0</v>
      </c>
      <c r="M726" s="44">
        <f t="shared" si="156"/>
        <v>0</v>
      </c>
      <c r="N726" s="44">
        <f t="shared" si="157"/>
        <v>0</v>
      </c>
      <c r="O726" s="44">
        <f t="shared" si="158"/>
        <v>1.59</v>
      </c>
      <c r="P726" s="2">
        <v>2277059</v>
      </c>
      <c r="Q726" s="193">
        <v>9.9725439060000003</v>
      </c>
      <c r="R726" s="111">
        <v>0</v>
      </c>
      <c r="S726" s="111">
        <v>0</v>
      </c>
      <c r="T726" s="111">
        <v>0</v>
      </c>
      <c r="U726" s="111">
        <v>1</v>
      </c>
      <c r="V726" s="110">
        <f t="shared" si="159"/>
        <v>1.7516800705078772E-2</v>
      </c>
      <c r="W726" s="110">
        <v>0.35593750000000002</v>
      </c>
      <c r="X726" s="110">
        <v>0.30695624999999999</v>
      </c>
      <c r="Y726" s="110">
        <f t="shared" si="160"/>
        <v>0.30695624999999999</v>
      </c>
      <c r="Z726" s="2" t="s">
        <v>532</v>
      </c>
      <c r="AA726" s="2" t="s">
        <v>532</v>
      </c>
      <c r="AB726" s="2" t="s">
        <v>532</v>
      </c>
      <c r="AC726" s="110">
        <v>0.30695624999999999</v>
      </c>
      <c r="AD726" s="44">
        <f t="shared" si="161"/>
        <v>0</v>
      </c>
      <c r="AE726" s="44">
        <f t="shared" si="162"/>
        <v>0</v>
      </c>
      <c r="AF726" s="44">
        <f t="shared" si="163"/>
        <v>0</v>
      </c>
      <c r="AG726" s="44">
        <f t="shared" si="164"/>
        <v>4.2754094325000001</v>
      </c>
      <c r="AH726" s="44">
        <f t="shared" si="165"/>
        <v>4.2754094325000001</v>
      </c>
      <c r="AI726" s="44">
        <v>132.838888889</v>
      </c>
      <c r="AJ726" s="111">
        <f t="shared" si="166"/>
        <v>3.2184923167134637E-2</v>
      </c>
      <c r="AK726" s="2">
        <f t="shared" si="167"/>
        <v>530</v>
      </c>
    </row>
    <row r="727" spans="1:37">
      <c r="A727" s="2">
        <v>194</v>
      </c>
      <c r="B727" s="2" t="s">
        <v>249</v>
      </c>
      <c r="C727" s="2" t="s">
        <v>7</v>
      </c>
      <c r="D727" s="2" t="s">
        <v>441</v>
      </c>
      <c r="E727" s="2" t="s">
        <v>768</v>
      </c>
      <c r="F727" s="2" t="s">
        <v>64</v>
      </c>
      <c r="H727" s="2" t="s">
        <v>880</v>
      </c>
      <c r="I727" s="2">
        <v>21220</v>
      </c>
      <c r="J727" s="193">
        <v>950</v>
      </c>
      <c r="K727" s="110">
        <f t="shared" si="154"/>
        <v>4.4769085768143264E-2</v>
      </c>
      <c r="L727" s="44">
        <f t="shared" si="155"/>
        <v>0.79827941400000002</v>
      </c>
      <c r="M727" s="44">
        <f t="shared" si="156"/>
        <v>1.3411764697500002</v>
      </c>
      <c r="N727" s="44">
        <f t="shared" si="157"/>
        <v>1.6727120487499998</v>
      </c>
      <c r="O727" s="44">
        <f t="shared" si="158"/>
        <v>0.93783206749999992</v>
      </c>
      <c r="P727" s="2">
        <v>3603778</v>
      </c>
      <c r="Q727" s="193">
        <v>4.2178883049999998</v>
      </c>
      <c r="R727" s="111">
        <v>0.168058824</v>
      </c>
      <c r="S727" s="111">
        <v>0.28235294100000002</v>
      </c>
      <c r="T727" s="111">
        <v>0.35214990499999999</v>
      </c>
      <c r="U727" s="111">
        <v>0.19743833</v>
      </c>
      <c r="V727" s="110">
        <f t="shared" si="159"/>
        <v>2.4604562829877476E-2</v>
      </c>
      <c r="W727" s="110">
        <v>0.28209374999999998</v>
      </c>
      <c r="X727" s="110">
        <v>0.245510801</v>
      </c>
      <c r="Y727" s="110">
        <f t="shared" si="160"/>
        <v>0.2011474946034375</v>
      </c>
      <c r="Z727" s="2">
        <v>0.1</v>
      </c>
      <c r="AA727" s="2">
        <v>0.17499999999999999</v>
      </c>
      <c r="AB727" s="2">
        <v>0.22500000000000001</v>
      </c>
      <c r="AC727" s="110">
        <v>0.28209374999999998</v>
      </c>
      <c r="AD727" s="44">
        <f t="shared" si="161"/>
        <v>0.69929276666400009</v>
      </c>
      <c r="AE727" s="44">
        <f t="shared" si="162"/>
        <v>2.05602352812675</v>
      </c>
      <c r="AF727" s="44">
        <f t="shared" si="163"/>
        <v>3.2969154480862493</v>
      </c>
      <c r="AG727" s="44">
        <f t="shared" si="164"/>
        <v>2.317515507572034</v>
      </c>
      <c r="AH727" s="44">
        <f t="shared" si="165"/>
        <v>5.6144309556582837</v>
      </c>
      <c r="AI727" s="44">
        <v>46.353055556000001</v>
      </c>
      <c r="AJ727" s="111">
        <f t="shared" si="166"/>
        <v>0.12112321158365458</v>
      </c>
      <c r="AK727" s="2">
        <f t="shared" si="167"/>
        <v>870</v>
      </c>
    </row>
    <row r="728" spans="1:37">
      <c r="A728" s="2">
        <v>195</v>
      </c>
      <c r="B728" s="2" t="s">
        <v>250</v>
      </c>
      <c r="C728" s="2" t="s">
        <v>7</v>
      </c>
      <c r="D728" s="2" t="s">
        <v>441</v>
      </c>
      <c r="E728" s="2" t="s">
        <v>768</v>
      </c>
      <c r="F728" s="2" t="s">
        <v>64</v>
      </c>
      <c r="H728" s="2" t="s">
        <v>880</v>
      </c>
      <c r="I728" s="2">
        <v>4913</v>
      </c>
      <c r="J728" s="193">
        <v>172</v>
      </c>
      <c r="K728" s="110">
        <f t="shared" si="154"/>
        <v>3.5009159373091799E-2</v>
      </c>
      <c r="L728" s="44">
        <f t="shared" si="155"/>
        <v>0</v>
      </c>
      <c r="M728" s="44">
        <f t="shared" si="156"/>
        <v>0.27156684485999999</v>
      </c>
      <c r="N728" s="44">
        <f t="shared" si="157"/>
        <v>0.42732908252000007</v>
      </c>
      <c r="O728" s="44">
        <f t="shared" si="158"/>
        <v>0.16110407261999998</v>
      </c>
      <c r="P728" s="2">
        <v>441929</v>
      </c>
      <c r="Q728" s="193">
        <v>5.2068241210000004</v>
      </c>
      <c r="R728" s="111">
        <v>0</v>
      </c>
      <c r="S728" s="111">
        <v>0.31577540100000001</v>
      </c>
      <c r="T728" s="111">
        <v>0.49689428200000002</v>
      </c>
      <c r="U728" s="111">
        <v>0.187330317</v>
      </c>
      <c r="V728" s="110">
        <f t="shared" si="159"/>
        <v>2.3954128033380827E-2</v>
      </c>
      <c r="W728" s="110">
        <v>0.27412500000000001</v>
      </c>
      <c r="X728" s="110">
        <v>0.23844968</v>
      </c>
      <c r="Y728" s="110">
        <f t="shared" si="160"/>
        <v>0.21841383177262502</v>
      </c>
      <c r="Z728" s="2" t="s">
        <v>532</v>
      </c>
      <c r="AA728" s="2">
        <v>0.17499999999999999</v>
      </c>
      <c r="AB728" s="2">
        <v>0.22500000000000001</v>
      </c>
      <c r="AC728" s="110">
        <v>0.27412500000000001</v>
      </c>
      <c r="AD728" s="44">
        <f t="shared" si="161"/>
        <v>0</v>
      </c>
      <c r="AE728" s="44">
        <f t="shared" si="162"/>
        <v>0.41631197317037993</v>
      </c>
      <c r="AF728" s="44">
        <f t="shared" si="163"/>
        <v>0.8422656216469202</v>
      </c>
      <c r="AG728" s="44">
        <f t="shared" si="164"/>
        <v>0.38686484822494771</v>
      </c>
      <c r="AH728" s="44">
        <f t="shared" si="165"/>
        <v>1.2291304698718679</v>
      </c>
      <c r="AI728" s="44">
        <v>46.353055556000001</v>
      </c>
      <c r="AJ728" s="111">
        <f t="shared" si="166"/>
        <v>2.6516708664155533E-2</v>
      </c>
      <c r="AK728" s="2">
        <f t="shared" si="167"/>
        <v>196</v>
      </c>
    </row>
    <row r="729" spans="1:37">
      <c r="A729" s="2">
        <v>196</v>
      </c>
      <c r="B729" s="2" t="s">
        <v>251</v>
      </c>
      <c r="C729" s="2" t="s">
        <v>7</v>
      </c>
      <c r="D729" s="2" t="s">
        <v>441</v>
      </c>
      <c r="E729" s="2" t="s">
        <v>768</v>
      </c>
      <c r="F729" s="2" t="s">
        <v>64</v>
      </c>
      <c r="H729" s="2" t="s">
        <v>880</v>
      </c>
      <c r="I729" s="2">
        <v>28111</v>
      </c>
      <c r="J729" s="193">
        <v>954</v>
      </c>
      <c r="K729" s="110">
        <f t="shared" si="154"/>
        <v>3.3936893031197748E-2</v>
      </c>
      <c r="L729" s="44">
        <f t="shared" si="155"/>
        <v>1.2939434373600001</v>
      </c>
      <c r="M729" s="44">
        <f t="shared" si="156"/>
        <v>2.38176244359</v>
      </c>
      <c r="N729" s="44">
        <f t="shared" si="157"/>
        <v>1.09429411905</v>
      </c>
      <c r="O729" s="44">
        <f t="shared" si="158"/>
        <v>0</v>
      </c>
      <c r="P729" s="2">
        <v>2256364</v>
      </c>
      <c r="Q729" s="193">
        <v>2.0460624730000001</v>
      </c>
      <c r="R729" s="111">
        <v>0.271266968</v>
      </c>
      <c r="S729" s="111">
        <v>0.49932126700000001</v>
      </c>
      <c r="T729" s="111">
        <v>0.22941176499999999</v>
      </c>
      <c r="U729" s="111">
        <v>0</v>
      </c>
      <c r="V729" s="110">
        <f t="shared" si="159"/>
        <v>7.7855225289032749E-3</v>
      </c>
      <c r="W729" s="110">
        <v>0.23109374999999999</v>
      </c>
      <c r="X729" s="110">
        <v>0.22500000000000001</v>
      </c>
      <c r="Y729" s="110">
        <f t="shared" si="160"/>
        <v>0.16612556565</v>
      </c>
      <c r="Z729" s="2">
        <v>0.1</v>
      </c>
      <c r="AA729" s="2">
        <v>0.17499999999999999</v>
      </c>
      <c r="AB729" s="2">
        <v>0.22500000000000001</v>
      </c>
      <c r="AC729" s="110"/>
      <c r="AD729" s="44">
        <f t="shared" si="161"/>
        <v>1.1334944511273599</v>
      </c>
      <c r="AE729" s="44">
        <f t="shared" si="162"/>
        <v>3.6512418260234698</v>
      </c>
      <c r="AF729" s="44">
        <f t="shared" si="163"/>
        <v>2.1568537086475499</v>
      </c>
      <c r="AG729" s="44">
        <f t="shared" si="164"/>
        <v>0</v>
      </c>
      <c r="AH729" s="44">
        <f t="shared" si="165"/>
        <v>2.1568537086475499</v>
      </c>
      <c r="AI729" s="44">
        <v>46.353055556000001</v>
      </c>
      <c r="AJ729" s="111">
        <f t="shared" si="166"/>
        <v>4.6530993108789005E-2</v>
      </c>
      <c r="AK729" s="2">
        <f t="shared" si="167"/>
        <v>365</v>
      </c>
    </row>
    <row r="730" spans="1:37">
      <c r="A730" s="2">
        <v>197</v>
      </c>
      <c r="B730" s="2" t="s">
        <v>252</v>
      </c>
      <c r="C730" s="2" t="s">
        <v>7</v>
      </c>
      <c r="D730" s="2" t="s">
        <v>441</v>
      </c>
      <c r="E730" s="2" t="s">
        <v>768</v>
      </c>
      <c r="F730" s="2" t="s">
        <v>64</v>
      </c>
      <c r="H730" s="2" t="s">
        <v>880</v>
      </c>
      <c r="I730" s="2">
        <v>2767</v>
      </c>
      <c r="J730" s="193">
        <v>29</v>
      </c>
      <c r="K730" s="110">
        <f t="shared" si="154"/>
        <v>1.0480664980122878E-2</v>
      </c>
      <c r="L730" s="44">
        <f t="shared" si="155"/>
        <v>0</v>
      </c>
      <c r="M730" s="44">
        <f t="shared" si="156"/>
        <v>1.8075791785E-2</v>
      </c>
      <c r="N730" s="44">
        <f t="shared" si="157"/>
        <v>0.126924208215</v>
      </c>
      <c r="O730" s="44">
        <f t="shared" si="158"/>
        <v>0</v>
      </c>
      <c r="P730" s="2">
        <v>2812678</v>
      </c>
      <c r="Q730" s="193">
        <v>0.24229260799999999</v>
      </c>
      <c r="R730" s="111">
        <v>0</v>
      </c>
      <c r="S730" s="111">
        <v>0.12466063300000001</v>
      </c>
      <c r="T730" s="111">
        <v>0.87533936700000003</v>
      </c>
      <c r="U730" s="111">
        <v>0</v>
      </c>
      <c r="V730" s="110">
        <f t="shared" si="159"/>
        <v>9.1741386494398284E-3</v>
      </c>
      <c r="W730" s="110">
        <v>0.23321874999999997</v>
      </c>
      <c r="X730" s="110">
        <v>0.22500000000000001</v>
      </c>
      <c r="Y730" s="110">
        <f t="shared" si="160"/>
        <v>0.21876696835000001</v>
      </c>
      <c r="Z730" s="2" t="s">
        <v>532</v>
      </c>
      <c r="AA730" s="2">
        <v>0.17499999999999999</v>
      </c>
      <c r="AB730" s="2">
        <v>0.22500000000000001</v>
      </c>
      <c r="AC730" s="110"/>
      <c r="AD730" s="44">
        <f t="shared" si="161"/>
        <v>0</v>
      </c>
      <c r="AE730" s="44">
        <f t="shared" si="162"/>
        <v>2.7710188806404995E-2</v>
      </c>
      <c r="AF730" s="44">
        <f t="shared" si="163"/>
        <v>0.25016761439176499</v>
      </c>
      <c r="AG730" s="44">
        <f t="shared" si="164"/>
        <v>0</v>
      </c>
      <c r="AH730" s="44">
        <f t="shared" si="165"/>
        <v>0.25016761439176499</v>
      </c>
      <c r="AI730" s="44">
        <v>46.353055556000001</v>
      </c>
      <c r="AJ730" s="111">
        <f t="shared" si="166"/>
        <v>5.3970037442198993E-3</v>
      </c>
      <c r="AK730" s="2">
        <f t="shared" si="167"/>
        <v>42</v>
      </c>
    </row>
    <row r="731" spans="1:37">
      <c r="A731" s="2">
        <v>198</v>
      </c>
      <c r="B731" s="2" t="s">
        <v>253</v>
      </c>
      <c r="C731" s="2" t="s">
        <v>7</v>
      </c>
      <c r="D731" s="2" t="s">
        <v>441</v>
      </c>
      <c r="E731" s="2" t="s">
        <v>768</v>
      </c>
      <c r="F731" s="2" t="s">
        <v>64</v>
      </c>
      <c r="H731" s="2" t="s">
        <v>880</v>
      </c>
      <c r="I731" s="2">
        <v>31456</v>
      </c>
      <c r="J731" s="193">
        <v>5185</v>
      </c>
      <c r="K731" s="110">
        <f t="shared" si="154"/>
        <v>0.16483341810783317</v>
      </c>
      <c r="L731" s="44">
        <f t="shared" si="155"/>
        <v>0</v>
      </c>
      <c r="M731" s="44">
        <f t="shared" si="156"/>
        <v>18.329047615925003</v>
      </c>
      <c r="N731" s="44">
        <f t="shared" si="157"/>
        <v>7.5959523840749998</v>
      </c>
      <c r="O731" s="44">
        <f t="shared" si="158"/>
        <v>0</v>
      </c>
      <c r="P731" s="2">
        <v>724391</v>
      </c>
      <c r="Q731" s="193">
        <v>35.125421111000001</v>
      </c>
      <c r="R731" s="111">
        <v>0</v>
      </c>
      <c r="S731" s="111">
        <v>0.70700280100000001</v>
      </c>
      <c r="T731" s="111">
        <v>0.29299719899999999</v>
      </c>
      <c r="U731" s="111">
        <v>0</v>
      </c>
      <c r="V731" s="110">
        <f t="shared" si="159"/>
        <v>4.8295729807190997E-2</v>
      </c>
      <c r="W731" s="110">
        <v>0.22631249999999997</v>
      </c>
      <c r="X731" s="110">
        <v>0.22500000000000001</v>
      </c>
      <c r="Y731" s="110">
        <f t="shared" si="160"/>
        <v>0.18964985995</v>
      </c>
      <c r="Z731" s="2" t="s">
        <v>532</v>
      </c>
      <c r="AA731" s="2">
        <v>0.17499999999999999</v>
      </c>
      <c r="AB731" s="2">
        <v>0.22500000000000001</v>
      </c>
      <c r="AC731" s="110"/>
      <c r="AD731" s="44">
        <f t="shared" si="161"/>
        <v>0</v>
      </c>
      <c r="AE731" s="44">
        <f t="shared" si="162"/>
        <v>28.098429995213028</v>
      </c>
      <c r="AF731" s="44">
        <f t="shared" si="163"/>
        <v>14.971622149011823</v>
      </c>
      <c r="AG731" s="44">
        <f t="shared" si="164"/>
        <v>0</v>
      </c>
      <c r="AH731" s="44">
        <f t="shared" si="165"/>
        <v>14.971622149011823</v>
      </c>
      <c r="AI731" s="44">
        <v>46.353055556000001</v>
      </c>
      <c r="AJ731" s="111">
        <f t="shared" si="166"/>
        <v>0.32299105138655476</v>
      </c>
      <c r="AK731" s="2">
        <f t="shared" si="167"/>
        <v>2532</v>
      </c>
    </row>
    <row r="732" spans="1:37">
      <c r="A732" s="2">
        <v>199</v>
      </c>
      <c r="B732" s="2" t="s">
        <v>254</v>
      </c>
      <c r="C732" s="2" t="s">
        <v>6</v>
      </c>
      <c r="D732" s="2" t="s">
        <v>442</v>
      </c>
      <c r="E732" s="2" t="s">
        <v>768</v>
      </c>
      <c r="F732" s="2" t="s">
        <v>64</v>
      </c>
      <c r="H732" s="2" t="s">
        <v>880</v>
      </c>
      <c r="I732" s="2">
        <v>34125</v>
      </c>
      <c r="J732" s="193">
        <v>3047</v>
      </c>
      <c r="K732" s="110">
        <f t="shared" si="154"/>
        <v>8.9289377289377289E-2</v>
      </c>
      <c r="L732" s="44">
        <f t="shared" si="155"/>
        <v>8.6614244888050003</v>
      </c>
      <c r="M732" s="44">
        <f t="shared" si="156"/>
        <v>4.6881580920349997</v>
      </c>
      <c r="N732" s="44">
        <f t="shared" si="157"/>
        <v>1.8854174191599999</v>
      </c>
      <c r="O732" s="44">
        <f t="shared" si="158"/>
        <v>0</v>
      </c>
      <c r="P732" s="2">
        <v>2576777</v>
      </c>
      <c r="Q732" s="193">
        <v>3.529939234</v>
      </c>
      <c r="R732" s="111">
        <v>0.56852146299999995</v>
      </c>
      <c r="S732" s="111">
        <v>0.307722881</v>
      </c>
      <c r="T732" s="111">
        <v>0.12375565600000001</v>
      </c>
      <c r="U732" s="111">
        <v>0</v>
      </c>
      <c r="V732" s="110">
        <f t="shared" si="159"/>
        <v>1.105006546027839E-2</v>
      </c>
      <c r="W732" s="110">
        <v>0.22500000000000001</v>
      </c>
      <c r="X732" s="110">
        <v>0.22500000000000001</v>
      </c>
      <c r="Y732" s="110">
        <f t="shared" si="160"/>
        <v>0.13854867307499999</v>
      </c>
      <c r="Z732" s="2">
        <v>0.1</v>
      </c>
      <c r="AA732" s="2">
        <v>0.17499999999999999</v>
      </c>
      <c r="AB732" s="2">
        <v>0.22500000000000001</v>
      </c>
      <c r="AC732" s="110"/>
      <c r="AD732" s="44">
        <f t="shared" si="161"/>
        <v>7.5874078521931807</v>
      </c>
      <c r="AE732" s="44">
        <f t="shared" si="162"/>
        <v>7.1869463550896544</v>
      </c>
      <c r="AF732" s="44">
        <f t="shared" si="163"/>
        <v>3.7161577331643598</v>
      </c>
      <c r="AG732" s="44">
        <f t="shared" si="164"/>
        <v>0</v>
      </c>
      <c r="AH732" s="44">
        <f t="shared" si="165"/>
        <v>3.7161577331643598</v>
      </c>
      <c r="AI732" s="44">
        <v>43.256944443999998</v>
      </c>
      <c r="AJ732" s="111">
        <f t="shared" si="166"/>
        <v>8.5908928171643278E-2</v>
      </c>
      <c r="AK732" s="2">
        <f t="shared" si="167"/>
        <v>628</v>
      </c>
    </row>
    <row r="733" spans="1:37">
      <c r="A733" s="2">
        <v>200</v>
      </c>
      <c r="B733" s="2" t="s">
        <v>255</v>
      </c>
      <c r="C733" s="2" t="s">
        <v>6</v>
      </c>
      <c r="D733" s="2" t="s">
        <v>442</v>
      </c>
      <c r="E733" s="2" t="s">
        <v>768</v>
      </c>
      <c r="F733" s="2" t="s">
        <v>64</v>
      </c>
      <c r="H733" s="2" t="s">
        <v>880</v>
      </c>
      <c r="I733" s="2">
        <v>34131</v>
      </c>
      <c r="J733" s="193">
        <v>4066</v>
      </c>
      <c r="K733" s="110">
        <f t="shared" si="154"/>
        <v>0.11912923735020949</v>
      </c>
      <c r="L733" s="44">
        <f t="shared" si="155"/>
        <v>13.120537809829999</v>
      </c>
      <c r="M733" s="44">
        <f t="shared" si="156"/>
        <v>4.2955927483399998</v>
      </c>
      <c r="N733" s="44">
        <f t="shared" si="157"/>
        <v>2.9138694418299997</v>
      </c>
      <c r="O733" s="44">
        <f t="shared" si="158"/>
        <v>0</v>
      </c>
      <c r="P733" s="2">
        <v>2341749</v>
      </c>
      <c r="Q733" s="193">
        <v>4.9382581109999997</v>
      </c>
      <c r="R733" s="111">
        <v>0.64537815099999996</v>
      </c>
      <c r="S733" s="111">
        <v>0.21129329799999999</v>
      </c>
      <c r="T733" s="111">
        <v>0.143328551</v>
      </c>
      <c r="U733" s="111">
        <v>0</v>
      </c>
      <c r="V733" s="110">
        <f t="shared" si="159"/>
        <v>1.7074620971140604E-2</v>
      </c>
      <c r="W733" s="110">
        <v>0.22500000000000001</v>
      </c>
      <c r="X733" s="110">
        <v>0.22500000000000001</v>
      </c>
      <c r="Y733" s="110">
        <f t="shared" si="160"/>
        <v>0.133763066225</v>
      </c>
      <c r="Z733" s="2">
        <v>0.1</v>
      </c>
      <c r="AA733" s="2">
        <v>0.17499999999999999</v>
      </c>
      <c r="AB733" s="2">
        <v>0.22500000000000001</v>
      </c>
      <c r="AC733" s="110"/>
      <c r="AD733" s="44">
        <f t="shared" si="161"/>
        <v>11.493591121411081</v>
      </c>
      <c r="AE733" s="44">
        <f t="shared" si="162"/>
        <v>6.585143683205219</v>
      </c>
      <c r="AF733" s="44">
        <f t="shared" si="163"/>
        <v>5.7432366698469295</v>
      </c>
      <c r="AG733" s="44">
        <f t="shared" si="164"/>
        <v>0</v>
      </c>
      <c r="AH733" s="44">
        <f t="shared" si="165"/>
        <v>5.7432366698469295</v>
      </c>
      <c r="AI733" s="44">
        <v>43.256944443999998</v>
      </c>
      <c r="AJ733" s="111">
        <f t="shared" si="166"/>
        <v>0.13277028101885618</v>
      </c>
      <c r="AK733" s="2">
        <f t="shared" si="167"/>
        <v>971</v>
      </c>
    </row>
    <row r="734" spans="1:37">
      <c r="A734" s="2">
        <v>201</v>
      </c>
      <c r="B734" s="2" t="s">
        <v>256</v>
      </c>
      <c r="C734" s="2" t="s">
        <v>6</v>
      </c>
      <c r="D734" s="2" t="s">
        <v>442</v>
      </c>
      <c r="E734" s="2" t="s">
        <v>768</v>
      </c>
      <c r="F734" s="2" t="s">
        <v>64</v>
      </c>
      <c r="H734" s="2" t="s">
        <v>880</v>
      </c>
      <c r="I734" s="2">
        <v>36750</v>
      </c>
      <c r="J734" s="193">
        <v>2164</v>
      </c>
      <c r="K734" s="110">
        <f t="shared" si="154"/>
        <v>5.8884353741496601E-2</v>
      </c>
      <c r="L734" s="44">
        <f t="shared" si="155"/>
        <v>0</v>
      </c>
      <c r="M734" s="44">
        <f t="shared" si="156"/>
        <v>4.3345518995200001</v>
      </c>
      <c r="N734" s="44">
        <f t="shared" si="157"/>
        <v>4.5705018001199997</v>
      </c>
      <c r="O734" s="44">
        <f t="shared" si="158"/>
        <v>1.9149462895400002</v>
      </c>
      <c r="P734" s="2">
        <v>3256282</v>
      </c>
      <c r="Q734" s="193">
        <v>12.38480871</v>
      </c>
      <c r="R734" s="111">
        <v>0</v>
      </c>
      <c r="S734" s="111">
        <v>0.40060553599999998</v>
      </c>
      <c r="T734" s="111">
        <v>0.42241236599999998</v>
      </c>
      <c r="U734" s="111">
        <v>0.176982097</v>
      </c>
      <c r="V734" s="110">
        <f t="shared" si="159"/>
        <v>3.5294955589986396E-2</v>
      </c>
      <c r="W734" s="110">
        <v>0.26881250000000001</v>
      </c>
      <c r="X734" s="110">
        <v>0.237936436</v>
      </c>
      <c r="Y734" s="110">
        <f t="shared" si="160"/>
        <v>0.21272375109981251</v>
      </c>
      <c r="Z734" s="2" t="s">
        <v>532</v>
      </c>
      <c r="AA734" s="2">
        <v>0.17499999999999999</v>
      </c>
      <c r="AB734" s="2">
        <v>0.22500000000000001</v>
      </c>
      <c r="AC734" s="110">
        <v>0.26881250000000001</v>
      </c>
      <c r="AD734" s="44">
        <f t="shared" si="161"/>
        <v>0</v>
      </c>
      <c r="AE734" s="44">
        <f t="shared" si="162"/>
        <v>6.6448680619641589</v>
      </c>
      <c r="AF734" s="44">
        <f t="shared" si="163"/>
        <v>9.0084590480365208</v>
      </c>
      <c r="AG734" s="44">
        <f t="shared" si="164"/>
        <v>4.5093107352430692</v>
      </c>
      <c r="AH734" s="44">
        <f t="shared" si="165"/>
        <v>13.51776978327959</v>
      </c>
      <c r="AI734" s="44">
        <v>43.256944443999998</v>
      </c>
      <c r="AJ734" s="111">
        <f t="shared" si="166"/>
        <v>0.3124994138404657</v>
      </c>
      <c r="AK734" s="2">
        <f t="shared" si="167"/>
        <v>2162</v>
      </c>
    </row>
    <row r="735" spans="1:37">
      <c r="A735" s="2">
        <v>202</v>
      </c>
      <c r="B735" s="2" t="s">
        <v>257</v>
      </c>
      <c r="C735" s="2" t="s">
        <v>6</v>
      </c>
      <c r="D735" s="2" t="s">
        <v>442</v>
      </c>
      <c r="E735" s="2" t="s">
        <v>768</v>
      </c>
      <c r="F735" s="2" t="s">
        <v>64</v>
      </c>
      <c r="H735" s="2" t="s">
        <v>880</v>
      </c>
      <c r="I735" s="2">
        <v>35518</v>
      </c>
      <c r="J735" s="193">
        <v>5628</v>
      </c>
      <c r="K735" s="110">
        <f t="shared" si="154"/>
        <v>0.15845486795427671</v>
      </c>
      <c r="L735" s="44">
        <f t="shared" si="155"/>
        <v>0</v>
      </c>
      <c r="M735" s="44">
        <f t="shared" si="156"/>
        <v>8.7465741060599989</v>
      </c>
      <c r="N735" s="44">
        <f t="shared" si="157"/>
        <v>13.707490586579999</v>
      </c>
      <c r="O735" s="44">
        <f t="shared" si="158"/>
        <v>5.6859353073600003</v>
      </c>
      <c r="P735" s="2">
        <v>2469801</v>
      </c>
      <c r="Q735" s="193">
        <v>31.322091215</v>
      </c>
      <c r="R735" s="111">
        <v>0</v>
      </c>
      <c r="S735" s="111">
        <v>0.31082352899999999</v>
      </c>
      <c r="T735" s="111">
        <v>0.48711764699999999</v>
      </c>
      <c r="U735" s="111">
        <v>0.202058824</v>
      </c>
      <c r="V735" s="110">
        <f t="shared" si="159"/>
        <v>0.10920336670949941</v>
      </c>
      <c r="W735" s="110">
        <v>0.27040624999999996</v>
      </c>
      <c r="X735" s="110">
        <v>0.23535323</v>
      </c>
      <c r="Y735" s="110">
        <f t="shared" si="160"/>
        <v>0.21659402577249998</v>
      </c>
      <c r="Z735" s="2" t="s">
        <v>532</v>
      </c>
      <c r="AA735" s="2">
        <v>0.17499999999999999</v>
      </c>
      <c r="AB735" s="2">
        <v>0.22500000000000001</v>
      </c>
      <c r="AC735" s="110">
        <v>0.2603125</v>
      </c>
      <c r="AD735" s="44">
        <f t="shared" si="161"/>
        <v>0</v>
      </c>
      <c r="AE735" s="44">
        <f t="shared" si="162"/>
        <v>13.408498104589979</v>
      </c>
      <c r="AF735" s="44">
        <f t="shared" si="163"/>
        <v>27.017463946149178</v>
      </c>
      <c r="AG735" s="44">
        <f t="shared" si="164"/>
        <v>12.965851503947034</v>
      </c>
      <c r="AH735" s="44">
        <f t="shared" si="165"/>
        <v>39.983315450096214</v>
      </c>
      <c r="AI735" s="44">
        <v>43.256944443999998</v>
      </c>
      <c r="AJ735" s="111">
        <f t="shared" si="166"/>
        <v>0.92432130757312758</v>
      </c>
      <c r="AK735" s="2">
        <f t="shared" si="167"/>
        <v>6464</v>
      </c>
    </row>
    <row r="736" spans="1:37">
      <c r="A736" s="2">
        <v>203</v>
      </c>
      <c r="B736" s="2" t="s">
        <v>258</v>
      </c>
      <c r="C736" s="2" t="s">
        <v>6</v>
      </c>
      <c r="D736" s="2" t="s">
        <v>442</v>
      </c>
      <c r="E736" s="2" t="s">
        <v>768</v>
      </c>
      <c r="F736" s="2" t="s">
        <v>64</v>
      </c>
      <c r="H736" s="2" t="s">
        <v>880</v>
      </c>
      <c r="I736" s="2">
        <v>34411</v>
      </c>
      <c r="J736" s="193">
        <v>7350</v>
      </c>
      <c r="K736" s="110">
        <f t="shared" si="154"/>
        <v>0.21359449013396878</v>
      </c>
      <c r="L736" s="44">
        <f t="shared" si="155"/>
        <v>3.6806888632499999</v>
      </c>
      <c r="M736" s="44">
        <f t="shared" si="156"/>
        <v>21.287693500499998</v>
      </c>
      <c r="N736" s="44">
        <f t="shared" si="157"/>
        <v>11.781617636250001</v>
      </c>
      <c r="O736" s="44">
        <f t="shared" si="158"/>
        <v>0</v>
      </c>
      <c r="P736" s="2">
        <v>3031386</v>
      </c>
      <c r="Q736" s="193">
        <v>12.936140859</v>
      </c>
      <c r="R736" s="111">
        <v>0.100154799</v>
      </c>
      <c r="S736" s="111">
        <v>0.57925696599999998</v>
      </c>
      <c r="T736" s="111">
        <v>0.320588235</v>
      </c>
      <c r="U736" s="111">
        <v>0</v>
      </c>
      <c r="V736" s="110">
        <f t="shared" si="159"/>
        <v>6.8475880597773958E-2</v>
      </c>
      <c r="W736" s="110">
        <v>0.23746875000000003</v>
      </c>
      <c r="X736" s="110">
        <v>0.22500000000000001</v>
      </c>
      <c r="Y736" s="110">
        <f t="shared" si="160"/>
        <v>0.18351780182499999</v>
      </c>
      <c r="Z736" s="2">
        <v>0.1</v>
      </c>
      <c r="AA736" s="2">
        <v>0.17499999999999999</v>
      </c>
      <c r="AB736" s="2">
        <v>0.22500000000000001</v>
      </c>
      <c r="AC736" s="110"/>
      <c r="AD736" s="44">
        <f t="shared" si="161"/>
        <v>3.2242834442070003</v>
      </c>
      <c r="AE736" s="44">
        <f t="shared" si="162"/>
        <v>32.634034136266493</v>
      </c>
      <c r="AF736" s="44">
        <f t="shared" si="163"/>
        <v>23.221568361048753</v>
      </c>
      <c r="AG736" s="44">
        <f t="shared" si="164"/>
        <v>0</v>
      </c>
      <c r="AH736" s="44">
        <f t="shared" si="165"/>
        <v>23.221568361048753</v>
      </c>
      <c r="AI736" s="44">
        <v>43.256944443999998</v>
      </c>
      <c r="AJ736" s="111">
        <f t="shared" si="166"/>
        <v>0.53682867940686751</v>
      </c>
      <c r="AK736" s="2">
        <f t="shared" si="167"/>
        <v>3927</v>
      </c>
    </row>
    <row r="737" spans="1:37">
      <c r="A737" s="2">
        <v>204</v>
      </c>
      <c r="B737" s="2" t="s">
        <v>259</v>
      </c>
      <c r="C737" s="2" t="s">
        <v>6</v>
      </c>
      <c r="D737" s="2" t="s">
        <v>442</v>
      </c>
      <c r="E737" s="2" t="s">
        <v>768</v>
      </c>
      <c r="F737" s="2" t="s">
        <v>64</v>
      </c>
      <c r="H737" s="2" t="s">
        <v>880</v>
      </c>
      <c r="I737" s="2">
        <v>1795</v>
      </c>
      <c r="J737" s="193">
        <v>111</v>
      </c>
      <c r="K737" s="110">
        <f t="shared" si="154"/>
        <v>6.183844011142061E-2</v>
      </c>
      <c r="L737" s="44">
        <f t="shared" si="155"/>
        <v>5.1011029575000005E-2</v>
      </c>
      <c r="M737" s="44">
        <f t="shared" si="156"/>
        <v>0.50398897042500002</v>
      </c>
      <c r="N737" s="44">
        <f t="shared" si="157"/>
        <v>0</v>
      </c>
      <c r="O737" s="44">
        <f t="shared" si="158"/>
        <v>0</v>
      </c>
      <c r="P737" s="2">
        <v>2288538</v>
      </c>
      <c r="Q737" s="193">
        <v>0</v>
      </c>
      <c r="R737" s="111">
        <v>9.1911765000000006E-2</v>
      </c>
      <c r="S737" s="111">
        <v>0.90808823500000002</v>
      </c>
      <c r="T737" s="111">
        <v>0</v>
      </c>
      <c r="U737" s="111">
        <v>0</v>
      </c>
      <c r="V737" s="110">
        <f t="shared" si="159"/>
        <v>0</v>
      </c>
      <c r="W737" s="110">
        <v>0.17796875000000001</v>
      </c>
      <c r="X737" s="110"/>
      <c r="Y737" s="110">
        <f t="shared" si="160"/>
        <v>0.16810661762500001</v>
      </c>
      <c r="Z737" s="2">
        <v>0.1</v>
      </c>
      <c r="AA737" s="2">
        <v>0.17499999999999999</v>
      </c>
      <c r="AB737" s="2" t="s">
        <v>532</v>
      </c>
      <c r="AC737" s="110"/>
      <c r="AD737" s="44">
        <f t="shared" si="161"/>
        <v>4.4685661907700007E-2</v>
      </c>
      <c r="AE737" s="44">
        <f t="shared" si="162"/>
        <v>0.77261509166152509</v>
      </c>
      <c r="AF737" s="44">
        <f t="shared" si="163"/>
        <v>0</v>
      </c>
      <c r="AG737" s="44">
        <f t="shared" si="164"/>
        <v>0</v>
      </c>
      <c r="AH737" s="44">
        <f t="shared" si="165"/>
        <v>0</v>
      </c>
      <c r="AI737" s="44">
        <v>43.256944443999998</v>
      </c>
      <c r="AJ737" s="111">
        <f t="shared" si="166"/>
        <v>0</v>
      </c>
      <c r="AK737" s="2">
        <f t="shared" si="167"/>
        <v>0</v>
      </c>
    </row>
    <row r="738" spans="1:37">
      <c r="A738" s="2">
        <v>205</v>
      </c>
      <c r="B738" s="2" t="s">
        <v>260</v>
      </c>
      <c r="C738" s="2" t="s">
        <v>6</v>
      </c>
      <c r="D738" s="2" t="s">
        <v>442</v>
      </c>
      <c r="E738" s="2" t="s">
        <v>768</v>
      </c>
      <c r="F738" s="2" t="s">
        <v>64</v>
      </c>
      <c r="H738" s="2" t="s">
        <v>880</v>
      </c>
      <c r="I738" s="2">
        <v>29203</v>
      </c>
      <c r="J738" s="193">
        <v>3980</v>
      </c>
      <c r="K738" s="110">
        <f t="shared" si="154"/>
        <v>0.13628736773619149</v>
      </c>
      <c r="L738" s="44">
        <f t="shared" si="155"/>
        <v>5.2515010076999999</v>
      </c>
      <c r="M738" s="44">
        <f t="shared" si="156"/>
        <v>11.239160745299998</v>
      </c>
      <c r="N738" s="44">
        <f t="shared" si="157"/>
        <v>3.4093382271000001</v>
      </c>
      <c r="O738" s="44">
        <f t="shared" si="158"/>
        <v>0</v>
      </c>
      <c r="P738" s="2">
        <v>1993741</v>
      </c>
      <c r="Q738" s="193">
        <v>6.4605949889999996</v>
      </c>
      <c r="R738" s="111">
        <v>0.26389452299999999</v>
      </c>
      <c r="S738" s="111">
        <v>0.56478194699999995</v>
      </c>
      <c r="T738" s="111">
        <v>0.171323529</v>
      </c>
      <c r="U738" s="111">
        <v>0</v>
      </c>
      <c r="V738" s="110">
        <f t="shared" si="159"/>
        <v>2.3349232798685067E-2</v>
      </c>
      <c r="W738" s="110">
        <v>0.22500000000000001</v>
      </c>
      <c r="X738" s="110">
        <v>0.22500000000000001</v>
      </c>
      <c r="Y738" s="110">
        <f t="shared" si="160"/>
        <v>0.16377408704999999</v>
      </c>
      <c r="Z738" s="2">
        <v>0.1</v>
      </c>
      <c r="AA738" s="2">
        <v>0.17499999999999999</v>
      </c>
      <c r="AB738" s="2">
        <v>0.22500000000000001</v>
      </c>
      <c r="AC738" s="110"/>
      <c r="AD738" s="44">
        <f t="shared" si="161"/>
        <v>4.6003148827452005</v>
      </c>
      <c r="AE738" s="44">
        <f t="shared" si="162"/>
        <v>17.229633422544897</v>
      </c>
      <c r="AF738" s="44">
        <f t="shared" si="163"/>
        <v>6.7198056456141</v>
      </c>
      <c r="AG738" s="44">
        <f t="shared" si="164"/>
        <v>0</v>
      </c>
      <c r="AH738" s="44">
        <f t="shared" si="165"/>
        <v>6.7198056456141</v>
      </c>
      <c r="AI738" s="44">
        <v>43.256944443999998</v>
      </c>
      <c r="AJ738" s="111">
        <f t="shared" si="166"/>
        <v>0.15534628559614266</v>
      </c>
      <c r="AK738" s="2">
        <f t="shared" si="167"/>
        <v>1136</v>
      </c>
    </row>
    <row r="739" spans="1:37">
      <c r="A739" s="2">
        <v>206</v>
      </c>
      <c r="B739" s="2" t="s">
        <v>261</v>
      </c>
      <c r="C739" s="2" t="s">
        <v>6</v>
      </c>
      <c r="D739" s="2" t="s">
        <v>442</v>
      </c>
      <c r="E739" s="2" t="s">
        <v>768</v>
      </c>
      <c r="F739" s="2" t="s">
        <v>64</v>
      </c>
      <c r="H739" s="2" t="s">
        <v>880</v>
      </c>
      <c r="I739" s="2">
        <v>31965</v>
      </c>
      <c r="J739" s="193">
        <v>4061</v>
      </c>
      <c r="K739" s="110">
        <f t="shared" si="154"/>
        <v>0.12704520569372751</v>
      </c>
      <c r="L739" s="44">
        <f t="shared" si="155"/>
        <v>8.3557634445249995</v>
      </c>
      <c r="M739" s="44">
        <f t="shared" si="156"/>
        <v>9.3348019136250002</v>
      </c>
      <c r="N739" s="44">
        <f t="shared" si="157"/>
        <v>2.61443464185</v>
      </c>
      <c r="O739" s="44">
        <f t="shared" si="158"/>
        <v>0</v>
      </c>
      <c r="P739" s="2">
        <v>1802040</v>
      </c>
      <c r="Q739" s="193">
        <v>5.9000974880000001</v>
      </c>
      <c r="R739" s="111">
        <v>0.41151260499999998</v>
      </c>
      <c r="S739" s="111">
        <v>0.45972922500000002</v>
      </c>
      <c r="T739" s="111">
        <v>0.12875817000000001</v>
      </c>
      <c r="U739" s="111">
        <v>0</v>
      </c>
      <c r="V739" s="110">
        <f t="shared" si="159"/>
        <v>1.6358108192397938E-2</v>
      </c>
      <c r="W739" s="110">
        <v>0.22500000000000001</v>
      </c>
      <c r="X739" s="110">
        <v>0.22500000000000001</v>
      </c>
      <c r="Y739" s="110">
        <f t="shared" si="160"/>
        <v>0.150574463125</v>
      </c>
      <c r="Z739" s="2">
        <v>0.1</v>
      </c>
      <c r="AA739" s="2">
        <v>0.17499999999999999</v>
      </c>
      <c r="AB739" s="2">
        <v>0.22500000000000001</v>
      </c>
      <c r="AC739" s="110"/>
      <c r="AD739" s="44">
        <f t="shared" si="161"/>
        <v>7.3196487774038994</v>
      </c>
      <c r="AE739" s="44">
        <f t="shared" si="162"/>
        <v>14.310251333587125</v>
      </c>
      <c r="AF739" s="44">
        <f t="shared" si="163"/>
        <v>5.1530506790863502</v>
      </c>
      <c r="AG739" s="44">
        <f t="shared" si="164"/>
        <v>0</v>
      </c>
      <c r="AH739" s="44">
        <f t="shared" si="165"/>
        <v>5.1530506790863502</v>
      </c>
      <c r="AI739" s="44">
        <v>43.256944443999998</v>
      </c>
      <c r="AJ739" s="111">
        <f t="shared" si="166"/>
        <v>0.11912655286499575</v>
      </c>
      <c r="AK739" s="2">
        <f t="shared" si="167"/>
        <v>871</v>
      </c>
    </row>
    <row r="740" spans="1:37">
      <c r="A740" s="2">
        <v>217</v>
      </c>
      <c r="B740" s="2" t="s">
        <v>270</v>
      </c>
      <c r="C740" s="2" t="s">
        <v>5</v>
      </c>
      <c r="D740" s="2" t="s">
        <v>447</v>
      </c>
      <c r="E740" s="2" t="s">
        <v>768</v>
      </c>
      <c r="F740" s="2" t="s">
        <v>64</v>
      </c>
      <c r="H740" s="2" t="s">
        <v>880</v>
      </c>
      <c r="I740" s="2">
        <v>2056</v>
      </c>
      <c r="J740" s="193">
        <v>4</v>
      </c>
      <c r="K740" s="110">
        <f t="shared" si="154"/>
        <v>1.9455252918287938E-3</v>
      </c>
      <c r="L740" s="44">
        <f t="shared" si="155"/>
        <v>0</v>
      </c>
      <c r="M740" s="44">
        <f t="shared" si="156"/>
        <v>0</v>
      </c>
      <c r="N740" s="44">
        <f t="shared" si="157"/>
        <v>6.9683258000000003E-3</v>
      </c>
      <c r="O740" s="44">
        <f t="shared" si="158"/>
        <v>1.3031674200000001E-2</v>
      </c>
      <c r="P740" s="2">
        <v>633288</v>
      </c>
      <c r="Q740" s="193">
        <v>1.510904292</v>
      </c>
      <c r="R740" s="111">
        <v>0</v>
      </c>
      <c r="S740" s="111">
        <v>0</v>
      </c>
      <c r="T740" s="111">
        <v>0.34841629000000002</v>
      </c>
      <c r="U740" s="111">
        <v>0.65158371000000004</v>
      </c>
      <c r="V740" s="110">
        <f t="shared" si="159"/>
        <v>1.9455252918287938E-3</v>
      </c>
      <c r="W740" s="110">
        <v>0.30174999999999996</v>
      </c>
      <c r="X740" s="110">
        <v>0.26006674200000002</v>
      </c>
      <c r="Y740" s="110">
        <f t="shared" si="160"/>
        <v>0.26006674184233669</v>
      </c>
      <c r="Z740" s="2" t="s">
        <v>532</v>
      </c>
      <c r="AA740" s="2" t="s">
        <v>532</v>
      </c>
      <c r="AB740" s="2">
        <v>0.22500000000000001</v>
      </c>
      <c r="AC740" s="110">
        <v>0.278817708</v>
      </c>
      <c r="AD740" s="44">
        <f t="shared" si="161"/>
        <v>0</v>
      </c>
      <c r="AE740" s="44">
        <f t="shared" si="162"/>
        <v>0</v>
      </c>
      <c r="AF740" s="44">
        <f t="shared" si="163"/>
        <v>1.3734570151800001E-2</v>
      </c>
      <c r="AG740" s="44">
        <f t="shared" si="164"/>
        <v>3.182912301897739E-2</v>
      </c>
      <c r="AH740" s="44">
        <f t="shared" si="165"/>
        <v>4.5563693170777395E-2</v>
      </c>
      <c r="AI740" s="44">
        <v>24.986944443999999</v>
      </c>
      <c r="AJ740" s="111">
        <f t="shared" si="166"/>
        <v>1.8234999990852582E-3</v>
      </c>
      <c r="AK740" s="2">
        <f t="shared" si="167"/>
        <v>7</v>
      </c>
    </row>
    <row r="741" spans="1:37">
      <c r="A741" s="2">
        <v>218</v>
      </c>
      <c r="B741" s="2" t="s">
        <v>271</v>
      </c>
      <c r="C741" s="2" t="s">
        <v>5</v>
      </c>
      <c r="D741" s="2" t="s">
        <v>447</v>
      </c>
      <c r="E741" s="2" t="s">
        <v>768</v>
      </c>
      <c r="F741" s="2" t="s">
        <v>64</v>
      </c>
      <c r="H741" s="2" t="s">
        <v>880</v>
      </c>
      <c r="I741" s="2">
        <v>15000</v>
      </c>
      <c r="J741" s="193">
        <v>399</v>
      </c>
      <c r="K741" s="110">
        <f t="shared" si="154"/>
        <v>2.6599999999999999E-2</v>
      </c>
      <c r="L741" s="44">
        <f t="shared" si="155"/>
        <v>0</v>
      </c>
      <c r="M741" s="44">
        <f t="shared" si="156"/>
        <v>0.23097192499499999</v>
      </c>
      <c r="N741" s="44">
        <f t="shared" si="157"/>
        <v>0.87279768313499995</v>
      </c>
      <c r="O741" s="44">
        <f t="shared" si="158"/>
        <v>0.89123039187000008</v>
      </c>
      <c r="P741" s="2">
        <v>1832159</v>
      </c>
      <c r="Q741" s="193">
        <v>10.521254697</v>
      </c>
      <c r="R741" s="111">
        <v>0</v>
      </c>
      <c r="S741" s="111">
        <v>0.115775401</v>
      </c>
      <c r="T741" s="111">
        <v>0.437492573</v>
      </c>
      <c r="U741" s="111">
        <v>0.446732026</v>
      </c>
      <c r="V741" s="110">
        <f t="shared" si="159"/>
        <v>2.3520374333399999E-2</v>
      </c>
      <c r="W741" s="110">
        <v>0.28740624999999997</v>
      </c>
      <c r="X741" s="110">
        <v>0.247135153</v>
      </c>
      <c r="Y741" s="110">
        <f t="shared" si="160"/>
        <v>0.23878367683912499</v>
      </c>
      <c r="Z741" s="2" t="s">
        <v>532</v>
      </c>
      <c r="AA741" s="2">
        <v>0.17499999999999999</v>
      </c>
      <c r="AB741" s="2">
        <v>0.22500000000000001</v>
      </c>
      <c r="AC741" s="110">
        <v>0.26881250000000001</v>
      </c>
      <c r="AD741" s="44">
        <f t="shared" si="161"/>
        <v>0</v>
      </c>
      <c r="AE741" s="44">
        <f t="shared" si="162"/>
        <v>0.35407996101733497</v>
      </c>
      <c r="AF741" s="44">
        <f t="shared" si="163"/>
        <v>1.7202842334590851</v>
      </c>
      <c r="AG741" s="44">
        <f t="shared" si="164"/>
        <v>2.0986670986994969</v>
      </c>
      <c r="AH741" s="44">
        <f t="shared" si="165"/>
        <v>3.8189513321585817</v>
      </c>
      <c r="AI741" s="44">
        <v>24.986944443999999</v>
      </c>
      <c r="AJ741" s="111">
        <f t="shared" si="166"/>
        <v>0.15283786862045107</v>
      </c>
      <c r="AK741" s="2">
        <f t="shared" si="167"/>
        <v>588</v>
      </c>
    </row>
    <row r="742" spans="1:37">
      <c r="A742" s="2">
        <v>219</v>
      </c>
      <c r="B742" s="2" t="s">
        <v>272</v>
      </c>
      <c r="C742" s="2" t="s">
        <v>5</v>
      </c>
      <c r="D742" s="2" t="s">
        <v>447</v>
      </c>
      <c r="E742" s="2" t="s">
        <v>768</v>
      </c>
      <c r="F742" s="2" t="s">
        <v>64</v>
      </c>
      <c r="H742" s="2" t="s">
        <v>880</v>
      </c>
      <c r="I742" s="2">
        <v>16261</v>
      </c>
      <c r="J742" s="193">
        <v>144</v>
      </c>
      <c r="K742" s="110">
        <f t="shared" si="154"/>
        <v>8.855543939487117E-3</v>
      </c>
      <c r="L742" s="44">
        <f t="shared" si="155"/>
        <v>0.39502941192000002</v>
      </c>
      <c r="M742" s="44">
        <f t="shared" si="156"/>
        <v>0.23553529416000002</v>
      </c>
      <c r="N742" s="44">
        <f t="shared" si="157"/>
        <v>8.9435293920000006E-2</v>
      </c>
      <c r="O742" s="44">
        <f t="shared" si="158"/>
        <v>0</v>
      </c>
      <c r="P742" s="2">
        <v>1343458</v>
      </c>
      <c r="Q742" s="193">
        <v>0.75811013800000004</v>
      </c>
      <c r="R742" s="111">
        <v>0.54865196100000002</v>
      </c>
      <c r="S742" s="111">
        <v>0.32713235299999999</v>
      </c>
      <c r="T742" s="111">
        <v>0.12421568600000001</v>
      </c>
      <c r="U742" s="111">
        <v>0</v>
      </c>
      <c r="V742" s="110">
        <f t="shared" si="159"/>
        <v>1.0999974653465349E-3</v>
      </c>
      <c r="W742" s="110">
        <v>0.22500000000000001</v>
      </c>
      <c r="X742" s="110">
        <v>0.22500000000000001</v>
      </c>
      <c r="Y742" s="110">
        <f t="shared" si="160"/>
        <v>0.14006188722500001</v>
      </c>
      <c r="Z742" s="2">
        <v>0.1</v>
      </c>
      <c r="AA742" s="2">
        <v>0.17499999999999999</v>
      </c>
      <c r="AB742" s="2">
        <v>0.22500000000000001</v>
      </c>
      <c r="AC742" s="110"/>
      <c r="AD742" s="44">
        <f t="shared" si="161"/>
        <v>0.34604576484192007</v>
      </c>
      <c r="AE742" s="44">
        <f t="shared" si="162"/>
        <v>0.36107560594728005</v>
      </c>
      <c r="AF742" s="44">
        <f t="shared" si="163"/>
        <v>0.17627696431632003</v>
      </c>
      <c r="AG742" s="44">
        <f t="shared" si="164"/>
        <v>0</v>
      </c>
      <c r="AH742" s="44">
        <f t="shared" si="165"/>
        <v>0.17627696431632003</v>
      </c>
      <c r="AI742" s="44">
        <v>24.986944443999999</v>
      </c>
      <c r="AJ742" s="111">
        <f t="shared" si="166"/>
        <v>7.0547627266465797E-3</v>
      </c>
      <c r="AK742" s="2">
        <f t="shared" si="167"/>
        <v>30</v>
      </c>
    </row>
    <row r="743" spans="1:37">
      <c r="A743" s="2">
        <v>220</v>
      </c>
      <c r="B743" s="2" t="s">
        <v>273</v>
      </c>
      <c r="C743" s="2" t="s">
        <v>5</v>
      </c>
      <c r="D743" s="2" t="s">
        <v>447</v>
      </c>
      <c r="E743" s="2" t="s">
        <v>768</v>
      </c>
      <c r="F743" s="2" t="s">
        <v>64</v>
      </c>
      <c r="H743" s="2" t="s">
        <v>880</v>
      </c>
      <c r="I743" s="2">
        <v>15742</v>
      </c>
      <c r="J743" s="193">
        <v>95</v>
      </c>
      <c r="K743" s="110">
        <f t="shared" si="154"/>
        <v>6.0348113327404395E-3</v>
      </c>
      <c r="L743" s="44">
        <f t="shared" si="155"/>
        <v>0.26292647069999997</v>
      </c>
      <c r="M743" s="44">
        <f t="shared" si="156"/>
        <v>0.21207352929999998</v>
      </c>
      <c r="N743" s="44">
        <f t="shared" si="157"/>
        <v>0</v>
      </c>
      <c r="O743" s="44">
        <f t="shared" si="158"/>
        <v>0</v>
      </c>
      <c r="P743" s="2">
        <v>1617347</v>
      </c>
      <c r="Q743" s="193">
        <v>0</v>
      </c>
      <c r="R743" s="111">
        <v>0.55352941200000005</v>
      </c>
      <c r="S743" s="111">
        <v>0.446470588</v>
      </c>
      <c r="T743" s="111">
        <v>0</v>
      </c>
      <c r="U743" s="111">
        <v>0</v>
      </c>
      <c r="V743" s="110">
        <f t="shared" si="159"/>
        <v>0</v>
      </c>
      <c r="W743" s="110">
        <v>0.19284374999999998</v>
      </c>
      <c r="X743" s="110"/>
      <c r="Y743" s="110">
        <f t="shared" si="160"/>
        <v>0.13348529409999998</v>
      </c>
      <c r="Z743" s="2">
        <v>0.1</v>
      </c>
      <c r="AA743" s="2">
        <v>0.17499999999999999</v>
      </c>
      <c r="AB743" s="2" t="s">
        <v>532</v>
      </c>
      <c r="AC743" s="110"/>
      <c r="AD743" s="44">
        <f t="shared" si="161"/>
        <v>0.23032358833319999</v>
      </c>
      <c r="AE743" s="44">
        <f t="shared" si="162"/>
        <v>0.32510872041689998</v>
      </c>
      <c r="AF743" s="44">
        <f t="shared" si="163"/>
        <v>0</v>
      </c>
      <c r="AG743" s="44">
        <f t="shared" si="164"/>
        <v>0</v>
      </c>
      <c r="AH743" s="44">
        <f t="shared" si="165"/>
        <v>0</v>
      </c>
      <c r="AI743" s="44">
        <v>24.986944443999999</v>
      </c>
      <c r="AJ743" s="111">
        <f t="shared" si="166"/>
        <v>0</v>
      </c>
      <c r="AK743" s="2">
        <f t="shared" si="167"/>
        <v>0</v>
      </c>
    </row>
    <row r="744" spans="1:37">
      <c r="A744" s="2">
        <v>215</v>
      </c>
      <c r="B744" s="2" t="s">
        <v>445</v>
      </c>
      <c r="C744" s="2" t="s">
        <v>4</v>
      </c>
      <c r="D744" s="2" t="s">
        <v>444</v>
      </c>
      <c r="E744" s="2" t="s">
        <v>768</v>
      </c>
      <c r="F744" s="2" t="s">
        <v>64</v>
      </c>
      <c r="H744" s="2" t="s">
        <v>880</v>
      </c>
      <c r="I744" s="2">
        <v>12201</v>
      </c>
      <c r="J744" s="193">
        <v>328</v>
      </c>
      <c r="K744" s="110">
        <f t="shared" si="154"/>
        <v>2.6883042373575937E-2</v>
      </c>
      <c r="L744" s="44">
        <f t="shared" si="155"/>
        <v>0.83109411784000009</v>
      </c>
      <c r="M744" s="44">
        <f t="shared" si="156"/>
        <v>0.55009857931999995</v>
      </c>
      <c r="N744" s="44">
        <f t="shared" si="157"/>
        <v>0.25880730283999998</v>
      </c>
      <c r="O744" s="44">
        <f t="shared" si="158"/>
        <v>0</v>
      </c>
      <c r="P744" s="2">
        <v>1092193</v>
      </c>
      <c r="Q744" s="193">
        <v>1.352737479</v>
      </c>
      <c r="R744" s="111">
        <v>0.50676470600000001</v>
      </c>
      <c r="S744" s="111">
        <v>0.33542596299999999</v>
      </c>
      <c r="T744" s="111">
        <v>0.157809331</v>
      </c>
      <c r="U744" s="111">
        <v>0</v>
      </c>
      <c r="V744" s="110">
        <f t="shared" si="159"/>
        <v>4.2423949322186703E-3</v>
      </c>
      <c r="W744" s="110">
        <v>0.22500000000000001</v>
      </c>
      <c r="X744" s="110">
        <v>0.22500000000000001</v>
      </c>
      <c r="Y744" s="110">
        <f t="shared" si="160"/>
        <v>0.1448831136</v>
      </c>
      <c r="Z744" s="2">
        <v>0.1</v>
      </c>
      <c r="AA744" s="2">
        <v>0.17499999999999999</v>
      </c>
      <c r="AB744" s="2">
        <v>0.22500000000000001</v>
      </c>
      <c r="AC744" s="110"/>
      <c r="AD744" s="44">
        <f t="shared" si="161"/>
        <v>0.72803844722784017</v>
      </c>
      <c r="AE744" s="44">
        <f t="shared" si="162"/>
        <v>0.84330112209755992</v>
      </c>
      <c r="AF744" s="44">
        <f t="shared" si="163"/>
        <v>0.51010919389763998</v>
      </c>
      <c r="AG744" s="44">
        <f t="shared" si="164"/>
        <v>0</v>
      </c>
      <c r="AH744" s="44">
        <f t="shared" si="165"/>
        <v>0.51010919389763998</v>
      </c>
      <c r="AI744" s="44">
        <v>13.025</v>
      </c>
      <c r="AJ744" s="111">
        <f t="shared" si="166"/>
        <v>3.9163853658168137E-2</v>
      </c>
      <c r="AK744" s="2">
        <f t="shared" si="167"/>
        <v>86</v>
      </c>
    </row>
    <row r="745" spans="1:37">
      <c r="A745" s="2">
        <v>216</v>
      </c>
      <c r="B745" s="2" t="s">
        <v>446</v>
      </c>
      <c r="C745" s="2" t="s">
        <v>4</v>
      </c>
      <c r="D745" s="2" t="s">
        <v>444</v>
      </c>
      <c r="E745" s="2" t="s">
        <v>768</v>
      </c>
      <c r="F745" s="2" t="s">
        <v>64</v>
      </c>
      <c r="H745" s="2" t="s">
        <v>880</v>
      </c>
      <c r="I745" s="2">
        <v>8040</v>
      </c>
      <c r="J745" s="193">
        <v>92</v>
      </c>
      <c r="K745" s="110">
        <f t="shared" si="154"/>
        <v>1.1442786069651741E-2</v>
      </c>
      <c r="L745" s="44">
        <f t="shared" si="155"/>
        <v>0.34446848748000003</v>
      </c>
      <c r="M745" s="44">
        <f t="shared" si="156"/>
        <v>3.9550911780000003E-2</v>
      </c>
      <c r="N745" s="44">
        <f t="shared" si="157"/>
        <v>2.3028785879999999E-2</v>
      </c>
      <c r="O745" s="44">
        <f t="shared" si="158"/>
        <v>5.2951814860000002E-2</v>
      </c>
      <c r="P745" s="2">
        <v>971995</v>
      </c>
      <c r="Q745" s="193">
        <v>0.393479317</v>
      </c>
      <c r="R745" s="111">
        <v>0.74884453799999995</v>
      </c>
      <c r="S745" s="111">
        <v>8.5980242999999998E-2</v>
      </c>
      <c r="T745" s="111">
        <v>5.0062578000000003E-2</v>
      </c>
      <c r="U745" s="111">
        <v>0.115112641</v>
      </c>
      <c r="V745" s="110">
        <f t="shared" si="159"/>
        <v>1.8900646950248757E-3</v>
      </c>
      <c r="W745" s="110">
        <v>0.26509375000000002</v>
      </c>
      <c r="X745" s="110">
        <v>0.25294182700000001</v>
      </c>
      <c r="Y745" s="110">
        <f t="shared" si="160"/>
        <v>0.13171071805009374</v>
      </c>
      <c r="Z745" s="2">
        <v>0.1</v>
      </c>
      <c r="AA745" s="2">
        <v>0.17499999999999999</v>
      </c>
      <c r="AB745" s="2">
        <v>0.22500000000000001</v>
      </c>
      <c r="AC745" s="110">
        <v>0.26509375000000002</v>
      </c>
      <c r="AD745" s="44">
        <f t="shared" si="161"/>
        <v>0.30175439503248003</v>
      </c>
      <c r="AE745" s="44">
        <f t="shared" si="162"/>
        <v>6.0631547758739995E-2</v>
      </c>
      <c r="AF745" s="44">
        <f t="shared" si="163"/>
        <v>4.5389736969479996E-2</v>
      </c>
      <c r="AG745" s="44">
        <f t="shared" si="164"/>
        <v>0.12296582969395779</v>
      </c>
      <c r="AH745" s="44">
        <f t="shared" si="165"/>
        <v>0.16835556666343779</v>
      </c>
      <c r="AI745" s="44">
        <v>13.025</v>
      </c>
      <c r="AJ745" s="111">
        <f t="shared" si="166"/>
        <v>1.2925571336924206E-2</v>
      </c>
      <c r="AK745" s="2">
        <f t="shared" si="167"/>
        <v>25</v>
      </c>
    </row>
    <row r="746" spans="1:37">
      <c r="A746" s="2">
        <v>312</v>
      </c>
      <c r="B746" s="2" t="s">
        <v>362</v>
      </c>
      <c r="C746" s="2" t="s">
        <v>3</v>
      </c>
      <c r="D746" s="2" t="s">
        <v>418</v>
      </c>
      <c r="E746" s="2" t="s">
        <v>768</v>
      </c>
      <c r="F746" s="2" t="s">
        <v>64</v>
      </c>
      <c r="H746" s="2" t="s">
        <v>880</v>
      </c>
      <c r="I746" s="2">
        <v>467</v>
      </c>
      <c r="J746" s="193">
        <v>177</v>
      </c>
      <c r="K746" s="110">
        <f t="shared" si="154"/>
        <v>0.37901498929336186</v>
      </c>
      <c r="L746" s="44">
        <f t="shared" si="155"/>
        <v>0.119240520135</v>
      </c>
      <c r="M746" s="44">
        <f t="shared" si="156"/>
        <v>0.103257170565</v>
      </c>
      <c r="N746" s="44">
        <f t="shared" si="157"/>
        <v>0.103257170565</v>
      </c>
      <c r="O746" s="44">
        <f t="shared" si="158"/>
        <v>0.55924513873500004</v>
      </c>
      <c r="Q746" s="193"/>
      <c r="R746" s="111">
        <v>0.13473505099999999</v>
      </c>
      <c r="S746" s="111">
        <v>0.116674769</v>
      </c>
      <c r="T746" s="111">
        <v>0.116674769</v>
      </c>
      <c r="U746" s="111">
        <v>0.63191541100000004</v>
      </c>
      <c r="V746" s="110">
        <f t="shared" si="159"/>
        <v>0.28372689905781584</v>
      </c>
      <c r="W746" s="110">
        <v>0.46378125000000003</v>
      </c>
      <c r="X746" s="110">
        <v>0.34011382099999998</v>
      </c>
      <c r="Y746" s="110">
        <f t="shared" si="160"/>
        <v>0.28849745632951102</v>
      </c>
      <c r="Z746" s="2">
        <v>0.1</v>
      </c>
      <c r="AA746" s="2">
        <v>0.17499999999999999</v>
      </c>
      <c r="AB746" s="2">
        <v>0.22500000000000001</v>
      </c>
      <c r="AC746" s="110">
        <v>0.36136805599999999</v>
      </c>
      <c r="AD746" s="44">
        <f t="shared" si="161"/>
        <v>0.10445469563826</v>
      </c>
      <c r="AE746" s="44">
        <f t="shared" si="162"/>
        <v>0.15829324247614499</v>
      </c>
      <c r="AF746" s="44">
        <f t="shared" si="163"/>
        <v>0.203519883183615</v>
      </c>
      <c r="AG746" s="44">
        <f t="shared" si="164"/>
        <v>1.7703375586421473</v>
      </c>
      <c r="AH746" s="44">
        <f t="shared" si="165"/>
        <v>1.9738574418257622</v>
      </c>
      <c r="AI746" s="44">
        <v>232.51499999999999</v>
      </c>
      <c r="AJ746" s="111">
        <f t="shared" si="166"/>
        <v>8.4891617393534277E-3</v>
      </c>
      <c r="AK746" s="2">
        <f t="shared" si="167"/>
        <v>221</v>
      </c>
    </row>
    <row r="747" spans="1:37">
      <c r="A747" s="2">
        <v>88</v>
      </c>
      <c r="B747" s="2" t="s">
        <v>143</v>
      </c>
      <c r="C747" s="2" t="s">
        <v>3</v>
      </c>
      <c r="D747" s="2" t="s">
        <v>418</v>
      </c>
      <c r="E747" s="2" t="s">
        <v>768</v>
      </c>
      <c r="F747" s="2" t="s">
        <v>64</v>
      </c>
      <c r="H747" s="2" t="s">
        <v>880</v>
      </c>
      <c r="I747" s="2">
        <v>29339</v>
      </c>
      <c r="J747" s="193">
        <v>1249</v>
      </c>
      <c r="K747" s="110">
        <f t="shared" si="154"/>
        <v>4.2571321449265481E-2</v>
      </c>
      <c r="L747" s="44">
        <f t="shared" si="155"/>
        <v>0.91553220033000005</v>
      </c>
      <c r="M747" s="44">
        <f t="shared" si="156"/>
        <v>1.52008113646</v>
      </c>
      <c r="N747" s="44">
        <f t="shared" si="157"/>
        <v>2.0691299332499997</v>
      </c>
      <c r="O747" s="44">
        <f t="shared" si="158"/>
        <v>1.7402567299600002</v>
      </c>
      <c r="P747" s="2">
        <v>2720102</v>
      </c>
      <c r="Q747" s="193">
        <v>6.6359671630000001</v>
      </c>
      <c r="R747" s="111">
        <v>0.146602434</v>
      </c>
      <c r="S747" s="111">
        <v>0.243407708</v>
      </c>
      <c r="T747" s="111">
        <v>0.33132584999999998</v>
      </c>
      <c r="U747" s="111">
        <v>0.27866400800000002</v>
      </c>
      <c r="V747" s="110">
        <f t="shared" si="159"/>
        <v>2.5968074325709807E-2</v>
      </c>
      <c r="W747" s="110">
        <v>0.33628124999999998</v>
      </c>
      <c r="X747" s="110">
        <v>0.26176084799999999</v>
      </c>
      <c r="Y747" s="110">
        <f t="shared" si="160"/>
        <v>0.21692805474374999</v>
      </c>
      <c r="Z747" s="2">
        <v>0.1</v>
      </c>
      <c r="AA747" s="2">
        <v>0.17499999999999999</v>
      </c>
      <c r="AB747" s="2">
        <v>0.22500000000000001</v>
      </c>
      <c r="AC747" s="110">
        <v>0.30546875000000001</v>
      </c>
      <c r="AD747" s="44">
        <f t="shared" si="161"/>
        <v>0.80200620748908014</v>
      </c>
      <c r="AE747" s="44">
        <f t="shared" si="162"/>
        <v>2.3302843821931796</v>
      </c>
      <c r="AF747" s="44">
        <f t="shared" si="163"/>
        <v>4.0782550984357497</v>
      </c>
      <c r="AG747" s="44">
        <f t="shared" si="164"/>
        <v>4.6567638603045278</v>
      </c>
      <c r="AH747" s="44">
        <f t="shared" si="165"/>
        <v>8.7350189587402767</v>
      </c>
      <c r="AI747" s="44">
        <v>232.51499999999999</v>
      </c>
      <c r="AJ747" s="111">
        <f t="shared" si="166"/>
        <v>3.7567550303164429E-2</v>
      </c>
      <c r="AK747" s="2">
        <f t="shared" si="167"/>
        <v>1270</v>
      </c>
    </row>
    <row r="748" spans="1:37">
      <c r="A748" s="2">
        <v>89</v>
      </c>
      <c r="B748" s="2" t="s">
        <v>144</v>
      </c>
      <c r="C748" s="2" t="s">
        <v>3</v>
      </c>
      <c r="D748" s="2" t="s">
        <v>418</v>
      </c>
      <c r="E748" s="2" t="s">
        <v>768</v>
      </c>
      <c r="F748" s="2" t="s">
        <v>64</v>
      </c>
      <c r="H748" s="2" t="s">
        <v>880</v>
      </c>
      <c r="I748" s="2">
        <v>10607</v>
      </c>
      <c r="J748" s="193">
        <v>1117</v>
      </c>
      <c r="K748" s="110">
        <f t="shared" si="154"/>
        <v>0.105307815593476</v>
      </c>
      <c r="L748" s="44">
        <f t="shared" si="155"/>
        <v>1.2913325412849999</v>
      </c>
      <c r="M748" s="44">
        <f t="shared" si="156"/>
        <v>0.84781783934499999</v>
      </c>
      <c r="N748" s="44">
        <f t="shared" si="157"/>
        <v>1.2693422684000002</v>
      </c>
      <c r="O748" s="44">
        <f t="shared" si="158"/>
        <v>2.1765073509700001</v>
      </c>
      <c r="P748" s="2">
        <v>1040925</v>
      </c>
      <c r="Q748" s="193">
        <v>12.699277554</v>
      </c>
      <c r="R748" s="111">
        <v>0.231214421</v>
      </c>
      <c r="S748" s="111">
        <v>0.15180265700000001</v>
      </c>
      <c r="T748" s="111">
        <v>0.22727704000000001</v>
      </c>
      <c r="U748" s="111">
        <v>0.389705882</v>
      </c>
      <c r="V748" s="110">
        <f t="shared" si="159"/>
        <v>6.4973123774299993E-2</v>
      </c>
      <c r="W748" s="110">
        <v>0.36815624999999996</v>
      </c>
      <c r="X748" s="110">
        <v>0.28555767500000001</v>
      </c>
      <c r="Y748" s="110">
        <f t="shared" si="160"/>
        <v>0.22587111596175002</v>
      </c>
      <c r="Z748" s="2">
        <v>0.1</v>
      </c>
      <c r="AA748" s="2">
        <v>0.17499999999999999</v>
      </c>
      <c r="AB748" s="2">
        <v>0.22500000000000001</v>
      </c>
      <c r="AC748" s="110">
        <v>0.32087500000000002</v>
      </c>
      <c r="AD748" s="44">
        <f t="shared" si="161"/>
        <v>1.13120730616566</v>
      </c>
      <c r="AE748" s="44">
        <f t="shared" si="162"/>
        <v>1.299704747715885</v>
      </c>
      <c r="AF748" s="44">
        <f t="shared" si="163"/>
        <v>2.5018736110164004</v>
      </c>
      <c r="AG748" s="44">
        <f t="shared" si="164"/>
        <v>6.1178683350842906</v>
      </c>
      <c r="AH748" s="44">
        <f t="shared" si="165"/>
        <v>8.6197419461006906</v>
      </c>
      <c r="AI748" s="44">
        <v>232.51499999999999</v>
      </c>
      <c r="AJ748" s="111">
        <f t="shared" si="166"/>
        <v>3.7071767181045052E-2</v>
      </c>
      <c r="AK748" s="2">
        <f t="shared" si="167"/>
        <v>1149</v>
      </c>
    </row>
    <row r="749" spans="1:37">
      <c r="A749" s="2">
        <v>90</v>
      </c>
      <c r="B749" s="2" t="s">
        <v>145</v>
      </c>
      <c r="C749" s="2" t="s">
        <v>3</v>
      </c>
      <c r="D749" s="2" t="s">
        <v>418</v>
      </c>
      <c r="E749" s="2" t="s">
        <v>768</v>
      </c>
      <c r="F749" s="2" t="s">
        <v>64</v>
      </c>
      <c r="H749" s="2" t="s">
        <v>880</v>
      </c>
      <c r="I749" s="2">
        <v>5287</v>
      </c>
      <c r="J749" s="193">
        <v>344</v>
      </c>
      <c r="K749" s="110">
        <f t="shared" si="154"/>
        <v>6.5065254397578973E-2</v>
      </c>
      <c r="L749" s="44">
        <f t="shared" si="155"/>
        <v>0.45375447623999998</v>
      </c>
      <c r="M749" s="44">
        <f t="shared" si="156"/>
        <v>0.35191815932000003</v>
      </c>
      <c r="N749" s="44">
        <f t="shared" si="157"/>
        <v>0.44165728967999995</v>
      </c>
      <c r="O749" s="44">
        <f t="shared" si="158"/>
        <v>0.47267007648000003</v>
      </c>
      <c r="P749" s="2">
        <v>582504</v>
      </c>
      <c r="Q749" s="193">
        <v>5.886336107</v>
      </c>
      <c r="R749" s="111">
        <v>0.26381074199999999</v>
      </c>
      <c r="S749" s="111">
        <v>0.20460358100000001</v>
      </c>
      <c r="T749" s="111">
        <v>0.256777494</v>
      </c>
      <c r="U749" s="111">
        <v>0.27480818400000001</v>
      </c>
      <c r="V749" s="110">
        <f t="shared" si="159"/>
        <v>3.4587757373179498E-2</v>
      </c>
      <c r="W749" s="110">
        <v>0.32140625</v>
      </c>
      <c r="X749" s="110">
        <v>0.261106379</v>
      </c>
      <c r="Y749" s="110">
        <f t="shared" si="160"/>
        <v>0.20098711252625001</v>
      </c>
      <c r="Z749" s="2">
        <v>0.1</v>
      </c>
      <c r="AA749" s="2">
        <v>0.17499999999999999</v>
      </c>
      <c r="AB749" s="2">
        <v>0.22500000000000001</v>
      </c>
      <c r="AC749" s="110">
        <v>0.29484375000000002</v>
      </c>
      <c r="AD749" s="44">
        <f t="shared" si="161"/>
        <v>0.39748892118624002</v>
      </c>
      <c r="AE749" s="44">
        <f t="shared" si="162"/>
        <v>0.53949053823755999</v>
      </c>
      <c r="AF749" s="44">
        <f t="shared" si="163"/>
        <v>0.87050651795927991</v>
      </c>
      <c r="AG749" s="44">
        <f t="shared" si="164"/>
        <v>1.2208270444724343</v>
      </c>
      <c r="AH749" s="44">
        <f t="shared" si="165"/>
        <v>2.0913335624317142</v>
      </c>
      <c r="AI749" s="44">
        <v>232.51499999999999</v>
      </c>
      <c r="AJ749" s="111">
        <f t="shared" si="166"/>
        <v>8.9944027801720939E-3</v>
      </c>
      <c r="AK749" s="2">
        <f t="shared" si="167"/>
        <v>305</v>
      </c>
    </row>
    <row r="750" spans="1:37">
      <c r="A750" s="2">
        <v>91</v>
      </c>
      <c r="B750" s="2" t="s">
        <v>146</v>
      </c>
      <c r="C750" s="2" t="s">
        <v>3</v>
      </c>
      <c r="D750" s="2" t="s">
        <v>418</v>
      </c>
      <c r="E750" s="2" t="s">
        <v>768</v>
      </c>
      <c r="F750" s="2" t="s">
        <v>64</v>
      </c>
      <c r="H750" s="2" t="s">
        <v>880</v>
      </c>
      <c r="I750" s="2">
        <v>7199</v>
      </c>
      <c r="J750" s="193">
        <v>214</v>
      </c>
      <c r="K750" s="110">
        <f t="shared" si="154"/>
        <v>2.9726350882066953E-2</v>
      </c>
      <c r="L750" s="44">
        <f t="shared" si="155"/>
        <v>0.21774391502000001</v>
      </c>
      <c r="M750" s="44">
        <f t="shared" si="156"/>
        <v>0.26044624756000001</v>
      </c>
      <c r="N750" s="44">
        <f t="shared" si="157"/>
        <v>0.38100934714000001</v>
      </c>
      <c r="O750" s="44">
        <f t="shared" si="158"/>
        <v>0.21080049028000003</v>
      </c>
      <c r="P750" s="2">
        <v>2164066</v>
      </c>
      <c r="Q750" s="193">
        <v>1.4210543739999999</v>
      </c>
      <c r="R750" s="111">
        <v>0.20349898599999999</v>
      </c>
      <c r="S750" s="111">
        <v>0.243407708</v>
      </c>
      <c r="T750" s="111">
        <v>0.356083502</v>
      </c>
      <c r="U750" s="111">
        <v>0.19700980400000001</v>
      </c>
      <c r="V750" s="110">
        <f t="shared" si="159"/>
        <v>1.6441445684678428E-2</v>
      </c>
      <c r="W750" s="110">
        <v>0.31184375000000003</v>
      </c>
      <c r="X750" s="110">
        <v>0.25593342499999999</v>
      </c>
      <c r="Y750" s="110">
        <f t="shared" si="160"/>
        <v>0.204501311516125</v>
      </c>
      <c r="Z750" s="2">
        <v>0.1</v>
      </c>
      <c r="AA750" s="2">
        <v>0.17499999999999999</v>
      </c>
      <c r="AB750" s="2">
        <v>0.22500000000000001</v>
      </c>
      <c r="AC750" s="110">
        <v>0.31184374999999998</v>
      </c>
      <c r="AD750" s="44">
        <f t="shared" si="161"/>
        <v>0.19074366955752001</v>
      </c>
      <c r="AE750" s="44">
        <f t="shared" si="162"/>
        <v>0.39926409750948</v>
      </c>
      <c r="AF750" s="44">
        <f t="shared" si="163"/>
        <v>0.75096942321294002</v>
      </c>
      <c r="AG750" s="44">
        <f t="shared" si="164"/>
        <v>0.57585450282300288</v>
      </c>
      <c r="AH750" s="44">
        <f t="shared" si="165"/>
        <v>1.3268239260359429</v>
      </c>
      <c r="AI750" s="44">
        <v>232.51499999999999</v>
      </c>
      <c r="AJ750" s="111">
        <f t="shared" si="166"/>
        <v>5.7064014194178571E-3</v>
      </c>
      <c r="AK750" s="2">
        <f t="shared" si="167"/>
        <v>197</v>
      </c>
    </row>
    <row r="751" spans="1:37">
      <c r="A751" s="2">
        <v>92</v>
      </c>
      <c r="B751" s="2" t="s">
        <v>147</v>
      </c>
      <c r="C751" s="2" t="s">
        <v>3</v>
      </c>
      <c r="D751" s="2" t="s">
        <v>418</v>
      </c>
      <c r="E751" s="2" t="s">
        <v>768</v>
      </c>
      <c r="F751" s="2" t="s">
        <v>64</v>
      </c>
      <c r="H751" s="2" t="s">
        <v>880</v>
      </c>
      <c r="I751" s="2">
        <v>10378</v>
      </c>
      <c r="J751" s="193">
        <v>1040</v>
      </c>
      <c r="K751" s="110">
        <f t="shared" si="154"/>
        <v>0.10021198689535556</v>
      </c>
      <c r="L751" s="44">
        <f t="shared" si="155"/>
        <v>0</v>
      </c>
      <c r="M751" s="44">
        <f t="shared" si="156"/>
        <v>1.0294117651999999</v>
      </c>
      <c r="N751" s="44">
        <f t="shared" si="157"/>
        <v>2.221937718</v>
      </c>
      <c r="O751" s="44">
        <f t="shared" si="158"/>
        <v>1.9486505167999999</v>
      </c>
      <c r="P751" s="2">
        <v>637486</v>
      </c>
      <c r="Q751" s="193">
        <v>27.656071092000001</v>
      </c>
      <c r="R751" s="111">
        <v>0</v>
      </c>
      <c r="S751" s="111">
        <v>0.19796380099999999</v>
      </c>
      <c r="T751" s="111">
        <v>0.42729571500000002</v>
      </c>
      <c r="U751" s="111">
        <v>0.37474048399999998</v>
      </c>
      <c r="V751" s="110">
        <f t="shared" si="159"/>
        <v>8.0373641063788775E-2</v>
      </c>
      <c r="W751" s="110">
        <v>0.30387500000000001</v>
      </c>
      <c r="X751" s="110">
        <v>0.25043517999999998</v>
      </c>
      <c r="Y751" s="110">
        <f t="shared" si="160"/>
        <v>0.23550174504775001</v>
      </c>
      <c r="Z751" s="2" t="s">
        <v>532</v>
      </c>
      <c r="AA751" s="2">
        <v>0.17499999999999999</v>
      </c>
      <c r="AB751" s="2">
        <v>0.22500000000000001</v>
      </c>
      <c r="AC751" s="110">
        <v>0.27943750000000001</v>
      </c>
      <c r="AD751" s="44">
        <f t="shared" si="161"/>
        <v>0</v>
      </c>
      <c r="AE751" s="44">
        <f t="shared" si="162"/>
        <v>1.5780882360515998</v>
      </c>
      <c r="AF751" s="44">
        <f t="shared" si="163"/>
        <v>4.379439242178</v>
      </c>
      <c r="AG751" s="44">
        <f t="shared" si="164"/>
        <v>4.7700480121855078</v>
      </c>
      <c r="AH751" s="44">
        <f t="shared" si="165"/>
        <v>9.1494872543635068</v>
      </c>
      <c r="AI751" s="44">
        <v>232.51499999999999</v>
      </c>
      <c r="AJ751" s="111">
        <f t="shared" si="166"/>
        <v>3.9350094636318118E-2</v>
      </c>
      <c r="AK751" s="2">
        <f t="shared" si="167"/>
        <v>1390</v>
      </c>
    </row>
    <row r="752" spans="1:37">
      <c r="A752" s="2">
        <v>93</v>
      </c>
      <c r="B752" s="2" t="s">
        <v>148</v>
      </c>
      <c r="C752" s="2" t="s">
        <v>3</v>
      </c>
      <c r="D752" s="2" t="s">
        <v>418</v>
      </c>
      <c r="E752" s="2" t="s">
        <v>768</v>
      </c>
      <c r="F752" s="2" t="s">
        <v>64</v>
      </c>
      <c r="H752" s="2" t="s">
        <v>880</v>
      </c>
      <c r="I752" s="2">
        <v>5052</v>
      </c>
      <c r="J752" s="193">
        <v>355</v>
      </c>
      <c r="K752" s="110">
        <f t="shared" si="154"/>
        <v>7.0269200316706248E-2</v>
      </c>
      <c r="L752" s="44">
        <f t="shared" si="155"/>
        <v>0</v>
      </c>
      <c r="M752" s="44">
        <f t="shared" si="156"/>
        <v>0.47867393439999995</v>
      </c>
      <c r="N752" s="44">
        <f t="shared" si="157"/>
        <v>0.86545351665000003</v>
      </c>
      <c r="O752" s="44">
        <f t="shared" si="158"/>
        <v>0.43087254894999999</v>
      </c>
      <c r="P752" s="2">
        <v>312810</v>
      </c>
      <c r="Q752" s="193">
        <v>19.441116006000001</v>
      </c>
      <c r="R752" s="111">
        <v>0</v>
      </c>
      <c r="S752" s="111">
        <v>0.26967545599999998</v>
      </c>
      <c r="T752" s="111">
        <v>0.48757944600000003</v>
      </c>
      <c r="U752" s="111">
        <v>0.24274509799999999</v>
      </c>
      <c r="V752" s="110">
        <f t="shared" si="159"/>
        <v>5.1319321678543146E-2</v>
      </c>
      <c r="W752" s="110">
        <v>0.28528124999999999</v>
      </c>
      <c r="X752" s="110">
        <v>0.239738965</v>
      </c>
      <c r="Y752" s="110">
        <f t="shared" si="160"/>
        <v>0.2222804551394375</v>
      </c>
      <c r="Z752" s="2" t="s">
        <v>532</v>
      </c>
      <c r="AA752" s="2">
        <v>0.17499999999999999</v>
      </c>
      <c r="AB752" s="2">
        <v>0.22500000000000001</v>
      </c>
      <c r="AC752" s="110">
        <v>0.26934374999999999</v>
      </c>
      <c r="AD752" s="44">
        <f t="shared" si="161"/>
        <v>0</v>
      </c>
      <c r="AE752" s="44">
        <f t="shared" si="162"/>
        <v>0.73380714143519987</v>
      </c>
      <c r="AF752" s="44">
        <f t="shared" si="163"/>
        <v>1.7058088813171501</v>
      </c>
      <c r="AG752" s="44">
        <f t="shared" si="164"/>
        <v>1.0166227742107636</v>
      </c>
      <c r="AH752" s="44">
        <f t="shared" si="165"/>
        <v>2.722431655527914</v>
      </c>
      <c r="AI752" s="44">
        <v>232.51499999999999</v>
      </c>
      <c r="AJ752" s="111">
        <f t="shared" si="166"/>
        <v>1.1708628069276882E-2</v>
      </c>
      <c r="AK752" s="2">
        <f t="shared" si="167"/>
        <v>432</v>
      </c>
    </row>
    <row r="753" spans="1:37">
      <c r="A753" s="2">
        <v>94</v>
      </c>
      <c r="B753" s="2" t="s">
        <v>149</v>
      </c>
      <c r="C753" s="2" t="s">
        <v>3</v>
      </c>
      <c r="D753" s="2" t="s">
        <v>418</v>
      </c>
      <c r="E753" s="2" t="s">
        <v>768</v>
      </c>
      <c r="F753" s="2" t="s">
        <v>64</v>
      </c>
      <c r="H753" s="2" t="s">
        <v>880</v>
      </c>
      <c r="I753" s="2">
        <v>47728</v>
      </c>
      <c r="J753" s="193">
        <v>15842</v>
      </c>
      <c r="K753" s="110">
        <f t="shared" si="154"/>
        <v>0.33192256118002011</v>
      </c>
      <c r="L753" s="44">
        <f t="shared" si="155"/>
        <v>0</v>
      </c>
      <c r="M753" s="44">
        <f t="shared" si="156"/>
        <v>10.343015021769999</v>
      </c>
      <c r="N753" s="44">
        <f t="shared" si="157"/>
        <v>21.09922306779</v>
      </c>
      <c r="O753" s="44">
        <f t="shared" si="158"/>
        <v>47.767761910439994</v>
      </c>
      <c r="P753" s="2">
        <v>1318571</v>
      </c>
      <c r="Q753" s="193">
        <v>173.632633766</v>
      </c>
      <c r="R753" s="111">
        <v>0</v>
      </c>
      <c r="S753" s="111">
        <v>0.13057713700000001</v>
      </c>
      <c r="T753" s="111">
        <v>0.26637069899999999</v>
      </c>
      <c r="U753" s="111">
        <v>0.60305216399999995</v>
      </c>
      <c r="V753" s="110">
        <f t="shared" si="159"/>
        <v>0.28858106343542572</v>
      </c>
      <c r="W753" s="110">
        <v>0.32884374999999999</v>
      </c>
      <c r="X753" s="110">
        <v>0.264642512</v>
      </c>
      <c r="Y753" s="110">
        <f t="shared" si="160"/>
        <v>0.25293724960151154</v>
      </c>
      <c r="Z753" s="2" t="s">
        <v>532</v>
      </c>
      <c r="AA753" s="2">
        <v>0.17499999999999999</v>
      </c>
      <c r="AB753" s="2">
        <v>0.22500000000000001</v>
      </c>
      <c r="AC753" s="110">
        <v>0.28215277799999999</v>
      </c>
      <c r="AD753" s="44">
        <f t="shared" si="161"/>
        <v>0</v>
      </c>
      <c r="AE753" s="44">
        <f t="shared" si="162"/>
        <v>15.855842028373406</v>
      </c>
      <c r="AF753" s="44">
        <f t="shared" si="163"/>
        <v>41.586568666614099</v>
      </c>
      <c r="AG753" s="44">
        <f t="shared" si="164"/>
        <v>118.0655868836095</v>
      </c>
      <c r="AH753" s="44">
        <f t="shared" si="165"/>
        <v>159.6521555502236</v>
      </c>
      <c r="AI753" s="44">
        <v>232.51499999999999</v>
      </c>
      <c r="AJ753" s="111">
        <f t="shared" si="166"/>
        <v>0.68663163903500246</v>
      </c>
      <c r="AK753" s="2">
        <f t="shared" si="167"/>
        <v>22956</v>
      </c>
    </row>
    <row r="754" spans="1:37">
      <c r="A754" s="2">
        <v>95</v>
      </c>
      <c r="B754" s="2" t="s">
        <v>150</v>
      </c>
      <c r="C754" s="2" t="s">
        <v>3</v>
      </c>
      <c r="D754" s="2" t="s">
        <v>418</v>
      </c>
      <c r="E754" s="2" t="s">
        <v>768</v>
      </c>
      <c r="F754" s="2" t="s">
        <v>64</v>
      </c>
      <c r="H754" s="2" t="s">
        <v>880</v>
      </c>
      <c r="I754" s="2">
        <v>8029</v>
      </c>
      <c r="J754" s="193">
        <v>123</v>
      </c>
      <c r="K754" s="110">
        <f t="shared" si="154"/>
        <v>1.5319466932370159E-2</v>
      </c>
      <c r="L754" s="44">
        <f t="shared" si="155"/>
        <v>5.8183823445000005E-2</v>
      </c>
      <c r="M754" s="44">
        <f t="shared" si="156"/>
        <v>0.43437273741000004</v>
      </c>
      <c r="N754" s="44">
        <f t="shared" si="157"/>
        <v>0.122443439145</v>
      </c>
      <c r="O754" s="44">
        <f t="shared" si="158"/>
        <v>0</v>
      </c>
      <c r="P754" s="2">
        <v>6424275</v>
      </c>
      <c r="Q754" s="193">
        <v>0.149654227</v>
      </c>
      <c r="R754" s="111">
        <v>9.4607842999999997E-2</v>
      </c>
      <c r="S754" s="111">
        <v>0.70629713400000005</v>
      </c>
      <c r="T754" s="111">
        <v>0.19909502300000001</v>
      </c>
      <c r="U754" s="111">
        <v>0</v>
      </c>
      <c r="V754" s="110">
        <f t="shared" si="159"/>
        <v>3.0500296212479763E-3</v>
      </c>
      <c r="W754" s="110">
        <v>0.22737499999999999</v>
      </c>
      <c r="X754" s="110">
        <v>0.22500000000000001</v>
      </c>
      <c r="Y754" s="110">
        <f t="shared" si="160"/>
        <v>0.17785916292500001</v>
      </c>
      <c r="Z754" s="2">
        <v>0.1</v>
      </c>
      <c r="AA754" s="2">
        <v>0.17499999999999999</v>
      </c>
      <c r="AB754" s="2">
        <v>0.22500000000000001</v>
      </c>
      <c r="AC754" s="110"/>
      <c r="AD754" s="44">
        <f t="shared" si="161"/>
        <v>5.0969029337820014E-2</v>
      </c>
      <c r="AE754" s="44">
        <f t="shared" si="162"/>
        <v>0.66589340644952999</v>
      </c>
      <c r="AF754" s="44">
        <f t="shared" si="163"/>
        <v>0.241336018554795</v>
      </c>
      <c r="AG754" s="44">
        <f t="shared" si="164"/>
        <v>0</v>
      </c>
      <c r="AH754" s="44">
        <f t="shared" si="165"/>
        <v>0.241336018554795</v>
      </c>
      <c r="AI754" s="44">
        <v>232.51499999999999</v>
      </c>
      <c r="AJ754" s="111">
        <f t="shared" si="166"/>
        <v>1.0379374171765048E-3</v>
      </c>
      <c r="AK754" s="2">
        <f t="shared" si="167"/>
        <v>41</v>
      </c>
    </row>
    <row r="755" spans="1:37">
      <c r="A755" s="2">
        <v>96</v>
      </c>
      <c r="B755" s="2" t="s">
        <v>151</v>
      </c>
      <c r="C755" s="2" t="s">
        <v>3</v>
      </c>
      <c r="D755" s="2" t="s">
        <v>418</v>
      </c>
      <c r="E755" s="2" t="s">
        <v>768</v>
      </c>
      <c r="F755" s="2" t="s">
        <v>64</v>
      </c>
      <c r="H755" s="2" t="s">
        <v>880</v>
      </c>
      <c r="I755" s="2">
        <v>94180</v>
      </c>
      <c r="J755" s="193">
        <v>23046</v>
      </c>
      <c r="K755" s="110">
        <f t="shared" si="154"/>
        <v>0.24470163516670207</v>
      </c>
      <c r="L755" s="44">
        <f t="shared" si="155"/>
        <v>0</v>
      </c>
      <c r="M755" s="44">
        <f t="shared" si="156"/>
        <v>19.821496670609999</v>
      </c>
      <c r="N755" s="44">
        <f t="shared" si="157"/>
        <v>50.381654649929992</v>
      </c>
      <c r="O755" s="44">
        <f t="shared" si="158"/>
        <v>45.026848794690004</v>
      </c>
      <c r="P755" s="2">
        <v>2454454</v>
      </c>
      <c r="Q755" s="193">
        <v>151.66232267500001</v>
      </c>
      <c r="R755" s="111">
        <v>0</v>
      </c>
      <c r="S755" s="111">
        <v>0.17201680699999999</v>
      </c>
      <c r="T755" s="111">
        <v>0.43722689100000001</v>
      </c>
      <c r="U755" s="111">
        <v>0.39075630300000003</v>
      </c>
      <c r="V755" s="110">
        <f t="shared" si="159"/>
        <v>0.2026088414623487</v>
      </c>
      <c r="W755" s="110">
        <v>0.30174999999999996</v>
      </c>
      <c r="X755" s="110">
        <v>0.25119253000000002</v>
      </c>
      <c r="Y755" s="110">
        <f t="shared" si="160"/>
        <v>0.2380861346915</v>
      </c>
      <c r="Z755" s="2" t="s">
        <v>532</v>
      </c>
      <c r="AA755" s="2">
        <v>0.17499999999999999</v>
      </c>
      <c r="AB755" s="2">
        <v>0.22500000000000001</v>
      </c>
      <c r="AC755" s="110">
        <v>0.28050000000000003</v>
      </c>
      <c r="AD755" s="44">
        <f t="shared" si="161"/>
        <v>0</v>
      </c>
      <c r="AE755" s="44">
        <f t="shared" si="162"/>
        <v>30.386354396045128</v>
      </c>
      <c r="AF755" s="44">
        <f t="shared" si="163"/>
        <v>99.302241315012012</v>
      </c>
      <c r="AG755" s="44">
        <f t="shared" si="164"/>
        <v>110.6390723213364</v>
      </c>
      <c r="AH755" s="44">
        <f t="shared" si="165"/>
        <v>209.94131363634841</v>
      </c>
      <c r="AI755" s="44">
        <v>232.51499999999999</v>
      </c>
      <c r="AJ755" s="111">
        <f t="shared" si="166"/>
        <v>0.90291513939465595</v>
      </c>
      <c r="AK755" s="2">
        <f t="shared" si="167"/>
        <v>31803</v>
      </c>
    </row>
    <row r="756" spans="1:37">
      <c r="A756" s="2">
        <v>97</v>
      </c>
      <c r="B756" s="2" t="s">
        <v>152</v>
      </c>
      <c r="C756" s="2" t="s">
        <v>3</v>
      </c>
      <c r="D756" s="2" t="s">
        <v>418</v>
      </c>
      <c r="E756" s="2" t="s">
        <v>768</v>
      </c>
      <c r="F756" s="2" t="s">
        <v>64</v>
      </c>
      <c r="H756" s="2" t="s">
        <v>880</v>
      </c>
      <c r="I756" s="2">
        <v>79394</v>
      </c>
      <c r="J756" s="193">
        <v>32067</v>
      </c>
      <c r="K756" s="110">
        <f t="shared" si="154"/>
        <v>0.40389701992593896</v>
      </c>
      <c r="L756" s="44">
        <f t="shared" si="155"/>
        <v>16.566583090680002</v>
      </c>
      <c r="M756" s="44">
        <f t="shared" si="156"/>
        <v>49.207672659285002</v>
      </c>
      <c r="N756" s="44">
        <f t="shared" si="157"/>
        <v>65.623277740229994</v>
      </c>
      <c r="O756" s="44">
        <f t="shared" si="158"/>
        <v>28.937466509804999</v>
      </c>
      <c r="P756" s="2">
        <v>2048900</v>
      </c>
      <c r="Q756" s="193">
        <v>130.907311185</v>
      </c>
      <c r="R756" s="111">
        <v>0.103324808</v>
      </c>
      <c r="S756" s="111">
        <v>0.30690537099999998</v>
      </c>
      <c r="T756" s="111">
        <v>0.40928853799999998</v>
      </c>
      <c r="U756" s="111">
        <v>0.18048128299999999</v>
      </c>
      <c r="V756" s="110">
        <f t="shared" si="159"/>
        <v>0.23820627314415443</v>
      </c>
      <c r="W756" s="110">
        <v>0.26881250000000001</v>
      </c>
      <c r="X756" s="110">
        <v>0.238407496</v>
      </c>
      <c r="Y756" s="110">
        <f t="shared" si="160"/>
        <v>0.20464646666143749</v>
      </c>
      <c r="Z756" s="2">
        <v>0.1</v>
      </c>
      <c r="AA756" s="2">
        <v>0.17499999999999999</v>
      </c>
      <c r="AB756" s="2">
        <v>0.22500000000000001</v>
      </c>
      <c r="AC756" s="110">
        <v>0.26881250000000001</v>
      </c>
      <c r="AD756" s="44">
        <f t="shared" si="161"/>
        <v>14.512326787435683</v>
      </c>
      <c r="AE756" s="44">
        <f t="shared" si="162"/>
        <v>75.435362186683889</v>
      </c>
      <c r="AF756" s="44">
        <f t="shared" si="163"/>
        <v>129.34348042599333</v>
      </c>
      <c r="AG756" s="44">
        <f t="shared" si="164"/>
        <v>68.141873793622537</v>
      </c>
      <c r="AH756" s="44">
        <f t="shared" si="165"/>
        <v>197.48535421961589</v>
      </c>
      <c r="AI756" s="44">
        <v>232.51499999999999</v>
      </c>
      <c r="AJ756" s="111">
        <f t="shared" si="166"/>
        <v>0.84934457656330087</v>
      </c>
      <c r="AK756" s="2">
        <f t="shared" si="167"/>
        <v>31520</v>
      </c>
    </row>
    <row r="757" spans="1:37">
      <c r="A757" s="2">
        <v>98</v>
      </c>
      <c r="B757" s="2" t="s">
        <v>153</v>
      </c>
      <c r="C757" s="2" t="s">
        <v>3</v>
      </c>
      <c r="D757" s="2" t="s">
        <v>418</v>
      </c>
      <c r="E757" s="2" t="s">
        <v>768</v>
      </c>
      <c r="F757" s="2" t="s">
        <v>64</v>
      </c>
      <c r="H757" s="2" t="s">
        <v>880</v>
      </c>
      <c r="I757" s="2">
        <v>41629</v>
      </c>
      <c r="J757" s="193">
        <v>18154</v>
      </c>
      <c r="K757" s="110">
        <f t="shared" si="154"/>
        <v>0.43609022556390975</v>
      </c>
      <c r="L757" s="44">
        <f t="shared" si="155"/>
        <v>31.251262935890001</v>
      </c>
      <c r="M757" s="44">
        <f t="shared" si="156"/>
        <v>48.603747224979998</v>
      </c>
      <c r="N757" s="44">
        <f t="shared" si="157"/>
        <v>10.914989839129998</v>
      </c>
      <c r="O757" s="44">
        <f t="shared" si="158"/>
        <v>0</v>
      </c>
      <c r="P757" s="2">
        <v>1084969</v>
      </c>
      <c r="Q757" s="193">
        <v>25.416554799</v>
      </c>
      <c r="R757" s="111">
        <v>0.344290657</v>
      </c>
      <c r="S757" s="111">
        <v>0.53546047399999996</v>
      </c>
      <c r="T757" s="111">
        <v>0.12024886899999999</v>
      </c>
      <c r="U757" s="111">
        <v>0</v>
      </c>
      <c r="V757" s="110">
        <f t="shared" si="159"/>
        <v>5.2439356406015034E-2</v>
      </c>
      <c r="W757" s="110">
        <v>0.22500000000000001</v>
      </c>
      <c r="X757" s="110">
        <v>0.22500000000000001</v>
      </c>
      <c r="Y757" s="110">
        <f t="shared" si="160"/>
        <v>0.15519064417499998</v>
      </c>
      <c r="Z757" s="2">
        <v>0.1</v>
      </c>
      <c r="AA757" s="2">
        <v>0.17499999999999999</v>
      </c>
      <c r="AB757" s="2">
        <v>0.22500000000000001</v>
      </c>
      <c r="AC757" s="110"/>
      <c r="AD757" s="44">
        <f t="shared" si="161"/>
        <v>27.37610633183964</v>
      </c>
      <c r="AE757" s="44">
        <f t="shared" si="162"/>
        <v>74.509544495894332</v>
      </c>
      <c r="AF757" s="44">
        <f t="shared" si="163"/>
        <v>21.513444972925228</v>
      </c>
      <c r="AG757" s="44">
        <f t="shared" si="164"/>
        <v>0</v>
      </c>
      <c r="AH757" s="44">
        <f t="shared" si="165"/>
        <v>21.513444972925228</v>
      </c>
      <c r="AI757" s="44">
        <v>232.51499999999999</v>
      </c>
      <c r="AJ757" s="111">
        <f t="shared" si="166"/>
        <v>9.2524976766768727E-2</v>
      </c>
      <c r="AK757" s="2">
        <f t="shared" si="167"/>
        <v>3638</v>
      </c>
    </row>
    <row r="758" spans="1:37">
      <c r="A758" s="2">
        <v>99</v>
      </c>
      <c r="B758" s="2" t="s">
        <v>154</v>
      </c>
      <c r="C758" s="2" t="s">
        <v>3</v>
      </c>
      <c r="D758" s="2" t="s">
        <v>418</v>
      </c>
      <c r="E758" s="2" t="s">
        <v>768</v>
      </c>
      <c r="F758" s="2" t="s">
        <v>64</v>
      </c>
      <c r="H758" s="2" t="s">
        <v>880</v>
      </c>
      <c r="I758" s="2">
        <v>31954</v>
      </c>
      <c r="J758" s="193">
        <v>3932</v>
      </c>
      <c r="K758" s="110">
        <f t="shared" si="154"/>
        <v>0.12305188708768855</v>
      </c>
      <c r="L758" s="44">
        <f t="shared" si="155"/>
        <v>2.7953111545799998</v>
      </c>
      <c r="M758" s="44">
        <f t="shared" si="156"/>
        <v>7.2190990359600002</v>
      </c>
      <c r="N758" s="44">
        <f t="shared" si="157"/>
        <v>5.2531836132799992</v>
      </c>
      <c r="O758" s="44">
        <f t="shared" si="158"/>
        <v>4.3924062158400003</v>
      </c>
      <c r="P758" s="2">
        <v>7408290</v>
      </c>
      <c r="Q758" s="193">
        <v>5.4564093849999997</v>
      </c>
      <c r="R758" s="111">
        <v>0.14218266299999999</v>
      </c>
      <c r="S758" s="111">
        <v>0.367197306</v>
      </c>
      <c r="T758" s="111">
        <v>0.26720160799999998</v>
      </c>
      <c r="U758" s="111">
        <v>0.223418424</v>
      </c>
      <c r="V758" s="110">
        <f t="shared" si="159"/>
        <v>6.037172078062214E-2</v>
      </c>
      <c r="W758" s="110">
        <v>0.33415624999999993</v>
      </c>
      <c r="X758" s="110">
        <v>0.25704734899999998</v>
      </c>
      <c r="Y758" s="110">
        <f t="shared" si="160"/>
        <v>0.20459037363900001</v>
      </c>
      <c r="Z758" s="2">
        <v>0.1</v>
      </c>
      <c r="AA758" s="2">
        <v>0.17499999999999999</v>
      </c>
      <c r="AB758" s="2">
        <v>0.22500000000000001</v>
      </c>
      <c r="AC758" s="110">
        <v>0.295375</v>
      </c>
      <c r="AD758" s="44">
        <f t="shared" si="161"/>
        <v>2.4486925714120797</v>
      </c>
      <c r="AE758" s="44">
        <f t="shared" si="162"/>
        <v>11.066878822126679</v>
      </c>
      <c r="AF758" s="44">
        <f t="shared" si="163"/>
        <v>10.35402490177488</v>
      </c>
      <c r="AG758" s="44">
        <f t="shared" si="164"/>
        <v>11.365285197392764</v>
      </c>
      <c r="AH758" s="44">
        <f t="shared" si="165"/>
        <v>21.719310099167643</v>
      </c>
      <c r="AI758" s="44">
        <v>232.51499999999999</v>
      </c>
      <c r="AJ758" s="111">
        <f t="shared" si="166"/>
        <v>9.3410361048395354E-2</v>
      </c>
      <c r="AK758" s="2">
        <f t="shared" si="167"/>
        <v>3215</v>
      </c>
    </row>
    <row r="759" spans="1:37">
      <c r="A759" s="2">
        <v>100</v>
      </c>
      <c r="B759" s="2" t="s">
        <v>155</v>
      </c>
      <c r="C759" s="2" t="s">
        <v>3</v>
      </c>
      <c r="D759" s="2" t="s">
        <v>418</v>
      </c>
      <c r="E759" s="2" t="s">
        <v>768</v>
      </c>
      <c r="F759" s="2" t="s">
        <v>64</v>
      </c>
      <c r="H759" s="2" t="s">
        <v>880</v>
      </c>
      <c r="I759" s="2">
        <v>23258</v>
      </c>
      <c r="J759" s="193">
        <v>4415</v>
      </c>
      <c r="K759" s="110">
        <f t="shared" si="154"/>
        <v>0.18982715624731275</v>
      </c>
      <c r="L759" s="44">
        <f t="shared" si="155"/>
        <v>2.866039920975</v>
      </c>
      <c r="M759" s="44">
        <f t="shared" si="156"/>
        <v>7.420168072050001</v>
      </c>
      <c r="N759" s="44">
        <f t="shared" si="157"/>
        <v>7.531873863425</v>
      </c>
      <c r="O759" s="44">
        <f t="shared" si="158"/>
        <v>4.2569181656250006</v>
      </c>
      <c r="P759" s="2">
        <v>4932347</v>
      </c>
      <c r="Q759" s="193">
        <v>8.7390371429999991</v>
      </c>
      <c r="R759" s="111">
        <v>0.12983193300000001</v>
      </c>
      <c r="S759" s="111">
        <v>0.33613445400000003</v>
      </c>
      <c r="T759" s="111">
        <v>0.34119473900000002</v>
      </c>
      <c r="U759" s="111">
        <v>0.19283887499999999</v>
      </c>
      <c r="V759" s="110">
        <f t="shared" si="159"/>
        <v>0.10137408228609511</v>
      </c>
      <c r="W759" s="110">
        <v>0.295375</v>
      </c>
      <c r="X759" s="110">
        <v>0.25041232499999999</v>
      </c>
      <c r="Y759" s="110">
        <f t="shared" si="160"/>
        <v>0.205535321728125</v>
      </c>
      <c r="Z759" s="2">
        <v>0.1</v>
      </c>
      <c r="AA759" s="2">
        <v>0.17499999999999999</v>
      </c>
      <c r="AB759" s="2">
        <v>0.22500000000000001</v>
      </c>
      <c r="AC759" s="110">
        <v>0.295375</v>
      </c>
      <c r="AD759" s="44">
        <f t="shared" si="161"/>
        <v>2.5106509707741003</v>
      </c>
      <c r="AE759" s="44">
        <f t="shared" si="162"/>
        <v>11.375117654452652</v>
      </c>
      <c r="AF759" s="44">
        <f t="shared" si="163"/>
        <v>14.845323384810676</v>
      </c>
      <c r="AG759" s="44">
        <f t="shared" si="164"/>
        <v>11.014711899782206</v>
      </c>
      <c r="AH759" s="44">
        <f t="shared" si="165"/>
        <v>25.860035284592882</v>
      </c>
      <c r="AI759" s="44">
        <v>232.51499999999999</v>
      </c>
      <c r="AJ759" s="111">
        <f t="shared" si="166"/>
        <v>0.11121878280796028</v>
      </c>
      <c r="AK759" s="2">
        <f t="shared" si="167"/>
        <v>3930</v>
      </c>
    </row>
    <row r="760" spans="1:37">
      <c r="A760" s="2">
        <v>101</v>
      </c>
      <c r="B760" s="2" t="s">
        <v>156</v>
      </c>
      <c r="C760" s="2" t="s">
        <v>3</v>
      </c>
      <c r="D760" s="2" t="s">
        <v>418</v>
      </c>
      <c r="E760" s="2" t="s">
        <v>768</v>
      </c>
      <c r="F760" s="2" t="s">
        <v>64</v>
      </c>
      <c r="H760" s="2" t="s">
        <v>880</v>
      </c>
      <c r="I760" s="2">
        <v>4862</v>
      </c>
      <c r="J760" s="193">
        <v>322</v>
      </c>
      <c r="K760" s="110">
        <f t="shared" si="154"/>
        <v>6.6227889757301525E-2</v>
      </c>
      <c r="L760" s="44">
        <f t="shared" si="155"/>
        <v>0</v>
      </c>
      <c r="M760" s="44">
        <f t="shared" si="156"/>
        <v>0.93795248945999998</v>
      </c>
      <c r="N760" s="44">
        <f t="shared" si="157"/>
        <v>0.35404291552000006</v>
      </c>
      <c r="O760" s="44">
        <f t="shared" si="158"/>
        <v>0.31800459502</v>
      </c>
      <c r="P760" s="2">
        <v>1135527</v>
      </c>
      <c r="Q760" s="193">
        <v>2.6508923640000002</v>
      </c>
      <c r="R760" s="111">
        <v>0</v>
      </c>
      <c r="S760" s="111">
        <v>0.58257918600000003</v>
      </c>
      <c r="T760" s="111">
        <v>0.21990243200000001</v>
      </c>
      <c r="U760" s="111">
        <v>0.19751838199999999</v>
      </c>
      <c r="V760" s="110">
        <f t="shared" si="159"/>
        <v>2.7644899651995063E-2</v>
      </c>
      <c r="W760" s="110">
        <v>0.28315625</v>
      </c>
      <c r="X760" s="110">
        <v>0.25251881999999998</v>
      </c>
      <c r="Y760" s="110">
        <f t="shared" si="160"/>
        <v>0.20735796910318749</v>
      </c>
      <c r="Z760" s="2" t="s">
        <v>532</v>
      </c>
      <c r="AA760" s="2">
        <v>0.17499999999999999</v>
      </c>
      <c r="AB760" s="2">
        <v>0.22500000000000001</v>
      </c>
      <c r="AC760" s="110">
        <v>0.28315625</v>
      </c>
      <c r="AD760" s="44">
        <f t="shared" si="161"/>
        <v>0</v>
      </c>
      <c r="AE760" s="44">
        <f t="shared" si="162"/>
        <v>1.43788116634218</v>
      </c>
      <c r="AF760" s="44">
        <f t="shared" si="163"/>
        <v>0.69781858648992023</v>
      </c>
      <c r="AG760" s="44">
        <f t="shared" si="164"/>
        <v>0.78879410021161511</v>
      </c>
      <c r="AH760" s="44">
        <f t="shared" si="165"/>
        <v>1.4866126867015352</v>
      </c>
      <c r="AI760" s="44">
        <v>232.51499999999999</v>
      </c>
      <c r="AJ760" s="111">
        <f t="shared" si="166"/>
        <v>6.3936205694322314E-3</v>
      </c>
      <c r="AK760" s="2">
        <f t="shared" si="167"/>
        <v>224</v>
      </c>
    </row>
    <row r="761" spans="1:37">
      <c r="A761" s="2">
        <v>102</v>
      </c>
      <c r="B761" s="2" t="s">
        <v>157</v>
      </c>
      <c r="C761" s="2" t="s">
        <v>3</v>
      </c>
      <c r="D761" s="2" t="s">
        <v>418</v>
      </c>
      <c r="E761" s="2" t="s">
        <v>768</v>
      </c>
      <c r="F761" s="2" t="s">
        <v>64</v>
      </c>
      <c r="H761" s="2" t="s">
        <v>880</v>
      </c>
      <c r="I761" s="2">
        <v>87231</v>
      </c>
      <c r="J761" s="193">
        <v>21596</v>
      </c>
      <c r="K761" s="110">
        <f t="shared" si="154"/>
        <v>0.24757253728605655</v>
      </c>
      <c r="L761" s="44">
        <f t="shared" si="155"/>
        <v>25.270949531740005</v>
      </c>
      <c r="M761" s="44">
        <f t="shared" si="156"/>
        <v>48.949421037440004</v>
      </c>
      <c r="N761" s="44">
        <f t="shared" si="157"/>
        <v>17.08624704612</v>
      </c>
      <c r="O761" s="44">
        <f t="shared" si="158"/>
        <v>16.673382384700002</v>
      </c>
      <c r="P761" s="2">
        <v>8403774</v>
      </c>
      <c r="Q761" s="193">
        <v>13.027573028000001</v>
      </c>
      <c r="R761" s="111">
        <v>0.234033613</v>
      </c>
      <c r="S761" s="111">
        <v>0.45331932800000002</v>
      </c>
      <c r="T761" s="111">
        <v>0.158235294</v>
      </c>
      <c r="U761" s="111">
        <v>0.15441176500000001</v>
      </c>
      <c r="V761" s="110">
        <f t="shared" si="159"/>
        <v>7.7402825671653422E-2</v>
      </c>
      <c r="W761" s="110">
        <v>0.27890625000000002</v>
      </c>
      <c r="X761" s="110">
        <v>0.25162350100000003</v>
      </c>
      <c r="Y761" s="110">
        <f t="shared" si="160"/>
        <v>0.18140359118203128</v>
      </c>
      <c r="Z761" s="2">
        <v>0.1</v>
      </c>
      <c r="AA761" s="2">
        <v>0.17499999999999999</v>
      </c>
      <c r="AB761" s="2">
        <v>0.22500000000000001</v>
      </c>
      <c r="AC761" s="110">
        <v>0.27890625000000002</v>
      </c>
      <c r="AD761" s="44">
        <f t="shared" si="161"/>
        <v>22.137351789804246</v>
      </c>
      <c r="AE761" s="44">
        <f t="shared" si="162"/>
        <v>75.039462450395533</v>
      </c>
      <c r="AF761" s="44">
        <f t="shared" si="163"/>
        <v>33.676992927902525</v>
      </c>
      <c r="AG761" s="44">
        <f t="shared" si="164"/>
        <v>40.736720468218763</v>
      </c>
      <c r="AH761" s="44">
        <f t="shared" si="165"/>
        <v>74.413713396121295</v>
      </c>
      <c r="AI761" s="44">
        <v>232.51499999999999</v>
      </c>
      <c r="AJ761" s="111">
        <f t="shared" si="166"/>
        <v>0.32003833471441112</v>
      </c>
      <c r="AK761" s="2">
        <f t="shared" si="167"/>
        <v>11253</v>
      </c>
    </row>
    <row r="762" spans="1:37">
      <c r="A762" s="2">
        <v>103</v>
      </c>
      <c r="B762" s="2" t="s">
        <v>158</v>
      </c>
      <c r="C762" s="2" t="s">
        <v>3</v>
      </c>
      <c r="D762" s="2" t="s">
        <v>418</v>
      </c>
      <c r="E762" s="2" t="s">
        <v>768</v>
      </c>
      <c r="F762" s="2" t="s">
        <v>64</v>
      </c>
      <c r="H762" s="2" t="s">
        <v>880</v>
      </c>
      <c r="I762" s="2">
        <v>11274</v>
      </c>
      <c r="J762" s="193">
        <v>3176</v>
      </c>
      <c r="K762" s="110">
        <f t="shared" si="154"/>
        <v>0.28171012950150787</v>
      </c>
      <c r="L762" s="44">
        <f t="shared" si="155"/>
        <v>1.3760271539199997</v>
      </c>
      <c r="M762" s="44">
        <f t="shared" si="156"/>
        <v>8.9077589441199994</v>
      </c>
      <c r="N762" s="44">
        <f t="shared" si="157"/>
        <v>3.7505262835599997</v>
      </c>
      <c r="O762" s="44">
        <f t="shared" si="158"/>
        <v>1.8456876342800002</v>
      </c>
      <c r="P762" s="2">
        <v>1466474</v>
      </c>
      <c r="Q762" s="193">
        <v>11.531201844</v>
      </c>
      <c r="R762" s="111">
        <v>8.6651584000000004E-2</v>
      </c>
      <c r="S762" s="111">
        <v>0.56094199899999997</v>
      </c>
      <c r="T762" s="111">
        <v>0.23617923699999999</v>
      </c>
      <c r="U762" s="111">
        <v>0.116227181</v>
      </c>
      <c r="V762" s="110">
        <f t="shared" si="159"/>
        <v>9.9276457651942512E-2</v>
      </c>
      <c r="W762" s="110">
        <v>0.255</v>
      </c>
      <c r="X762" s="110">
        <v>0.234894302</v>
      </c>
      <c r="Y762" s="110">
        <f t="shared" si="160"/>
        <v>0.18960826770499997</v>
      </c>
      <c r="Z762" s="2">
        <v>0.1</v>
      </c>
      <c r="AA762" s="2">
        <v>0.17499999999999999</v>
      </c>
      <c r="AB762" s="2">
        <v>0.22500000000000001</v>
      </c>
      <c r="AC762" s="110">
        <v>0.255</v>
      </c>
      <c r="AD762" s="44">
        <f t="shared" si="161"/>
        <v>1.2053997868339197</v>
      </c>
      <c r="AE762" s="44">
        <f t="shared" si="162"/>
        <v>13.655594461335957</v>
      </c>
      <c r="AF762" s="44">
        <f t="shared" si="163"/>
        <v>7.3922873048967599</v>
      </c>
      <c r="AG762" s="44">
        <f t="shared" si="164"/>
        <v>4.1228970374546643</v>
      </c>
      <c r="AH762" s="44">
        <f t="shared" si="165"/>
        <v>11.515184342351425</v>
      </c>
      <c r="AI762" s="44">
        <v>232.51499999999999</v>
      </c>
      <c r="AJ762" s="111">
        <f t="shared" si="166"/>
        <v>4.9524479463051524E-2</v>
      </c>
      <c r="AK762" s="2">
        <f t="shared" si="167"/>
        <v>1865</v>
      </c>
    </row>
    <row r="763" spans="1:37">
      <c r="A763" s="2">
        <v>207</v>
      </c>
      <c r="B763" s="2" t="s">
        <v>262</v>
      </c>
      <c r="C763" s="2" t="s">
        <v>2</v>
      </c>
      <c r="D763" s="2" t="s">
        <v>443</v>
      </c>
      <c r="E763" s="2" t="s">
        <v>768</v>
      </c>
      <c r="F763" s="2" t="s">
        <v>64</v>
      </c>
      <c r="H763" s="2" t="s">
        <v>880</v>
      </c>
      <c r="I763" s="2">
        <v>6558</v>
      </c>
      <c r="J763" s="193">
        <v>0</v>
      </c>
      <c r="K763" s="110">
        <f t="shared" si="154"/>
        <v>0</v>
      </c>
      <c r="L763" s="44">
        <f t="shared" si="155"/>
        <v>0</v>
      </c>
      <c r="M763" s="44">
        <f t="shared" si="156"/>
        <v>0</v>
      </c>
      <c r="N763" s="44">
        <f t="shared" si="157"/>
        <v>0</v>
      </c>
      <c r="O763" s="44">
        <f t="shared" si="158"/>
        <v>0</v>
      </c>
      <c r="P763" s="2">
        <v>2231439</v>
      </c>
      <c r="Q763" s="193">
        <v>4.0007128000000003E-2</v>
      </c>
      <c r="R763" s="111">
        <v>0</v>
      </c>
      <c r="S763" s="111">
        <v>0</v>
      </c>
      <c r="T763" s="111">
        <v>0.22995356</v>
      </c>
      <c r="U763" s="111">
        <v>0.77004644</v>
      </c>
      <c r="V763" s="110">
        <f t="shared" si="159"/>
        <v>0</v>
      </c>
      <c r="W763" s="110">
        <v>0.38834374999999999</v>
      </c>
      <c r="X763" s="110">
        <v>0.29117242799999998</v>
      </c>
      <c r="Y763" s="110">
        <f t="shared" si="160"/>
        <v>0.29117242845019187</v>
      </c>
      <c r="Z763" s="2" t="s">
        <v>532</v>
      </c>
      <c r="AA763" s="2" t="s">
        <v>532</v>
      </c>
      <c r="AB763" s="2">
        <v>0.22500000000000001</v>
      </c>
      <c r="AC763" s="110">
        <v>0.310933036</v>
      </c>
      <c r="AD763" s="44">
        <f t="shared" si="161"/>
        <v>0</v>
      </c>
      <c r="AE763" s="44">
        <f t="shared" si="162"/>
        <v>0</v>
      </c>
      <c r="AF763" s="44">
        <f t="shared" si="163"/>
        <v>0</v>
      </c>
      <c r="AG763" s="44">
        <f t="shared" si="164"/>
        <v>0</v>
      </c>
      <c r="AH763" s="44">
        <f t="shared" si="165"/>
        <v>0</v>
      </c>
      <c r="AI763" s="44">
        <v>127.496111111</v>
      </c>
      <c r="AJ763" s="111">
        <f t="shared" si="166"/>
        <v>0</v>
      </c>
      <c r="AK763" s="2">
        <f t="shared" si="167"/>
        <v>0</v>
      </c>
    </row>
    <row r="764" spans="1:37">
      <c r="A764" s="2">
        <v>208</v>
      </c>
      <c r="B764" s="2" t="s">
        <v>263</v>
      </c>
      <c r="C764" s="2" t="s">
        <v>2</v>
      </c>
      <c r="D764" s="2" t="s">
        <v>443</v>
      </c>
      <c r="E764" s="2" t="s">
        <v>768</v>
      </c>
      <c r="F764" s="2" t="s">
        <v>64</v>
      </c>
      <c r="H764" s="2" t="s">
        <v>880</v>
      </c>
      <c r="I764" s="2">
        <v>43034</v>
      </c>
      <c r="J764" s="193">
        <v>555</v>
      </c>
      <c r="K764" s="110">
        <f t="shared" si="154"/>
        <v>1.2896779290793326E-2</v>
      </c>
      <c r="L764" s="44">
        <f t="shared" si="155"/>
        <v>0</v>
      </c>
      <c r="M764" s="44">
        <f t="shared" si="156"/>
        <v>0</v>
      </c>
      <c r="N764" s="44">
        <f t="shared" si="157"/>
        <v>0.9176155464750001</v>
      </c>
      <c r="O764" s="44">
        <f t="shared" si="158"/>
        <v>1.8573844535249999</v>
      </c>
      <c r="P764" s="2">
        <v>1638825</v>
      </c>
      <c r="Q764" s="193">
        <v>12.550116093</v>
      </c>
      <c r="R764" s="111">
        <v>0</v>
      </c>
      <c r="S764" s="111">
        <v>0</v>
      </c>
      <c r="T764" s="111">
        <v>0.33067226900000002</v>
      </c>
      <c r="U764" s="111">
        <v>0.66932773099999998</v>
      </c>
      <c r="V764" s="110">
        <f t="shared" si="159"/>
        <v>1.2896779290793326E-2</v>
      </c>
      <c r="W764" s="110">
        <v>0.36178125</v>
      </c>
      <c r="X764" s="110">
        <v>0.275896796</v>
      </c>
      <c r="Y764" s="110">
        <f t="shared" si="160"/>
        <v>0.2758967964345676</v>
      </c>
      <c r="Z764" s="2" t="s">
        <v>532</v>
      </c>
      <c r="AA764" s="2" t="s">
        <v>532</v>
      </c>
      <c r="AB764" s="2">
        <v>0.22500000000000001</v>
      </c>
      <c r="AC764" s="110">
        <v>0.30104166700000001</v>
      </c>
      <c r="AD764" s="44">
        <f t="shared" si="161"/>
        <v>0</v>
      </c>
      <c r="AE764" s="44">
        <f t="shared" si="162"/>
        <v>0</v>
      </c>
      <c r="AF764" s="44">
        <f t="shared" si="163"/>
        <v>1.8086202421022251</v>
      </c>
      <c r="AG764" s="44">
        <f t="shared" si="164"/>
        <v>4.8981549824256785</v>
      </c>
      <c r="AH764" s="44">
        <f t="shared" si="165"/>
        <v>6.7067752245279033</v>
      </c>
      <c r="AI764" s="44">
        <v>127.496111111</v>
      </c>
      <c r="AJ764" s="111">
        <f t="shared" si="166"/>
        <v>5.2603763095871101E-2</v>
      </c>
      <c r="AK764" s="2">
        <f t="shared" si="167"/>
        <v>925</v>
      </c>
    </row>
    <row r="765" spans="1:37">
      <c r="A765" s="2">
        <v>209</v>
      </c>
      <c r="B765" s="2" t="s">
        <v>264</v>
      </c>
      <c r="C765" s="2" t="s">
        <v>2</v>
      </c>
      <c r="D765" s="2" t="s">
        <v>443</v>
      </c>
      <c r="E765" s="2" t="s">
        <v>768</v>
      </c>
      <c r="F765" s="2" t="s">
        <v>64</v>
      </c>
      <c r="H765" s="2" t="s">
        <v>880</v>
      </c>
      <c r="I765" s="2">
        <v>35640</v>
      </c>
      <c r="J765" s="193">
        <v>927</v>
      </c>
      <c r="K765" s="110">
        <f t="shared" si="154"/>
        <v>2.6010101010101011E-2</v>
      </c>
      <c r="L765" s="44">
        <f t="shared" si="155"/>
        <v>0</v>
      </c>
      <c r="M765" s="44">
        <f t="shared" si="156"/>
        <v>0.42816350623499999</v>
      </c>
      <c r="N765" s="44">
        <f t="shared" si="157"/>
        <v>0.86099071239000013</v>
      </c>
      <c r="O765" s="44">
        <f t="shared" si="158"/>
        <v>3.345845781375</v>
      </c>
      <c r="P765" s="2">
        <v>834276</v>
      </c>
      <c r="Q765" s="193">
        <v>28.716268778</v>
      </c>
      <c r="R765" s="111">
        <v>0</v>
      </c>
      <c r="S765" s="111">
        <v>9.2376160999999998E-2</v>
      </c>
      <c r="T765" s="111">
        <v>0.18575851400000001</v>
      </c>
      <c r="U765" s="111">
        <v>0.721865325</v>
      </c>
      <c r="V765" s="110">
        <f t="shared" si="159"/>
        <v>2.3607387731565656E-2</v>
      </c>
      <c r="W765" s="110">
        <v>0.42393750000000002</v>
      </c>
      <c r="X765" s="110">
        <v>0.31338519199999998</v>
      </c>
      <c r="Y765" s="110">
        <f t="shared" si="160"/>
        <v>0.3006016985974358</v>
      </c>
      <c r="Z765" s="2" t="s">
        <v>532</v>
      </c>
      <c r="AA765" s="2">
        <v>0.17499999999999999</v>
      </c>
      <c r="AB765" s="2">
        <v>0.22500000000000001</v>
      </c>
      <c r="AC765" s="110">
        <v>0.33612946399999999</v>
      </c>
      <c r="AD765" s="44">
        <f t="shared" si="161"/>
        <v>0</v>
      </c>
      <c r="AE765" s="44">
        <f t="shared" si="162"/>
        <v>0.65637465505825487</v>
      </c>
      <c r="AF765" s="44">
        <f t="shared" si="163"/>
        <v>1.6970126941206904</v>
      </c>
      <c r="AG765" s="44">
        <f t="shared" si="164"/>
        <v>9.8518231782933015</v>
      </c>
      <c r="AH765" s="44">
        <f t="shared" si="165"/>
        <v>11.548835872413992</v>
      </c>
      <c r="AI765" s="44">
        <v>127.496111111</v>
      </c>
      <c r="AJ765" s="111">
        <f t="shared" si="166"/>
        <v>9.0581867727396043E-2</v>
      </c>
      <c r="AK765" s="2">
        <f t="shared" si="167"/>
        <v>1402</v>
      </c>
    </row>
    <row r="766" spans="1:37">
      <c r="A766" s="2">
        <v>210</v>
      </c>
      <c r="B766" s="2" t="s">
        <v>265</v>
      </c>
      <c r="C766" s="2" t="s">
        <v>2</v>
      </c>
      <c r="D766" s="2" t="s">
        <v>443</v>
      </c>
      <c r="E766" s="2" t="s">
        <v>768</v>
      </c>
      <c r="F766" s="2" t="s">
        <v>64</v>
      </c>
      <c r="H766" s="2" t="s">
        <v>880</v>
      </c>
      <c r="I766" s="2">
        <v>14287</v>
      </c>
      <c r="J766" s="193">
        <v>126</v>
      </c>
      <c r="K766" s="110">
        <f t="shared" si="154"/>
        <v>8.8192062714355715E-3</v>
      </c>
      <c r="L766" s="44">
        <f t="shared" si="155"/>
        <v>0</v>
      </c>
      <c r="M766" s="44">
        <f t="shared" si="156"/>
        <v>0</v>
      </c>
      <c r="N766" s="44">
        <f t="shared" si="157"/>
        <v>7.5465240479999987E-2</v>
      </c>
      <c r="O766" s="44">
        <f t="shared" si="158"/>
        <v>0.55453475951999998</v>
      </c>
      <c r="P766" s="2">
        <v>1459880</v>
      </c>
      <c r="Q766" s="193">
        <v>7.9866749959999996</v>
      </c>
      <c r="R766" s="111">
        <v>0</v>
      </c>
      <c r="S766" s="111">
        <v>0</v>
      </c>
      <c r="T766" s="111">
        <v>0.11978609599999999</v>
      </c>
      <c r="U766" s="111">
        <v>0.88021390399999999</v>
      </c>
      <c r="V766" s="110">
        <f t="shared" si="159"/>
        <v>8.8192062714355715E-3</v>
      </c>
      <c r="W766" s="110">
        <v>0.393125</v>
      </c>
      <c r="X766" s="110">
        <v>0.31804136</v>
      </c>
      <c r="Y766" s="110">
        <f t="shared" si="160"/>
        <v>0.31804136032125002</v>
      </c>
      <c r="Z766" s="2" t="s">
        <v>532</v>
      </c>
      <c r="AA766" s="2" t="s">
        <v>532</v>
      </c>
      <c r="AB766" s="2">
        <v>0.22500000000000001</v>
      </c>
      <c r="AC766" s="110">
        <v>0.33070312499999999</v>
      </c>
      <c r="AD766" s="44">
        <f t="shared" si="161"/>
        <v>0</v>
      </c>
      <c r="AE766" s="44">
        <f t="shared" si="162"/>
        <v>0</v>
      </c>
      <c r="AF766" s="44">
        <f t="shared" si="163"/>
        <v>0.14874198898608001</v>
      </c>
      <c r="AG766" s="44">
        <f t="shared" si="164"/>
        <v>1.6064646703548344</v>
      </c>
      <c r="AH766" s="44">
        <f t="shared" si="165"/>
        <v>1.7552066593409144</v>
      </c>
      <c r="AI766" s="44">
        <v>127.496111111</v>
      </c>
      <c r="AJ766" s="111">
        <f t="shared" si="166"/>
        <v>1.3766746640709735E-2</v>
      </c>
      <c r="AK766" s="2">
        <f t="shared" si="167"/>
        <v>210</v>
      </c>
    </row>
    <row r="767" spans="1:37">
      <c r="A767" s="2">
        <v>211</v>
      </c>
      <c r="B767" s="2" t="s">
        <v>266</v>
      </c>
      <c r="C767" s="2" t="s">
        <v>2</v>
      </c>
      <c r="D767" s="2" t="s">
        <v>443</v>
      </c>
      <c r="E767" s="2" t="s">
        <v>768</v>
      </c>
      <c r="F767" s="2" t="s">
        <v>64</v>
      </c>
      <c r="H767" s="2" t="s">
        <v>880</v>
      </c>
      <c r="I767" s="2">
        <v>34237</v>
      </c>
      <c r="J767" s="193">
        <v>828</v>
      </c>
      <c r="K767" s="110">
        <f t="shared" si="154"/>
        <v>2.4184361947600548E-2</v>
      </c>
      <c r="L767" s="44">
        <f t="shared" si="155"/>
        <v>0</v>
      </c>
      <c r="M767" s="44">
        <f t="shared" si="156"/>
        <v>0</v>
      </c>
      <c r="N767" s="44">
        <f t="shared" si="157"/>
        <v>1.1461102928999998</v>
      </c>
      <c r="O767" s="44">
        <f t="shared" si="158"/>
        <v>2.9938897070999997</v>
      </c>
      <c r="P767" s="2">
        <v>1963466</v>
      </c>
      <c r="Q767" s="193">
        <v>14.362051280999999</v>
      </c>
      <c r="R767" s="111">
        <v>0</v>
      </c>
      <c r="S767" s="111">
        <v>0</v>
      </c>
      <c r="T767" s="111">
        <v>0.27683823499999999</v>
      </c>
      <c r="U767" s="111">
        <v>0.72316176499999996</v>
      </c>
      <c r="V767" s="110">
        <f t="shared" si="159"/>
        <v>2.4184361947600548E-2</v>
      </c>
      <c r="W767" s="110">
        <v>0.37453124999999993</v>
      </c>
      <c r="X767" s="110">
        <v>0.28500305599999998</v>
      </c>
      <c r="Y767" s="110">
        <f t="shared" si="160"/>
        <v>0.28500305588396269</v>
      </c>
      <c r="Z767" s="2" t="s">
        <v>532</v>
      </c>
      <c r="AA767" s="2" t="s">
        <v>532</v>
      </c>
      <c r="AB767" s="2">
        <v>0.22500000000000001</v>
      </c>
      <c r="AC767" s="110">
        <v>0.307973214</v>
      </c>
      <c r="AD767" s="44">
        <f t="shared" si="161"/>
        <v>0</v>
      </c>
      <c r="AE767" s="44">
        <f t="shared" si="162"/>
        <v>0</v>
      </c>
      <c r="AF767" s="44">
        <f t="shared" si="163"/>
        <v>2.2589833873058995</v>
      </c>
      <c r="AG767" s="44">
        <f t="shared" si="164"/>
        <v>8.0770514386042436</v>
      </c>
      <c r="AH767" s="44">
        <f t="shared" si="165"/>
        <v>10.336034825910144</v>
      </c>
      <c r="AI767" s="44">
        <v>127.496111111</v>
      </c>
      <c r="AJ767" s="111">
        <f t="shared" si="166"/>
        <v>8.1069412516523262E-2</v>
      </c>
      <c r="AK767" s="2">
        <f t="shared" si="167"/>
        <v>1380</v>
      </c>
    </row>
    <row r="768" spans="1:37">
      <c r="A768" s="2">
        <v>212</v>
      </c>
      <c r="B768" s="2" t="s">
        <v>267</v>
      </c>
      <c r="C768" s="2" t="s">
        <v>2</v>
      </c>
      <c r="D768" s="2" t="s">
        <v>443</v>
      </c>
      <c r="E768" s="2" t="s">
        <v>768</v>
      </c>
      <c r="F768" s="2" t="s">
        <v>64</v>
      </c>
      <c r="H768" s="2" t="s">
        <v>880</v>
      </c>
      <c r="I768" s="2">
        <v>71887</v>
      </c>
      <c r="J768" s="193">
        <v>969</v>
      </c>
      <c r="K768" s="110">
        <f t="shared" si="154"/>
        <v>1.347948864189631E-2</v>
      </c>
      <c r="L768" s="44">
        <f t="shared" si="155"/>
        <v>0</v>
      </c>
      <c r="M768" s="44">
        <f t="shared" si="156"/>
        <v>1.3409250005700002</v>
      </c>
      <c r="N768" s="44">
        <f t="shared" si="157"/>
        <v>1.7032312517100001</v>
      </c>
      <c r="O768" s="44">
        <f t="shared" si="158"/>
        <v>1.8008437477200003</v>
      </c>
      <c r="P768" s="2">
        <v>838747</v>
      </c>
      <c r="Q768" s="193">
        <v>17.796091426</v>
      </c>
      <c r="R768" s="111">
        <v>0</v>
      </c>
      <c r="S768" s="111">
        <v>0.27676470600000003</v>
      </c>
      <c r="T768" s="111">
        <v>0.35154411800000002</v>
      </c>
      <c r="U768" s="111">
        <v>0.37169117600000001</v>
      </c>
      <c r="V768" s="110">
        <f t="shared" si="159"/>
        <v>9.7488419308915386E-3</v>
      </c>
      <c r="W768" s="110">
        <v>0.34425</v>
      </c>
      <c r="X768" s="110">
        <v>0.26471703099999999</v>
      </c>
      <c r="Y768" s="110">
        <f t="shared" si="160"/>
        <v>0.23988652339525002</v>
      </c>
      <c r="Z768" s="2" t="s">
        <v>532</v>
      </c>
      <c r="AA768" s="2">
        <v>0.17499999999999999</v>
      </c>
      <c r="AB768" s="2">
        <v>0.22500000000000001</v>
      </c>
      <c r="AC768" s="110">
        <v>0.30228125</v>
      </c>
      <c r="AD768" s="44">
        <f t="shared" si="161"/>
        <v>0</v>
      </c>
      <c r="AE768" s="44">
        <f t="shared" si="162"/>
        <v>2.0556380258738098</v>
      </c>
      <c r="AF768" s="44">
        <f t="shared" si="163"/>
        <v>3.3570687971204101</v>
      </c>
      <c r="AG768" s="44">
        <f t="shared" si="164"/>
        <v>4.768604980251661</v>
      </c>
      <c r="AH768" s="44">
        <f t="shared" si="165"/>
        <v>8.1256737773720715</v>
      </c>
      <c r="AI768" s="44">
        <v>127.496111111</v>
      </c>
      <c r="AJ768" s="111">
        <f t="shared" si="166"/>
        <v>6.3732718641886565E-2</v>
      </c>
      <c r="AK768" s="2">
        <f t="shared" si="167"/>
        <v>1168</v>
      </c>
    </row>
    <row r="769" spans="1:37">
      <c r="A769" s="2">
        <v>213</v>
      </c>
      <c r="B769" s="2" t="s">
        <v>268</v>
      </c>
      <c r="C769" s="2" t="s">
        <v>2</v>
      </c>
      <c r="D769" s="2" t="s">
        <v>443</v>
      </c>
      <c r="E769" s="2" t="s">
        <v>768</v>
      </c>
      <c r="F769" s="2" t="s">
        <v>64</v>
      </c>
      <c r="H769" s="2" t="s">
        <v>880</v>
      </c>
      <c r="I769" s="2">
        <v>76994</v>
      </c>
      <c r="J769" s="193">
        <v>4406</v>
      </c>
      <c r="K769" s="110">
        <f t="shared" si="154"/>
        <v>5.7225238330259498E-2</v>
      </c>
      <c r="L769" s="44">
        <f t="shared" si="155"/>
        <v>0</v>
      </c>
      <c r="M769" s="44">
        <f t="shared" si="156"/>
        <v>0</v>
      </c>
      <c r="N769" s="44">
        <f t="shared" si="157"/>
        <v>2.9635945840299995</v>
      </c>
      <c r="O769" s="44">
        <f t="shared" si="158"/>
        <v>19.066405415969999</v>
      </c>
      <c r="P769" s="2">
        <v>371273</v>
      </c>
      <c r="Q769" s="193">
        <v>230.4028639</v>
      </c>
      <c r="R769" s="111">
        <v>0</v>
      </c>
      <c r="S769" s="111">
        <v>0</v>
      </c>
      <c r="T769" s="111">
        <v>0.13452540099999999</v>
      </c>
      <c r="U769" s="111">
        <v>0.86547459900000001</v>
      </c>
      <c r="V769" s="110">
        <f t="shared" si="159"/>
        <v>5.7225238330259498E-2</v>
      </c>
      <c r="W769" s="110">
        <v>0.46643750000000006</v>
      </c>
      <c r="X769" s="110">
        <v>0.34912799</v>
      </c>
      <c r="Y769" s="110">
        <f t="shared" si="160"/>
        <v>0.34912798975345316</v>
      </c>
      <c r="Z769" s="2" t="s">
        <v>532</v>
      </c>
      <c r="AA769" s="2" t="s">
        <v>532</v>
      </c>
      <c r="AB769" s="2">
        <v>0.22500000000000001</v>
      </c>
      <c r="AC769" s="110">
        <v>0.36842187500000001</v>
      </c>
      <c r="AD769" s="44">
        <f t="shared" si="161"/>
        <v>0</v>
      </c>
      <c r="AE769" s="44">
        <f t="shared" si="162"/>
        <v>0</v>
      </c>
      <c r="AF769" s="44">
        <f t="shared" si="163"/>
        <v>5.8412449251231289</v>
      </c>
      <c r="AG769" s="44">
        <f t="shared" si="164"/>
        <v>61.534452095869568</v>
      </c>
      <c r="AH769" s="44">
        <f t="shared" si="165"/>
        <v>67.375697020992703</v>
      </c>
      <c r="AI769" s="44">
        <v>127.496111111</v>
      </c>
      <c r="AJ769" s="111">
        <f t="shared" si="166"/>
        <v>0.52845295777166423</v>
      </c>
      <c r="AK769" s="2">
        <f t="shared" si="167"/>
        <v>7343</v>
      </c>
    </row>
    <row r="770" spans="1:37">
      <c r="A770" s="2">
        <v>214</v>
      </c>
      <c r="B770" s="2" t="s">
        <v>269</v>
      </c>
      <c r="C770" s="2" t="s">
        <v>2</v>
      </c>
      <c r="D770" s="2" t="s">
        <v>443</v>
      </c>
      <c r="E770" s="2" t="s">
        <v>768</v>
      </c>
      <c r="F770" s="2" t="s">
        <v>64</v>
      </c>
      <c r="H770" s="2" t="s">
        <v>880</v>
      </c>
      <c r="I770" s="2">
        <v>164656</v>
      </c>
      <c r="J770" s="193">
        <v>9338</v>
      </c>
      <c r="K770" s="110">
        <f t="shared" si="154"/>
        <v>5.6712175687493926E-2</v>
      </c>
      <c r="L770" s="44">
        <f t="shared" si="155"/>
        <v>0</v>
      </c>
      <c r="M770" s="44">
        <f t="shared" si="156"/>
        <v>0</v>
      </c>
      <c r="N770" s="44">
        <f t="shared" si="157"/>
        <v>5.2440422574400003</v>
      </c>
      <c r="O770" s="44">
        <f t="shared" si="158"/>
        <v>41.445957742559997</v>
      </c>
      <c r="P770" s="2">
        <v>513111</v>
      </c>
      <c r="Q770" s="193">
        <v>308.44165661099998</v>
      </c>
      <c r="R770" s="111">
        <v>0</v>
      </c>
      <c r="S770" s="111">
        <v>0</v>
      </c>
      <c r="T770" s="111">
        <v>0.112316176</v>
      </c>
      <c r="U770" s="111">
        <v>0.88768382400000001</v>
      </c>
      <c r="V770" s="110">
        <f t="shared" si="159"/>
        <v>5.6712175687493926E-2</v>
      </c>
      <c r="W770" s="110">
        <v>0.44093750000000004</v>
      </c>
      <c r="X770" s="110">
        <v>0.332506833</v>
      </c>
      <c r="Y770" s="110">
        <f t="shared" si="160"/>
        <v>0.33250683312224999</v>
      </c>
      <c r="Z770" s="2" t="s">
        <v>532</v>
      </c>
      <c r="AA770" s="2" t="s">
        <v>532</v>
      </c>
      <c r="AB770" s="2">
        <v>0.22500000000000001</v>
      </c>
      <c r="AC770" s="110">
        <v>0.346109375</v>
      </c>
      <c r="AD770" s="44">
        <f t="shared" si="161"/>
        <v>0</v>
      </c>
      <c r="AE770" s="44">
        <f t="shared" si="162"/>
        <v>0</v>
      </c>
      <c r="AF770" s="44">
        <f t="shared" si="163"/>
        <v>10.336007289414241</v>
      </c>
      <c r="AG770" s="44">
        <f t="shared" si="164"/>
        <v>125.66075048765175</v>
      </c>
      <c r="AH770" s="44">
        <f t="shared" si="165"/>
        <v>135.99675777706599</v>
      </c>
      <c r="AI770" s="44">
        <v>127.496111111</v>
      </c>
      <c r="AJ770" s="111">
        <f t="shared" si="166"/>
        <v>1.0666737721801194</v>
      </c>
      <c r="AK770" s="2">
        <f t="shared" si="167"/>
        <v>15563</v>
      </c>
    </row>
    <row r="771" spans="1:37">
      <c r="A771" s="2">
        <v>245</v>
      </c>
      <c r="B771" s="2" t="s">
        <v>298</v>
      </c>
      <c r="C771" s="2" t="s">
        <v>1</v>
      </c>
      <c r="D771" s="2" t="s">
        <v>448</v>
      </c>
      <c r="E771" s="2" t="s">
        <v>768</v>
      </c>
      <c r="F771" s="2" t="s">
        <v>64</v>
      </c>
      <c r="H771" s="2" t="s">
        <v>880</v>
      </c>
      <c r="I771" s="2">
        <v>3013</v>
      </c>
      <c r="J771" s="193">
        <v>22</v>
      </c>
      <c r="K771" s="110">
        <f t="shared" si="154"/>
        <v>7.301692665117823E-3</v>
      </c>
      <c r="L771" s="44">
        <f t="shared" si="155"/>
        <v>0</v>
      </c>
      <c r="M771" s="44">
        <f t="shared" si="156"/>
        <v>0</v>
      </c>
      <c r="N771" s="44">
        <f t="shared" si="157"/>
        <v>0</v>
      </c>
      <c r="O771" s="44">
        <f t="shared" si="158"/>
        <v>0.11</v>
      </c>
      <c r="P771" s="2">
        <v>1190295</v>
      </c>
      <c r="Q771" s="193">
        <v>1.6355362840000001</v>
      </c>
      <c r="R771" s="111">
        <v>0</v>
      </c>
      <c r="S771" s="111">
        <v>0</v>
      </c>
      <c r="T771" s="111">
        <v>0</v>
      </c>
      <c r="U771" s="111">
        <v>1</v>
      </c>
      <c r="V771" s="110">
        <f t="shared" si="159"/>
        <v>7.301692665117823E-3</v>
      </c>
      <c r="W771" s="110">
        <v>0.41012499999999996</v>
      </c>
      <c r="X771" s="110">
        <v>0.36135624999999999</v>
      </c>
      <c r="Y771" s="110">
        <f t="shared" si="160"/>
        <v>0.36135624999999999</v>
      </c>
      <c r="Z771" s="2" t="s">
        <v>532</v>
      </c>
      <c r="AA771" s="2" t="s">
        <v>532</v>
      </c>
      <c r="AB771" s="2" t="s">
        <v>532</v>
      </c>
      <c r="AC771" s="110">
        <v>0.36135624999999999</v>
      </c>
      <c r="AD771" s="44">
        <f t="shared" si="161"/>
        <v>0</v>
      </c>
      <c r="AE771" s="44">
        <f t="shared" si="162"/>
        <v>0</v>
      </c>
      <c r="AF771" s="44">
        <f t="shared" si="163"/>
        <v>0</v>
      </c>
      <c r="AG771" s="44">
        <f t="shared" si="164"/>
        <v>0.34820288249999998</v>
      </c>
      <c r="AH771" s="44">
        <f t="shared" si="165"/>
        <v>0.34820288249999998</v>
      </c>
      <c r="AI771" s="44">
        <v>303.90305555600003</v>
      </c>
      <c r="AJ771" s="111">
        <f t="shared" si="166"/>
        <v>1.1457696003186017E-3</v>
      </c>
      <c r="AK771" s="2">
        <f t="shared" si="167"/>
        <v>37</v>
      </c>
    </row>
    <row r="772" spans="1:37">
      <c r="A772" s="2">
        <v>246</v>
      </c>
      <c r="B772" s="2" t="s">
        <v>299</v>
      </c>
      <c r="C772" s="2" t="s">
        <v>1</v>
      </c>
      <c r="D772" s="2" t="s">
        <v>448</v>
      </c>
      <c r="E772" s="2" t="s">
        <v>768</v>
      </c>
      <c r="F772" s="2" t="s">
        <v>64</v>
      </c>
      <c r="H772" s="2" t="s">
        <v>880</v>
      </c>
      <c r="I772" s="2">
        <v>5592</v>
      </c>
      <c r="J772" s="193">
        <v>141</v>
      </c>
      <c r="K772" s="110">
        <f t="shared" si="154"/>
        <v>2.5214592274678111E-2</v>
      </c>
      <c r="L772" s="44">
        <f t="shared" si="155"/>
        <v>0</v>
      </c>
      <c r="M772" s="44">
        <f t="shared" si="156"/>
        <v>0</v>
      </c>
      <c r="N772" s="44">
        <f t="shared" si="157"/>
        <v>0</v>
      </c>
      <c r="O772" s="44">
        <f t="shared" si="158"/>
        <v>0.70499999999999996</v>
      </c>
      <c r="P772" s="2">
        <v>1441996</v>
      </c>
      <c r="Q772" s="193">
        <v>8.1217844659999994</v>
      </c>
      <c r="R772" s="111">
        <v>0</v>
      </c>
      <c r="S772" s="111">
        <v>0</v>
      </c>
      <c r="T772" s="111">
        <v>0</v>
      </c>
      <c r="U772" s="111">
        <v>1</v>
      </c>
      <c r="V772" s="110">
        <f t="shared" si="159"/>
        <v>2.5214592274678111E-2</v>
      </c>
      <c r="W772" s="110">
        <v>0.42978125</v>
      </c>
      <c r="X772" s="110">
        <v>0.38143749999999998</v>
      </c>
      <c r="Y772" s="110">
        <f t="shared" si="160"/>
        <v>0.38143749999999998</v>
      </c>
      <c r="Z772" s="2" t="s">
        <v>532</v>
      </c>
      <c r="AA772" s="2" t="s">
        <v>532</v>
      </c>
      <c r="AB772" s="2" t="s">
        <v>532</v>
      </c>
      <c r="AC772" s="110">
        <v>0.38143749999999998</v>
      </c>
      <c r="AD772" s="44">
        <f t="shared" si="161"/>
        <v>0</v>
      </c>
      <c r="AE772" s="44">
        <f t="shared" si="162"/>
        <v>0</v>
      </c>
      <c r="AF772" s="44">
        <f t="shared" si="163"/>
        <v>0</v>
      </c>
      <c r="AG772" s="44">
        <f t="shared" si="164"/>
        <v>2.3556817124999996</v>
      </c>
      <c r="AH772" s="44">
        <f t="shared" si="165"/>
        <v>2.3556817124999996</v>
      </c>
      <c r="AI772" s="44">
        <v>303.90305555600003</v>
      </c>
      <c r="AJ772" s="111">
        <f t="shared" si="166"/>
        <v>7.751424901570032E-3</v>
      </c>
      <c r="AK772" s="2">
        <f t="shared" si="167"/>
        <v>235</v>
      </c>
    </row>
    <row r="773" spans="1:37">
      <c r="A773" s="2">
        <v>247</v>
      </c>
      <c r="B773" s="2" t="s">
        <v>300</v>
      </c>
      <c r="C773" s="2" t="s">
        <v>1</v>
      </c>
      <c r="D773" s="2" t="s">
        <v>448</v>
      </c>
      <c r="E773" s="2" t="s">
        <v>768</v>
      </c>
      <c r="F773" s="2" t="s">
        <v>64</v>
      </c>
      <c r="H773" s="2" t="s">
        <v>880</v>
      </c>
      <c r="I773" s="2">
        <v>6770</v>
      </c>
      <c r="J773" s="193">
        <v>187</v>
      </c>
      <c r="K773" s="110">
        <f t="shared" si="154"/>
        <v>2.7621861152141804E-2</v>
      </c>
      <c r="L773" s="44">
        <f t="shared" si="155"/>
        <v>0</v>
      </c>
      <c r="M773" s="44">
        <f t="shared" si="156"/>
        <v>0</v>
      </c>
      <c r="N773" s="44">
        <f t="shared" si="157"/>
        <v>0</v>
      </c>
      <c r="O773" s="44">
        <f t="shared" si="158"/>
        <v>0.93500000000000005</v>
      </c>
      <c r="P773" s="2">
        <v>497677</v>
      </c>
      <c r="Q773" s="193">
        <v>17.969242476000002</v>
      </c>
      <c r="R773" s="111">
        <v>0</v>
      </c>
      <c r="S773" s="111">
        <v>0</v>
      </c>
      <c r="T773" s="111">
        <v>0</v>
      </c>
      <c r="U773" s="111">
        <v>1</v>
      </c>
      <c r="V773" s="110">
        <f t="shared" si="159"/>
        <v>2.7621861152141804E-2</v>
      </c>
      <c r="W773" s="110">
        <v>0.43243750000000003</v>
      </c>
      <c r="X773" s="110">
        <v>0.36656250000000001</v>
      </c>
      <c r="Y773" s="110">
        <f t="shared" si="160"/>
        <v>0.36656250000000001</v>
      </c>
      <c r="Z773" s="2" t="s">
        <v>532</v>
      </c>
      <c r="AA773" s="2" t="s">
        <v>532</v>
      </c>
      <c r="AB773" s="2" t="s">
        <v>532</v>
      </c>
      <c r="AC773" s="110">
        <v>0.36656250000000001</v>
      </c>
      <c r="AD773" s="44">
        <f t="shared" si="161"/>
        <v>0</v>
      </c>
      <c r="AE773" s="44">
        <f t="shared" si="162"/>
        <v>0</v>
      </c>
      <c r="AF773" s="44">
        <f t="shared" si="163"/>
        <v>0</v>
      </c>
      <c r="AG773" s="44">
        <f t="shared" si="164"/>
        <v>3.0023668125000005</v>
      </c>
      <c r="AH773" s="44">
        <f t="shared" si="165"/>
        <v>3.0023668125000005</v>
      </c>
      <c r="AI773" s="44">
        <v>303.90305555600003</v>
      </c>
      <c r="AJ773" s="111">
        <f t="shared" si="166"/>
        <v>9.8793571094804473E-3</v>
      </c>
      <c r="AK773" s="2">
        <f t="shared" si="167"/>
        <v>312</v>
      </c>
    </row>
    <row r="774" spans="1:37">
      <c r="A774" s="2">
        <v>248</v>
      </c>
      <c r="B774" s="2" t="s">
        <v>301</v>
      </c>
      <c r="C774" s="2" t="s">
        <v>1</v>
      </c>
      <c r="D774" s="2" t="s">
        <v>448</v>
      </c>
      <c r="E774" s="2" t="s">
        <v>768</v>
      </c>
      <c r="F774" s="2" t="s">
        <v>64</v>
      </c>
      <c r="H774" s="2" t="s">
        <v>880</v>
      </c>
      <c r="I774" s="2">
        <v>1272</v>
      </c>
      <c r="J774" s="193">
        <v>0</v>
      </c>
      <c r="K774" s="110">
        <f t="shared" si="154"/>
        <v>0</v>
      </c>
      <c r="L774" s="44">
        <f t="shared" si="155"/>
        <v>0</v>
      </c>
      <c r="M774" s="44">
        <f t="shared" si="156"/>
        <v>0</v>
      </c>
      <c r="N774" s="44">
        <f t="shared" si="157"/>
        <v>0</v>
      </c>
      <c r="O774" s="44">
        <f t="shared" si="158"/>
        <v>0</v>
      </c>
      <c r="P774" s="2">
        <v>2765142</v>
      </c>
      <c r="Q774" s="193">
        <v>2.3333723000000001E-2</v>
      </c>
      <c r="R774" s="111">
        <v>0</v>
      </c>
      <c r="S774" s="111">
        <v>0</v>
      </c>
      <c r="T774" s="111">
        <v>0.12328431400000001</v>
      </c>
      <c r="U774" s="111">
        <v>0.87671568600000005</v>
      </c>
      <c r="V774" s="110">
        <f t="shared" si="159"/>
        <v>0</v>
      </c>
      <c r="W774" s="110">
        <v>0.36231249999999998</v>
      </c>
      <c r="X774" s="110">
        <v>0.29461670499999998</v>
      </c>
      <c r="Y774" s="110">
        <f t="shared" si="160"/>
        <v>0.29461670494143755</v>
      </c>
      <c r="Z774" s="2" t="s">
        <v>532</v>
      </c>
      <c r="AA774" s="2" t="s">
        <v>532</v>
      </c>
      <c r="AB774" s="2">
        <v>0.22500000000000001</v>
      </c>
      <c r="AC774" s="110">
        <v>0.30440624999999999</v>
      </c>
      <c r="AD774" s="44">
        <f t="shared" si="161"/>
        <v>0</v>
      </c>
      <c r="AE774" s="44">
        <f t="shared" si="162"/>
        <v>0</v>
      </c>
      <c r="AF774" s="44">
        <f t="shared" si="163"/>
        <v>0</v>
      </c>
      <c r="AG774" s="44">
        <f t="shared" si="164"/>
        <v>0</v>
      </c>
      <c r="AH774" s="44">
        <f t="shared" si="165"/>
        <v>0</v>
      </c>
      <c r="AI774" s="44">
        <v>303.90305555600003</v>
      </c>
      <c r="AJ774" s="111">
        <f t="shared" si="166"/>
        <v>0</v>
      </c>
      <c r="AK774" s="2">
        <f t="shared" si="167"/>
        <v>0</v>
      </c>
    </row>
    <row r="775" spans="1:37">
      <c r="A775" s="2">
        <v>249</v>
      </c>
      <c r="B775" s="2" t="s">
        <v>302</v>
      </c>
      <c r="C775" s="2" t="s">
        <v>1</v>
      </c>
      <c r="D775" s="2" t="s">
        <v>448</v>
      </c>
      <c r="E775" s="2" t="s">
        <v>768</v>
      </c>
      <c r="F775" s="2" t="s">
        <v>64</v>
      </c>
      <c r="H775" s="2" t="s">
        <v>880</v>
      </c>
      <c r="I775" s="2">
        <v>3076</v>
      </c>
      <c r="J775" s="193">
        <v>4</v>
      </c>
      <c r="K775" s="110">
        <f t="shared" ref="K775:K838" si="168">J775/I775</f>
        <v>1.3003901170351106E-3</v>
      </c>
      <c r="L775" s="44">
        <f t="shared" ref="L775:L838" si="169">R775*$J775*$D$2/1000</f>
        <v>0</v>
      </c>
      <c r="M775" s="44">
        <f t="shared" ref="M775:M838" si="170">S775*$J775*$D$2/1000</f>
        <v>0</v>
      </c>
      <c r="N775" s="44">
        <f t="shared" ref="N775:N838" si="171">T775*$J775*$D$2/1000</f>
        <v>0</v>
      </c>
      <c r="O775" s="44">
        <f t="shared" ref="O775:O838" si="172">U775*$J775*$D$2/1000</f>
        <v>0.02</v>
      </c>
      <c r="P775" s="2">
        <v>1479227</v>
      </c>
      <c r="Q775" s="193">
        <v>0.415218168</v>
      </c>
      <c r="R775" s="111">
        <v>0</v>
      </c>
      <c r="S775" s="111">
        <v>0</v>
      </c>
      <c r="T775" s="111">
        <v>0</v>
      </c>
      <c r="U775" s="111">
        <v>1</v>
      </c>
      <c r="V775" s="110">
        <f t="shared" ref="V775:V838" si="173">K775*(T775+U775)</f>
        <v>1.3003901170351106E-3</v>
      </c>
      <c r="W775" s="110">
        <v>0.4090625</v>
      </c>
      <c r="X775" s="110">
        <v>0.35057187499999998</v>
      </c>
      <c r="Y775" s="110">
        <f t="shared" ref="Y775:Y838" si="174">SUMPRODUCT(R775:U775,Z775:AC775)</f>
        <v>0.35057187499999998</v>
      </c>
      <c r="Z775" s="2" t="s">
        <v>532</v>
      </c>
      <c r="AA775" s="2" t="s">
        <v>532</v>
      </c>
      <c r="AB775" s="2" t="s">
        <v>532</v>
      </c>
      <c r="AC775" s="110">
        <v>0.35057187499999998</v>
      </c>
      <c r="AD775" s="44">
        <f t="shared" ref="AD775:AD838" si="175">IFERROR(L775*Z775*8760/1000,0)</f>
        <v>0</v>
      </c>
      <c r="AE775" s="44">
        <f t="shared" ref="AE775:AE838" si="176">IFERROR(M775*AA775*8760/1000,0)</f>
        <v>0</v>
      </c>
      <c r="AF775" s="44">
        <f t="shared" ref="AF775:AF838" si="177">IFERROR(N775*AB775*8760/1000,0)</f>
        <v>0</v>
      </c>
      <c r="AG775" s="44">
        <f t="shared" ref="AG775:AG838" si="178">IFERROR(O775*AC775*8760/1000,0)</f>
        <v>6.1420192499999991E-2</v>
      </c>
      <c r="AH775" s="44">
        <f t="shared" ref="AH775:AH838" si="179">AF775+AG775</f>
        <v>6.1420192499999991E-2</v>
      </c>
      <c r="AI775" s="44">
        <v>303.90305555600003</v>
      </c>
      <c r="AJ775" s="111">
        <f t="shared" ref="AJ775:AJ838" si="180">AH775/AI775</f>
        <v>2.0210455728268296E-4</v>
      </c>
      <c r="AK775" s="2">
        <f t="shared" ref="AK775:AK838" si="181">ROUND((O775+N775)/0.003,0)</f>
        <v>7</v>
      </c>
    </row>
    <row r="776" spans="1:37">
      <c r="A776" s="2">
        <v>250</v>
      </c>
      <c r="B776" s="2" t="s">
        <v>303</v>
      </c>
      <c r="C776" s="2" t="s">
        <v>1</v>
      </c>
      <c r="D776" s="2" t="s">
        <v>448</v>
      </c>
      <c r="E776" s="2" t="s">
        <v>768</v>
      </c>
      <c r="F776" s="2" t="s">
        <v>64</v>
      </c>
      <c r="H776" s="2" t="s">
        <v>880</v>
      </c>
      <c r="I776" s="2">
        <v>2280</v>
      </c>
      <c r="J776" s="193">
        <v>0</v>
      </c>
      <c r="K776" s="110">
        <f t="shared" si="168"/>
        <v>0</v>
      </c>
      <c r="L776" s="44">
        <f t="shared" si="169"/>
        <v>0</v>
      </c>
      <c r="M776" s="44">
        <f t="shared" si="170"/>
        <v>0</v>
      </c>
      <c r="N776" s="44">
        <f t="shared" si="171"/>
        <v>0</v>
      </c>
      <c r="O776" s="44">
        <f t="shared" si="172"/>
        <v>0</v>
      </c>
      <c r="P776" s="2">
        <v>919043</v>
      </c>
      <c r="Q776" s="193">
        <v>0.452633234</v>
      </c>
      <c r="R776" s="111">
        <v>0</v>
      </c>
      <c r="S776" s="111">
        <v>0</v>
      </c>
      <c r="T776" s="111">
        <v>0</v>
      </c>
      <c r="U776" s="111">
        <v>1</v>
      </c>
      <c r="V776" s="110">
        <f t="shared" si="173"/>
        <v>0</v>
      </c>
      <c r="W776" s="110">
        <v>0.40268749999999998</v>
      </c>
      <c r="X776" s="110">
        <v>0.36528749999999999</v>
      </c>
      <c r="Y776" s="110">
        <f t="shared" si="174"/>
        <v>0.36528749999999999</v>
      </c>
      <c r="Z776" s="2" t="s">
        <v>532</v>
      </c>
      <c r="AA776" s="2" t="s">
        <v>532</v>
      </c>
      <c r="AB776" s="2" t="s">
        <v>532</v>
      </c>
      <c r="AC776" s="110">
        <v>0.36528749999999999</v>
      </c>
      <c r="AD776" s="44">
        <f t="shared" si="175"/>
        <v>0</v>
      </c>
      <c r="AE776" s="44">
        <f t="shared" si="176"/>
        <v>0</v>
      </c>
      <c r="AF776" s="44">
        <f t="shared" si="177"/>
        <v>0</v>
      </c>
      <c r="AG776" s="44">
        <f t="shared" si="178"/>
        <v>0</v>
      </c>
      <c r="AH776" s="44">
        <f t="shared" si="179"/>
        <v>0</v>
      </c>
      <c r="AI776" s="44">
        <v>303.90305555600003</v>
      </c>
      <c r="AJ776" s="111">
        <f t="shared" si="180"/>
        <v>0</v>
      </c>
      <c r="AK776" s="2">
        <f t="shared" si="181"/>
        <v>0</v>
      </c>
    </row>
    <row r="777" spans="1:37">
      <c r="A777" s="2">
        <v>251</v>
      </c>
      <c r="B777" s="2" t="s">
        <v>304</v>
      </c>
      <c r="C777" s="2" t="s">
        <v>1</v>
      </c>
      <c r="D777" s="2" t="s">
        <v>448</v>
      </c>
      <c r="E777" s="2" t="s">
        <v>768</v>
      </c>
      <c r="F777" s="2" t="s">
        <v>64</v>
      </c>
      <c r="H777" s="2" t="s">
        <v>880</v>
      </c>
      <c r="I777" s="2">
        <v>688</v>
      </c>
      <c r="J777" s="193">
        <v>0</v>
      </c>
      <c r="K777" s="110">
        <f t="shared" si="168"/>
        <v>0</v>
      </c>
      <c r="L777" s="44">
        <f t="shared" si="169"/>
        <v>0</v>
      </c>
      <c r="M777" s="44">
        <f t="shared" si="170"/>
        <v>0</v>
      </c>
      <c r="N777" s="44">
        <f t="shared" si="171"/>
        <v>0</v>
      </c>
      <c r="O777" s="44">
        <f t="shared" si="172"/>
        <v>0</v>
      </c>
      <c r="P777" s="2">
        <v>1526142</v>
      </c>
      <c r="Q777" s="193">
        <v>0</v>
      </c>
      <c r="R777" s="111">
        <v>0</v>
      </c>
      <c r="S777" s="111">
        <v>0</v>
      </c>
      <c r="T777" s="111">
        <v>0</v>
      </c>
      <c r="U777" s="111">
        <v>1</v>
      </c>
      <c r="V777" s="110">
        <f t="shared" si="173"/>
        <v>0</v>
      </c>
      <c r="W777" s="110">
        <v>0.40534374999999995</v>
      </c>
      <c r="X777" s="110">
        <v>0.33521875000000001</v>
      </c>
      <c r="Y777" s="110">
        <f t="shared" si="174"/>
        <v>0.33521875000000001</v>
      </c>
      <c r="Z777" s="2" t="s">
        <v>532</v>
      </c>
      <c r="AA777" s="2" t="s">
        <v>532</v>
      </c>
      <c r="AB777" s="2" t="s">
        <v>532</v>
      </c>
      <c r="AC777" s="110">
        <v>0.33521875000000001</v>
      </c>
      <c r="AD777" s="44">
        <f t="shared" si="175"/>
        <v>0</v>
      </c>
      <c r="AE777" s="44">
        <f t="shared" si="176"/>
        <v>0</v>
      </c>
      <c r="AF777" s="44">
        <f t="shared" si="177"/>
        <v>0</v>
      </c>
      <c r="AG777" s="44">
        <f t="shared" si="178"/>
        <v>0</v>
      </c>
      <c r="AH777" s="44">
        <f t="shared" si="179"/>
        <v>0</v>
      </c>
      <c r="AI777" s="44">
        <v>303.90305555600003</v>
      </c>
      <c r="AJ777" s="111">
        <f t="shared" si="180"/>
        <v>0</v>
      </c>
      <c r="AK777" s="2">
        <f t="shared" si="181"/>
        <v>0</v>
      </c>
    </row>
    <row r="778" spans="1:37">
      <c r="A778" s="2">
        <v>252</v>
      </c>
      <c r="B778" s="2" t="s">
        <v>305</v>
      </c>
      <c r="C778" s="2" t="s">
        <v>1</v>
      </c>
      <c r="D778" s="2" t="s">
        <v>448</v>
      </c>
      <c r="E778" s="2" t="s">
        <v>768</v>
      </c>
      <c r="F778" s="2" t="s">
        <v>64</v>
      </c>
      <c r="H778" s="2" t="s">
        <v>880</v>
      </c>
      <c r="I778" s="2">
        <v>3467</v>
      </c>
      <c r="J778" s="193">
        <v>39</v>
      </c>
      <c r="K778" s="110">
        <f t="shared" si="168"/>
        <v>1.1248918373233344E-2</v>
      </c>
      <c r="L778" s="44">
        <f t="shared" si="169"/>
        <v>0</v>
      </c>
      <c r="M778" s="44">
        <f t="shared" si="170"/>
        <v>0</v>
      </c>
      <c r="N778" s="44">
        <f t="shared" si="171"/>
        <v>0</v>
      </c>
      <c r="O778" s="44">
        <f t="shared" si="172"/>
        <v>0.19500000000000001</v>
      </c>
      <c r="P778" s="2">
        <v>927490</v>
      </c>
      <c r="Q778" s="193">
        <v>7.6324079029999998</v>
      </c>
      <c r="R778" s="111">
        <v>0</v>
      </c>
      <c r="S778" s="111">
        <v>0</v>
      </c>
      <c r="T778" s="111">
        <v>0</v>
      </c>
      <c r="U778" s="111">
        <v>1</v>
      </c>
      <c r="V778" s="110">
        <f t="shared" si="173"/>
        <v>1.1248918373233344E-2</v>
      </c>
      <c r="W778" s="110">
        <v>0.42234375000000007</v>
      </c>
      <c r="X778" s="110">
        <v>0.36815625000000002</v>
      </c>
      <c r="Y778" s="110">
        <f t="shared" si="174"/>
        <v>0.36815625000000002</v>
      </c>
      <c r="Z778" s="2" t="s">
        <v>532</v>
      </c>
      <c r="AA778" s="2" t="s">
        <v>532</v>
      </c>
      <c r="AB778" s="2" t="s">
        <v>532</v>
      </c>
      <c r="AC778" s="110">
        <v>0.36815625000000002</v>
      </c>
      <c r="AD778" s="44">
        <f t="shared" si="175"/>
        <v>0</v>
      </c>
      <c r="AE778" s="44">
        <f t="shared" si="176"/>
        <v>0</v>
      </c>
      <c r="AF778" s="44">
        <f t="shared" si="177"/>
        <v>0</v>
      </c>
      <c r="AG778" s="44">
        <f t="shared" si="178"/>
        <v>0.62888450625000003</v>
      </c>
      <c r="AH778" s="44">
        <f t="shared" si="179"/>
        <v>0.62888450625000003</v>
      </c>
      <c r="AI778" s="44">
        <v>303.90305555600003</v>
      </c>
      <c r="AJ778" s="111">
        <f t="shared" si="180"/>
        <v>2.0693589444154697E-3</v>
      </c>
      <c r="AK778" s="2">
        <f t="shared" si="181"/>
        <v>65</v>
      </c>
    </row>
    <row r="779" spans="1:37">
      <c r="A779" s="2">
        <v>253</v>
      </c>
      <c r="B779" s="2" t="s">
        <v>306</v>
      </c>
      <c r="C779" s="2" t="s">
        <v>1</v>
      </c>
      <c r="D779" s="2" t="s">
        <v>448</v>
      </c>
      <c r="E779" s="2" t="s">
        <v>768</v>
      </c>
      <c r="F779" s="2" t="s">
        <v>64</v>
      </c>
      <c r="H779" s="2" t="s">
        <v>880</v>
      </c>
      <c r="I779" s="2">
        <v>8332</v>
      </c>
      <c r="J779" s="193">
        <v>37</v>
      </c>
      <c r="K779" s="110">
        <f t="shared" si="168"/>
        <v>4.4407105136821893E-3</v>
      </c>
      <c r="L779" s="44">
        <f t="shared" si="169"/>
        <v>0</v>
      </c>
      <c r="M779" s="44">
        <f t="shared" si="170"/>
        <v>0</v>
      </c>
      <c r="N779" s="44">
        <f t="shared" si="171"/>
        <v>0</v>
      </c>
      <c r="O779" s="44">
        <f t="shared" si="172"/>
        <v>0.185</v>
      </c>
      <c r="P779" s="2">
        <v>811004</v>
      </c>
      <c r="Q779" s="193">
        <v>9.6306327710000001</v>
      </c>
      <c r="R779" s="111">
        <v>0</v>
      </c>
      <c r="S779" s="111">
        <v>0</v>
      </c>
      <c r="T779" s="111">
        <v>0</v>
      </c>
      <c r="U779" s="111">
        <v>1</v>
      </c>
      <c r="V779" s="110">
        <f t="shared" si="173"/>
        <v>4.4407105136821893E-3</v>
      </c>
      <c r="W779" s="110">
        <v>0.40375</v>
      </c>
      <c r="X779" s="110">
        <v>0.35381249999999997</v>
      </c>
      <c r="Y779" s="110">
        <f t="shared" si="174"/>
        <v>0.35381249999999997</v>
      </c>
      <c r="Z779" s="2" t="s">
        <v>532</v>
      </c>
      <c r="AA779" s="2" t="s">
        <v>532</v>
      </c>
      <c r="AB779" s="2" t="s">
        <v>532</v>
      </c>
      <c r="AC779" s="110">
        <v>0.35381249999999997</v>
      </c>
      <c r="AD779" s="44">
        <f t="shared" si="175"/>
        <v>0</v>
      </c>
      <c r="AE779" s="44">
        <f t="shared" si="176"/>
        <v>0</v>
      </c>
      <c r="AF779" s="44">
        <f t="shared" si="177"/>
        <v>0</v>
      </c>
      <c r="AG779" s="44">
        <f t="shared" si="178"/>
        <v>0.57338853749999996</v>
      </c>
      <c r="AH779" s="44">
        <f t="shared" si="179"/>
        <v>0.57338853749999996</v>
      </c>
      <c r="AI779" s="44">
        <v>303.90305555600003</v>
      </c>
      <c r="AJ779" s="111">
        <f t="shared" si="180"/>
        <v>1.8867481817547635E-3</v>
      </c>
      <c r="AK779" s="2">
        <f t="shared" si="181"/>
        <v>62</v>
      </c>
    </row>
    <row r="780" spans="1:37">
      <c r="A780" s="2">
        <v>254</v>
      </c>
      <c r="B780" s="2" t="s">
        <v>307</v>
      </c>
      <c r="C780" s="2" t="s">
        <v>1</v>
      </c>
      <c r="D780" s="2" t="s">
        <v>448</v>
      </c>
      <c r="E780" s="2" t="s">
        <v>768</v>
      </c>
      <c r="F780" s="2" t="s">
        <v>64</v>
      </c>
      <c r="H780" s="2" t="s">
        <v>880</v>
      </c>
      <c r="I780" s="2">
        <v>1548</v>
      </c>
      <c r="J780" s="193">
        <v>0</v>
      </c>
      <c r="K780" s="110">
        <f t="shared" si="168"/>
        <v>0</v>
      </c>
      <c r="L780" s="44">
        <f t="shared" si="169"/>
        <v>0</v>
      </c>
      <c r="M780" s="44">
        <f t="shared" si="170"/>
        <v>0</v>
      </c>
      <c r="N780" s="44">
        <f t="shared" si="171"/>
        <v>0</v>
      </c>
      <c r="O780" s="44">
        <f t="shared" si="172"/>
        <v>0</v>
      </c>
      <c r="P780" s="2">
        <v>1378722</v>
      </c>
      <c r="Q780" s="193">
        <v>0.15490593599999999</v>
      </c>
      <c r="R780" s="111">
        <v>0</v>
      </c>
      <c r="S780" s="111">
        <v>0</v>
      </c>
      <c r="T780" s="111">
        <v>0</v>
      </c>
      <c r="U780" s="111">
        <v>1</v>
      </c>
      <c r="V780" s="110">
        <f t="shared" si="173"/>
        <v>0</v>
      </c>
      <c r="W780" s="110">
        <v>0.35859374999999999</v>
      </c>
      <c r="X780" s="110">
        <v>0.32507187500000001</v>
      </c>
      <c r="Y780" s="110">
        <f t="shared" si="174"/>
        <v>0.32507187500000001</v>
      </c>
      <c r="Z780" s="2" t="s">
        <v>532</v>
      </c>
      <c r="AA780" s="2" t="s">
        <v>532</v>
      </c>
      <c r="AB780" s="2" t="s">
        <v>532</v>
      </c>
      <c r="AC780" s="110">
        <v>0.32507187500000001</v>
      </c>
      <c r="AD780" s="44">
        <f t="shared" si="175"/>
        <v>0</v>
      </c>
      <c r="AE780" s="44">
        <f t="shared" si="176"/>
        <v>0</v>
      </c>
      <c r="AF780" s="44">
        <f t="shared" si="177"/>
        <v>0</v>
      </c>
      <c r="AG780" s="44">
        <f t="shared" si="178"/>
        <v>0</v>
      </c>
      <c r="AH780" s="44">
        <f t="shared" si="179"/>
        <v>0</v>
      </c>
      <c r="AI780" s="44">
        <v>303.90305555600003</v>
      </c>
      <c r="AJ780" s="111">
        <f t="shared" si="180"/>
        <v>0</v>
      </c>
      <c r="AK780" s="2">
        <f t="shared" si="181"/>
        <v>0</v>
      </c>
    </row>
    <row r="781" spans="1:37">
      <c r="A781" s="2">
        <v>255</v>
      </c>
      <c r="B781" s="2" t="s">
        <v>308</v>
      </c>
      <c r="C781" s="2" t="s">
        <v>1</v>
      </c>
      <c r="D781" s="2" t="s">
        <v>448</v>
      </c>
      <c r="E781" s="2" t="s">
        <v>768</v>
      </c>
      <c r="F781" s="2" t="s">
        <v>64</v>
      </c>
      <c r="H781" s="2" t="s">
        <v>880</v>
      </c>
      <c r="I781" s="2">
        <v>2037</v>
      </c>
      <c r="J781" s="193">
        <v>0</v>
      </c>
      <c r="K781" s="110">
        <f t="shared" si="168"/>
        <v>0</v>
      </c>
      <c r="L781" s="44">
        <f t="shared" si="169"/>
        <v>0</v>
      </c>
      <c r="M781" s="44">
        <f t="shared" si="170"/>
        <v>0</v>
      </c>
      <c r="N781" s="44">
        <f t="shared" si="171"/>
        <v>0</v>
      </c>
      <c r="O781" s="44">
        <f t="shared" si="172"/>
        <v>0</v>
      </c>
      <c r="P781" s="2">
        <v>2289330</v>
      </c>
      <c r="Q781" s="193">
        <v>4.3371820999999998E-2</v>
      </c>
      <c r="R781" s="111">
        <v>0</v>
      </c>
      <c r="S781" s="111">
        <v>0</v>
      </c>
      <c r="T781" s="111">
        <v>0</v>
      </c>
      <c r="U781" s="111">
        <v>1</v>
      </c>
      <c r="V781" s="110">
        <f t="shared" si="173"/>
        <v>0</v>
      </c>
      <c r="W781" s="110">
        <v>0.39046874999999998</v>
      </c>
      <c r="X781" s="110">
        <v>0.32385000000000003</v>
      </c>
      <c r="Y781" s="110">
        <f t="shared" si="174"/>
        <v>0.32385000000000003</v>
      </c>
      <c r="Z781" s="2" t="s">
        <v>532</v>
      </c>
      <c r="AA781" s="2" t="s">
        <v>532</v>
      </c>
      <c r="AB781" s="2" t="s">
        <v>532</v>
      </c>
      <c r="AC781" s="110">
        <v>0.32385000000000003</v>
      </c>
      <c r="AD781" s="44">
        <f t="shared" si="175"/>
        <v>0</v>
      </c>
      <c r="AE781" s="44">
        <f t="shared" si="176"/>
        <v>0</v>
      </c>
      <c r="AF781" s="44">
        <f t="shared" si="177"/>
        <v>0</v>
      </c>
      <c r="AG781" s="44">
        <f t="shared" si="178"/>
        <v>0</v>
      </c>
      <c r="AH781" s="44">
        <f t="shared" si="179"/>
        <v>0</v>
      </c>
      <c r="AI781" s="44">
        <v>303.90305555600003</v>
      </c>
      <c r="AJ781" s="111">
        <f t="shared" si="180"/>
        <v>0</v>
      </c>
      <c r="AK781" s="2">
        <f t="shared" si="181"/>
        <v>0</v>
      </c>
    </row>
    <row r="782" spans="1:37">
      <c r="A782" s="2">
        <v>256</v>
      </c>
      <c r="B782" s="2" t="s">
        <v>309</v>
      </c>
      <c r="C782" s="2" t="s">
        <v>1</v>
      </c>
      <c r="D782" s="2" t="s">
        <v>448</v>
      </c>
      <c r="E782" s="2" t="s">
        <v>768</v>
      </c>
      <c r="F782" s="2" t="s">
        <v>64</v>
      </c>
      <c r="H782" s="2" t="s">
        <v>880</v>
      </c>
      <c r="I782" s="2">
        <v>4803</v>
      </c>
      <c r="J782" s="193">
        <v>1</v>
      </c>
      <c r="K782" s="110">
        <f t="shared" si="168"/>
        <v>2.0820320632937748E-4</v>
      </c>
      <c r="L782" s="44">
        <f t="shared" si="169"/>
        <v>0</v>
      </c>
      <c r="M782" s="44">
        <f t="shared" si="170"/>
        <v>0</v>
      </c>
      <c r="N782" s="44">
        <f t="shared" si="171"/>
        <v>0</v>
      </c>
      <c r="O782" s="44">
        <f t="shared" si="172"/>
        <v>5.0000000000000001E-3</v>
      </c>
      <c r="P782" s="2">
        <v>2168542</v>
      </c>
      <c r="Q782" s="193">
        <v>0.56062813199999995</v>
      </c>
      <c r="R782" s="111">
        <v>0</v>
      </c>
      <c r="S782" s="111">
        <v>0</v>
      </c>
      <c r="T782" s="111">
        <v>0</v>
      </c>
      <c r="U782" s="111">
        <v>1</v>
      </c>
      <c r="V782" s="110">
        <f t="shared" si="173"/>
        <v>2.0820320632937748E-4</v>
      </c>
      <c r="W782" s="110">
        <v>0.38993749999999999</v>
      </c>
      <c r="X782" s="110">
        <v>0.3304375</v>
      </c>
      <c r="Y782" s="110">
        <f t="shared" si="174"/>
        <v>0.3304375</v>
      </c>
      <c r="Z782" s="2" t="s">
        <v>532</v>
      </c>
      <c r="AA782" s="2" t="s">
        <v>532</v>
      </c>
      <c r="AB782" s="2" t="s">
        <v>532</v>
      </c>
      <c r="AC782" s="110">
        <v>0.3304375</v>
      </c>
      <c r="AD782" s="44">
        <f t="shared" si="175"/>
        <v>0</v>
      </c>
      <c r="AE782" s="44">
        <f t="shared" si="176"/>
        <v>0</v>
      </c>
      <c r="AF782" s="44">
        <f t="shared" si="177"/>
        <v>0</v>
      </c>
      <c r="AG782" s="44">
        <f t="shared" si="178"/>
        <v>1.4473162500000001E-2</v>
      </c>
      <c r="AH782" s="44">
        <f t="shared" si="179"/>
        <v>1.4473162500000001E-2</v>
      </c>
      <c r="AI782" s="44">
        <v>303.90305555600003</v>
      </c>
      <c r="AJ782" s="111">
        <f t="shared" si="180"/>
        <v>4.7624274371051991E-5</v>
      </c>
      <c r="AK782" s="2">
        <f t="shared" si="181"/>
        <v>2</v>
      </c>
    </row>
    <row r="783" spans="1:37">
      <c r="A783" s="2">
        <v>257</v>
      </c>
      <c r="B783" s="2" t="s">
        <v>310</v>
      </c>
      <c r="C783" s="2" t="s">
        <v>1</v>
      </c>
      <c r="D783" s="2" t="s">
        <v>448</v>
      </c>
      <c r="E783" s="2" t="s">
        <v>768</v>
      </c>
      <c r="F783" s="2" t="s">
        <v>64</v>
      </c>
      <c r="H783" s="2" t="s">
        <v>880</v>
      </c>
      <c r="I783" s="2">
        <v>4912</v>
      </c>
      <c r="J783" s="193">
        <v>7</v>
      </c>
      <c r="K783" s="110">
        <f t="shared" si="168"/>
        <v>1.4250814332247557E-3</v>
      </c>
      <c r="L783" s="44">
        <f t="shared" si="169"/>
        <v>0</v>
      </c>
      <c r="M783" s="44">
        <f t="shared" si="170"/>
        <v>0</v>
      </c>
      <c r="N783" s="44">
        <f t="shared" si="171"/>
        <v>0</v>
      </c>
      <c r="O783" s="44">
        <f t="shared" si="172"/>
        <v>3.5000000000000003E-2</v>
      </c>
      <c r="P783" s="2">
        <v>1785506</v>
      </c>
      <c r="Q783" s="193">
        <v>2.1116564019999999</v>
      </c>
      <c r="R783" s="111">
        <v>0</v>
      </c>
      <c r="S783" s="111">
        <v>0</v>
      </c>
      <c r="T783" s="111">
        <v>0</v>
      </c>
      <c r="U783" s="111">
        <v>1</v>
      </c>
      <c r="V783" s="110">
        <f t="shared" si="173"/>
        <v>1.4250814332247557E-3</v>
      </c>
      <c r="W783" s="110">
        <v>0.37187500000000001</v>
      </c>
      <c r="X783" s="110">
        <v>0.34159374999999997</v>
      </c>
      <c r="Y783" s="110">
        <f t="shared" si="174"/>
        <v>0.34159374999999997</v>
      </c>
      <c r="Z783" s="2" t="s">
        <v>532</v>
      </c>
      <c r="AA783" s="2" t="s">
        <v>532</v>
      </c>
      <c r="AB783" s="2" t="s">
        <v>532</v>
      </c>
      <c r="AC783" s="110">
        <v>0.34159374999999997</v>
      </c>
      <c r="AD783" s="44">
        <f t="shared" si="175"/>
        <v>0</v>
      </c>
      <c r="AE783" s="44">
        <f t="shared" si="176"/>
        <v>0</v>
      </c>
      <c r="AF783" s="44">
        <f t="shared" si="177"/>
        <v>0</v>
      </c>
      <c r="AG783" s="44">
        <f t="shared" si="178"/>
        <v>0.10473264375000001</v>
      </c>
      <c r="AH783" s="44">
        <f t="shared" si="179"/>
        <v>0.10473264375000001</v>
      </c>
      <c r="AI783" s="44">
        <v>303.90305555600003</v>
      </c>
      <c r="AJ783" s="111">
        <f t="shared" si="180"/>
        <v>3.4462517515129423E-4</v>
      </c>
      <c r="AK783" s="2">
        <f t="shared" si="181"/>
        <v>12</v>
      </c>
    </row>
    <row r="784" spans="1:37">
      <c r="A784" s="2">
        <v>258</v>
      </c>
      <c r="B784" s="2" t="s">
        <v>311</v>
      </c>
      <c r="C784" s="2" t="s">
        <v>1</v>
      </c>
      <c r="D784" s="2" t="s">
        <v>448</v>
      </c>
      <c r="E784" s="2" t="s">
        <v>768</v>
      </c>
      <c r="F784" s="2" t="s">
        <v>64</v>
      </c>
      <c r="H784" s="2" t="s">
        <v>880</v>
      </c>
      <c r="I784" s="2">
        <v>5906</v>
      </c>
      <c r="J784" s="193">
        <v>104</v>
      </c>
      <c r="K784" s="110">
        <f t="shared" si="168"/>
        <v>1.760921097189299E-2</v>
      </c>
      <c r="L784" s="44">
        <f t="shared" si="169"/>
        <v>0</v>
      </c>
      <c r="M784" s="44">
        <f t="shared" si="170"/>
        <v>0</v>
      </c>
      <c r="N784" s="44">
        <f t="shared" si="171"/>
        <v>0</v>
      </c>
      <c r="O784" s="44">
        <f t="shared" si="172"/>
        <v>0.52</v>
      </c>
      <c r="P784" s="2">
        <v>739568</v>
      </c>
      <c r="Q784" s="193">
        <v>18.694462003000002</v>
      </c>
      <c r="R784" s="111">
        <v>0</v>
      </c>
      <c r="S784" s="111">
        <v>0</v>
      </c>
      <c r="T784" s="111">
        <v>0</v>
      </c>
      <c r="U784" s="111">
        <v>1</v>
      </c>
      <c r="V784" s="110">
        <f t="shared" si="173"/>
        <v>1.760921097189299E-2</v>
      </c>
      <c r="W784" s="110">
        <v>0.39206249999999998</v>
      </c>
      <c r="X784" s="110">
        <v>0.35073124999999999</v>
      </c>
      <c r="Y784" s="110">
        <f t="shared" si="174"/>
        <v>0.35073124999999999</v>
      </c>
      <c r="Z784" s="2" t="s">
        <v>532</v>
      </c>
      <c r="AA784" s="2" t="s">
        <v>532</v>
      </c>
      <c r="AB784" s="2" t="s">
        <v>532</v>
      </c>
      <c r="AC784" s="110">
        <v>0.35073124999999999</v>
      </c>
      <c r="AD784" s="44">
        <f t="shared" si="175"/>
        <v>0</v>
      </c>
      <c r="AE784" s="44">
        <f t="shared" si="176"/>
        <v>0</v>
      </c>
      <c r="AF784" s="44">
        <f t="shared" si="177"/>
        <v>0</v>
      </c>
      <c r="AG784" s="44">
        <f t="shared" si="178"/>
        <v>1.5976509899999998</v>
      </c>
      <c r="AH784" s="44">
        <f t="shared" si="179"/>
        <v>1.5976509899999998</v>
      </c>
      <c r="AI784" s="44">
        <v>303.90305555600003</v>
      </c>
      <c r="AJ784" s="111">
        <f t="shared" si="180"/>
        <v>5.2571073597040604E-3</v>
      </c>
      <c r="AK784" s="2">
        <f t="shared" si="181"/>
        <v>173</v>
      </c>
    </row>
    <row r="785" spans="1:37">
      <c r="A785" s="2">
        <v>259</v>
      </c>
      <c r="B785" s="2" t="s">
        <v>312</v>
      </c>
      <c r="C785" s="2" t="s">
        <v>1</v>
      </c>
      <c r="D785" s="2" t="s">
        <v>448</v>
      </c>
      <c r="E785" s="2" t="s">
        <v>768</v>
      </c>
      <c r="F785" s="2" t="s">
        <v>64</v>
      </c>
      <c r="H785" s="2" t="s">
        <v>880</v>
      </c>
      <c r="I785" s="2">
        <v>5954</v>
      </c>
      <c r="J785" s="193">
        <v>22</v>
      </c>
      <c r="K785" s="110">
        <f t="shared" si="168"/>
        <v>3.6949949613705071E-3</v>
      </c>
      <c r="L785" s="44">
        <f t="shared" si="169"/>
        <v>0</v>
      </c>
      <c r="M785" s="44">
        <f t="shared" si="170"/>
        <v>0</v>
      </c>
      <c r="N785" s="44">
        <f t="shared" si="171"/>
        <v>0</v>
      </c>
      <c r="O785" s="44">
        <f t="shared" si="172"/>
        <v>0.11</v>
      </c>
      <c r="P785" s="2">
        <v>1324254</v>
      </c>
      <c r="Q785" s="193">
        <v>2.5208365989999999</v>
      </c>
      <c r="R785" s="111">
        <v>0</v>
      </c>
      <c r="S785" s="111">
        <v>0</v>
      </c>
      <c r="T785" s="111">
        <v>0</v>
      </c>
      <c r="U785" s="111">
        <v>1</v>
      </c>
      <c r="V785" s="110">
        <f t="shared" si="173"/>
        <v>3.6949949613705071E-3</v>
      </c>
      <c r="W785" s="110">
        <v>0.40321874999999996</v>
      </c>
      <c r="X785" s="110">
        <v>0.33574999999999999</v>
      </c>
      <c r="Y785" s="110">
        <f t="shared" si="174"/>
        <v>0.33574999999999999</v>
      </c>
      <c r="Z785" s="2" t="s">
        <v>532</v>
      </c>
      <c r="AA785" s="2" t="s">
        <v>532</v>
      </c>
      <c r="AB785" s="2" t="s">
        <v>532</v>
      </c>
      <c r="AC785" s="110">
        <v>0.33574999999999999</v>
      </c>
      <c r="AD785" s="44">
        <f t="shared" si="175"/>
        <v>0</v>
      </c>
      <c r="AE785" s="44">
        <f t="shared" si="176"/>
        <v>0</v>
      </c>
      <c r="AF785" s="44">
        <f t="shared" si="177"/>
        <v>0</v>
      </c>
      <c r="AG785" s="44">
        <f t="shared" si="178"/>
        <v>0.3235287</v>
      </c>
      <c r="AH785" s="44">
        <f t="shared" si="179"/>
        <v>0.3235287</v>
      </c>
      <c r="AI785" s="44">
        <v>303.90305555600003</v>
      </c>
      <c r="AJ785" s="111">
        <f t="shared" si="180"/>
        <v>1.0645786348152844E-3</v>
      </c>
      <c r="AK785" s="2">
        <f t="shared" si="181"/>
        <v>37</v>
      </c>
    </row>
    <row r="786" spans="1:37">
      <c r="A786" s="2">
        <v>260</v>
      </c>
      <c r="B786" s="2" t="s">
        <v>313</v>
      </c>
      <c r="C786" s="2" t="s">
        <v>1</v>
      </c>
      <c r="D786" s="2" t="s">
        <v>448</v>
      </c>
      <c r="E786" s="2" t="s">
        <v>768</v>
      </c>
      <c r="F786" s="2" t="s">
        <v>64</v>
      </c>
      <c r="H786" s="2" t="s">
        <v>880</v>
      </c>
      <c r="I786" s="2">
        <v>6180</v>
      </c>
      <c r="J786" s="193">
        <v>8</v>
      </c>
      <c r="K786" s="110">
        <f t="shared" si="168"/>
        <v>1.2944983818770227E-3</v>
      </c>
      <c r="L786" s="44">
        <f t="shared" si="169"/>
        <v>0</v>
      </c>
      <c r="M786" s="44">
        <f t="shared" si="170"/>
        <v>0</v>
      </c>
      <c r="N786" s="44">
        <f t="shared" si="171"/>
        <v>0</v>
      </c>
      <c r="O786" s="44">
        <f t="shared" si="172"/>
        <v>0.04</v>
      </c>
      <c r="P786" s="2">
        <v>1600427</v>
      </c>
      <c r="Q786" s="193">
        <v>2.4698567589999998</v>
      </c>
      <c r="R786" s="111">
        <v>0</v>
      </c>
      <c r="S786" s="111">
        <v>0</v>
      </c>
      <c r="T786" s="111">
        <v>0</v>
      </c>
      <c r="U786" s="111">
        <v>1</v>
      </c>
      <c r="V786" s="110">
        <f t="shared" si="173"/>
        <v>1.2944983818770227E-3</v>
      </c>
      <c r="W786" s="110">
        <v>0.40693750000000001</v>
      </c>
      <c r="X786" s="110">
        <v>0.35115625</v>
      </c>
      <c r="Y786" s="110">
        <f t="shared" si="174"/>
        <v>0.35115625</v>
      </c>
      <c r="Z786" s="2" t="s">
        <v>532</v>
      </c>
      <c r="AA786" s="2" t="s">
        <v>532</v>
      </c>
      <c r="AB786" s="2" t="s">
        <v>532</v>
      </c>
      <c r="AC786" s="110">
        <v>0.35115625</v>
      </c>
      <c r="AD786" s="44">
        <f t="shared" si="175"/>
        <v>0</v>
      </c>
      <c r="AE786" s="44">
        <f t="shared" si="176"/>
        <v>0</v>
      </c>
      <c r="AF786" s="44">
        <f t="shared" si="177"/>
        <v>0</v>
      </c>
      <c r="AG786" s="44">
        <f t="shared" si="178"/>
        <v>0.12304514999999999</v>
      </c>
      <c r="AH786" s="44">
        <f t="shared" si="179"/>
        <v>0.12304514999999999</v>
      </c>
      <c r="AI786" s="44">
        <v>303.90305555600003</v>
      </c>
      <c r="AJ786" s="111">
        <f t="shared" si="180"/>
        <v>4.0488289851145157E-4</v>
      </c>
      <c r="AK786" s="2">
        <f t="shared" si="181"/>
        <v>13</v>
      </c>
    </row>
    <row r="787" spans="1:37">
      <c r="A787" s="2">
        <v>261</v>
      </c>
      <c r="B787" s="2" t="s">
        <v>314</v>
      </c>
      <c r="C787" s="2" t="s">
        <v>1</v>
      </c>
      <c r="D787" s="2" t="s">
        <v>448</v>
      </c>
      <c r="E787" s="2" t="s">
        <v>768</v>
      </c>
      <c r="F787" s="2" t="s">
        <v>64</v>
      </c>
      <c r="H787" s="2" t="s">
        <v>880</v>
      </c>
      <c r="I787" s="2">
        <v>901</v>
      </c>
      <c r="J787" s="193">
        <v>0</v>
      </c>
      <c r="K787" s="110">
        <f t="shared" si="168"/>
        <v>0</v>
      </c>
      <c r="L787" s="44">
        <f t="shared" si="169"/>
        <v>0</v>
      </c>
      <c r="M787" s="44">
        <f t="shared" si="170"/>
        <v>0</v>
      </c>
      <c r="N787" s="44">
        <f t="shared" si="171"/>
        <v>0</v>
      </c>
      <c r="O787" s="44">
        <f t="shared" si="172"/>
        <v>0</v>
      </c>
      <c r="P787" s="2">
        <v>2847401</v>
      </c>
      <c r="Q787" s="193">
        <v>0</v>
      </c>
      <c r="R787" s="111">
        <v>0</v>
      </c>
      <c r="S787" s="111">
        <v>0</v>
      </c>
      <c r="T787" s="111">
        <v>0</v>
      </c>
      <c r="U787" s="111">
        <v>1</v>
      </c>
      <c r="V787" s="110">
        <f t="shared" si="173"/>
        <v>0</v>
      </c>
      <c r="W787" s="110">
        <v>0.32778124999999997</v>
      </c>
      <c r="X787" s="110">
        <v>0.29484375000000002</v>
      </c>
      <c r="Y787" s="110">
        <f t="shared" si="174"/>
        <v>0.29484375000000002</v>
      </c>
      <c r="Z787" s="2" t="s">
        <v>532</v>
      </c>
      <c r="AA787" s="2" t="s">
        <v>532</v>
      </c>
      <c r="AB787" s="2" t="s">
        <v>532</v>
      </c>
      <c r="AC787" s="110">
        <v>0.29484375000000002</v>
      </c>
      <c r="AD787" s="44">
        <f t="shared" si="175"/>
        <v>0</v>
      </c>
      <c r="AE787" s="44">
        <f t="shared" si="176"/>
        <v>0</v>
      </c>
      <c r="AF787" s="44">
        <f t="shared" si="177"/>
        <v>0</v>
      </c>
      <c r="AG787" s="44">
        <f t="shared" si="178"/>
        <v>0</v>
      </c>
      <c r="AH787" s="44">
        <f t="shared" si="179"/>
        <v>0</v>
      </c>
      <c r="AI787" s="44">
        <v>303.90305555600003</v>
      </c>
      <c r="AJ787" s="111">
        <f t="shared" si="180"/>
        <v>0</v>
      </c>
      <c r="AK787" s="2">
        <f t="shared" si="181"/>
        <v>0</v>
      </c>
    </row>
    <row r="788" spans="1:37">
      <c r="A788" s="2">
        <v>262</v>
      </c>
      <c r="B788" s="2" t="s">
        <v>315</v>
      </c>
      <c r="C788" s="2" t="s">
        <v>1</v>
      </c>
      <c r="D788" s="2" t="s">
        <v>448</v>
      </c>
      <c r="E788" s="2" t="s">
        <v>768</v>
      </c>
      <c r="F788" s="2" t="s">
        <v>64</v>
      </c>
      <c r="H788" s="2" t="s">
        <v>880</v>
      </c>
      <c r="I788" s="2">
        <v>12566</v>
      </c>
      <c r="J788" s="193">
        <v>177</v>
      </c>
      <c r="K788" s="110">
        <f t="shared" si="168"/>
        <v>1.4085627884768423E-2</v>
      </c>
      <c r="L788" s="44">
        <f t="shared" si="169"/>
        <v>0</v>
      </c>
      <c r="M788" s="44">
        <f t="shared" si="170"/>
        <v>0</v>
      </c>
      <c r="N788" s="44">
        <f t="shared" si="171"/>
        <v>0</v>
      </c>
      <c r="O788" s="44">
        <f t="shared" si="172"/>
        <v>0.88500000000000001</v>
      </c>
      <c r="P788" s="2">
        <v>2477141</v>
      </c>
      <c r="Q788" s="193">
        <v>8.6395041429999999</v>
      </c>
      <c r="R788" s="111">
        <v>0</v>
      </c>
      <c r="S788" s="111">
        <v>0</v>
      </c>
      <c r="T788" s="111">
        <v>0</v>
      </c>
      <c r="U788" s="111">
        <v>1</v>
      </c>
      <c r="V788" s="110">
        <f t="shared" si="173"/>
        <v>1.4085627884768423E-2</v>
      </c>
      <c r="W788" s="110">
        <v>0.38621874999999994</v>
      </c>
      <c r="X788" s="110">
        <v>0.34653437500000001</v>
      </c>
      <c r="Y788" s="110">
        <f t="shared" si="174"/>
        <v>0.34653437500000001</v>
      </c>
      <c r="Z788" s="2" t="s">
        <v>532</v>
      </c>
      <c r="AA788" s="2" t="s">
        <v>532</v>
      </c>
      <c r="AB788" s="2" t="s">
        <v>532</v>
      </c>
      <c r="AC788" s="110">
        <v>0.34653437500000001</v>
      </c>
      <c r="AD788" s="44">
        <f t="shared" si="175"/>
        <v>0</v>
      </c>
      <c r="AE788" s="44">
        <f t="shared" si="176"/>
        <v>0</v>
      </c>
      <c r="AF788" s="44">
        <f t="shared" si="177"/>
        <v>0</v>
      </c>
      <c r="AG788" s="44">
        <f t="shared" si="178"/>
        <v>2.6865423956250001</v>
      </c>
      <c r="AH788" s="44">
        <f t="shared" si="179"/>
        <v>2.6865423956250001</v>
      </c>
      <c r="AI788" s="44">
        <v>303.90305555600003</v>
      </c>
      <c r="AJ788" s="111">
        <f t="shared" si="180"/>
        <v>8.8401295956366342E-3</v>
      </c>
      <c r="AK788" s="2">
        <f t="shared" si="181"/>
        <v>295</v>
      </c>
    </row>
    <row r="789" spans="1:37">
      <c r="A789" s="2">
        <v>263</v>
      </c>
      <c r="B789" s="2" t="s">
        <v>316</v>
      </c>
      <c r="C789" s="2" t="s">
        <v>1</v>
      </c>
      <c r="D789" s="2" t="s">
        <v>448</v>
      </c>
      <c r="E789" s="2" t="s">
        <v>768</v>
      </c>
      <c r="F789" s="2" t="s">
        <v>64</v>
      </c>
      <c r="H789" s="2" t="s">
        <v>880</v>
      </c>
      <c r="I789" s="2">
        <v>2871</v>
      </c>
      <c r="J789" s="193">
        <v>0</v>
      </c>
      <c r="K789" s="110">
        <f t="shared" si="168"/>
        <v>0</v>
      </c>
      <c r="L789" s="44">
        <f t="shared" si="169"/>
        <v>0</v>
      </c>
      <c r="M789" s="44">
        <f t="shared" si="170"/>
        <v>0</v>
      </c>
      <c r="N789" s="44">
        <f t="shared" si="171"/>
        <v>0</v>
      </c>
      <c r="O789" s="44">
        <f t="shared" si="172"/>
        <v>0</v>
      </c>
      <c r="P789" s="2">
        <v>1832858</v>
      </c>
      <c r="Q789" s="193">
        <v>0.40194452600000002</v>
      </c>
      <c r="R789" s="111">
        <v>0</v>
      </c>
      <c r="S789" s="111">
        <v>0</v>
      </c>
      <c r="T789" s="111">
        <v>0</v>
      </c>
      <c r="U789" s="111">
        <v>1</v>
      </c>
      <c r="V789" s="110">
        <f t="shared" si="173"/>
        <v>0</v>
      </c>
      <c r="W789" s="110">
        <v>0.35806250000000001</v>
      </c>
      <c r="X789" s="110">
        <v>0.32979999999999998</v>
      </c>
      <c r="Y789" s="110">
        <f t="shared" si="174"/>
        <v>0.32979999999999998</v>
      </c>
      <c r="Z789" s="2" t="s">
        <v>532</v>
      </c>
      <c r="AA789" s="2" t="s">
        <v>532</v>
      </c>
      <c r="AB789" s="2" t="s">
        <v>532</v>
      </c>
      <c r="AC789" s="110">
        <v>0.32979999999999998</v>
      </c>
      <c r="AD789" s="44">
        <f t="shared" si="175"/>
        <v>0</v>
      </c>
      <c r="AE789" s="44">
        <f t="shared" si="176"/>
        <v>0</v>
      </c>
      <c r="AF789" s="44">
        <f t="shared" si="177"/>
        <v>0</v>
      </c>
      <c r="AG789" s="44">
        <f t="shared" si="178"/>
        <v>0</v>
      </c>
      <c r="AH789" s="44">
        <f t="shared" si="179"/>
        <v>0</v>
      </c>
      <c r="AI789" s="44">
        <v>303.90305555600003</v>
      </c>
      <c r="AJ789" s="111">
        <f t="shared" si="180"/>
        <v>0</v>
      </c>
      <c r="AK789" s="2">
        <f t="shared" si="181"/>
        <v>0</v>
      </c>
    </row>
    <row r="790" spans="1:37">
      <c r="A790" s="2">
        <v>264</v>
      </c>
      <c r="B790" s="2" t="s">
        <v>317</v>
      </c>
      <c r="C790" s="2" t="s">
        <v>1</v>
      </c>
      <c r="D790" s="2" t="s">
        <v>448</v>
      </c>
      <c r="E790" s="2" t="s">
        <v>768</v>
      </c>
      <c r="F790" s="2" t="s">
        <v>64</v>
      </c>
      <c r="H790" s="2" t="s">
        <v>880</v>
      </c>
      <c r="I790" s="2">
        <v>3640</v>
      </c>
      <c r="J790" s="193">
        <v>0</v>
      </c>
      <c r="K790" s="110">
        <f t="shared" si="168"/>
        <v>0</v>
      </c>
      <c r="L790" s="44">
        <f t="shared" si="169"/>
        <v>0</v>
      </c>
      <c r="M790" s="44">
        <f t="shared" si="170"/>
        <v>0</v>
      </c>
      <c r="N790" s="44">
        <f t="shared" si="171"/>
        <v>0</v>
      </c>
      <c r="O790" s="44">
        <f t="shared" si="172"/>
        <v>0</v>
      </c>
      <c r="P790" s="2">
        <v>1795481</v>
      </c>
      <c r="Q790" s="193">
        <v>0.29654200600000002</v>
      </c>
      <c r="R790" s="111">
        <v>0</v>
      </c>
      <c r="S790" s="111">
        <v>0</v>
      </c>
      <c r="T790" s="111">
        <v>0</v>
      </c>
      <c r="U790" s="111">
        <v>1</v>
      </c>
      <c r="V790" s="110">
        <f t="shared" si="173"/>
        <v>0</v>
      </c>
      <c r="W790" s="110">
        <v>0.37399999999999994</v>
      </c>
      <c r="X790" s="110">
        <v>0.35753125000000002</v>
      </c>
      <c r="Y790" s="110">
        <f t="shared" si="174"/>
        <v>0.35753125000000002</v>
      </c>
      <c r="Z790" s="2" t="s">
        <v>532</v>
      </c>
      <c r="AA790" s="2" t="s">
        <v>532</v>
      </c>
      <c r="AB790" s="2" t="s">
        <v>532</v>
      </c>
      <c r="AC790" s="110">
        <v>0.35753125000000002</v>
      </c>
      <c r="AD790" s="44">
        <f t="shared" si="175"/>
        <v>0</v>
      </c>
      <c r="AE790" s="44">
        <f t="shared" si="176"/>
        <v>0</v>
      </c>
      <c r="AF790" s="44">
        <f t="shared" si="177"/>
        <v>0</v>
      </c>
      <c r="AG790" s="44">
        <f t="shared" si="178"/>
        <v>0</v>
      </c>
      <c r="AH790" s="44">
        <f t="shared" si="179"/>
        <v>0</v>
      </c>
      <c r="AI790" s="44">
        <v>303.90305555600003</v>
      </c>
      <c r="AJ790" s="111">
        <f t="shared" si="180"/>
        <v>0</v>
      </c>
      <c r="AK790" s="2">
        <f t="shared" si="181"/>
        <v>0</v>
      </c>
    </row>
    <row r="791" spans="1:37">
      <c r="A791" s="2">
        <v>311</v>
      </c>
      <c r="B791" s="2" t="s">
        <v>449</v>
      </c>
      <c r="C791" s="2" t="s">
        <v>1</v>
      </c>
      <c r="D791" s="2" t="s">
        <v>448</v>
      </c>
      <c r="E791" s="2" t="s">
        <v>768</v>
      </c>
      <c r="F791" s="2" t="s">
        <v>64</v>
      </c>
      <c r="H791" s="2" t="s">
        <v>880</v>
      </c>
      <c r="I791" s="2">
        <v>112</v>
      </c>
      <c r="J791" s="193">
        <v>0</v>
      </c>
      <c r="K791" s="110">
        <f t="shared" si="168"/>
        <v>0</v>
      </c>
      <c r="L791" s="44">
        <f t="shared" si="169"/>
        <v>0</v>
      </c>
      <c r="M791" s="44">
        <f t="shared" si="170"/>
        <v>0</v>
      </c>
      <c r="N791" s="44">
        <f t="shared" si="171"/>
        <v>0</v>
      </c>
      <c r="O791" s="44">
        <f t="shared" si="172"/>
        <v>0</v>
      </c>
      <c r="P791" s="2">
        <v>1154723</v>
      </c>
      <c r="Q791" s="193">
        <v>0</v>
      </c>
      <c r="R791" s="111">
        <v>0</v>
      </c>
      <c r="S791" s="111">
        <v>0</v>
      </c>
      <c r="T791" s="111">
        <v>8.8235294000000006E-2</v>
      </c>
      <c r="U791" s="111">
        <v>0.91176470600000004</v>
      </c>
      <c r="V791" s="110">
        <f t="shared" si="173"/>
        <v>0</v>
      </c>
      <c r="W791" s="110">
        <v>0.29590624999999998</v>
      </c>
      <c r="X791" s="110">
        <v>0.26882169099999997</v>
      </c>
      <c r="Y791" s="110">
        <f t="shared" si="174"/>
        <v>0.26882169118212501</v>
      </c>
      <c r="Z791" s="2" t="s">
        <v>532</v>
      </c>
      <c r="AA791" s="2" t="s">
        <v>532</v>
      </c>
      <c r="AB791" s="2">
        <v>0.22500000000000001</v>
      </c>
      <c r="AC791" s="110">
        <v>0.27306249999999999</v>
      </c>
      <c r="AD791" s="44">
        <f t="shared" si="175"/>
        <v>0</v>
      </c>
      <c r="AE791" s="44">
        <f t="shared" si="176"/>
        <v>0</v>
      </c>
      <c r="AF791" s="44">
        <f t="shared" si="177"/>
        <v>0</v>
      </c>
      <c r="AG791" s="44">
        <f t="shared" si="178"/>
        <v>0</v>
      </c>
      <c r="AH791" s="44">
        <f t="shared" si="179"/>
        <v>0</v>
      </c>
      <c r="AI791" s="44">
        <v>303.90305555600003</v>
      </c>
      <c r="AJ791" s="111">
        <f t="shared" si="180"/>
        <v>0</v>
      </c>
      <c r="AK791" s="2">
        <f t="shared" si="181"/>
        <v>0</v>
      </c>
    </row>
    <row r="792" spans="1:37">
      <c r="A792" s="2">
        <v>310</v>
      </c>
      <c r="B792" s="2" t="s">
        <v>450</v>
      </c>
      <c r="C792" s="2" t="s">
        <v>1</v>
      </c>
      <c r="D792" s="2" t="s">
        <v>448</v>
      </c>
      <c r="E792" s="2" t="s">
        <v>768</v>
      </c>
      <c r="F792" s="2" t="s">
        <v>64</v>
      </c>
      <c r="H792" s="2" t="s">
        <v>880</v>
      </c>
      <c r="I792" s="2">
        <v>216</v>
      </c>
      <c r="J792" s="193">
        <v>0</v>
      </c>
      <c r="K792" s="110">
        <f t="shared" si="168"/>
        <v>0</v>
      </c>
      <c r="L792" s="44">
        <f t="shared" si="169"/>
        <v>0</v>
      </c>
      <c r="M792" s="44">
        <f t="shared" si="170"/>
        <v>0</v>
      </c>
      <c r="N792" s="44">
        <f t="shared" si="171"/>
        <v>0</v>
      </c>
      <c r="O792" s="44">
        <f t="shared" si="172"/>
        <v>0</v>
      </c>
      <c r="P792" s="2">
        <v>2351077</v>
      </c>
      <c r="Q792" s="193">
        <v>0</v>
      </c>
      <c r="R792" s="111">
        <v>0</v>
      </c>
      <c r="S792" s="111">
        <v>0</v>
      </c>
      <c r="T792" s="111">
        <v>8.8235294000000006E-2</v>
      </c>
      <c r="U792" s="111">
        <v>0.91176470600000004</v>
      </c>
      <c r="V792" s="110">
        <f t="shared" si="173"/>
        <v>0</v>
      </c>
      <c r="W792" s="110">
        <v>0.29590624999999998</v>
      </c>
      <c r="X792" s="110">
        <v>0.26882169099999997</v>
      </c>
      <c r="Y792" s="110">
        <f t="shared" si="174"/>
        <v>0.26882169118212501</v>
      </c>
      <c r="Z792" s="2" t="s">
        <v>532</v>
      </c>
      <c r="AA792" s="2" t="s">
        <v>532</v>
      </c>
      <c r="AB792" s="2">
        <v>0.22500000000000001</v>
      </c>
      <c r="AC792" s="110">
        <v>0.27306249999999999</v>
      </c>
      <c r="AD792" s="44">
        <f t="shared" si="175"/>
        <v>0</v>
      </c>
      <c r="AE792" s="44">
        <f t="shared" si="176"/>
        <v>0</v>
      </c>
      <c r="AF792" s="44">
        <f t="shared" si="177"/>
        <v>0</v>
      </c>
      <c r="AG792" s="44">
        <f t="shared" si="178"/>
        <v>0</v>
      </c>
      <c r="AH792" s="44">
        <f t="shared" si="179"/>
        <v>0</v>
      </c>
      <c r="AI792" s="44">
        <v>303.90305555600003</v>
      </c>
      <c r="AJ792" s="111">
        <f t="shared" si="180"/>
        <v>0</v>
      </c>
      <c r="AK792" s="2">
        <f t="shared" si="181"/>
        <v>0</v>
      </c>
    </row>
    <row r="793" spans="1:37">
      <c r="A793" s="2">
        <v>0</v>
      </c>
      <c r="B793" s="2" t="s">
        <v>451</v>
      </c>
      <c r="C793" s="2" t="s">
        <v>1</v>
      </c>
      <c r="D793" s="2" t="s">
        <v>448</v>
      </c>
      <c r="E793" s="2" t="s">
        <v>768</v>
      </c>
      <c r="F793" s="2" t="s">
        <v>64</v>
      </c>
      <c r="H793" s="2" t="s">
        <v>880</v>
      </c>
      <c r="I793" s="2">
        <v>444</v>
      </c>
      <c r="J793" s="193">
        <v>0</v>
      </c>
      <c r="K793" s="110">
        <f t="shared" si="168"/>
        <v>0</v>
      </c>
      <c r="L793" s="44">
        <f t="shared" si="169"/>
        <v>0</v>
      </c>
      <c r="M793" s="44">
        <f t="shared" si="170"/>
        <v>0</v>
      </c>
      <c r="N793" s="44">
        <f t="shared" si="171"/>
        <v>0</v>
      </c>
      <c r="O793" s="44">
        <f t="shared" si="172"/>
        <v>0</v>
      </c>
      <c r="P793" s="2">
        <v>1881234</v>
      </c>
      <c r="Q793" s="193">
        <v>0</v>
      </c>
      <c r="R793" s="111">
        <v>0</v>
      </c>
      <c r="S793" s="111">
        <v>0</v>
      </c>
      <c r="T793" s="111">
        <v>8.8235294000000006E-2</v>
      </c>
      <c r="U793" s="111">
        <v>0.91176470600000004</v>
      </c>
      <c r="V793" s="110">
        <f t="shared" si="173"/>
        <v>0</v>
      </c>
      <c r="W793" s="110">
        <v>0.29590624999999998</v>
      </c>
      <c r="X793" s="110">
        <v>0.26882169099999997</v>
      </c>
      <c r="Y793" s="110">
        <f t="shared" si="174"/>
        <v>0.26882169118212501</v>
      </c>
      <c r="Z793" s="2" t="s">
        <v>532</v>
      </c>
      <c r="AA793" s="2" t="s">
        <v>532</v>
      </c>
      <c r="AB793" s="2">
        <v>0.22500000000000001</v>
      </c>
      <c r="AC793" s="110">
        <v>0.27306249999999999</v>
      </c>
      <c r="AD793" s="44">
        <f t="shared" si="175"/>
        <v>0</v>
      </c>
      <c r="AE793" s="44">
        <f t="shared" si="176"/>
        <v>0</v>
      </c>
      <c r="AF793" s="44">
        <f t="shared" si="177"/>
        <v>0</v>
      </c>
      <c r="AG793" s="44">
        <f t="shared" si="178"/>
        <v>0</v>
      </c>
      <c r="AH793" s="44">
        <f t="shared" si="179"/>
        <v>0</v>
      </c>
      <c r="AI793" s="44">
        <v>303.90305555600003</v>
      </c>
      <c r="AJ793" s="111">
        <f t="shared" si="180"/>
        <v>0</v>
      </c>
      <c r="AK793" s="2">
        <f t="shared" si="181"/>
        <v>0</v>
      </c>
    </row>
    <row r="794" spans="1:37">
      <c r="A794" s="2">
        <v>0</v>
      </c>
      <c r="B794" s="2" t="s">
        <v>452</v>
      </c>
      <c r="C794" s="2" t="s">
        <v>1</v>
      </c>
      <c r="D794" s="2" t="s">
        <v>448</v>
      </c>
      <c r="E794" s="2" t="s">
        <v>768</v>
      </c>
      <c r="F794" s="2" t="s">
        <v>64</v>
      </c>
      <c r="H794" s="2" t="s">
        <v>880</v>
      </c>
      <c r="I794" s="2">
        <v>355</v>
      </c>
      <c r="J794" s="193">
        <v>0</v>
      </c>
      <c r="K794" s="110">
        <f t="shared" si="168"/>
        <v>0</v>
      </c>
      <c r="L794" s="44">
        <f t="shared" si="169"/>
        <v>0</v>
      </c>
      <c r="M794" s="44">
        <f t="shared" si="170"/>
        <v>0</v>
      </c>
      <c r="N794" s="44">
        <f t="shared" si="171"/>
        <v>0</v>
      </c>
      <c r="O794" s="44">
        <f t="shared" si="172"/>
        <v>0</v>
      </c>
      <c r="P794" s="2">
        <v>1293591</v>
      </c>
      <c r="Q794" s="193">
        <v>0</v>
      </c>
      <c r="R794" s="111">
        <v>0</v>
      </c>
      <c r="S794" s="111">
        <v>0</v>
      </c>
      <c r="T794" s="111">
        <v>8.8235294000000006E-2</v>
      </c>
      <c r="U794" s="111">
        <v>0.91176470600000004</v>
      </c>
      <c r="V794" s="110">
        <f t="shared" si="173"/>
        <v>0</v>
      </c>
      <c r="W794" s="110">
        <v>0.29590624999999998</v>
      </c>
      <c r="X794" s="110">
        <v>0.26882169099999997</v>
      </c>
      <c r="Y794" s="110">
        <f t="shared" si="174"/>
        <v>0.26882169118212501</v>
      </c>
      <c r="Z794" s="2" t="s">
        <v>532</v>
      </c>
      <c r="AA794" s="2" t="s">
        <v>532</v>
      </c>
      <c r="AB794" s="2">
        <v>0.22500000000000001</v>
      </c>
      <c r="AC794" s="110">
        <v>0.27306249999999999</v>
      </c>
      <c r="AD794" s="44">
        <f t="shared" si="175"/>
        <v>0</v>
      </c>
      <c r="AE794" s="44">
        <f t="shared" si="176"/>
        <v>0</v>
      </c>
      <c r="AF794" s="44">
        <f t="shared" si="177"/>
        <v>0</v>
      </c>
      <c r="AG794" s="44">
        <f t="shared" si="178"/>
        <v>0</v>
      </c>
      <c r="AH794" s="44">
        <f t="shared" si="179"/>
        <v>0</v>
      </c>
      <c r="AI794" s="44">
        <v>303.90305555600003</v>
      </c>
      <c r="AJ794" s="111">
        <f t="shared" si="180"/>
        <v>0</v>
      </c>
      <c r="AK794" s="2">
        <f t="shared" si="181"/>
        <v>0</v>
      </c>
    </row>
    <row r="795" spans="1:37">
      <c r="A795" s="2">
        <v>0</v>
      </c>
      <c r="B795" s="2" t="s">
        <v>453</v>
      </c>
      <c r="C795" s="2" t="s">
        <v>1</v>
      </c>
      <c r="D795" s="2" t="s">
        <v>448</v>
      </c>
      <c r="E795" s="2" t="s">
        <v>768</v>
      </c>
      <c r="F795" s="2" t="s">
        <v>64</v>
      </c>
      <c r="H795" s="2" t="s">
        <v>880</v>
      </c>
      <c r="I795" s="2">
        <v>467</v>
      </c>
      <c r="J795" s="193">
        <v>0</v>
      </c>
      <c r="K795" s="110">
        <f t="shared" si="168"/>
        <v>0</v>
      </c>
      <c r="L795" s="44">
        <f t="shared" si="169"/>
        <v>0</v>
      </c>
      <c r="M795" s="44">
        <f t="shared" si="170"/>
        <v>0</v>
      </c>
      <c r="N795" s="44">
        <f t="shared" si="171"/>
        <v>0</v>
      </c>
      <c r="O795" s="44">
        <f t="shared" si="172"/>
        <v>0</v>
      </c>
      <c r="P795" s="2">
        <v>2078783</v>
      </c>
      <c r="Q795" s="193">
        <v>0</v>
      </c>
      <c r="R795" s="111">
        <v>0</v>
      </c>
      <c r="S795" s="111">
        <v>0</v>
      </c>
      <c r="T795" s="111">
        <v>8.8235294000000006E-2</v>
      </c>
      <c r="U795" s="111">
        <v>0.91176470600000004</v>
      </c>
      <c r="V795" s="110">
        <f t="shared" si="173"/>
        <v>0</v>
      </c>
      <c r="W795" s="110">
        <v>0.29590624999999998</v>
      </c>
      <c r="X795" s="110">
        <v>0.26882169099999997</v>
      </c>
      <c r="Y795" s="110">
        <f t="shared" si="174"/>
        <v>0.26882169118212501</v>
      </c>
      <c r="Z795" s="2" t="s">
        <v>532</v>
      </c>
      <c r="AA795" s="2" t="s">
        <v>532</v>
      </c>
      <c r="AB795" s="2">
        <v>0.22500000000000001</v>
      </c>
      <c r="AC795" s="110">
        <v>0.27306249999999999</v>
      </c>
      <c r="AD795" s="44">
        <f t="shared" si="175"/>
        <v>0</v>
      </c>
      <c r="AE795" s="44">
        <f t="shared" si="176"/>
        <v>0</v>
      </c>
      <c r="AF795" s="44">
        <f t="shared" si="177"/>
        <v>0</v>
      </c>
      <c r="AG795" s="44">
        <f t="shared" si="178"/>
        <v>0</v>
      </c>
      <c r="AH795" s="44">
        <f t="shared" si="179"/>
        <v>0</v>
      </c>
      <c r="AI795" s="44">
        <v>303.90305555600003</v>
      </c>
      <c r="AJ795" s="111">
        <f t="shared" si="180"/>
        <v>0</v>
      </c>
      <c r="AK795" s="2">
        <f t="shared" si="181"/>
        <v>0</v>
      </c>
    </row>
    <row r="796" spans="1:37">
      <c r="A796" s="2">
        <v>265</v>
      </c>
      <c r="B796" s="2" t="s">
        <v>318</v>
      </c>
      <c r="C796" s="2" t="s">
        <v>1</v>
      </c>
      <c r="D796" s="2" t="s">
        <v>448</v>
      </c>
      <c r="E796" s="2" t="s">
        <v>768</v>
      </c>
      <c r="F796" s="2" t="s">
        <v>64</v>
      </c>
      <c r="H796" s="2" t="s">
        <v>880</v>
      </c>
      <c r="I796" s="2">
        <v>5732</v>
      </c>
      <c r="J796" s="193">
        <v>6</v>
      </c>
      <c r="K796" s="110">
        <f t="shared" si="168"/>
        <v>1.0467550593161201E-3</v>
      </c>
      <c r="L796" s="44">
        <f t="shared" si="169"/>
        <v>0</v>
      </c>
      <c r="M796" s="44">
        <f t="shared" si="170"/>
        <v>0</v>
      </c>
      <c r="N796" s="44">
        <f t="shared" si="171"/>
        <v>0</v>
      </c>
      <c r="O796" s="44">
        <f t="shared" si="172"/>
        <v>0.03</v>
      </c>
      <c r="P796" s="2">
        <v>2371762</v>
      </c>
      <c r="Q796" s="193">
        <v>0.83332460200000003</v>
      </c>
      <c r="R796" s="111">
        <v>0</v>
      </c>
      <c r="S796" s="111">
        <v>0</v>
      </c>
      <c r="T796" s="111">
        <v>0</v>
      </c>
      <c r="U796" s="111">
        <v>1</v>
      </c>
      <c r="V796" s="110">
        <f t="shared" si="173"/>
        <v>1.0467550593161201E-3</v>
      </c>
      <c r="W796" s="110">
        <v>0.354875</v>
      </c>
      <c r="X796" s="110">
        <v>0.32937499999999997</v>
      </c>
      <c r="Y796" s="110">
        <f t="shared" si="174"/>
        <v>0.32937499999999997</v>
      </c>
      <c r="Z796" s="2" t="s">
        <v>532</v>
      </c>
      <c r="AA796" s="2" t="s">
        <v>532</v>
      </c>
      <c r="AB796" s="2" t="s">
        <v>532</v>
      </c>
      <c r="AC796" s="110">
        <v>0.32937499999999997</v>
      </c>
      <c r="AD796" s="44">
        <f t="shared" si="175"/>
        <v>0</v>
      </c>
      <c r="AE796" s="44">
        <f t="shared" si="176"/>
        <v>0</v>
      </c>
      <c r="AF796" s="44">
        <f t="shared" si="177"/>
        <v>0</v>
      </c>
      <c r="AG796" s="44">
        <f t="shared" si="178"/>
        <v>8.6559749999999991E-2</v>
      </c>
      <c r="AH796" s="44">
        <f t="shared" si="179"/>
        <v>8.6559749999999991E-2</v>
      </c>
      <c r="AI796" s="44">
        <v>303.90305555600003</v>
      </c>
      <c r="AJ796" s="111">
        <f t="shared" si="180"/>
        <v>2.8482684993619511E-4</v>
      </c>
      <c r="AK796" s="2">
        <f t="shared" si="181"/>
        <v>10</v>
      </c>
    </row>
    <row r="797" spans="1:37">
      <c r="A797" s="2">
        <v>266</v>
      </c>
      <c r="B797" s="2" t="s">
        <v>319</v>
      </c>
      <c r="C797" s="2" t="s">
        <v>1</v>
      </c>
      <c r="D797" s="2" t="s">
        <v>448</v>
      </c>
      <c r="E797" s="2" t="s">
        <v>768</v>
      </c>
      <c r="F797" s="2" t="s">
        <v>64</v>
      </c>
      <c r="H797" s="2" t="s">
        <v>880</v>
      </c>
      <c r="I797" s="2">
        <v>5426</v>
      </c>
      <c r="J797" s="193">
        <v>4</v>
      </c>
      <c r="K797" s="110">
        <f t="shared" si="168"/>
        <v>7.3719130114264651E-4</v>
      </c>
      <c r="L797" s="44">
        <f t="shared" si="169"/>
        <v>0</v>
      </c>
      <c r="M797" s="44">
        <f t="shared" si="170"/>
        <v>0</v>
      </c>
      <c r="N797" s="44">
        <f t="shared" si="171"/>
        <v>0</v>
      </c>
      <c r="O797" s="44">
        <f t="shared" si="172"/>
        <v>0.02</v>
      </c>
      <c r="P797" s="2">
        <v>2848968</v>
      </c>
      <c r="Q797" s="193">
        <v>0.116944546</v>
      </c>
      <c r="R797" s="111">
        <v>0</v>
      </c>
      <c r="S797" s="111">
        <v>0</v>
      </c>
      <c r="T797" s="111">
        <v>0</v>
      </c>
      <c r="U797" s="111">
        <v>1</v>
      </c>
      <c r="V797" s="110">
        <f t="shared" si="173"/>
        <v>7.3719130114264651E-4</v>
      </c>
      <c r="W797" s="110">
        <v>0.38409375000000001</v>
      </c>
      <c r="X797" s="110">
        <v>0.31694375000000002</v>
      </c>
      <c r="Y797" s="110">
        <f t="shared" si="174"/>
        <v>0.31694375000000002</v>
      </c>
      <c r="Z797" s="2" t="s">
        <v>532</v>
      </c>
      <c r="AA797" s="2" t="s">
        <v>532</v>
      </c>
      <c r="AB797" s="2" t="s">
        <v>532</v>
      </c>
      <c r="AC797" s="110">
        <v>0.31694375000000002</v>
      </c>
      <c r="AD797" s="44">
        <f t="shared" si="175"/>
        <v>0</v>
      </c>
      <c r="AE797" s="44">
        <f t="shared" si="176"/>
        <v>0</v>
      </c>
      <c r="AF797" s="44">
        <f t="shared" si="177"/>
        <v>0</v>
      </c>
      <c r="AG797" s="44">
        <f t="shared" si="178"/>
        <v>5.5528545000000006E-2</v>
      </c>
      <c r="AH797" s="44">
        <f t="shared" si="179"/>
        <v>5.5528545000000006E-2</v>
      </c>
      <c r="AI797" s="44">
        <v>303.90305555600003</v>
      </c>
      <c r="AJ797" s="111">
        <f t="shared" si="180"/>
        <v>1.8271795556121942E-4</v>
      </c>
      <c r="AK797" s="2">
        <f t="shared" si="181"/>
        <v>7</v>
      </c>
    </row>
    <row r="798" spans="1:37">
      <c r="A798" s="2">
        <v>267</v>
      </c>
      <c r="B798" s="2" t="s">
        <v>320</v>
      </c>
      <c r="C798" s="2" t="s">
        <v>1</v>
      </c>
      <c r="D798" s="2" t="s">
        <v>448</v>
      </c>
      <c r="E798" s="2" t="s">
        <v>768</v>
      </c>
      <c r="F798" s="2" t="s">
        <v>64</v>
      </c>
      <c r="H798" s="2" t="s">
        <v>880</v>
      </c>
      <c r="I798" s="2">
        <v>4078</v>
      </c>
      <c r="J798" s="193">
        <v>9</v>
      </c>
      <c r="K798" s="110">
        <f t="shared" si="168"/>
        <v>2.2069641981363412E-3</v>
      </c>
      <c r="L798" s="44">
        <f t="shared" si="169"/>
        <v>0</v>
      </c>
      <c r="M798" s="44">
        <f t="shared" si="170"/>
        <v>0</v>
      </c>
      <c r="N798" s="44">
        <f t="shared" si="171"/>
        <v>0</v>
      </c>
      <c r="O798" s="44">
        <f t="shared" si="172"/>
        <v>4.4999999999999998E-2</v>
      </c>
      <c r="P798" s="2">
        <v>1961234</v>
      </c>
      <c r="Q798" s="193">
        <v>0.86829183499999996</v>
      </c>
      <c r="R798" s="111">
        <v>0</v>
      </c>
      <c r="S798" s="111">
        <v>0</v>
      </c>
      <c r="T798" s="111">
        <v>0</v>
      </c>
      <c r="U798" s="111">
        <v>1</v>
      </c>
      <c r="V798" s="110">
        <f t="shared" si="173"/>
        <v>2.2069641981363412E-3</v>
      </c>
      <c r="W798" s="110">
        <v>0.37346875000000002</v>
      </c>
      <c r="X798" s="110">
        <v>0.32671875</v>
      </c>
      <c r="Y798" s="110">
        <f t="shared" si="174"/>
        <v>0.32671875</v>
      </c>
      <c r="Z798" s="2" t="s">
        <v>532</v>
      </c>
      <c r="AA798" s="2" t="s">
        <v>532</v>
      </c>
      <c r="AB798" s="2" t="s">
        <v>532</v>
      </c>
      <c r="AC798" s="110">
        <v>0.32671875</v>
      </c>
      <c r="AD798" s="44">
        <f t="shared" si="175"/>
        <v>0</v>
      </c>
      <c r="AE798" s="44">
        <f t="shared" si="176"/>
        <v>0</v>
      </c>
      <c r="AF798" s="44">
        <f t="shared" si="177"/>
        <v>0</v>
      </c>
      <c r="AG798" s="44">
        <f t="shared" si="178"/>
        <v>0.12879253125000001</v>
      </c>
      <c r="AH798" s="44">
        <f t="shared" si="179"/>
        <v>0.12879253125000001</v>
      </c>
      <c r="AI798" s="44">
        <v>303.90305555600003</v>
      </c>
      <c r="AJ798" s="111">
        <f t="shared" si="180"/>
        <v>4.2379478881635492E-4</v>
      </c>
      <c r="AK798" s="2">
        <f t="shared" si="181"/>
        <v>15</v>
      </c>
    </row>
    <row r="799" spans="1:37">
      <c r="A799" s="2">
        <v>268</v>
      </c>
      <c r="B799" s="2" t="s">
        <v>321</v>
      </c>
      <c r="C799" s="2" t="s">
        <v>1</v>
      </c>
      <c r="D799" s="2" t="s">
        <v>448</v>
      </c>
      <c r="E799" s="2" t="s">
        <v>768</v>
      </c>
      <c r="F799" s="2" t="s">
        <v>64</v>
      </c>
      <c r="H799" s="2" t="s">
        <v>880</v>
      </c>
      <c r="I799" s="2">
        <v>3685</v>
      </c>
      <c r="J799" s="193">
        <v>10</v>
      </c>
      <c r="K799" s="110">
        <f t="shared" si="168"/>
        <v>2.7137042062415195E-3</v>
      </c>
      <c r="L799" s="44">
        <f t="shared" si="169"/>
        <v>0</v>
      </c>
      <c r="M799" s="44">
        <f t="shared" si="170"/>
        <v>0</v>
      </c>
      <c r="N799" s="44">
        <f t="shared" si="171"/>
        <v>0</v>
      </c>
      <c r="O799" s="44">
        <f t="shared" si="172"/>
        <v>0.05</v>
      </c>
      <c r="P799" s="2">
        <v>1810607</v>
      </c>
      <c r="Q799" s="193">
        <v>0.49836262399999998</v>
      </c>
      <c r="R799" s="111">
        <v>0</v>
      </c>
      <c r="S799" s="111">
        <v>0</v>
      </c>
      <c r="T799" s="111">
        <v>0</v>
      </c>
      <c r="U799" s="111">
        <v>1</v>
      </c>
      <c r="V799" s="110">
        <f t="shared" si="173"/>
        <v>2.7137042062415195E-3</v>
      </c>
      <c r="W799" s="110">
        <v>0.38409375000000001</v>
      </c>
      <c r="X799" s="110">
        <v>0.31694375000000002</v>
      </c>
      <c r="Y799" s="110">
        <f t="shared" si="174"/>
        <v>0.31694375000000002</v>
      </c>
      <c r="Z799" s="2" t="s">
        <v>532</v>
      </c>
      <c r="AA799" s="2" t="s">
        <v>532</v>
      </c>
      <c r="AB799" s="2" t="s">
        <v>532</v>
      </c>
      <c r="AC799" s="110">
        <v>0.31694375000000002</v>
      </c>
      <c r="AD799" s="44">
        <f t="shared" si="175"/>
        <v>0</v>
      </c>
      <c r="AE799" s="44">
        <f t="shared" si="176"/>
        <v>0</v>
      </c>
      <c r="AF799" s="44">
        <f t="shared" si="177"/>
        <v>0</v>
      </c>
      <c r="AG799" s="44">
        <f t="shared" si="178"/>
        <v>0.13882136250000002</v>
      </c>
      <c r="AH799" s="44">
        <f t="shared" si="179"/>
        <v>0.13882136250000002</v>
      </c>
      <c r="AI799" s="44">
        <v>303.90305555600003</v>
      </c>
      <c r="AJ799" s="111">
        <f t="shared" si="180"/>
        <v>4.567948889030485E-4</v>
      </c>
      <c r="AK799" s="2">
        <f t="shared" si="181"/>
        <v>17</v>
      </c>
    </row>
    <row r="800" spans="1:37">
      <c r="A800" s="2">
        <v>269</v>
      </c>
      <c r="B800" s="2" t="s">
        <v>322</v>
      </c>
      <c r="C800" s="2" t="s">
        <v>1</v>
      </c>
      <c r="D800" s="2" t="s">
        <v>448</v>
      </c>
      <c r="E800" s="2" t="s">
        <v>768</v>
      </c>
      <c r="F800" s="2" t="s">
        <v>64</v>
      </c>
      <c r="H800" s="2" t="s">
        <v>880</v>
      </c>
      <c r="I800" s="2">
        <v>7458</v>
      </c>
      <c r="J800" s="193">
        <v>12</v>
      </c>
      <c r="K800" s="110">
        <f t="shared" si="168"/>
        <v>1.6090104585679806E-3</v>
      </c>
      <c r="L800" s="44">
        <f t="shared" si="169"/>
        <v>0</v>
      </c>
      <c r="M800" s="44">
        <f t="shared" si="170"/>
        <v>0</v>
      </c>
      <c r="N800" s="44">
        <f t="shared" si="171"/>
        <v>0</v>
      </c>
      <c r="O800" s="44">
        <f t="shared" si="172"/>
        <v>0.06</v>
      </c>
      <c r="P800" s="2">
        <v>2450153</v>
      </c>
      <c r="Q800" s="193">
        <v>0.75131526500000001</v>
      </c>
      <c r="R800" s="111">
        <v>0</v>
      </c>
      <c r="S800" s="111">
        <v>0</v>
      </c>
      <c r="T800" s="111">
        <v>0</v>
      </c>
      <c r="U800" s="111">
        <v>1</v>
      </c>
      <c r="V800" s="110">
        <f t="shared" si="173"/>
        <v>1.6090104585679806E-3</v>
      </c>
      <c r="W800" s="110">
        <v>0.38834375000000004</v>
      </c>
      <c r="X800" s="110">
        <v>0.3389375</v>
      </c>
      <c r="Y800" s="110">
        <f t="shared" si="174"/>
        <v>0.3389375</v>
      </c>
      <c r="Z800" s="2" t="s">
        <v>532</v>
      </c>
      <c r="AA800" s="2" t="s">
        <v>532</v>
      </c>
      <c r="AB800" s="2" t="s">
        <v>532</v>
      </c>
      <c r="AC800" s="110">
        <v>0.3389375</v>
      </c>
      <c r="AD800" s="44">
        <f t="shared" si="175"/>
        <v>0</v>
      </c>
      <c r="AE800" s="44">
        <f t="shared" si="176"/>
        <v>0</v>
      </c>
      <c r="AF800" s="44">
        <f t="shared" si="177"/>
        <v>0</v>
      </c>
      <c r="AG800" s="44">
        <f t="shared" si="178"/>
        <v>0.17814555000000001</v>
      </c>
      <c r="AH800" s="44">
        <f t="shared" si="179"/>
        <v>0.17814555000000001</v>
      </c>
      <c r="AI800" s="44">
        <v>303.90305555600003</v>
      </c>
      <c r="AJ800" s="111">
        <f t="shared" si="180"/>
        <v>5.8619203309449202E-4</v>
      </c>
      <c r="AK800" s="2">
        <f t="shared" si="181"/>
        <v>20</v>
      </c>
    </row>
    <row r="801" spans="1:37">
      <c r="A801" s="2">
        <v>270</v>
      </c>
      <c r="B801" s="2" t="s">
        <v>323</v>
      </c>
      <c r="C801" s="2" t="s">
        <v>1</v>
      </c>
      <c r="D801" s="2" t="s">
        <v>448</v>
      </c>
      <c r="E801" s="2" t="s">
        <v>768</v>
      </c>
      <c r="F801" s="2" t="s">
        <v>64</v>
      </c>
      <c r="H801" s="2" t="s">
        <v>880</v>
      </c>
      <c r="I801" s="2">
        <v>6040</v>
      </c>
      <c r="J801" s="193">
        <v>26</v>
      </c>
      <c r="K801" s="110">
        <f t="shared" si="168"/>
        <v>4.3046357615894038E-3</v>
      </c>
      <c r="L801" s="44">
        <f t="shared" si="169"/>
        <v>0</v>
      </c>
      <c r="M801" s="44">
        <f t="shared" si="170"/>
        <v>0</v>
      </c>
      <c r="N801" s="44">
        <f t="shared" si="171"/>
        <v>0</v>
      </c>
      <c r="O801" s="44">
        <f t="shared" si="172"/>
        <v>0.13</v>
      </c>
      <c r="P801" s="2">
        <v>1316014</v>
      </c>
      <c r="Q801" s="193">
        <v>2.6904471189999999</v>
      </c>
      <c r="R801" s="111">
        <v>0</v>
      </c>
      <c r="S801" s="111">
        <v>0</v>
      </c>
      <c r="T801" s="111">
        <v>0</v>
      </c>
      <c r="U801" s="111">
        <v>1</v>
      </c>
      <c r="V801" s="110">
        <f t="shared" si="173"/>
        <v>4.3046357615894038E-3</v>
      </c>
      <c r="W801" s="110">
        <v>0.42128125</v>
      </c>
      <c r="X801" s="110">
        <v>0.37081249999999999</v>
      </c>
      <c r="Y801" s="110">
        <f t="shared" si="174"/>
        <v>0.37081249999999999</v>
      </c>
      <c r="Z801" s="2" t="s">
        <v>532</v>
      </c>
      <c r="AA801" s="2" t="s">
        <v>532</v>
      </c>
      <c r="AB801" s="2" t="s">
        <v>532</v>
      </c>
      <c r="AC801" s="110">
        <v>0.37081249999999999</v>
      </c>
      <c r="AD801" s="44">
        <f t="shared" si="175"/>
        <v>0</v>
      </c>
      <c r="AE801" s="44">
        <f t="shared" si="176"/>
        <v>0</v>
      </c>
      <c r="AF801" s="44">
        <f t="shared" si="177"/>
        <v>0</v>
      </c>
      <c r="AG801" s="44">
        <f t="shared" si="178"/>
        <v>0.42228127500000001</v>
      </c>
      <c r="AH801" s="44">
        <f t="shared" si="179"/>
        <v>0.42228127500000001</v>
      </c>
      <c r="AI801" s="44">
        <v>303.90305555600003</v>
      </c>
      <c r="AJ801" s="111">
        <f t="shared" si="180"/>
        <v>1.389526256086578E-3</v>
      </c>
      <c r="AK801" s="2">
        <f t="shared" si="181"/>
        <v>43</v>
      </c>
    </row>
    <row r="802" spans="1:37">
      <c r="A802" s="2">
        <v>271</v>
      </c>
      <c r="B802" s="2" t="s">
        <v>324</v>
      </c>
      <c r="C802" s="2" t="s">
        <v>1</v>
      </c>
      <c r="D802" s="2" t="s">
        <v>448</v>
      </c>
      <c r="E802" s="2" t="s">
        <v>768</v>
      </c>
      <c r="F802" s="2" t="s">
        <v>64</v>
      </c>
      <c r="H802" s="2" t="s">
        <v>880</v>
      </c>
      <c r="I802" s="2">
        <v>3522</v>
      </c>
      <c r="J802" s="193">
        <v>3</v>
      </c>
      <c r="K802" s="110">
        <f t="shared" si="168"/>
        <v>8.5178875638841568E-4</v>
      </c>
      <c r="L802" s="44">
        <f t="shared" si="169"/>
        <v>0</v>
      </c>
      <c r="M802" s="44">
        <f t="shared" si="170"/>
        <v>0</v>
      </c>
      <c r="N802" s="44">
        <f t="shared" si="171"/>
        <v>0</v>
      </c>
      <c r="O802" s="44">
        <f t="shared" si="172"/>
        <v>1.4999999999999999E-2</v>
      </c>
      <c r="P802" s="2">
        <v>554342</v>
      </c>
      <c r="Q802" s="193">
        <v>3.4554183159999998</v>
      </c>
      <c r="R802" s="111">
        <v>0</v>
      </c>
      <c r="S802" s="111">
        <v>0</v>
      </c>
      <c r="T802" s="111">
        <v>0</v>
      </c>
      <c r="U802" s="111">
        <v>1</v>
      </c>
      <c r="V802" s="110">
        <f t="shared" si="173"/>
        <v>8.5178875638841568E-4</v>
      </c>
      <c r="W802" s="110">
        <v>0.48503124999999991</v>
      </c>
      <c r="X802" s="110">
        <v>0.44624999999999998</v>
      </c>
      <c r="Y802" s="110">
        <f t="shared" si="174"/>
        <v>0.44624999999999998</v>
      </c>
      <c r="Z802" s="2" t="s">
        <v>532</v>
      </c>
      <c r="AA802" s="2" t="s">
        <v>532</v>
      </c>
      <c r="AB802" s="2" t="s">
        <v>532</v>
      </c>
      <c r="AC802" s="110">
        <v>0.44624999999999998</v>
      </c>
      <c r="AD802" s="44">
        <f t="shared" si="175"/>
        <v>0</v>
      </c>
      <c r="AE802" s="44">
        <f t="shared" si="176"/>
        <v>0</v>
      </c>
      <c r="AF802" s="44">
        <f t="shared" si="177"/>
        <v>0</v>
      </c>
      <c r="AG802" s="44">
        <f t="shared" si="178"/>
        <v>5.8637249999999995E-2</v>
      </c>
      <c r="AH802" s="44">
        <f t="shared" si="179"/>
        <v>5.8637249999999995E-2</v>
      </c>
      <c r="AI802" s="44">
        <v>303.90305555600003</v>
      </c>
      <c r="AJ802" s="111">
        <f t="shared" si="180"/>
        <v>1.9294722092451927E-4</v>
      </c>
      <c r="AK802" s="2">
        <f t="shared" si="181"/>
        <v>5</v>
      </c>
    </row>
    <row r="803" spans="1:37">
      <c r="A803" s="2">
        <v>272</v>
      </c>
      <c r="B803" s="2" t="s">
        <v>325</v>
      </c>
      <c r="C803" s="2" t="s">
        <v>1</v>
      </c>
      <c r="D803" s="2" t="s">
        <v>448</v>
      </c>
      <c r="E803" s="2" t="s">
        <v>768</v>
      </c>
      <c r="F803" s="2" t="s">
        <v>64</v>
      </c>
      <c r="H803" s="2" t="s">
        <v>880</v>
      </c>
      <c r="I803" s="2">
        <v>6696</v>
      </c>
      <c r="J803" s="193">
        <v>68</v>
      </c>
      <c r="K803" s="110">
        <f t="shared" si="168"/>
        <v>1.0155316606929509E-2</v>
      </c>
      <c r="L803" s="44">
        <f t="shared" si="169"/>
        <v>0</v>
      </c>
      <c r="M803" s="44">
        <f t="shared" si="170"/>
        <v>0</v>
      </c>
      <c r="N803" s="44">
        <f t="shared" si="171"/>
        <v>0</v>
      </c>
      <c r="O803" s="44">
        <f t="shared" si="172"/>
        <v>0.34</v>
      </c>
      <c r="P803" s="2">
        <v>1171817</v>
      </c>
      <c r="Q803" s="193">
        <v>8.5778988530000007</v>
      </c>
      <c r="R803" s="111">
        <v>0</v>
      </c>
      <c r="S803" s="111">
        <v>0</v>
      </c>
      <c r="T803" s="111">
        <v>0</v>
      </c>
      <c r="U803" s="111">
        <v>1</v>
      </c>
      <c r="V803" s="110">
        <f t="shared" si="173"/>
        <v>1.0155316606929509E-2</v>
      </c>
      <c r="W803" s="110">
        <v>0.46271875000000001</v>
      </c>
      <c r="X803" s="110">
        <v>0.41649999999999998</v>
      </c>
      <c r="Y803" s="110">
        <f t="shared" si="174"/>
        <v>0.41649999999999998</v>
      </c>
      <c r="Z803" s="2" t="s">
        <v>532</v>
      </c>
      <c r="AA803" s="2" t="s">
        <v>532</v>
      </c>
      <c r="AB803" s="2" t="s">
        <v>532</v>
      </c>
      <c r="AC803" s="110">
        <v>0.41649999999999998</v>
      </c>
      <c r="AD803" s="44">
        <f t="shared" si="175"/>
        <v>0</v>
      </c>
      <c r="AE803" s="44">
        <f t="shared" si="176"/>
        <v>0</v>
      </c>
      <c r="AF803" s="44">
        <f t="shared" si="177"/>
        <v>0</v>
      </c>
      <c r="AG803" s="44">
        <f t="shared" si="178"/>
        <v>1.2405036</v>
      </c>
      <c r="AH803" s="44">
        <f t="shared" si="179"/>
        <v>1.2405036</v>
      </c>
      <c r="AI803" s="44">
        <v>303.90305555600003</v>
      </c>
      <c r="AJ803" s="111">
        <f t="shared" si="180"/>
        <v>4.0819056515587196E-3</v>
      </c>
      <c r="AK803" s="2">
        <f t="shared" si="181"/>
        <v>113</v>
      </c>
    </row>
    <row r="804" spans="1:37">
      <c r="A804" s="2">
        <v>273</v>
      </c>
      <c r="B804" s="2" t="s">
        <v>326</v>
      </c>
      <c r="C804" s="2" t="s">
        <v>1</v>
      </c>
      <c r="D804" s="2" t="s">
        <v>448</v>
      </c>
      <c r="E804" s="2" t="s">
        <v>768</v>
      </c>
      <c r="F804" s="2" t="s">
        <v>64</v>
      </c>
      <c r="H804" s="2" t="s">
        <v>880</v>
      </c>
      <c r="I804" s="2">
        <v>12974</v>
      </c>
      <c r="J804" s="193">
        <v>578</v>
      </c>
      <c r="K804" s="110">
        <f t="shared" si="168"/>
        <v>4.4550639741020505E-2</v>
      </c>
      <c r="L804" s="44">
        <f t="shared" si="169"/>
        <v>0</v>
      </c>
      <c r="M804" s="44">
        <f t="shared" si="170"/>
        <v>0</v>
      </c>
      <c r="N804" s="44">
        <f t="shared" si="171"/>
        <v>0</v>
      </c>
      <c r="O804" s="44">
        <f t="shared" si="172"/>
        <v>2.89</v>
      </c>
      <c r="P804" s="2">
        <v>1954116</v>
      </c>
      <c r="Q804" s="193">
        <v>15.201641285999999</v>
      </c>
      <c r="R804" s="111">
        <v>0</v>
      </c>
      <c r="S804" s="111">
        <v>0</v>
      </c>
      <c r="T804" s="111">
        <v>0</v>
      </c>
      <c r="U804" s="111">
        <v>1</v>
      </c>
      <c r="V804" s="110">
        <f t="shared" si="173"/>
        <v>4.4550639741020505E-2</v>
      </c>
      <c r="W804" s="110">
        <v>0.48343750000000008</v>
      </c>
      <c r="X804" s="110">
        <v>0.40321875000000001</v>
      </c>
      <c r="Y804" s="110">
        <f t="shared" si="174"/>
        <v>0.40321875000000001</v>
      </c>
      <c r="Z804" s="2" t="s">
        <v>532</v>
      </c>
      <c r="AA804" s="2" t="s">
        <v>532</v>
      </c>
      <c r="AB804" s="2" t="s">
        <v>532</v>
      </c>
      <c r="AC804" s="110">
        <v>0.40321875000000001</v>
      </c>
      <c r="AD804" s="44">
        <f t="shared" si="175"/>
        <v>0</v>
      </c>
      <c r="AE804" s="44">
        <f t="shared" si="176"/>
        <v>0</v>
      </c>
      <c r="AF804" s="44">
        <f t="shared" si="177"/>
        <v>0</v>
      </c>
      <c r="AG804" s="44">
        <f t="shared" si="178"/>
        <v>10.208047162500002</v>
      </c>
      <c r="AH804" s="44">
        <f t="shared" si="179"/>
        <v>10.208047162500002</v>
      </c>
      <c r="AI804" s="44">
        <v>303.90305555600003</v>
      </c>
      <c r="AJ804" s="111">
        <f t="shared" si="180"/>
        <v>3.3589814172233522E-2</v>
      </c>
      <c r="AK804" s="2">
        <f t="shared" si="181"/>
        <v>963</v>
      </c>
    </row>
    <row r="805" spans="1:37">
      <c r="A805" s="2">
        <v>274</v>
      </c>
      <c r="B805" s="193" t="s">
        <v>327</v>
      </c>
      <c r="C805" s="2" t="s">
        <v>1</v>
      </c>
      <c r="D805" s="2" t="s">
        <v>448</v>
      </c>
      <c r="E805" s="2" t="s">
        <v>768</v>
      </c>
      <c r="F805" s="2" t="s">
        <v>64</v>
      </c>
      <c r="H805" s="2" t="s">
        <v>880</v>
      </c>
      <c r="I805" s="2">
        <v>7645</v>
      </c>
      <c r="J805" s="193">
        <v>638</v>
      </c>
      <c r="K805" s="110">
        <f t="shared" si="168"/>
        <v>8.3453237410071948E-2</v>
      </c>
      <c r="L805" s="44">
        <f t="shared" si="169"/>
        <v>0</v>
      </c>
      <c r="M805" s="44">
        <f t="shared" si="170"/>
        <v>0</v>
      </c>
      <c r="N805" s="44">
        <f t="shared" si="171"/>
        <v>0</v>
      </c>
      <c r="O805" s="44">
        <f t="shared" si="172"/>
        <v>3.19</v>
      </c>
      <c r="P805" s="2">
        <v>1151742</v>
      </c>
      <c r="Q805" s="193">
        <v>20.656005283999999</v>
      </c>
      <c r="R805" s="111">
        <v>0</v>
      </c>
      <c r="S805" s="111">
        <v>0</v>
      </c>
      <c r="T805" s="111">
        <v>0</v>
      </c>
      <c r="U805" s="111">
        <v>1</v>
      </c>
      <c r="V805" s="110">
        <f t="shared" si="173"/>
        <v>8.3453237410071948E-2</v>
      </c>
      <c r="W805" s="110">
        <v>0.46696874999999993</v>
      </c>
      <c r="X805" s="110">
        <v>0.37771874999999999</v>
      </c>
      <c r="Y805" s="110">
        <f t="shared" si="174"/>
        <v>0.37771874999999999</v>
      </c>
      <c r="Z805" s="2" t="s">
        <v>532</v>
      </c>
      <c r="AA805" s="2" t="s">
        <v>532</v>
      </c>
      <c r="AB805" s="2" t="s">
        <v>532</v>
      </c>
      <c r="AC805" s="110">
        <v>0.37771874999999999</v>
      </c>
      <c r="AD805" s="44">
        <f t="shared" si="175"/>
        <v>0</v>
      </c>
      <c r="AE805" s="44">
        <f t="shared" si="176"/>
        <v>0</v>
      </c>
      <c r="AF805" s="44">
        <f t="shared" si="177"/>
        <v>0</v>
      </c>
      <c r="AG805" s="44">
        <f t="shared" si="178"/>
        <v>10.5551238375</v>
      </c>
      <c r="AH805" s="44">
        <f t="shared" si="179"/>
        <v>10.5551238375</v>
      </c>
      <c r="AI805" s="44">
        <v>303.90305555600003</v>
      </c>
      <c r="AJ805" s="111">
        <f t="shared" si="180"/>
        <v>3.4731877960848652E-2</v>
      </c>
      <c r="AK805" s="2">
        <f t="shared" si="181"/>
        <v>1063</v>
      </c>
    </row>
    <row r="806" spans="1:37">
      <c r="A806" s="2">
        <v>275</v>
      </c>
      <c r="B806" s="193" t="s">
        <v>328</v>
      </c>
      <c r="C806" s="2" t="s">
        <v>1</v>
      </c>
      <c r="D806" s="2" t="s">
        <v>448</v>
      </c>
      <c r="E806" s="2" t="s">
        <v>768</v>
      </c>
      <c r="F806" s="2" t="s">
        <v>64</v>
      </c>
      <c r="H806" s="2" t="s">
        <v>880</v>
      </c>
      <c r="I806" s="2">
        <v>18055</v>
      </c>
      <c r="J806" s="193">
        <v>3821</v>
      </c>
      <c r="K806" s="110">
        <f t="shared" si="168"/>
        <v>0.21163112711160342</v>
      </c>
      <c r="L806" s="44">
        <f t="shared" si="169"/>
        <v>0</v>
      </c>
      <c r="M806" s="44">
        <f t="shared" si="170"/>
        <v>0</v>
      </c>
      <c r="N806" s="44">
        <f t="shared" si="171"/>
        <v>2.3130751341799995</v>
      </c>
      <c r="O806" s="44">
        <f t="shared" si="172"/>
        <v>16.791924865819997</v>
      </c>
      <c r="P806" s="2">
        <v>2071557</v>
      </c>
      <c r="Q806" s="193">
        <v>41.374696088999997</v>
      </c>
      <c r="R806" s="111">
        <v>0</v>
      </c>
      <c r="S806" s="111">
        <v>0</v>
      </c>
      <c r="T806" s="111">
        <v>0.121071716</v>
      </c>
      <c r="U806" s="111">
        <v>0.878928284</v>
      </c>
      <c r="V806" s="110">
        <f t="shared" si="173"/>
        <v>0.21163112711160342</v>
      </c>
      <c r="W806" s="110">
        <v>0.43137500000000006</v>
      </c>
      <c r="X806" s="110">
        <v>0.33588229600000002</v>
      </c>
      <c r="Y806" s="110">
        <f t="shared" si="174"/>
        <v>0.33588229632837502</v>
      </c>
      <c r="Z806" s="2" t="s">
        <v>532</v>
      </c>
      <c r="AA806" s="2" t="s">
        <v>532</v>
      </c>
      <c r="AB806" s="2">
        <v>0.22500000000000001</v>
      </c>
      <c r="AC806" s="110">
        <v>0.35115625</v>
      </c>
      <c r="AD806" s="44">
        <f t="shared" si="175"/>
        <v>0</v>
      </c>
      <c r="AE806" s="44">
        <f t="shared" si="176"/>
        <v>0</v>
      </c>
      <c r="AF806" s="44">
        <f t="shared" si="177"/>
        <v>4.5590710894687794</v>
      </c>
      <c r="AG806" s="44">
        <f t="shared" si="178"/>
        <v>51.654122847588781</v>
      </c>
      <c r="AH806" s="44">
        <f t="shared" si="179"/>
        <v>56.213193937057561</v>
      </c>
      <c r="AI806" s="44">
        <v>303.90305555600003</v>
      </c>
      <c r="AJ806" s="111">
        <f t="shared" si="180"/>
        <v>0.18497080864887583</v>
      </c>
      <c r="AK806" s="2">
        <f t="shared" si="181"/>
        <v>6368</v>
      </c>
    </row>
    <row r="807" spans="1:37">
      <c r="A807" s="2">
        <v>276</v>
      </c>
      <c r="B807" s="2" t="s">
        <v>329</v>
      </c>
      <c r="C807" s="2" t="s">
        <v>1</v>
      </c>
      <c r="D807" s="2" t="s">
        <v>448</v>
      </c>
      <c r="E807" s="2" t="s">
        <v>768</v>
      </c>
      <c r="F807" s="2" t="s">
        <v>64</v>
      </c>
      <c r="H807" s="2" t="s">
        <v>880</v>
      </c>
      <c r="I807" s="2">
        <v>13368</v>
      </c>
      <c r="J807" s="193">
        <v>1691</v>
      </c>
      <c r="K807" s="110">
        <f t="shared" si="168"/>
        <v>0.12649611011370437</v>
      </c>
      <c r="L807" s="44">
        <f t="shared" si="169"/>
        <v>0</v>
      </c>
      <c r="M807" s="44">
        <f t="shared" si="170"/>
        <v>0</v>
      </c>
      <c r="N807" s="44">
        <f t="shared" si="171"/>
        <v>0</v>
      </c>
      <c r="O807" s="44">
        <f t="shared" si="172"/>
        <v>8.4550000000000001</v>
      </c>
      <c r="P807" s="2">
        <v>2341746</v>
      </c>
      <c r="Q807" s="193">
        <v>19.67392444</v>
      </c>
      <c r="R807" s="111">
        <v>0</v>
      </c>
      <c r="S807" s="111">
        <v>0</v>
      </c>
      <c r="T807" s="111">
        <v>0</v>
      </c>
      <c r="U807" s="111">
        <v>1</v>
      </c>
      <c r="V807" s="110">
        <f t="shared" si="173"/>
        <v>0.12649611011370437</v>
      </c>
      <c r="W807" s="110">
        <v>0.45953125000000011</v>
      </c>
      <c r="X807" s="110">
        <v>0.35753125000000002</v>
      </c>
      <c r="Y807" s="110">
        <f t="shared" si="174"/>
        <v>0.35753125000000002</v>
      </c>
      <c r="Z807" s="2" t="s">
        <v>532</v>
      </c>
      <c r="AA807" s="2" t="s">
        <v>532</v>
      </c>
      <c r="AB807" s="2" t="s">
        <v>532</v>
      </c>
      <c r="AC807" s="110">
        <v>0.35753125000000002</v>
      </c>
      <c r="AD807" s="44">
        <f t="shared" si="175"/>
        <v>0</v>
      </c>
      <c r="AE807" s="44">
        <f t="shared" si="176"/>
        <v>0</v>
      </c>
      <c r="AF807" s="44">
        <f t="shared" si="177"/>
        <v>0</v>
      </c>
      <c r="AG807" s="44">
        <f t="shared" si="178"/>
        <v>26.480838056250004</v>
      </c>
      <c r="AH807" s="44">
        <f t="shared" si="179"/>
        <v>26.480838056250004</v>
      </c>
      <c r="AI807" s="44">
        <v>303.90305555600003</v>
      </c>
      <c r="AJ807" s="111">
        <f t="shared" si="180"/>
        <v>8.7135807199445539E-2</v>
      </c>
      <c r="AK807" s="2">
        <f t="shared" si="181"/>
        <v>2818</v>
      </c>
    </row>
    <row r="808" spans="1:37">
      <c r="A808" s="2">
        <v>277</v>
      </c>
      <c r="B808" s="2" t="s">
        <v>330</v>
      </c>
      <c r="C808" s="2" t="s">
        <v>1</v>
      </c>
      <c r="D808" s="2" t="s">
        <v>448</v>
      </c>
      <c r="E808" s="2" t="s">
        <v>768</v>
      </c>
      <c r="F808" s="2" t="s">
        <v>64</v>
      </c>
      <c r="H808" s="2" t="s">
        <v>880</v>
      </c>
      <c r="I808" s="2">
        <v>6447</v>
      </c>
      <c r="J808" s="193">
        <v>842</v>
      </c>
      <c r="K808" s="110">
        <f t="shared" si="168"/>
        <v>0.13060338141771366</v>
      </c>
      <c r="L808" s="44">
        <f t="shared" si="169"/>
        <v>0</v>
      </c>
      <c r="M808" s="44">
        <f t="shared" si="170"/>
        <v>0</v>
      </c>
      <c r="N808" s="44">
        <f t="shared" si="171"/>
        <v>2.1792942910000002E-2</v>
      </c>
      <c r="O808" s="44">
        <f t="shared" si="172"/>
        <v>4.1882070570900005</v>
      </c>
      <c r="P808" s="2">
        <v>494758</v>
      </c>
      <c r="Q808" s="193">
        <v>54.862995464000001</v>
      </c>
      <c r="R808" s="111">
        <v>0</v>
      </c>
      <c r="S808" s="111">
        <v>0</v>
      </c>
      <c r="T808" s="111">
        <v>5.1764710000000002E-3</v>
      </c>
      <c r="U808" s="111">
        <v>0.99482352900000004</v>
      </c>
      <c r="V808" s="110">
        <f t="shared" si="173"/>
        <v>0.13060338141771366</v>
      </c>
      <c r="W808" s="110">
        <v>0.44678125000000002</v>
      </c>
      <c r="X808" s="110">
        <v>0.36888326100000002</v>
      </c>
      <c r="Y808" s="110">
        <f t="shared" si="174"/>
        <v>0.36888326093621038</v>
      </c>
      <c r="Z808" s="2" t="s">
        <v>532</v>
      </c>
      <c r="AA808" s="2" t="s">
        <v>532</v>
      </c>
      <c r="AB808" s="2">
        <v>0.22500000000000001</v>
      </c>
      <c r="AC808" s="110">
        <v>0.36963194399999999</v>
      </c>
      <c r="AD808" s="44">
        <f t="shared" si="175"/>
        <v>0</v>
      </c>
      <c r="AE808" s="44">
        <f t="shared" si="176"/>
        <v>0</v>
      </c>
      <c r="AF808" s="44">
        <f t="shared" si="177"/>
        <v>4.2953890475610004E-2</v>
      </c>
      <c r="AG808" s="44">
        <f t="shared" si="178"/>
        <v>13.561313219547456</v>
      </c>
      <c r="AH808" s="44">
        <f t="shared" si="179"/>
        <v>13.604267110023066</v>
      </c>
      <c r="AI808" s="44">
        <v>303.90305555600003</v>
      </c>
      <c r="AJ808" s="111">
        <f t="shared" si="180"/>
        <v>4.4765154088805194E-2</v>
      </c>
      <c r="AK808" s="2">
        <f t="shared" si="181"/>
        <v>1403</v>
      </c>
    </row>
    <row r="809" spans="1:37">
      <c r="A809" s="2">
        <v>278</v>
      </c>
      <c r="B809" s="2" t="s">
        <v>331</v>
      </c>
      <c r="C809" s="2" t="s">
        <v>1</v>
      </c>
      <c r="D809" s="2" t="s">
        <v>448</v>
      </c>
      <c r="E809" s="2" t="s">
        <v>768</v>
      </c>
      <c r="F809" s="2" t="s">
        <v>64</v>
      </c>
      <c r="H809" s="2" t="s">
        <v>880</v>
      </c>
      <c r="I809" s="2">
        <v>39646</v>
      </c>
      <c r="J809" s="193">
        <v>9385</v>
      </c>
      <c r="K809" s="110">
        <f t="shared" si="168"/>
        <v>0.23671997174998738</v>
      </c>
      <c r="L809" s="44">
        <f t="shared" si="169"/>
        <v>0</v>
      </c>
      <c r="M809" s="44">
        <f t="shared" si="170"/>
        <v>0</v>
      </c>
      <c r="N809" s="44">
        <f t="shared" si="171"/>
        <v>7.468842354475</v>
      </c>
      <c r="O809" s="44">
        <f t="shared" si="172"/>
        <v>39.456157645525003</v>
      </c>
      <c r="P809" s="2">
        <v>468546</v>
      </c>
      <c r="Q809" s="193">
        <v>362.82406278799999</v>
      </c>
      <c r="R809" s="111">
        <v>0</v>
      </c>
      <c r="S809" s="111">
        <v>0</v>
      </c>
      <c r="T809" s="111">
        <v>0.159165527</v>
      </c>
      <c r="U809" s="111">
        <v>0.84083447300000003</v>
      </c>
      <c r="V809" s="110">
        <f t="shared" si="173"/>
        <v>0.23671997174998738</v>
      </c>
      <c r="W809" s="110">
        <v>0.5238124999999999</v>
      </c>
      <c r="X809" s="110">
        <v>0.35653804300000003</v>
      </c>
      <c r="Y809" s="110">
        <f t="shared" si="174"/>
        <v>0.35653804286993751</v>
      </c>
      <c r="Z809" s="2" t="s">
        <v>532</v>
      </c>
      <c r="AA809" s="2" t="s">
        <v>532</v>
      </c>
      <c r="AB809" s="2">
        <v>0.22500000000000001</v>
      </c>
      <c r="AC809" s="110">
        <v>0.38143749999999998</v>
      </c>
      <c r="AD809" s="44">
        <f t="shared" si="175"/>
        <v>0</v>
      </c>
      <c r="AE809" s="44">
        <f t="shared" si="176"/>
        <v>0</v>
      </c>
      <c r="AF809" s="44">
        <f t="shared" si="177"/>
        <v>14.721088280670225</v>
      </c>
      <c r="AG809" s="44">
        <f t="shared" si="178"/>
        <v>131.83850923557489</v>
      </c>
      <c r="AH809" s="44">
        <f t="shared" si="179"/>
        <v>146.55959751624511</v>
      </c>
      <c r="AI809" s="44">
        <v>303.90305555600003</v>
      </c>
      <c r="AJ809" s="111">
        <f t="shared" si="180"/>
        <v>0.48225772935421723</v>
      </c>
      <c r="AK809" s="2">
        <f t="shared" si="181"/>
        <v>15642</v>
      </c>
    </row>
    <row r="810" spans="1:37">
      <c r="A810" s="2">
        <v>279</v>
      </c>
      <c r="B810" s="2" t="s">
        <v>332</v>
      </c>
      <c r="C810" s="2" t="s">
        <v>1</v>
      </c>
      <c r="D810" s="2" t="s">
        <v>448</v>
      </c>
      <c r="E810" s="2" t="s">
        <v>768</v>
      </c>
      <c r="F810" s="2" t="s">
        <v>64</v>
      </c>
      <c r="H810" s="2" t="s">
        <v>880</v>
      </c>
      <c r="I810" s="2">
        <v>13993</v>
      </c>
      <c r="J810" s="193">
        <v>469</v>
      </c>
      <c r="K810" s="110">
        <f t="shared" si="168"/>
        <v>3.3516758379189597E-2</v>
      </c>
      <c r="L810" s="44">
        <f t="shared" si="169"/>
        <v>0</v>
      </c>
      <c r="M810" s="44">
        <f t="shared" si="170"/>
        <v>0</v>
      </c>
      <c r="N810" s="44">
        <f t="shared" si="171"/>
        <v>0</v>
      </c>
      <c r="O810" s="44">
        <f t="shared" si="172"/>
        <v>2.3450000000000002</v>
      </c>
      <c r="P810" s="2">
        <v>1858540</v>
      </c>
      <c r="Q810" s="193">
        <v>18.453182691999999</v>
      </c>
      <c r="R810" s="111">
        <v>0</v>
      </c>
      <c r="S810" s="111">
        <v>0</v>
      </c>
      <c r="T810" s="111">
        <v>0</v>
      </c>
      <c r="U810" s="111">
        <v>1</v>
      </c>
      <c r="V810" s="110">
        <f t="shared" si="173"/>
        <v>3.3516758379189597E-2</v>
      </c>
      <c r="W810" s="110">
        <v>0.48662499999999997</v>
      </c>
      <c r="X810" s="110">
        <v>0.44540000000000002</v>
      </c>
      <c r="Y810" s="110">
        <f t="shared" si="174"/>
        <v>0.44540000000000002</v>
      </c>
      <c r="Z810" s="2" t="s">
        <v>532</v>
      </c>
      <c r="AA810" s="2" t="s">
        <v>532</v>
      </c>
      <c r="AB810" s="2" t="s">
        <v>532</v>
      </c>
      <c r="AC810" s="110">
        <v>0.44540000000000002</v>
      </c>
      <c r="AD810" s="44">
        <f t="shared" si="175"/>
        <v>0</v>
      </c>
      <c r="AE810" s="44">
        <f t="shared" si="176"/>
        <v>0</v>
      </c>
      <c r="AF810" s="44">
        <f t="shared" si="177"/>
        <v>0</v>
      </c>
      <c r="AG810" s="44">
        <f t="shared" si="178"/>
        <v>9.1494958799999999</v>
      </c>
      <c r="AH810" s="44">
        <f t="shared" si="179"/>
        <v>9.1494958799999999</v>
      </c>
      <c r="AI810" s="44">
        <v>303.90305555600003</v>
      </c>
      <c r="AJ810" s="111">
        <f t="shared" si="180"/>
        <v>3.0106626809857883E-2</v>
      </c>
      <c r="AK810" s="2">
        <f t="shared" si="181"/>
        <v>782</v>
      </c>
    </row>
    <row r="811" spans="1:37">
      <c r="A811" s="2">
        <v>2</v>
      </c>
      <c r="B811" s="2" t="s">
        <v>66</v>
      </c>
      <c r="C811" s="2" t="s">
        <v>27</v>
      </c>
      <c r="D811" s="2" t="s">
        <v>409</v>
      </c>
      <c r="E811" s="2" t="s">
        <v>767</v>
      </c>
      <c r="F811" s="2" t="s">
        <v>64</v>
      </c>
      <c r="H811" s="2" t="s">
        <v>881</v>
      </c>
      <c r="I811" s="2">
        <v>3944</v>
      </c>
      <c r="J811" s="193">
        <v>1134</v>
      </c>
      <c r="K811" s="110">
        <f t="shared" si="168"/>
        <v>0.28752535496957404</v>
      </c>
      <c r="L811" s="44">
        <f t="shared" si="169"/>
        <v>0</v>
      </c>
      <c r="M811" s="44">
        <f t="shared" si="170"/>
        <v>0.78851387601</v>
      </c>
      <c r="N811" s="44">
        <f t="shared" si="171"/>
        <v>1.51032186333</v>
      </c>
      <c r="O811" s="44">
        <f t="shared" si="172"/>
        <v>3.3711642606599996</v>
      </c>
      <c r="P811" s="2">
        <v>290608</v>
      </c>
      <c r="Q811" s="193">
        <v>39.179617360000002</v>
      </c>
      <c r="R811" s="111">
        <v>0</v>
      </c>
      <c r="S811" s="111">
        <v>0.13906770299999999</v>
      </c>
      <c r="T811" s="111">
        <v>0.26637069899999999</v>
      </c>
      <c r="U811" s="111">
        <v>0.59456159799999997</v>
      </c>
      <c r="V811" s="110">
        <f t="shared" si="173"/>
        <v>0.24753986429969574</v>
      </c>
      <c r="W811" s="110">
        <v>0.30387500000000001</v>
      </c>
      <c r="X811" s="110">
        <v>0.266263472</v>
      </c>
      <c r="Y811" s="110">
        <f t="shared" si="174"/>
        <v>0.25357167033049999</v>
      </c>
      <c r="Z811" s="2" t="s">
        <v>532</v>
      </c>
      <c r="AA811" s="2">
        <v>0.17499999999999999</v>
      </c>
      <c r="AB811" s="2">
        <v>0.22500000000000001</v>
      </c>
      <c r="AC811" s="110">
        <v>0.28475</v>
      </c>
      <c r="AD811" s="44">
        <f t="shared" si="175"/>
        <v>0</v>
      </c>
      <c r="AE811" s="44">
        <f t="shared" si="176"/>
        <v>1.2087917719233301</v>
      </c>
      <c r="AF811" s="44">
        <f t="shared" si="177"/>
        <v>2.97684439262343</v>
      </c>
      <c r="AG811" s="44">
        <f t="shared" si="178"/>
        <v>8.4090658434329093</v>
      </c>
      <c r="AH811" s="44">
        <f t="shared" si="179"/>
        <v>11.38591023605634</v>
      </c>
      <c r="AI811" s="44">
        <v>61.851944443999997</v>
      </c>
      <c r="AJ811" s="111">
        <f t="shared" si="180"/>
        <v>0.18408330309429488</v>
      </c>
      <c r="AK811" s="2">
        <f t="shared" si="181"/>
        <v>1627</v>
      </c>
    </row>
    <row r="812" spans="1:37">
      <c r="A812" s="2">
        <v>3</v>
      </c>
      <c r="B812" s="2" t="s">
        <v>67</v>
      </c>
      <c r="C812" s="2" t="s">
        <v>27</v>
      </c>
      <c r="D812" s="2" t="s">
        <v>409</v>
      </c>
      <c r="E812" s="2" t="s">
        <v>767</v>
      </c>
      <c r="F812" s="2" t="s">
        <v>64</v>
      </c>
      <c r="H812" s="2" t="s">
        <v>881</v>
      </c>
      <c r="I812" s="2">
        <v>19185</v>
      </c>
      <c r="J812" s="193">
        <v>5700</v>
      </c>
      <c r="K812" s="110">
        <f t="shared" si="168"/>
        <v>0.2971071149335418</v>
      </c>
      <c r="L812" s="44">
        <f t="shared" si="169"/>
        <v>0</v>
      </c>
      <c r="M812" s="44">
        <f t="shared" si="170"/>
        <v>0</v>
      </c>
      <c r="N812" s="44">
        <f t="shared" si="171"/>
        <v>4.4636029394999994</v>
      </c>
      <c r="O812" s="44">
        <f t="shared" si="172"/>
        <v>24.036397060500001</v>
      </c>
      <c r="P812" s="2">
        <v>1652324</v>
      </c>
      <c r="Q812" s="193">
        <v>42.558494547000002</v>
      </c>
      <c r="R812" s="111">
        <v>0</v>
      </c>
      <c r="S812" s="111">
        <v>0</v>
      </c>
      <c r="T812" s="111">
        <v>0.156617647</v>
      </c>
      <c r="U812" s="111">
        <v>0.84338235299999997</v>
      </c>
      <c r="V812" s="110">
        <f t="shared" si="173"/>
        <v>0.2971071149335418</v>
      </c>
      <c r="W812" s="110">
        <v>0.32884375000000005</v>
      </c>
      <c r="X812" s="110">
        <v>0.28166475200000002</v>
      </c>
      <c r="Y812" s="110">
        <f t="shared" si="174"/>
        <v>0.28166475184218748</v>
      </c>
      <c r="Z812" s="2" t="s">
        <v>532</v>
      </c>
      <c r="AA812" s="2" t="s">
        <v>532</v>
      </c>
      <c r="AB812" s="2">
        <v>0.22500000000000001</v>
      </c>
      <c r="AC812" s="110">
        <v>0.29218749999999999</v>
      </c>
      <c r="AD812" s="44">
        <f t="shared" si="175"/>
        <v>0</v>
      </c>
      <c r="AE812" s="44">
        <f t="shared" si="176"/>
        <v>0</v>
      </c>
      <c r="AF812" s="44">
        <f t="shared" si="177"/>
        <v>8.7977613937544987</v>
      </c>
      <c r="AG812" s="44">
        <f t="shared" si="178"/>
        <v>61.522660551166034</v>
      </c>
      <c r="AH812" s="44">
        <f t="shared" si="179"/>
        <v>70.320421944920525</v>
      </c>
      <c r="AI812" s="44">
        <v>61.851944443999997</v>
      </c>
      <c r="AJ812" s="111">
        <f t="shared" si="180"/>
        <v>1.1369152995438614</v>
      </c>
      <c r="AK812" s="2">
        <f t="shared" si="181"/>
        <v>9500</v>
      </c>
    </row>
    <row r="813" spans="1:37">
      <c r="A813" s="2">
        <v>295</v>
      </c>
      <c r="B813" s="2" t="s">
        <v>346</v>
      </c>
      <c r="C813" s="2" t="s">
        <v>27</v>
      </c>
      <c r="D813" s="2" t="s">
        <v>409</v>
      </c>
      <c r="E813" s="2" t="s">
        <v>767</v>
      </c>
      <c r="F813" s="2" t="s">
        <v>64</v>
      </c>
      <c r="H813" s="2" t="s">
        <v>881</v>
      </c>
      <c r="I813" s="2">
        <v>413</v>
      </c>
      <c r="J813" s="193">
        <v>7</v>
      </c>
      <c r="K813" s="110">
        <f t="shared" si="168"/>
        <v>1.6949152542372881E-2</v>
      </c>
      <c r="L813" s="44">
        <f t="shared" si="169"/>
        <v>0</v>
      </c>
      <c r="M813" s="44">
        <f t="shared" si="170"/>
        <v>0</v>
      </c>
      <c r="N813" s="44">
        <f t="shared" si="171"/>
        <v>0</v>
      </c>
      <c r="O813" s="44">
        <f t="shared" si="172"/>
        <v>3.5000000000000003E-2</v>
      </c>
      <c r="P813" s="2">
        <v>1837438</v>
      </c>
      <c r="Q813" s="193">
        <v>4.9464383000000001E-2</v>
      </c>
      <c r="R813" s="111">
        <v>0</v>
      </c>
      <c r="S813" s="111">
        <v>0</v>
      </c>
      <c r="T813" s="111">
        <v>0</v>
      </c>
      <c r="U813" s="111">
        <v>1</v>
      </c>
      <c r="V813" s="110">
        <f t="shared" si="173"/>
        <v>1.6949152542372881E-2</v>
      </c>
      <c r="W813" s="110">
        <v>0.30387500000000001</v>
      </c>
      <c r="X813" s="110">
        <v>0.29643750000000002</v>
      </c>
      <c r="Y813" s="110">
        <f t="shared" si="174"/>
        <v>0.29643750000000002</v>
      </c>
      <c r="Z813" s="2" t="s">
        <v>532</v>
      </c>
      <c r="AA813" s="2" t="s">
        <v>532</v>
      </c>
      <c r="AB813" s="2" t="s">
        <v>532</v>
      </c>
      <c r="AC813" s="110">
        <v>0.29643750000000002</v>
      </c>
      <c r="AD813" s="44">
        <f t="shared" si="175"/>
        <v>0</v>
      </c>
      <c r="AE813" s="44">
        <f t="shared" si="176"/>
        <v>0</v>
      </c>
      <c r="AF813" s="44">
        <f t="shared" si="177"/>
        <v>0</v>
      </c>
      <c r="AG813" s="44">
        <f t="shared" si="178"/>
        <v>9.088773750000001E-2</v>
      </c>
      <c r="AH813" s="44">
        <f t="shared" si="179"/>
        <v>9.088773750000001E-2</v>
      </c>
      <c r="AI813" s="44">
        <v>61.851944443999997</v>
      </c>
      <c r="AJ813" s="111">
        <f t="shared" si="180"/>
        <v>1.4694402628245369E-3</v>
      </c>
      <c r="AK813" s="2">
        <f t="shared" si="181"/>
        <v>12</v>
      </c>
    </row>
    <row r="814" spans="1:37">
      <c r="A814" s="2">
        <v>4</v>
      </c>
      <c r="B814" s="2" t="s">
        <v>68</v>
      </c>
      <c r="C814" s="2" t="s">
        <v>27</v>
      </c>
      <c r="D814" s="2" t="s">
        <v>409</v>
      </c>
      <c r="E814" s="2" t="s">
        <v>767</v>
      </c>
      <c r="F814" s="2" t="s">
        <v>64</v>
      </c>
      <c r="H814" s="2" t="s">
        <v>881</v>
      </c>
      <c r="I814" s="2">
        <v>9525</v>
      </c>
      <c r="J814" s="193">
        <v>1725</v>
      </c>
      <c r="K814" s="110">
        <f t="shared" si="168"/>
        <v>0.18110236220472442</v>
      </c>
      <c r="L814" s="44">
        <f t="shared" si="169"/>
        <v>4.3360978102500001</v>
      </c>
      <c r="M814" s="44">
        <f t="shared" si="170"/>
        <v>0.95178821662500002</v>
      </c>
      <c r="N814" s="44">
        <f t="shared" si="171"/>
        <v>0.96168750000000003</v>
      </c>
      <c r="O814" s="44">
        <f t="shared" si="172"/>
        <v>2.3754264731249997</v>
      </c>
      <c r="P814" s="2">
        <v>559846</v>
      </c>
      <c r="Q814" s="193">
        <v>15.509685875000001</v>
      </c>
      <c r="R814" s="111">
        <v>0.50273597800000003</v>
      </c>
      <c r="S814" s="111">
        <v>0.110352257</v>
      </c>
      <c r="T814" s="111">
        <v>0.1115</v>
      </c>
      <c r="U814" s="111">
        <v>0.27541176499999998</v>
      </c>
      <c r="V814" s="110">
        <f t="shared" si="173"/>
        <v>7.0070634606299212E-2</v>
      </c>
      <c r="W814" s="110">
        <v>0.36231249999999998</v>
      </c>
      <c r="X814" s="110">
        <v>0.297027347</v>
      </c>
      <c r="Y814" s="110">
        <f t="shared" si="174"/>
        <v>0.1845086178709375</v>
      </c>
      <c r="Z814" s="2">
        <v>0.1</v>
      </c>
      <c r="AA814" s="2">
        <v>0.17499999999999999</v>
      </c>
      <c r="AB814" s="2">
        <v>0.22500000000000001</v>
      </c>
      <c r="AC814" s="110">
        <v>0.32618750000000002</v>
      </c>
      <c r="AD814" s="44">
        <f t="shared" si="175"/>
        <v>3.7984216817790002</v>
      </c>
      <c r="AE814" s="44">
        <f t="shared" si="176"/>
        <v>1.4590913360861248</v>
      </c>
      <c r="AF814" s="44">
        <f t="shared" si="177"/>
        <v>1.8954860625000001</v>
      </c>
      <c r="AG814" s="44">
        <f t="shared" si="178"/>
        <v>6.7875495428735571</v>
      </c>
      <c r="AH814" s="44">
        <f t="shared" si="179"/>
        <v>8.6830356053735578</v>
      </c>
      <c r="AI814" s="44">
        <v>61.851944443999997</v>
      </c>
      <c r="AJ814" s="111">
        <f t="shared" si="180"/>
        <v>0.14038419783609346</v>
      </c>
      <c r="AK814" s="2">
        <f t="shared" si="181"/>
        <v>1112</v>
      </c>
    </row>
    <row r="815" spans="1:37">
      <c r="A815" s="2">
        <v>5</v>
      </c>
      <c r="B815" s="2" t="s">
        <v>69</v>
      </c>
      <c r="C815" s="2" t="s">
        <v>27</v>
      </c>
      <c r="D815" s="2" t="s">
        <v>409</v>
      </c>
      <c r="E815" s="2" t="s">
        <v>767</v>
      </c>
      <c r="F815" s="2" t="s">
        <v>64</v>
      </c>
      <c r="H815" s="2" t="s">
        <v>881</v>
      </c>
      <c r="I815" s="2">
        <v>16436</v>
      </c>
      <c r="J815" s="193">
        <v>1922</v>
      </c>
      <c r="K815" s="110">
        <f t="shared" si="168"/>
        <v>0.11693842784132392</v>
      </c>
      <c r="L815" s="44">
        <f t="shared" si="169"/>
        <v>3.7613800911499999</v>
      </c>
      <c r="M815" s="44">
        <f t="shared" si="170"/>
        <v>2.4432101703</v>
      </c>
      <c r="N815" s="44">
        <f t="shared" si="171"/>
        <v>1.07421977294</v>
      </c>
      <c r="O815" s="44">
        <f t="shared" si="172"/>
        <v>2.3311899656100006</v>
      </c>
      <c r="P815" s="2">
        <v>1230756</v>
      </c>
      <c r="Q815" s="193">
        <v>7.194258348</v>
      </c>
      <c r="R815" s="111">
        <v>0.39140271500000001</v>
      </c>
      <c r="S815" s="111">
        <v>0.25423623000000001</v>
      </c>
      <c r="T815" s="111">
        <v>0.111781454</v>
      </c>
      <c r="U815" s="111">
        <v>0.24257960100000001</v>
      </c>
      <c r="V815" s="110">
        <f t="shared" si="173"/>
        <v>4.143842465989292E-2</v>
      </c>
      <c r="W815" s="110">
        <v>0.38515624999999998</v>
      </c>
      <c r="X815" s="110">
        <v>0.296814089</v>
      </c>
      <c r="Y815" s="110">
        <f t="shared" si="174"/>
        <v>0.18881096539240627</v>
      </c>
      <c r="Z815" s="2">
        <v>0.1</v>
      </c>
      <c r="AA815" s="2">
        <v>0.17499999999999999</v>
      </c>
      <c r="AB815" s="2">
        <v>0.22500000000000001</v>
      </c>
      <c r="AC815" s="110">
        <v>0.32990625000000001</v>
      </c>
      <c r="AD815" s="44">
        <f t="shared" si="175"/>
        <v>3.2949689598474001</v>
      </c>
      <c r="AE815" s="44">
        <f t="shared" si="176"/>
        <v>3.7454411910698999</v>
      </c>
      <c r="AF815" s="44">
        <f t="shared" si="177"/>
        <v>2.1172871724647404</v>
      </c>
      <c r="AG815" s="44">
        <f t="shared" si="178"/>
        <v>6.7370894628261331</v>
      </c>
      <c r="AH815" s="44">
        <f t="shared" si="179"/>
        <v>8.8543766352908726</v>
      </c>
      <c r="AI815" s="44">
        <v>61.851944443999997</v>
      </c>
      <c r="AJ815" s="111">
        <f t="shared" si="180"/>
        <v>0.14315437800516551</v>
      </c>
      <c r="AK815" s="2">
        <f t="shared" si="181"/>
        <v>1135</v>
      </c>
    </row>
    <row r="816" spans="1:37">
      <c r="A816" s="2">
        <v>6</v>
      </c>
      <c r="B816" s="2" t="s">
        <v>70</v>
      </c>
      <c r="C816" s="2" t="s">
        <v>27</v>
      </c>
      <c r="D816" s="2" t="s">
        <v>409</v>
      </c>
      <c r="E816" s="2" t="s">
        <v>767</v>
      </c>
      <c r="F816" s="2" t="s">
        <v>64</v>
      </c>
      <c r="H816" s="2" t="s">
        <v>881</v>
      </c>
      <c r="I816" s="2">
        <v>11967</v>
      </c>
      <c r="J816" s="193">
        <v>3362</v>
      </c>
      <c r="K816" s="110">
        <f t="shared" si="168"/>
        <v>0.28093924960307515</v>
      </c>
      <c r="L816" s="44">
        <f t="shared" si="169"/>
        <v>0</v>
      </c>
      <c r="M816" s="44">
        <f t="shared" si="170"/>
        <v>4.1385173073199999</v>
      </c>
      <c r="N816" s="44">
        <f t="shared" si="171"/>
        <v>6.9363062319799988</v>
      </c>
      <c r="O816" s="44">
        <f t="shared" si="172"/>
        <v>5.7351764775099987</v>
      </c>
      <c r="P816" s="2">
        <v>1451918</v>
      </c>
      <c r="Q816" s="193">
        <v>19.195698934999999</v>
      </c>
      <c r="R816" s="111">
        <v>0</v>
      </c>
      <c r="S816" s="111">
        <v>0.24619377200000001</v>
      </c>
      <c r="T816" s="111">
        <v>0.41262975800000001</v>
      </c>
      <c r="U816" s="111">
        <v>0.34117647099999998</v>
      </c>
      <c r="V816" s="110">
        <f t="shared" si="173"/>
        <v>0.21177375632138384</v>
      </c>
      <c r="W816" s="110">
        <v>0.31981249999999994</v>
      </c>
      <c r="X816" s="110">
        <v>0.251081363</v>
      </c>
      <c r="Y816" s="110">
        <f t="shared" si="174"/>
        <v>0.23235060576637501</v>
      </c>
      <c r="Z816" s="2" t="s">
        <v>532</v>
      </c>
      <c r="AA816" s="2">
        <v>0.17499999999999999</v>
      </c>
      <c r="AB816" s="2">
        <v>0.22500000000000001</v>
      </c>
      <c r="AC816" s="110">
        <v>0.28262500000000002</v>
      </c>
      <c r="AD816" s="44">
        <f t="shared" si="175"/>
        <v>0</v>
      </c>
      <c r="AE816" s="44">
        <f t="shared" si="176"/>
        <v>6.3443470321215596</v>
      </c>
      <c r="AF816" s="44">
        <f t="shared" si="177"/>
        <v>13.671459583232577</v>
      </c>
      <c r="AG816" s="44">
        <f t="shared" si="178"/>
        <v>14.199121247136869</v>
      </c>
      <c r="AH816" s="44">
        <f t="shared" si="179"/>
        <v>27.870580830369448</v>
      </c>
      <c r="AI816" s="44">
        <v>61.851944443999997</v>
      </c>
      <c r="AJ816" s="111">
        <f t="shared" si="180"/>
        <v>0.45060153049194979</v>
      </c>
      <c r="AK816" s="2">
        <f t="shared" si="181"/>
        <v>4224</v>
      </c>
    </row>
    <row r="817" spans="1:37">
      <c r="A817" s="2">
        <v>7</v>
      </c>
      <c r="B817" s="2" t="s">
        <v>71</v>
      </c>
      <c r="C817" s="2" t="s">
        <v>27</v>
      </c>
      <c r="D817" s="2" t="s">
        <v>409</v>
      </c>
      <c r="E817" s="2" t="s">
        <v>767</v>
      </c>
      <c r="F817" s="2" t="s">
        <v>64</v>
      </c>
      <c r="H817" s="2" t="s">
        <v>881</v>
      </c>
      <c r="I817" s="2">
        <v>7155</v>
      </c>
      <c r="J817" s="193">
        <v>1005</v>
      </c>
      <c r="K817" s="110">
        <f t="shared" si="168"/>
        <v>0.14046121593291405</v>
      </c>
      <c r="L817" s="44">
        <f t="shared" si="169"/>
        <v>1.73179930695</v>
      </c>
      <c r="M817" s="44">
        <f t="shared" si="170"/>
        <v>0.69550172760000006</v>
      </c>
      <c r="N817" s="44">
        <f t="shared" si="171"/>
        <v>0.7722697530749999</v>
      </c>
      <c r="O817" s="44">
        <f t="shared" si="172"/>
        <v>1.8254292073500002</v>
      </c>
      <c r="P817" s="2">
        <v>545074</v>
      </c>
      <c r="Q817" s="193">
        <v>12.315106559</v>
      </c>
      <c r="R817" s="111">
        <v>0.34463667799999997</v>
      </c>
      <c r="S817" s="111">
        <v>0.13840830400000001</v>
      </c>
      <c r="T817" s="111">
        <v>0.15368552299999999</v>
      </c>
      <c r="U817" s="111">
        <v>0.36326949400000003</v>
      </c>
      <c r="V817" s="110">
        <f t="shared" si="173"/>
        <v>7.261213027044025E-2</v>
      </c>
      <c r="W817" s="110">
        <v>0.37878124999999996</v>
      </c>
      <c r="X817" s="110">
        <v>0.29498553100000002</v>
      </c>
      <c r="Y817" s="110">
        <f t="shared" si="174"/>
        <v>0.2111793709930625</v>
      </c>
      <c r="Z817" s="2">
        <v>0.1</v>
      </c>
      <c r="AA817" s="2">
        <v>0.17499999999999999</v>
      </c>
      <c r="AB817" s="2">
        <v>0.22500000000000001</v>
      </c>
      <c r="AC817" s="110">
        <v>0.32459375000000001</v>
      </c>
      <c r="AD817" s="44">
        <f t="shared" si="175"/>
        <v>1.5170561928882</v>
      </c>
      <c r="AE817" s="44">
        <f t="shared" si="176"/>
        <v>1.0662041484108002</v>
      </c>
      <c r="AF817" s="44">
        <f t="shared" si="177"/>
        <v>1.5221436833108248</v>
      </c>
      <c r="AG817" s="44">
        <f t="shared" si="178"/>
        <v>5.1905007071337943</v>
      </c>
      <c r="AH817" s="44">
        <f t="shared" si="179"/>
        <v>6.7126443904446189</v>
      </c>
      <c r="AI817" s="44">
        <v>61.851944443999997</v>
      </c>
      <c r="AJ817" s="111">
        <f t="shared" si="180"/>
        <v>0.10852762109236785</v>
      </c>
      <c r="AK817" s="2">
        <f t="shared" si="181"/>
        <v>866</v>
      </c>
    </row>
    <row r="818" spans="1:37">
      <c r="A818" s="2">
        <v>8</v>
      </c>
      <c r="B818" s="2" t="s">
        <v>72</v>
      </c>
      <c r="C818" s="2" t="s">
        <v>27</v>
      </c>
      <c r="D818" s="2" t="s">
        <v>409</v>
      </c>
      <c r="E818" s="2" t="s">
        <v>767</v>
      </c>
      <c r="F818" s="2" t="s">
        <v>64</v>
      </c>
      <c r="H818" s="2" t="s">
        <v>881</v>
      </c>
      <c r="I818" s="2">
        <v>12645</v>
      </c>
      <c r="J818" s="193">
        <v>2240</v>
      </c>
      <c r="K818" s="110">
        <f t="shared" si="168"/>
        <v>0.177145116646896</v>
      </c>
      <c r="L818" s="44">
        <f t="shared" si="169"/>
        <v>4.2321925183999989</v>
      </c>
      <c r="M818" s="44">
        <f t="shared" si="170"/>
        <v>1.6674153328000001</v>
      </c>
      <c r="N818" s="44">
        <f t="shared" si="171"/>
        <v>1.6894117631999999</v>
      </c>
      <c r="O818" s="44">
        <f t="shared" si="172"/>
        <v>3.6109803968</v>
      </c>
      <c r="P818" s="2">
        <v>738455</v>
      </c>
      <c r="Q818" s="193">
        <v>17.389325265</v>
      </c>
      <c r="R818" s="111">
        <v>0.37787433199999998</v>
      </c>
      <c r="S818" s="111">
        <v>0.14887636900000001</v>
      </c>
      <c r="T818" s="111">
        <v>0.15084033599999999</v>
      </c>
      <c r="U818" s="111">
        <v>0.32240896400000002</v>
      </c>
      <c r="V818" s="110">
        <f t="shared" si="173"/>
        <v>8.383380245156187E-2</v>
      </c>
      <c r="W818" s="110">
        <v>0.35168749999999993</v>
      </c>
      <c r="X818" s="110">
        <v>0.276563369</v>
      </c>
      <c r="Y818" s="110">
        <f t="shared" si="174"/>
        <v>0.19472421873775</v>
      </c>
      <c r="Z818" s="2">
        <v>0.1</v>
      </c>
      <c r="AA818" s="2">
        <v>0.17499999999999999</v>
      </c>
      <c r="AB818" s="2">
        <v>0.22500000000000001</v>
      </c>
      <c r="AC818" s="110">
        <v>0.3006875</v>
      </c>
      <c r="AD818" s="44">
        <f t="shared" si="175"/>
        <v>3.7074006461183995</v>
      </c>
      <c r="AE818" s="44">
        <f t="shared" si="176"/>
        <v>2.5561477051823998</v>
      </c>
      <c r="AF818" s="44">
        <f t="shared" si="177"/>
        <v>3.3298305852671999</v>
      </c>
      <c r="AG818" s="44">
        <f t="shared" si="178"/>
        <v>9.5114036122301275</v>
      </c>
      <c r="AH818" s="44">
        <f t="shared" si="179"/>
        <v>12.841234197497327</v>
      </c>
      <c r="AI818" s="44">
        <v>61.851944443999997</v>
      </c>
      <c r="AJ818" s="111">
        <f t="shared" si="180"/>
        <v>0.20761245766693115</v>
      </c>
      <c r="AK818" s="2">
        <f t="shared" si="181"/>
        <v>1767</v>
      </c>
    </row>
    <row r="819" spans="1:37">
      <c r="A819" s="2">
        <v>9</v>
      </c>
      <c r="B819" s="2" t="s">
        <v>73</v>
      </c>
      <c r="C819" s="2" t="s">
        <v>27</v>
      </c>
      <c r="D819" s="2" t="s">
        <v>409</v>
      </c>
      <c r="E819" s="2" t="s">
        <v>767</v>
      </c>
      <c r="F819" s="2" t="s">
        <v>64</v>
      </c>
      <c r="H819" s="2" t="s">
        <v>881</v>
      </c>
      <c r="I819" s="2">
        <v>2592</v>
      </c>
      <c r="J819" s="193">
        <v>568</v>
      </c>
      <c r="K819" s="110">
        <f t="shared" si="168"/>
        <v>0.2191358024691358</v>
      </c>
      <c r="L819" s="44">
        <f t="shared" si="169"/>
        <v>0.96387609443999989</v>
      </c>
      <c r="M819" s="44">
        <f t="shared" si="170"/>
        <v>0.42653316739999991</v>
      </c>
      <c r="N819" s="44">
        <f t="shared" si="171"/>
        <v>0.50153191580000001</v>
      </c>
      <c r="O819" s="44">
        <f t="shared" si="172"/>
        <v>0.94805882236000005</v>
      </c>
      <c r="P819" s="2">
        <v>383657</v>
      </c>
      <c r="Q819" s="193">
        <v>9.2350303799999995</v>
      </c>
      <c r="R819" s="111">
        <v>0.33939299099999998</v>
      </c>
      <c r="S819" s="111">
        <v>0.15018773499999999</v>
      </c>
      <c r="T819" s="111">
        <v>0.176595745</v>
      </c>
      <c r="U819" s="111">
        <v>0.33382352900000001</v>
      </c>
      <c r="V819" s="110">
        <f t="shared" si="173"/>
        <v>0.1118511372037037</v>
      </c>
      <c r="W819" s="110">
        <v>0.36178124999999994</v>
      </c>
      <c r="X819" s="110">
        <v>0.279017821</v>
      </c>
      <c r="Y819" s="110">
        <f t="shared" si="174"/>
        <v>0.20263822647334376</v>
      </c>
      <c r="Z819" s="2">
        <v>0.1</v>
      </c>
      <c r="AA819" s="2">
        <v>0.17499999999999999</v>
      </c>
      <c r="AB819" s="2">
        <v>0.22500000000000001</v>
      </c>
      <c r="AC819" s="110">
        <v>0.30759375</v>
      </c>
      <c r="AD819" s="44">
        <f t="shared" si="175"/>
        <v>0.84435545872943985</v>
      </c>
      <c r="AE819" s="44">
        <f t="shared" si="176"/>
        <v>0.6538753456241998</v>
      </c>
      <c r="AF819" s="44">
        <f t="shared" si="177"/>
        <v>0.9885194060418</v>
      </c>
      <c r="AG819" s="44">
        <f t="shared" si="178"/>
        <v>2.5545646430989954</v>
      </c>
      <c r="AH819" s="44">
        <f t="shared" si="179"/>
        <v>3.5430840491407953</v>
      </c>
      <c r="AI819" s="44">
        <v>61.851944443999997</v>
      </c>
      <c r="AJ819" s="111">
        <f t="shared" si="180"/>
        <v>5.7283309053422903E-2</v>
      </c>
      <c r="AK819" s="2">
        <f t="shared" si="181"/>
        <v>483</v>
      </c>
    </row>
    <row r="820" spans="1:37">
      <c r="A820" s="2">
        <v>296</v>
      </c>
      <c r="B820" s="2" t="s">
        <v>347</v>
      </c>
      <c r="C820" s="2" t="s">
        <v>26</v>
      </c>
      <c r="D820" s="2" t="s">
        <v>410</v>
      </c>
      <c r="E820" s="2" t="s">
        <v>767</v>
      </c>
      <c r="F820" s="2" t="s">
        <v>64</v>
      </c>
      <c r="H820" s="2" t="s">
        <v>881</v>
      </c>
      <c r="I820" s="2">
        <v>160</v>
      </c>
      <c r="J820" s="193">
        <v>0</v>
      </c>
      <c r="K820" s="110">
        <f t="shared" si="168"/>
        <v>0</v>
      </c>
      <c r="L820" s="44">
        <f t="shared" si="169"/>
        <v>0</v>
      </c>
      <c r="M820" s="44">
        <f t="shared" si="170"/>
        <v>0</v>
      </c>
      <c r="N820" s="44">
        <f t="shared" si="171"/>
        <v>0</v>
      </c>
      <c r="O820" s="44">
        <f t="shared" si="172"/>
        <v>0</v>
      </c>
      <c r="P820" s="2">
        <v>1201285</v>
      </c>
      <c r="Q820" s="193">
        <v>0</v>
      </c>
      <c r="R820" s="111">
        <v>0.12740641699999999</v>
      </c>
      <c r="S820" s="111">
        <v>0.70854129499999996</v>
      </c>
      <c r="T820" s="111">
        <v>0.16405228799999999</v>
      </c>
      <c r="U820" s="111">
        <v>0</v>
      </c>
      <c r="V820" s="110">
        <f t="shared" si="173"/>
        <v>0</v>
      </c>
      <c r="W820" s="110">
        <v>7.4999999999999997E-2</v>
      </c>
      <c r="X820" s="110">
        <v>0.22500000000000001</v>
      </c>
      <c r="Y820" s="110">
        <f t="shared" si="174"/>
        <v>0.17364713312499999</v>
      </c>
      <c r="Z820" s="2">
        <v>0.1</v>
      </c>
      <c r="AA820" s="2">
        <v>0.17499999999999999</v>
      </c>
      <c r="AB820" s="2">
        <v>0.22500000000000001</v>
      </c>
      <c r="AC820" s="110"/>
      <c r="AD820" s="44">
        <f t="shared" si="175"/>
        <v>0</v>
      </c>
      <c r="AE820" s="44">
        <f t="shared" si="176"/>
        <v>0</v>
      </c>
      <c r="AF820" s="44">
        <f t="shared" si="177"/>
        <v>0</v>
      </c>
      <c r="AG820" s="44">
        <f t="shared" si="178"/>
        <v>0</v>
      </c>
      <c r="AH820" s="44">
        <f t="shared" si="179"/>
        <v>0</v>
      </c>
      <c r="AI820" s="44">
        <v>81.848055556000006</v>
      </c>
      <c r="AJ820" s="111">
        <f t="shared" si="180"/>
        <v>0</v>
      </c>
      <c r="AK820" s="2">
        <f t="shared" si="181"/>
        <v>0</v>
      </c>
    </row>
    <row r="821" spans="1:37">
      <c r="A821" s="2">
        <v>10</v>
      </c>
      <c r="B821" s="2" t="s">
        <v>74</v>
      </c>
      <c r="C821" s="2" t="s">
        <v>26</v>
      </c>
      <c r="D821" s="2" t="s">
        <v>410</v>
      </c>
      <c r="E821" s="2" t="s">
        <v>767</v>
      </c>
      <c r="F821" s="2" t="s">
        <v>64</v>
      </c>
      <c r="H821" s="2" t="s">
        <v>881</v>
      </c>
      <c r="I821" s="2">
        <v>2886</v>
      </c>
      <c r="J821" s="193">
        <v>217</v>
      </c>
      <c r="K821" s="110">
        <f t="shared" si="168"/>
        <v>7.519057519057519E-2</v>
      </c>
      <c r="L821" s="44">
        <f t="shared" si="169"/>
        <v>0</v>
      </c>
      <c r="M821" s="44">
        <f t="shared" si="170"/>
        <v>0</v>
      </c>
      <c r="N821" s="44">
        <f t="shared" si="171"/>
        <v>1.085</v>
      </c>
      <c r="O821" s="44">
        <f t="shared" si="172"/>
        <v>0</v>
      </c>
      <c r="P821" s="2">
        <v>1828927</v>
      </c>
      <c r="Q821" s="193">
        <v>1.169283957</v>
      </c>
      <c r="R821" s="111">
        <v>0</v>
      </c>
      <c r="S821" s="111">
        <v>0</v>
      </c>
      <c r="T821" s="111">
        <v>1</v>
      </c>
      <c r="U821" s="111">
        <v>0</v>
      </c>
      <c r="V821" s="110">
        <f t="shared" si="173"/>
        <v>7.519057519057519E-2</v>
      </c>
      <c r="W821" s="110">
        <v>0.24862499999999998</v>
      </c>
      <c r="X821" s="110">
        <v>0.22500000000000001</v>
      </c>
      <c r="Y821" s="110">
        <f t="shared" si="174"/>
        <v>0.22500000000000001</v>
      </c>
      <c r="Z821" s="2" t="s">
        <v>532</v>
      </c>
      <c r="AA821" s="2" t="s">
        <v>532</v>
      </c>
      <c r="AB821" s="2">
        <v>0.22500000000000001</v>
      </c>
      <c r="AC821" s="110"/>
      <c r="AD821" s="44">
        <f t="shared" si="175"/>
        <v>0</v>
      </c>
      <c r="AE821" s="44">
        <f t="shared" si="176"/>
        <v>0</v>
      </c>
      <c r="AF821" s="44">
        <f t="shared" si="177"/>
        <v>2.1385350000000001</v>
      </c>
      <c r="AG821" s="44">
        <f t="shared" si="178"/>
        <v>0</v>
      </c>
      <c r="AH821" s="44">
        <f t="shared" si="179"/>
        <v>2.1385350000000001</v>
      </c>
      <c r="AI821" s="44">
        <v>81.848055556000006</v>
      </c>
      <c r="AJ821" s="111">
        <f t="shared" si="180"/>
        <v>2.6128110014010362E-2</v>
      </c>
      <c r="AK821" s="2">
        <f t="shared" si="181"/>
        <v>362</v>
      </c>
    </row>
    <row r="822" spans="1:37">
      <c r="A822" s="2">
        <v>11</v>
      </c>
      <c r="B822" s="2" t="s">
        <v>75</v>
      </c>
      <c r="C822" s="2" t="s">
        <v>26</v>
      </c>
      <c r="D822" s="2" t="s">
        <v>410</v>
      </c>
      <c r="E822" s="2" t="s">
        <v>767</v>
      </c>
      <c r="F822" s="2" t="s">
        <v>64</v>
      </c>
      <c r="H822" s="2" t="s">
        <v>881</v>
      </c>
      <c r="I822" s="2">
        <v>2440</v>
      </c>
      <c r="J822" s="193">
        <v>292</v>
      </c>
      <c r="K822" s="110">
        <f t="shared" si="168"/>
        <v>0.11967213114754098</v>
      </c>
      <c r="L822" s="44">
        <f t="shared" si="169"/>
        <v>0</v>
      </c>
      <c r="M822" s="44">
        <f t="shared" si="170"/>
        <v>0</v>
      </c>
      <c r="N822" s="44">
        <f t="shared" si="171"/>
        <v>1.46</v>
      </c>
      <c r="O822" s="44">
        <f t="shared" si="172"/>
        <v>0</v>
      </c>
      <c r="P822" s="2">
        <v>866970</v>
      </c>
      <c r="Q822" s="193">
        <v>3.3192151980000002</v>
      </c>
      <c r="R822" s="111">
        <v>0</v>
      </c>
      <c r="S822" s="111">
        <v>0</v>
      </c>
      <c r="T822" s="111">
        <v>1</v>
      </c>
      <c r="U822" s="111">
        <v>0</v>
      </c>
      <c r="V822" s="110">
        <f t="shared" si="173"/>
        <v>0.11967213114754098</v>
      </c>
      <c r="W822" s="110">
        <v>0.24862499999999998</v>
      </c>
      <c r="X822" s="110">
        <v>0.22500000000000001</v>
      </c>
      <c r="Y822" s="110">
        <f t="shared" si="174"/>
        <v>0.22500000000000001</v>
      </c>
      <c r="Z822" s="2" t="s">
        <v>532</v>
      </c>
      <c r="AA822" s="2" t="s">
        <v>532</v>
      </c>
      <c r="AB822" s="2">
        <v>0.22500000000000001</v>
      </c>
      <c r="AC822" s="110"/>
      <c r="AD822" s="44">
        <f t="shared" si="175"/>
        <v>0</v>
      </c>
      <c r="AE822" s="44">
        <f t="shared" si="176"/>
        <v>0</v>
      </c>
      <c r="AF822" s="44">
        <f t="shared" si="177"/>
        <v>2.8776600000000001</v>
      </c>
      <c r="AG822" s="44">
        <f t="shared" si="178"/>
        <v>0</v>
      </c>
      <c r="AH822" s="44">
        <f t="shared" si="179"/>
        <v>2.8776600000000001</v>
      </c>
      <c r="AI822" s="44">
        <v>81.848055556000006</v>
      </c>
      <c r="AJ822" s="111">
        <f t="shared" si="180"/>
        <v>3.515856278382961E-2</v>
      </c>
      <c r="AK822" s="2">
        <f t="shared" si="181"/>
        <v>487</v>
      </c>
    </row>
    <row r="823" spans="1:37">
      <c r="A823" s="2">
        <v>12</v>
      </c>
      <c r="B823" s="2" t="s">
        <v>76</v>
      </c>
      <c r="C823" s="2" t="s">
        <v>26</v>
      </c>
      <c r="D823" s="2" t="s">
        <v>410</v>
      </c>
      <c r="E823" s="2" t="s">
        <v>767</v>
      </c>
      <c r="F823" s="2" t="s">
        <v>64</v>
      </c>
      <c r="H823" s="2" t="s">
        <v>881</v>
      </c>
      <c r="I823" s="2">
        <v>2996</v>
      </c>
      <c r="J823" s="193">
        <v>405</v>
      </c>
      <c r="K823" s="110">
        <f t="shared" si="168"/>
        <v>0.13518024032042725</v>
      </c>
      <c r="L823" s="44">
        <f t="shared" si="169"/>
        <v>0</v>
      </c>
      <c r="M823" s="44">
        <f t="shared" si="170"/>
        <v>0</v>
      </c>
      <c r="N823" s="44">
        <f t="shared" si="171"/>
        <v>0</v>
      </c>
      <c r="O823" s="44">
        <f t="shared" si="172"/>
        <v>2.0249999999999999</v>
      </c>
      <c r="P823" s="2">
        <v>1489084</v>
      </c>
      <c r="Q823" s="193">
        <v>3.9408304049999998</v>
      </c>
      <c r="R823" s="111">
        <v>0</v>
      </c>
      <c r="S823" s="111">
        <v>0</v>
      </c>
      <c r="T823" s="111">
        <v>0</v>
      </c>
      <c r="U823" s="111">
        <v>1</v>
      </c>
      <c r="V823" s="110">
        <f t="shared" si="173"/>
        <v>0.13518024032042725</v>
      </c>
      <c r="W823" s="110">
        <v>0.37665624999999997</v>
      </c>
      <c r="X823" s="110">
        <v>0.33080937500000002</v>
      </c>
      <c r="Y823" s="110">
        <f t="shared" si="174"/>
        <v>0.33080937500000002</v>
      </c>
      <c r="Z823" s="2" t="s">
        <v>532</v>
      </c>
      <c r="AA823" s="2" t="s">
        <v>532</v>
      </c>
      <c r="AB823" s="2" t="s">
        <v>532</v>
      </c>
      <c r="AC823" s="110">
        <v>0.33080937500000002</v>
      </c>
      <c r="AD823" s="44">
        <f t="shared" si="175"/>
        <v>0</v>
      </c>
      <c r="AE823" s="44">
        <f t="shared" si="176"/>
        <v>0</v>
      </c>
      <c r="AF823" s="44">
        <f t="shared" si="177"/>
        <v>0</v>
      </c>
      <c r="AG823" s="44">
        <f t="shared" si="178"/>
        <v>5.8682275031250004</v>
      </c>
      <c r="AH823" s="44">
        <f t="shared" si="179"/>
        <v>5.8682275031250004</v>
      </c>
      <c r="AI823" s="44">
        <v>81.848055556000006</v>
      </c>
      <c r="AJ823" s="111">
        <f t="shared" si="180"/>
        <v>7.1696602482022198E-2</v>
      </c>
      <c r="AK823" s="2">
        <f t="shared" si="181"/>
        <v>675</v>
      </c>
    </row>
    <row r="824" spans="1:37">
      <c r="A824" s="2">
        <v>13</v>
      </c>
      <c r="B824" s="2" t="s">
        <v>77</v>
      </c>
      <c r="C824" s="2" t="s">
        <v>26</v>
      </c>
      <c r="D824" s="2" t="s">
        <v>410</v>
      </c>
      <c r="E824" s="2" t="s">
        <v>767</v>
      </c>
      <c r="F824" s="2" t="s">
        <v>64</v>
      </c>
      <c r="H824" s="2" t="s">
        <v>881</v>
      </c>
      <c r="I824" s="2">
        <v>2114</v>
      </c>
      <c r="J824" s="193">
        <v>164</v>
      </c>
      <c r="K824" s="110">
        <f t="shared" si="168"/>
        <v>7.7578051087984864E-2</v>
      </c>
      <c r="L824" s="44">
        <f t="shared" si="169"/>
        <v>0.10447326193999999</v>
      </c>
      <c r="M824" s="44">
        <f t="shared" si="170"/>
        <v>0.58100386189999997</v>
      </c>
      <c r="N824" s="44">
        <f t="shared" si="171"/>
        <v>0.13452287616</v>
      </c>
      <c r="O824" s="44">
        <f t="shared" si="172"/>
        <v>0</v>
      </c>
      <c r="P824" s="2">
        <v>1122600</v>
      </c>
      <c r="Q824" s="193">
        <v>0.23618794600000001</v>
      </c>
      <c r="R824" s="111">
        <v>0.12740641699999999</v>
      </c>
      <c r="S824" s="111">
        <v>0.70854129499999996</v>
      </c>
      <c r="T824" s="111">
        <v>0.16405228799999999</v>
      </c>
      <c r="U824" s="111">
        <v>0</v>
      </c>
      <c r="V824" s="110">
        <f t="shared" si="173"/>
        <v>1.2726856779564805E-2</v>
      </c>
      <c r="W824" s="110">
        <v>0.22500000000000001</v>
      </c>
      <c r="X824" s="110">
        <v>0.22500000000000001</v>
      </c>
      <c r="Y824" s="110">
        <f t="shared" si="174"/>
        <v>0.17364713312499999</v>
      </c>
      <c r="Z824" s="2">
        <v>0.1</v>
      </c>
      <c r="AA824" s="2">
        <v>0.17499999999999999</v>
      </c>
      <c r="AB824" s="2">
        <v>0.22500000000000001</v>
      </c>
      <c r="AC824" s="110"/>
      <c r="AD824" s="44">
        <f t="shared" si="175"/>
        <v>9.151857745943999E-2</v>
      </c>
      <c r="AE824" s="44">
        <f t="shared" si="176"/>
        <v>0.8906789202926999</v>
      </c>
      <c r="AF824" s="44">
        <f t="shared" si="177"/>
        <v>0.26514458891136</v>
      </c>
      <c r="AG824" s="44">
        <f t="shared" si="178"/>
        <v>0</v>
      </c>
      <c r="AH824" s="44">
        <f t="shared" si="179"/>
        <v>0.26514458891136</v>
      </c>
      <c r="AI824" s="44">
        <v>81.848055556000006</v>
      </c>
      <c r="AJ824" s="111">
        <f t="shared" si="180"/>
        <v>3.2394732789949969E-3</v>
      </c>
      <c r="AK824" s="2">
        <f t="shared" si="181"/>
        <v>45</v>
      </c>
    </row>
    <row r="825" spans="1:37">
      <c r="A825" s="2">
        <v>14</v>
      </c>
      <c r="B825" s="2" t="s">
        <v>78</v>
      </c>
      <c r="C825" s="2" t="s">
        <v>26</v>
      </c>
      <c r="D825" s="2" t="s">
        <v>410</v>
      </c>
      <c r="E825" s="2" t="s">
        <v>767</v>
      </c>
      <c r="F825" s="2" t="s">
        <v>64</v>
      </c>
      <c r="H825" s="2" t="s">
        <v>881</v>
      </c>
      <c r="I825" s="2">
        <v>3171</v>
      </c>
      <c r="J825" s="193">
        <v>837</v>
      </c>
      <c r="K825" s="110">
        <f t="shared" si="168"/>
        <v>0.26395458845789971</v>
      </c>
      <c r="L825" s="44">
        <f t="shared" si="169"/>
        <v>0</v>
      </c>
      <c r="M825" s="44">
        <f t="shared" si="170"/>
        <v>0</v>
      </c>
      <c r="N825" s="44">
        <f t="shared" si="171"/>
        <v>0.89193938264999995</v>
      </c>
      <c r="O825" s="44">
        <f t="shared" si="172"/>
        <v>3.2930606173500001</v>
      </c>
      <c r="P825" s="2">
        <v>1184418</v>
      </c>
      <c r="Q825" s="193">
        <v>8.6210183049999998</v>
      </c>
      <c r="R825" s="111">
        <v>0</v>
      </c>
      <c r="S825" s="111">
        <v>0</v>
      </c>
      <c r="T825" s="111">
        <v>0.21312769000000001</v>
      </c>
      <c r="U825" s="111">
        <v>0.78687231000000002</v>
      </c>
      <c r="V825" s="110">
        <f t="shared" si="173"/>
        <v>0.26395458845789971</v>
      </c>
      <c r="W825" s="110">
        <v>0.31290625</v>
      </c>
      <c r="X825" s="110">
        <v>0.278524881</v>
      </c>
      <c r="Y825" s="110">
        <f t="shared" si="174"/>
        <v>0.27852488085683152</v>
      </c>
      <c r="Z825" s="2" t="s">
        <v>532</v>
      </c>
      <c r="AA825" s="2" t="s">
        <v>532</v>
      </c>
      <c r="AB825" s="2">
        <v>0.22500000000000001</v>
      </c>
      <c r="AC825" s="110">
        <v>0.29302232099999997</v>
      </c>
      <c r="AD825" s="44">
        <f t="shared" si="175"/>
        <v>0</v>
      </c>
      <c r="AE825" s="44">
        <f t="shared" si="176"/>
        <v>0</v>
      </c>
      <c r="AF825" s="44">
        <f t="shared" si="177"/>
        <v>1.7580125232031498</v>
      </c>
      <c r="AG825" s="44">
        <f t="shared" si="178"/>
        <v>8.4528767239368072</v>
      </c>
      <c r="AH825" s="44">
        <f t="shared" si="179"/>
        <v>10.210889247139956</v>
      </c>
      <c r="AI825" s="44">
        <v>81.848055556000006</v>
      </c>
      <c r="AJ825" s="111">
        <f t="shared" si="180"/>
        <v>0.12475420677713865</v>
      </c>
      <c r="AK825" s="2">
        <f t="shared" si="181"/>
        <v>1395</v>
      </c>
    </row>
    <row r="826" spans="1:37">
      <c r="A826" s="2">
        <v>15</v>
      </c>
      <c r="B826" s="2" t="s">
        <v>79</v>
      </c>
      <c r="C826" s="2" t="s">
        <v>26</v>
      </c>
      <c r="D826" s="2" t="s">
        <v>410</v>
      </c>
      <c r="E826" s="2" t="s">
        <v>767</v>
      </c>
      <c r="F826" s="2" t="s">
        <v>64</v>
      </c>
      <c r="H826" s="2" t="s">
        <v>881</v>
      </c>
      <c r="I826" s="2">
        <v>1083</v>
      </c>
      <c r="J826" s="193">
        <v>241</v>
      </c>
      <c r="K826" s="110">
        <f t="shared" si="168"/>
        <v>0.22253000923361035</v>
      </c>
      <c r="L826" s="44">
        <f t="shared" si="169"/>
        <v>0.15352473248499998</v>
      </c>
      <c r="M826" s="44">
        <f t="shared" si="170"/>
        <v>0.8537922604749999</v>
      </c>
      <c r="N826" s="44">
        <f t="shared" si="171"/>
        <v>0.19768300703999997</v>
      </c>
      <c r="O826" s="44">
        <f t="shared" si="172"/>
        <v>0</v>
      </c>
      <c r="P826" s="2">
        <v>397745</v>
      </c>
      <c r="Q826" s="193">
        <v>0.97960554099999997</v>
      </c>
      <c r="R826" s="111">
        <v>0.12740641699999999</v>
      </c>
      <c r="S826" s="111">
        <v>0.70854129499999996</v>
      </c>
      <c r="T826" s="111">
        <v>0.16405228799999999</v>
      </c>
      <c r="U826" s="111">
        <v>0</v>
      </c>
      <c r="V826" s="110">
        <f t="shared" si="173"/>
        <v>3.65065571634349E-2</v>
      </c>
      <c r="W826" s="110">
        <v>0.22500000000000001</v>
      </c>
      <c r="X826" s="110">
        <v>0.22500000000000001</v>
      </c>
      <c r="Y826" s="110">
        <f t="shared" si="174"/>
        <v>0.17364713312499999</v>
      </c>
      <c r="Z826" s="2">
        <v>0.1</v>
      </c>
      <c r="AA826" s="2">
        <v>0.17499999999999999</v>
      </c>
      <c r="AB826" s="2">
        <v>0.22500000000000001</v>
      </c>
      <c r="AC826" s="110"/>
      <c r="AD826" s="44">
        <f t="shared" si="175"/>
        <v>0.13448766565685996</v>
      </c>
      <c r="AE826" s="44">
        <f t="shared" si="176"/>
        <v>1.3088635353081748</v>
      </c>
      <c r="AF826" s="44">
        <f t="shared" si="177"/>
        <v>0.38963320687583997</v>
      </c>
      <c r="AG826" s="44">
        <f t="shared" si="178"/>
        <v>0</v>
      </c>
      <c r="AH826" s="44">
        <f t="shared" si="179"/>
        <v>0.38963320687583997</v>
      </c>
      <c r="AI826" s="44">
        <v>81.848055556000006</v>
      </c>
      <c r="AJ826" s="111">
        <f t="shared" si="180"/>
        <v>4.7604454892548427E-3</v>
      </c>
      <c r="AK826" s="2">
        <f t="shared" si="181"/>
        <v>66</v>
      </c>
    </row>
    <row r="827" spans="1:37">
      <c r="A827" s="2">
        <v>16</v>
      </c>
      <c r="B827" s="2" t="s">
        <v>80</v>
      </c>
      <c r="C827" s="2" t="s">
        <v>26</v>
      </c>
      <c r="D827" s="2" t="s">
        <v>410</v>
      </c>
      <c r="E827" s="2" t="s">
        <v>767</v>
      </c>
      <c r="F827" s="2" t="s">
        <v>64</v>
      </c>
      <c r="H827" s="2" t="s">
        <v>881</v>
      </c>
      <c r="I827" s="2">
        <v>3830</v>
      </c>
      <c r="J827" s="193">
        <v>901</v>
      </c>
      <c r="K827" s="110">
        <f t="shared" si="168"/>
        <v>0.23524804177545691</v>
      </c>
      <c r="L827" s="44">
        <f t="shared" si="169"/>
        <v>0</v>
      </c>
      <c r="M827" s="44">
        <f t="shared" si="170"/>
        <v>2.1422258081100001</v>
      </c>
      <c r="N827" s="44">
        <f t="shared" si="171"/>
        <v>2.3627741918899998</v>
      </c>
      <c r="O827" s="44">
        <f t="shared" si="172"/>
        <v>0</v>
      </c>
      <c r="P827" s="2">
        <v>1341267</v>
      </c>
      <c r="Q827" s="193">
        <v>3.4721110230000001</v>
      </c>
      <c r="R827" s="111">
        <v>0</v>
      </c>
      <c r="S827" s="111">
        <v>0.47552182199999998</v>
      </c>
      <c r="T827" s="111">
        <v>0.52447817799999996</v>
      </c>
      <c r="U827" s="111">
        <v>0</v>
      </c>
      <c r="V827" s="110">
        <f t="shared" si="173"/>
        <v>0.12338246432845952</v>
      </c>
      <c r="W827" s="110">
        <v>0.22500000000000001</v>
      </c>
      <c r="X827" s="110">
        <v>0.22500000000000001</v>
      </c>
      <c r="Y827" s="110">
        <f t="shared" si="174"/>
        <v>0.2012239089</v>
      </c>
      <c r="Z827" s="2" t="s">
        <v>532</v>
      </c>
      <c r="AA827" s="2">
        <v>0.17499999999999999</v>
      </c>
      <c r="AB827" s="2">
        <v>0.22500000000000001</v>
      </c>
      <c r="AC827" s="110"/>
      <c r="AD827" s="44">
        <f t="shared" si="175"/>
        <v>0</v>
      </c>
      <c r="AE827" s="44">
        <f t="shared" si="176"/>
        <v>3.28403216383263</v>
      </c>
      <c r="AF827" s="44">
        <f t="shared" si="177"/>
        <v>4.6570279322151897</v>
      </c>
      <c r="AG827" s="44">
        <f t="shared" si="178"/>
        <v>0</v>
      </c>
      <c r="AH827" s="44">
        <f t="shared" si="179"/>
        <v>4.6570279322151897</v>
      </c>
      <c r="AI827" s="44">
        <v>81.848055556000006</v>
      </c>
      <c r="AJ827" s="111">
        <f t="shared" si="180"/>
        <v>5.6898455321627961E-2</v>
      </c>
      <c r="AK827" s="2">
        <f t="shared" si="181"/>
        <v>788</v>
      </c>
    </row>
    <row r="828" spans="1:37">
      <c r="A828" s="2">
        <v>17</v>
      </c>
      <c r="B828" s="2" t="s">
        <v>81</v>
      </c>
      <c r="C828" s="2" t="s">
        <v>26</v>
      </c>
      <c r="D828" s="2" t="s">
        <v>410</v>
      </c>
      <c r="E828" s="2" t="s">
        <v>767</v>
      </c>
      <c r="F828" s="2" t="s">
        <v>64</v>
      </c>
      <c r="H828" s="2" t="s">
        <v>881</v>
      </c>
      <c r="I828" s="2">
        <v>3840</v>
      </c>
      <c r="J828" s="193">
        <v>531</v>
      </c>
      <c r="K828" s="110">
        <f t="shared" si="168"/>
        <v>0.13828124999999999</v>
      </c>
      <c r="L828" s="44">
        <f t="shared" si="169"/>
        <v>0.33826403713499997</v>
      </c>
      <c r="M828" s="44">
        <f t="shared" si="170"/>
        <v>1.881177138225</v>
      </c>
      <c r="N828" s="44">
        <f t="shared" si="171"/>
        <v>0.43555882464000001</v>
      </c>
      <c r="O828" s="44">
        <f t="shared" si="172"/>
        <v>0</v>
      </c>
      <c r="P828" s="2">
        <v>1103490</v>
      </c>
      <c r="Q828" s="193">
        <v>0.77797391999999999</v>
      </c>
      <c r="R828" s="111">
        <v>0.12740641699999999</v>
      </c>
      <c r="S828" s="111">
        <v>0.70854129499999996</v>
      </c>
      <c r="T828" s="111">
        <v>0.16405228799999999</v>
      </c>
      <c r="U828" s="111">
        <v>0</v>
      </c>
      <c r="V828" s="110">
        <f t="shared" si="173"/>
        <v>2.2685355449999996E-2</v>
      </c>
      <c r="W828" s="110">
        <v>0.22500000000000001</v>
      </c>
      <c r="X828" s="110">
        <v>0.22500000000000001</v>
      </c>
      <c r="Y828" s="110">
        <f t="shared" si="174"/>
        <v>0.17364713312499999</v>
      </c>
      <c r="Z828" s="2">
        <v>0.1</v>
      </c>
      <c r="AA828" s="2">
        <v>0.17499999999999999</v>
      </c>
      <c r="AB828" s="2">
        <v>0.22500000000000001</v>
      </c>
      <c r="AC828" s="110"/>
      <c r="AD828" s="44">
        <f t="shared" si="175"/>
        <v>0.29631929653025996</v>
      </c>
      <c r="AE828" s="44">
        <f t="shared" si="176"/>
        <v>2.8838445528989252</v>
      </c>
      <c r="AF828" s="44">
        <f t="shared" si="177"/>
        <v>0.85848644336544</v>
      </c>
      <c r="AG828" s="44">
        <f t="shared" si="178"/>
        <v>0</v>
      </c>
      <c r="AH828" s="44">
        <f t="shared" si="179"/>
        <v>0.85848644336544</v>
      </c>
      <c r="AI828" s="44">
        <v>81.848055556000006</v>
      </c>
      <c r="AJ828" s="111">
        <f t="shared" si="180"/>
        <v>1.0488782385038678E-2</v>
      </c>
      <c r="AK828" s="2">
        <f t="shared" si="181"/>
        <v>145</v>
      </c>
    </row>
    <row r="829" spans="1:37">
      <c r="A829" s="2">
        <v>18</v>
      </c>
      <c r="B829" s="2" t="s">
        <v>82</v>
      </c>
      <c r="C829" s="2" t="s">
        <v>26</v>
      </c>
      <c r="D829" s="2" t="s">
        <v>410</v>
      </c>
      <c r="E829" s="2" t="s">
        <v>767</v>
      </c>
      <c r="F829" s="2" t="s">
        <v>64</v>
      </c>
      <c r="H829" s="2" t="s">
        <v>881</v>
      </c>
      <c r="I829" s="2">
        <v>4453</v>
      </c>
      <c r="J829" s="193">
        <v>644</v>
      </c>
      <c r="K829" s="110">
        <f t="shared" si="168"/>
        <v>0.14462160341342914</v>
      </c>
      <c r="L829" s="44">
        <f t="shared" si="169"/>
        <v>0</v>
      </c>
      <c r="M829" s="44">
        <f t="shared" si="170"/>
        <v>2.5307516326399999</v>
      </c>
      <c r="N829" s="44">
        <f t="shared" si="171"/>
        <v>0.68924836735999995</v>
      </c>
      <c r="O829" s="44">
        <f t="shared" si="172"/>
        <v>0</v>
      </c>
      <c r="P829" s="2">
        <v>283257</v>
      </c>
      <c r="Q829" s="193">
        <v>4.7960280930000003</v>
      </c>
      <c r="R829" s="111">
        <v>0</v>
      </c>
      <c r="S829" s="111">
        <v>0.78594771200000002</v>
      </c>
      <c r="T829" s="111">
        <v>0.21405228800000001</v>
      </c>
      <c r="U829" s="111">
        <v>0</v>
      </c>
      <c r="V829" s="110">
        <f t="shared" si="173"/>
        <v>3.0956585104873119E-2</v>
      </c>
      <c r="W829" s="110">
        <v>0.22500000000000001</v>
      </c>
      <c r="X829" s="110">
        <v>0.22500000000000001</v>
      </c>
      <c r="Y829" s="110">
        <f t="shared" si="174"/>
        <v>0.18570261439999999</v>
      </c>
      <c r="Z829" s="2" t="s">
        <v>532</v>
      </c>
      <c r="AA829" s="2">
        <v>0.17499999999999999</v>
      </c>
      <c r="AB829" s="2">
        <v>0.22500000000000001</v>
      </c>
      <c r="AC829" s="110"/>
      <c r="AD829" s="44">
        <f t="shared" si="175"/>
        <v>0</v>
      </c>
      <c r="AE829" s="44">
        <f t="shared" si="176"/>
        <v>3.8796422528371193</v>
      </c>
      <c r="AF829" s="44">
        <f t="shared" si="177"/>
        <v>1.3585085320665597</v>
      </c>
      <c r="AG829" s="44">
        <f t="shared" si="178"/>
        <v>0</v>
      </c>
      <c r="AH829" s="44">
        <f t="shared" si="179"/>
        <v>1.3585085320665597</v>
      </c>
      <c r="AI829" s="44">
        <v>81.848055556000006</v>
      </c>
      <c r="AJ829" s="111">
        <f t="shared" si="180"/>
        <v>1.6597932874985351E-2</v>
      </c>
      <c r="AK829" s="2">
        <f t="shared" si="181"/>
        <v>230</v>
      </c>
    </row>
    <row r="830" spans="1:37">
      <c r="A830" s="2">
        <v>19</v>
      </c>
      <c r="B830" s="2" t="s">
        <v>83</v>
      </c>
      <c r="C830" s="2" t="s">
        <v>26</v>
      </c>
      <c r="D830" s="2" t="s">
        <v>410</v>
      </c>
      <c r="E830" s="2" t="s">
        <v>767</v>
      </c>
      <c r="F830" s="2" t="s">
        <v>64</v>
      </c>
      <c r="H830" s="2" t="s">
        <v>881</v>
      </c>
      <c r="I830" s="2">
        <v>3681</v>
      </c>
      <c r="J830" s="193">
        <v>817</v>
      </c>
      <c r="K830" s="110">
        <f t="shared" si="168"/>
        <v>0.2219505569138821</v>
      </c>
      <c r="L830" s="44">
        <f t="shared" si="169"/>
        <v>0.52864706002500006</v>
      </c>
      <c r="M830" s="44">
        <f t="shared" si="170"/>
        <v>2.775397060025</v>
      </c>
      <c r="N830" s="44">
        <f t="shared" si="171"/>
        <v>0.78095588403499983</v>
      </c>
      <c r="O830" s="44">
        <f t="shared" si="172"/>
        <v>0</v>
      </c>
      <c r="P830" s="2">
        <v>492074</v>
      </c>
      <c r="Q830" s="193">
        <v>3.1281149670000001</v>
      </c>
      <c r="R830" s="111">
        <v>0.12941176500000001</v>
      </c>
      <c r="S830" s="111">
        <v>0.679411765</v>
      </c>
      <c r="T830" s="111">
        <v>0.19117647099999999</v>
      </c>
      <c r="U830" s="111">
        <v>0</v>
      </c>
      <c r="V830" s="110">
        <f t="shared" si="173"/>
        <v>4.2431724207280627E-2</v>
      </c>
      <c r="W830" s="110">
        <v>0.22500000000000001</v>
      </c>
      <c r="X830" s="110">
        <v>0.22500000000000001</v>
      </c>
      <c r="Y830" s="110">
        <f t="shared" si="174"/>
        <v>0.17485294135000001</v>
      </c>
      <c r="Z830" s="2">
        <v>0.1</v>
      </c>
      <c r="AA830" s="2">
        <v>0.17499999999999999</v>
      </c>
      <c r="AB830" s="2">
        <v>0.22500000000000001</v>
      </c>
      <c r="AC830" s="110"/>
      <c r="AD830" s="44">
        <f t="shared" si="175"/>
        <v>0.4630948245819001</v>
      </c>
      <c r="AE830" s="44">
        <f t="shared" si="176"/>
        <v>4.2546836930183245</v>
      </c>
      <c r="AF830" s="44">
        <f t="shared" si="177"/>
        <v>1.5392640474329846</v>
      </c>
      <c r="AG830" s="44">
        <f t="shared" si="178"/>
        <v>0</v>
      </c>
      <c r="AH830" s="44">
        <f t="shared" si="179"/>
        <v>1.5392640474329846</v>
      </c>
      <c r="AI830" s="44">
        <v>81.848055556000006</v>
      </c>
      <c r="AJ830" s="111">
        <f t="shared" si="180"/>
        <v>1.8806360602908009E-2</v>
      </c>
      <c r="AK830" s="2">
        <f t="shared" si="181"/>
        <v>260</v>
      </c>
    </row>
    <row r="831" spans="1:37">
      <c r="A831" s="2">
        <v>20</v>
      </c>
      <c r="B831" s="2" t="s">
        <v>84</v>
      </c>
      <c r="C831" s="2" t="s">
        <v>25</v>
      </c>
      <c r="D831" s="2" t="s">
        <v>411</v>
      </c>
      <c r="E831" s="2" t="s">
        <v>767</v>
      </c>
      <c r="F831" s="2" t="s">
        <v>64</v>
      </c>
      <c r="H831" s="2" t="s">
        <v>881</v>
      </c>
      <c r="I831" s="2">
        <v>19080</v>
      </c>
      <c r="J831" s="193">
        <v>10224</v>
      </c>
      <c r="K831" s="110">
        <f t="shared" si="168"/>
        <v>0.53584905660377358</v>
      </c>
      <c r="L831" s="44">
        <f t="shared" si="169"/>
        <v>7.6755176560800003</v>
      </c>
      <c r="M831" s="44">
        <f t="shared" si="170"/>
        <v>35.468616795839999</v>
      </c>
      <c r="N831" s="44">
        <f t="shared" si="171"/>
        <v>7.9758655480799998</v>
      </c>
      <c r="O831" s="44">
        <f t="shared" si="172"/>
        <v>0</v>
      </c>
      <c r="P831" s="2">
        <v>783909</v>
      </c>
      <c r="Q831" s="193">
        <v>20.053897827</v>
      </c>
      <c r="R831" s="111">
        <v>0.150147059</v>
      </c>
      <c r="S831" s="111">
        <v>0.693830532</v>
      </c>
      <c r="T831" s="111">
        <v>0.156022409</v>
      </c>
      <c r="U831" s="111">
        <v>0</v>
      </c>
      <c r="V831" s="110">
        <f t="shared" si="173"/>
        <v>8.3604460671698119E-2</v>
      </c>
      <c r="W831" s="110">
        <v>0.22500000000000001</v>
      </c>
      <c r="X831" s="110">
        <v>0.22500000000000001</v>
      </c>
      <c r="Y831" s="110">
        <f t="shared" si="174"/>
        <v>0.17154009102500001</v>
      </c>
      <c r="Z831" s="2">
        <v>0.1</v>
      </c>
      <c r="AA831" s="2">
        <v>0.17499999999999999</v>
      </c>
      <c r="AB831" s="2">
        <v>0.22500000000000001</v>
      </c>
      <c r="AC831" s="110"/>
      <c r="AD831" s="44">
        <f t="shared" si="175"/>
        <v>6.7237534667260803</v>
      </c>
      <c r="AE831" s="44">
        <f t="shared" si="176"/>
        <v>54.373389548022715</v>
      </c>
      <c r="AF831" s="44">
        <f t="shared" si="177"/>
        <v>15.72043099526568</v>
      </c>
      <c r="AG831" s="44">
        <f t="shared" si="178"/>
        <v>0</v>
      </c>
      <c r="AH831" s="44">
        <f t="shared" si="179"/>
        <v>15.72043099526568</v>
      </c>
      <c r="AI831" s="44">
        <v>28.898055555999999</v>
      </c>
      <c r="AJ831" s="111">
        <f t="shared" si="180"/>
        <v>0.5439961510490523</v>
      </c>
      <c r="AK831" s="2">
        <f t="shared" si="181"/>
        <v>2659</v>
      </c>
    </row>
    <row r="832" spans="1:37">
      <c r="A832" s="2">
        <v>21</v>
      </c>
      <c r="B832" s="2" t="s">
        <v>85</v>
      </c>
      <c r="C832" s="2" t="s">
        <v>25</v>
      </c>
      <c r="D832" s="2" t="s">
        <v>411</v>
      </c>
      <c r="E832" s="2" t="s">
        <v>767</v>
      </c>
      <c r="F832" s="2" t="s">
        <v>64</v>
      </c>
      <c r="H832" s="2" t="s">
        <v>881</v>
      </c>
      <c r="I832" s="2">
        <v>14834</v>
      </c>
      <c r="J832" s="193">
        <v>7382</v>
      </c>
      <c r="K832" s="110">
        <f t="shared" si="168"/>
        <v>0.49764055548065256</v>
      </c>
      <c r="L832" s="44">
        <f t="shared" si="169"/>
        <v>5.4575481443300013</v>
      </c>
      <c r="M832" s="44">
        <f t="shared" si="170"/>
        <v>23.505945997200001</v>
      </c>
      <c r="N832" s="44">
        <f t="shared" si="171"/>
        <v>7.9465058953800005</v>
      </c>
      <c r="O832" s="44">
        <f t="shared" si="172"/>
        <v>0</v>
      </c>
      <c r="P832" s="2">
        <v>815441</v>
      </c>
      <c r="Q832" s="193">
        <v>19.207475580000001</v>
      </c>
      <c r="R832" s="111">
        <v>0.14786096300000001</v>
      </c>
      <c r="S832" s="111">
        <v>0.63684492000000004</v>
      </c>
      <c r="T832" s="111">
        <v>0.21529411800000001</v>
      </c>
      <c r="U832" s="111">
        <v>0</v>
      </c>
      <c r="V832" s="110">
        <f t="shared" si="173"/>
        <v>0.10713908447323717</v>
      </c>
      <c r="W832" s="110">
        <v>0.22500000000000001</v>
      </c>
      <c r="X832" s="110">
        <v>0.22500000000000001</v>
      </c>
      <c r="Y832" s="110">
        <f t="shared" si="174"/>
        <v>0.17467513385</v>
      </c>
      <c r="Z832" s="2">
        <v>0.1</v>
      </c>
      <c r="AA832" s="2">
        <v>0.17499999999999999</v>
      </c>
      <c r="AB832" s="2">
        <v>0.22500000000000001</v>
      </c>
      <c r="AC832" s="110"/>
      <c r="AD832" s="44">
        <f t="shared" si="175"/>
        <v>4.7808121744330814</v>
      </c>
      <c r="AE832" s="44">
        <f t="shared" si="176"/>
        <v>36.034615213707596</v>
      </c>
      <c r="AF832" s="44">
        <f t="shared" si="177"/>
        <v>15.662563119793981</v>
      </c>
      <c r="AG832" s="44">
        <f t="shared" si="178"/>
        <v>0</v>
      </c>
      <c r="AH832" s="44">
        <f t="shared" si="179"/>
        <v>15.662563119793981</v>
      </c>
      <c r="AI832" s="44">
        <v>28.898055555999999</v>
      </c>
      <c r="AJ832" s="111">
        <f t="shared" si="180"/>
        <v>0.54199366768612978</v>
      </c>
      <c r="AK832" s="2">
        <f t="shared" si="181"/>
        <v>2649</v>
      </c>
    </row>
    <row r="833" spans="1:37">
      <c r="A833" s="2">
        <v>22</v>
      </c>
      <c r="B833" s="2" t="s">
        <v>86</v>
      </c>
      <c r="C833" s="2" t="s">
        <v>25</v>
      </c>
      <c r="D833" s="2" t="s">
        <v>411</v>
      </c>
      <c r="E833" s="2" t="s">
        <v>767</v>
      </c>
      <c r="F833" s="2" t="s">
        <v>64</v>
      </c>
      <c r="H833" s="2" t="s">
        <v>881</v>
      </c>
      <c r="I833" s="2">
        <v>14570</v>
      </c>
      <c r="J833" s="193">
        <v>7547</v>
      </c>
      <c r="K833" s="110">
        <f t="shared" si="168"/>
        <v>0.51798215511324641</v>
      </c>
      <c r="L833" s="44">
        <f t="shared" si="169"/>
        <v>0</v>
      </c>
      <c r="M833" s="44">
        <f t="shared" si="170"/>
        <v>13.738179638719997</v>
      </c>
      <c r="N833" s="44">
        <f t="shared" si="171"/>
        <v>17.18635910954</v>
      </c>
      <c r="O833" s="44">
        <f t="shared" si="172"/>
        <v>6.8104612140049996</v>
      </c>
      <c r="P833" s="2">
        <v>944458</v>
      </c>
      <c r="Q833" s="193">
        <v>52.846787155000001</v>
      </c>
      <c r="R833" s="111">
        <v>0</v>
      </c>
      <c r="S833" s="111">
        <v>0.36406995199999997</v>
      </c>
      <c r="T833" s="111">
        <v>0.45544876400000001</v>
      </c>
      <c r="U833" s="111">
        <v>0.18048128299999999</v>
      </c>
      <c r="V833" s="110">
        <f t="shared" si="173"/>
        <v>0.3294004162463281</v>
      </c>
      <c r="W833" s="110">
        <v>0.26881250000000001</v>
      </c>
      <c r="X833" s="110">
        <v>0.23743428599999999</v>
      </c>
      <c r="Y833" s="110">
        <f t="shared" si="174"/>
        <v>0.21470383838643753</v>
      </c>
      <c r="Z833" s="2" t="s">
        <v>532</v>
      </c>
      <c r="AA833" s="2">
        <v>0.17499999999999999</v>
      </c>
      <c r="AB833" s="2">
        <v>0.22500000000000001</v>
      </c>
      <c r="AC833" s="110">
        <v>0.26881250000000001</v>
      </c>
      <c r="AD833" s="44">
        <f t="shared" si="175"/>
        <v>0</v>
      </c>
      <c r="AE833" s="44">
        <f t="shared" si="176"/>
        <v>21.060629386157753</v>
      </c>
      <c r="AF833" s="44">
        <f t="shared" si="177"/>
        <v>33.874313804903345</v>
      </c>
      <c r="AG833" s="44">
        <f t="shared" si="178"/>
        <v>16.037257040585938</v>
      </c>
      <c r="AH833" s="44">
        <f t="shared" si="179"/>
        <v>49.91157084548928</v>
      </c>
      <c r="AI833" s="44">
        <v>28.898055555999999</v>
      </c>
      <c r="AJ833" s="111">
        <f t="shared" si="180"/>
        <v>1.7271601803369887</v>
      </c>
      <c r="AK833" s="2">
        <f t="shared" si="181"/>
        <v>7999</v>
      </c>
    </row>
    <row r="834" spans="1:37">
      <c r="A834" s="2">
        <v>23</v>
      </c>
      <c r="B834" s="2" t="s">
        <v>87</v>
      </c>
      <c r="C834" s="2" t="s">
        <v>25</v>
      </c>
      <c r="D834" s="2" t="s">
        <v>411</v>
      </c>
      <c r="E834" s="2" t="s">
        <v>767</v>
      </c>
      <c r="F834" s="2" t="s">
        <v>64</v>
      </c>
      <c r="H834" s="2" t="s">
        <v>881</v>
      </c>
      <c r="I834" s="2">
        <v>19767</v>
      </c>
      <c r="J834" s="193">
        <v>8462</v>
      </c>
      <c r="K834" s="110">
        <f t="shared" si="168"/>
        <v>0.4280872160671827</v>
      </c>
      <c r="L834" s="44">
        <f t="shared" si="169"/>
        <v>12.344564710859999</v>
      </c>
      <c r="M834" s="44">
        <f t="shared" si="170"/>
        <v>22.294525625629998</v>
      </c>
      <c r="N834" s="44">
        <f t="shared" si="171"/>
        <v>7.6709096635100007</v>
      </c>
      <c r="O834" s="44">
        <f t="shared" si="172"/>
        <v>0</v>
      </c>
      <c r="P834" s="2">
        <v>1052575</v>
      </c>
      <c r="Q834" s="193">
        <v>14.364166874</v>
      </c>
      <c r="R834" s="111">
        <v>0.29176470599999998</v>
      </c>
      <c r="S834" s="111">
        <v>0.52693277299999997</v>
      </c>
      <c r="T834" s="111">
        <v>0.18130252099999999</v>
      </c>
      <c r="U834" s="111">
        <v>0</v>
      </c>
      <c r="V834" s="110">
        <f t="shared" si="173"/>
        <v>7.7613291480851929E-2</v>
      </c>
      <c r="W834" s="110">
        <v>0.22500000000000001</v>
      </c>
      <c r="X834" s="110">
        <v>0.22500000000000001</v>
      </c>
      <c r="Y834" s="110">
        <f t="shared" si="174"/>
        <v>0.16218277309999998</v>
      </c>
      <c r="Z834" s="2">
        <v>0.1</v>
      </c>
      <c r="AA834" s="2">
        <v>0.17499999999999999</v>
      </c>
      <c r="AB834" s="2">
        <v>0.22500000000000001</v>
      </c>
      <c r="AC834" s="110"/>
      <c r="AD834" s="44">
        <f t="shared" si="175"/>
        <v>10.813838686713359</v>
      </c>
      <c r="AE834" s="44">
        <f t="shared" si="176"/>
        <v>34.177507784090785</v>
      </c>
      <c r="AF834" s="44">
        <f t="shared" si="177"/>
        <v>15.119362946778212</v>
      </c>
      <c r="AG834" s="44">
        <f t="shared" si="178"/>
        <v>0</v>
      </c>
      <c r="AH834" s="44">
        <f t="shared" si="179"/>
        <v>15.119362946778212</v>
      </c>
      <c r="AI834" s="44">
        <v>28.898055555999999</v>
      </c>
      <c r="AJ834" s="111">
        <f t="shared" si="180"/>
        <v>0.52319654924460945</v>
      </c>
      <c r="AK834" s="2">
        <f t="shared" si="181"/>
        <v>2557</v>
      </c>
    </row>
    <row r="835" spans="1:37">
      <c r="A835" s="2">
        <v>24</v>
      </c>
      <c r="B835" s="2" t="s">
        <v>88</v>
      </c>
      <c r="C835" s="2" t="s">
        <v>25</v>
      </c>
      <c r="D835" s="2" t="s">
        <v>411</v>
      </c>
      <c r="E835" s="2" t="s">
        <v>767</v>
      </c>
      <c r="F835" s="2" t="s">
        <v>64</v>
      </c>
      <c r="H835" s="2" t="s">
        <v>881</v>
      </c>
      <c r="I835" s="2">
        <v>20216</v>
      </c>
      <c r="J835" s="193">
        <v>5124</v>
      </c>
      <c r="K835" s="110">
        <f t="shared" si="168"/>
        <v>0.25346260387811637</v>
      </c>
      <c r="L835" s="44">
        <f t="shared" si="169"/>
        <v>19.747037422560002</v>
      </c>
      <c r="M835" s="44">
        <f t="shared" si="170"/>
        <v>2.3884598812200002</v>
      </c>
      <c r="N835" s="44">
        <f t="shared" si="171"/>
        <v>3.4845026706</v>
      </c>
      <c r="O835" s="44">
        <f t="shared" si="172"/>
        <v>0</v>
      </c>
      <c r="P835" s="2">
        <v>2121185</v>
      </c>
      <c r="Q835" s="193">
        <v>3.237791503</v>
      </c>
      <c r="R835" s="111">
        <v>0.77076648800000003</v>
      </c>
      <c r="S835" s="111">
        <v>9.3226380999999997E-2</v>
      </c>
      <c r="T835" s="111">
        <v>0.13600713</v>
      </c>
      <c r="U835" s="111">
        <v>0</v>
      </c>
      <c r="V835" s="110">
        <f t="shared" si="173"/>
        <v>3.4472721315789476E-2</v>
      </c>
      <c r="W835" s="110">
        <v>0.22525000000000001</v>
      </c>
      <c r="X835" s="110">
        <v>0.22500000000000001</v>
      </c>
      <c r="Y835" s="110">
        <f t="shared" si="174"/>
        <v>0.12399286972500001</v>
      </c>
      <c r="Z835" s="2">
        <v>0.1</v>
      </c>
      <c r="AA835" s="2">
        <v>0.17499999999999999</v>
      </c>
      <c r="AB835" s="2">
        <v>0.22500000000000001</v>
      </c>
      <c r="AC835" s="110"/>
      <c r="AD835" s="44">
        <f t="shared" si="175"/>
        <v>17.298404782162564</v>
      </c>
      <c r="AE835" s="44">
        <f t="shared" si="176"/>
        <v>3.6615089979102597</v>
      </c>
      <c r="AF835" s="44">
        <f t="shared" si="177"/>
        <v>6.8679547637525999</v>
      </c>
      <c r="AG835" s="44">
        <f t="shared" si="178"/>
        <v>0</v>
      </c>
      <c r="AH835" s="44">
        <f t="shared" si="179"/>
        <v>6.8679547637525999</v>
      </c>
      <c r="AI835" s="44">
        <v>28.898055555999999</v>
      </c>
      <c r="AJ835" s="111">
        <f t="shared" si="180"/>
        <v>0.23766148384771277</v>
      </c>
      <c r="AK835" s="2">
        <f t="shared" si="181"/>
        <v>1162</v>
      </c>
    </row>
    <row r="836" spans="1:37">
      <c r="A836" s="2">
        <v>25</v>
      </c>
      <c r="B836" s="2" t="s">
        <v>89</v>
      </c>
      <c r="C836" s="2" t="s">
        <v>25</v>
      </c>
      <c r="D836" s="2" t="s">
        <v>411</v>
      </c>
      <c r="E836" s="2" t="s">
        <v>767</v>
      </c>
      <c r="F836" s="2" t="s">
        <v>64</v>
      </c>
      <c r="H836" s="2" t="s">
        <v>881</v>
      </c>
      <c r="I836" s="2">
        <v>22420</v>
      </c>
      <c r="J836" s="193">
        <v>7680</v>
      </c>
      <c r="K836" s="110">
        <f t="shared" si="168"/>
        <v>0.34255129348795715</v>
      </c>
      <c r="L836" s="44">
        <f t="shared" si="169"/>
        <v>20.071260518400003</v>
      </c>
      <c r="M836" s="44">
        <f t="shared" si="170"/>
        <v>12.202654310400002</v>
      </c>
      <c r="N836" s="44">
        <f t="shared" si="171"/>
        <v>6.1260852096000011</v>
      </c>
      <c r="O836" s="44">
        <f t="shared" si="172"/>
        <v>0</v>
      </c>
      <c r="P836" s="2">
        <v>1436216</v>
      </c>
      <c r="Q836" s="193">
        <v>8.4071712850000004</v>
      </c>
      <c r="R836" s="111">
        <v>0.52268907600000003</v>
      </c>
      <c r="S836" s="111">
        <v>0.31777745600000001</v>
      </c>
      <c r="T836" s="111">
        <v>0.15953346900000001</v>
      </c>
      <c r="U836" s="111">
        <v>0</v>
      </c>
      <c r="V836" s="110">
        <f t="shared" si="173"/>
        <v>5.464839616057092E-2</v>
      </c>
      <c r="W836" s="110">
        <v>0.22500000000000001</v>
      </c>
      <c r="X836" s="110">
        <v>0.22500000000000001</v>
      </c>
      <c r="Y836" s="110">
        <f t="shared" si="174"/>
        <v>0.14377499292500001</v>
      </c>
      <c r="Z836" s="2">
        <v>0.1</v>
      </c>
      <c r="AA836" s="2">
        <v>0.17499999999999999</v>
      </c>
      <c r="AB836" s="2">
        <v>0.22500000000000001</v>
      </c>
      <c r="AC836" s="110"/>
      <c r="AD836" s="44">
        <f t="shared" si="175"/>
        <v>17.582424214118404</v>
      </c>
      <c r="AE836" s="44">
        <f t="shared" si="176"/>
        <v>18.706669057843204</v>
      </c>
      <c r="AF836" s="44">
        <f t="shared" si="177"/>
        <v>12.0745139481216</v>
      </c>
      <c r="AG836" s="44">
        <f t="shared" si="178"/>
        <v>0</v>
      </c>
      <c r="AH836" s="44">
        <f t="shared" si="179"/>
        <v>12.0745139481216</v>
      </c>
      <c r="AI836" s="44">
        <v>28.898055555999999</v>
      </c>
      <c r="AJ836" s="111">
        <f t="shared" si="180"/>
        <v>0.41783136324598186</v>
      </c>
      <c r="AK836" s="2">
        <f t="shared" si="181"/>
        <v>2042</v>
      </c>
    </row>
    <row r="837" spans="1:37">
      <c r="A837" s="2">
        <v>131</v>
      </c>
      <c r="B837" s="2" t="s">
        <v>186</v>
      </c>
      <c r="C837" s="2" t="s">
        <v>24</v>
      </c>
      <c r="D837" s="2" t="s">
        <v>431</v>
      </c>
      <c r="E837" s="2" t="s">
        <v>767</v>
      </c>
      <c r="F837" s="2" t="s">
        <v>64</v>
      </c>
      <c r="H837" s="2" t="s">
        <v>881</v>
      </c>
      <c r="I837" s="2">
        <v>24029</v>
      </c>
      <c r="J837" s="193">
        <v>5250</v>
      </c>
      <c r="K837" s="110">
        <f t="shared" si="168"/>
        <v>0.21848599608806027</v>
      </c>
      <c r="L837" s="44">
        <f t="shared" si="169"/>
        <v>3.5170036649999998</v>
      </c>
      <c r="M837" s="44">
        <f t="shared" si="170"/>
        <v>6.6176470499999995</v>
      </c>
      <c r="N837" s="44">
        <f t="shared" si="171"/>
        <v>8.3134916812499995</v>
      </c>
      <c r="O837" s="44">
        <f t="shared" si="172"/>
        <v>7.8018575774999999</v>
      </c>
      <c r="P837" s="2">
        <v>1394290</v>
      </c>
      <c r="Q837" s="193">
        <v>26.699340653</v>
      </c>
      <c r="R837" s="111">
        <v>0.133981092</v>
      </c>
      <c r="S837" s="111">
        <v>0.25210083999999999</v>
      </c>
      <c r="T837" s="111">
        <v>0.316704445</v>
      </c>
      <c r="U837" s="111">
        <v>0.29721362200000001</v>
      </c>
      <c r="V837" s="110">
        <f t="shared" si="173"/>
        <v>0.1341325003849515</v>
      </c>
      <c r="W837" s="110">
        <v>0.3304375</v>
      </c>
      <c r="X837" s="110">
        <v>0.26369981199999998</v>
      </c>
      <c r="Y837" s="110">
        <f t="shared" si="174"/>
        <v>0.219405835183625</v>
      </c>
      <c r="Z837" s="2">
        <v>0.1</v>
      </c>
      <c r="AA837" s="2">
        <v>0.17499999999999999</v>
      </c>
      <c r="AB837" s="2">
        <v>0.22500000000000001</v>
      </c>
      <c r="AC837" s="110">
        <v>0.30493749999999997</v>
      </c>
      <c r="AD837" s="44">
        <f t="shared" si="175"/>
        <v>3.0808952105400005</v>
      </c>
      <c r="AE837" s="44">
        <f t="shared" si="176"/>
        <v>10.144852927649998</v>
      </c>
      <c r="AF837" s="44">
        <f t="shared" si="177"/>
        <v>16.38589210374375</v>
      </c>
      <c r="AG837" s="44">
        <f t="shared" si="178"/>
        <v>20.840731558540817</v>
      </c>
      <c r="AH837" s="44">
        <f t="shared" si="179"/>
        <v>37.226623662284567</v>
      </c>
      <c r="AI837" s="44">
        <v>15.3</v>
      </c>
      <c r="AJ837" s="111">
        <f t="shared" si="180"/>
        <v>2.4331126576656579</v>
      </c>
      <c r="AK837" s="2">
        <f t="shared" si="181"/>
        <v>5372</v>
      </c>
    </row>
    <row r="838" spans="1:37">
      <c r="A838" s="2">
        <v>280</v>
      </c>
      <c r="B838" s="2" t="s">
        <v>333</v>
      </c>
      <c r="C838" s="2" t="s">
        <v>24</v>
      </c>
      <c r="D838" s="2" t="s">
        <v>431</v>
      </c>
      <c r="E838" s="2" t="s">
        <v>767</v>
      </c>
      <c r="F838" s="2" t="s">
        <v>64</v>
      </c>
      <c r="H838" s="2" t="s">
        <v>881</v>
      </c>
      <c r="I838" s="2">
        <v>31392</v>
      </c>
      <c r="J838" s="193">
        <v>9336</v>
      </c>
      <c r="K838" s="110">
        <f t="shared" si="168"/>
        <v>0.29740061162079512</v>
      </c>
      <c r="L838" s="44">
        <f t="shared" si="169"/>
        <v>8.2863643030799992</v>
      </c>
      <c r="M838" s="44">
        <f t="shared" si="170"/>
        <v>26.90669449116</v>
      </c>
      <c r="N838" s="44">
        <f t="shared" si="171"/>
        <v>11.486941159079999</v>
      </c>
      <c r="O838" s="44">
        <f t="shared" si="172"/>
        <v>0</v>
      </c>
      <c r="P838" s="2">
        <v>2796379</v>
      </c>
      <c r="Q838" s="193">
        <v>8.0964565460000006</v>
      </c>
      <c r="R838" s="111">
        <v>0.17751423099999999</v>
      </c>
      <c r="S838" s="111">
        <v>0.57640733700000002</v>
      </c>
      <c r="T838" s="111">
        <v>0.24607843099999999</v>
      </c>
      <c r="U838" s="111">
        <v>0</v>
      </c>
      <c r="V838" s="110">
        <f t="shared" si="173"/>
        <v>7.3183875886085631E-2</v>
      </c>
      <c r="W838" s="110">
        <v>0.22500000000000001</v>
      </c>
      <c r="X838" s="110">
        <v>0.22500000000000001</v>
      </c>
      <c r="Y838" s="110">
        <f t="shared" si="174"/>
        <v>0.17399035404999999</v>
      </c>
      <c r="Z838" s="2">
        <v>0.1</v>
      </c>
      <c r="AA838" s="2">
        <v>0.17499999999999999</v>
      </c>
      <c r="AB838" s="2">
        <v>0.22500000000000001</v>
      </c>
      <c r="AC838" s="110"/>
      <c r="AD838" s="44">
        <f t="shared" si="175"/>
        <v>7.2588551294980794</v>
      </c>
      <c r="AE838" s="44">
        <f t="shared" si="176"/>
        <v>41.247962654948282</v>
      </c>
      <c r="AF838" s="44">
        <f t="shared" si="177"/>
        <v>22.640761024546673</v>
      </c>
      <c r="AG838" s="44">
        <f t="shared" si="178"/>
        <v>0</v>
      </c>
      <c r="AH838" s="44">
        <f t="shared" si="179"/>
        <v>22.640761024546673</v>
      </c>
      <c r="AI838" s="44">
        <v>15.3</v>
      </c>
      <c r="AJ838" s="111">
        <f t="shared" si="180"/>
        <v>1.4797883022579525</v>
      </c>
      <c r="AK838" s="2">
        <f t="shared" si="181"/>
        <v>3829</v>
      </c>
    </row>
    <row r="839" spans="1:37">
      <c r="A839" s="2">
        <v>26</v>
      </c>
      <c r="B839" s="2" t="s">
        <v>90</v>
      </c>
      <c r="C839" s="2" t="s">
        <v>23</v>
      </c>
      <c r="D839" s="2" t="s">
        <v>412</v>
      </c>
      <c r="E839" s="2" t="s">
        <v>767</v>
      </c>
      <c r="F839" s="2" t="s">
        <v>64</v>
      </c>
      <c r="H839" s="2" t="s">
        <v>881</v>
      </c>
      <c r="I839" s="2">
        <v>9134</v>
      </c>
      <c r="J839" s="193">
        <v>4055</v>
      </c>
      <c r="K839" s="110">
        <f t="shared" ref="K839:K902" si="182">J839/I839</f>
        <v>0.4439456973943508</v>
      </c>
      <c r="L839" s="44">
        <f t="shared" ref="L839:L902" si="183">R839*$J839*$D$2/1000</f>
        <v>9.5452890456249992</v>
      </c>
      <c r="M839" s="44">
        <f t="shared" ref="M839:M902" si="184">S839*$J839*$D$2/1000</f>
        <v>7.501612920725</v>
      </c>
      <c r="N839" s="44">
        <f t="shared" ref="N839:N902" si="185">T839*$J839*$D$2/1000</f>
        <v>3.2280980336499998</v>
      </c>
      <c r="O839" s="44">
        <f t="shared" ref="O839:O902" si="186">U839*$J839*$D$2/1000</f>
        <v>0</v>
      </c>
      <c r="P839" s="2">
        <v>848319</v>
      </c>
      <c r="Q839" s="193">
        <v>7.5002224819999999</v>
      </c>
      <c r="R839" s="111">
        <v>0.470791075</v>
      </c>
      <c r="S839" s="111">
        <v>0.36999323899999997</v>
      </c>
      <c r="T839" s="111">
        <v>0.159215686</v>
      </c>
      <c r="U839" s="111">
        <v>0</v>
      </c>
      <c r="V839" s="110">
        <f t="shared" ref="V839:V902" si="187">K839*(T839+U839)</f>
        <v>7.0683118757389973E-2</v>
      </c>
      <c r="W839" s="110">
        <v>0.22500000000000001</v>
      </c>
      <c r="X839" s="110">
        <v>0.22500000000000001</v>
      </c>
      <c r="Y839" s="110">
        <f t="shared" ref="Y839:Y902" si="188">SUMPRODUCT(R839:U839,Z839:AC839)</f>
        <v>0.14765145367499999</v>
      </c>
      <c r="Z839" s="2">
        <v>0.1</v>
      </c>
      <c r="AA839" s="2">
        <v>0.17499999999999999</v>
      </c>
      <c r="AB839" s="2">
        <v>0.22500000000000001</v>
      </c>
      <c r="AC839" s="110"/>
      <c r="AD839" s="44">
        <f t="shared" ref="AD839:AD902" si="189">IFERROR(L839*Z839*8760/1000,0)</f>
        <v>8.3616732039674986</v>
      </c>
      <c r="AE839" s="44">
        <f t="shared" ref="AE839:AE902" si="190">IFERROR(M839*AA839*8760/1000,0)</f>
        <v>11.499972607471424</v>
      </c>
      <c r="AF839" s="44">
        <f t="shared" ref="AF839:AF902" si="191">IFERROR(N839*AB839*8760/1000,0)</f>
        <v>6.36258122432415</v>
      </c>
      <c r="AG839" s="44">
        <f t="shared" ref="AG839:AG902" si="192">IFERROR(O839*AC839*8760/1000,0)</f>
        <v>0</v>
      </c>
      <c r="AH839" s="44">
        <f t="shared" ref="AH839:AH902" si="193">AF839+AG839</f>
        <v>6.36258122432415</v>
      </c>
      <c r="AI839" s="44">
        <v>4.3988888890000002</v>
      </c>
      <c r="AJ839" s="111">
        <f t="shared" ref="AJ839:AJ902" si="194">AH839/AI839</f>
        <v>1.4464064414617566</v>
      </c>
      <c r="AK839" s="2">
        <f t="shared" ref="AK839:AK902" si="195">ROUND((O839+N839)/0.003,0)</f>
        <v>1076</v>
      </c>
    </row>
    <row r="840" spans="1:37">
      <c r="A840" s="2">
        <v>27</v>
      </c>
      <c r="B840" s="2" t="s">
        <v>91</v>
      </c>
      <c r="C840" s="2" t="s">
        <v>22</v>
      </c>
      <c r="D840" s="2" t="s">
        <v>413</v>
      </c>
      <c r="E840" s="2" t="s">
        <v>767</v>
      </c>
      <c r="F840" s="2" t="s">
        <v>64</v>
      </c>
      <c r="H840" s="2" t="s">
        <v>881</v>
      </c>
      <c r="I840" s="2">
        <v>502</v>
      </c>
      <c r="J840" s="193">
        <v>14</v>
      </c>
      <c r="K840" s="110">
        <f t="shared" si="182"/>
        <v>2.7888446215139442E-2</v>
      </c>
      <c r="L840" s="44">
        <f t="shared" si="183"/>
        <v>0</v>
      </c>
      <c r="M840" s="44">
        <f t="shared" si="184"/>
        <v>0</v>
      </c>
      <c r="N840" s="44">
        <f t="shared" si="185"/>
        <v>7.0000000000000007E-2</v>
      </c>
      <c r="O840" s="44">
        <f t="shared" si="186"/>
        <v>0</v>
      </c>
      <c r="P840" s="2">
        <v>1267449</v>
      </c>
      <c r="Q840" s="193">
        <v>0.10885645100000001</v>
      </c>
      <c r="R840" s="111">
        <v>0</v>
      </c>
      <c r="S840" s="111">
        <v>0</v>
      </c>
      <c r="T840" s="111">
        <v>1</v>
      </c>
      <c r="U840" s="111">
        <v>0</v>
      </c>
      <c r="V840" s="110">
        <f t="shared" si="187"/>
        <v>2.7888446215139442E-2</v>
      </c>
      <c r="W840" s="110">
        <v>0.24968750000000001</v>
      </c>
      <c r="X840" s="110">
        <v>0.22500000000000001</v>
      </c>
      <c r="Y840" s="110">
        <f t="shared" si="188"/>
        <v>0.22500000000000001</v>
      </c>
      <c r="Z840" s="2" t="s">
        <v>532</v>
      </c>
      <c r="AA840" s="2" t="s">
        <v>532</v>
      </c>
      <c r="AB840" s="2">
        <v>0.22500000000000001</v>
      </c>
      <c r="AC840" s="110"/>
      <c r="AD840" s="44">
        <f t="shared" si="189"/>
        <v>0</v>
      </c>
      <c r="AE840" s="44">
        <f t="shared" si="190"/>
        <v>0</v>
      </c>
      <c r="AF840" s="44">
        <f t="shared" si="191"/>
        <v>0.13797000000000004</v>
      </c>
      <c r="AG840" s="44">
        <f t="shared" si="192"/>
        <v>0</v>
      </c>
      <c r="AH840" s="44">
        <f t="shared" si="193"/>
        <v>0.13797000000000004</v>
      </c>
      <c r="AI840" s="44">
        <v>56.05</v>
      </c>
      <c r="AJ840" s="111">
        <f t="shared" si="194"/>
        <v>2.4615521855486182E-3</v>
      </c>
      <c r="AK840" s="2">
        <f t="shared" si="195"/>
        <v>23</v>
      </c>
    </row>
    <row r="841" spans="1:37">
      <c r="A841" s="2">
        <v>28</v>
      </c>
      <c r="B841" s="2" t="s">
        <v>92</v>
      </c>
      <c r="C841" s="2" t="s">
        <v>22</v>
      </c>
      <c r="D841" s="2" t="s">
        <v>413</v>
      </c>
      <c r="E841" s="2" t="s">
        <v>767</v>
      </c>
      <c r="F841" s="2" t="s">
        <v>64</v>
      </c>
      <c r="H841" s="2" t="s">
        <v>881</v>
      </c>
      <c r="I841" s="2">
        <v>11030</v>
      </c>
      <c r="J841" s="193">
        <v>3384</v>
      </c>
      <c r="K841" s="110">
        <f t="shared" si="182"/>
        <v>0.30679963735267451</v>
      </c>
      <c r="L841" s="44">
        <f t="shared" si="183"/>
        <v>0</v>
      </c>
      <c r="M841" s="44">
        <f t="shared" si="184"/>
        <v>0</v>
      </c>
      <c r="N841" s="44">
        <f t="shared" si="185"/>
        <v>12.286734286680002</v>
      </c>
      <c r="O841" s="44">
        <f t="shared" si="186"/>
        <v>4.6332657133200001</v>
      </c>
      <c r="P841" s="2">
        <v>1326876</v>
      </c>
      <c r="Q841" s="193">
        <v>26.457629605000001</v>
      </c>
      <c r="R841" s="111">
        <v>0</v>
      </c>
      <c r="S841" s="111">
        <v>0</v>
      </c>
      <c r="T841" s="111">
        <v>0.726166329</v>
      </c>
      <c r="U841" s="111">
        <v>0.273833671</v>
      </c>
      <c r="V841" s="110">
        <f t="shared" si="187"/>
        <v>0.30679963735267451</v>
      </c>
      <c r="W841" s="110">
        <v>0.27518749999999997</v>
      </c>
      <c r="X841" s="110">
        <v>0.236851864</v>
      </c>
      <c r="Y841" s="110">
        <f t="shared" si="188"/>
        <v>0.23685186357296878</v>
      </c>
      <c r="Z841" s="2" t="s">
        <v>532</v>
      </c>
      <c r="AA841" s="2" t="s">
        <v>532</v>
      </c>
      <c r="AB841" s="2">
        <v>0.22500000000000001</v>
      </c>
      <c r="AC841" s="110">
        <v>0.26828125000000003</v>
      </c>
      <c r="AD841" s="44">
        <f t="shared" si="189"/>
        <v>0</v>
      </c>
      <c r="AE841" s="44">
        <f t="shared" si="190"/>
        <v>0</v>
      </c>
      <c r="AF841" s="44">
        <f t="shared" si="191"/>
        <v>24.217153279046283</v>
      </c>
      <c r="AG841" s="44">
        <f t="shared" si="192"/>
        <v>10.888840458248291</v>
      </c>
      <c r="AH841" s="44">
        <f t="shared" si="193"/>
        <v>35.105993737294575</v>
      </c>
      <c r="AI841" s="44">
        <v>56.05</v>
      </c>
      <c r="AJ841" s="111">
        <f t="shared" si="194"/>
        <v>0.62633351895262401</v>
      </c>
      <c r="AK841" s="2">
        <f t="shared" si="195"/>
        <v>5640</v>
      </c>
    </row>
    <row r="842" spans="1:37">
      <c r="A842" s="2">
        <v>29</v>
      </c>
      <c r="B842" s="2" t="s">
        <v>93</v>
      </c>
      <c r="C842" s="2" t="s">
        <v>22</v>
      </c>
      <c r="D842" s="2" t="s">
        <v>413</v>
      </c>
      <c r="E842" s="2" t="s">
        <v>767</v>
      </c>
      <c r="F842" s="2" t="s">
        <v>64</v>
      </c>
      <c r="H842" s="2" t="s">
        <v>881</v>
      </c>
      <c r="I842" s="2">
        <v>17619</v>
      </c>
      <c r="J842" s="193">
        <v>5333</v>
      </c>
      <c r="K842" s="110">
        <f t="shared" si="182"/>
        <v>0.30268460185027529</v>
      </c>
      <c r="L842" s="44">
        <f t="shared" si="183"/>
        <v>0</v>
      </c>
      <c r="M842" s="44">
        <f t="shared" si="184"/>
        <v>8.8798371354899999</v>
      </c>
      <c r="N842" s="44">
        <f t="shared" si="185"/>
        <v>11.555860353584999</v>
      </c>
      <c r="O842" s="44">
        <f t="shared" si="186"/>
        <v>6.2293025109250006</v>
      </c>
      <c r="P842" s="2">
        <v>1214450</v>
      </c>
      <c r="Q842" s="193">
        <v>30.689949398</v>
      </c>
      <c r="R842" s="111">
        <v>0</v>
      </c>
      <c r="S842" s="111">
        <v>0.33301470599999999</v>
      </c>
      <c r="T842" s="111">
        <v>0.43337184899999998</v>
      </c>
      <c r="U842" s="111">
        <v>0.233613445</v>
      </c>
      <c r="V842" s="110">
        <f t="shared" si="187"/>
        <v>0.20188617815437879</v>
      </c>
      <c r="W842" s="110">
        <v>0.27625</v>
      </c>
      <c r="X842" s="110">
        <v>0.23922901899999999</v>
      </c>
      <c r="Y842" s="110">
        <f t="shared" si="188"/>
        <v>0.21783981090312499</v>
      </c>
      <c r="Z842" s="2" t="s">
        <v>532</v>
      </c>
      <c r="AA842" s="2">
        <v>0.17499999999999999</v>
      </c>
      <c r="AB842" s="2">
        <v>0.22500000000000001</v>
      </c>
      <c r="AC842" s="110">
        <v>0.265625</v>
      </c>
      <c r="AD842" s="44">
        <f t="shared" si="189"/>
        <v>0</v>
      </c>
      <c r="AE842" s="44">
        <f t="shared" si="190"/>
        <v>13.612790328706168</v>
      </c>
      <c r="AF842" s="44">
        <f t="shared" si="191"/>
        <v>22.776600756916032</v>
      </c>
      <c r="AG842" s="44">
        <f t="shared" si="192"/>
        <v>14.494808280108609</v>
      </c>
      <c r="AH842" s="44">
        <f t="shared" si="193"/>
        <v>37.27140903702464</v>
      </c>
      <c r="AI842" s="44">
        <v>56.05</v>
      </c>
      <c r="AJ842" s="111">
        <f t="shared" si="194"/>
        <v>0.66496715498705872</v>
      </c>
      <c r="AK842" s="2">
        <f t="shared" si="195"/>
        <v>5928</v>
      </c>
    </row>
    <row r="843" spans="1:37">
      <c r="A843" s="2">
        <v>30</v>
      </c>
      <c r="B843" s="2" t="s">
        <v>94</v>
      </c>
      <c r="C843" s="2" t="s">
        <v>22</v>
      </c>
      <c r="D843" s="2" t="s">
        <v>413</v>
      </c>
      <c r="E843" s="2" t="s">
        <v>767</v>
      </c>
      <c r="F843" s="2" t="s">
        <v>64</v>
      </c>
      <c r="H843" s="2" t="s">
        <v>881</v>
      </c>
      <c r="I843" s="2">
        <v>8652</v>
      </c>
      <c r="J843" s="193">
        <v>2170</v>
      </c>
      <c r="K843" s="110">
        <f t="shared" si="182"/>
        <v>0.25080906148867316</v>
      </c>
      <c r="L843" s="44">
        <f t="shared" si="183"/>
        <v>0</v>
      </c>
      <c r="M843" s="44">
        <f t="shared" si="184"/>
        <v>5.4414705929500009</v>
      </c>
      <c r="N843" s="44">
        <f t="shared" si="185"/>
        <v>5.4085294070500005</v>
      </c>
      <c r="O843" s="44">
        <f t="shared" si="186"/>
        <v>0</v>
      </c>
      <c r="P843" s="2">
        <v>1120654</v>
      </c>
      <c r="Q843" s="193">
        <v>9.5124913400000004</v>
      </c>
      <c r="R843" s="111">
        <v>0</v>
      </c>
      <c r="S843" s="111">
        <v>0.50151802700000003</v>
      </c>
      <c r="T843" s="111">
        <v>0.49848197300000002</v>
      </c>
      <c r="U843" s="111">
        <v>0</v>
      </c>
      <c r="V843" s="110">
        <f t="shared" si="187"/>
        <v>0.12502379581715212</v>
      </c>
      <c r="W843" s="110">
        <v>0.24331249999999999</v>
      </c>
      <c r="X843" s="110">
        <v>0.22500000000000001</v>
      </c>
      <c r="Y843" s="110">
        <f t="shared" si="188"/>
        <v>0.19992409864999999</v>
      </c>
      <c r="Z843" s="2" t="s">
        <v>532</v>
      </c>
      <c r="AA843" s="2">
        <v>0.17499999999999999</v>
      </c>
      <c r="AB843" s="2">
        <v>0.22500000000000001</v>
      </c>
      <c r="AC843" s="110"/>
      <c r="AD843" s="44">
        <f t="shared" si="189"/>
        <v>0</v>
      </c>
      <c r="AE843" s="44">
        <f t="shared" si="190"/>
        <v>8.3417744189923511</v>
      </c>
      <c r="AF843" s="44">
        <f t="shared" si="191"/>
        <v>10.66021146129555</v>
      </c>
      <c r="AG843" s="44">
        <f t="shared" si="192"/>
        <v>0</v>
      </c>
      <c r="AH843" s="44">
        <f t="shared" si="193"/>
        <v>10.66021146129555</v>
      </c>
      <c r="AI843" s="44">
        <v>56.05</v>
      </c>
      <c r="AJ843" s="111">
        <f t="shared" si="194"/>
        <v>0.19019110546468421</v>
      </c>
      <c r="AK843" s="2">
        <f t="shared" si="195"/>
        <v>1803</v>
      </c>
    </row>
    <row r="844" spans="1:37">
      <c r="A844" s="2">
        <v>31</v>
      </c>
      <c r="B844" s="2" t="s">
        <v>95</v>
      </c>
      <c r="C844" s="2" t="s">
        <v>22</v>
      </c>
      <c r="D844" s="2" t="s">
        <v>413</v>
      </c>
      <c r="E844" s="2" t="s">
        <v>767</v>
      </c>
      <c r="F844" s="2" t="s">
        <v>64</v>
      </c>
      <c r="H844" s="2" t="s">
        <v>881</v>
      </c>
      <c r="I844" s="2">
        <v>12491</v>
      </c>
      <c r="J844" s="193">
        <v>3519</v>
      </c>
      <c r="K844" s="110">
        <f t="shared" si="182"/>
        <v>0.28172284044512047</v>
      </c>
      <c r="L844" s="44">
        <f t="shared" si="183"/>
        <v>0</v>
      </c>
      <c r="M844" s="44">
        <f t="shared" si="184"/>
        <v>3.4154999989650006</v>
      </c>
      <c r="N844" s="44">
        <f t="shared" si="185"/>
        <v>6.2099999917200002</v>
      </c>
      <c r="O844" s="44">
        <f t="shared" si="186"/>
        <v>7.9694999917200002</v>
      </c>
      <c r="P844" s="2">
        <v>1507209</v>
      </c>
      <c r="Q844" s="193">
        <v>20.695145118999999</v>
      </c>
      <c r="R844" s="111">
        <v>0</v>
      </c>
      <c r="S844" s="111">
        <v>0.194117647</v>
      </c>
      <c r="T844" s="111">
        <v>0.35294117600000002</v>
      </c>
      <c r="U844" s="111">
        <v>0.452941176</v>
      </c>
      <c r="V844" s="110">
        <f t="shared" si="187"/>
        <v>0.22703546527003443</v>
      </c>
      <c r="W844" s="110">
        <v>0.28900000000000003</v>
      </c>
      <c r="X844" s="110">
        <v>0.25111747299999998</v>
      </c>
      <c r="Y844" s="110">
        <f t="shared" si="188"/>
        <v>0.23634172769724998</v>
      </c>
      <c r="Z844" s="2" t="s">
        <v>532</v>
      </c>
      <c r="AA844" s="2">
        <v>0.17499999999999999</v>
      </c>
      <c r="AB844" s="2">
        <v>0.22500000000000001</v>
      </c>
      <c r="AC844" s="110">
        <v>0.27146874999999998</v>
      </c>
      <c r="AD844" s="44">
        <f t="shared" si="189"/>
        <v>0</v>
      </c>
      <c r="AE844" s="44">
        <f t="shared" si="190"/>
        <v>5.2359614984133458</v>
      </c>
      <c r="AF844" s="44">
        <f t="shared" si="191"/>
        <v>12.239909983680121</v>
      </c>
      <c r="AG844" s="44">
        <f t="shared" si="192"/>
        <v>18.951998959684609</v>
      </c>
      <c r="AH844" s="44">
        <f t="shared" si="193"/>
        <v>31.19190894336473</v>
      </c>
      <c r="AI844" s="44">
        <v>56.05</v>
      </c>
      <c r="AJ844" s="111">
        <f t="shared" si="194"/>
        <v>0.55650149765146706</v>
      </c>
      <c r="AK844" s="2">
        <f t="shared" si="195"/>
        <v>4726</v>
      </c>
    </row>
    <row r="845" spans="1:37">
      <c r="A845" s="2">
        <v>32</v>
      </c>
      <c r="B845" s="2" t="s">
        <v>96</v>
      </c>
      <c r="C845" s="2" t="s">
        <v>22</v>
      </c>
      <c r="D845" s="2" t="s">
        <v>413</v>
      </c>
      <c r="E845" s="2" t="s">
        <v>767</v>
      </c>
      <c r="F845" s="2" t="s">
        <v>64</v>
      </c>
      <c r="H845" s="2" t="s">
        <v>881</v>
      </c>
      <c r="I845" s="2">
        <v>13991</v>
      </c>
      <c r="J845" s="193">
        <v>5351</v>
      </c>
      <c r="K845" s="110">
        <f t="shared" si="182"/>
        <v>0.38246015295547137</v>
      </c>
      <c r="L845" s="44">
        <f t="shared" si="183"/>
        <v>0</v>
      </c>
      <c r="M845" s="44">
        <f t="shared" si="184"/>
        <v>0</v>
      </c>
      <c r="N845" s="44">
        <f t="shared" si="185"/>
        <v>6.6336661638800001</v>
      </c>
      <c r="O845" s="44">
        <f t="shared" si="186"/>
        <v>20.121333836120002</v>
      </c>
      <c r="P845" s="2">
        <v>1684500</v>
      </c>
      <c r="Q845" s="193">
        <v>37.835565819999999</v>
      </c>
      <c r="R845" s="111">
        <v>0</v>
      </c>
      <c r="S845" s="111">
        <v>0</v>
      </c>
      <c r="T845" s="111">
        <v>0.24794117600000001</v>
      </c>
      <c r="U845" s="111">
        <v>0.75205882400000001</v>
      </c>
      <c r="V845" s="110">
        <f t="shared" si="187"/>
        <v>0.38246015295547137</v>
      </c>
      <c r="W845" s="110">
        <v>0.32353124999999999</v>
      </c>
      <c r="X845" s="110">
        <v>0.27193317099999997</v>
      </c>
      <c r="Y845" s="110">
        <f t="shared" si="188"/>
        <v>0.27193317098524999</v>
      </c>
      <c r="Z845" s="2" t="s">
        <v>532</v>
      </c>
      <c r="AA845" s="2" t="s">
        <v>532</v>
      </c>
      <c r="AB845" s="2">
        <v>0.22500000000000001</v>
      </c>
      <c r="AC845" s="110">
        <v>0.28740624999999997</v>
      </c>
      <c r="AD845" s="44">
        <f t="shared" si="189"/>
        <v>0</v>
      </c>
      <c r="AE845" s="44">
        <f t="shared" si="190"/>
        <v>0</v>
      </c>
      <c r="AF845" s="44">
        <f t="shared" si="191"/>
        <v>13.074956009007479</v>
      </c>
      <c r="AG845" s="44">
        <f t="shared" si="192"/>
        <v>50.659054620855308</v>
      </c>
      <c r="AH845" s="44">
        <f t="shared" si="193"/>
        <v>63.734010629862787</v>
      </c>
      <c r="AI845" s="44">
        <v>56.05</v>
      </c>
      <c r="AJ845" s="111">
        <f t="shared" si="194"/>
        <v>1.1370920718976412</v>
      </c>
      <c r="AK845" s="2">
        <f t="shared" si="195"/>
        <v>8918</v>
      </c>
    </row>
    <row r="846" spans="1:37">
      <c r="A846" s="2">
        <v>33</v>
      </c>
      <c r="B846" s="2" t="s">
        <v>97</v>
      </c>
      <c r="C846" s="2" t="s">
        <v>22</v>
      </c>
      <c r="D846" s="2" t="s">
        <v>413</v>
      </c>
      <c r="E846" s="2" t="s">
        <v>767</v>
      </c>
      <c r="F846" s="2" t="s">
        <v>64</v>
      </c>
      <c r="H846" s="2" t="s">
        <v>881</v>
      </c>
      <c r="I846" s="2">
        <v>9255</v>
      </c>
      <c r="J846" s="193">
        <v>2435</v>
      </c>
      <c r="K846" s="110">
        <f t="shared" si="182"/>
        <v>0.2631010264721772</v>
      </c>
      <c r="L846" s="44">
        <f t="shared" si="183"/>
        <v>0</v>
      </c>
      <c r="M846" s="44">
        <f t="shared" si="184"/>
        <v>2.0525145464749999</v>
      </c>
      <c r="N846" s="44">
        <f t="shared" si="185"/>
        <v>3.7776341264749997</v>
      </c>
      <c r="O846" s="44">
        <f t="shared" si="186"/>
        <v>6.3448513270499998</v>
      </c>
      <c r="P846" s="2">
        <v>1219394</v>
      </c>
      <c r="Q846" s="193">
        <v>18.179566657999999</v>
      </c>
      <c r="R846" s="111">
        <v>0</v>
      </c>
      <c r="S846" s="111">
        <v>0.16858435699999999</v>
      </c>
      <c r="T846" s="111">
        <v>0.31027795699999999</v>
      </c>
      <c r="U846" s="111">
        <v>0.52113768599999999</v>
      </c>
      <c r="V846" s="110">
        <f t="shared" si="187"/>
        <v>0.21874630909832521</v>
      </c>
      <c r="W846" s="110">
        <v>0.28474999999999995</v>
      </c>
      <c r="X846" s="110">
        <v>0.24999787300000001</v>
      </c>
      <c r="Y846" s="110">
        <f t="shared" si="188"/>
        <v>0.23735440448978751</v>
      </c>
      <c r="Z846" s="2" t="s">
        <v>532</v>
      </c>
      <c r="AA846" s="2">
        <v>0.17499999999999999</v>
      </c>
      <c r="AB846" s="2">
        <v>0.22500000000000001</v>
      </c>
      <c r="AC846" s="110">
        <v>0.26488125000000001</v>
      </c>
      <c r="AD846" s="44">
        <f t="shared" si="189"/>
        <v>0</v>
      </c>
      <c r="AE846" s="44">
        <f t="shared" si="190"/>
        <v>3.1465047997461748</v>
      </c>
      <c r="AF846" s="44">
        <f t="shared" si="191"/>
        <v>7.4457168632822244</v>
      </c>
      <c r="AG846" s="44">
        <f t="shared" si="192"/>
        <v>14.722337639020905</v>
      </c>
      <c r="AH846" s="44">
        <f t="shared" si="193"/>
        <v>22.168054502303129</v>
      </c>
      <c r="AI846" s="44">
        <v>56.05</v>
      </c>
      <c r="AJ846" s="111">
        <f t="shared" si="194"/>
        <v>0.39550498666018075</v>
      </c>
      <c r="AK846" s="2">
        <f t="shared" si="195"/>
        <v>3374</v>
      </c>
    </row>
    <row r="847" spans="1:37">
      <c r="A847" s="2">
        <v>34</v>
      </c>
      <c r="B847" s="2" t="s">
        <v>98</v>
      </c>
      <c r="C847" s="2" t="s">
        <v>22</v>
      </c>
      <c r="D847" s="2" t="s">
        <v>413</v>
      </c>
      <c r="E847" s="2" t="s">
        <v>767</v>
      </c>
      <c r="F847" s="2" t="s">
        <v>64</v>
      </c>
      <c r="H847" s="2" t="s">
        <v>881</v>
      </c>
      <c r="I847" s="2">
        <v>5369</v>
      </c>
      <c r="J847" s="193">
        <v>1204</v>
      </c>
      <c r="K847" s="110">
        <f t="shared" si="182"/>
        <v>0.22425032594524119</v>
      </c>
      <c r="L847" s="44">
        <f t="shared" si="183"/>
        <v>0</v>
      </c>
      <c r="M847" s="44">
        <f t="shared" si="184"/>
        <v>0.76940107174000005</v>
      </c>
      <c r="N847" s="44">
        <f t="shared" si="185"/>
        <v>2.2074866286199999</v>
      </c>
      <c r="O847" s="44">
        <f t="shared" si="186"/>
        <v>3.0431122996399997</v>
      </c>
      <c r="P847" s="2">
        <v>1213311</v>
      </c>
      <c r="Q847" s="193">
        <v>9.4033920959999993</v>
      </c>
      <c r="R847" s="111">
        <v>0</v>
      </c>
      <c r="S847" s="111">
        <v>0.127807487</v>
      </c>
      <c r="T847" s="111">
        <v>0.36669213099999998</v>
      </c>
      <c r="U847" s="111">
        <v>0.50550038200000003</v>
      </c>
      <c r="V847" s="110">
        <f t="shared" si="187"/>
        <v>0.19558945532724903</v>
      </c>
      <c r="W847" s="110">
        <v>0.28634375000000001</v>
      </c>
      <c r="X847" s="110">
        <v>0.248052569</v>
      </c>
      <c r="Y847" s="110">
        <f t="shared" si="188"/>
        <v>0.23871590334404999</v>
      </c>
      <c r="Z847" s="2" t="s">
        <v>532</v>
      </c>
      <c r="AA847" s="2">
        <v>0.17499999999999999</v>
      </c>
      <c r="AB847" s="2">
        <v>0.22500000000000001</v>
      </c>
      <c r="AC847" s="110">
        <v>0.26477499999999998</v>
      </c>
      <c r="AD847" s="44">
        <f t="shared" si="189"/>
        <v>0</v>
      </c>
      <c r="AE847" s="44">
        <f t="shared" si="190"/>
        <v>1.1794918429774199</v>
      </c>
      <c r="AF847" s="44">
        <f t="shared" si="191"/>
        <v>4.35095614501002</v>
      </c>
      <c r="AG847" s="44">
        <f t="shared" si="192"/>
        <v>7.0582829180417042</v>
      </c>
      <c r="AH847" s="44">
        <f t="shared" si="193"/>
        <v>11.409239063051725</v>
      </c>
      <c r="AI847" s="44">
        <v>56.05</v>
      </c>
      <c r="AJ847" s="111">
        <f t="shared" si="194"/>
        <v>0.20355466660217172</v>
      </c>
      <c r="AK847" s="2">
        <f t="shared" si="195"/>
        <v>1750</v>
      </c>
    </row>
    <row r="848" spans="1:37">
      <c r="A848" s="2">
        <v>69</v>
      </c>
      <c r="B848" s="2" t="s">
        <v>133</v>
      </c>
      <c r="C848" s="2" t="s">
        <v>21</v>
      </c>
      <c r="D848" s="2" t="s">
        <v>415</v>
      </c>
      <c r="E848" s="2" t="s">
        <v>767</v>
      </c>
      <c r="F848" s="2" t="s">
        <v>64</v>
      </c>
      <c r="H848" s="2" t="s">
        <v>881</v>
      </c>
      <c r="I848" s="2">
        <v>2497</v>
      </c>
      <c r="J848" s="193">
        <v>363</v>
      </c>
      <c r="K848" s="110">
        <f t="shared" si="182"/>
        <v>0.14537444933920704</v>
      </c>
      <c r="L848" s="44">
        <f t="shared" si="183"/>
        <v>0</v>
      </c>
      <c r="M848" s="44">
        <f t="shared" si="184"/>
        <v>0</v>
      </c>
      <c r="N848" s="44">
        <f t="shared" si="185"/>
        <v>0</v>
      </c>
      <c r="O848" s="44">
        <f t="shared" si="186"/>
        <v>1.8149999999999999</v>
      </c>
      <c r="P848" s="2">
        <v>1789174</v>
      </c>
      <c r="Q848" s="193">
        <v>3.4604380180000001</v>
      </c>
      <c r="R848" s="111">
        <v>0</v>
      </c>
      <c r="S848" s="111">
        <v>0</v>
      </c>
      <c r="T848" s="111">
        <v>0</v>
      </c>
      <c r="U848" s="111">
        <v>1</v>
      </c>
      <c r="V848" s="110">
        <f t="shared" si="187"/>
        <v>0.14537444933920704</v>
      </c>
      <c r="W848" s="110">
        <v>0.43881250000000005</v>
      </c>
      <c r="X848" s="110">
        <v>0.38940625000000001</v>
      </c>
      <c r="Y848" s="110">
        <f t="shared" si="188"/>
        <v>0.38940625000000001</v>
      </c>
      <c r="Z848" s="2" t="s">
        <v>532</v>
      </c>
      <c r="AA848" s="2" t="s">
        <v>532</v>
      </c>
      <c r="AB848" s="2" t="s">
        <v>532</v>
      </c>
      <c r="AC848" s="110">
        <v>0.38940625000000001</v>
      </c>
      <c r="AD848" s="44">
        <f t="shared" si="189"/>
        <v>0</v>
      </c>
      <c r="AE848" s="44">
        <f t="shared" si="190"/>
        <v>0</v>
      </c>
      <c r="AF848" s="44">
        <f t="shared" si="191"/>
        <v>0</v>
      </c>
      <c r="AG848" s="44">
        <f t="shared" si="192"/>
        <v>6.1913257312500001</v>
      </c>
      <c r="AH848" s="44">
        <f t="shared" si="193"/>
        <v>6.1913257312500001</v>
      </c>
      <c r="AI848" s="44">
        <v>31.153888889000001</v>
      </c>
      <c r="AJ848" s="111">
        <f t="shared" si="194"/>
        <v>0.19873363974909949</v>
      </c>
      <c r="AK848" s="2">
        <f t="shared" si="195"/>
        <v>605</v>
      </c>
    </row>
    <row r="849" spans="1:37">
      <c r="A849" s="2">
        <v>70</v>
      </c>
      <c r="B849" s="2" t="s">
        <v>134</v>
      </c>
      <c r="C849" s="2" t="s">
        <v>21</v>
      </c>
      <c r="D849" s="2" t="s">
        <v>415</v>
      </c>
      <c r="E849" s="2" t="s">
        <v>767</v>
      </c>
      <c r="F849" s="2" t="s">
        <v>64</v>
      </c>
      <c r="H849" s="2" t="s">
        <v>881</v>
      </c>
      <c r="I849" s="2">
        <v>7090</v>
      </c>
      <c r="J849" s="193">
        <v>2612</v>
      </c>
      <c r="K849" s="110">
        <f t="shared" si="182"/>
        <v>0.36840620592383638</v>
      </c>
      <c r="L849" s="44">
        <f t="shared" si="183"/>
        <v>0</v>
      </c>
      <c r="M849" s="44">
        <f t="shared" si="184"/>
        <v>0</v>
      </c>
      <c r="N849" s="44">
        <f t="shared" si="185"/>
        <v>0</v>
      </c>
      <c r="O849" s="44">
        <f t="shared" si="186"/>
        <v>13.06</v>
      </c>
      <c r="P849" s="2">
        <v>827499</v>
      </c>
      <c r="Q849" s="193">
        <v>49.944499026999999</v>
      </c>
      <c r="R849" s="111">
        <v>0</v>
      </c>
      <c r="S849" s="111">
        <v>0</v>
      </c>
      <c r="T849" s="111">
        <v>0</v>
      </c>
      <c r="U849" s="111">
        <v>1</v>
      </c>
      <c r="V849" s="110">
        <f t="shared" si="187"/>
        <v>0.36840620592383638</v>
      </c>
      <c r="W849" s="110">
        <v>0.41650000000000004</v>
      </c>
      <c r="X849" s="110">
        <v>0.36125000000000002</v>
      </c>
      <c r="Y849" s="110">
        <f t="shared" si="188"/>
        <v>0.36125000000000002</v>
      </c>
      <c r="Z849" s="2" t="s">
        <v>532</v>
      </c>
      <c r="AA849" s="2" t="s">
        <v>532</v>
      </c>
      <c r="AB849" s="2" t="s">
        <v>532</v>
      </c>
      <c r="AC849" s="110">
        <v>0.36125000000000002</v>
      </c>
      <c r="AD849" s="44">
        <f t="shared" si="189"/>
        <v>0</v>
      </c>
      <c r="AE849" s="44">
        <f t="shared" si="190"/>
        <v>0</v>
      </c>
      <c r="AF849" s="44">
        <f t="shared" si="191"/>
        <v>0</v>
      </c>
      <c r="AG849" s="44">
        <f t="shared" si="192"/>
        <v>41.329022999999999</v>
      </c>
      <c r="AH849" s="44">
        <f t="shared" si="193"/>
        <v>41.329022999999999</v>
      </c>
      <c r="AI849" s="44">
        <v>31.153888889000001</v>
      </c>
      <c r="AJ849" s="111">
        <f t="shared" si="194"/>
        <v>1.3266087950449323</v>
      </c>
      <c r="AK849" s="2">
        <f t="shared" si="195"/>
        <v>4353</v>
      </c>
    </row>
    <row r="850" spans="1:37">
      <c r="A850" s="2">
        <v>71</v>
      </c>
      <c r="B850" s="2" t="s">
        <v>135</v>
      </c>
      <c r="C850" s="2" t="s">
        <v>21</v>
      </c>
      <c r="D850" s="2" t="s">
        <v>415</v>
      </c>
      <c r="E850" s="2" t="s">
        <v>767</v>
      </c>
      <c r="F850" s="2" t="s">
        <v>64</v>
      </c>
      <c r="H850" s="2" t="s">
        <v>881</v>
      </c>
      <c r="I850" s="2">
        <v>11883</v>
      </c>
      <c r="J850" s="193">
        <v>5130</v>
      </c>
      <c r="K850" s="110">
        <f t="shared" si="182"/>
        <v>0.43170916435243628</v>
      </c>
      <c r="L850" s="44">
        <f t="shared" si="183"/>
        <v>0</v>
      </c>
      <c r="M850" s="44">
        <f t="shared" si="184"/>
        <v>0</v>
      </c>
      <c r="N850" s="44">
        <f t="shared" si="185"/>
        <v>0</v>
      </c>
      <c r="O850" s="44">
        <f t="shared" si="186"/>
        <v>25.65</v>
      </c>
      <c r="P850" s="2">
        <v>1211770</v>
      </c>
      <c r="Q850" s="193">
        <v>64.621057625999995</v>
      </c>
      <c r="R850" s="111">
        <v>0</v>
      </c>
      <c r="S850" s="111">
        <v>0</v>
      </c>
      <c r="T850" s="111">
        <v>0</v>
      </c>
      <c r="U850" s="111">
        <v>1</v>
      </c>
      <c r="V850" s="110">
        <f t="shared" si="187"/>
        <v>0.43170916435243628</v>
      </c>
      <c r="W850" s="110">
        <v>0.41862499999999991</v>
      </c>
      <c r="X850" s="110">
        <v>0.34849999999999998</v>
      </c>
      <c r="Y850" s="110">
        <f t="shared" si="188"/>
        <v>0.34849999999999998</v>
      </c>
      <c r="Z850" s="2" t="s">
        <v>532</v>
      </c>
      <c r="AA850" s="2" t="s">
        <v>532</v>
      </c>
      <c r="AB850" s="2" t="s">
        <v>532</v>
      </c>
      <c r="AC850" s="110">
        <v>0.34849999999999998</v>
      </c>
      <c r="AD850" s="44">
        <f t="shared" si="189"/>
        <v>0</v>
      </c>
      <c r="AE850" s="44">
        <f t="shared" si="190"/>
        <v>0</v>
      </c>
      <c r="AF850" s="44">
        <f t="shared" si="191"/>
        <v>0</v>
      </c>
      <c r="AG850" s="44">
        <f t="shared" si="192"/>
        <v>78.305858999999998</v>
      </c>
      <c r="AH850" s="44">
        <f t="shared" si="193"/>
        <v>78.305858999999998</v>
      </c>
      <c r="AI850" s="44">
        <v>31.153888889000001</v>
      </c>
      <c r="AJ850" s="111">
        <f t="shared" si="194"/>
        <v>2.5135179520926099</v>
      </c>
      <c r="AK850" s="2">
        <f t="shared" si="195"/>
        <v>8550</v>
      </c>
    </row>
    <row r="851" spans="1:37">
      <c r="A851" s="2">
        <v>72</v>
      </c>
      <c r="B851" s="2" t="s">
        <v>136</v>
      </c>
      <c r="C851" s="2" t="s">
        <v>21</v>
      </c>
      <c r="D851" s="2" t="s">
        <v>415</v>
      </c>
      <c r="E851" s="2" t="s">
        <v>767</v>
      </c>
      <c r="F851" s="2" t="s">
        <v>64</v>
      </c>
      <c r="H851" s="2" t="s">
        <v>881</v>
      </c>
      <c r="I851" s="2">
        <v>13020</v>
      </c>
      <c r="J851" s="193">
        <v>4912</v>
      </c>
      <c r="K851" s="110">
        <f t="shared" si="182"/>
        <v>0.37726574500768051</v>
      </c>
      <c r="L851" s="44">
        <f t="shared" si="183"/>
        <v>0</v>
      </c>
      <c r="M851" s="44">
        <f t="shared" si="184"/>
        <v>0</v>
      </c>
      <c r="N851" s="44">
        <f t="shared" si="185"/>
        <v>0</v>
      </c>
      <c r="O851" s="44">
        <f t="shared" si="186"/>
        <v>24.56</v>
      </c>
      <c r="P851" s="2">
        <v>1293309</v>
      </c>
      <c r="Q851" s="193">
        <v>59.211207066999997</v>
      </c>
      <c r="R851" s="111">
        <v>0</v>
      </c>
      <c r="S851" s="111">
        <v>0</v>
      </c>
      <c r="T851" s="111">
        <v>0</v>
      </c>
      <c r="U851" s="111">
        <v>1</v>
      </c>
      <c r="V851" s="110">
        <f t="shared" si="187"/>
        <v>0.37726574500768051</v>
      </c>
      <c r="W851" s="110">
        <v>0.45156249999999998</v>
      </c>
      <c r="X851" s="110">
        <v>0.35593750000000002</v>
      </c>
      <c r="Y851" s="110">
        <f t="shared" si="188"/>
        <v>0.35593750000000002</v>
      </c>
      <c r="Z851" s="2" t="s">
        <v>532</v>
      </c>
      <c r="AA851" s="2" t="s">
        <v>532</v>
      </c>
      <c r="AB851" s="2" t="s">
        <v>532</v>
      </c>
      <c r="AC851" s="110">
        <v>0.35593750000000002</v>
      </c>
      <c r="AD851" s="44">
        <f t="shared" si="189"/>
        <v>0</v>
      </c>
      <c r="AE851" s="44">
        <f t="shared" si="190"/>
        <v>0</v>
      </c>
      <c r="AF851" s="44">
        <f t="shared" si="191"/>
        <v>0</v>
      </c>
      <c r="AG851" s="44">
        <f t="shared" si="192"/>
        <v>76.578387000000006</v>
      </c>
      <c r="AH851" s="44">
        <f t="shared" si="193"/>
        <v>76.578387000000006</v>
      </c>
      <c r="AI851" s="44">
        <v>31.153888889000001</v>
      </c>
      <c r="AJ851" s="111">
        <f t="shared" si="194"/>
        <v>2.4580683096368992</v>
      </c>
      <c r="AK851" s="2">
        <f t="shared" si="195"/>
        <v>8187</v>
      </c>
    </row>
    <row r="852" spans="1:37">
      <c r="A852" s="2">
        <v>73</v>
      </c>
      <c r="B852" s="2" t="s">
        <v>137</v>
      </c>
      <c r="C852" s="2" t="s">
        <v>21</v>
      </c>
      <c r="D852" s="2" t="s">
        <v>415</v>
      </c>
      <c r="E852" s="2" t="s">
        <v>767</v>
      </c>
      <c r="F852" s="2" t="s">
        <v>64</v>
      </c>
      <c r="H852" s="2" t="s">
        <v>881</v>
      </c>
      <c r="I852" s="2">
        <v>7808</v>
      </c>
      <c r="J852" s="193">
        <v>3584</v>
      </c>
      <c r="K852" s="110">
        <f t="shared" si="182"/>
        <v>0.45901639344262296</v>
      </c>
      <c r="L852" s="44">
        <f t="shared" si="183"/>
        <v>0</v>
      </c>
      <c r="M852" s="44">
        <f t="shared" si="184"/>
        <v>0</v>
      </c>
      <c r="N852" s="44">
        <f t="shared" si="185"/>
        <v>0</v>
      </c>
      <c r="O852" s="44">
        <f t="shared" si="186"/>
        <v>17.920000000000002</v>
      </c>
      <c r="P852" s="2">
        <v>585499</v>
      </c>
      <c r="Q852" s="193">
        <v>105.25902315800001</v>
      </c>
      <c r="R852" s="111">
        <v>0</v>
      </c>
      <c r="S852" s="111">
        <v>0</v>
      </c>
      <c r="T852" s="111">
        <v>0</v>
      </c>
      <c r="U852" s="111">
        <v>1</v>
      </c>
      <c r="V852" s="110">
        <f t="shared" si="187"/>
        <v>0.45901639344262296</v>
      </c>
      <c r="W852" s="110">
        <v>0.47228125000000004</v>
      </c>
      <c r="X852" s="110">
        <v>0.39259375000000002</v>
      </c>
      <c r="Y852" s="110">
        <f t="shared" si="188"/>
        <v>0.39259375000000002</v>
      </c>
      <c r="Z852" s="2" t="s">
        <v>532</v>
      </c>
      <c r="AA852" s="2" t="s">
        <v>532</v>
      </c>
      <c r="AB852" s="2" t="s">
        <v>532</v>
      </c>
      <c r="AC852" s="110">
        <v>0.39259375000000002</v>
      </c>
      <c r="AD852" s="44">
        <f t="shared" si="189"/>
        <v>0</v>
      </c>
      <c r="AE852" s="44">
        <f t="shared" si="190"/>
        <v>0</v>
      </c>
      <c r="AF852" s="44">
        <f t="shared" si="191"/>
        <v>0</v>
      </c>
      <c r="AG852" s="44">
        <f t="shared" si="192"/>
        <v>61.629052800000011</v>
      </c>
      <c r="AH852" s="44">
        <f t="shared" si="193"/>
        <v>61.629052800000011</v>
      </c>
      <c r="AI852" s="44">
        <v>31.153888889000001</v>
      </c>
      <c r="AJ852" s="111">
        <f t="shared" si="194"/>
        <v>1.978213796023403</v>
      </c>
      <c r="AK852" s="2">
        <f t="shared" si="195"/>
        <v>5973</v>
      </c>
    </row>
    <row r="853" spans="1:37">
      <c r="A853" s="2">
        <v>74</v>
      </c>
      <c r="B853" s="2" t="s">
        <v>138</v>
      </c>
      <c r="C853" s="2" t="s">
        <v>20</v>
      </c>
      <c r="D853" s="2" t="s">
        <v>416</v>
      </c>
      <c r="E853" s="2" t="s">
        <v>767</v>
      </c>
      <c r="F853" s="2" t="s">
        <v>64</v>
      </c>
      <c r="H853" s="2" t="s">
        <v>881</v>
      </c>
      <c r="I853" s="2">
        <v>45088</v>
      </c>
      <c r="J853" s="193">
        <v>9181</v>
      </c>
      <c r="K853" s="110">
        <f t="shared" si="182"/>
        <v>0.20362402413058908</v>
      </c>
      <c r="L853" s="44">
        <f t="shared" si="183"/>
        <v>0</v>
      </c>
      <c r="M853" s="44">
        <f t="shared" si="184"/>
        <v>0</v>
      </c>
      <c r="N853" s="44">
        <f t="shared" si="185"/>
        <v>11.37123854829</v>
      </c>
      <c r="O853" s="44">
        <f t="shared" si="186"/>
        <v>34.533761451709999</v>
      </c>
      <c r="P853" s="2">
        <v>1315944</v>
      </c>
      <c r="Q853" s="193">
        <v>82.247153441999998</v>
      </c>
      <c r="R853" s="111">
        <v>0</v>
      </c>
      <c r="S853" s="111">
        <v>0</v>
      </c>
      <c r="T853" s="111">
        <v>0.24771241799999999</v>
      </c>
      <c r="U853" s="111">
        <v>0.75228758200000001</v>
      </c>
      <c r="V853" s="110">
        <f t="shared" si="187"/>
        <v>0.20362402413058908</v>
      </c>
      <c r="W853" s="110">
        <v>0.33043750000000005</v>
      </c>
      <c r="X853" s="110">
        <v>0.26914987699999998</v>
      </c>
      <c r="Y853" s="110">
        <f t="shared" si="188"/>
        <v>0.26914987746862501</v>
      </c>
      <c r="Z853" s="2" t="s">
        <v>532</v>
      </c>
      <c r="AA853" s="2" t="s">
        <v>532</v>
      </c>
      <c r="AB853" s="2">
        <v>0.22500000000000001</v>
      </c>
      <c r="AC853" s="110">
        <v>0.28368749999999998</v>
      </c>
      <c r="AD853" s="44">
        <f t="shared" si="189"/>
        <v>0</v>
      </c>
      <c r="AE853" s="44">
        <f t="shared" si="190"/>
        <v>0</v>
      </c>
      <c r="AF853" s="44">
        <f t="shared" si="191"/>
        <v>22.41271117867959</v>
      </c>
      <c r="AG853" s="44">
        <f t="shared" si="192"/>
        <v>85.819936918048143</v>
      </c>
      <c r="AH853" s="44">
        <f t="shared" si="193"/>
        <v>108.23264809672773</v>
      </c>
      <c r="AI853" s="44">
        <v>7.2988888889999997</v>
      </c>
      <c r="AJ853" s="111">
        <f t="shared" si="194"/>
        <v>14.828647173933946</v>
      </c>
      <c r="AK853" s="2">
        <f t="shared" si="195"/>
        <v>15302</v>
      </c>
    </row>
    <row r="854" spans="1:37">
      <c r="A854" s="2">
        <v>104</v>
      </c>
      <c r="B854" s="2" t="s">
        <v>159</v>
      </c>
      <c r="C854" s="2" t="s">
        <v>19</v>
      </c>
      <c r="D854" s="2" t="s">
        <v>419</v>
      </c>
      <c r="E854" s="2" t="s">
        <v>767</v>
      </c>
      <c r="F854" s="2" t="s">
        <v>64</v>
      </c>
      <c r="H854" s="2" t="s">
        <v>881</v>
      </c>
      <c r="I854" s="2">
        <v>64065</v>
      </c>
      <c r="J854" s="193">
        <v>3654</v>
      </c>
      <c r="K854" s="110">
        <f t="shared" si="182"/>
        <v>5.7035822992273472E-2</v>
      </c>
      <c r="L854" s="44">
        <f t="shared" si="183"/>
        <v>0</v>
      </c>
      <c r="M854" s="44">
        <f t="shared" si="184"/>
        <v>0</v>
      </c>
      <c r="N854" s="44">
        <f t="shared" si="185"/>
        <v>5.58847058931</v>
      </c>
      <c r="O854" s="44">
        <f t="shared" si="186"/>
        <v>12.681529410690001</v>
      </c>
      <c r="P854" s="2">
        <v>1379116</v>
      </c>
      <c r="Q854" s="193">
        <v>31.028624332</v>
      </c>
      <c r="R854" s="111">
        <v>0</v>
      </c>
      <c r="S854" s="111">
        <v>0</v>
      </c>
      <c r="T854" s="111">
        <v>0.305882353</v>
      </c>
      <c r="U854" s="111">
        <v>0.694117647</v>
      </c>
      <c r="V854" s="110">
        <f t="shared" si="187"/>
        <v>5.7035822992273472E-2</v>
      </c>
      <c r="W854" s="110">
        <v>0.32459375000000001</v>
      </c>
      <c r="X854" s="110">
        <v>0.26737491800000002</v>
      </c>
      <c r="Y854" s="110">
        <f t="shared" si="188"/>
        <v>0.26737491821993831</v>
      </c>
      <c r="Z854" s="2" t="s">
        <v>532</v>
      </c>
      <c r="AA854" s="2" t="s">
        <v>532</v>
      </c>
      <c r="AB854" s="2">
        <v>0.22500000000000001</v>
      </c>
      <c r="AC854" s="110">
        <v>0.28604861100000001</v>
      </c>
      <c r="AD854" s="44">
        <f t="shared" si="189"/>
        <v>0</v>
      </c>
      <c r="AE854" s="44">
        <f t="shared" si="190"/>
        <v>0</v>
      </c>
      <c r="AF854" s="44">
        <f t="shared" si="191"/>
        <v>11.014875531530011</v>
      </c>
      <c r="AG854" s="44">
        <f t="shared" si="192"/>
        <v>31.777196729963663</v>
      </c>
      <c r="AH854" s="44">
        <f t="shared" si="193"/>
        <v>42.792072261493672</v>
      </c>
      <c r="AI854" s="44">
        <v>80.83</v>
      </c>
      <c r="AJ854" s="111">
        <f t="shared" si="194"/>
        <v>0.52940829223671504</v>
      </c>
      <c r="AK854" s="2">
        <f t="shared" si="195"/>
        <v>6090</v>
      </c>
    </row>
    <row r="855" spans="1:37">
      <c r="A855" s="2">
        <v>105</v>
      </c>
      <c r="B855" s="2" t="s">
        <v>160</v>
      </c>
      <c r="C855" s="2" t="s">
        <v>19</v>
      </c>
      <c r="D855" s="2" t="s">
        <v>419</v>
      </c>
      <c r="E855" s="2" t="s">
        <v>767</v>
      </c>
      <c r="F855" s="2" t="s">
        <v>64</v>
      </c>
      <c r="H855" s="2" t="s">
        <v>881</v>
      </c>
      <c r="I855" s="2">
        <v>9248</v>
      </c>
      <c r="J855" s="193">
        <v>1222</v>
      </c>
      <c r="K855" s="110">
        <f t="shared" si="182"/>
        <v>0.13213667820069205</v>
      </c>
      <c r="L855" s="44">
        <f t="shared" si="183"/>
        <v>0</v>
      </c>
      <c r="M855" s="44">
        <f t="shared" si="184"/>
        <v>0</v>
      </c>
      <c r="N855" s="44">
        <f t="shared" si="185"/>
        <v>1.5001847073199999</v>
      </c>
      <c r="O855" s="44">
        <f t="shared" si="186"/>
        <v>4.6098152926799996</v>
      </c>
      <c r="P855" s="2">
        <v>1620261</v>
      </c>
      <c r="Q855" s="193">
        <v>8.9766462560000004</v>
      </c>
      <c r="R855" s="111">
        <v>0</v>
      </c>
      <c r="S855" s="111">
        <v>0</v>
      </c>
      <c r="T855" s="111">
        <v>0.245529412</v>
      </c>
      <c r="U855" s="111">
        <v>0.754470588</v>
      </c>
      <c r="V855" s="110">
        <f t="shared" si="187"/>
        <v>0.13213667820069205</v>
      </c>
      <c r="W855" s="110">
        <v>0.34159375000000003</v>
      </c>
      <c r="X855" s="110">
        <v>0.271740127</v>
      </c>
      <c r="Y855" s="110">
        <f t="shared" si="188"/>
        <v>0.27174012666883507</v>
      </c>
      <c r="Z855" s="2" t="s">
        <v>532</v>
      </c>
      <c r="AA855" s="2" t="s">
        <v>532</v>
      </c>
      <c r="AB855" s="2">
        <v>0.22500000000000001</v>
      </c>
      <c r="AC855" s="110">
        <v>0.28695089299999998</v>
      </c>
      <c r="AD855" s="44">
        <f t="shared" si="189"/>
        <v>0</v>
      </c>
      <c r="AE855" s="44">
        <f t="shared" si="190"/>
        <v>0</v>
      </c>
      <c r="AF855" s="44">
        <f t="shared" si="191"/>
        <v>2.9568640581277195</v>
      </c>
      <c r="AG855" s="44">
        <f t="shared" si="192"/>
        <v>11.587645785644341</v>
      </c>
      <c r="AH855" s="44">
        <f t="shared" si="193"/>
        <v>14.54450984377206</v>
      </c>
      <c r="AI855" s="44">
        <v>80.83</v>
      </c>
      <c r="AJ855" s="111">
        <f t="shared" si="194"/>
        <v>0.17993950072710702</v>
      </c>
      <c r="AK855" s="2">
        <f t="shared" si="195"/>
        <v>2037</v>
      </c>
    </row>
    <row r="856" spans="1:37">
      <c r="A856" s="2">
        <v>106</v>
      </c>
      <c r="B856" s="2" t="s">
        <v>161</v>
      </c>
      <c r="C856" s="2" t="s">
        <v>19</v>
      </c>
      <c r="D856" s="2" t="s">
        <v>419</v>
      </c>
      <c r="E856" s="2" t="s">
        <v>767</v>
      </c>
      <c r="F856" s="2" t="s">
        <v>64</v>
      </c>
      <c r="H856" s="2" t="s">
        <v>881</v>
      </c>
      <c r="I856" s="2">
        <v>34799</v>
      </c>
      <c r="J856" s="193">
        <v>3894</v>
      </c>
      <c r="K856" s="110">
        <f t="shared" si="182"/>
        <v>0.11189976723469065</v>
      </c>
      <c r="L856" s="44">
        <f t="shared" si="183"/>
        <v>0</v>
      </c>
      <c r="M856" s="44">
        <f t="shared" si="184"/>
        <v>0</v>
      </c>
      <c r="N856" s="44">
        <f t="shared" si="185"/>
        <v>5.7068800288500006</v>
      </c>
      <c r="O856" s="44">
        <f t="shared" si="186"/>
        <v>13.763119971149999</v>
      </c>
      <c r="P856" s="2">
        <v>1160491</v>
      </c>
      <c r="Q856" s="193">
        <v>39.693608591999997</v>
      </c>
      <c r="R856" s="111">
        <v>0</v>
      </c>
      <c r="S856" s="111">
        <v>0</v>
      </c>
      <c r="T856" s="111">
        <v>0.29311145500000002</v>
      </c>
      <c r="U856" s="111">
        <v>0.70688854499999998</v>
      </c>
      <c r="V856" s="110">
        <f t="shared" si="187"/>
        <v>0.11189976723469065</v>
      </c>
      <c r="W856" s="110">
        <v>0.34425</v>
      </c>
      <c r="X856" s="110">
        <v>0.270079923</v>
      </c>
      <c r="Y856" s="110">
        <f t="shared" si="188"/>
        <v>0.27007992320296292</v>
      </c>
      <c r="Z856" s="2" t="s">
        <v>532</v>
      </c>
      <c r="AA856" s="2" t="s">
        <v>532</v>
      </c>
      <c r="AB856" s="2">
        <v>0.22500000000000001</v>
      </c>
      <c r="AC856" s="110">
        <v>0.288772321</v>
      </c>
      <c r="AD856" s="44">
        <f t="shared" si="189"/>
        <v>0</v>
      </c>
      <c r="AE856" s="44">
        <f t="shared" si="190"/>
        <v>0</v>
      </c>
      <c r="AF856" s="44">
        <f t="shared" si="191"/>
        <v>11.24826053686335</v>
      </c>
      <c r="AG856" s="44">
        <f t="shared" si="192"/>
        <v>34.815814940849044</v>
      </c>
      <c r="AH856" s="44">
        <f t="shared" si="193"/>
        <v>46.064075477712393</v>
      </c>
      <c r="AI856" s="44">
        <v>80.83</v>
      </c>
      <c r="AJ856" s="111">
        <f t="shared" si="194"/>
        <v>0.56988835182125941</v>
      </c>
      <c r="AK856" s="2">
        <f t="shared" si="195"/>
        <v>6490</v>
      </c>
    </row>
    <row r="857" spans="1:37">
      <c r="A857" s="2">
        <v>107</v>
      </c>
      <c r="B857" s="2" t="s">
        <v>162</v>
      </c>
      <c r="C857" s="2" t="s">
        <v>19</v>
      </c>
      <c r="D857" s="2" t="s">
        <v>419</v>
      </c>
      <c r="E857" s="2" t="s">
        <v>767</v>
      </c>
      <c r="F857" s="2" t="s">
        <v>64</v>
      </c>
      <c r="H857" s="2" t="s">
        <v>881</v>
      </c>
      <c r="I857" s="2">
        <v>226568</v>
      </c>
      <c r="J857" s="193">
        <v>2935</v>
      </c>
      <c r="K857" s="110">
        <f t="shared" si="182"/>
        <v>1.2954168285018185E-2</v>
      </c>
      <c r="L857" s="44">
        <f t="shared" si="183"/>
        <v>0</v>
      </c>
      <c r="M857" s="44">
        <f t="shared" si="184"/>
        <v>0.69490440917500007</v>
      </c>
      <c r="N857" s="44">
        <f t="shared" si="185"/>
        <v>7.0187195389249988</v>
      </c>
      <c r="O857" s="44">
        <f t="shared" si="186"/>
        <v>6.9613760518999985</v>
      </c>
      <c r="P857" s="2">
        <v>1298457</v>
      </c>
      <c r="Q857" s="193">
        <v>24.301754917</v>
      </c>
      <c r="R857" s="111">
        <v>0</v>
      </c>
      <c r="S857" s="111">
        <v>4.7352941000000003E-2</v>
      </c>
      <c r="T857" s="111">
        <v>0.47827731099999998</v>
      </c>
      <c r="U857" s="111">
        <v>0.47436974799999998</v>
      </c>
      <c r="V857" s="110">
        <f t="shared" si="187"/>
        <v>1.2340750318513647E-2</v>
      </c>
      <c r="W857" s="110">
        <v>0.33946875000000004</v>
      </c>
      <c r="X857" s="110">
        <v>0.25766234900000001</v>
      </c>
      <c r="Y857" s="110">
        <f t="shared" si="188"/>
        <v>0.25374804360787495</v>
      </c>
      <c r="Z857" s="2" t="s">
        <v>532</v>
      </c>
      <c r="AA857" s="2">
        <v>0.17499999999999999</v>
      </c>
      <c r="AB857" s="2">
        <v>0.22500000000000001</v>
      </c>
      <c r="AC857" s="110">
        <v>0.29059374999999998</v>
      </c>
      <c r="AD857" s="44">
        <f t="shared" si="189"/>
        <v>0</v>
      </c>
      <c r="AE857" s="44">
        <f t="shared" si="190"/>
        <v>1.0652884592652749</v>
      </c>
      <c r="AF857" s="44">
        <f t="shared" si="191"/>
        <v>13.833896211221171</v>
      </c>
      <c r="AG857" s="44">
        <f t="shared" si="192"/>
        <v>17.720887579436702</v>
      </c>
      <c r="AH857" s="44">
        <f t="shared" si="193"/>
        <v>31.554783790657872</v>
      </c>
      <c r="AI857" s="44">
        <v>80.83</v>
      </c>
      <c r="AJ857" s="111">
        <f t="shared" si="194"/>
        <v>0.39038455759814267</v>
      </c>
      <c r="AK857" s="2">
        <f t="shared" si="195"/>
        <v>4660</v>
      </c>
    </row>
    <row r="858" spans="1:37">
      <c r="A858" s="2">
        <v>108</v>
      </c>
      <c r="B858" s="2" t="s">
        <v>163</v>
      </c>
      <c r="C858" s="2" t="s">
        <v>19</v>
      </c>
      <c r="D858" s="2" t="s">
        <v>419</v>
      </c>
      <c r="E858" s="2" t="s">
        <v>767</v>
      </c>
      <c r="F858" s="2" t="s">
        <v>64</v>
      </c>
      <c r="H858" s="2" t="s">
        <v>881</v>
      </c>
      <c r="I858" s="2">
        <v>1019</v>
      </c>
      <c r="J858" s="193">
        <v>26</v>
      </c>
      <c r="K858" s="110">
        <f t="shared" si="182"/>
        <v>2.5515210991167811E-2</v>
      </c>
      <c r="L858" s="44">
        <f t="shared" si="183"/>
        <v>0</v>
      </c>
      <c r="M858" s="44">
        <f t="shared" si="184"/>
        <v>0</v>
      </c>
      <c r="N858" s="44">
        <f t="shared" si="185"/>
        <v>0</v>
      </c>
      <c r="O858" s="44">
        <f t="shared" si="186"/>
        <v>0.13</v>
      </c>
      <c r="P858" s="2">
        <v>28983</v>
      </c>
      <c r="Q858" s="193">
        <v>14.486468792</v>
      </c>
      <c r="R858" s="111">
        <v>0</v>
      </c>
      <c r="S858" s="111">
        <v>0</v>
      </c>
      <c r="T858" s="111">
        <v>0</v>
      </c>
      <c r="U858" s="111">
        <v>1</v>
      </c>
      <c r="V858" s="110">
        <f t="shared" si="187"/>
        <v>2.5515210991167811E-2</v>
      </c>
      <c r="W858" s="110">
        <v>0.44306249999999997</v>
      </c>
      <c r="X858" s="110">
        <v>0.3686875</v>
      </c>
      <c r="Y858" s="110">
        <f t="shared" si="188"/>
        <v>0.3686875</v>
      </c>
      <c r="Z858" s="2" t="s">
        <v>532</v>
      </c>
      <c r="AA858" s="2" t="s">
        <v>532</v>
      </c>
      <c r="AB858" s="2" t="s">
        <v>532</v>
      </c>
      <c r="AC858" s="110">
        <v>0.3686875</v>
      </c>
      <c r="AD858" s="44">
        <f t="shared" si="189"/>
        <v>0</v>
      </c>
      <c r="AE858" s="44">
        <f t="shared" si="190"/>
        <v>0</v>
      </c>
      <c r="AF858" s="44">
        <f t="shared" si="191"/>
        <v>0</v>
      </c>
      <c r="AG858" s="44">
        <f t="shared" si="192"/>
        <v>0.41986132500000001</v>
      </c>
      <c r="AH858" s="44">
        <f t="shared" si="193"/>
        <v>0.41986132500000001</v>
      </c>
      <c r="AI858" s="44">
        <v>80.83</v>
      </c>
      <c r="AJ858" s="111">
        <f t="shared" si="194"/>
        <v>5.1943749226772244E-3</v>
      </c>
      <c r="AK858" s="2">
        <f t="shared" si="195"/>
        <v>43</v>
      </c>
    </row>
    <row r="859" spans="1:37">
      <c r="A859" s="2">
        <v>109</v>
      </c>
      <c r="B859" s="2" t="s">
        <v>164</v>
      </c>
      <c r="C859" s="2" t="s">
        <v>18</v>
      </c>
      <c r="D859" s="2" t="s">
        <v>420</v>
      </c>
      <c r="E859" s="2" t="s">
        <v>767</v>
      </c>
      <c r="F859" s="2" t="s">
        <v>64</v>
      </c>
      <c r="H859" s="2" t="s">
        <v>881</v>
      </c>
      <c r="I859" s="2">
        <v>12055</v>
      </c>
      <c r="J859" s="193">
        <v>2820</v>
      </c>
      <c r="K859" s="110">
        <f t="shared" si="182"/>
        <v>0.23392783077561177</v>
      </c>
      <c r="L859" s="44">
        <f t="shared" si="183"/>
        <v>0</v>
      </c>
      <c r="M859" s="44">
        <f t="shared" si="184"/>
        <v>0</v>
      </c>
      <c r="N859" s="44">
        <f t="shared" si="185"/>
        <v>6.1376470638000002</v>
      </c>
      <c r="O859" s="44">
        <f t="shared" si="186"/>
        <v>7.9623529362000012</v>
      </c>
      <c r="P859" s="2">
        <v>12142802</v>
      </c>
      <c r="Q859" s="193">
        <v>2.5092291050000002</v>
      </c>
      <c r="R859" s="111">
        <v>0</v>
      </c>
      <c r="S859" s="111">
        <v>0</v>
      </c>
      <c r="T859" s="111">
        <v>0.43529411800000001</v>
      </c>
      <c r="U859" s="111">
        <v>0.56470588200000005</v>
      </c>
      <c r="V859" s="110">
        <f t="shared" si="187"/>
        <v>0.23392783077561177</v>
      </c>
      <c r="W859" s="110">
        <v>0.27890624999999997</v>
      </c>
      <c r="X859" s="110">
        <v>0.246681176</v>
      </c>
      <c r="Y859" s="110">
        <f t="shared" si="188"/>
        <v>0.24668117645703752</v>
      </c>
      <c r="Z859" s="2" t="s">
        <v>532</v>
      </c>
      <c r="AA859" s="2" t="s">
        <v>532</v>
      </c>
      <c r="AB859" s="2">
        <v>0.22500000000000001</v>
      </c>
      <c r="AC859" s="110">
        <v>0.26339374999999998</v>
      </c>
      <c r="AD859" s="44">
        <f t="shared" si="189"/>
        <v>0</v>
      </c>
      <c r="AE859" s="44">
        <f t="shared" si="190"/>
        <v>0</v>
      </c>
      <c r="AF859" s="44">
        <f t="shared" si="191"/>
        <v>12.097302362749803</v>
      </c>
      <c r="AG859" s="44">
        <f t="shared" si="192"/>
        <v>18.371769828517646</v>
      </c>
      <c r="AH859" s="44">
        <f t="shared" si="193"/>
        <v>30.46907219126745</v>
      </c>
      <c r="AI859" s="44">
        <v>442.37194444400001</v>
      </c>
      <c r="AJ859" s="111">
        <f t="shared" si="194"/>
        <v>6.8876592591247704E-2</v>
      </c>
      <c r="AK859" s="2">
        <f t="shared" si="195"/>
        <v>4700</v>
      </c>
    </row>
    <row r="860" spans="1:37">
      <c r="A860" s="2">
        <v>110</v>
      </c>
      <c r="B860" s="2" t="s">
        <v>165</v>
      </c>
      <c r="C860" s="2" t="s">
        <v>18</v>
      </c>
      <c r="D860" s="2" t="s">
        <v>420</v>
      </c>
      <c r="E860" s="2" t="s">
        <v>767</v>
      </c>
      <c r="F860" s="2" t="s">
        <v>64</v>
      </c>
      <c r="H860" s="2" t="s">
        <v>881</v>
      </c>
      <c r="I860" s="2">
        <v>25710</v>
      </c>
      <c r="J860" s="193">
        <v>12682</v>
      </c>
      <c r="K860" s="110">
        <f t="shared" si="182"/>
        <v>0.49327110073901204</v>
      </c>
      <c r="L860" s="44">
        <f t="shared" si="183"/>
        <v>0</v>
      </c>
      <c r="M860" s="44">
        <f t="shared" si="184"/>
        <v>0</v>
      </c>
      <c r="N860" s="44">
        <f t="shared" si="185"/>
        <v>36.774409086840002</v>
      </c>
      <c r="O860" s="44">
        <f t="shared" si="186"/>
        <v>26.635590913159998</v>
      </c>
      <c r="P860" s="2">
        <v>1339568</v>
      </c>
      <c r="Q860" s="193">
        <v>99.727944566000005</v>
      </c>
      <c r="R860" s="111">
        <v>0</v>
      </c>
      <c r="S860" s="111">
        <v>0</v>
      </c>
      <c r="T860" s="111">
        <v>0.57994652400000002</v>
      </c>
      <c r="U860" s="111">
        <v>0.42005347599999998</v>
      </c>
      <c r="V860" s="110">
        <f t="shared" si="187"/>
        <v>0.49327110073901204</v>
      </c>
      <c r="W860" s="110">
        <v>0.27359375000000002</v>
      </c>
      <c r="X860" s="110">
        <v>0.24050259900000001</v>
      </c>
      <c r="Y860" s="110">
        <f t="shared" si="188"/>
        <v>0.24050259859862499</v>
      </c>
      <c r="Z860" s="2" t="s">
        <v>532</v>
      </c>
      <c r="AA860" s="2" t="s">
        <v>532</v>
      </c>
      <c r="AB860" s="2">
        <v>0.22500000000000001</v>
      </c>
      <c r="AC860" s="110">
        <v>0.26190625000000001</v>
      </c>
      <c r="AD860" s="44">
        <f t="shared" si="189"/>
        <v>0</v>
      </c>
      <c r="AE860" s="44">
        <f t="shared" si="190"/>
        <v>0</v>
      </c>
      <c r="AF860" s="44">
        <f t="shared" si="191"/>
        <v>72.482360310161653</v>
      </c>
      <c r="AG860" s="44">
        <f t="shared" si="192"/>
        <v>61.11000293757435</v>
      </c>
      <c r="AH860" s="44">
        <f t="shared" si="193"/>
        <v>133.59236324773599</v>
      </c>
      <c r="AI860" s="44">
        <v>442.37194444400001</v>
      </c>
      <c r="AJ860" s="111">
        <f t="shared" si="194"/>
        <v>0.30199103927271653</v>
      </c>
      <c r="AK860" s="2">
        <f t="shared" si="195"/>
        <v>21137</v>
      </c>
    </row>
    <row r="861" spans="1:37">
      <c r="A861" s="2">
        <v>111</v>
      </c>
      <c r="B861" s="2" t="s">
        <v>166</v>
      </c>
      <c r="C861" s="2" t="s">
        <v>18</v>
      </c>
      <c r="D861" s="2" t="s">
        <v>420</v>
      </c>
      <c r="E861" s="2" t="s">
        <v>767</v>
      </c>
      <c r="F861" s="2" t="s">
        <v>64</v>
      </c>
      <c r="H861" s="2" t="s">
        <v>881</v>
      </c>
      <c r="I861" s="2">
        <v>19459</v>
      </c>
      <c r="J861" s="193">
        <v>10014</v>
      </c>
      <c r="K861" s="110">
        <f t="shared" si="182"/>
        <v>0.51462048409476335</v>
      </c>
      <c r="L861" s="44">
        <f t="shared" si="183"/>
        <v>0</v>
      </c>
      <c r="M861" s="44">
        <f t="shared" si="184"/>
        <v>0</v>
      </c>
      <c r="N861" s="44">
        <f t="shared" si="185"/>
        <v>10.214815498649999</v>
      </c>
      <c r="O861" s="44">
        <f t="shared" si="186"/>
        <v>39.855184501349996</v>
      </c>
      <c r="P861" s="2">
        <v>1935561</v>
      </c>
      <c r="Q861" s="193">
        <v>62.065466751000002</v>
      </c>
      <c r="R861" s="111">
        <v>0</v>
      </c>
      <c r="S861" s="111">
        <v>0</v>
      </c>
      <c r="T861" s="111">
        <v>0.20401069499999999</v>
      </c>
      <c r="U861" s="111">
        <v>0.79598930499999998</v>
      </c>
      <c r="V861" s="110">
        <f t="shared" si="187"/>
        <v>0.51462048409476335</v>
      </c>
      <c r="W861" s="110">
        <v>0.31609374999999995</v>
      </c>
      <c r="X861" s="110">
        <v>0.27388937899999999</v>
      </c>
      <c r="Y861" s="110">
        <f t="shared" si="188"/>
        <v>0.2738893789449181</v>
      </c>
      <c r="Z861" s="2" t="s">
        <v>532</v>
      </c>
      <c r="AA861" s="2" t="s">
        <v>532</v>
      </c>
      <c r="AB861" s="2">
        <v>0.22500000000000001</v>
      </c>
      <c r="AC861" s="110">
        <v>0.286419643</v>
      </c>
      <c r="AD861" s="44">
        <f t="shared" si="189"/>
        <v>0</v>
      </c>
      <c r="AE861" s="44">
        <f t="shared" si="190"/>
        <v>0</v>
      </c>
      <c r="AF861" s="44">
        <f t="shared" si="191"/>
        <v>20.13340134783915</v>
      </c>
      <c r="AG861" s="44">
        <f t="shared" si="192"/>
        <v>99.998095597203999</v>
      </c>
      <c r="AH861" s="44">
        <f t="shared" si="193"/>
        <v>120.13149694504315</v>
      </c>
      <c r="AI861" s="44">
        <v>442.37194444400001</v>
      </c>
      <c r="AJ861" s="111">
        <f t="shared" si="194"/>
        <v>0.27156219659461389</v>
      </c>
      <c r="AK861" s="2">
        <f t="shared" si="195"/>
        <v>16690</v>
      </c>
    </row>
    <row r="862" spans="1:37">
      <c r="A862" s="2">
        <v>112</v>
      </c>
      <c r="B862" s="2" t="s">
        <v>167</v>
      </c>
      <c r="C862" s="2" t="s">
        <v>18</v>
      </c>
      <c r="D862" s="2" t="s">
        <v>420</v>
      </c>
      <c r="E862" s="2" t="s">
        <v>767</v>
      </c>
      <c r="F862" s="2" t="s">
        <v>64</v>
      </c>
      <c r="H862" s="2" t="s">
        <v>881</v>
      </c>
      <c r="I862" s="2">
        <v>12325</v>
      </c>
      <c r="J862" s="193">
        <v>4713</v>
      </c>
      <c r="K862" s="110">
        <f t="shared" si="182"/>
        <v>0.38239350912778902</v>
      </c>
      <c r="L862" s="44">
        <f t="shared" si="183"/>
        <v>0</v>
      </c>
      <c r="M862" s="44">
        <f t="shared" si="184"/>
        <v>0</v>
      </c>
      <c r="N862" s="44">
        <f t="shared" si="185"/>
        <v>0</v>
      </c>
      <c r="O862" s="44">
        <f t="shared" si="186"/>
        <v>23.565000000000001</v>
      </c>
      <c r="P862" s="2">
        <v>1864114</v>
      </c>
      <c r="Q862" s="193">
        <v>33.427142639000003</v>
      </c>
      <c r="R862" s="111">
        <v>0</v>
      </c>
      <c r="S862" s="111">
        <v>0</v>
      </c>
      <c r="T862" s="111">
        <v>0</v>
      </c>
      <c r="U862" s="111">
        <v>1</v>
      </c>
      <c r="V862" s="110">
        <f t="shared" si="187"/>
        <v>0.38239350912778902</v>
      </c>
      <c r="W862" s="110">
        <v>0.36231249999999998</v>
      </c>
      <c r="X862" s="110">
        <v>0.30185624999999999</v>
      </c>
      <c r="Y862" s="110">
        <f t="shared" si="188"/>
        <v>0.30185624999999999</v>
      </c>
      <c r="Z862" s="2" t="s">
        <v>532</v>
      </c>
      <c r="AA862" s="2" t="s">
        <v>532</v>
      </c>
      <c r="AB862" s="2" t="s">
        <v>532</v>
      </c>
      <c r="AC862" s="110">
        <v>0.30185624999999999</v>
      </c>
      <c r="AD862" s="44">
        <f t="shared" si="189"/>
        <v>0</v>
      </c>
      <c r="AE862" s="44">
        <f t="shared" si="190"/>
        <v>0</v>
      </c>
      <c r="AF862" s="44">
        <f t="shared" si="191"/>
        <v>0</v>
      </c>
      <c r="AG862" s="44">
        <f t="shared" si="192"/>
        <v>62.312004573750002</v>
      </c>
      <c r="AH862" s="44">
        <f t="shared" si="193"/>
        <v>62.312004573750002</v>
      </c>
      <c r="AI862" s="44">
        <v>442.37194444400001</v>
      </c>
      <c r="AJ862" s="111">
        <f t="shared" si="194"/>
        <v>0.14085885272870893</v>
      </c>
      <c r="AK862" s="2">
        <f t="shared" si="195"/>
        <v>7855</v>
      </c>
    </row>
    <row r="863" spans="1:37">
      <c r="A863" s="2">
        <v>113</v>
      </c>
      <c r="B863" s="2" t="s">
        <v>168</v>
      </c>
      <c r="C863" s="2" t="s">
        <v>18</v>
      </c>
      <c r="D863" s="2" t="s">
        <v>420</v>
      </c>
      <c r="E863" s="2" t="s">
        <v>767</v>
      </c>
      <c r="F863" s="2" t="s">
        <v>64</v>
      </c>
      <c r="H863" s="2" t="s">
        <v>881</v>
      </c>
      <c r="I863" s="2">
        <v>39565</v>
      </c>
      <c r="J863" s="193">
        <v>21057</v>
      </c>
      <c r="K863" s="110">
        <f t="shared" si="182"/>
        <v>0.53221281435612289</v>
      </c>
      <c r="L863" s="44">
        <f t="shared" si="183"/>
        <v>0</v>
      </c>
      <c r="M863" s="44">
        <f t="shared" si="184"/>
        <v>0</v>
      </c>
      <c r="N863" s="44">
        <f t="shared" si="185"/>
        <v>33.797369709855005</v>
      </c>
      <c r="O863" s="44">
        <f t="shared" si="186"/>
        <v>71.487630290144992</v>
      </c>
      <c r="P863" s="2">
        <v>2587004</v>
      </c>
      <c r="Q863" s="193">
        <v>93.078320942000005</v>
      </c>
      <c r="R863" s="111">
        <v>0</v>
      </c>
      <c r="S863" s="111">
        <v>0</v>
      </c>
      <c r="T863" s="111">
        <v>0.321008403</v>
      </c>
      <c r="U863" s="111">
        <v>0.678991597</v>
      </c>
      <c r="V863" s="110">
        <f t="shared" si="187"/>
        <v>0.53221281435612289</v>
      </c>
      <c r="W863" s="110">
        <v>0.30121874999999998</v>
      </c>
      <c r="X863" s="110">
        <v>0.261080859</v>
      </c>
      <c r="Y863" s="110">
        <f t="shared" si="188"/>
        <v>0.26108085910491574</v>
      </c>
      <c r="Z863" s="2" t="s">
        <v>532</v>
      </c>
      <c r="AA863" s="2" t="s">
        <v>532</v>
      </c>
      <c r="AB863" s="2">
        <v>0.22500000000000001</v>
      </c>
      <c r="AC863" s="110">
        <v>0.278138889</v>
      </c>
      <c r="AD863" s="44">
        <f t="shared" si="189"/>
        <v>0</v>
      </c>
      <c r="AE863" s="44">
        <f t="shared" si="190"/>
        <v>0</v>
      </c>
      <c r="AF863" s="44">
        <f t="shared" si="191"/>
        <v>66.614615698124211</v>
      </c>
      <c r="AG863" s="44">
        <f t="shared" si="192"/>
        <v>174.17937297941862</v>
      </c>
      <c r="AH863" s="44">
        <f t="shared" si="193"/>
        <v>240.79398867754281</v>
      </c>
      <c r="AI863" s="44">
        <v>442.37194444400001</v>
      </c>
      <c r="AJ863" s="111">
        <f t="shared" si="194"/>
        <v>0.54432472877588867</v>
      </c>
      <c r="AK863" s="2">
        <f t="shared" si="195"/>
        <v>35095</v>
      </c>
    </row>
    <row r="864" spans="1:37">
      <c r="A864" s="2">
        <v>114</v>
      </c>
      <c r="B864" s="2" t="s">
        <v>169</v>
      </c>
      <c r="C864" s="2" t="s">
        <v>18</v>
      </c>
      <c r="D864" s="2" t="s">
        <v>420</v>
      </c>
      <c r="E864" s="2" t="s">
        <v>767</v>
      </c>
      <c r="F864" s="2" t="s">
        <v>64</v>
      </c>
      <c r="H864" s="2" t="s">
        <v>881</v>
      </c>
      <c r="I864" s="2">
        <v>17715</v>
      </c>
      <c r="J864" s="193">
        <v>8834</v>
      </c>
      <c r="K864" s="110">
        <f t="shared" si="182"/>
        <v>0.49867344058707308</v>
      </c>
      <c r="L864" s="44">
        <f t="shared" si="183"/>
        <v>0</v>
      </c>
      <c r="M864" s="44">
        <f t="shared" si="184"/>
        <v>0</v>
      </c>
      <c r="N864" s="44">
        <f t="shared" si="185"/>
        <v>0</v>
      </c>
      <c r="O864" s="44">
        <f t="shared" si="186"/>
        <v>44.17</v>
      </c>
      <c r="P864" s="2">
        <v>1479133</v>
      </c>
      <c r="Q864" s="193">
        <v>83.590871616000001</v>
      </c>
      <c r="R864" s="111">
        <v>0</v>
      </c>
      <c r="S864" s="111">
        <v>0</v>
      </c>
      <c r="T864" s="111">
        <v>0</v>
      </c>
      <c r="U864" s="111">
        <v>1</v>
      </c>
      <c r="V864" s="110">
        <f t="shared" si="187"/>
        <v>0.49867344058707308</v>
      </c>
      <c r="W864" s="110">
        <v>0.39365624999999999</v>
      </c>
      <c r="X864" s="110">
        <v>0.31954687500000001</v>
      </c>
      <c r="Y864" s="110">
        <f t="shared" si="188"/>
        <v>0.31954687500000001</v>
      </c>
      <c r="Z864" s="2" t="s">
        <v>532</v>
      </c>
      <c r="AA864" s="2" t="s">
        <v>532</v>
      </c>
      <c r="AB864" s="2" t="s">
        <v>532</v>
      </c>
      <c r="AC864" s="110">
        <v>0.31954687500000001</v>
      </c>
      <c r="AD864" s="44">
        <f t="shared" si="189"/>
        <v>0</v>
      </c>
      <c r="AE864" s="44">
        <f t="shared" si="190"/>
        <v>0</v>
      </c>
      <c r="AF864" s="44">
        <f t="shared" si="191"/>
        <v>0</v>
      </c>
      <c r="AG864" s="44">
        <f t="shared" si="192"/>
        <v>123.64201670625002</v>
      </c>
      <c r="AH864" s="44">
        <f t="shared" si="193"/>
        <v>123.64201670625002</v>
      </c>
      <c r="AI864" s="44">
        <v>442.37194444400001</v>
      </c>
      <c r="AJ864" s="111">
        <f t="shared" si="194"/>
        <v>0.27949787109951296</v>
      </c>
      <c r="AK864" s="2">
        <f t="shared" si="195"/>
        <v>14723</v>
      </c>
    </row>
    <row r="865" spans="1:37">
      <c r="A865" s="2">
        <v>115</v>
      </c>
      <c r="B865" s="2" t="s">
        <v>170</v>
      </c>
      <c r="C865" s="2" t="s">
        <v>18</v>
      </c>
      <c r="D865" s="2" t="s">
        <v>420</v>
      </c>
      <c r="E865" s="2" t="s">
        <v>767</v>
      </c>
      <c r="F865" s="2" t="s">
        <v>64</v>
      </c>
      <c r="H865" s="2" t="s">
        <v>881</v>
      </c>
      <c r="I865" s="2">
        <v>31764</v>
      </c>
      <c r="J865" s="193">
        <v>14882</v>
      </c>
      <c r="K865" s="110">
        <f t="shared" si="182"/>
        <v>0.4685178189144944</v>
      </c>
      <c r="L865" s="44">
        <f t="shared" si="183"/>
        <v>0</v>
      </c>
      <c r="M865" s="44">
        <f t="shared" si="184"/>
        <v>0</v>
      </c>
      <c r="N865" s="44">
        <f t="shared" si="185"/>
        <v>44.369554200300001</v>
      </c>
      <c r="O865" s="44">
        <f t="shared" si="186"/>
        <v>30.040445799699999</v>
      </c>
      <c r="P865" s="2">
        <v>1640685</v>
      </c>
      <c r="Q865" s="193">
        <v>95.821533646999995</v>
      </c>
      <c r="R865" s="111">
        <v>0</v>
      </c>
      <c r="S865" s="111">
        <v>0</v>
      </c>
      <c r="T865" s="111">
        <v>0.59628482999999999</v>
      </c>
      <c r="U865" s="111">
        <v>0.40371517000000001</v>
      </c>
      <c r="V865" s="110">
        <f t="shared" si="187"/>
        <v>0.4685178189144944</v>
      </c>
      <c r="W865" s="110">
        <v>0.28634374999999995</v>
      </c>
      <c r="X865" s="110">
        <v>0.24118645499999999</v>
      </c>
      <c r="Y865" s="110">
        <f t="shared" si="188"/>
        <v>0.2411864550971875</v>
      </c>
      <c r="Z865" s="2" t="s">
        <v>532</v>
      </c>
      <c r="AA865" s="2" t="s">
        <v>532</v>
      </c>
      <c r="AB865" s="2">
        <v>0.22500000000000001</v>
      </c>
      <c r="AC865" s="110">
        <v>0.26509375000000002</v>
      </c>
      <c r="AD865" s="44">
        <f t="shared" si="189"/>
        <v>0</v>
      </c>
      <c r="AE865" s="44">
        <f t="shared" si="190"/>
        <v>0</v>
      </c>
      <c r="AF865" s="44">
        <f t="shared" si="191"/>
        <v>87.452391328791322</v>
      </c>
      <c r="AG865" s="44">
        <f t="shared" si="192"/>
        <v>69.760561595536601</v>
      </c>
      <c r="AH865" s="44">
        <f t="shared" si="193"/>
        <v>157.21295292432791</v>
      </c>
      <c r="AI865" s="44">
        <v>442.37194444400001</v>
      </c>
      <c r="AJ865" s="111">
        <f t="shared" si="194"/>
        <v>0.35538635507711214</v>
      </c>
      <c r="AK865" s="2">
        <f t="shared" si="195"/>
        <v>24803</v>
      </c>
    </row>
    <row r="866" spans="1:37">
      <c r="A866" s="2">
        <v>116</v>
      </c>
      <c r="B866" s="2" t="s">
        <v>171</v>
      </c>
      <c r="C866" s="2" t="s">
        <v>18</v>
      </c>
      <c r="D866" s="2" t="s">
        <v>420</v>
      </c>
      <c r="E866" s="2" t="s">
        <v>767</v>
      </c>
      <c r="F866" s="2" t="s">
        <v>64</v>
      </c>
      <c r="H866" s="2" t="s">
        <v>881</v>
      </c>
      <c r="I866" s="2">
        <v>12434</v>
      </c>
      <c r="J866" s="193">
        <v>5419</v>
      </c>
      <c r="K866" s="110">
        <f t="shared" si="182"/>
        <v>0.4358211355959466</v>
      </c>
      <c r="L866" s="44">
        <f t="shared" si="183"/>
        <v>0</v>
      </c>
      <c r="M866" s="44">
        <f t="shared" si="184"/>
        <v>0</v>
      </c>
      <c r="N866" s="44">
        <f t="shared" si="185"/>
        <v>5.7746947605500001</v>
      </c>
      <c r="O866" s="44">
        <f t="shared" si="186"/>
        <v>21.320305239449997</v>
      </c>
      <c r="P866" s="2">
        <v>4094748</v>
      </c>
      <c r="Q866" s="193">
        <v>16.144703729</v>
      </c>
      <c r="R866" s="111">
        <v>0</v>
      </c>
      <c r="S866" s="111">
        <v>0</v>
      </c>
      <c r="T866" s="111">
        <v>0.21312769000000001</v>
      </c>
      <c r="U866" s="111">
        <v>0.78687231000000002</v>
      </c>
      <c r="V866" s="110">
        <f t="shared" si="187"/>
        <v>0.4358211355959466</v>
      </c>
      <c r="W866" s="110">
        <v>0.31290625</v>
      </c>
      <c r="X866" s="110">
        <v>0.278524881</v>
      </c>
      <c r="Y866" s="110">
        <f t="shared" si="188"/>
        <v>0.27852488085683152</v>
      </c>
      <c r="Z866" s="2" t="s">
        <v>532</v>
      </c>
      <c r="AA866" s="2" t="s">
        <v>532</v>
      </c>
      <c r="AB866" s="2">
        <v>0.22500000000000001</v>
      </c>
      <c r="AC866" s="110">
        <v>0.29302232099999997</v>
      </c>
      <c r="AD866" s="44">
        <f t="shared" si="189"/>
        <v>0</v>
      </c>
      <c r="AE866" s="44">
        <f t="shared" si="190"/>
        <v>0</v>
      </c>
      <c r="AF866" s="44">
        <f t="shared" si="191"/>
        <v>11.381923373044049</v>
      </c>
      <c r="AG866" s="44">
        <f t="shared" si="192"/>
        <v>54.726569853062777</v>
      </c>
      <c r="AH866" s="44">
        <f t="shared" si="193"/>
        <v>66.10849322610683</v>
      </c>
      <c r="AI866" s="44">
        <v>442.37194444400001</v>
      </c>
      <c r="AJ866" s="111">
        <f t="shared" si="194"/>
        <v>0.14944097169000176</v>
      </c>
      <c r="AK866" s="2">
        <f t="shared" si="195"/>
        <v>9032</v>
      </c>
    </row>
    <row r="867" spans="1:37">
      <c r="A867" s="2">
        <v>117</v>
      </c>
      <c r="B867" s="2" t="s">
        <v>172</v>
      </c>
      <c r="C867" s="2" t="s">
        <v>18</v>
      </c>
      <c r="D867" s="2" t="s">
        <v>420</v>
      </c>
      <c r="E867" s="2" t="s">
        <v>767</v>
      </c>
      <c r="F867" s="2" t="s">
        <v>64</v>
      </c>
      <c r="H867" s="2" t="s">
        <v>881</v>
      </c>
      <c r="I867" s="2">
        <v>23662</v>
      </c>
      <c r="J867" s="193">
        <v>8470</v>
      </c>
      <c r="K867" s="110">
        <f t="shared" si="182"/>
        <v>0.35795790719296761</v>
      </c>
      <c r="L867" s="44">
        <f t="shared" si="183"/>
        <v>0</v>
      </c>
      <c r="M867" s="44">
        <f t="shared" si="184"/>
        <v>19.660626932100001</v>
      </c>
      <c r="N867" s="44">
        <f t="shared" si="185"/>
        <v>22.689373067899997</v>
      </c>
      <c r="O867" s="44">
        <f t="shared" si="186"/>
        <v>0</v>
      </c>
      <c r="P867" s="2">
        <v>2333587</v>
      </c>
      <c r="Q867" s="193">
        <v>19.163954166</v>
      </c>
      <c r="R867" s="111">
        <v>0</v>
      </c>
      <c r="S867" s="111">
        <v>0.46424148599999998</v>
      </c>
      <c r="T867" s="111">
        <v>0.53575851399999996</v>
      </c>
      <c r="U867" s="111">
        <v>0</v>
      </c>
      <c r="V867" s="110">
        <f t="shared" si="187"/>
        <v>0.19177899643225421</v>
      </c>
      <c r="W867" s="110">
        <v>0.24384375</v>
      </c>
      <c r="X867" s="110">
        <v>0.22500000000000001</v>
      </c>
      <c r="Y867" s="110">
        <f t="shared" si="188"/>
        <v>0.20178792569999998</v>
      </c>
      <c r="Z867" s="2" t="s">
        <v>532</v>
      </c>
      <c r="AA867" s="2">
        <v>0.17499999999999999</v>
      </c>
      <c r="AB867" s="2">
        <v>0.22500000000000001</v>
      </c>
      <c r="AC867" s="110"/>
      <c r="AD867" s="44">
        <f t="shared" si="189"/>
        <v>0</v>
      </c>
      <c r="AE867" s="44">
        <f t="shared" si="190"/>
        <v>30.1397410869093</v>
      </c>
      <c r="AF867" s="44">
        <f t="shared" si="191"/>
        <v>44.720754316830892</v>
      </c>
      <c r="AG867" s="44">
        <f t="shared" si="192"/>
        <v>0</v>
      </c>
      <c r="AH867" s="44">
        <f t="shared" si="193"/>
        <v>44.720754316830892</v>
      </c>
      <c r="AI867" s="44">
        <v>442.37194444400001</v>
      </c>
      <c r="AJ867" s="111">
        <f t="shared" si="194"/>
        <v>0.10109310700758535</v>
      </c>
      <c r="AK867" s="2">
        <f t="shared" si="195"/>
        <v>7563</v>
      </c>
    </row>
    <row r="868" spans="1:37">
      <c r="A868" s="2">
        <v>118</v>
      </c>
      <c r="B868" s="2" t="s">
        <v>173</v>
      </c>
      <c r="C868" s="2" t="s">
        <v>18</v>
      </c>
      <c r="D868" s="2" t="s">
        <v>420</v>
      </c>
      <c r="E868" s="2" t="s">
        <v>767</v>
      </c>
      <c r="F868" s="2" t="s">
        <v>64</v>
      </c>
      <c r="H868" s="2" t="s">
        <v>881</v>
      </c>
      <c r="I868" s="2">
        <v>8313</v>
      </c>
      <c r="J868" s="193">
        <v>1648</v>
      </c>
      <c r="K868" s="110">
        <f t="shared" si="182"/>
        <v>0.19824371466377963</v>
      </c>
      <c r="L868" s="44">
        <f t="shared" si="183"/>
        <v>0</v>
      </c>
      <c r="M868" s="44">
        <f t="shared" si="184"/>
        <v>6.7697254864800005</v>
      </c>
      <c r="N868" s="44">
        <f t="shared" si="185"/>
        <v>1.4702745135200002</v>
      </c>
      <c r="O868" s="44">
        <f t="shared" si="186"/>
        <v>0</v>
      </c>
      <c r="P868" s="2">
        <v>1885149</v>
      </c>
      <c r="Q868" s="193">
        <v>1.5372318359999999</v>
      </c>
      <c r="R868" s="111">
        <v>0</v>
      </c>
      <c r="S868" s="111">
        <v>0.821568627</v>
      </c>
      <c r="T868" s="111">
        <v>0.178431373</v>
      </c>
      <c r="U868" s="111">
        <v>0</v>
      </c>
      <c r="V868" s="110">
        <f t="shared" si="187"/>
        <v>3.5372898196078431E-2</v>
      </c>
      <c r="W868" s="110">
        <v>0.22500000000000001</v>
      </c>
      <c r="X868" s="110">
        <v>0.22500000000000001</v>
      </c>
      <c r="Y868" s="110">
        <f t="shared" si="188"/>
        <v>0.18392156865000001</v>
      </c>
      <c r="Z868" s="2" t="s">
        <v>532</v>
      </c>
      <c r="AA868" s="2">
        <v>0.17499999999999999</v>
      </c>
      <c r="AB868" s="2">
        <v>0.22500000000000001</v>
      </c>
      <c r="AC868" s="110"/>
      <c r="AD868" s="44">
        <f t="shared" si="189"/>
        <v>0</v>
      </c>
      <c r="AE868" s="44">
        <f t="shared" si="190"/>
        <v>10.377989170773841</v>
      </c>
      <c r="AF868" s="44">
        <f t="shared" si="191"/>
        <v>2.8979110661479202</v>
      </c>
      <c r="AG868" s="44">
        <f t="shared" si="192"/>
        <v>0</v>
      </c>
      <c r="AH868" s="44">
        <f t="shared" si="193"/>
        <v>2.8979110661479202</v>
      </c>
      <c r="AI868" s="44">
        <v>442.37194444400001</v>
      </c>
      <c r="AJ868" s="111">
        <f t="shared" si="194"/>
        <v>6.5508473187425829E-3</v>
      </c>
      <c r="AK868" s="2">
        <f t="shared" si="195"/>
        <v>490</v>
      </c>
    </row>
    <row r="869" spans="1:37">
      <c r="A869" s="2">
        <v>119</v>
      </c>
      <c r="B869" s="2" t="s">
        <v>174</v>
      </c>
      <c r="C869" s="2" t="s">
        <v>18</v>
      </c>
      <c r="D869" s="2" t="s">
        <v>420</v>
      </c>
      <c r="E869" s="2" t="s">
        <v>767</v>
      </c>
      <c r="F869" s="2" t="s">
        <v>64</v>
      </c>
      <c r="H869" s="2" t="s">
        <v>881</v>
      </c>
      <c r="I869" s="2">
        <v>16322</v>
      </c>
      <c r="J869" s="193">
        <v>4452</v>
      </c>
      <c r="K869" s="110">
        <f t="shared" si="182"/>
        <v>0.27276069109177797</v>
      </c>
      <c r="L869" s="44">
        <f t="shared" si="183"/>
        <v>0</v>
      </c>
      <c r="M869" s="44">
        <f t="shared" si="184"/>
        <v>8.3057342743200007</v>
      </c>
      <c r="N869" s="44">
        <f t="shared" si="185"/>
        <v>11.26015101456</v>
      </c>
      <c r="O869" s="44">
        <f t="shared" si="186"/>
        <v>2.6941147111200001</v>
      </c>
      <c r="P869" s="2">
        <v>1179465</v>
      </c>
      <c r="Q869" s="193">
        <v>23.908580027999999</v>
      </c>
      <c r="R869" s="111">
        <v>0</v>
      </c>
      <c r="S869" s="111">
        <v>0.37312373199999999</v>
      </c>
      <c r="T869" s="111">
        <v>0.50584685600000001</v>
      </c>
      <c r="U869" s="111">
        <v>0.121029412</v>
      </c>
      <c r="V869" s="110">
        <f t="shared" si="187"/>
        <v>0.17098720408871462</v>
      </c>
      <c r="W869" s="110">
        <v>0.25446875000000002</v>
      </c>
      <c r="X869" s="110">
        <v>0.23068945699999999</v>
      </c>
      <c r="Y869" s="110">
        <f t="shared" si="188"/>
        <v>0.20991039888487498</v>
      </c>
      <c r="Z869" s="2" t="s">
        <v>532</v>
      </c>
      <c r="AA869" s="2">
        <v>0.17499999999999999</v>
      </c>
      <c r="AB869" s="2">
        <v>0.22500000000000001</v>
      </c>
      <c r="AC869" s="110">
        <v>0.25446875000000002</v>
      </c>
      <c r="AD869" s="44">
        <f t="shared" si="189"/>
        <v>0</v>
      </c>
      <c r="AE869" s="44">
        <f t="shared" si="190"/>
        <v>12.73269064253256</v>
      </c>
      <c r="AF869" s="44">
        <f t="shared" si="191"/>
        <v>22.193757649697758</v>
      </c>
      <c r="AG869" s="44">
        <f t="shared" si="192"/>
        <v>6.0055757053629826</v>
      </c>
      <c r="AH869" s="44">
        <f t="shared" si="193"/>
        <v>28.199333355060741</v>
      </c>
      <c r="AI869" s="44">
        <v>442.37194444400001</v>
      </c>
      <c r="AJ869" s="111">
        <f t="shared" si="194"/>
        <v>6.3745754470264565E-2</v>
      </c>
      <c r="AK869" s="2">
        <f t="shared" si="195"/>
        <v>4651</v>
      </c>
    </row>
    <row r="870" spans="1:37">
      <c r="A870" s="2">
        <v>120</v>
      </c>
      <c r="B870" s="2" t="s">
        <v>175</v>
      </c>
      <c r="C870" s="2" t="s">
        <v>18</v>
      </c>
      <c r="D870" s="2" t="s">
        <v>420</v>
      </c>
      <c r="E870" s="2" t="s">
        <v>767</v>
      </c>
      <c r="F870" s="2" t="s">
        <v>64</v>
      </c>
      <c r="H870" s="2" t="s">
        <v>881</v>
      </c>
      <c r="I870" s="2">
        <v>32310</v>
      </c>
      <c r="J870" s="193">
        <v>14543</v>
      </c>
      <c r="K870" s="110">
        <f t="shared" si="182"/>
        <v>0.45010832559579078</v>
      </c>
      <c r="L870" s="44">
        <f t="shared" si="183"/>
        <v>0</v>
      </c>
      <c r="M870" s="44">
        <f t="shared" si="184"/>
        <v>0</v>
      </c>
      <c r="N870" s="44">
        <f t="shared" si="185"/>
        <v>0</v>
      </c>
      <c r="O870" s="44">
        <f t="shared" si="186"/>
        <v>72.715000000000003</v>
      </c>
      <c r="P870" s="2">
        <v>3743982</v>
      </c>
      <c r="Q870" s="193">
        <v>52.061393563999999</v>
      </c>
      <c r="R870" s="111">
        <v>0</v>
      </c>
      <c r="S870" s="111">
        <v>0</v>
      </c>
      <c r="T870" s="111">
        <v>0</v>
      </c>
      <c r="U870" s="111">
        <v>1</v>
      </c>
      <c r="V870" s="110">
        <f t="shared" si="187"/>
        <v>0.45010832559579078</v>
      </c>
      <c r="W870" s="110">
        <v>0.35009374999999998</v>
      </c>
      <c r="X870" s="110">
        <v>0.30599999999999999</v>
      </c>
      <c r="Y870" s="110">
        <f t="shared" si="188"/>
        <v>0.30599999999999999</v>
      </c>
      <c r="Z870" s="2" t="s">
        <v>532</v>
      </c>
      <c r="AA870" s="2" t="s">
        <v>532</v>
      </c>
      <c r="AB870" s="2" t="s">
        <v>532</v>
      </c>
      <c r="AC870" s="110">
        <v>0.30599999999999999</v>
      </c>
      <c r="AD870" s="44">
        <f t="shared" si="189"/>
        <v>0</v>
      </c>
      <c r="AE870" s="44">
        <f t="shared" si="190"/>
        <v>0</v>
      </c>
      <c r="AF870" s="44">
        <f t="shared" si="191"/>
        <v>0</v>
      </c>
      <c r="AG870" s="44">
        <f t="shared" si="192"/>
        <v>194.91692040000004</v>
      </c>
      <c r="AH870" s="44">
        <f t="shared" si="193"/>
        <v>194.91692040000004</v>
      </c>
      <c r="AI870" s="44">
        <v>442.37194444400001</v>
      </c>
      <c r="AJ870" s="111">
        <f t="shared" si="194"/>
        <v>0.4406177264360277</v>
      </c>
      <c r="AK870" s="2">
        <f t="shared" si="195"/>
        <v>24238</v>
      </c>
    </row>
    <row r="871" spans="1:37">
      <c r="A871" s="2">
        <v>121</v>
      </c>
      <c r="B871" s="2" t="s">
        <v>176</v>
      </c>
      <c r="C871" s="2" t="s">
        <v>18</v>
      </c>
      <c r="D871" s="2" t="s">
        <v>420</v>
      </c>
      <c r="E871" s="2" t="s">
        <v>767</v>
      </c>
      <c r="F871" s="2" t="s">
        <v>64</v>
      </c>
      <c r="H871" s="2" t="s">
        <v>881</v>
      </c>
      <c r="I871" s="2">
        <v>27217</v>
      </c>
      <c r="J871" s="193">
        <v>10542</v>
      </c>
      <c r="K871" s="110">
        <f t="shared" si="182"/>
        <v>0.38733144725722896</v>
      </c>
      <c r="L871" s="44">
        <f t="shared" si="183"/>
        <v>0</v>
      </c>
      <c r="M871" s="44">
        <f t="shared" si="184"/>
        <v>0</v>
      </c>
      <c r="N871" s="44">
        <f t="shared" si="185"/>
        <v>0</v>
      </c>
      <c r="O871" s="44">
        <f t="shared" si="186"/>
        <v>52.71</v>
      </c>
      <c r="P871" s="2">
        <v>3310341</v>
      </c>
      <c r="Q871" s="193">
        <v>43.349011494999999</v>
      </c>
      <c r="R871" s="111">
        <v>0</v>
      </c>
      <c r="S871" s="111">
        <v>0</v>
      </c>
      <c r="T871" s="111">
        <v>0</v>
      </c>
      <c r="U871" s="111">
        <v>1</v>
      </c>
      <c r="V871" s="110">
        <f t="shared" si="187"/>
        <v>0.38733144725722896</v>
      </c>
      <c r="W871" s="110">
        <v>0.38409374999999996</v>
      </c>
      <c r="X871" s="110">
        <v>0.31078125000000001</v>
      </c>
      <c r="Y871" s="110">
        <f t="shared" si="188"/>
        <v>0.31078125000000001</v>
      </c>
      <c r="Z871" s="2" t="s">
        <v>532</v>
      </c>
      <c r="AA871" s="2" t="s">
        <v>532</v>
      </c>
      <c r="AB871" s="2" t="s">
        <v>532</v>
      </c>
      <c r="AC871" s="110">
        <v>0.31078125000000001</v>
      </c>
      <c r="AD871" s="44">
        <f t="shared" si="189"/>
        <v>0</v>
      </c>
      <c r="AE871" s="44">
        <f t="shared" si="190"/>
        <v>0</v>
      </c>
      <c r="AF871" s="44">
        <f t="shared" si="191"/>
        <v>0</v>
      </c>
      <c r="AG871" s="44">
        <f t="shared" si="192"/>
        <v>143.50001006250002</v>
      </c>
      <c r="AH871" s="44">
        <f t="shared" si="193"/>
        <v>143.50001006250002</v>
      </c>
      <c r="AI871" s="44">
        <v>442.37194444400001</v>
      </c>
      <c r="AJ871" s="111">
        <f t="shared" si="194"/>
        <v>0.32438768295502912</v>
      </c>
      <c r="AK871" s="2">
        <f t="shared" si="195"/>
        <v>17570</v>
      </c>
    </row>
    <row r="872" spans="1:37">
      <c r="A872" s="2">
        <v>122</v>
      </c>
      <c r="B872" s="2" t="s">
        <v>177</v>
      </c>
      <c r="C872" s="2" t="s">
        <v>18</v>
      </c>
      <c r="D872" s="2" t="s">
        <v>420</v>
      </c>
      <c r="E872" s="2" t="s">
        <v>767</v>
      </c>
      <c r="F872" s="2" t="s">
        <v>64</v>
      </c>
      <c r="H872" s="2" t="s">
        <v>881</v>
      </c>
      <c r="I872" s="2">
        <v>25943</v>
      </c>
      <c r="J872" s="193">
        <v>13371</v>
      </c>
      <c r="K872" s="110">
        <f t="shared" si="182"/>
        <v>0.51539914427783984</v>
      </c>
      <c r="L872" s="44">
        <f t="shared" si="183"/>
        <v>0</v>
      </c>
      <c r="M872" s="44">
        <f t="shared" si="184"/>
        <v>0</v>
      </c>
      <c r="N872" s="44">
        <f t="shared" si="185"/>
        <v>0</v>
      </c>
      <c r="O872" s="44">
        <f t="shared" si="186"/>
        <v>66.855000000000004</v>
      </c>
      <c r="P872" s="2">
        <v>1808710</v>
      </c>
      <c r="Q872" s="193">
        <v>92.406816071999998</v>
      </c>
      <c r="R872" s="111">
        <v>0</v>
      </c>
      <c r="S872" s="111">
        <v>0</v>
      </c>
      <c r="T872" s="111">
        <v>0</v>
      </c>
      <c r="U872" s="111">
        <v>1</v>
      </c>
      <c r="V872" s="110">
        <f t="shared" si="187"/>
        <v>0.51539914427783984</v>
      </c>
      <c r="W872" s="110">
        <v>0.32300000000000001</v>
      </c>
      <c r="X872" s="110">
        <v>0.28538750000000002</v>
      </c>
      <c r="Y872" s="110">
        <f t="shared" si="188"/>
        <v>0.28538750000000002</v>
      </c>
      <c r="Z872" s="2" t="s">
        <v>532</v>
      </c>
      <c r="AA872" s="2" t="s">
        <v>532</v>
      </c>
      <c r="AB872" s="2" t="s">
        <v>532</v>
      </c>
      <c r="AC872" s="110">
        <v>0.28538750000000002</v>
      </c>
      <c r="AD872" s="44">
        <f t="shared" si="189"/>
        <v>0</v>
      </c>
      <c r="AE872" s="44">
        <f t="shared" si="190"/>
        <v>0</v>
      </c>
      <c r="AF872" s="44">
        <f t="shared" si="191"/>
        <v>0</v>
      </c>
      <c r="AG872" s="44">
        <f t="shared" si="192"/>
        <v>167.13713229750005</v>
      </c>
      <c r="AH872" s="44">
        <f t="shared" si="193"/>
        <v>167.13713229750005</v>
      </c>
      <c r="AI872" s="44">
        <v>442.37194444400001</v>
      </c>
      <c r="AJ872" s="111">
        <f t="shared" si="194"/>
        <v>0.37782037128861817</v>
      </c>
      <c r="AK872" s="2">
        <f t="shared" si="195"/>
        <v>22285</v>
      </c>
    </row>
    <row r="873" spans="1:37">
      <c r="A873" s="2">
        <v>123</v>
      </c>
      <c r="B873" s="2" t="s">
        <v>178</v>
      </c>
      <c r="C873" s="2" t="s">
        <v>18</v>
      </c>
      <c r="D873" s="2" t="s">
        <v>420</v>
      </c>
      <c r="E873" s="2" t="s">
        <v>767</v>
      </c>
      <c r="F873" s="2" t="s">
        <v>64</v>
      </c>
      <c r="H873" s="2" t="s">
        <v>881</v>
      </c>
      <c r="I873" s="2">
        <v>41692</v>
      </c>
      <c r="J873" s="193">
        <v>14265</v>
      </c>
      <c r="K873" s="110">
        <f t="shared" si="182"/>
        <v>0.34215197160126642</v>
      </c>
      <c r="L873" s="44">
        <f t="shared" si="183"/>
        <v>0</v>
      </c>
      <c r="M873" s="44">
        <f t="shared" si="184"/>
        <v>33.075220574250004</v>
      </c>
      <c r="N873" s="44">
        <f t="shared" si="185"/>
        <v>26.104655570399999</v>
      </c>
      <c r="O873" s="44">
        <f t="shared" si="186"/>
        <v>12.14512385535</v>
      </c>
      <c r="P873" s="2">
        <v>3399091</v>
      </c>
      <c r="Q873" s="193">
        <v>23.850185255</v>
      </c>
      <c r="R873" s="111">
        <v>0</v>
      </c>
      <c r="S873" s="111">
        <v>0.46372549000000002</v>
      </c>
      <c r="T873" s="111">
        <v>0.365995872</v>
      </c>
      <c r="U873" s="111">
        <v>0.17027863800000001</v>
      </c>
      <c r="V873" s="110">
        <f t="shared" si="187"/>
        <v>0.18348738091600308</v>
      </c>
      <c r="W873" s="110">
        <v>0.27837499999999998</v>
      </c>
      <c r="X873" s="110">
        <v>0.24194770500000001</v>
      </c>
      <c r="Y873" s="110">
        <f t="shared" si="188"/>
        <v>0.21090234780324998</v>
      </c>
      <c r="Z873" s="2" t="s">
        <v>532</v>
      </c>
      <c r="AA873" s="2">
        <v>0.17499999999999999</v>
      </c>
      <c r="AB873" s="2">
        <v>0.22500000000000001</v>
      </c>
      <c r="AC873" s="110">
        <v>0.27837499999999998</v>
      </c>
      <c r="AD873" s="44">
        <f t="shared" si="189"/>
        <v>0</v>
      </c>
      <c r="AE873" s="44">
        <f t="shared" si="190"/>
        <v>50.704313140325254</v>
      </c>
      <c r="AF873" s="44">
        <f t="shared" si="191"/>
        <v>51.452276129258401</v>
      </c>
      <c r="AG873" s="44">
        <f t="shared" si="192"/>
        <v>29.616673954321573</v>
      </c>
      <c r="AH873" s="44">
        <f t="shared" si="193"/>
        <v>81.068950083579978</v>
      </c>
      <c r="AI873" s="44">
        <v>442.37194444400001</v>
      </c>
      <c r="AJ873" s="111">
        <f t="shared" si="194"/>
        <v>0.183259700579503</v>
      </c>
      <c r="AK873" s="2">
        <f t="shared" si="195"/>
        <v>12750</v>
      </c>
    </row>
    <row r="874" spans="1:37">
      <c r="A874" s="2">
        <v>124</v>
      </c>
      <c r="B874" s="2" t="s">
        <v>179</v>
      </c>
      <c r="C874" s="2" t="s">
        <v>18</v>
      </c>
      <c r="D874" s="2" t="s">
        <v>420</v>
      </c>
      <c r="E874" s="2" t="s">
        <v>767</v>
      </c>
      <c r="F874" s="2" t="s">
        <v>64</v>
      </c>
      <c r="H874" s="2" t="s">
        <v>881</v>
      </c>
      <c r="I874" s="2">
        <v>45575</v>
      </c>
      <c r="J874" s="193">
        <v>20814</v>
      </c>
      <c r="K874" s="110">
        <f t="shared" si="182"/>
        <v>0.45669775095995613</v>
      </c>
      <c r="L874" s="44">
        <f t="shared" si="183"/>
        <v>0</v>
      </c>
      <c r="M874" s="44">
        <f t="shared" si="184"/>
        <v>18.73440051507</v>
      </c>
      <c r="N874" s="44">
        <f t="shared" si="185"/>
        <v>41.324483903729998</v>
      </c>
      <c r="O874" s="44">
        <f t="shared" si="186"/>
        <v>44.011115581200002</v>
      </c>
      <c r="P874" s="2">
        <v>3027281</v>
      </c>
      <c r="Q874" s="193">
        <v>64.049205224999994</v>
      </c>
      <c r="R874" s="111">
        <v>0</v>
      </c>
      <c r="S874" s="111">
        <v>0.18001730099999999</v>
      </c>
      <c r="T874" s="111">
        <v>0.39708353899999999</v>
      </c>
      <c r="U874" s="111">
        <v>0.42289916</v>
      </c>
      <c r="V874" s="110">
        <f t="shared" si="187"/>
        <v>0.37448425445937467</v>
      </c>
      <c r="W874" s="110">
        <v>0.34371874999999996</v>
      </c>
      <c r="X874" s="110">
        <v>0.25937739900000001</v>
      </c>
      <c r="Y874" s="110">
        <f t="shared" si="188"/>
        <v>0.24418800708374999</v>
      </c>
      <c r="Z874" s="2" t="s">
        <v>532</v>
      </c>
      <c r="AA874" s="2">
        <v>0.17499999999999999</v>
      </c>
      <c r="AB874" s="2">
        <v>0.22500000000000001</v>
      </c>
      <c r="AC874" s="110">
        <v>0.29165625000000001</v>
      </c>
      <c r="AD874" s="44">
        <f t="shared" si="189"/>
        <v>0</v>
      </c>
      <c r="AE874" s="44">
        <f t="shared" si="190"/>
        <v>28.719835989602309</v>
      </c>
      <c r="AF874" s="44">
        <f t="shared" si="191"/>
        <v>81.45055777425182</v>
      </c>
      <c r="AG874" s="44">
        <f t="shared" si="192"/>
        <v>112.44438429566922</v>
      </c>
      <c r="AH874" s="44">
        <f t="shared" si="193"/>
        <v>193.89494206992106</v>
      </c>
      <c r="AI874" s="44">
        <v>442.37194444400001</v>
      </c>
      <c r="AJ874" s="111">
        <f t="shared" si="194"/>
        <v>0.43830750232956123</v>
      </c>
      <c r="AK874" s="2">
        <f t="shared" si="195"/>
        <v>28445</v>
      </c>
    </row>
    <row r="875" spans="1:37">
      <c r="A875" s="2">
        <v>125</v>
      </c>
      <c r="B875" s="2" t="s">
        <v>180</v>
      </c>
      <c r="C875" s="2" t="s">
        <v>18</v>
      </c>
      <c r="D875" s="2" t="s">
        <v>420</v>
      </c>
      <c r="E875" s="2" t="s">
        <v>767</v>
      </c>
      <c r="F875" s="2" t="s">
        <v>64</v>
      </c>
      <c r="H875" s="2" t="s">
        <v>881</v>
      </c>
      <c r="I875" s="2">
        <v>17073</v>
      </c>
      <c r="J875" s="193">
        <v>6946</v>
      </c>
      <c r="K875" s="110">
        <f t="shared" si="182"/>
        <v>0.40684121126925554</v>
      </c>
      <c r="L875" s="44">
        <f t="shared" si="183"/>
        <v>0</v>
      </c>
      <c r="M875" s="44">
        <f t="shared" si="184"/>
        <v>4.2263345424800001</v>
      </c>
      <c r="N875" s="44">
        <f t="shared" si="185"/>
        <v>16.56960489223</v>
      </c>
      <c r="O875" s="44">
        <f t="shared" si="186"/>
        <v>13.93406056529</v>
      </c>
      <c r="P875" s="2">
        <v>735295</v>
      </c>
      <c r="Q875" s="193">
        <v>87.672940600000004</v>
      </c>
      <c r="R875" s="111">
        <v>0</v>
      </c>
      <c r="S875" s="111">
        <v>0.121691176</v>
      </c>
      <c r="T875" s="111">
        <v>0.47709775100000001</v>
      </c>
      <c r="U875" s="111">
        <v>0.40121107299999997</v>
      </c>
      <c r="V875" s="110">
        <f t="shared" si="187"/>
        <v>0.35733222582463536</v>
      </c>
      <c r="W875" s="110">
        <v>0.27890624999999997</v>
      </c>
      <c r="X875" s="110">
        <v>0.24125207100000001</v>
      </c>
      <c r="Y875" s="110">
        <f t="shared" si="188"/>
        <v>0.2331897789065781</v>
      </c>
      <c r="Z875" s="2" t="s">
        <v>532</v>
      </c>
      <c r="AA875" s="2">
        <v>0.17499999999999999</v>
      </c>
      <c r="AB875" s="2">
        <v>0.22500000000000001</v>
      </c>
      <c r="AC875" s="110">
        <v>0.26057812499999999</v>
      </c>
      <c r="AD875" s="44">
        <f t="shared" si="189"/>
        <v>0</v>
      </c>
      <c r="AE875" s="44">
        <f t="shared" si="190"/>
        <v>6.4789708536218393</v>
      </c>
      <c r="AF875" s="44">
        <f t="shared" si="191"/>
        <v>32.658691242585327</v>
      </c>
      <c r="AG875" s="44">
        <f t="shared" si="192"/>
        <v>31.806783651479847</v>
      </c>
      <c r="AH875" s="44">
        <f t="shared" si="193"/>
        <v>64.465474894065181</v>
      </c>
      <c r="AI875" s="44">
        <v>442.37194444400001</v>
      </c>
      <c r="AJ875" s="111">
        <f t="shared" si="194"/>
        <v>0.1457268610808701</v>
      </c>
      <c r="AK875" s="2">
        <f t="shared" si="195"/>
        <v>10168</v>
      </c>
    </row>
    <row r="876" spans="1:37">
      <c r="A876" s="2">
        <v>126</v>
      </c>
      <c r="B876" s="2" t="s">
        <v>181</v>
      </c>
      <c r="C876" s="2" t="s">
        <v>18</v>
      </c>
      <c r="D876" s="2" t="s">
        <v>420</v>
      </c>
      <c r="E876" s="2" t="s">
        <v>767</v>
      </c>
      <c r="F876" s="2" t="s">
        <v>64</v>
      </c>
      <c r="H876" s="2" t="s">
        <v>881</v>
      </c>
      <c r="I876" s="2">
        <v>44942</v>
      </c>
      <c r="J876" s="193">
        <v>9950</v>
      </c>
      <c r="K876" s="110">
        <f t="shared" si="182"/>
        <v>0.22139646655689554</v>
      </c>
      <c r="L876" s="44">
        <f t="shared" si="183"/>
        <v>3.7502921109999998</v>
      </c>
      <c r="M876" s="44">
        <f t="shared" si="184"/>
        <v>9.6212731437500008</v>
      </c>
      <c r="N876" s="44">
        <f t="shared" si="185"/>
        <v>9.6212731437500008</v>
      </c>
      <c r="O876" s="44">
        <f t="shared" si="186"/>
        <v>26.757161551749999</v>
      </c>
      <c r="P876" s="2">
        <v>6574708</v>
      </c>
      <c r="Q876" s="193">
        <v>13.812359051</v>
      </c>
      <c r="R876" s="111">
        <v>7.5382755999999995E-2</v>
      </c>
      <c r="S876" s="111">
        <v>0.19339242500000001</v>
      </c>
      <c r="T876" s="111">
        <v>0.19339242500000001</v>
      </c>
      <c r="U876" s="111">
        <v>0.53783239299999996</v>
      </c>
      <c r="V876" s="110">
        <f t="shared" si="187"/>
        <v>0.16189059096390901</v>
      </c>
      <c r="W876" s="110">
        <v>0.37346875000000002</v>
      </c>
      <c r="X876" s="110">
        <v>0.28496807800000001</v>
      </c>
      <c r="Y876" s="110">
        <f t="shared" si="188"/>
        <v>0.24975768131678122</v>
      </c>
      <c r="Z876" s="2">
        <v>0.1</v>
      </c>
      <c r="AA876" s="2">
        <v>0.17499999999999999</v>
      </c>
      <c r="AB876" s="2">
        <v>0.22500000000000001</v>
      </c>
      <c r="AC876" s="110">
        <v>0.30653124999999998</v>
      </c>
      <c r="AD876" s="44">
        <f t="shared" si="189"/>
        <v>3.2852558892359998</v>
      </c>
      <c r="AE876" s="44">
        <f t="shared" si="190"/>
        <v>14.749411729368751</v>
      </c>
      <c r="AF876" s="44">
        <f t="shared" si="191"/>
        <v>18.963529366331251</v>
      </c>
      <c r="AG876" s="44">
        <f t="shared" si="192"/>
        <v>71.848698109730421</v>
      </c>
      <c r="AH876" s="44">
        <f t="shared" si="193"/>
        <v>90.812227476061679</v>
      </c>
      <c r="AI876" s="44">
        <v>442.37194444400001</v>
      </c>
      <c r="AJ876" s="111">
        <f t="shared" si="194"/>
        <v>0.20528478041300746</v>
      </c>
      <c r="AK876" s="2">
        <f t="shared" si="195"/>
        <v>12126</v>
      </c>
    </row>
    <row r="877" spans="1:37">
      <c r="A877" s="2">
        <v>127</v>
      </c>
      <c r="B877" s="2" t="s">
        <v>182</v>
      </c>
      <c r="C877" s="2" t="s">
        <v>18</v>
      </c>
      <c r="D877" s="2" t="s">
        <v>420</v>
      </c>
      <c r="E877" s="2" t="s">
        <v>767</v>
      </c>
      <c r="F877" s="2" t="s">
        <v>64</v>
      </c>
      <c r="H877" s="2" t="s">
        <v>881</v>
      </c>
      <c r="I877" s="2">
        <v>26120</v>
      </c>
      <c r="J877" s="193">
        <v>10033</v>
      </c>
      <c r="K877" s="110">
        <f t="shared" si="182"/>
        <v>0.38411179173047472</v>
      </c>
      <c r="L877" s="44">
        <f t="shared" si="183"/>
        <v>0</v>
      </c>
      <c r="M877" s="44">
        <f t="shared" si="184"/>
        <v>0</v>
      </c>
      <c r="N877" s="44">
        <f t="shared" si="185"/>
        <v>20.370607197489996</v>
      </c>
      <c r="O877" s="44">
        <f t="shared" si="186"/>
        <v>29.794392802510004</v>
      </c>
      <c r="P877" s="2">
        <v>1365944</v>
      </c>
      <c r="Q877" s="193">
        <v>84.817865655000006</v>
      </c>
      <c r="R877" s="111">
        <v>0</v>
      </c>
      <c r="S877" s="111">
        <v>0</v>
      </c>
      <c r="T877" s="111">
        <v>0.40607210599999999</v>
      </c>
      <c r="U877" s="111">
        <v>0.59392789400000001</v>
      </c>
      <c r="V877" s="110">
        <f t="shared" si="187"/>
        <v>0.38411179173047472</v>
      </c>
      <c r="W877" s="110">
        <v>0.34318749999999998</v>
      </c>
      <c r="X877" s="110">
        <v>0.26364243399999998</v>
      </c>
      <c r="Y877" s="110">
        <f t="shared" si="188"/>
        <v>0.26364243360337503</v>
      </c>
      <c r="Z877" s="2" t="s">
        <v>532</v>
      </c>
      <c r="AA877" s="2" t="s">
        <v>532</v>
      </c>
      <c r="AB877" s="2">
        <v>0.22500000000000001</v>
      </c>
      <c r="AC877" s="110">
        <v>0.2900625</v>
      </c>
      <c r="AD877" s="44">
        <f t="shared" si="189"/>
        <v>0</v>
      </c>
      <c r="AE877" s="44">
        <f t="shared" si="190"/>
        <v>0</v>
      </c>
      <c r="AF877" s="44">
        <f t="shared" si="191"/>
        <v>40.150466786252778</v>
      </c>
      <c r="AG877" s="44">
        <f t="shared" si="192"/>
        <v>75.705987905555801</v>
      </c>
      <c r="AH877" s="44">
        <f t="shared" si="193"/>
        <v>115.85645469180858</v>
      </c>
      <c r="AI877" s="44">
        <v>442.37194444400001</v>
      </c>
      <c r="AJ877" s="111">
        <f t="shared" si="194"/>
        <v>0.26189828750877053</v>
      </c>
      <c r="AK877" s="2">
        <f t="shared" si="195"/>
        <v>16722</v>
      </c>
    </row>
    <row r="878" spans="1:37">
      <c r="A878" s="2">
        <v>128</v>
      </c>
      <c r="B878" s="2" t="s">
        <v>183</v>
      </c>
      <c r="C878" s="2" t="s">
        <v>18</v>
      </c>
      <c r="D878" s="2" t="s">
        <v>420</v>
      </c>
      <c r="E878" s="2" t="s">
        <v>767</v>
      </c>
      <c r="F878" s="2" t="s">
        <v>64</v>
      </c>
      <c r="H878" s="2" t="s">
        <v>881</v>
      </c>
      <c r="I878" s="2">
        <v>27587</v>
      </c>
      <c r="J878" s="193">
        <v>9498</v>
      </c>
      <c r="K878" s="110">
        <f t="shared" si="182"/>
        <v>0.34429260158770436</v>
      </c>
      <c r="L878" s="44">
        <f t="shared" si="183"/>
        <v>0</v>
      </c>
      <c r="M878" s="44">
        <f t="shared" si="184"/>
        <v>0</v>
      </c>
      <c r="N878" s="44">
        <f t="shared" si="185"/>
        <v>5.5565045732400007</v>
      </c>
      <c r="O878" s="44">
        <f t="shared" si="186"/>
        <v>41.933495426759997</v>
      </c>
      <c r="P878" s="2">
        <v>2802885</v>
      </c>
      <c r="Q878" s="193">
        <v>48.257830505999998</v>
      </c>
      <c r="R878" s="111">
        <v>0</v>
      </c>
      <c r="S878" s="111">
        <v>0</v>
      </c>
      <c r="T878" s="111">
        <v>0.117003676</v>
      </c>
      <c r="U878" s="111">
        <v>0.88299632400000005</v>
      </c>
      <c r="V878" s="110">
        <f t="shared" si="187"/>
        <v>0.34429260158770436</v>
      </c>
      <c r="W878" s="110">
        <v>0.41703124999999996</v>
      </c>
      <c r="X878" s="110">
        <v>0.32513730200000002</v>
      </c>
      <c r="Y878" s="110">
        <f t="shared" si="188"/>
        <v>0.32513730186862499</v>
      </c>
      <c r="Z878" s="2" t="s">
        <v>532</v>
      </c>
      <c r="AA878" s="2" t="s">
        <v>532</v>
      </c>
      <c r="AB878" s="2">
        <v>0.22500000000000001</v>
      </c>
      <c r="AC878" s="110">
        <v>0.33840625000000002</v>
      </c>
      <c r="AD878" s="44">
        <f t="shared" si="189"/>
        <v>0</v>
      </c>
      <c r="AE878" s="44">
        <f t="shared" si="190"/>
        <v>0</v>
      </c>
      <c r="AF878" s="44">
        <f t="shared" si="191"/>
        <v>10.951870513856042</v>
      </c>
      <c r="AG878" s="44">
        <f t="shared" si="192"/>
        <v>124.30927876603512</v>
      </c>
      <c r="AH878" s="44">
        <f t="shared" si="193"/>
        <v>135.26114927989116</v>
      </c>
      <c r="AI878" s="44">
        <v>442.37194444400001</v>
      </c>
      <c r="AJ878" s="111">
        <f t="shared" si="194"/>
        <v>0.30576339882922637</v>
      </c>
      <c r="AK878" s="2">
        <f t="shared" si="195"/>
        <v>15830</v>
      </c>
    </row>
    <row r="879" spans="1:37">
      <c r="A879" s="2">
        <v>129</v>
      </c>
      <c r="B879" s="2" t="s">
        <v>184</v>
      </c>
      <c r="C879" s="2" t="s">
        <v>18</v>
      </c>
      <c r="D879" s="2" t="s">
        <v>420</v>
      </c>
      <c r="E879" s="2" t="s">
        <v>767</v>
      </c>
      <c r="F879" s="2" t="s">
        <v>64</v>
      </c>
      <c r="H879" s="2" t="s">
        <v>881</v>
      </c>
      <c r="I879" s="2">
        <v>31558</v>
      </c>
      <c r="J879" s="193">
        <v>6652</v>
      </c>
      <c r="K879" s="110">
        <f t="shared" si="182"/>
        <v>0.21078648837061917</v>
      </c>
      <c r="L879" s="44">
        <f t="shared" si="183"/>
        <v>6.8420889156600007</v>
      </c>
      <c r="M879" s="44">
        <f t="shared" si="184"/>
        <v>5.3358288608200013</v>
      </c>
      <c r="N879" s="44">
        <f t="shared" si="185"/>
        <v>5.2750420533199991</v>
      </c>
      <c r="O879" s="44">
        <f t="shared" si="186"/>
        <v>15.80704013694</v>
      </c>
      <c r="P879" s="2">
        <v>5024192</v>
      </c>
      <c r="Q879" s="193">
        <v>11.147176708</v>
      </c>
      <c r="R879" s="111">
        <v>0.20571524099999999</v>
      </c>
      <c r="S879" s="111">
        <v>0.16042780700000001</v>
      </c>
      <c r="T879" s="111">
        <v>0.15860018200000001</v>
      </c>
      <c r="U879" s="111">
        <v>0.47525676900000002</v>
      </c>
      <c r="V879" s="110">
        <f t="shared" si="187"/>
        <v>0.13360848083059765</v>
      </c>
      <c r="W879" s="110">
        <v>0.38143750000000004</v>
      </c>
      <c r="X879" s="110">
        <v>0.30325886400000002</v>
      </c>
      <c r="Y879" s="110">
        <f t="shared" si="188"/>
        <v>0.24086912956437501</v>
      </c>
      <c r="Z879" s="2">
        <v>0.1</v>
      </c>
      <c r="AA879" s="2">
        <v>0.17499999999999999</v>
      </c>
      <c r="AB879" s="2">
        <v>0.22500000000000001</v>
      </c>
      <c r="AC879" s="110">
        <v>0.32937499999999997</v>
      </c>
      <c r="AD879" s="44">
        <f t="shared" si="189"/>
        <v>5.9936698901181611</v>
      </c>
      <c r="AE879" s="44">
        <f t="shared" si="190"/>
        <v>8.1798256436370611</v>
      </c>
      <c r="AF879" s="44">
        <f t="shared" si="191"/>
        <v>10.397107887093718</v>
      </c>
      <c r="AG879" s="44">
        <f t="shared" si="192"/>
        <v>45.608448083116407</v>
      </c>
      <c r="AH879" s="44">
        <f t="shared" si="193"/>
        <v>56.005555970210125</v>
      </c>
      <c r="AI879" s="44">
        <v>442.37194444400001</v>
      </c>
      <c r="AJ879" s="111">
        <f t="shared" si="194"/>
        <v>0.12660286592225309</v>
      </c>
      <c r="AK879" s="2">
        <f t="shared" si="195"/>
        <v>7027</v>
      </c>
    </row>
    <row r="880" spans="1:37">
      <c r="A880" s="2">
        <v>130</v>
      </c>
      <c r="B880" s="2" t="s">
        <v>185</v>
      </c>
      <c r="C880" s="2" t="s">
        <v>18</v>
      </c>
      <c r="D880" s="2" t="s">
        <v>420</v>
      </c>
      <c r="E880" s="2" t="s">
        <v>767</v>
      </c>
      <c r="F880" s="2" t="s">
        <v>64</v>
      </c>
      <c r="H880" s="2" t="s">
        <v>881</v>
      </c>
      <c r="I880" s="2">
        <v>8546</v>
      </c>
      <c r="J880" s="193">
        <v>1866</v>
      </c>
      <c r="K880" s="110">
        <f t="shared" si="182"/>
        <v>0.21834776503627429</v>
      </c>
      <c r="L880" s="44">
        <f t="shared" si="183"/>
        <v>5.6043325788899994</v>
      </c>
      <c r="M880" s="44">
        <f t="shared" si="184"/>
        <v>1.7036293569000001</v>
      </c>
      <c r="N880" s="44">
        <f t="shared" si="185"/>
        <v>0.85651019687999996</v>
      </c>
      <c r="O880" s="44">
        <f t="shared" si="186"/>
        <v>1.16552786733</v>
      </c>
      <c r="P880" s="2">
        <v>330354</v>
      </c>
      <c r="Q880" s="193">
        <v>13.303290330999999</v>
      </c>
      <c r="R880" s="111">
        <v>0.60067873299999996</v>
      </c>
      <c r="S880" s="111">
        <v>0.18259692999999999</v>
      </c>
      <c r="T880" s="111">
        <v>9.1801735999999995E-2</v>
      </c>
      <c r="U880" s="111">
        <v>0.12492260099999999</v>
      </c>
      <c r="V880" s="110">
        <f t="shared" si="187"/>
        <v>4.7321274612918324E-2</v>
      </c>
      <c r="W880" s="110">
        <v>0.26509375000000002</v>
      </c>
      <c r="X880" s="110">
        <v>0.24811053599999999</v>
      </c>
      <c r="Y880" s="110">
        <f t="shared" si="188"/>
        <v>0.14579392740884373</v>
      </c>
      <c r="Z880" s="2">
        <v>0.1</v>
      </c>
      <c r="AA880" s="2">
        <v>0.17499999999999999</v>
      </c>
      <c r="AB880" s="2">
        <v>0.22500000000000001</v>
      </c>
      <c r="AC880" s="110">
        <v>0.26509375000000002</v>
      </c>
      <c r="AD880" s="44">
        <f t="shared" si="189"/>
        <v>4.9093953391076406</v>
      </c>
      <c r="AE880" s="44">
        <f t="shared" si="190"/>
        <v>2.6116638041276996</v>
      </c>
      <c r="AF880" s="44">
        <f t="shared" si="191"/>
        <v>1.68818159805048</v>
      </c>
      <c r="AG880" s="44">
        <f t="shared" si="192"/>
        <v>2.7066135809809064</v>
      </c>
      <c r="AH880" s="44">
        <f t="shared" si="193"/>
        <v>4.3947951790313864</v>
      </c>
      <c r="AI880" s="44">
        <v>442.37194444400001</v>
      </c>
      <c r="AJ880" s="111">
        <f t="shared" si="194"/>
        <v>9.9346155067655401E-3</v>
      </c>
      <c r="AK880" s="2">
        <f t="shared" si="195"/>
        <v>674</v>
      </c>
    </row>
    <row r="881" spans="1:37">
      <c r="A881" s="2">
        <v>63</v>
      </c>
      <c r="B881" s="112" t="s">
        <v>127</v>
      </c>
      <c r="C881" s="2" t="s">
        <v>17</v>
      </c>
      <c r="D881" s="2" t="s">
        <v>414</v>
      </c>
      <c r="E881" s="2" t="s">
        <v>767</v>
      </c>
      <c r="F881" s="2" t="s">
        <v>64</v>
      </c>
      <c r="H881" s="2" t="s">
        <v>881</v>
      </c>
      <c r="I881" s="2">
        <v>2568</v>
      </c>
      <c r="J881" s="193">
        <v>233</v>
      </c>
      <c r="K881" s="110">
        <f t="shared" si="182"/>
        <v>9.0732087227414326E-2</v>
      </c>
      <c r="L881" s="44">
        <f t="shared" si="183"/>
        <v>0.22427807488499996</v>
      </c>
      <c r="M881" s="44">
        <f t="shared" si="184"/>
        <v>0.61726310137999996</v>
      </c>
      <c r="N881" s="44">
        <f t="shared" si="185"/>
        <v>0.32345882373499996</v>
      </c>
      <c r="O881" s="44">
        <f t="shared" si="186"/>
        <v>0</v>
      </c>
      <c r="P881" s="2">
        <v>995597</v>
      </c>
      <c r="Q881" s="193">
        <v>0.64035683200000004</v>
      </c>
      <c r="R881" s="111">
        <v>0.19251336899999999</v>
      </c>
      <c r="S881" s="111">
        <v>0.52983957199999998</v>
      </c>
      <c r="T881" s="111">
        <v>0.27764705899999997</v>
      </c>
      <c r="U881" s="111">
        <v>0</v>
      </c>
      <c r="V881" s="110">
        <f t="shared" si="187"/>
        <v>2.5191497175623051E-2</v>
      </c>
      <c r="W881" s="110">
        <v>0.22525000000000001</v>
      </c>
      <c r="X881" s="110">
        <v>0.22500000000000001</v>
      </c>
      <c r="Y881" s="110">
        <f t="shared" si="188"/>
        <v>0.17444385027499998</v>
      </c>
      <c r="Z881" s="2">
        <v>0.1</v>
      </c>
      <c r="AA881" s="2">
        <v>0.17499999999999999</v>
      </c>
      <c r="AB881" s="2">
        <v>0.22500000000000001</v>
      </c>
      <c r="AC881" s="110"/>
      <c r="AD881" s="44">
        <f t="shared" si="189"/>
        <v>0.19646759359926</v>
      </c>
      <c r="AE881" s="44">
        <f t="shared" si="190"/>
        <v>0.94626433441553992</v>
      </c>
      <c r="AF881" s="44">
        <f t="shared" si="191"/>
        <v>0.63753734158168496</v>
      </c>
      <c r="AG881" s="44">
        <f t="shared" si="192"/>
        <v>0</v>
      </c>
      <c r="AH881" s="44">
        <f t="shared" si="193"/>
        <v>0.63753734158168496</v>
      </c>
      <c r="AI881" s="44">
        <v>517.37694444399995</v>
      </c>
      <c r="AJ881" s="111">
        <f t="shared" si="194"/>
        <v>1.2322492303301525E-3</v>
      </c>
      <c r="AK881" s="2">
        <f t="shared" si="195"/>
        <v>108</v>
      </c>
    </row>
    <row r="882" spans="1:37">
      <c r="A882" s="2">
        <v>35</v>
      </c>
      <c r="B882" s="2" t="s">
        <v>99</v>
      </c>
      <c r="C882" s="2" t="s">
        <v>17</v>
      </c>
      <c r="D882" s="2" t="s">
        <v>414</v>
      </c>
      <c r="E882" s="2" t="s">
        <v>767</v>
      </c>
      <c r="F882" s="2" t="s">
        <v>64</v>
      </c>
      <c r="H882" s="2" t="s">
        <v>881</v>
      </c>
      <c r="I882" s="2">
        <v>10568</v>
      </c>
      <c r="J882" s="193">
        <v>3133</v>
      </c>
      <c r="K882" s="110">
        <f t="shared" si="182"/>
        <v>0.29646101438304318</v>
      </c>
      <c r="L882" s="44">
        <f t="shared" si="183"/>
        <v>2.4695411792350002</v>
      </c>
      <c r="M882" s="44">
        <f t="shared" si="184"/>
        <v>10.868745581784999</v>
      </c>
      <c r="N882" s="44">
        <f t="shared" si="185"/>
        <v>2.32671323898</v>
      </c>
      <c r="O882" s="44">
        <f t="shared" si="186"/>
        <v>0</v>
      </c>
      <c r="P882" s="2">
        <v>4069533</v>
      </c>
      <c r="Q882" s="193">
        <v>1.1268987829999999</v>
      </c>
      <c r="R882" s="111">
        <v>0.15764705900000001</v>
      </c>
      <c r="S882" s="111">
        <v>0.69382352899999999</v>
      </c>
      <c r="T882" s="111">
        <v>0.148529412</v>
      </c>
      <c r="U882" s="111">
        <v>0</v>
      </c>
      <c r="V882" s="110">
        <f t="shared" si="187"/>
        <v>4.4033180147236943E-2</v>
      </c>
      <c r="W882" s="110">
        <v>0.22500000000000001</v>
      </c>
      <c r="X882" s="110">
        <v>0.22500000000000001</v>
      </c>
      <c r="Y882" s="110">
        <f t="shared" si="188"/>
        <v>0.17060294117499999</v>
      </c>
      <c r="Z882" s="2">
        <v>0.1</v>
      </c>
      <c r="AA882" s="2">
        <v>0.17499999999999999</v>
      </c>
      <c r="AB882" s="2">
        <v>0.22500000000000001</v>
      </c>
      <c r="AC882" s="110"/>
      <c r="AD882" s="44">
        <f t="shared" si="189"/>
        <v>2.1633180730098602</v>
      </c>
      <c r="AE882" s="44">
        <f t="shared" si="190"/>
        <v>16.661786976876403</v>
      </c>
      <c r="AF882" s="44">
        <f t="shared" si="191"/>
        <v>4.5859517940295813</v>
      </c>
      <c r="AG882" s="44">
        <f t="shared" si="192"/>
        <v>0</v>
      </c>
      <c r="AH882" s="44">
        <f t="shared" si="193"/>
        <v>4.5859517940295813</v>
      </c>
      <c r="AI882" s="44">
        <v>517.37694444399995</v>
      </c>
      <c r="AJ882" s="111">
        <f t="shared" si="194"/>
        <v>8.8638503189543607E-3</v>
      </c>
      <c r="AK882" s="2">
        <f t="shared" si="195"/>
        <v>776</v>
      </c>
    </row>
    <row r="883" spans="1:37">
      <c r="A883" s="2">
        <v>36</v>
      </c>
      <c r="B883" s="2" t="s">
        <v>100</v>
      </c>
      <c r="C883" s="2" t="s">
        <v>17</v>
      </c>
      <c r="D883" s="2" t="s">
        <v>414</v>
      </c>
      <c r="E883" s="2" t="s">
        <v>767</v>
      </c>
      <c r="F883" s="2" t="s">
        <v>64</v>
      </c>
      <c r="H883" s="2" t="s">
        <v>881</v>
      </c>
      <c r="I883" s="2">
        <v>6910</v>
      </c>
      <c r="J883" s="193">
        <v>1121</v>
      </c>
      <c r="K883" s="110">
        <f t="shared" si="182"/>
        <v>0.16222865412445731</v>
      </c>
      <c r="L883" s="44">
        <f t="shared" si="183"/>
        <v>2.1986176475099999</v>
      </c>
      <c r="M883" s="44">
        <f t="shared" si="184"/>
        <v>3.4063823524900005</v>
      </c>
      <c r="N883" s="44">
        <f t="shared" si="185"/>
        <v>0</v>
      </c>
      <c r="O883" s="44">
        <f t="shared" si="186"/>
        <v>0</v>
      </c>
      <c r="P883" s="2">
        <v>2761977</v>
      </c>
      <c r="Q883" s="193">
        <v>0</v>
      </c>
      <c r="R883" s="111">
        <v>0.39226006200000002</v>
      </c>
      <c r="S883" s="111">
        <v>0.60773993800000004</v>
      </c>
      <c r="T883" s="111">
        <v>0</v>
      </c>
      <c r="U883" s="111">
        <v>0</v>
      </c>
      <c r="V883" s="110">
        <f t="shared" si="187"/>
        <v>0</v>
      </c>
      <c r="W883" s="110">
        <v>0.19443750000000001</v>
      </c>
      <c r="X883" s="110"/>
      <c r="Y883" s="110">
        <f t="shared" si="188"/>
        <v>0.14558049535000001</v>
      </c>
      <c r="Z883" s="2">
        <v>0.1</v>
      </c>
      <c r="AA883" s="2">
        <v>0.17499999999999999</v>
      </c>
      <c r="AB883" s="2" t="s">
        <v>532</v>
      </c>
      <c r="AC883" s="110"/>
      <c r="AD883" s="44">
        <f t="shared" si="189"/>
        <v>1.9259890592187601</v>
      </c>
      <c r="AE883" s="44">
        <f t="shared" si="190"/>
        <v>5.2219841463671708</v>
      </c>
      <c r="AF883" s="44">
        <f t="shared" si="191"/>
        <v>0</v>
      </c>
      <c r="AG883" s="44">
        <f t="shared" si="192"/>
        <v>0</v>
      </c>
      <c r="AH883" s="44">
        <f t="shared" si="193"/>
        <v>0</v>
      </c>
      <c r="AI883" s="44">
        <v>517.37694444399995</v>
      </c>
      <c r="AJ883" s="111">
        <f t="shared" si="194"/>
        <v>0</v>
      </c>
      <c r="AK883" s="2">
        <f t="shared" si="195"/>
        <v>0</v>
      </c>
    </row>
    <row r="884" spans="1:37">
      <c r="A884" s="2">
        <v>37</v>
      </c>
      <c r="B884" s="2" t="s">
        <v>101</v>
      </c>
      <c r="C884" s="2" t="s">
        <v>17</v>
      </c>
      <c r="D884" s="2" t="s">
        <v>414</v>
      </c>
      <c r="E884" s="2" t="s">
        <v>767</v>
      </c>
      <c r="F884" s="2" t="s">
        <v>64</v>
      </c>
      <c r="H884" s="2" t="s">
        <v>881</v>
      </c>
      <c r="I884" s="2">
        <v>9493</v>
      </c>
      <c r="J884" s="193">
        <v>2122</v>
      </c>
      <c r="K884" s="110">
        <f t="shared" si="182"/>
        <v>0.22353312967449701</v>
      </c>
      <c r="L884" s="44">
        <f t="shared" si="183"/>
        <v>3.3657773135100002</v>
      </c>
      <c r="M884" s="44">
        <f t="shared" si="184"/>
        <v>5.6076475232299989</v>
      </c>
      <c r="N884" s="44">
        <f t="shared" si="185"/>
        <v>1.6365751632599999</v>
      </c>
      <c r="O884" s="44">
        <f t="shared" si="186"/>
        <v>0</v>
      </c>
      <c r="P884" s="2">
        <v>2224535</v>
      </c>
      <c r="Q884" s="193">
        <v>1.4500512000000001</v>
      </c>
      <c r="R884" s="111">
        <v>0.31722689100000001</v>
      </c>
      <c r="S884" s="111">
        <v>0.52852474299999996</v>
      </c>
      <c r="T884" s="111">
        <v>0.154248366</v>
      </c>
      <c r="U884" s="111">
        <v>0</v>
      </c>
      <c r="V884" s="110">
        <f t="shared" si="187"/>
        <v>3.4479619999157274E-2</v>
      </c>
      <c r="W884" s="110">
        <v>0.22500000000000001</v>
      </c>
      <c r="X884" s="110">
        <v>0.22500000000000001</v>
      </c>
      <c r="Y884" s="110">
        <f t="shared" si="188"/>
        <v>0.15892040147499997</v>
      </c>
      <c r="Z884" s="2">
        <v>0.1</v>
      </c>
      <c r="AA884" s="2">
        <v>0.17499999999999999</v>
      </c>
      <c r="AB884" s="2">
        <v>0.22500000000000001</v>
      </c>
      <c r="AC884" s="110"/>
      <c r="AD884" s="44">
        <f t="shared" si="189"/>
        <v>2.9484209266347605</v>
      </c>
      <c r="AE884" s="44">
        <f t="shared" si="190"/>
        <v>8.5965236531115874</v>
      </c>
      <c r="AF884" s="44">
        <f t="shared" si="191"/>
        <v>3.2256896467854599</v>
      </c>
      <c r="AG884" s="44">
        <f t="shared" si="192"/>
        <v>0</v>
      </c>
      <c r="AH884" s="44">
        <f t="shared" si="193"/>
        <v>3.2256896467854599</v>
      </c>
      <c r="AI884" s="44">
        <v>517.37694444399995</v>
      </c>
      <c r="AJ884" s="111">
        <f t="shared" si="194"/>
        <v>6.2346992486338043E-3</v>
      </c>
      <c r="AK884" s="2">
        <f t="shared" si="195"/>
        <v>546</v>
      </c>
    </row>
    <row r="885" spans="1:37">
      <c r="A885" s="2">
        <v>38</v>
      </c>
      <c r="B885" s="2" t="s">
        <v>102</v>
      </c>
      <c r="C885" s="2" t="s">
        <v>17</v>
      </c>
      <c r="D885" s="2" t="s">
        <v>414</v>
      </c>
      <c r="E885" s="2" t="s">
        <v>767</v>
      </c>
      <c r="F885" s="2" t="s">
        <v>64</v>
      </c>
      <c r="H885" s="2" t="s">
        <v>881</v>
      </c>
      <c r="I885" s="2">
        <v>9093</v>
      </c>
      <c r="J885" s="193">
        <v>2784</v>
      </c>
      <c r="K885" s="110">
        <f t="shared" si="182"/>
        <v>0.30616958099637082</v>
      </c>
      <c r="L885" s="44">
        <f t="shared" si="183"/>
        <v>1.4636470612799999</v>
      </c>
      <c r="M885" s="44">
        <f t="shared" si="184"/>
        <v>9.8046244396799995</v>
      </c>
      <c r="N885" s="44">
        <f t="shared" si="185"/>
        <v>2.6517285129599997</v>
      </c>
      <c r="O885" s="44">
        <f t="shared" si="186"/>
        <v>0</v>
      </c>
      <c r="P885" s="2">
        <v>1823573</v>
      </c>
      <c r="Q885" s="193">
        <v>2.866107848</v>
      </c>
      <c r="R885" s="111">
        <v>0.105147059</v>
      </c>
      <c r="S885" s="111">
        <v>0.70435520399999996</v>
      </c>
      <c r="T885" s="111">
        <v>0.190497738</v>
      </c>
      <c r="U885" s="111">
        <v>0</v>
      </c>
      <c r="V885" s="110">
        <f t="shared" si="187"/>
        <v>5.8324612624216426E-2</v>
      </c>
      <c r="W885" s="110">
        <v>0.22500000000000001</v>
      </c>
      <c r="X885" s="110">
        <v>0.22500000000000001</v>
      </c>
      <c r="Y885" s="110">
        <f t="shared" si="188"/>
        <v>0.17663885764999998</v>
      </c>
      <c r="Z885" s="2">
        <v>0.1</v>
      </c>
      <c r="AA885" s="2">
        <v>0.17499999999999999</v>
      </c>
      <c r="AB885" s="2">
        <v>0.22500000000000001</v>
      </c>
      <c r="AC885" s="110"/>
      <c r="AD885" s="44">
        <f t="shared" si="189"/>
        <v>1.2821548256812798</v>
      </c>
      <c r="AE885" s="44">
        <f t="shared" si="190"/>
        <v>15.03048926602944</v>
      </c>
      <c r="AF885" s="44">
        <f t="shared" si="191"/>
        <v>5.2265568990441587</v>
      </c>
      <c r="AG885" s="44">
        <f t="shared" si="192"/>
        <v>0</v>
      </c>
      <c r="AH885" s="44">
        <f t="shared" si="193"/>
        <v>5.2265568990441587</v>
      </c>
      <c r="AI885" s="44">
        <v>517.37694444399995</v>
      </c>
      <c r="AJ885" s="111">
        <f t="shared" si="194"/>
        <v>1.0102029004521814E-2</v>
      </c>
      <c r="AK885" s="2">
        <f t="shared" si="195"/>
        <v>884</v>
      </c>
    </row>
    <row r="886" spans="1:37">
      <c r="A886" s="2">
        <v>39</v>
      </c>
      <c r="B886" s="2" t="s">
        <v>103</v>
      </c>
      <c r="C886" s="2" t="s">
        <v>17</v>
      </c>
      <c r="D886" s="2" t="s">
        <v>414</v>
      </c>
      <c r="E886" s="2" t="s">
        <v>767</v>
      </c>
      <c r="F886" s="2" t="s">
        <v>64</v>
      </c>
      <c r="H886" s="2" t="s">
        <v>881</v>
      </c>
      <c r="I886" s="2">
        <v>17538</v>
      </c>
      <c r="J886" s="193">
        <v>3259</v>
      </c>
      <c r="K886" s="110">
        <f t="shared" si="182"/>
        <v>0.18582506557190101</v>
      </c>
      <c r="L886" s="44">
        <f t="shared" si="183"/>
        <v>0.85069484718999999</v>
      </c>
      <c r="M886" s="44">
        <f t="shared" si="184"/>
        <v>9.1779191157300009</v>
      </c>
      <c r="N886" s="44">
        <f t="shared" si="185"/>
        <v>6.2663860370800002</v>
      </c>
      <c r="O886" s="44">
        <f t="shared" si="186"/>
        <v>0</v>
      </c>
      <c r="P886" s="2">
        <v>4588944</v>
      </c>
      <c r="Q886" s="193">
        <v>2.6914790989999999</v>
      </c>
      <c r="R886" s="111">
        <v>5.2205882000000002E-2</v>
      </c>
      <c r="S886" s="111">
        <v>0.56323529400000005</v>
      </c>
      <c r="T886" s="111">
        <v>0.38455882400000002</v>
      </c>
      <c r="U886" s="111">
        <v>0</v>
      </c>
      <c r="V886" s="110">
        <f t="shared" si="187"/>
        <v>7.146066868605315E-2</v>
      </c>
      <c r="W886" s="110">
        <v>0.23906249999999998</v>
      </c>
      <c r="X886" s="110">
        <v>0.22500000000000001</v>
      </c>
      <c r="Y886" s="110">
        <f t="shared" si="188"/>
        <v>0.19031250005</v>
      </c>
      <c r="Z886" s="2">
        <v>0.1</v>
      </c>
      <c r="AA886" s="2">
        <v>0.17499999999999999</v>
      </c>
      <c r="AB886" s="2">
        <v>0.22500000000000001</v>
      </c>
      <c r="AC886" s="110"/>
      <c r="AD886" s="44">
        <f t="shared" si="189"/>
        <v>0.74520868613844005</v>
      </c>
      <c r="AE886" s="44">
        <f t="shared" si="190"/>
        <v>14.069750004414091</v>
      </c>
      <c r="AF886" s="44">
        <f t="shared" si="191"/>
        <v>12.351046879084681</v>
      </c>
      <c r="AG886" s="44">
        <f t="shared" si="192"/>
        <v>0</v>
      </c>
      <c r="AH886" s="44">
        <f t="shared" si="193"/>
        <v>12.351046879084681</v>
      </c>
      <c r="AI886" s="44">
        <v>517.37694444399995</v>
      </c>
      <c r="AJ886" s="111">
        <f t="shared" si="194"/>
        <v>2.3872433844839676E-2</v>
      </c>
      <c r="AK886" s="2">
        <f t="shared" si="195"/>
        <v>2089</v>
      </c>
    </row>
    <row r="887" spans="1:37">
      <c r="A887" s="2">
        <v>40</v>
      </c>
      <c r="B887" s="2" t="s">
        <v>104</v>
      </c>
      <c r="C887" s="2" t="s">
        <v>17</v>
      </c>
      <c r="D887" s="2" t="s">
        <v>414</v>
      </c>
      <c r="E887" s="2" t="s">
        <v>767</v>
      </c>
      <c r="F887" s="2" t="s">
        <v>64</v>
      </c>
      <c r="H887" s="2" t="s">
        <v>881</v>
      </c>
      <c r="I887" s="2">
        <v>10332</v>
      </c>
      <c r="J887" s="193">
        <v>2752</v>
      </c>
      <c r="K887" s="110">
        <f t="shared" si="182"/>
        <v>0.26635694928377857</v>
      </c>
      <c r="L887" s="44">
        <f t="shared" si="183"/>
        <v>0</v>
      </c>
      <c r="M887" s="44">
        <f t="shared" si="184"/>
        <v>7.3184313711999991</v>
      </c>
      <c r="N887" s="44">
        <f t="shared" si="185"/>
        <v>6.4415686287999998</v>
      </c>
      <c r="O887" s="44">
        <f t="shared" si="186"/>
        <v>0</v>
      </c>
      <c r="P887" s="2">
        <v>1212119</v>
      </c>
      <c r="Q887" s="193">
        <v>10.474492822</v>
      </c>
      <c r="R887" s="111">
        <v>0</v>
      </c>
      <c r="S887" s="111">
        <v>0.53186274499999997</v>
      </c>
      <c r="T887" s="111">
        <v>0.46813725499999997</v>
      </c>
      <c r="U887" s="111">
        <v>0</v>
      </c>
      <c r="V887" s="110">
        <f t="shared" si="187"/>
        <v>0.12469161108788231</v>
      </c>
      <c r="W887" s="110">
        <v>0.22843749999999999</v>
      </c>
      <c r="X887" s="110">
        <v>0.22500000000000001</v>
      </c>
      <c r="Y887" s="110">
        <f t="shared" si="188"/>
        <v>0.19840686274999997</v>
      </c>
      <c r="Z887" s="2" t="s">
        <v>532</v>
      </c>
      <c r="AA887" s="2">
        <v>0.17499999999999999</v>
      </c>
      <c r="AB887" s="2">
        <v>0.22500000000000001</v>
      </c>
      <c r="AC887" s="110"/>
      <c r="AD887" s="44">
        <f t="shared" si="189"/>
        <v>0</v>
      </c>
      <c r="AE887" s="44">
        <f t="shared" si="190"/>
        <v>11.219155292049598</v>
      </c>
      <c r="AF887" s="44">
        <f t="shared" si="191"/>
        <v>12.6963317673648</v>
      </c>
      <c r="AG887" s="44">
        <f t="shared" si="192"/>
        <v>0</v>
      </c>
      <c r="AH887" s="44">
        <f t="shared" si="193"/>
        <v>12.6963317673648</v>
      </c>
      <c r="AI887" s="44">
        <v>517.37694444399995</v>
      </c>
      <c r="AJ887" s="111">
        <f t="shared" si="194"/>
        <v>2.4539809714576546E-2</v>
      </c>
      <c r="AK887" s="2">
        <f t="shared" si="195"/>
        <v>2147</v>
      </c>
    </row>
    <row r="888" spans="1:37">
      <c r="A888" s="2">
        <v>41</v>
      </c>
      <c r="B888" s="2" t="s">
        <v>105</v>
      </c>
      <c r="C888" s="2" t="s">
        <v>17</v>
      </c>
      <c r="D888" s="2" t="s">
        <v>414</v>
      </c>
      <c r="E888" s="2" t="s">
        <v>767</v>
      </c>
      <c r="F888" s="2" t="s">
        <v>64</v>
      </c>
      <c r="H888" s="2" t="s">
        <v>881</v>
      </c>
      <c r="I888" s="2">
        <v>9663</v>
      </c>
      <c r="J888" s="193">
        <v>2005</v>
      </c>
      <c r="K888" s="110">
        <f t="shared" si="182"/>
        <v>0.20749249715409293</v>
      </c>
      <c r="L888" s="44">
        <f t="shared" si="183"/>
        <v>3.1409597473250002</v>
      </c>
      <c r="M888" s="44">
        <f t="shared" si="184"/>
        <v>5.3164054389249999</v>
      </c>
      <c r="N888" s="44">
        <f t="shared" si="185"/>
        <v>1.5676348037250001</v>
      </c>
      <c r="O888" s="44">
        <f t="shared" si="186"/>
        <v>0</v>
      </c>
      <c r="P888" s="2">
        <v>1092339</v>
      </c>
      <c r="Q888" s="193">
        <v>2.8286165730000001</v>
      </c>
      <c r="R888" s="111">
        <v>0.31331269299999998</v>
      </c>
      <c r="S888" s="111">
        <v>0.53031475699999997</v>
      </c>
      <c r="T888" s="111">
        <v>0.156372549</v>
      </c>
      <c r="U888" s="111">
        <v>0</v>
      </c>
      <c r="V888" s="110">
        <f t="shared" si="187"/>
        <v>3.244613067836076E-2</v>
      </c>
      <c r="W888" s="110">
        <v>0.22500000000000001</v>
      </c>
      <c r="X888" s="110">
        <v>0.22500000000000001</v>
      </c>
      <c r="Y888" s="110">
        <f t="shared" si="188"/>
        <v>0.15932017529999998</v>
      </c>
      <c r="Z888" s="2">
        <v>0.1</v>
      </c>
      <c r="AA888" s="2">
        <v>0.17499999999999999</v>
      </c>
      <c r="AB888" s="2">
        <v>0.22500000000000001</v>
      </c>
      <c r="AC888" s="110"/>
      <c r="AD888" s="44">
        <f t="shared" si="189"/>
        <v>2.7514807386567002</v>
      </c>
      <c r="AE888" s="44">
        <f t="shared" si="190"/>
        <v>8.1500495378720235</v>
      </c>
      <c r="AF888" s="44">
        <f t="shared" si="191"/>
        <v>3.0898081981419749</v>
      </c>
      <c r="AG888" s="44">
        <f t="shared" si="192"/>
        <v>0</v>
      </c>
      <c r="AH888" s="44">
        <f t="shared" si="193"/>
        <v>3.0898081981419749</v>
      </c>
      <c r="AI888" s="44">
        <v>517.37694444399995</v>
      </c>
      <c r="AJ888" s="111">
        <f t="shared" si="194"/>
        <v>5.9720639493560015E-3</v>
      </c>
      <c r="AK888" s="2">
        <f t="shared" si="195"/>
        <v>523</v>
      </c>
    </row>
    <row r="889" spans="1:37">
      <c r="A889" s="2">
        <v>42</v>
      </c>
      <c r="B889" s="2" t="s">
        <v>106</v>
      </c>
      <c r="C889" s="2" t="s">
        <v>17</v>
      </c>
      <c r="D889" s="2" t="s">
        <v>414</v>
      </c>
      <c r="E889" s="2" t="s">
        <v>767</v>
      </c>
      <c r="F889" s="2" t="s">
        <v>64</v>
      </c>
      <c r="H889" s="2" t="s">
        <v>881</v>
      </c>
      <c r="I889" s="2">
        <v>7224</v>
      </c>
      <c r="J889" s="193">
        <v>1086</v>
      </c>
      <c r="K889" s="110">
        <f t="shared" si="182"/>
        <v>0.15033222591362128</v>
      </c>
      <c r="L889" s="44">
        <f t="shared" si="183"/>
        <v>2.1081176464200002</v>
      </c>
      <c r="M889" s="44">
        <f t="shared" si="184"/>
        <v>2.7020238964200001</v>
      </c>
      <c r="N889" s="44">
        <f t="shared" si="185"/>
        <v>0.61985845715999999</v>
      </c>
      <c r="O889" s="44">
        <f t="shared" si="186"/>
        <v>0</v>
      </c>
      <c r="P889" s="2">
        <v>1059358</v>
      </c>
      <c r="Q889" s="193">
        <v>1.153284363</v>
      </c>
      <c r="R889" s="111">
        <v>0.38823529400000001</v>
      </c>
      <c r="S889" s="111">
        <v>0.49761029400000001</v>
      </c>
      <c r="T889" s="111">
        <v>0.114154412</v>
      </c>
      <c r="U889" s="111">
        <v>0</v>
      </c>
      <c r="V889" s="110">
        <f t="shared" si="187"/>
        <v>1.71610868538206E-2</v>
      </c>
      <c r="W889" s="110">
        <v>0.22500000000000001</v>
      </c>
      <c r="X889" s="110">
        <v>0.22500000000000001</v>
      </c>
      <c r="Y889" s="110">
        <f t="shared" si="188"/>
        <v>0.15159007354999998</v>
      </c>
      <c r="Z889" s="2">
        <v>0.1</v>
      </c>
      <c r="AA889" s="2">
        <v>0.17499999999999999</v>
      </c>
      <c r="AB889" s="2">
        <v>0.22500000000000001</v>
      </c>
      <c r="AC889" s="110"/>
      <c r="AD889" s="44">
        <f t="shared" si="189"/>
        <v>1.8467110582639201</v>
      </c>
      <c r="AE889" s="44">
        <f t="shared" si="190"/>
        <v>4.1422026332118591</v>
      </c>
      <c r="AF889" s="44">
        <f t="shared" si="191"/>
        <v>1.2217410190623601</v>
      </c>
      <c r="AG889" s="44">
        <f t="shared" si="192"/>
        <v>0</v>
      </c>
      <c r="AH889" s="44">
        <f t="shared" si="193"/>
        <v>1.2217410190623601</v>
      </c>
      <c r="AI889" s="44">
        <v>517.37694444399995</v>
      </c>
      <c r="AJ889" s="111">
        <f t="shared" si="194"/>
        <v>2.3614137278098199E-3</v>
      </c>
      <c r="AK889" s="2">
        <f t="shared" si="195"/>
        <v>207</v>
      </c>
    </row>
    <row r="890" spans="1:37">
      <c r="A890" s="2">
        <v>43</v>
      </c>
      <c r="B890" s="2" t="s">
        <v>107</v>
      </c>
      <c r="C890" s="2" t="s">
        <v>17</v>
      </c>
      <c r="D890" s="2" t="s">
        <v>414</v>
      </c>
      <c r="E890" s="2" t="s">
        <v>767</v>
      </c>
      <c r="F890" s="2" t="s">
        <v>64</v>
      </c>
      <c r="H890" s="2" t="s">
        <v>881</v>
      </c>
      <c r="I890" s="2">
        <v>7286</v>
      </c>
      <c r="J890" s="193">
        <v>1518</v>
      </c>
      <c r="K890" s="110">
        <f t="shared" si="182"/>
        <v>0.20834477079330221</v>
      </c>
      <c r="L890" s="44">
        <f t="shared" si="183"/>
        <v>0.96701470502999998</v>
      </c>
      <c r="M890" s="44">
        <f t="shared" si="184"/>
        <v>5.4398382356999999</v>
      </c>
      <c r="N890" s="44">
        <f t="shared" si="185"/>
        <v>1.18314705927</v>
      </c>
      <c r="O890" s="44">
        <f t="shared" si="186"/>
        <v>0</v>
      </c>
      <c r="P890" s="2">
        <v>1738686</v>
      </c>
      <c r="Q890" s="193">
        <v>1.3412328929999999</v>
      </c>
      <c r="R890" s="111">
        <v>0.12740641699999999</v>
      </c>
      <c r="S890" s="111">
        <v>0.71671123000000003</v>
      </c>
      <c r="T890" s="111">
        <v>0.155882353</v>
      </c>
      <c r="U890" s="111">
        <v>0</v>
      </c>
      <c r="V890" s="110">
        <f t="shared" si="187"/>
        <v>3.2477273106505625E-2</v>
      </c>
      <c r="W890" s="110">
        <v>0.22500000000000001</v>
      </c>
      <c r="X890" s="110">
        <v>0.22500000000000001</v>
      </c>
      <c r="Y890" s="110">
        <f t="shared" si="188"/>
        <v>0.173238636375</v>
      </c>
      <c r="Z890" s="2">
        <v>0.1</v>
      </c>
      <c r="AA890" s="2">
        <v>0.17499999999999999</v>
      </c>
      <c r="AB890" s="2">
        <v>0.22500000000000001</v>
      </c>
      <c r="AC890" s="110"/>
      <c r="AD890" s="44">
        <f t="shared" si="189"/>
        <v>0.84710488160628006</v>
      </c>
      <c r="AE890" s="44">
        <f t="shared" si="190"/>
        <v>8.339272015328099</v>
      </c>
      <c r="AF890" s="44">
        <f t="shared" si="191"/>
        <v>2.3319828538211702</v>
      </c>
      <c r="AG890" s="44">
        <f t="shared" si="192"/>
        <v>0</v>
      </c>
      <c r="AH890" s="44">
        <f t="shared" si="193"/>
        <v>2.3319828538211702</v>
      </c>
      <c r="AI890" s="44">
        <v>517.37694444399995</v>
      </c>
      <c r="AJ890" s="111">
        <f t="shared" si="194"/>
        <v>4.507318849175314E-3</v>
      </c>
      <c r="AK890" s="2">
        <f t="shared" si="195"/>
        <v>394</v>
      </c>
    </row>
    <row r="891" spans="1:37">
      <c r="A891" s="2">
        <v>44</v>
      </c>
      <c r="B891" s="2" t="s">
        <v>108</v>
      </c>
      <c r="C891" s="2" t="s">
        <v>17</v>
      </c>
      <c r="D891" s="2" t="s">
        <v>414</v>
      </c>
      <c r="E891" s="2" t="s">
        <v>767</v>
      </c>
      <c r="F891" s="2" t="s">
        <v>64</v>
      </c>
      <c r="H891" s="2" t="s">
        <v>881</v>
      </c>
      <c r="I891" s="2">
        <v>8544</v>
      </c>
      <c r="J891" s="193">
        <v>1945</v>
      </c>
      <c r="K891" s="110">
        <f t="shared" si="182"/>
        <v>0.22764513108614232</v>
      </c>
      <c r="L891" s="44">
        <f t="shared" si="183"/>
        <v>2.1989941170749998</v>
      </c>
      <c r="M891" s="44">
        <f t="shared" si="184"/>
        <v>6.1797607804999997</v>
      </c>
      <c r="N891" s="44">
        <f t="shared" si="185"/>
        <v>1.3462451024250002</v>
      </c>
      <c r="O891" s="44">
        <f t="shared" si="186"/>
        <v>0</v>
      </c>
      <c r="P891" s="2">
        <v>1306048</v>
      </c>
      <c r="Q891" s="193">
        <v>2.0316627629999999</v>
      </c>
      <c r="R891" s="111">
        <v>0.226117647</v>
      </c>
      <c r="S891" s="111">
        <v>0.63545098</v>
      </c>
      <c r="T891" s="111">
        <v>0.138431373</v>
      </c>
      <c r="U891" s="111">
        <v>0</v>
      </c>
      <c r="V891" s="110">
        <f t="shared" si="187"/>
        <v>3.1513228053019662E-2</v>
      </c>
      <c r="W891" s="110">
        <v>0.22500000000000001</v>
      </c>
      <c r="X891" s="110">
        <v>0.22500000000000001</v>
      </c>
      <c r="Y891" s="110">
        <f t="shared" si="188"/>
        <v>0.164962745125</v>
      </c>
      <c r="Z891" s="2">
        <v>0.1</v>
      </c>
      <c r="AA891" s="2">
        <v>0.17499999999999999</v>
      </c>
      <c r="AB891" s="2">
        <v>0.22500000000000001</v>
      </c>
      <c r="AC891" s="110"/>
      <c r="AD891" s="44">
        <f t="shared" si="189"/>
        <v>1.9263188465576999</v>
      </c>
      <c r="AE891" s="44">
        <f t="shared" si="190"/>
        <v>9.4735732765064977</v>
      </c>
      <c r="AF891" s="44">
        <f t="shared" si="191"/>
        <v>2.653449096879676</v>
      </c>
      <c r="AG891" s="44">
        <f t="shared" si="192"/>
        <v>0</v>
      </c>
      <c r="AH891" s="44">
        <f t="shared" si="193"/>
        <v>2.653449096879676</v>
      </c>
      <c r="AI891" s="44">
        <v>517.37694444399995</v>
      </c>
      <c r="AJ891" s="111">
        <f t="shared" si="194"/>
        <v>5.1286574041895308E-3</v>
      </c>
      <c r="AK891" s="2">
        <f t="shared" si="195"/>
        <v>449</v>
      </c>
    </row>
    <row r="892" spans="1:37">
      <c r="A892" s="2">
        <v>45</v>
      </c>
      <c r="B892" s="2" t="s">
        <v>109</v>
      </c>
      <c r="C892" s="2" t="s">
        <v>17</v>
      </c>
      <c r="D892" s="2" t="s">
        <v>414</v>
      </c>
      <c r="E892" s="2" t="s">
        <v>767</v>
      </c>
      <c r="F892" s="2" t="s">
        <v>64</v>
      </c>
      <c r="H892" s="2" t="s">
        <v>881</v>
      </c>
      <c r="I892" s="2">
        <v>10029</v>
      </c>
      <c r="J892" s="193">
        <v>3091</v>
      </c>
      <c r="K892" s="110">
        <f t="shared" si="182"/>
        <v>0.30820620201415894</v>
      </c>
      <c r="L892" s="44">
        <f t="shared" si="183"/>
        <v>1.2898106563099998</v>
      </c>
      <c r="M892" s="44">
        <f t="shared" si="184"/>
        <v>9.4994676942550011</v>
      </c>
      <c r="N892" s="44">
        <f t="shared" si="185"/>
        <v>4.6657216339799996</v>
      </c>
      <c r="O892" s="44">
        <f t="shared" si="186"/>
        <v>0</v>
      </c>
      <c r="P892" s="2">
        <v>1846020</v>
      </c>
      <c r="Q892" s="193">
        <v>4.9816022310000001</v>
      </c>
      <c r="R892" s="111">
        <v>8.3455881999999995E-2</v>
      </c>
      <c r="S892" s="111">
        <v>0.61465336100000001</v>
      </c>
      <c r="T892" s="111">
        <v>0.30189075599999998</v>
      </c>
      <c r="U892" s="111">
        <v>0</v>
      </c>
      <c r="V892" s="110">
        <f t="shared" si="187"/>
        <v>9.304460332994316E-2</v>
      </c>
      <c r="W892" s="110">
        <v>0.22578124999999999</v>
      </c>
      <c r="X892" s="110">
        <v>0.22500000000000001</v>
      </c>
      <c r="Y892" s="110">
        <f t="shared" si="188"/>
        <v>0.18383534647499999</v>
      </c>
      <c r="Z892" s="2">
        <v>0.1</v>
      </c>
      <c r="AA892" s="2">
        <v>0.17499999999999999</v>
      </c>
      <c r="AB892" s="2">
        <v>0.22500000000000001</v>
      </c>
      <c r="AC892" s="110"/>
      <c r="AD892" s="44">
        <f t="shared" si="189"/>
        <v>1.1298741349275598</v>
      </c>
      <c r="AE892" s="44">
        <f t="shared" si="190"/>
        <v>14.562683975292915</v>
      </c>
      <c r="AF892" s="44">
        <f t="shared" si="191"/>
        <v>9.1961373405745785</v>
      </c>
      <c r="AG892" s="44">
        <f t="shared" si="192"/>
        <v>0</v>
      </c>
      <c r="AH892" s="44">
        <f t="shared" si="193"/>
        <v>9.1961373405745785</v>
      </c>
      <c r="AI892" s="44">
        <v>517.37694444399995</v>
      </c>
      <c r="AJ892" s="111">
        <f t="shared" si="194"/>
        <v>1.7774540283114516E-2</v>
      </c>
      <c r="AK892" s="2">
        <f t="shared" si="195"/>
        <v>1555</v>
      </c>
    </row>
    <row r="893" spans="1:37">
      <c r="A893" s="2">
        <v>304</v>
      </c>
      <c r="B893" s="2" t="s">
        <v>355</v>
      </c>
      <c r="C893" s="2" t="s">
        <v>17</v>
      </c>
      <c r="D893" s="2" t="s">
        <v>414</v>
      </c>
      <c r="E893" s="2" t="s">
        <v>767</v>
      </c>
      <c r="F893" s="2" t="s">
        <v>64</v>
      </c>
      <c r="H893" s="2" t="s">
        <v>881</v>
      </c>
      <c r="I893" s="2">
        <v>882</v>
      </c>
      <c r="J893" s="193">
        <v>14</v>
      </c>
      <c r="K893" s="110">
        <f t="shared" si="182"/>
        <v>1.5873015873015872E-2</v>
      </c>
      <c r="L893" s="44">
        <f t="shared" si="183"/>
        <v>0</v>
      </c>
      <c r="M893" s="44">
        <f t="shared" si="184"/>
        <v>4.1148073049999991E-2</v>
      </c>
      <c r="N893" s="44">
        <f t="shared" si="185"/>
        <v>2.8851926949999999E-2</v>
      </c>
      <c r="O893" s="44">
        <f t="shared" si="186"/>
        <v>0</v>
      </c>
      <c r="P893" s="2">
        <v>3520031</v>
      </c>
      <c r="Q893" s="193">
        <v>1.6155297999999998E-2</v>
      </c>
      <c r="R893" s="111">
        <v>0</v>
      </c>
      <c r="S893" s="111">
        <v>0.58782961499999997</v>
      </c>
      <c r="T893" s="111">
        <v>0.41217038499999997</v>
      </c>
      <c r="U893" s="111">
        <v>0</v>
      </c>
      <c r="V893" s="110">
        <f t="shared" si="187"/>
        <v>6.5423870634920625E-3</v>
      </c>
      <c r="W893" s="110">
        <v>0.22500000000000001</v>
      </c>
      <c r="X893" s="110">
        <v>0.22500000000000001</v>
      </c>
      <c r="Y893" s="110">
        <f t="shared" si="188"/>
        <v>0.19560851925</v>
      </c>
      <c r="Z893" s="2" t="s">
        <v>532</v>
      </c>
      <c r="AA893" s="2">
        <v>0.17499999999999999</v>
      </c>
      <c r="AB893" s="2">
        <v>0.22500000000000001</v>
      </c>
      <c r="AC893" s="110"/>
      <c r="AD893" s="44">
        <f t="shared" si="189"/>
        <v>0</v>
      </c>
      <c r="AE893" s="44">
        <f t="shared" si="190"/>
        <v>6.3079995985649978E-2</v>
      </c>
      <c r="AF893" s="44">
        <f t="shared" si="191"/>
        <v>5.6867148018449998E-2</v>
      </c>
      <c r="AG893" s="44">
        <f t="shared" si="192"/>
        <v>0</v>
      </c>
      <c r="AH893" s="44">
        <f t="shared" si="193"/>
        <v>5.6867148018449998E-2</v>
      </c>
      <c r="AI893" s="44">
        <v>517.37694444399995</v>
      </c>
      <c r="AJ893" s="111">
        <f t="shared" si="194"/>
        <v>1.0991434510009405E-4</v>
      </c>
      <c r="AK893" s="2">
        <f t="shared" si="195"/>
        <v>10</v>
      </c>
    </row>
    <row r="894" spans="1:37">
      <c r="A894" s="2">
        <v>46</v>
      </c>
      <c r="B894" s="2" t="s">
        <v>110</v>
      </c>
      <c r="C894" s="2" t="s">
        <v>17</v>
      </c>
      <c r="D894" s="2" t="s">
        <v>414</v>
      </c>
      <c r="E894" s="2" t="s">
        <v>767</v>
      </c>
      <c r="F894" s="2" t="s">
        <v>64</v>
      </c>
      <c r="H894" s="2" t="s">
        <v>881</v>
      </c>
      <c r="I894" s="2">
        <v>29676</v>
      </c>
      <c r="J894" s="193">
        <v>8254</v>
      </c>
      <c r="K894" s="110">
        <f t="shared" si="182"/>
        <v>0.27813721525812102</v>
      </c>
      <c r="L894" s="44">
        <f t="shared" si="183"/>
        <v>0</v>
      </c>
      <c r="M894" s="44">
        <f t="shared" si="184"/>
        <v>10.508910631429998</v>
      </c>
      <c r="N894" s="44">
        <f t="shared" si="185"/>
        <v>22.108955243639997</v>
      </c>
      <c r="O894" s="44">
        <f t="shared" si="186"/>
        <v>8.6521341249300008</v>
      </c>
      <c r="P894" s="2">
        <v>2484826</v>
      </c>
      <c r="Q894" s="193">
        <v>25.623090108</v>
      </c>
      <c r="R894" s="111">
        <v>0</v>
      </c>
      <c r="S894" s="111">
        <v>0.254638009</v>
      </c>
      <c r="T894" s="111">
        <v>0.53571493199999998</v>
      </c>
      <c r="U894" s="111">
        <v>0.209647059</v>
      </c>
      <c r="V894" s="110">
        <f t="shared" si="187"/>
        <v>0.20731290853598866</v>
      </c>
      <c r="W894" s="110">
        <v>0.27890624999999997</v>
      </c>
      <c r="X894" s="110">
        <v>0.23627712000000001</v>
      </c>
      <c r="Y894" s="110">
        <f t="shared" si="188"/>
        <v>0.22067363632178125</v>
      </c>
      <c r="Z894" s="2" t="s">
        <v>532</v>
      </c>
      <c r="AA894" s="2">
        <v>0.17499999999999999</v>
      </c>
      <c r="AB894" s="2">
        <v>0.22500000000000001</v>
      </c>
      <c r="AC894" s="110">
        <v>0.26509375000000002</v>
      </c>
      <c r="AD894" s="44">
        <f t="shared" si="189"/>
        <v>0</v>
      </c>
      <c r="AE894" s="44">
        <f t="shared" si="190"/>
        <v>16.110159997982187</v>
      </c>
      <c r="AF894" s="44">
        <f t="shared" si="191"/>
        <v>43.576750785214436</v>
      </c>
      <c r="AG894" s="44">
        <f t="shared" si="192"/>
        <v>20.092169722762605</v>
      </c>
      <c r="AH894" s="44">
        <f t="shared" si="193"/>
        <v>63.668920507977042</v>
      </c>
      <c r="AI894" s="44">
        <v>517.37694444399995</v>
      </c>
      <c r="AJ894" s="111">
        <f t="shared" si="194"/>
        <v>0.12306099294084115</v>
      </c>
      <c r="AK894" s="2">
        <f t="shared" si="195"/>
        <v>10254</v>
      </c>
    </row>
    <row r="895" spans="1:37">
      <c r="A895" s="2">
        <v>305</v>
      </c>
      <c r="B895" s="2" t="s">
        <v>356</v>
      </c>
      <c r="C895" s="2" t="s">
        <v>17</v>
      </c>
      <c r="D895" s="2" t="s">
        <v>414</v>
      </c>
      <c r="E895" s="2" t="s">
        <v>767</v>
      </c>
      <c r="F895" s="2" t="s">
        <v>64</v>
      </c>
      <c r="H895" s="2" t="s">
        <v>881</v>
      </c>
      <c r="I895" s="2">
        <v>379</v>
      </c>
      <c r="J895" s="193">
        <v>30</v>
      </c>
      <c r="K895" s="110">
        <f t="shared" si="182"/>
        <v>7.9155672823219003E-2</v>
      </c>
      <c r="L895" s="44">
        <f t="shared" si="183"/>
        <v>0</v>
      </c>
      <c r="M895" s="44">
        <f t="shared" si="184"/>
        <v>0</v>
      </c>
      <c r="N895" s="44">
        <f t="shared" si="185"/>
        <v>1.46568627E-2</v>
      </c>
      <c r="O895" s="44">
        <f t="shared" si="186"/>
        <v>0.13534313730000003</v>
      </c>
      <c r="P895" s="2">
        <v>671489</v>
      </c>
      <c r="Q895" s="193">
        <v>0.57945056500000003</v>
      </c>
      <c r="R895" s="111">
        <v>0</v>
      </c>
      <c r="S895" s="111">
        <v>0</v>
      </c>
      <c r="T895" s="111">
        <v>9.7712417999999995E-2</v>
      </c>
      <c r="U895" s="111">
        <v>0.90228758200000003</v>
      </c>
      <c r="V895" s="110">
        <f t="shared" si="187"/>
        <v>7.9155672823219003E-2</v>
      </c>
      <c r="W895" s="110">
        <v>0.35912500000000003</v>
      </c>
      <c r="X895" s="110">
        <v>0.29611467299999999</v>
      </c>
      <c r="Y895" s="110">
        <f t="shared" si="188"/>
        <v>0.29611467279885972</v>
      </c>
      <c r="Z895" s="2" t="s">
        <v>532</v>
      </c>
      <c r="AA895" s="2" t="s">
        <v>532</v>
      </c>
      <c r="AB895" s="2">
        <v>0.22500000000000001</v>
      </c>
      <c r="AC895" s="110">
        <v>0.30381597199999999</v>
      </c>
      <c r="AD895" s="44">
        <f t="shared" si="189"/>
        <v>0</v>
      </c>
      <c r="AE895" s="44">
        <f t="shared" si="190"/>
        <v>0</v>
      </c>
      <c r="AF895" s="44">
        <f t="shared" si="191"/>
        <v>2.8888676381699997E-2</v>
      </c>
      <c r="AG895" s="44">
        <f t="shared" si="192"/>
        <v>0.36020600367600175</v>
      </c>
      <c r="AH895" s="44">
        <f t="shared" si="193"/>
        <v>0.38909468005770176</v>
      </c>
      <c r="AI895" s="44">
        <v>517.37694444399995</v>
      </c>
      <c r="AJ895" s="111">
        <f t="shared" si="194"/>
        <v>7.5205260736124031E-4</v>
      </c>
      <c r="AK895" s="2">
        <f t="shared" si="195"/>
        <v>50</v>
      </c>
    </row>
    <row r="896" spans="1:37">
      <c r="A896" s="2">
        <v>306</v>
      </c>
      <c r="B896" s="2" t="s">
        <v>357</v>
      </c>
      <c r="C896" s="2" t="s">
        <v>17</v>
      </c>
      <c r="D896" s="2" t="s">
        <v>414</v>
      </c>
      <c r="E896" s="2" t="s">
        <v>767</v>
      </c>
      <c r="F896" s="2" t="s">
        <v>64</v>
      </c>
      <c r="H896" s="2" t="s">
        <v>881</v>
      </c>
      <c r="I896" s="2">
        <v>755</v>
      </c>
      <c r="J896" s="193">
        <v>61</v>
      </c>
      <c r="K896" s="110">
        <f t="shared" si="182"/>
        <v>8.0794701986754966E-2</v>
      </c>
      <c r="L896" s="44">
        <f t="shared" si="183"/>
        <v>0</v>
      </c>
      <c r="M896" s="44">
        <f t="shared" si="184"/>
        <v>0</v>
      </c>
      <c r="N896" s="44">
        <f t="shared" si="185"/>
        <v>0.14506722686000001</v>
      </c>
      <c r="O896" s="44">
        <f t="shared" si="186"/>
        <v>0.15993277313999998</v>
      </c>
      <c r="P896" s="2">
        <v>1787408</v>
      </c>
      <c r="Q896" s="193">
        <v>0.36200779300000002</v>
      </c>
      <c r="R896" s="111">
        <v>0</v>
      </c>
      <c r="S896" s="111">
        <v>0</v>
      </c>
      <c r="T896" s="111">
        <v>0.47563025199999998</v>
      </c>
      <c r="U896" s="111">
        <v>0.52436974800000002</v>
      </c>
      <c r="V896" s="110">
        <f t="shared" si="187"/>
        <v>8.0794701986754966E-2</v>
      </c>
      <c r="W896" s="110">
        <v>0.26774999999999999</v>
      </c>
      <c r="X896" s="110">
        <v>0.24217966399999999</v>
      </c>
      <c r="Y896" s="110">
        <f t="shared" si="188"/>
        <v>0.24217966386885001</v>
      </c>
      <c r="Z896" s="2" t="s">
        <v>532</v>
      </c>
      <c r="AA896" s="2" t="s">
        <v>532</v>
      </c>
      <c r="AB896" s="2">
        <v>0.22500000000000001</v>
      </c>
      <c r="AC896" s="110">
        <v>0.25776250000000001</v>
      </c>
      <c r="AD896" s="44">
        <f t="shared" si="189"/>
        <v>0</v>
      </c>
      <c r="AE896" s="44">
        <f t="shared" si="190"/>
        <v>0</v>
      </c>
      <c r="AF896" s="44">
        <f t="shared" si="191"/>
        <v>0.28592750414106</v>
      </c>
      <c r="AG896" s="44">
        <f t="shared" si="192"/>
        <v>0.36112812178373338</v>
      </c>
      <c r="AH896" s="44">
        <f t="shared" si="193"/>
        <v>0.64705562592479338</v>
      </c>
      <c r="AI896" s="44">
        <v>517.37694444399995</v>
      </c>
      <c r="AJ896" s="111">
        <f t="shared" si="194"/>
        <v>1.2506464249584079E-3</v>
      </c>
      <c r="AK896" s="2">
        <f t="shared" si="195"/>
        <v>102</v>
      </c>
    </row>
    <row r="897" spans="1:37">
      <c r="A897" s="2">
        <v>47</v>
      </c>
      <c r="B897" s="2" t="s">
        <v>111</v>
      </c>
      <c r="C897" s="2" t="s">
        <v>17</v>
      </c>
      <c r="D897" s="2" t="s">
        <v>414</v>
      </c>
      <c r="E897" s="2" t="s">
        <v>767</v>
      </c>
      <c r="F897" s="2" t="s">
        <v>64</v>
      </c>
      <c r="H897" s="2" t="s">
        <v>881</v>
      </c>
      <c r="I897" s="2">
        <v>7447</v>
      </c>
      <c r="J897" s="193">
        <v>841</v>
      </c>
      <c r="K897" s="110">
        <f t="shared" si="182"/>
        <v>0.11293138176446892</v>
      </c>
      <c r="L897" s="44">
        <f t="shared" si="183"/>
        <v>2.0478219813199998</v>
      </c>
      <c r="M897" s="44">
        <f t="shared" si="184"/>
        <v>2.1571780186800003</v>
      </c>
      <c r="N897" s="44">
        <f t="shared" si="185"/>
        <v>0</v>
      </c>
      <c r="O897" s="44">
        <f t="shared" si="186"/>
        <v>0</v>
      </c>
      <c r="P897" s="2">
        <v>3922369</v>
      </c>
      <c r="Q897" s="193">
        <v>0</v>
      </c>
      <c r="R897" s="111">
        <v>0.48699690400000001</v>
      </c>
      <c r="S897" s="111">
        <v>0.51300309600000005</v>
      </c>
      <c r="T897" s="111">
        <v>0</v>
      </c>
      <c r="U897" s="111">
        <v>0</v>
      </c>
      <c r="V897" s="110">
        <f t="shared" si="187"/>
        <v>0</v>
      </c>
      <c r="W897" s="110">
        <v>0.17531249999999998</v>
      </c>
      <c r="X897" s="110"/>
      <c r="Y897" s="110">
        <f t="shared" si="188"/>
        <v>0.13847523219999999</v>
      </c>
      <c r="Z897" s="2">
        <v>0.1</v>
      </c>
      <c r="AA897" s="2">
        <v>0.17499999999999999</v>
      </c>
      <c r="AB897" s="2" t="s">
        <v>532</v>
      </c>
      <c r="AC897" s="110"/>
      <c r="AD897" s="44">
        <f t="shared" si="189"/>
        <v>1.79389205563632</v>
      </c>
      <c r="AE897" s="44">
        <f t="shared" si="190"/>
        <v>3.3069539026364398</v>
      </c>
      <c r="AF897" s="44">
        <f t="shared" si="191"/>
        <v>0</v>
      </c>
      <c r="AG897" s="44">
        <f t="shared" si="192"/>
        <v>0</v>
      </c>
      <c r="AH897" s="44">
        <f t="shared" si="193"/>
        <v>0</v>
      </c>
      <c r="AI897" s="44">
        <v>517.37694444399995</v>
      </c>
      <c r="AJ897" s="111">
        <f t="shared" si="194"/>
        <v>0</v>
      </c>
      <c r="AK897" s="2">
        <f t="shared" si="195"/>
        <v>0</v>
      </c>
    </row>
    <row r="898" spans="1:37">
      <c r="A898" s="2">
        <v>48</v>
      </c>
      <c r="B898" s="2" t="s">
        <v>112</v>
      </c>
      <c r="C898" s="2" t="s">
        <v>17</v>
      </c>
      <c r="D898" s="2" t="s">
        <v>414</v>
      </c>
      <c r="E898" s="2" t="s">
        <v>767</v>
      </c>
      <c r="F898" s="2" t="s">
        <v>64</v>
      </c>
      <c r="H898" s="2" t="s">
        <v>881</v>
      </c>
      <c r="I898" s="2">
        <v>5384</v>
      </c>
      <c r="J898" s="193">
        <v>1325</v>
      </c>
      <c r="K898" s="110">
        <f t="shared" si="182"/>
        <v>0.2460995542347697</v>
      </c>
      <c r="L898" s="44">
        <f t="shared" si="183"/>
        <v>3.280349265875</v>
      </c>
      <c r="M898" s="44">
        <f t="shared" si="184"/>
        <v>3.344650734125</v>
      </c>
      <c r="N898" s="44">
        <f t="shared" si="185"/>
        <v>0</v>
      </c>
      <c r="O898" s="44">
        <f t="shared" si="186"/>
        <v>0</v>
      </c>
      <c r="P898" s="2">
        <v>1040091</v>
      </c>
      <c r="Q898" s="193">
        <v>0</v>
      </c>
      <c r="R898" s="111">
        <v>0.495147059</v>
      </c>
      <c r="S898" s="111">
        <v>0.504852941</v>
      </c>
      <c r="T898" s="111">
        <v>0</v>
      </c>
      <c r="U898" s="111">
        <v>0</v>
      </c>
      <c r="V898" s="110">
        <f t="shared" si="187"/>
        <v>0</v>
      </c>
      <c r="W898" s="110">
        <v>0.18487500000000001</v>
      </c>
      <c r="X898" s="110"/>
      <c r="Y898" s="110">
        <f t="shared" si="188"/>
        <v>0.13786397057499999</v>
      </c>
      <c r="Z898" s="2">
        <v>0.1</v>
      </c>
      <c r="AA898" s="2">
        <v>0.17499999999999999</v>
      </c>
      <c r="AB898" s="2" t="s">
        <v>532</v>
      </c>
      <c r="AC898" s="110"/>
      <c r="AD898" s="44">
        <f t="shared" si="189"/>
        <v>2.8735859569065001</v>
      </c>
      <c r="AE898" s="44">
        <f t="shared" si="190"/>
        <v>5.1273495754136249</v>
      </c>
      <c r="AF898" s="44">
        <f t="shared" si="191"/>
        <v>0</v>
      </c>
      <c r="AG898" s="44">
        <f t="shared" si="192"/>
        <v>0</v>
      </c>
      <c r="AH898" s="44">
        <f t="shared" si="193"/>
        <v>0</v>
      </c>
      <c r="AI898" s="44">
        <v>517.37694444399995</v>
      </c>
      <c r="AJ898" s="111">
        <f t="shared" si="194"/>
        <v>0</v>
      </c>
      <c r="AK898" s="2">
        <f t="shared" si="195"/>
        <v>0</v>
      </c>
    </row>
    <row r="899" spans="1:37">
      <c r="A899" s="2">
        <v>49</v>
      </c>
      <c r="B899" s="2" t="s">
        <v>113</v>
      </c>
      <c r="C899" s="2" t="s">
        <v>17</v>
      </c>
      <c r="D899" s="2" t="s">
        <v>414</v>
      </c>
      <c r="E899" s="2" t="s">
        <v>767</v>
      </c>
      <c r="F899" s="2" t="s">
        <v>64</v>
      </c>
      <c r="H899" s="2" t="s">
        <v>881</v>
      </c>
      <c r="I899" s="2">
        <v>8293</v>
      </c>
      <c r="J899" s="193">
        <v>2094</v>
      </c>
      <c r="K899" s="110">
        <f t="shared" si="182"/>
        <v>0.252502110213433</v>
      </c>
      <c r="L899" s="44">
        <f t="shared" si="183"/>
        <v>3.8525640769500002</v>
      </c>
      <c r="M899" s="44">
        <f t="shared" si="184"/>
        <v>4.7842802156999999</v>
      </c>
      <c r="N899" s="44">
        <f t="shared" si="185"/>
        <v>1.8331557073499998</v>
      </c>
      <c r="O899" s="44">
        <f t="shared" si="186"/>
        <v>0</v>
      </c>
      <c r="P899" s="2">
        <v>1213712</v>
      </c>
      <c r="Q899" s="193">
        <v>2.9769417319999998</v>
      </c>
      <c r="R899" s="111">
        <v>0.367962185</v>
      </c>
      <c r="S899" s="111">
        <v>0.45695131</v>
      </c>
      <c r="T899" s="111">
        <v>0.175086505</v>
      </c>
      <c r="U899" s="111">
        <v>0</v>
      </c>
      <c r="V899" s="110">
        <f t="shared" si="187"/>
        <v>4.4209711982394789E-2</v>
      </c>
      <c r="W899" s="110">
        <v>0.22500000000000001</v>
      </c>
      <c r="X899" s="110">
        <v>0.22500000000000001</v>
      </c>
      <c r="Y899" s="110">
        <f t="shared" si="188"/>
        <v>0.15615716137500002</v>
      </c>
      <c r="Z899" s="2">
        <v>0.1</v>
      </c>
      <c r="AA899" s="2">
        <v>0.17499999999999999</v>
      </c>
      <c r="AB899" s="2">
        <v>0.22500000000000001</v>
      </c>
      <c r="AC899" s="110"/>
      <c r="AD899" s="44">
        <f t="shared" si="189"/>
        <v>3.3748461314082001</v>
      </c>
      <c r="AE899" s="44">
        <f t="shared" si="190"/>
        <v>7.3343015706680994</v>
      </c>
      <c r="AF899" s="44">
        <f t="shared" si="191"/>
        <v>3.6131498991868494</v>
      </c>
      <c r="AG899" s="44">
        <f t="shared" si="192"/>
        <v>0</v>
      </c>
      <c r="AH899" s="44">
        <f t="shared" si="193"/>
        <v>3.6131498991868494</v>
      </c>
      <c r="AI899" s="44">
        <v>517.37694444399995</v>
      </c>
      <c r="AJ899" s="111">
        <f t="shared" si="194"/>
        <v>6.9835927904938391E-3</v>
      </c>
      <c r="AK899" s="2">
        <f t="shared" si="195"/>
        <v>611</v>
      </c>
    </row>
    <row r="900" spans="1:37">
      <c r="A900" s="2">
        <v>50</v>
      </c>
      <c r="B900" s="2" t="s">
        <v>114</v>
      </c>
      <c r="C900" s="2" t="s">
        <v>17</v>
      </c>
      <c r="D900" s="2" t="s">
        <v>414</v>
      </c>
      <c r="E900" s="2" t="s">
        <v>767</v>
      </c>
      <c r="F900" s="2" t="s">
        <v>64</v>
      </c>
      <c r="H900" s="2" t="s">
        <v>881</v>
      </c>
      <c r="I900" s="2">
        <v>22882</v>
      </c>
      <c r="J900" s="193">
        <v>9374</v>
      </c>
      <c r="K900" s="110">
        <f t="shared" si="182"/>
        <v>0.40966698715147276</v>
      </c>
      <c r="L900" s="44">
        <f t="shared" si="183"/>
        <v>0</v>
      </c>
      <c r="M900" s="44">
        <f t="shared" si="184"/>
        <v>0</v>
      </c>
      <c r="N900" s="44">
        <f t="shared" si="185"/>
        <v>10.811609248030001</v>
      </c>
      <c r="O900" s="44">
        <f t="shared" si="186"/>
        <v>36.058390751969995</v>
      </c>
      <c r="P900" s="2">
        <v>1612362</v>
      </c>
      <c r="Q900" s="193">
        <v>70.874042896999995</v>
      </c>
      <c r="R900" s="111">
        <v>0</v>
      </c>
      <c r="S900" s="111">
        <v>0</v>
      </c>
      <c r="T900" s="111">
        <v>0.23067226900000001</v>
      </c>
      <c r="U900" s="111">
        <v>0.76932773099999996</v>
      </c>
      <c r="V900" s="110">
        <f t="shared" si="187"/>
        <v>0.40966698715147276</v>
      </c>
      <c r="W900" s="110">
        <v>0.34531249999999997</v>
      </c>
      <c r="X900" s="110">
        <v>0.278324028</v>
      </c>
      <c r="Y900" s="110">
        <f t="shared" si="188"/>
        <v>0.27832402835493747</v>
      </c>
      <c r="Z900" s="2" t="s">
        <v>532</v>
      </c>
      <c r="AA900" s="2" t="s">
        <v>532</v>
      </c>
      <c r="AB900" s="2">
        <v>0.22500000000000001</v>
      </c>
      <c r="AC900" s="110">
        <v>0.29431249999999998</v>
      </c>
      <c r="AD900" s="44">
        <f t="shared" si="189"/>
        <v>0</v>
      </c>
      <c r="AE900" s="44">
        <f t="shared" si="190"/>
        <v>0</v>
      </c>
      <c r="AF900" s="44">
        <f t="shared" si="191"/>
        <v>21.309681827867134</v>
      </c>
      <c r="AG900" s="44">
        <f t="shared" si="192"/>
        <v>92.964931722937123</v>
      </c>
      <c r="AH900" s="44">
        <f t="shared" si="193"/>
        <v>114.27461355080426</v>
      </c>
      <c r="AI900" s="44">
        <v>517.37694444399995</v>
      </c>
      <c r="AJ900" s="111">
        <f t="shared" si="194"/>
        <v>0.2208730303465874</v>
      </c>
      <c r="AK900" s="2">
        <f t="shared" si="195"/>
        <v>15623</v>
      </c>
    </row>
    <row r="901" spans="1:37">
      <c r="A901" s="2">
        <v>51</v>
      </c>
      <c r="B901" s="2" t="s">
        <v>115</v>
      </c>
      <c r="C901" s="2" t="s">
        <v>17</v>
      </c>
      <c r="D901" s="2" t="s">
        <v>414</v>
      </c>
      <c r="E901" s="2" t="s">
        <v>767</v>
      </c>
      <c r="F901" s="2" t="s">
        <v>64</v>
      </c>
      <c r="H901" s="2" t="s">
        <v>881</v>
      </c>
      <c r="I901" s="2">
        <v>8124</v>
      </c>
      <c r="J901" s="193">
        <v>2584</v>
      </c>
      <c r="K901" s="110">
        <f t="shared" si="182"/>
        <v>0.31806991629739045</v>
      </c>
      <c r="L901" s="44">
        <f t="shared" si="183"/>
        <v>0</v>
      </c>
      <c r="M901" s="44">
        <f t="shared" si="184"/>
        <v>4.5584799946800008</v>
      </c>
      <c r="N901" s="44">
        <f t="shared" si="185"/>
        <v>8.3615200053200009</v>
      </c>
      <c r="O901" s="44">
        <f t="shared" si="186"/>
        <v>0</v>
      </c>
      <c r="P901" s="2">
        <v>1598164</v>
      </c>
      <c r="Q901" s="193">
        <v>10.312180677000001</v>
      </c>
      <c r="R901" s="111">
        <v>0</v>
      </c>
      <c r="S901" s="111">
        <v>0.35282352900000002</v>
      </c>
      <c r="T901" s="111">
        <v>0.64717647099999998</v>
      </c>
      <c r="U901" s="111">
        <v>0</v>
      </c>
      <c r="V901" s="110">
        <f t="shared" si="187"/>
        <v>0.20584736596061054</v>
      </c>
      <c r="W901" s="110">
        <v>0.24278125</v>
      </c>
      <c r="X901" s="110">
        <v>0.22500000000000001</v>
      </c>
      <c r="Y901" s="110">
        <f t="shared" si="188"/>
        <v>0.20735882355000002</v>
      </c>
      <c r="Z901" s="2" t="s">
        <v>532</v>
      </c>
      <c r="AA901" s="2">
        <v>0.17499999999999999</v>
      </c>
      <c r="AB901" s="2">
        <v>0.22500000000000001</v>
      </c>
      <c r="AC901" s="110"/>
      <c r="AD901" s="44">
        <f t="shared" si="189"/>
        <v>0</v>
      </c>
      <c r="AE901" s="44">
        <f t="shared" si="190"/>
        <v>6.9881498318444413</v>
      </c>
      <c r="AF901" s="44">
        <f t="shared" si="191"/>
        <v>16.480555930485725</v>
      </c>
      <c r="AG901" s="44">
        <f t="shared" si="192"/>
        <v>0</v>
      </c>
      <c r="AH901" s="44">
        <f t="shared" si="193"/>
        <v>16.480555930485725</v>
      </c>
      <c r="AI901" s="44">
        <v>517.37694444399995</v>
      </c>
      <c r="AJ901" s="111">
        <f t="shared" si="194"/>
        <v>3.1854059419281974E-2</v>
      </c>
      <c r="AK901" s="2">
        <f t="shared" si="195"/>
        <v>2787</v>
      </c>
    </row>
    <row r="902" spans="1:37">
      <c r="A902" s="2">
        <v>52</v>
      </c>
      <c r="B902" s="2" t="s">
        <v>116</v>
      </c>
      <c r="C902" s="2" t="s">
        <v>17</v>
      </c>
      <c r="D902" s="2" t="s">
        <v>414</v>
      </c>
      <c r="E902" s="2" t="s">
        <v>767</v>
      </c>
      <c r="F902" s="2" t="s">
        <v>64</v>
      </c>
      <c r="H902" s="2" t="s">
        <v>881</v>
      </c>
      <c r="I902" s="2">
        <v>9080</v>
      </c>
      <c r="J902" s="193">
        <v>2818</v>
      </c>
      <c r="K902" s="110">
        <f t="shared" si="182"/>
        <v>0.31035242290748899</v>
      </c>
      <c r="L902" s="44">
        <f t="shared" si="183"/>
        <v>0</v>
      </c>
      <c r="M902" s="44">
        <f t="shared" si="184"/>
        <v>1.31177263132</v>
      </c>
      <c r="N902" s="44">
        <f t="shared" si="185"/>
        <v>8.1197515953499995</v>
      </c>
      <c r="O902" s="44">
        <f t="shared" si="186"/>
        <v>4.6584757733300002</v>
      </c>
      <c r="P902" s="2">
        <v>2132290</v>
      </c>
      <c r="Q902" s="193">
        <v>12.497646563</v>
      </c>
      <c r="R902" s="111">
        <v>0</v>
      </c>
      <c r="S902" s="111">
        <v>9.3099548000000004E-2</v>
      </c>
      <c r="T902" s="111">
        <v>0.57627761499999997</v>
      </c>
      <c r="U902" s="111">
        <v>0.330622837</v>
      </c>
      <c r="V902" s="110">
        <f t="shared" si="187"/>
        <v>0.28145875261409692</v>
      </c>
      <c r="W902" s="110">
        <v>0.27040624999999996</v>
      </c>
      <c r="X902" s="110">
        <v>0.238067324</v>
      </c>
      <c r="Y902" s="110">
        <f t="shared" si="188"/>
        <v>0.23219578491371873</v>
      </c>
      <c r="Z902" s="2" t="s">
        <v>532</v>
      </c>
      <c r="AA902" s="2">
        <v>0.17499999999999999</v>
      </c>
      <c r="AB902" s="2">
        <v>0.22500000000000001</v>
      </c>
      <c r="AC902" s="110">
        <v>0.26084374999999999</v>
      </c>
      <c r="AD902" s="44">
        <f t="shared" si="189"/>
        <v>0</v>
      </c>
      <c r="AE902" s="44">
        <f t="shared" si="190"/>
        <v>2.0109474438135599</v>
      </c>
      <c r="AF902" s="44">
        <f t="shared" si="191"/>
        <v>16.004030394434849</v>
      </c>
      <c r="AG902" s="44">
        <f t="shared" si="192"/>
        <v>10.644576380396032</v>
      </c>
      <c r="AH902" s="44">
        <f t="shared" si="193"/>
        <v>26.648606774830881</v>
      </c>
      <c r="AI902" s="44">
        <v>517.37694444399995</v>
      </c>
      <c r="AJ902" s="111">
        <f t="shared" si="194"/>
        <v>5.1507140124824956E-2</v>
      </c>
      <c r="AK902" s="2">
        <f t="shared" si="195"/>
        <v>4259</v>
      </c>
    </row>
    <row r="903" spans="1:37">
      <c r="A903" s="2">
        <v>53</v>
      </c>
      <c r="B903" s="2" t="s">
        <v>117</v>
      </c>
      <c r="C903" s="2" t="s">
        <v>17</v>
      </c>
      <c r="D903" s="2" t="s">
        <v>414</v>
      </c>
      <c r="E903" s="2" t="s">
        <v>767</v>
      </c>
      <c r="F903" s="2" t="s">
        <v>64</v>
      </c>
      <c r="H903" s="2" t="s">
        <v>881</v>
      </c>
      <c r="I903" s="2">
        <v>15471</v>
      </c>
      <c r="J903" s="193">
        <v>5628</v>
      </c>
      <c r="K903" s="110">
        <f t="shared" ref="K903:K966" si="196">J903/I903</f>
        <v>0.36377738995540043</v>
      </c>
      <c r="L903" s="44">
        <f t="shared" ref="L903:L966" si="197">R903*$J903*$D$2/1000</f>
        <v>0</v>
      </c>
      <c r="M903" s="44">
        <f t="shared" ref="M903:M966" si="198">S903*$J903*$D$2/1000</f>
        <v>3.6899264711400002</v>
      </c>
      <c r="N903" s="44">
        <f t="shared" ref="N903:N966" si="199">T903*$J903*$D$2/1000</f>
        <v>13.58720587518</v>
      </c>
      <c r="O903" s="44">
        <f t="shared" ref="O903:O966" si="200">U903*$J903*$D$2/1000</f>
        <v>10.86286765368</v>
      </c>
      <c r="P903" s="2">
        <v>1699969</v>
      </c>
      <c r="Q903" s="193">
        <v>32.555221607</v>
      </c>
      <c r="R903" s="111">
        <v>0</v>
      </c>
      <c r="S903" s="111">
        <v>0.13112745100000001</v>
      </c>
      <c r="T903" s="111">
        <v>0.48284313699999998</v>
      </c>
      <c r="U903" s="111">
        <v>0.38602941200000002</v>
      </c>
      <c r="V903" s="110">
        <f t="shared" ref="V903:V966" si="201">K903*(T903+U903)</f>
        <v>0.31607618807911575</v>
      </c>
      <c r="W903" s="110">
        <v>0.34318749999999992</v>
      </c>
      <c r="X903" s="110">
        <v>0.25839099999999998</v>
      </c>
      <c r="Y903" s="110">
        <f t="shared" ref="Y903:Y966" si="202">SUMPRODUCT(R903:U903,Z903:AC903)</f>
        <v>0.24745615044562502</v>
      </c>
      <c r="Z903" s="2" t="s">
        <v>532</v>
      </c>
      <c r="AA903" s="2">
        <v>0.17499999999999999</v>
      </c>
      <c r="AB903" s="2">
        <v>0.22500000000000001</v>
      </c>
      <c r="AC903" s="110">
        <v>0.30015625000000001</v>
      </c>
      <c r="AD903" s="44">
        <f t="shared" ref="AD903:AD966" si="203">IFERROR(L903*Z903*8760/1000,0)</f>
        <v>0</v>
      </c>
      <c r="AE903" s="44">
        <f t="shared" ref="AE903:AE966" si="204">IFERROR(M903*AA903*8760/1000,0)</f>
        <v>5.6566572802576198</v>
      </c>
      <c r="AF903" s="44">
        <f t="shared" ref="AF903:AF966" si="205">IFERROR(N903*AB903*8760/1000,0)</f>
        <v>26.780382779979782</v>
      </c>
      <c r="AG903" s="44">
        <f t="shared" ref="AG903:AG966" si="206">IFERROR(O903*AC903*8760/1000,0)</f>
        <v>28.562484743972018</v>
      </c>
      <c r="AH903" s="44">
        <f t="shared" ref="AH903:AH966" si="207">AF903+AG903</f>
        <v>55.342867523951796</v>
      </c>
      <c r="AI903" s="44">
        <v>517.37694444399995</v>
      </c>
      <c r="AJ903" s="111">
        <f t="shared" ref="AJ903:AJ966" si="208">AH903/AI903</f>
        <v>0.1069681749800933</v>
      </c>
      <c r="AK903" s="2">
        <f t="shared" ref="AK903:AK966" si="209">ROUND((O903+N903)/0.003,0)</f>
        <v>8150</v>
      </c>
    </row>
    <row r="904" spans="1:37">
      <c r="A904" s="2">
        <v>54</v>
      </c>
      <c r="B904" s="2" t="s">
        <v>118</v>
      </c>
      <c r="C904" s="2" t="s">
        <v>17</v>
      </c>
      <c r="D904" s="2" t="s">
        <v>414</v>
      </c>
      <c r="E904" s="2" t="s">
        <v>767</v>
      </c>
      <c r="F904" s="2" t="s">
        <v>64</v>
      </c>
      <c r="H904" s="2" t="s">
        <v>881</v>
      </c>
      <c r="I904" s="2">
        <v>14900</v>
      </c>
      <c r="J904" s="193">
        <v>5368</v>
      </c>
      <c r="K904" s="110">
        <f t="shared" si="196"/>
        <v>0.36026845637583893</v>
      </c>
      <c r="L904" s="44">
        <f t="shared" si="197"/>
        <v>0</v>
      </c>
      <c r="M904" s="44">
        <f t="shared" si="198"/>
        <v>0</v>
      </c>
      <c r="N904" s="44">
        <f t="shared" si="199"/>
        <v>7.6716470586799996</v>
      </c>
      <c r="O904" s="44">
        <f t="shared" si="200"/>
        <v>19.168352941320002</v>
      </c>
      <c r="P904" s="2">
        <v>2496176</v>
      </c>
      <c r="Q904" s="193">
        <v>25.610591197000002</v>
      </c>
      <c r="R904" s="111">
        <v>0</v>
      </c>
      <c r="S904" s="111">
        <v>0</v>
      </c>
      <c r="T904" s="111">
        <v>0.28582887699999998</v>
      </c>
      <c r="U904" s="111">
        <v>0.71417112299999996</v>
      </c>
      <c r="V904" s="110">
        <f t="shared" si="201"/>
        <v>0.36026845637583893</v>
      </c>
      <c r="W904" s="110">
        <v>0.37346874999999996</v>
      </c>
      <c r="X904" s="110">
        <v>0.27189936300000001</v>
      </c>
      <c r="Y904" s="110">
        <f t="shared" si="202"/>
        <v>0.27189936268831905</v>
      </c>
      <c r="Z904" s="2" t="s">
        <v>532</v>
      </c>
      <c r="AA904" s="2" t="s">
        <v>532</v>
      </c>
      <c r="AB904" s="2">
        <v>0.22500000000000001</v>
      </c>
      <c r="AC904" s="110">
        <v>0.29066964299999998</v>
      </c>
      <c r="AD904" s="44">
        <f t="shared" si="203"/>
        <v>0</v>
      </c>
      <c r="AE904" s="44">
        <f t="shared" si="204"/>
        <v>0</v>
      </c>
      <c r="AF904" s="44">
        <f t="shared" si="205"/>
        <v>15.120816352658279</v>
      </c>
      <c r="AG904" s="44">
        <f t="shared" si="206"/>
        <v>48.80772676363901</v>
      </c>
      <c r="AH904" s="44">
        <f t="shared" si="207"/>
        <v>63.928543116297291</v>
      </c>
      <c r="AI904" s="44">
        <v>517.37694444399995</v>
      </c>
      <c r="AJ904" s="111">
        <f t="shared" si="208"/>
        <v>0.1235627984640835</v>
      </c>
      <c r="AK904" s="2">
        <f t="shared" si="209"/>
        <v>8947</v>
      </c>
    </row>
    <row r="905" spans="1:37">
      <c r="A905" s="2">
        <v>55</v>
      </c>
      <c r="B905" s="2" t="s">
        <v>119</v>
      </c>
      <c r="C905" s="2" t="s">
        <v>17</v>
      </c>
      <c r="D905" s="2" t="s">
        <v>414</v>
      </c>
      <c r="E905" s="2" t="s">
        <v>767</v>
      </c>
      <c r="F905" s="2" t="s">
        <v>64</v>
      </c>
      <c r="H905" s="2" t="s">
        <v>881</v>
      </c>
      <c r="I905" s="2">
        <v>5298</v>
      </c>
      <c r="J905" s="193">
        <v>671</v>
      </c>
      <c r="K905" s="110">
        <f t="shared" si="196"/>
        <v>0.12665156662891658</v>
      </c>
      <c r="L905" s="44">
        <f t="shared" si="197"/>
        <v>0</v>
      </c>
      <c r="M905" s="44">
        <f t="shared" si="198"/>
        <v>0</v>
      </c>
      <c r="N905" s="44">
        <f t="shared" si="199"/>
        <v>1.8107132341100001</v>
      </c>
      <c r="O905" s="44">
        <f t="shared" si="200"/>
        <v>1.5442867658899999</v>
      </c>
      <c r="P905" s="2">
        <v>5173623</v>
      </c>
      <c r="Q905" s="193">
        <v>1.3760487969999999</v>
      </c>
      <c r="R905" s="111">
        <v>0</v>
      </c>
      <c r="S905" s="111">
        <v>0</v>
      </c>
      <c r="T905" s="111">
        <v>0.53970588200000003</v>
      </c>
      <c r="U905" s="111">
        <v>0.46029411799999997</v>
      </c>
      <c r="V905" s="110">
        <f t="shared" si="201"/>
        <v>0.12665156662891658</v>
      </c>
      <c r="W905" s="110">
        <v>0.27784374999999994</v>
      </c>
      <c r="X905" s="110">
        <v>0.242232261</v>
      </c>
      <c r="Y905" s="110">
        <f t="shared" si="202"/>
        <v>0.24223226104262499</v>
      </c>
      <c r="Z905" s="2" t="s">
        <v>532</v>
      </c>
      <c r="AA905" s="2" t="s">
        <v>532</v>
      </c>
      <c r="AB905" s="2">
        <v>0.22500000000000001</v>
      </c>
      <c r="AC905" s="110">
        <v>0.26243749999999999</v>
      </c>
      <c r="AD905" s="44">
        <f t="shared" si="203"/>
        <v>0</v>
      </c>
      <c r="AE905" s="44">
        <f t="shared" si="204"/>
        <v>0</v>
      </c>
      <c r="AF905" s="44">
        <f t="shared" si="205"/>
        <v>3.5689157844308101</v>
      </c>
      <c r="AG905" s="44">
        <f t="shared" si="206"/>
        <v>3.55024192115973</v>
      </c>
      <c r="AH905" s="44">
        <f t="shared" si="207"/>
        <v>7.1191577055905402</v>
      </c>
      <c r="AI905" s="44">
        <v>517.37694444399995</v>
      </c>
      <c r="AJ905" s="111">
        <f t="shared" si="208"/>
        <v>1.3760098477602544E-2</v>
      </c>
      <c r="AK905" s="2">
        <f t="shared" si="209"/>
        <v>1118</v>
      </c>
    </row>
    <row r="906" spans="1:37">
      <c r="A906" s="2">
        <v>56</v>
      </c>
      <c r="B906" s="2" t="s">
        <v>120</v>
      </c>
      <c r="C906" s="2" t="s">
        <v>17</v>
      </c>
      <c r="D906" s="2" t="s">
        <v>414</v>
      </c>
      <c r="E906" s="2" t="s">
        <v>767</v>
      </c>
      <c r="F906" s="2" t="s">
        <v>64</v>
      </c>
      <c r="H906" s="2" t="s">
        <v>881</v>
      </c>
      <c r="I906" s="2">
        <v>7386</v>
      </c>
      <c r="J906" s="193">
        <v>864</v>
      </c>
      <c r="K906" s="110">
        <f t="shared" si="196"/>
        <v>0.11697806661251016</v>
      </c>
      <c r="L906" s="44">
        <f t="shared" si="197"/>
        <v>0</v>
      </c>
      <c r="M906" s="44">
        <f t="shared" si="198"/>
        <v>1.0458529401600001</v>
      </c>
      <c r="N906" s="44">
        <f t="shared" si="199"/>
        <v>1.9603588248000001</v>
      </c>
      <c r="O906" s="44">
        <f t="shared" si="200"/>
        <v>1.3137882350400001</v>
      </c>
      <c r="P906" s="2">
        <v>4422371</v>
      </c>
      <c r="Q906" s="193">
        <v>1.544234441</v>
      </c>
      <c r="R906" s="111">
        <v>0</v>
      </c>
      <c r="S906" s="111">
        <v>0.242095588</v>
      </c>
      <c r="T906" s="111">
        <v>0.45378676499999998</v>
      </c>
      <c r="U906" s="111">
        <v>0.30411764699999999</v>
      </c>
      <c r="V906" s="110">
        <f t="shared" si="201"/>
        <v>8.8658192792851351E-2</v>
      </c>
      <c r="W906" s="110">
        <v>0.26403125000000005</v>
      </c>
      <c r="X906" s="110">
        <v>0.23810368700000001</v>
      </c>
      <c r="Y906" s="110">
        <f t="shared" si="202"/>
        <v>0.22282656250984373</v>
      </c>
      <c r="Z906" s="2" t="s">
        <v>532</v>
      </c>
      <c r="AA906" s="2">
        <v>0.17499999999999999</v>
      </c>
      <c r="AB906" s="2">
        <v>0.22500000000000001</v>
      </c>
      <c r="AC906" s="110">
        <v>0.25765624999999998</v>
      </c>
      <c r="AD906" s="44">
        <f t="shared" si="203"/>
        <v>0</v>
      </c>
      <c r="AE906" s="44">
        <f t="shared" si="204"/>
        <v>1.6032925572652801</v>
      </c>
      <c r="AF906" s="44">
        <f t="shared" si="205"/>
        <v>3.8638672436808004</v>
      </c>
      <c r="AG906" s="44">
        <f t="shared" si="206"/>
        <v>2.9653103694264389</v>
      </c>
      <c r="AH906" s="44">
        <f t="shared" si="207"/>
        <v>6.8291776131072393</v>
      </c>
      <c r="AI906" s="44">
        <v>517.37694444399995</v>
      </c>
      <c r="AJ906" s="111">
        <f t="shared" si="208"/>
        <v>1.3199617196793002E-2</v>
      </c>
      <c r="AK906" s="2">
        <f t="shared" si="209"/>
        <v>1091</v>
      </c>
    </row>
    <row r="907" spans="1:37">
      <c r="A907" s="2">
        <v>57</v>
      </c>
      <c r="B907" s="2" t="s">
        <v>121</v>
      </c>
      <c r="C907" s="2" t="s">
        <v>17</v>
      </c>
      <c r="D907" s="2" t="s">
        <v>414</v>
      </c>
      <c r="E907" s="2" t="s">
        <v>767</v>
      </c>
      <c r="F907" s="2" t="s">
        <v>64</v>
      </c>
      <c r="H907" s="2" t="s">
        <v>881</v>
      </c>
      <c r="I907" s="2">
        <v>6930</v>
      </c>
      <c r="J907" s="193">
        <v>2593</v>
      </c>
      <c r="K907" s="110">
        <f t="shared" si="196"/>
        <v>0.37417027417027415</v>
      </c>
      <c r="L907" s="44">
        <f t="shared" si="197"/>
        <v>0</v>
      </c>
      <c r="M907" s="44">
        <f t="shared" si="198"/>
        <v>0</v>
      </c>
      <c r="N907" s="44">
        <f t="shared" si="199"/>
        <v>10.619860293355</v>
      </c>
      <c r="O907" s="44">
        <f t="shared" si="200"/>
        <v>2.3451397066449999</v>
      </c>
      <c r="P907" s="2">
        <v>2614229</v>
      </c>
      <c r="Q907" s="193">
        <v>10.052468491999999</v>
      </c>
      <c r="R907" s="111">
        <v>0</v>
      </c>
      <c r="S907" s="111">
        <v>0</v>
      </c>
      <c r="T907" s="111">
        <v>0.819117647</v>
      </c>
      <c r="U907" s="111">
        <v>0.180882353</v>
      </c>
      <c r="V907" s="110">
        <f t="shared" si="201"/>
        <v>0.37417027417027415</v>
      </c>
      <c r="W907" s="110">
        <v>0.2603125</v>
      </c>
      <c r="X907" s="110">
        <v>0.23138740799999999</v>
      </c>
      <c r="Y907" s="110">
        <f t="shared" si="202"/>
        <v>0.23138740809031252</v>
      </c>
      <c r="Z907" s="2" t="s">
        <v>532</v>
      </c>
      <c r="AA907" s="2" t="s">
        <v>532</v>
      </c>
      <c r="AB907" s="2">
        <v>0.22500000000000001</v>
      </c>
      <c r="AC907" s="110">
        <v>0.2603125</v>
      </c>
      <c r="AD907" s="44">
        <f t="shared" si="203"/>
        <v>0</v>
      </c>
      <c r="AE907" s="44">
        <f t="shared" si="204"/>
        <v>0</v>
      </c>
      <c r="AF907" s="44">
        <f t="shared" si="205"/>
        <v>20.931744638202705</v>
      </c>
      <c r="AG907" s="44">
        <f t="shared" si="206"/>
        <v>5.3477100158015931</v>
      </c>
      <c r="AH907" s="44">
        <f t="shared" si="207"/>
        <v>26.279454654004297</v>
      </c>
      <c r="AI907" s="44">
        <v>517.37694444399995</v>
      </c>
      <c r="AJ907" s="111">
        <f t="shared" si="208"/>
        <v>5.0793633029484066E-2</v>
      </c>
      <c r="AK907" s="2">
        <f t="shared" si="209"/>
        <v>4322</v>
      </c>
    </row>
    <row r="908" spans="1:37">
      <c r="A908" s="2">
        <v>58</v>
      </c>
      <c r="B908" s="2" t="s">
        <v>122</v>
      </c>
      <c r="C908" s="2" t="s">
        <v>17</v>
      </c>
      <c r="D908" s="2" t="s">
        <v>414</v>
      </c>
      <c r="E908" s="2" t="s">
        <v>767</v>
      </c>
      <c r="F908" s="2" t="s">
        <v>64</v>
      </c>
      <c r="H908" s="2" t="s">
        <v>881</v>
      </c>
      <c r="I908" s="2">
        <v>6503</v>
      </c>
      <c r="J908" s="193">
        <v>1630</v>
      </c>
      <c r="K908" s="110">
        <f t="shared" si="196"/>
        <v>0.25065354451791483</v>
      </c>
      <c r="L908" s="44">
        <f t="shared" si="197"/>
        <v>0</v>
      </c>
      <c r="M908" s="44">
        <f t="shared" si="198"/>
        <v>2.1124080844000002</v>
      </c>
      <c r="N908" s="44">
        <f t="shared" si="199"/>
        <v>4.6141077485000004</v>
      </c>
      <c r="O908" s="44">
        <f t="shared" si="200"/>
        <v>1.4234841589500002</v>
      </c>
      <c r="P908" s="2">
        <v>2057996</v>
      </c>
      <c r="Q908" s="193">
        <v>5.9963336619999996</v>
      </c>
      <c r="R908" s="111">
        <v>0</v>
      </c>
      <c r="S908" s="111">
        <v>0.25919117600000002</v>
      </c>
      <c r="T908" s="111">
        <v>0.56614819000000005</v>
      </c>
      <c r="U908" s="111">
        <v>0.17466063300000001</v>
      </c>
      <c r="V908" s="110">
        <f t="shared" si="201"/>
        <v>0.18568635729509461</v>
      </c>
      <c r="W908" s="110">
        <v>0.2603125</v>
      </c>
      <c r="X908" s="110">
        <v>0.233325635</v>
      </c>
      <c r="Y908" s="110">
        <f t="shared" si="202"/>
        <v>0.21820814457781251</v>
      </c>
      <c r="Z908" s="2" t="s">
        <v>532</v>
      </c>
      <c r="AA908" s="2">
        <v>0.17499999999999999</v>
      </c>
      <c r="AB908" s="2">
        <v>0.22500000000000001</v>
      </c>
      <c r="AC908" s="110">
        <v>0.2603125</v>
      </c>
      <c r="AD908" s="44">
        <f t="shared" si="203"/>
        <v>0</v>
      </c>
      <c r="AE908" s="44">
        <f t="shared" si="204"/>
        <v>3.2383215933851996</v>
      </c>
      <c r="AF908" s="44">
        <f t="shared" si="205"/>
        <v>9.0944063722935002</v>
      </c>
      <c r="AG908" s="44">
        <f t="shared" si="206"/>
        <v>3.2460243083096461</v>
      </c>
      <c r="AH908" s="44">
        <f t="shared" si="207"/>
        <v>12.340430680603147</v>
      </c>
      <c r="AI908" s="44">
        <v>517.37694444399995</v>
      </c>
      <c r="AJ908" s="111">
        <f t="shared" si="208"/>
        <v>2.3851914572391341E-2</v>
      </c>
      <c r="AK908" s="2">
        <f t="shared" si="209"/>
        <v>2013</v>
      </c>
    </row>
    <row r="909" spans="1:37">
      <c r="A909" s="2">
        <v>59</v>
      </c>
      <c r="B909" s="2" t="s">
        <v>123</v>
      </c>
      <c r="C909" s="2" t="s">
        <v>17</v>
      </c>
      <c r="D909" s="2" t="s">
        <v>414</v>
      </c>
      <c r="E909" s="2" t="s">
        <v>767</v>
      </c>
      <c r="F909" s="2" t="s">
        <v>64</v>
      </c>
      <c r="H909" s="2" t="s">
        <v>881</v>
      </c>
      <c r="I909" s="2">
        <v>8013</v>
      </c>
      <c r="J909" s="193">
        <v>1045</v>
      </c>
      <c r="K909" s="110">
        <f t="shared" si="196"/>
        <v>0.13041307874703606</v>
      </c>
      <c r="L909" s="44">
        <f t="shared" si="197"/>
        <v>0.90456334869999988</v>
      </c>
      <c r="M909" s="44">
        <f t="shared" si="198"/>
        <v>1.13484162825</v>
      </c>
      <c r="N909" s="44">
        <f t="shared" si="199"/>
        <v>2.4274577692750001</v>
      </c>
      <c r="O909" s="44">
        <f t="shared" si="200"/>
        <v>0.75813725377500008</v>
      </c>
      <c r="P909" s="2">
        <v>3597297</v>
      </c>
      <c r="Q909" s="193">
        <v>1.796886255</v>
      </c>
      <c r="R909" s="111">
        <v>0.17312217199999999</v>
      </c>
      <c r="S909" s="111">
        <v>0.21719457</v>
      </c>
      <c r="T909" s="111">
        <v>0.46458521899999999</v>
      </c>
      <c r="U909" s="111">
        <v>0.14509803900000001</v>
      </c>
      <c r="V909" s="110">
        <f t="shared" si="201"/>
        <v>7.951067073630351E-2</v>
      </c>
      <c r="W909" s="110">
        <v>0.25287500000000002</v>
      </c>
      <c r="X909" s="110">
        <v>0.23163394900000001</v>
      </c>
      <c r="Y909" s="110">
        <f t="shared" si="202"/>
        <v>0.19654460783712499</v>
      </c>
      <c r="Z909" s="2">
        <v>0.1</v>
      </c>
      <c r="AA909" s="2">
        <v>0.17499999999999999</v>
      </c>
      <c r="AB909" s="2">
        <v>0.22500000000000001</v>
      </c>
      <c r="AC909" s="110">
        <v>0.25287500000000002</v>
      </c>
      <c r="AD909" s="44">
        <f t="shared" si="203"/>
        <v>0.79239749346119992</v>
      </c>
      <c r="AE909" s="44">
        <f t="shared" si="204"/>
        <v>1.7397122161072498</v>
      </c>
      <c r="AF909" s="44">
        <f t="shared" si="205"/>
        <v>4.7845192632410249</v>
      </c>
      <c r="AG909" s="44">
        <f t="shared" si="206"/>
        <v>1.6794142725035734</v>
      </c>
      <c r="AH909" s="44">
        <f t="shared" si="207"/>
        <v>6.4639335357445979</v>
      </c>
      <c r="AI909" s="44">
        <v>517.37694444399995</v>
      </c>
      <c r="AJ909" s="111">
        <f t="shared" si="208"/>
        <v>1.2493663672414076E-2</v>
      </c>
      <c r="AK909" s="2">
        <f t="shared" si="209"/>
        <v>1062</v>
      </c>
    </row>
    <row r="910" spans="1:37">
      <c r="A910" s="2">
        <v>60</v>
      </c>
      <c r="B910" s="2" t="s">
        <v>124</v>
      </c>
      <c r="C910" s="2" t="s">
        <v>17</v>
      </c>
      <c r="D910" s="2" t="s">
        <v>414</v>
      </c>
      <c r="E910" s="2" t="s">
        <v>767</v>
      </c>
      <c r="F910" s="2" t="s">
        <v>64</v>
      </c>
      <c r="H910" s="2" t="s">
        <v>881</v>
      </c>
      <c r="I910" s="2">
        <v>8092</v>
      </c>
      <c r="J910" s="193">
        <v>1727</v>
      </c>
      <c r="K910" s="110">
        <f t="shared" si="196"/>
        <v>0.2134206623826001</v>
      </c>
      <c r="L910" s="44">
        <f t="shared" si="197"/>
        <v>3.2777145321250001</v>
      </c>
      <c r="M910" s="44">
        <f t="shared" si="198"/>
        <v>4.1932536014049999</v>
      </c>
      <c r="N910" s="44">
        <f t="shared" si="199"/>
        <v>1.16403186647</v>
      </c>
      <c r="O910" s="44">
        <f t="shared" si="200"/>
        <v>0</v>
      </c>
      <c r="P910" s="2">
        <v>1488308</v>
      </c>
      <c r="Q910" s="193">
        <v>1.541553765</v>
      </c>
      <c r="R910" s="111">
        <v>0.37958477499999999</v>
      </c>
      <c r="S910" s="111">
        <v>0.48561130299999999</v>
      </c>
      <c r="T910" s="111">
        <v>0.13480392199999999</v>
      </c>
      <c r="U910" s="111">
        <v>0</v>
      </c>
      <c r="V910" s="110">
        <f t="shared" si="201"/>
        <v>2.8769942325012357E-2</v>
      </c>
      <c r="W910" s="110">
        <v>0.22500000000000001</v>
      </c>
      <c r="X910" s="110">
        <v>0.22500000000000001</v>
      </c>
      <c r="Y910" s="110">
        <f t="shared" si="202"/>
        <v>0.15327133797499998</v>
      </c>
      <c r="Z910" s="2">
        <v>0.1</v>
      </c>
      <c r="AA910" s="2">
        <v>0.17499999999999999</v>
      </c>
      <c r="AB910" s="2">
        <v>0.22500000000000001</v>
      </c>
      <c r="AC910" s="110"/>
      <c r="AD910" s="44">
        <f t="shared" si="203"/>
        <v>2.8712779301415003</v>
      </c>
      <c r="AE910" s="44">
        <f t="shared" si="204"/>
        <v>6.4282577709538637</v>
      </c>
      <c r="AF910" s="44">
        <f t="shared" si="205"/>
        <v>2.2943068088123701</v>
      </c>
      <c r="AG910" s="44">
        <f t="shared" si="206"/>
        <v>0</v>
      </c>
      <c r="AH910" s="44">
        <f t="shared" si="207"/>
        <v>2.2943068088123701</v>
      </c>
      <c r="AI910" s="44">
        <v>517.37694444399995</v>
      </c>
      <c r="AJ910" s="111">
        <f t="shared" si="208"/>
        <v>4.4344975814064368E-3</v>
      </c>
      <c r="AK910" s="2">
        <f t="shared" si="209"/>
        <v>388</v>
      </c>
    </row>
    <row r="911" spans="1:37">
      <c r="A911" s="2">
        <v>61</v>
      </c>
      <c r="B911" s="2" t="s">
        <v>125</v>
      </c>
      <c r="C911" s="2" t="s">
        <v>17</v>
      </c>
      <c r="D911" s="2" t="s">
        <v>414</v>
      </c>
      <c r="E911" s="2" t="s">
        <v>767</v>
      </c>
      <c r="F911" s="2" t="s">
        <v>64</v>
      </c>
      <c r="H911" s="2" t="s">
        <v>881</v>
      </c>
      <c r="I911" s="2">
        <v>4922</v>
      </c>
      <c r="J911" s="193">
        <v>892</v>
      </c>
      <c r="K911" s="110">
        <f t="shared" si="196"/>
        <v>0.18122714343762697</v>
      </c>
      <c r="L911" s="44">
        <f t="shared" si="197"/>
        <v>0.76172819449999996</v>
      </c>
      <c r="M911" s="44">
        <f t="shared" si="198"/>
        <v>2.3845637440800003</v>
      </c>
      <c r="N911" s="44">
        <f t="shared" si="199"/>
        <v>1.3137080614199999</v>
      </c>
      <c r="O911" s="44">
        <f t="shared" si="200"/>
        <v>0</v>
      </c>
      <c r="P911" s="2">
        <v>532715</v>
      </c>
      <c r="Q911" s="193">
        <v>4.8606076199999997</v>
      </c>
      <c r="R911" s="111">
        <v>0.17079107499999999</v>
      </c>
      <c r="S911" s="111">
        <v>0.53465554800000004</v>
      </c>
      <c r="T911" s="111">
        <v>0.29455337700000001</v>
      </c>
      <c r="U911" s="111">
        <v>0</v>
      </c>
      <c r="V911" s="110">
        <f t="shared" si="201"/>
        <v>5.3381067103616411E-2</v>
      </c>
      <c r="W911" s="110">
        <v>0.22950000000000001</v>
      </c>
      <c r="X911" s="110">
        <v>0.22500000000000001</v>
      </c>
      <c r="Y911" s="110">
        <f t="shared" si="202"/>
        <v>0.176918338225</v>
      </c>
      <c r="Z911" s="2">
        <v>0.1</v>
      </c>
      <c r="AA911" s="2">
        <v>0.17499999999999999</v>
      </c>
      <c r="AB911" s="2">
        <v>0.22500000000000001</v>
      </c>
      <c r="AC911" s="110"/>
      <c r="AD911" s="44">
        <f t="shared" si="203"/>
        <v>0.66727389838200002</v>
      </c>
      <c r="AE911" s="44">
        <f t="shared" si="204"/>
        <v>3.6555362196746399</v>
      </c>
      <c r="AF911" s="44">
        <f t="shared" si="205"/>
        <v>2.5893185890588195</v>
      </c>
      <c r="AG911" s="44">
        <f t="shared" si="206"/>
        <v>0</v>
      </c>
      <c r="AH911" s="44">
        <f t="shared" si="207"/>
        <v>2.5893185890588195</v>
      </c>
      <c r="AI911" s="44">
        <v>517.37694444399995</v>
      </c>
      <c r="AJ911" s="111">
        <f t="shared" si="208"/>
        <v>5.0047042429411607E-3</v>
      </c>
      <c r="AK911" s="2">
        <f t="shared" si="209"/>
        <v>438</v>
      </c>
    </row>
    <row r="912" spans="1:37">
      <c r="A912" s="2">
        <v>62</v>
      </c>
      <c r="B912" s="2" t="s">
        <v>126</v>
      </c>
      <c r="C912" s="2" t="s">
        <v>17</v>
      </c>
      <c r="D912" s="2" t="s">
        <v>414</v>
      </c>
      <c r="E912" s="2" t="s">
        <v>767</v>
      </c>
      <c r="F912" s="2" t="s">
        <v>64</v>
      </c>
      <c r="H912" s="2" t="s">
        <v>881</v>
      </c>
      <c r="I912" s="2">
        <v>6815</v>
      </c>
      <c r="J912" s="193">
        <v>1657</v>
      </c>
      <c r="K912" s="110">
        <f t="shared" si="196"/>
        <v>0.24314013206162877</v>
      </c>
      <c r="L912" s="44">
        <f t="shared" si="197"/>
        <v>1.2978420685599998</v>
      </c>
      <c r="M912" s="44">
        <f t="shared" si="198"/>
        <v>5.4231980340500003</v>
      </c>
      <c r="N912" s="44">
        <f t="shared" si="199"/>
        <v>1.5639598891049999</v>
      </c>
      <c r="O912" s="44">
        <f t="shared" si="200"/>
        <v>0</v>
      </c>
      <c r="P912" s="2">
        <v>2031780</v>
      </c>
      <c r="Q912" s="193">
        <v>1.517174571</v>
      </c>
      <c r="R912" s="111">
        <v>0.15664961599999999</v>
      </c>
      <c r="S912" s="111">
        <v>0.65458033000000004</v>
      </c>
      <c r="T912" s="111">
        <v>0.18877005299999999</v>
      </c>
      <c r="U912" s="111">
        <v>0</v>
      </c>
      <c r="V912" s="110">
        <f t="shared" si="201"/>
        <v>4.589757561570066E-2</v>
      </c>
      <c r="W912" s="110">
        <v>0.22500000000000001</v>
      </c>
      <c r="X912" s="110">
        <v>0.22500000000000001</v>
      </c>
      <c r="Y912" s="110">
        <f t="shared" si="202"/>
        <v>0.17268978127500001</v>
      </c>
      <c r="Z912" s="2">
        <v>0.1</v>
      </c>
      <c r="AA912" s="2">
        <v>0.17499999999999999</v>
      </c>
      <c r="AB912" s="2">
        <v>0.22500000000000001</v>
      </c>
      <c r="AC912" s="110"/>
      <c r="AD912" s="44">
        <f t="shared" si="203"/>
        <v>1.13690965205856</v>
      </c>
      <c r="AE912" s="44">
        <f t="shared" si="204"/>
        <v>8.3137625861986493</v>
      </c>
      <c r="AF912" s="44">
        <f t="shared" si="205"/>
        <v>3.0825649414259551</v>
      </c>
      <c r="AG912" s="44">
        <f t="shared" si="206"/>
        <v>0</v>
      </c>
      <c r="AH912" s="44">
        <f t="shared" si="207"/>
        <v>3.0825649414259551</v>
      </c>
      <c r="AI912" s="44">
        <v>517.37694444399995</v>
      </c>
      <c r="AJ912" s="111">
        <f t="shared" si="208"/>
        <v>5.958063988990926E-3</v>
      </c>
      <c r="AK912" s="2">
        <f t="shared" si="209"/>
        <v>521</v>
      </c>
    </row>
    <row r="913" spans="1:37">
      <c r="A913" s="2">
        <v>64</v>
      </c>
      <c r="B913" s="2" t="s">
        <v>128</v>
      </c>
      <c r="C913" s="2" t="s">
        <v>17</v>
      </c>
      <c r="D913" s="2" t="s">
        <v>414</v>
      </c>
      <c r="E913" s="2" t="s">
        <v>767</v>
      </c>
      <c r="F913" s="2" t="s">
        <v>64</v>
      </c>
      <c r="H913" s="2" t="s">
        <v>881</v>
      </c>
      <c r="I913" s="2">
        <v>7930</v>
      </c>
      <c r="J913" s="193">
        <v>2241</v>
      </c>
      <c r="K913" s="110">
        <f t="shared" si="196"/>
        <v>0.28259773013871375</v>
      </c>
      <c r="L913" s="44">
        <f t="shared" si="197"/>
        <v>0</v>
      </c>
      <c r="M913" s="44">
        <f t="shared" si="198"/>
        <v>2.9420614982249997</v>
      </c>
      <c r="N913" s="44">
        <f t="shared" si="199"/>
        <v>6.8058177012899996</v>
      </c>
      <c r="O913" s="44">
        <f t="shared" si="200"/>
        <v>1.457120800485</v>
      </c>
      <c r="P913" s="2">
        <v>1602754</v>
      </c>
      <c r="Q913" s="193">
        <v>10.396106988</v>
      </c>
      <c r="R913" s="111">
        <v>0</v>
      </c>
      <c r="S913" s="111">
        <v>0.26256684499999999</v>
      </c>
      <c r="T913" s="111">
        <v>0.607391138</v>
      </c>
      <c r="U913" s="111">
        <v>0.13004201700000001</v>
      </c>
      <c r="V913" s="110">
        <f t="shared" si="201"/>
        <v>0.20839693573203025</v>
      </c>
      <c r="W913" s="110">
        <v>0.25446875000000002</v>
      </c>
      <c r="X913" s="110">
        <v>0.23019664100000001</v>
      </c>
      <c r="Y913" s="110">
        <f t="shared" si="202"/>
        <v>0.21570383343846875</v>
      </c>
      <c r="Z913" s="2" t="s">
        <v>532</v>
      </c>
      <c r="AA913" s="2">
        <v>0.17499999999999999</v>
      </c>
      <c r="AB913" s="2">
        <v>0.22500000000000001</v>
      </c>
      <c r="AC913" s="110">
        <v>0.25446875000000002</v>
      </c>
      <c r="AD913" s="44">
        <f t="shared" si="203"/>
        <v>0</v>
      </c>
      <c r="AE913" s="44">
        <f t="shared" si="204"/>
        <v>4.5101802767789243</v>
      </c>
      <c r="AF913" s="44">
        <f t="shared" si="205"/>
        <v>13.41426668924259</v>
      </c>
      <c r="AG913" s="44">
        <f t="shared" si="206"/>
        <v>3.2481353681981364</v>
      </c>
      <c r="AH913" s="44">
        <f t="shared" si="207"/>
        <v>16.662402057440726</v>
      </c>
      <c r="AI913" s="44">
        <v>517.37694444399995</v>
      </c>
      <c r="AJ913" s="111">
        <f t="shared" si="208"/>
        <v>3.2205536478528252E-2</v>
      </c>
      <c r="AK913" s="2">
        <f t="shared" si="209"/>
        <v>2754</v>
      </c>
    </row>
    <row r="914" spans="1:37">
      <c r="A914" s="2">
        <v>65</v>
      </c>
      <c r="B914" s="2" t="s">
        <v>129</v>
      </c>
      <c r="C914" s="2" t="s">
        <v>17</v>
      </c>
      <c r="D914" s="2" t="s">
        <v>414</v>
      </c>
      <c r="E914" s="2" t="s">
        <v>767</v>
      </c>
      <c r="F914" s="2" t="s">
        <v>64</v>
      </c>
      <c r="H914" s="2" t="s">
        <v>881</v>
      </c>
      <c r="I914" s="2">
        <v>6527</v>
      </c>
      <c r="J914" s="193">
        <v>2397</v>
      </c>
      <c r="K914" s="110">
        <f t="shared" si="196"/>
        <v>0.36724375670292631</v>
      </c>
      <c r="L914" s="44">
        <f t="shared" si="197"/>
        <v>0</v>
      </c>
      <c r="M914" s="44">
        <f t="shared" si="198"/>
        <v>5.20378124436</v>
      </c>
      <c r="N914" s="44">
        <f t="shared" si="199"/>
        <v>6.7812187556400003</v>
      </c>
      <c r="O914" s="44">
        <f t="shared" si="200"/>
        <v>0</v>
      </c>
      <c r="P914" s="2">
        <v>1465612</v>
      </c>
      <c r="Q914" s="193">
        <v>9.1195911029999994</v>
      </c>
      <c r="R914" s="111">
        <v>0</v>
      </c>
      <c r="S914" s="111">
        <v>0.43419117600000001</v>
      </c>
      <c r="T914" s="111">
        <v>0.56580882399999999</v>
      </c>
      <c r="U914" s="111">
        <v>0</v>
      </c>
      <c r="V914" s="110">
        <f t="shared" si="201"/>
        <v>0.20778975810142483</v>
      </c>
      <c r="W914" s="110">
        <v>0.24756249999999999</v>
      </c>
      <c r="X914" s="110">
        <v>0.22500000000000001</v>
      </c>
      <c r="Y914" s="110">
        <f t="shared" si="202"/>
        <v>0.2032904412</v>
      </c>
      <c r="Z914" s="2" t="s">
        <v>532</v>
      </c>
      <c r="AA914" s="2">
        <v>0.17499999999999999</v>
      </c>
      <c r="AB914" s="2">
        <v>0.22500000000000001</v>
      </c>
      <c r="AC914" s="110"/>
      <c r="AD914" s="44">
        <f t="shared" si="203"/>
        <v>0</v>
      </c>
      <c r="AE914" s="44">
        <f t="shared" si="204"/>
        <v>7.9773966476038796</v>
      </c>
      <c r="AF914" s="44">
        <f t="shared" si="205"/>
        <v>13.36578216736644</v>
      </c>
      <c r="AG914" s="44">
        <f t="shared" si="206"/>
        <v>0</v>
      </c>
      <c r="AH914" s="44">
        <f t="shared" si="207"/>
        <v>13.36578216736644</v>
      </c>
      <c r="AI914" s="44">
        <v>517.37694444399995</v>
      </c>
      <c r="AJ914" s="111">
        <f t="shared" si="208"/>
        <v>2.5833741358015097E-2</v>
      </c>
      <c r="AK914" s="2">
        <f t="shared" si="209"/>
        <v>2260</v>
      </c>
    </row>
    <row r="915" spans="1:37">
      <c r="A915" s="2">
        <v>66</v>
      </c>
      <c r="B915" s="2" t="s">
        <v>130</v>
      </c>
      <c r="C915" s="2" t="s">
        <v>17</v>
      </c>
      <c r="D915" s="2" t="s">
        <v>414</v>
      </c>
      <c r="E915" s="2" t="s">
        <v>767</v>
      </c>
      <c r="F915" s="2" t="s">
        <v>64</v>
      </c>
      <c r="H915" s="2" t="s">
        <v>881</v>
      </c>
      <c r="I915" s="2">
        <v>3996</v>
      </c>
      <c r="J915" s="193">
        <v>1553</v>
      </c>
      <c r="K915" s="110">
        <f t="shared" si="196"/>
        <v>0.38863863863863862</v>
      </c>
      <c r="L915" s="44">
        <f t="shared" si="197"/>
        <v>0</v>
      </c>
      <c r="M915" s="44">
        <f t="shared" si="198"/>
        <v>0.83158045289000004</v>
      </c>
      <c r="N915" s="44">
        <f t="shared" si="199"/>
        <v>6.9334195471099989</v>
      </c>
      <c r="O915" s="44">
        <f t="shared" si="200"/>
        <v>0</v>
      </c>
      <c r="P915" s="2">
        <v>1016485</v>
      </c>
      <c r="Q915" s="193">
        <v>13.444143232</v>
      </c>
      <c r="R915" s="111">
        <v>0</v>
      </c>
      <c r="S915" s="111">
        <v>0.10709342600000001</v>
      </c>
      <c r="T915" s="111">
        <v>0.89290657399999995</v>
      </c>
      <c r="U915" s="111">
        <v>0</v>
      </c>
      <c r="V915" s="110">
        <f t="shared" si="201"/>
        <v>0.34701799535085082</v>
      </c>
      <c r="W915" s="110">
        <v>0.24437499999999998</v>
      </c>
      <c r="X915" s="110">
        <v>0.22500000000000001</v>
      </c>
      <c r="Y915" s="110">
        <f t="shared" si="202"/>
        <v>0.2196453287</v>
      </c>
      <c r="Z915" s="2" t="s">
        <v>532</v>
      </c>
      <c r="AA915" s="2">
        <v>0.17499999999999999</v>
      </c>
      <c r="AB915" s="2">
        <v>0.22500000000000001</v>
      </c>
      <c r="AC915" s="110"/>
      <c r="AD915" s="44">
        <f t="shared" si="203"/>
        <v>0</v>
      </c>
      <c r="AE915" s="44">
        <f t="shared" si="204"/>
        <v>1.27481283428037</v>
      </c>
      <c r="AF915" s="44">
        <f t="shared" si="205"/>
        <v>13.665769927353809</v>
      </c>
      <c r="AG915" s="44">
        <f t="shared" si="206"/>
        <v>0</v>
      </c>
      <c r="AH915" s="44">
        <f t="shared" si="207"/>
        <v>13.665769927353809</v>
      </c>
      <c r="AI915" s="44">
        <v>517.37694444399995</v>
      </c>
      <c r="AJ915" s="111">
        <f t="shared" si="208"/>
        <v>2.6413565726319237E-2</v>
      </c>
      <c r="AK915" s="2">
        <f t="shared" si="209"/>
        <v>2311</v>
      </c>
    </row>
    <row r="916" spans="1:37">
      <c r="A916" s="2">
        <v>307</v>
      </c>
      <c r="B916" s="2" t="s">
        <v>358</v>
      </c>
      <c r="C916" s="2" t="s">
        <v>17</v>
      </c>
      <c r="D916" s="2" t="s">
        <v>414</v>
      </c>
      <c r="E916" s="2" t="s">
        <v>767</v>
      </c>
      <c r="F916" s="2" t="s">
        <v>64</v>
      </c>
      <c r="H916" s="2" t="s">
        <v>881</v>
      </c>
      <c r="I916" s="2">
        <v>20503</v>
      </c>
      <c r="J916" s="193">
        <v>7833</v>
      </c>
      <c r="K916" s="110">
        <f t="shared" si="196"/>
        <v>0.38204165244110616</v>
      </c>
      <c r="L916" s="44">
        <f t="shared" si="197"/>
        <v>0</v>
      </c>
      <c r="M916" s="44">
        <f t="shared" si="198"/>
        <v>9.1461794209799994</v>
      </c>
      <c r="N916" s="44">
        <f t="shared" si="199"/>
        <v>30.018820579019998</v>
      </c>
      <c r="O916" s="44">
        <f t="shared" si="200"/>
        <v>0</v>
      </c>
      <c r="P916" s="2">
        <v>2245470</v>
      </c>
      <c r="Q916" s="193">
        <v>26.349537237</v>
      </c>
      <c r="R916" s="111">
        <v>0</v>
      </c>
      <c r="S916" s="111">
        <v>0.23352941199999999</v>
      </c>
      <c r="T916" s="111">
        <v>0.76647058800000001</v>
      </c>
      <c r="U916" s="111">
        <v>0</v>
      </c>
      <c r="V916" s="110">
        <f t="shared" si="201"/>
        <v>0.29282368998702629</v>
      </c>
      <c r="W916" s="110">
        <v>0.24171875000000004</v>
      </c>
      <c r="X916" s="110">
        <v>0.22500000000000001</v>
      </c>
      <c r="Y916" s="110">
        <f t="shared" si="202"/>
        <v>0.21332352939999999</v>
      </c>
      <c r="Z916" s="2" t="s">
        <v>532</v>
      </c>
      <c r="AA916" s="2">
        <v>0.17499999999999999</v>
      </c>
      <c r="AB916" s="2">
        <v>0.22500000000000001</v>
      </c>
      <c r="AC916" s="110"/>
      <c r="AD916" s="44">
        <f t="shared" si="203"/>
        <v>0</v>
      </c>
      <c r="AE916" s="44">
        <f t="shared" si="204"/>
        <v>14.021093052362339</v>
      </c>
      <c r="AF916" s="44">
        <f t="shared" si="205"/>
        <v>59.167095361248421</v>
      </c>
      <c r="AG916" s="44">
        <f t="shared" si="206"/>
        <v>0</v>
      </c>
      <c r="AH916" s="44">
        <f t="shared" si="207"/>
        <v>59.167095361248421</v>
      </c>
      <c r="AI916" s="44">
        <v>517.37694444399995</v>
      </c>
      <c r="AJ916" s="111">
        <f t="shared" si="208"/>
        <v>0.11435974485649422</v>
      </c>
      <c r="AK916" s="2">
        <f t="shared" si="209"/>
        <v>10006</v>
      </c>
    </row>
    <row r="917" spans="1:37">
      <c r="A917" s="2">
        <v>67</v>
      </c>
      <c r="B917" s="2" t="s">
        <v>131</v>
      </c>
      <c r="C917" s="2" t="s">
        <v>17</v>
      </c>
      <c r="D917" s="2" t="s">
        <v>414</v>
      </c>
      <c r="E917" s="2" t="s">
        <v>767</v>
      </c>
      <c r="F917" s="2" t="s">
        <v>64</v>
      </c>
      <c r="H917" s="2" t="s">
        <v>881</v>
      </c>
      <c r="I917" s="2">
        <v>15387</v>
      </c>
      <c r="J917" s="193">
        <v>5830</v>
      </c>
      <c r="K917" s="110">
        <f t="shared" si="196"/>
        <v>0.37889127185286281</v>
      </c>
      <c r="L917" s="44">
        <f t="shared" si="197"/>
        <v>0</v>
      </c>
      <c r="M917" s="44">
        <f t="shared" si="198"/>
        <v>0</v>
      </c>
      <c r="N917" s="44">
        <f t="shared" si="199"/>
        <v>1.31052520445</v>
      </c>
      <c r="O917" s="44">
        <f t="shared" si="200"/>
        <v>27.83947479555</v>
      </c>
      <c r="P917" s="2">
        <v>2858714</v>
      </c>
      <c r="Q917" s="193">
        <v>28.206569771000002</v>
      </c>
      <c r="R917" s="111">
        <v>0</v>
      </c>
      <c r="S917" s="111">
        <v>0</v>
      </c>
      <c r="T917" s="111">
        <v>4.4957983E-2</v>
      </c>
      <c r="U917" s="111">
        <v>0.95504201700000002</v>
      </c>
      <c r="V917" s="110">
        <f t="shared" si="201"/>
        <v>0.37889127185286281</v>
      </c>
      <c r="W917" s="110">
        <v>0.40109374999999997</v>
      </c>
      <c r="X917" s="110">
        <v>0.315775417</v>
      </c>
      <c r="Y917" s="110">
        <f t="shared" si="202"/>
        <v>0.31577541716248836</v>
      </c>
      <c r="Z917" s="2" t="s">
        <v>532</v>
      </c>
      <c r="AA917" s="2" t="s">
        <v>532</v>
      </c>
      <c r="AB917" s="2">
        <v>0.22500000000000001</v>
      </c>
      <c r="AC917" s="110">
        <v>0.32004861099999998</v>
      </c>
      <c r="AD917" s="44">
        <f t="shared" si="203"/>
        <v>0</v>
      </c>
      <c r="AE917" s="44">
        <f t="shared" si="204"/>
        <v>0</v>
      </c>
      <c r="AF917" s="44">
        <f t="shared" si="205"/>
        <v>2.5830451779709502</v>
      </c>
      <c r="AG917" s="44">
        <f t="shared" si="206"/>
        <v>78.051470696139106</v>
      </c>
      <c r="AH917" s="44">
        <f t="shared" si="207"/>
        <v>80.634515874110051</v>
      </c>
      <c r="AI917" s="44">
        <v>517.37694444399995</v>
      </c>
      <c r="AJ917" s="111">
        <f t="shared" si="208"/>
        <v>0.15585254955797087</v>
      </c>
      <c r="AK917" s="2">
        <f t="shared" si="209"/>
        <v>9717</v>
      </c>
    </row>
    <row r="918" spans="1:37">
      <c r="A918" s="2">
        <v>68</v>
      </c>
      <c r="B918" s="2" t="s">
        <v>132</v>
      </c>
      <c r="C918" s="2" t="s">
        <v>17</v>
      </c>
      <c r="D918" s="2" t="s">
        <v>414</v>
      </c>
      <c r="E918" s="2" t="s">
        <v>767</v>
      </c>
      <c r="F918" s="2" t="s">
        <v>64</v>
      </c>
      <c r="H918" s="2" t="s">
        <v>881</v>
      </c>
      <c r="I918" s="2">
        <v>16214</v>
      </c>
      <c r="J918" s="193">
        <v>5772</v>
      </c>
      <c r="K918" s="110">
        <f t="shared" si="196"/>
        <v>0.35598865178241024</v>
      </c>
      <c r="L918" s="44">
        <f t="shared" si="197"/>
        <v>2.5040294151600002</v>
      </c>
      <c r="M918" s="44">
        <f t="shared" si="198"/>
        <v>13.502357146980001</v>
      </c>
      <c r="N918" s="44">
        <f t="shared" si="199"/>
        <v>12.85361343786</v>
      </c>
      <c r="O918" s="44">
        <f t="shared" si="200"/>
        <v>0</v>
      </c>
      <c r="P918" s="2">
        <v>2170714</v>
      </c>
      <c r="Q918" s="193">
        <v>11.671031790000001</v>
      </c>
      <c r="R918" s="111">
        <v>8.6764705999999997E-2</v>
      </c>
      <c r="S918" s="111">
        <v>0.46785714299999998</v>
      </c>
      <c r="T918" s="111">
        <v>0.445378151</v>
      </c>
      <c r="U918" s="111">
        <v>0</v>
      </c>
      <c r="V918" s="110">
        <f t="shared" si="201"/>
        <v>0.15854956750783272</v>
      </c>
      <c r="W918" s="110">
        <v>0.23534374999999999</v>
      </c>
      <c r="X918" s="110">
        <v>0.22500000000000001</v>
      </c>
      <c r="Y918" s="110">
        <f t="shared" si="202"/>
        <v>0.19076155459999999</v>
      </c>
      <c r="Z918" s="2">
        <v>0.1</v>
      </c>
      <c r="AA918" s="2">
        <v>0.17499999999999999</v>
      </c>
      <c r="AB918" s="2">
        <v>0.22500000000000001</v>
      </c>
      <c r="AC918" s="110"/>
      <c r="AD918" s="44">
        <f t="shared" si="203"/>
        <v>2.1935297676801602</v>
      </c>
      <c r="AE918" s="44">
        <f t="shared" si="204"/>
        <v>20.699113506320341</v>
      </c>
      <c r="AF918" s="44">
        <f t="shared" si="205"/>
        <v>25.334472086022057</v>
      </c>
      <c r="AG918" s="44">
        <f t="shared" si="206"/>
        <v>0</v>
      </c>
      <c r="AH918" s="44">
        <f t="shared" si="207"/>
        <v>25.334472086022057</v>
      </c>
      <c r="AI918" s="44">
        <v>517.37694444399995</v>
      </c>
      <c r="AJ918" s="111">
        <f t="shared" si="208"/>
        <v>4.8967145440251096E-2</v>
      </c>
      <c r="AK918" s="2">
        <f t="shared" si="209"/>
        <v>4285</v>
      </c>
    </row>
    <row r="919" spans="1:37">
      <c r="A919" s="2">
        <v>84</v>
      </c>
      <c r="B919" s="2" t="s">
        <v>139</v>
      </c>
      <c r="C919" s="2" t="s">
        <v>16</v>
      </c>
      <c r="D919" s="2" t="s">
        <v>421</v>
      </c>
      <c r="E919" s="2" t="s">
        <v>767</v>
      </c>
      <c r="F919" s="2" t="s">
        <v>64</v>
      </c>
      <c r="H919" s="2" t="s">
        <v>881</v>
      </c>
      <c r="I919" s="2">
        <v>3682</v>
      </c>
      <c r="J919" s="193">
        <v>1681</v>
      </c>
      <c r="K919" s="110">
        <f t="shared" si="196"/>
        <v>0.45654535578489952</v>
      </c>
      <c r="L919" s="44">
        <f t="shared" si="197"/>
        <v>1.013544115175</v>
      </c>
      <c r="M919" s="44">
        <f t="shared" si="198"/>
        <v>2.1189075601999998</v>
      </c>
      <c r="N919" s="44">
        <f t="shared" si="199"/>
        <v>1.9212964032850002</v>
      </c>
      <c r="O919" s="44">
        <f t="shared" si="200"/>
        <v>3.3512519213399998</v>
      </c>
      <c r="P919" s="2">
        <v>3781274</v>
      </c>
      <c r="Q919" s="193">
        <v>3.4844341230000002</v>
      </c>
      <c r="R919" s="111">
        <v>0.120588235</v>
      </c>
      <c r="S919" s="111">
        <v>0.25210083999999999</v>
      </c>
      <c r="T919" s="111">
        <v>0.22858969700000001</v>
      </c>
      <c r="U919" s="111">
        <v>0.39872122799999998</v>
      </c>
      <c r="V919" s="110">
        <f t="shared" si="201"/>
        <v>0.28639588944187938</v>
      </c>
      <c r="W919" s="110">
        <v>0.37240624999999999</v>
      </c>
      <c r="X919" s="110">
        <v>0.285263188</v>
      </c>
      <c r="Y919" s="110">
        <f t="shared" si="202"/>
        <v>0.23512518505475</v>
      </c>
      <c r="Z919" s="2">
        <v>0.1</v>
      </c>
      <c r="AA919" s="2">
        <v>0.17499999999999999</v>
      </c>
      <c r="AB919" s="2">
        <v>0.22500000000000001</v>
      </c>
      <c r="AC919" s="110">
        <v>0.3198125</v>
      </c>
      <c r="AD919" s="44">
        <f t="shared" si="203"/>
        <v>0.88786464489329997</v>
      </c>
      <c r="AE919" s="44">
        <f t="shared" si="204"/>
        <v>3.2482852897865997</v>
      </c>
      <c r="AF919" s="44">
        <f t="shared" si="205"/>
        <v>3.7868752108747352</v>
      </c>
      <c r="AG919" s="44">
        <f t="shared" si="206"/>
        <v>9.3887249546194873</v>
      </c>
      <c r="AH919" s="44">
        <f t="shared" si="207"/>
        <v>13.175600165494222</v>
      </c>
      <c r="AI919" s="44">
        <v>53.363055555999999</v>
      </c>
      <c r="AJ919" s="111">
        <f t="shared" si="208"/>
        <v>0.24690490505491289</v>
      </c>
      <c r="AK919" s="2">
        <f t="shared" si="209"/>
        <v>1758</v>
      </c>
    </row>
    <row r="920" spans="1:37">
      <c r="A920" s="2">
        <v>85</v>
      </c>
      <c r="B920" s="2" t="s">
        <v>140</v>
      </c>
      <c r="C920" s="2" t="s">
        <v>16</v>
      </c>
      <c r="D920" s="2" t="s">
        <v>421</v>
      </c>
      <c r="E920" s="2" t="s">
        <v>767</v>
      </c>
      <c r="F920" s="2" t="s">
        <v>64</v>
      </c>
      <c r="H920" s="2" t="s">
        <v>881</v>
      </c>
      <c r="I920" s="2">
        <v>3666</v>
      </c>
      <c r="J920" s="193">
        <v>2449</v>
      </c>
      <c r="K920" s="110">
        <f t="shared" si="196"/>
        <v>0.66803055100927444</v>
      </c>
      <c r="L920" s="44">
        <f t="shared" si="197"/>
        <v>0</v>
      </c>
      <c r="M920" s="44">
        <f t="shared" si="198"/>
        <v>0</v>
      </c>
      <c r="N920" s="44">
        <f t="shared" si="199"/>
        <v>1.3315574105050001</v>
      </c>
      <c r="O920" s="44">
        <f t="shared" si="200"/>
        <v>10.913442589495</v>
      </c>
      <c r="P920" s="2">
        <v>196654</v>
      </c>
      <c r="Q920" s="193">
        <v>190.12673197500001</v>
      </c>
      <c r="R920" s="111">
        <v>0</v>
      </c>
      <c r="S920" s="111">
        <v>0</v>
      </c>
      <c r="T920" s="111">
        <v>0.10874294900000001</v>
      </c>
      <c r="U920" s="111">
        <v>0.89125705099999997</v>
      </c>
      <c r="V920" s="110">
        <f t="shared" si="201"/>
        <v>0.66803055100927444</v>
      </c>
      <c r="W920" s="110">
        <v>0.47918749999999999</v>
      </c>
      <c r="X920" s="110">
        <v>0.34856443500000001</v>
      </c>
      <c r="Y920" s="110">
        <f t="shared" si="202"/>
        <v>0.34856443458629688</v>
      </c>
      <c r="Z920" s="2" t="s">
        <v>532</v>
      </c>
      <c r="AA920" s="2" t="s">
        <v>532</v>
      </c>
      <c r="AB920" s="2">
        <v>0.22500000000000001</v>
      </c>
      <c r="AC920" s="110">
        <v>0.363640625</v>
      </c>
      <c r="AD920" s="44">
        <f t="shared" si="203"/>
        <v>0</v>
      </c>
      <c r="AE920" s="44">
        <f t="shared" si="204"/>
        <v>0</v>
      </c>
      <c r="AF920" s="44">
        <f t="shared" si="205"/>
        <v>2.6244996561053555</v>
      </c>
      <c r="AG920" s="44">
        <f t="shared" si="206"/>
        <v>34.764682697115283</v>
      </c>
      <c r="AH920" s="44">
        <f t="shared" si="207"/>
        <v>37.38918235322064</v>
      </c>
      <c r="AI920" s="44">
        <v>53.363055555999999</v>
      </c>
      <c r="AJ920" s="111">
        <f t="shared" si="208"/>
        <v>0.70065669897751381</v>
      </c>
      <c r="AK920" s="2">
        <f t="shared" si="209"/>
        <v>4082</v>
      </c>
    </row>
    <row r="921" spans="1:37">
      <c r="A921" s="2">
        <v>86</v>
      </c>
      <c r="B921" s="2" t="s">
        <v>141</v>
      </c>
      <c r="C921" s="2" t="s">
        <v>16</v>
      </c>
      <c r="D921" s="2" t="s">
        <v>421</v>
      </c>
      <c r="E921" s="2" t="s">
        <v>767</v>
      </c>
      <c r="F921" s="2" t="s">
        <v>64</v>
      </c>
      <c r="H921" s="2" t="s">
        <v>881</v>
      </c>
      <c r="I921" s="2">
        <v>4910</v>
      </c>
      <c r="J921" s="193">
        <v>3852</v>
      </c>
      <c r="K921" s="110">
        <f t="shared" si="196"/>
        <v>0.78452138492871692</v>
      </c>
      <c r="L921" s="44">
        <f t="shared" si="197"/>
        <v>0</v>
      </c>
      <c r="M921" s="44">
        <f t="shared" si="198"/>
        <v>0</v>
      </c>
      <c r="N921" s="44">
        <f t="shared" si="199"/>
        <v>1.4119803952200003</v>
      </c>
      <c r="O921" s="44">
        <f t="shared" si="200"/>
        <v>17.848019604779999</v>
      </c>
      <c r="P921" s="2">
        <v>334791</v>
      </c>
      <c r="Q921" s="193">
        <v>181.67647929500001</v>
      </c>
      <c r="R921" s="111">
        <v>0</v>
      </c>
      <c r="S921" s="111">
        <v>0</v>
      </c>
      <c r="T921" s="111">
        <v>7.3311547000000005E-2</v>
      </c>
      <c r="U921" s="111">
        <v>0.92668845300000002</v>
      </c>
      <c r="V921" s="110">
        <f t="shared" si="201"/>
        <v>0.78452138492871692</v>
      </c>
      <c r="W921" s="110">
        <v>0.51212500000000005</v>
      </c>
      <c r="X921" s="110">
        <v>0.36050566299999998</v>
      </c>
      <c r="Y921" s="110">
        <f t="shared" si="202"/>
        <v>0.36050566216171137</v>
      </c>
      <c r="Z921" s="2" t="s">
        <v>532</v>
      </c>
      <c r="AA921" s="2" t="s">
        <v>532</v>
      </c>
      <c r="AB921" s="2">
        <v>0.22500000000000001</v>
      </c>
      <c r="AC921" s="110">
        <v>0.37122569399999999</v>
      </c>
      <c r="AD921" s="44">
        <f t="shared" si="203"/>
        <v>0</v>
      </c>
      <c r="AE921" s="44">
        <f t="shared" si="204"/>
        <v>0</v>
      </c>
      <c r="AF921" s="44">
        <f t="shared" si="205"/>
        <v>2.7830133589786206</v>
      </c>
      <c r="AG921" s="44">
        <f t="shared" si="206"/>
        <v>58.040636747356132</v>
      </c>
      <c r="AH921" s="44">
        <f t="shared" si="207"/>
        <v>60.823650106334753</v>
      </c>
      <c r="AI921" s="44">
        <v>53.363055555999999</v>
      </c>
      <c r="AJ921" s="111">
        <f t="shared" si="208"/>
        <v>1.1398082338539535</v>
      </c>
      <c r="AK921" s="2">
        <f t="shared" si="209"/>
        <v>6420</v>
      </c>
    </row>
    <row r="922" spans="1:37">
      <c r="A922" s="2">
        <v>87</v>
      </c>
      <c r="B922" s="2" t="s">
        <v>142</v>
      </c>
      <c r="C922" s="2" t="s">
        <v>16</v>
      </c>
      <c r="D922" s="2" t="s">
        <v>421</v>
      </c>
      <c r="E922" s="2" t="s">
        <v>767</v>
      </c>
      <c r="F922" s="2" t="s">
        <v>64</v>
      </c>
      <c r="H922" s="2" t="s">
        <v>881</v>
      </c>
      <c r="I922" s="2">
        <v>8120</v>
      </c>
      <c r="J922" s="193">
        <v>6499</v>
      </c>
      <c r="K922" s="110">
        <f t="shared" si="196"/>
        <v>0.8003694581280788</v>
      </c>
      <c r="L922" s="44">
        <f t="shared" si="197"/>
        <v>2.2854539700949998</v>
      </c>
      <c r="M922" s="44">
        <f t="shared" si="198"/>
        <v>6.6485933645949995</v>
      </c>
      <c r="N922" s="44">
        <f t="shared" si="199"/>
        <v>6.6485933645949995</v>
      </c>
      <c r="O922" s="44">
        <f t="shared" si="200"/>
        <v>16.912359333209999</v>
      </c>
      <c r="P922" s="2">
        <v>631812</v>
      </c>
      <c r="Q922" s="193">
        <v>93.989101410000004</v>
      </c>
      <c r="R922" s="111">
        <v>7.0332481000000002E-2</v>
      </c>
      <c r="S922" s="111">
        <v>0.20460358100000001</v>
      </c>
      <c r="T922" s="111">
        <v>0.20460358100000001</v>
      </c>
      <c r="U922" s="111">
        <v>0.52046035800000001</v>
      </c>
      <c r="V922" s="110">
        <f t="shared" si="201"/>
        <v>0.58031903196564039</v>
      </c>
      <c r="W922" s="110">
        <v>0.40853125000000001</v>
      </c>
      <c r="X922" s="110">
        <v>0.28771891500000002</v>
      </c>
      <c r="Y922" s="110">
        <f t="shared" si="202"/>
        <v>0.25145348483024998</v>
      </c>
      <c r="Z922" s="2">
        <v>0.1</v>
      </c>
      <c r="AA922" s="2">
        <v>0.17499999999999999</v>
      </c>
      <c r="AB922" s="2">
        <v>0.22500000000000001</v>
      </c>
      <c r="AC922" s="110">
        <v>0.31237500000000001</v>
      </c>
      <c r="AD922" s="44">
        <f t="shared" si="203"/>
        <v>2.00205767780322</v>
      </c>
      <c r="AE922" s="44">
        <f t="shared" si="204"/>
        <v>10.192293627924133</v>
      </c>
      <c r="AF922" s="44">
        <f t="shared" si="205"/>
        <v>13.104377521616744</v>
      </c>
      <c r="AG922" s="44">
        <f t="shared" si="206"/>
        <v>46.279064641192512</v>
      </c>
      <c r="AH922" s="44">
        <f t="shared" si="207"/>
        <v>59.38344216280926</v>
      </c>
      <c r="AI922" s="44">
        <v>53.363055555999999</v>
      </c>
      <c r="AJ922" s="111">
        <f t="shared" si="208"/>
        <v>1.1128193755788849</v>
      </c>
      <c r="AK922" s="2">
        <f t="shared" si="209"/>
        <v>7854</v>
      </c>
    </row>
    <row r="923" spans="1:37">
      <c r="A923" s="2">
        <v>75</v>
      </c>
      <c r="B923" s="2" t="s">
        <v>422</v>
      </c>
      <c r="C923" s="2" t="s">
        <v>16</v>
      </c>
      <c r="D923" s="2" t="s">
        <v>421</v>
      </c>
      <c r="E923" s="2" t="s">
        <v>767</v>
      </c>
      <c r="F923" s="2" t="s">
        <v>64</v>
      </c>
      <c r="H923" s="2" t="s">
        <v>881</v>
      </c>
      <c r="I923" s="2">
        <v>13932</v>
      </c>
      <c r="J923" s="193">
        <v>6640</v>
      </c>
      <c r="K923" s="110">
        <f t="shared" si="196"/>
        <v>0.47660063163939131</v>
      </c>
      <c r="L923" s="44">
        <f t="shared" si="197"/>
        <v>8.8812324996000012</v>
      </c>
      <c r="M923" s="44">
        <f t="shared" si="198"/>
        <v>7.4397759152000003</v>
      </c>
      <c r="N923" s="44">
        <f t="shared" si="199"/>
        <v>10.3944297688</v>
      </c>
      <c r="O923" s="44">
        <f t="shared" si="200"/>
        <v>6.4845618164000003</v>
      </c>
      <c r="P923" s="2">
        <v>604504</v>
      </c>
      <c r="Q923" s="193">
        <v>62.046814859999998</v>
      </c>
      <c r="R923" s="111">
        <v>0.26750700300000002</v>
      </c>
      <c r="S923" s="111">
        <v>0.22408963600000001</v>
      </c>
      <c r="T923" s="111">
        <v>0.31308523399999999</v>
      </c>
      <c r="U923" s="111">
        <v>0.19531812700000001</v>
      </c>
      <c r="V923" s="110">
        <f t="shared" si="201"/>
        <v>0.24230536298018951</v>
      </c>
      <c r="W923" s="110">
        <v>0.29962500000000003</v>
      </c>
      <c r="X923" s="110">
        <v>0.25366939199999999</v>
      </c>
      <c r="Y923" s="110">
        <f t="shared" si="202"/>
        <v>0.19493275805237498</v>
      </c>
      <c r="Z923" s="2">
        <v>0.1</v>
      </c>
      <c r="AA923" s="2">
        <v>0.17499999999999999</v>
      </c>
      <c r="AB923" s="2">
        <v>0.22500000000000001</v>
      </c>
      <c r="AC923" s="110">
        <v>0.29962499999999997</v>
      </c>
      <c r="AD923" s="44">
        <f t="shared" si="203"/>
        <v>7.7799596696496014</v>
      </c>
      <c r="AE923" s="44">
        <f t="shared" si="204"/>
        <v>11.4051764780016</v>
      </c>
      <c r="AF923" s="44">
        <f t="shared" si="205"/>
        <v>20.487421074304798</v>
      </c>
      <c r="AG923" s="44">
        <f t="shared" si="206"/>
        <v>17.020126667932328</v>
      </c>
      <c r="AH923" s="44">
        <f t="shared" si="207"/>
        <v>37.507547742237122</v>
      </c>
      <c r="AI923" s="44">
        <v>53.363055555999999</v>
      </c>
      <c r="AJ923" s="111">
        <f t="shared" si="208"/>
        <v>0.70287481388460094</v>
      </c>
      <c r="AK923" s="2">
        <f t="shared" si="209"/>
        <v>5626</v>
      </c>
    </row>
    <row r="924" spans="1:37">
      <c r="A924" s="2">
        <v>76</v>
      </c>
      <c r="B924" s="2" t="s">
        <v>423</v>
      </c>
      <c r="C924" s="2" t="s">
        <v>16</v>
      </c>
      <c r="D924" s="2" t="s">
        <v>421</v>
      </c>
      <c r="E924" s="2" t="s">
        <v>767</v>
      </c>
      <c r="F924" s="2" t="s">
        <v>64</v>
      </c>
      <c r="H924" s="2" t="s">
        <v>881</v>
      </c>
      <c r="I924" s="2">
        <v>18652</v>
      </c>
      <c r="J924" s="193">
        <v>10469</v>
      </c>
      <c r="K924" s="110">
        <f t="shared" si="196"/>
        <v>0.56128029165773108</v>
      </c>
      <c r="L924" s="44">
        <f t="shared" si="197"/>
        <v>27.712058838925</v>
      </c>
      <c r="M924" s="44">
        <f t="shared" si="198"/>
        <v>17.807563702910002</v>
      </c>
      <c r="N924" s="44">
        <f t="shared" si="199"/>
        <v>6.8253774581650015</v>
      </c>
      <c r="O924" s="44">
        <f t="shared" si="200"/>
        <v>0</v>
      </c>
      <c r="P924" s="2">
        <v>1883339</v>
      </c>
      <c r="Q924" s="193">
        <v>7.1430682189999999</v>
      </c>
      <c r="R924" s="111">
        <v>0.52941176499999998</v>
      </c>
      <c r="S924" s="111">
        <v>0.34019607800000001</v>
      </c>
      <c r="T924" s="111">
        <v>0.13039215700000001</v>
      </c>
      <c r="U924" s="111">
        <v>0</v>
      </c>
      <c r="V924" s="110">
        <f t="shared" si="201"/>
        <v>7.3186547910840671E-2</v>
      </c>
      <c r="W924" s="110">
        <v>0.22500000000000001</v>
      </c>
      <c r="X924" s="110">
        <v>0.22500000000000001</v>
      </c>
      <c r="Y924" s="110">
        <f t="shared" si="202"/>
        <v>0.14181372547499999</v>
      </c>
      <c r="Z924" s="2">
        <v>0.1</v>
      </c>
      <c r="AA924" s="2">
        <v>0.17499999999999999</v>
      </c>
      <c r="AB924" s="2">
        <v>0.22500000000000001</v>
      </c>
      <c r="AC924" s="110"/>
      <c r="AD924" s="44">
        <f t="shared" si="203"/>
        <v>24.2757635428983</v>
      </c>
      <c r="AE924" s="44">
        <f t="shared" si="204"/>
        <v>27.29899515656103</v>
      </c>
      <c r="AF924" s="44">
        <f t="shared" si="205"/>
        <v>13.452818970043218</v>
      </c>
      <c r="AG924" s="44">
        <f t="shared" si="206"/>
        <v>0</v>
      </c>
      <c r="AH924" s="44">
        <f t="shared" si="207"/>
        <v>13.452818970043218</v>
      </c>
      <c r="AI924" s="44">
        <v>53.363055555999999</v>
      </c>
      <c r="AJ924" s="111">
        <f t="shared" si="208"/>
        <v>0.25209986253365169</v>
      </c>
      <c r="AK924" s="2">
        <f t="shared" si="209"/>
        <v>2275</v>
      </c>
    </row>
    <row r="925" spans="1:37">
      <c r="A925" s="2">
        <v>77</v>
      </c>
      <c r="B925" s="2" t="s">
        <v>424</v>
      </c>
      <c r="C925" s="2" t="s">
        <v>16</v>
      </c>
      <c r="D925" s="2" t="s">
        <v>421</v>
      </c>
      <c r="E925" s="2" t="s">
        <v>767</v>
      </c>
      <c r="F925" s="2" t="s">
        <v>64</v>
      </c>
      <c r="H925" s="2" t="s">
        <v>881</v>
      </c>
      <c r="I925" s="2">
        <v>9502</v>
      </c>
      <c r="J925" s="193">
        <v>5421</v>
      </c>
      <c r="K925" s="110">
        <f t="shared" si="196"/>
        <v>0.57051147126920654</v>
      </c>
      <c r="L925" s="44">
        <f t="shared" si="197"/>
        <v>13.97249137869</v>
      </c>
      <c r="M925" s="44">
        <f t="shared" si="198"/>
        <v>7.4529553544549989</v>
      </c>
      <c r="N925" s="44">
        <f t="shared" si="199"/>
        <v>2.2387098007949997</v>
      </c>
      <c r="O925" s="44">
        <f t="shared" si="200"/>
        <v>3.44084346606</v>
      </c>
      <c r="P925" s="2">
        <v>273843</v>
      </c>
      <c r="Q925" s="193">
        <v>45.584371113000003</v>
      </c>
      <c r="R925" s="111">
        <v>0.51549497799999999</v>
      </c>
      <c r="S925" s="111">
        <v>0.27496607099999998</v>
      </c>
      <c r="T925" s="111">
        <v>8.2593978999999998E-2</v>
      </c>
      <c r="U925" s="111">
        <v>0.12694497199999999</v>
      </c>
      <c r="V925" s="110">
        <f t="shared" si="201"/>
        <v>0.11954437522321616</v>
      </c>
      <c r="W925" s="110">
        <v>0.26774999999999999</v>
      </c>
      <c r="X925" s="110">
        <v>0.25089922999999997</v>
      </c>
      <c r="Y925" s="110">
        <f t="shared" si="202"/>
        <v>0.15224172175299999</v>
      </c>
      <c r="Z925" s="2">
        <v>0.1</v>
      </c>
      <c r="AA925" s="2">
        <v>0.17499999999999999</v>
      </c>
      <c r="AB925" s="2">
        <v>0.22500000000000001</v>
      </c>
      <c r="AC925" s="110">
        <v>0.26774999999999999</v>
      </c>
      <c r="AD925" s="44">
        <f t="shared" si="203"/>
        <v>12.239902447732442</v>
      </c>
      <c r="AE925" s="44">
        <f t="shared" si="204"/>
        <v>11.425380558379512</v>
      </c>
      <c r="AF925" s="44">
        <f t="shared" si="205"/>
        <v>4.4124970173669444</v>
      </c>
      <c r="AG925" s="44">
        <f t="shared" si="206"/>
        <v>8.0704639412090682</v>
      </c>
      <c r="AH925" s="44">
        <f t="shared" si="207"/>
        <v>12.482960958576012</v>
      </c>
      <c r="AI925" s="44">
        <v>53.363055555999999</v>
      </c>
      <c r="AJ925" s="111">
        <f t="shared" si="208"/>
        <v>0.23392515343271908</v>
      </c>
      <c r="AK925" s="2">
        <f t="shared" si="209"/>
        <v>1893</v>
      </c>
    </row>
    <row r="926" spans="1:37">
      <c r="A926" s="2">
        <v>78</v>
      </c>
      <c r="B926" s="2" t="s">
        <v>425</v>
      </c>
      <c r="C926" s="2" t="s">
        <v>16</v>
      </c>
      <c r="D926" s="2" t="s">
        <v>421</v>
      </c>
      <c r="E926" s="2" t="s">
        <v>767</v>
      </c>
      <c r="F926" s="2" t="s">
        <v>64</v>
      </c>
      <c r="H926" s="2" t="s">
        <v>881</v>
      </c>
      <c r="I926" s="2">
        <v>9070</v>
      </c>
      <c r="J926" s="193">
        <v>4339</v>
      </c>
      <c r="K926" s="110">
        <f t="shared" si="196"/>
        <v>0.47839029768467473</v>
      </c>
      <c r="L926" s="44">
        <f t="shared" si="197"/>
        <v>11.32606618668</v>
      </c>
      <c r="M926" s="44">
        <f t="shared" si="198"/>
        <v>3.2551615588150002</v>
      </c>
      <c r="N926" s="44">
        <f t="shared" si="199"/>
        <v>2.7963077528650002</v>
      </c>
      <c r="O926" s="44">
        <f t="shared" si="200"/>
        <v>4.3174645233350004</v>
      </c>
      <c r="P926" s="2">
        <v>729442</v>
      </c>
      <c r="Q926" s="193">
        <v>24.881543009000001</v>
      </c>
      <c r="R926" s="111">
        <v>0.52205882400000003</v>
      </c>
      <c r="S926" s="111">
        <v>0.150042017</v>
      </c>
      <c r="T926" s="111">
        <v>0.128891807</v>
      </c>
      <c r="U926" s="111">
        <v>0.199007353</v>
      </c>
      <c r="V926" s="110">
        <f t="shared" si="201"/>
        <v>0.15686377676295477</v>
      </c>
      <c r="W926" s="110">
        <v>0.33415625000000004</v>
      </c>
      <c r="X926" s="110">
        <v>0.29124871000000002</v>
      </c>
      <c r="Y926" s="110">
        <f t="shared" si="202"/>
        <v>0.17396344275090625</v>
      </c>
      <c r="Z926" s="2">
        <v>0.1</v>
      </c>
      <c r="AA926" s="2">
        <v>0.17499999999999999</v>
      </c>
      <c r="AB926" s="2">
        <v>0.22500000000000001</v>
      </c>
      <c r="AC926" s="110">
        <v>0.33415624999999999</v>
      </c>
      <c r="AD926" s="44">
        <f t="shared" si="203"/>
        <v>9.9216339795316824</v>
      </c>
      <c r="AE926" s="44">
        <f t="shared" si="204"/>
        <v>4.9901626696633947</v>
      </c>
      <c r="AF926" s="44">
        <f t="shared" si="205"/>
        <v>5.5115225808969157</v>
      </c>
      <c r="AG926" s="44">
        <f t="shared" si="206"/>
        <v>12.638119930520793</v>
      </c>
      <c r="AH926" s="44">
        <f t="shared" si="207"/>
        <v>18.14964251141771</v>
      </c>
      <c r="AI926" s="44">
        <v>53.363055555999999</v>
      </c>
      <c r="AJ926" s="111">
        <f t="shared" si="208"/>
        <v>0.34011625313267901</v>
      </c>
      <c r="AK926" s="2">
        <f t="shared" si="209"/>
        <v>2371</v>
      </c>
    </row>
    <row r="927" spans="1:37">
      <c r="A927" s="2">
        <v>79</v>
      </c>
      <c r="B927" s="2" t="s">
        <v>426</v>
      </c>
      <c r="C927" s="2" t="s">
        <v>16</v>
      </c>
      <c r="D927" s="2" t="s">
        <v>421</v>
      </c>
      <c r="E927" s="2" t="s">
        <v>767</v>
      </c>
      <c r="F927" s="2" t="s">
        <v>64</v>
      </c>
      <c r="H927" s="2" t="s">
        <v>881</v>
      </c>
      <c r="I927" s="2">
        <v>13932</v>
      </c>
      <c r="J927" s="193">
        <v>8467</v>
      </c>
      <c r="K927" s="110">
        <f t="shared" si="196"/>
        <v>0.60773758254378407</v>
      </c>
      <c r="L927" s="44">
        <f t="shared" si="197"/>
        <v>15.835541502305</v>
      </c>
      <c r="M927" s="44">
        <f t="shared" si="198"/>
        <v>17.497045254930004</v>
      </c>
      <c r="N927" s="44">
        <f t="shared" si="199"/>
        <v>3.1911584075450001</v>
      </c>
      <c r="O927" s="44">
        <f t="shared" si="200"/>
        <v>5.8112548352199989</v>
      </c>
      <c r="P927" s="2">
        <v>336834</v>
      </c>
      <c r="Q927" s="193">
        <v>60.825035419999999</v>
      </c>
      <c r="R927" s="111">
        <v>0.37405318300000001</v>
      </c>
      <c r="S927" s="111">
        <v>0.41329975800000002</v>
      </c>
      <c r="T927" s="111">
        <v>7.5378727000000006E-2</v>
      </c>
      <c r="U927" s="111">
        <v>0.13726833199999999</v>
      </c>
      <c r="V927" s="110">
        <f t="shared" si="201"/>
        <v>0.12923360957170543</v>
      </c>
      <c r="W927" s="110">
        <v>0.27890625000000002</v>
      </c>
      <c r="X927" s="110">
        <v>0.25979766500000001</v>
      </c>
      <c r="Y927" s="110">
        <f t="shared" si="202"/>
        <v>0.16497798524687499</v>
      </c>
      <c r="Z927" s="2">
        <v>0.1</v>
      </c>
      <c r="AA927" s="2">
        <v>0.17499999999999999</v>
      </c>
      <c r="AB927" s="2">
        <v>0.22500000000000001</v>
      </c>
      <c r="AC927" s="110">
        <v>0.27890625000000002</v>
      </c>
      <c r="AD927" s="44">
        <f t="shared" si="203"/>
        <v>13.871934356019182</v>
      </c>
      <c r="AE927" s="44">
        <f t="shared" si="204"/>
        <v>26.822970375807692</v>
      </c>
      <c r="AF927" s="44">
        <f t="shared" si="205"/>
        <v>6.2897732212711954</v>
      </c>
      <c r="AG927" s="44">
        <f t="shared" si="206"/>
        <v>14.198166774437663</v>
      </c>
      <c r="AH927" s="44">
        <f t="shared" si="207"/>
        <v>20.487939995708857</v>
      </c>
      <c r="AI927" s="44">
        <v>53.363055555999999</v>
      </c>
      <c r="AJ927" s="111">
        <f t="shared" si="208"/>
        <v>0.38393491118979312</v>
      </c>
      <c r="AK927" s="2">
        <f t="shared" si="209"/>
        <v>3001</v>
      </c>
    </row>
    <row r="928" spans="1:37">
      <c r="A928" s="2">
        <v>80</v>
      </c>
      <c r="B928" s="2" t="s">
        <v>427</v>
      </c>
      <c r="C928" s="2" t="s">
        <v>16</v>
      </c>
      <c r="D928" s="2" t="s">
        <v>421</v>
      </c>
      <c r="E928" s="2" t="s">
        <v>767</v>
      </c>
      <c r="F928" s="2" t="s">
        <v>64</v>
      </c>
      <c r="H928" s="2" t="s">
        <v>881</v>
      </c>
      <c r="I928" s="2">
        <v>2175</v>
      </c>
      <c r="J928" s="193">
        <v>1521</v>
      </c>
      <c r="K928" s="110">
        <f t="shared" si="196"/>
        <v>0.69931034482758625</v>
      </c>
      <c r="L928" s="44">
        <f t="shared" si="197"/>
        <v>0.41972231515499997</v>
      </c>
      <c r="M928" s="44">
        <f t="shared" si="198"/>
        <v>1.578892735485</v>
      </c>
      <c r="N928" s="44">
        <f t="shared" si="199"/>
        <v>1.578892735485</v>
      </c>
      <c r="O928" s="44">
        <f t="shared" si="200"/>
        <v>4.027492213875</v>
      </c>
      <c r="P928" s="2">
        <v>206141</v>
      </c>
      <c r="Q928" s="193">
        <v>67.468053945999998</v>
      </c>
      <c r="R928" s="111">
        <v>5.5190310999999999E-2</v>
      </c>
      <c r="S928" s="111">
        <v>0.207612457</v>
      </c>
      <c r="T928" s="111">
        <v>0.207612457</v>
      </c>
      <c r="U928" s="111">
        <v>0.52958477500000001</v>
      </c>
      <c r="V928" s="110">
        <f t="shared" si="201"/>
        <v>0.51552965051586208</v>
      </c>
      <c r="W928" s="110">
        <v>0.38568749999999996</v>
      </c>
      <c r="X928" s="110">
        <v>0.28318845300000001</v>
      </c>
      <c r="Y928" s="110">
        <f t="shared" si="202"/>
        <v>0.25061695504999998</v>
      </c>
      <c r="Z928" s="2">
        <v>0.1</v>
      </c>
      <c r="AA928" s="2">
        <v>0.17499999999999999</v>
      </c>
      <c r="AB928" s="2">
        <v>0.22500000000000001</v>
      </c>
      <c r="AC928" s="110">
        <v>0.30599999999999999</v>
      </c>
      <c r="AD928" s="44">
        <f t="shared" si="203"/>
        <v>0.36767674807578005</v>
      </c>
      <c r="AE928" s="44">
        <f t="shared" si="204"/>
        <v>2.4204425634985052</v>
      </c>
      <c r="AF928" s="44">
        <f t="shared" si="205"/>
        <v>3.1119975816409351</v>
      </c>
      <c r="AG928" s="44">
        <f t="shared" si="206"/>
        <v>10.79593452882477</v>
      </c>
      <c r="AH928" s="44">
        <f t="shared" si="207"/>
        <v>13.907932110465705</v>
      </c>
      <c r="AI928" s="44">
        <v>53.363055555999999</v>
      </c>
      <c r="AJ928" s="111">
        <f t="shared" si="208"/>
        <v>0.26062848098850916</v>
      </c>
      <c r="AK928" s="2">
        <f t="shared" si="209"/>
        <v>1869</v>
      </c>
    </row>
    <row r="929" spans="1:37">
      <c r="A929" s="2">
        <v>81</v>
      </c>
      <c r="B929" s="2" t="s">
        <v>428</v>
      </c>
      <c r="C929" s="2" t="s">
        <v>16</v>
      </c>
      <c r="D929" s="2" t="s">
        <v>421</v>
      </c>
      <c r="E929" s="2" t="s">
        <v>767</v>
      </c>
      <c r="F929" s="2" t="s">
        <v>64</v>
      </c>
      <c r="H929" s="2" t="s">
        <v>881</v>
      </c>
      <c r="I929" s="2">
        <v>11222</v>
      </c>
      <c r="J929" s="193">
        <v>6761</v>
      </c>
      <c r="K929" s="110">
        <f t="shared" si="196"/>
        <v>0.60247727677775798</v>
      </c>
      <c r="L929" s="44">
        <f t="shared" si="197"/>
        <v>9.7134606167299999</v>
      </c>
      <c r="M929" s="44">
        <f t="shared" si="198"/>
        <v>9.2711466327449994</v>
      </c>
      <c r="N929" s="44">
        <f t="shared" si="199"/>
        <v>8.0718210573600011</v>
      </c>
      <c r="O929" s="44">
        <f t="shared" si="200"/>
        <v>6.7485716931650002</v>
      </c>
      <c r="P929" s="2">
        <v>668258</v>
      </c>
      <c r="Q929" s="193">
        <v>53.415662130999998</v>
      </c>
      <c r="R929" s="111">
        <v>0.28733798599999999</v>
      </c>
      <c r="S929" s="111">
        <v>0.27425370900000001</v>
      </c>
      <c r="T929" s="111">
        <v>0.23877595200000001</v>
      </c>
      <c r="U929" s="111">
        <v>0.19963235300000001</v>
      </c>
      <c r="V929" s="110">
        <f t="shared" si="201"/>
        <v>0.26413104171315277</v>
      </c>
      <c r="W929" s="110">
        <v>0.33468750000000003</v>
      </c>
      <c r="X929" s="110">
        <v>0.27494698699999998</v>
      </c>
      <c r="Y929" s="110">
        <f t="shared" si="202"/>
        <v>0.19726724001968751</v>
      </c>
      <c r="Z929" s="2">
        <v>0.1</v>
      </c>
      <c r="AA929" s="2">
        <v>0.17499999999999999</v>
      </c>
      <c r="AB929" s="2">
        <v>0.22500000000000001</v>
      </c>
      <c r="AC929" s="110">
        <v>0.33468750000000003</v>
      </c>
      <c r="AD929" s="44">
        <f t="shared" si="203"/>
        <v>8.5089915002554815</v>
      </c>
      <c r="AE929" s="44">
        <f t="shared" si="204"/>
        <v>14.212667787998084</v>
      </c>
      <c r="AF929" s="44">
        <f t="shared" si="205"/>
        <v>15.909559304056563</v>
      </c>
      <c r="AG929" s="44">
        <f t="shared" si="206"/>
        <v>19.785884275751975</v>
      </c>
      <c r="AH929" s="44">
        <f t="shared" si="207"/>
        <v>35.69544357980854</v>
      </c>
      <c r="AI929" s="44">
        <v>53.363055555999999</v>
      </c>
      <c r="AJ929" s="111">
        <f t="shared" si="208"/>
        <v>0.66891678536565813</v>
      </c>
      <c r="AK929" s="2">
        <f t="shared" si="209"/>
        <v>4940</v>
      </c>
    </row>
    <row r="930" spans="1:37">
      <c r="A930" s="2">
        <v>82</v>
      </c>
      <c r="B930" s="2" t="s">
        <v>429</v>
      </c>
      <c r="C930" s="2" t="s">
        <v>16</v>
      </c>
      <c r="D930" s="2" t="s">
        <v>421</v>
      </c>
      <c r="E930" s="2" t="s">
        <v>767</v>
      </c>
      <c r="F930" s="2" t="s">
        <v>64</v>
      </c>
      <c r="H930" s="2" t="s">
        <v>881</v>
      </c>
      <c r="I930" s="2">
        <v>15354</v>
      </c>
      <c r="J930" s="193">
        <v>9218</v>
      </c>
      <c r="K930" s="110">
        <f t="shared" si="196"/>
        <v>0.60036472580435063</v>
      </c>
      <c r="L930" s="44">
        <f t="shared" si="197"/>
        <v>16.307982251109998</v>
      </c>
      <c r="M930" s="44">
        <f t="shared" si="198"/>
        <v>11.942476596819999</v>
      </c>
      <c r="N930" s="44">
        <f t="shared" si="199"/>
        <v>7.3434151217899997</v>
      </c>
      <c r="O930" s="44">
        <f t="shared" si="200"/>
        <v>10.496126030279999</v>
      </c>
      <c r="P930" s="2">
        <v>555830</v>
      </c>
      <c r="Q930" s="193">
        <v>76.395350772</v>
      </c>
      <c r="R930" s="111">
        <v>0.35382907899999999</v>
      </c>
      <c r="S930" s="111">
        <v>0.25911209800000001</v>
      </c>
      <c r="T930" s="111">
        <v>0.159327731</v>
      </c>
      <c r="U930" s="111">
        <v>0.227731092</v>
      </c>
      <c r="V930" s="110">
        <f t="shared" si="201"/>
        <v>0.23237646414054969</v>
      </c>
      <c r="W930" s="110">
        <v>0.34850000000000003</v>
      </c>
      <c r="X930" s="110">
        <v>0.27171970000000001</v>
      </c>
      <c r="Y930" s="110">
        <f t="shared" si="202"/>
        <v>0.18589903224912499</v>
      </c>
      <c r="Z930" s="2">
        <v>0.1</v>
      </c>
      <c r="AA930" s="2">
        <v>0.17499999999999999</v>
      </c>
      <c r="AB930" s="2">
        <v>0.22500000000000001</v>
      </c>
      <c r="AC930" s="110">
        <v>0.30440624999999999</v>
      </c>
      <c r="AD930" s="44">
        <f t="shared" si="203"/>
        <v>14.285792451972359</v>
      </c>
      <c r="AE930" s="44">
        <f t="shared" si="204"/>
        <v>18.30781662292506</v>
      </c>
      <c r="AF930" s="44">
        <f t="shared" si="205"/>
        <v>14.473871205048088</v>
      </c>
      <c r="AG930" s="44">
        <f t="shared" si="206"/>
        <v>27.988956552187105</v>
      </c>
      <c r="AH930" s="44">
        <f t="shared" si="207"/>
        <v>42.462827757235189</v>
      </c>
      <c r="AI930" s="44">
        <v>53.363055555999999</v>
      </c>
      <c r="AJ930" s="111">
        <f t="shared" si="208"/>
        <v>0.79573456420002142</v>
      </c>
      <c r="AK930" s="2">
        <f t="shared" si="209"/>
        <v>5947</v>
      </c>
    </row>
    <row r="931" spans="1:37">
      <c r="A931" s="2">
        <v>83</v>
      </c>
      <c r="B931" s="2" t="s">
        <v>430</v>
      </c>
      <c r="C931" s="2" t="s">
        <v>16</v>
      </c>
      <c r="D931" s="2" t="s">
        <v>421</v>
      </c>
      <c r="E931" s="2" t="s">
        <v>767</v>
      </c>
      <c r="F931" s="2" t="s">
        <v>64</v>
      </c>
      <c r="H931" s="2" t="s">
        <v>881</v>
      </c>
      <c r="I931" s="2">
        <v>15350</v>
      </c>
      <c r="J931" s="193">
        <v>11078</v>
      </c>
      <c r="K931" s="110">
        <f t="shared" si="196"/>
        <v>0.72169381107491859</v>
      </c>
      <c r="L931" s="44">
        <f t="shared" si="197"/>
        <v>14.588748532670001</v>
      </c>
      <c r="M931" s="44">
        <f t="shared" si="198"/>
        <v>13.032941196019999</v>
      </c>
      <c r="N931" s="44">
        <f t="shared" si="199"/>
        <v>13.769006166319999</v>
      </c>
      <c r="O931" s="44">
        <f t="shared" si="200"/>
        <v>13.999304160379999</v>
      </c>
      <c r="P931" s="2">
        <v>581026</v>
      </c>
      <c r="Q931" s="193">
        <v>112.639498023</v>
      </c>
      <c r="R931" s="111">
        <v>0.26338235300000001</v>
      </c>
      <c r="S931" s="111">
        <v>0.235294118</v>
      </c>
      <c r="T931" s="111">
        <v>0.248582888</v>
      </c>
      <c r="U931" s="111">
        <v>0.25274064200000002</v>
      </c>
      <c r="V931" s="110">
        <f t="shared" si="201"/>
        <v>0.36180208894723132</v>
      </c>
      <c r="W931" s="110">
        <v>0.35009374999999998</v>
      </c>
      <c r="X931" s="110">
        <v>0.26904982500000002</v>
      </c>
      <c r="Y931" s="110">
        <f t="shared" si="202"/>
        <v>0.20239571379475002</v>
      </c>
      <c r="Z931" s="2">
        <v>0.1</v>
      </c>
      <c r="AA931" s="2">
        <v>0.17499999999999999</v>
      </c>
      <c r="AB931" s="2">
        <v>0.22500000000000001</v>
      </c>
      <c r="AC931" s="110">
        <v>0.31237500000000001</v>
      </c>
      <c r="AD931" s="44">
        <f t="shared" si="203"/>
        <v>12.779743714618922</v>
      </c>
      <c r="AE931" s="44">
        <f t="shared" si="204"/>
        <v>19.979498853498658</v>
      </c>
      <c r="AF931" s="44">
        <f t="shared" si="205"/>
        <v>27.138711153816718</v>
      </c>
      <c r="AG931" s="44">
        <f t="shared" si="206"/>
        <v>38.307765900984641</v>
      </c>
      <c r="AH931" s="44">
        <f t="shared" si="207"/>
        <v>65.446477054801363</v>
      </c>
      <c r="AI931" s="44">
        <v>53.363055555999999</v>
      </c>
      <c r="AJ931" s="111">
        <f t="shared" si="208"/>
        <v>1.2264379611118938</v>
      </c>
      <c r="AK931" s="2">
        <f t="shared" si="209"/>
        <v>9256</v>
      </c>
    </row>
    <row r="932" spans="1:37">
      <c r="A932" s="2">
        <v>132</v>
      </c>
      <c r="B932" s="2" t="s">
        <v>187</v>
      </c>
      <c r="C932" s="2" t="s">
        <v>15</v>
      </c>
      <c r="D932" s="2" t="s">
        <v>432</v>
      </c>
      <c r="E932" s="2" t="s">
        <v>767</v>
      </c>
      <c r="F932" s="2" t="s">
        <v>64</v>
      </c>
      <c r="H932" s="2" t="s">
        <v>881</v>
      </c>
      <c r="I932" s="2">
        <v>6896</v>
      </c>
      <c r="J932" s="193">
        <v>2577</v>
      </c>
      <c r="K932" s="110">
        <f t="shared" si="196"/>
        <v>0.37369489559164731</v>
      </c>
      <c r="L932" s="44">
        <f t="shared" si="197"/>
        <v>0</v>
      </c>
      <c r="M932" s="44">
        <f t="shared" si="198"/>
        <v>9.2595147061350005</v>
      </c>
      <c r="N932" s="44">
        <f t="shared" si="199"/>
        <v>3.6254852938650002</v>
      </c>
      <c r="O932" s="44">
        <f t="shared" si="200"/>
        <v>0</v>
      </c>
      <c r="P932" s="2">
        <v>2993948</v>
      </c>
      <c r="Q932" s="193">
        <v>2.3867587260000001</v>
      </c>
      <c r="R932" s="111">
        <v>0</v>
      </c>
      <c r="S932" s="111">
        <v>0.71862745100000003</v>
      </c>
      <c r="T932" s="111">
        <v>0.28137254900000003</v>
      </c>
      <c r="U932" s="111">
        <v>0</v>
      </c>
      <c r="V932" s="110">
        <f t="shared" si="201"/>
        <v>0.10514748532091067</v>
      </c>
      <c r="W932" s="110">
        <v>0.22950000000000001</v>
      </c>
      <c r="X932" s="110">
        <v>0.22500000000000001</v>
      </c>
      <c r="Y932" s="110">
        <f t="shared" si="202"/>
        <v>0.18906862745</v>
      </c>
      <c r="Z932" s="2" t="s">
        <v>532</v>
      </c>
      <c r="AA932" s="2">
        <v>0.17499999999999999</v>
      </c>
      <c r="AB932" s="2">
        <v>0.22500000000000001</v>
      </c>
      <c r="AC932" s="110"/>
      <c r="AD932" s="44">
        <f t="shared" si="203"/>
        <v>0</v>
      </c>
      <c r="AE932" s="44">
        <f t="shared" si="204"/>
        <v>14.194836044504955</v>
      </c>
      <c r="AF932" s="44">
        <f t="shared" si="205"/>
        <v>7.1458315142079156</v>
      </c>
      <c r="AG932" s="44">
        <f t="shared" si="206"/>
        <v>0</v>
      </c>
      <c r="AH932" s="44">
        <f t="shared" si="207"/>
        <v>7.1458315142079156</v>
      </c>
      <c r="AI932" s="44">
        <v>37.118055556000002</v>
      </c>
      <c r="AJ932" s="111">
        <f t="shared" si="208"/>
        <v>0.19251632142817937</v>
      </c>
      <c r="AK932" s="2">
        <f t="shared" si="209"/>
        <v>1208</v>
      </c>
    </row>
    <row r="933" spans="1:37">
      <c r="A933" s="2">
        <v>133</v>
      </c>
      <c r="B933" s="2" t="s">
        <v>188</v>
      </c>
      <c r="C933" s="2" t="s">
        <v>15</v>
      </c>
      <c r="D933" s="2" t="s">
        <v>432</v>
      </c>
      <c r="E933" s="2" t="s">
        <v>767</v>
      </c>
      <c r="F933" s="2" t="s">
        <v>64</v>
      </c>
      <c r="H933" s="2" t="s">
        <v>881</v>
      </c>
      <c r="I933" s="2">
        <v>11118</v>
      </c>
      <c r="J933" s="193">
        <v>5176</v>
      </c>
      <c r="K933" s="110">
        <f t="shared" si="196"/>
        <v>0.46555135815794207</v>
      </c>
      <c r="L933" s="44">
        <f t="shared" si="197"/>
        <v>0</v>
      </c>
      <c r="M933" s="44">
        <f t="shared" si="198"/>
        <v>0</v>
      </c>
      <c r="N933" s="44">
        <f t="shared" si="199"/>
        <v>18.489668457640001</v>
      </c>
      <c r="O933" s="44">
        <f t="shared" si="200"/>
        <v>7.3903315423599993</v>
      </c>
      <c r="P933" s="2">
        <v>1060703</v>
      </c>
      <c r="Q933" s="193">
        <v>50.440079097000002</v>
      </c>
      <c r="R933" s="111">
        <v>0</v>
      </c>
      <c r="S933" s="111">
        <v>0</v>
      </c>
      <c r="T933" s="111">
        <v>0.714438503</v>
      </c>
      <c r="U933" s="111">
        <v>0.285561497</v>
      </c>
      <c r="V933" s="110">
        <f t="shared" si="201"/>
        <v>0.46555135815794207</v>
      </c>
      <c r="W933" s="110">
        <v>0.27199999999999996</v>
      </c>
      <c r="X933" s="110">
        <v>0.235994118</v>
      </c>
      <c r="Y933" s="110">
        <f t="shared" si="202"/>
        <v>0.23599411763450001</v>
      </c>
      <c r="Z933" s="2" t="s">
        <v>532</v>
      </c>
      <c r="AA933" s="2" t="s">
        <v>532</v>
      </c>
      <c r="AB933" s="2">
        <v>0.22500000000000001</v>
      </c>
      <c r="AC933" s="110">
        <v>0.26350000000000001</v>
      </c>
      <c r="AD933" s="44">
        <f t="shared" si="203"/>
        <v>0</v>
      </c>
      <c r="AE933" s="44">
        <f t="shared" si="204"/>
        <v>0</v>
      </c>
      <c r="AF933" s="44">
        <f t="shared" si="205"/>
        <v>36.443136530008445</v>
      </c>
      <c r="AG933" s="44">
        <f t="shared" si="206"/>
        <v>17.058806685967895</v>
      </c>
      <c r="AH933" s="44">
        <f t="shared" si="207"/>
        <v>53.50194321597634</v>
      </c>
      <c r="AI933" s="44">
        <v>37.118055556000002</v>
      </c>
      <c r="AJ933" s="111">
        <f t="shared" si="208"/>
        <v>1.4413994056142831</v>
      </c>
      <c r="AK933" s="2">
        <f t="shared" si="209"/>
        <v>8627</v>
      </c>
    </row>
    <row r="934" spans="1:37">
      <c r="A934" s="2">
        <v>134</v>
      </c>
      <c r="B934" s="2" t="s">
        <v>189</v>
      </c>
      <c r="C934" s="2" t="s">
        <v>15</v>
      </c>
      <c r="D934" s="2" t="s">
        <v>432</v>
      </c>
      <c r="E934" s="2" t="s">
        <v>767</v>
      </c>
      <c r="F934" s="2" t="s">
        <v>64</v>
      </c>
      <c r="H934" s="2" t="s">
        <v>881</v>
      </c>
      <c r="I934" s="2">
        <v>11327</v>
      </c>
      <c r="J934" s="193">
        <v>4738</v>
      </c>
      <c r="K934" s="110">
        <f t="shared" si="196"/>
        <v>0.41829257526264679</v>
      </c>
      <c r="L934" s="44">
        <f t="shared" si="197"/>
        <v>0</v>
      </c>
      <c r="M934" s="44">
        <f t="shared" si="198"/>
        <v>0.39756574583000004</v>
      </c>
      <c r="N934" s="44">
        <f t="shared" si="199"/>
        <v>9.8366781889699997</v>
      </c>
      <c r="O934" s="44">
        <f t="shared" si="200"/>
        <v>13.455756065200001</v>
      </c>
      <c r="P934" s="2">
        <v>983933</v>
      </c>
      <c r="Q934" s="193">
        <v>51.907674051999997</v>
      </c>
      <c r="R934" s="111">
        <v>0</v>
      </c>
      <c r="S934" s="111">
        <v>1.6782007000000002E-2</v>
      </c>
      <c r="T934" s="111">
        <v>0.41522491299999997</v>
      </c>
      <c r="U934" s="111">
        <v>0.56799308000000004</v>
      </c>
      <c r="V934" s="110">
        <f t="shared" si="201"/>
        <v>0.41127278633654102</v>
      </c>
      <c r="W934" s="110">
        <v>0.28581250000000002</v>
      </c>
      <c r="X934" s="110">
        <v>0.25030994899999998</v>
      </c>
      <c r="Y934" s="110">
        <f t="shared" si="202"/>
        <v>0.24904609646750003</v>
      </c>
      <c r="Z934" s="2" t="s">
        <v>532</v>
      </c>
      <c r="AA934" s="2">
        <v>0.17499999999999999</v>
      </c>
      <c r="AB934" s="2">
        <v>0.22500000000000001</v>
      </c>
      <c r="AC934" s="110">
        <v>0.26881250000000001</v>
      </c>
      <c r="AD934" s="44">
        <f t="shared" si="203"/>
        <v>0</v>
      </c>
      <c r="AE934" s="44">
        <f t="shared" si="204"/>
        <v>0.60946828835739009</v>
      </c>
      <c r="AF934" s="44">
        <f t="shared" si="205"/>
        <v>19.388092710459865</v>
      </c>
      <c r="AG934" s="44">
        <f t="shared" si="206"/>
        <v>31.685580742942797</v>
      </c>
      <c r="AH934" s="44">
        <f t="shared" si="207"/>
        <v>51.073673453402662</v>
      </c>
      <c r="AI934" s="44">
        <v>37.118055556000002</v>
      </c>
      <c r="AJ934" s="111">
        <f t="shared" si="208"/>
        <v>1.3759792286626604</v>
      </c>
      <c r="AK934" s="2">
        <f t="shared" si="209"/>
        <v>7764</v>
      </c>
    </row>
    <row r="935" spans="1:37">
      <c r="A935" s="2">
        <v>135</v>
      </c>
      <c r="B935" s="2" t="s">
        <v>190</v>
      </c>
      <c r="C935" s="2" t="s">
        <v>15</v>
      </c>
      <c r="D935" s="2" t="s">
        <v>432</v>
      </c>
      <c r="E935" s="2" t="s">
        <v>767</v>
      </c>
      <c r="F935" s="2" t="s">
        <v>64</v>
      </c>
      <c r="H935" s="2" t="s">
        <v>881</v>
      </c>
      <c r="I935" s="2">
        <v>14203</v>
      </c>
      <c r="J935" s="193">
        <v>6899</v>
      </c>
      <c r="K935" s="110">
        <f t="shared" si="196"/>
        <v>0.48574244877842709</v>
      </c>
      <c r="L935" s="44">
        <f t="shared" si="197"/>
        <v>0</v>
      </c>
      <c r="M935" s="44">
        <f t="shared" si="198"/>
        <v>3.827653748665</v>
      </c>
      <c r="N935" s="44">
        <f t="shared" si="199"/>
        <v>25.448709292660002</v>
      </c>
      <c r="O935" s="44">
        <f t="shared" si="200"/>
        <v>5.218636958674999</v>
      </c>
      <c r="P935" s="2">
        <v>900868</v>
      </c>
      <c r="Q935" s="193">
        <v>68.807861844000001</v>
      </c>
      <c r="R935" s="111">
        <v>0</v>
      </c>
      <c r="S935" s="111">
        <v>0.110962567</v>
      </c>
      <c r="T935" s="111">
        <v>0.737750668</v>
      </c>
      <c r="U935" s="111">
        <v>0.15128676499999999</v>
      </c>
      <c r="V935" s="110">
        <f t="shared" si="201"/>
        <v>0.43184321976110679</v>
      </c>
      <c r="W935" s="110">
        <v>0.25871875</v>
      </c>
      <c r="X935" s="110">
        <v>0.230737892</v>
      </c>
      <c r="Y935" s="110">
        <f t="shared" si="202"/>
        <v>0.22455307225734372</v>
      </c>
      <c r="Z935" s="2" t="s">
        <v>532</v>
      </c>
      <c r="AA935" s="2">
        <v>0.17499999999999999</v>
      </c>
      <c r="AB935" s="2">
        <v>0.22500000000000001</v>
      </c>
      <c r="AC935" s="110">
        <v>0.25871875</v>
      </c>
      <c r="AD935" s="44">
        <f t="shared" si="203"/>
        <v>0</v>
      </c>
      <c r="AE935" s="44">
        <f t="shared" si="204"/>
        <v>5.8677931967034445</v>
      </c>
      <c r="AF935" s="44">
        <f t="shared" si="205"/>
        <v>50.159406015832865</v>
      </c>
      <c r="AG935" s="44">
        <f t="shared" si="206"/>
        <v>11.82739486051325</v>
      </c>
      <c r="AH935" s="44">
        <f t="shared" si="207"/>
        <v>61.986800876346116</v>
      </c>
      <c r="AI935" s="44">
        <v>37.118055556000002</v>
      </c>
      <c r="AJ935" s="111">
        <f t="shared" si="208"/>
        <v>1.6699905193801612</v>
      </c>
      <c r="AK935" s="2">
        <f t="shared" si="209"/>
        <v>10222</v>
      </c>
    </row>
    <row r="936" spans="1:37">
      <c r="A936" s="2">
        <v>136</v>
      </c>
      <c r="B936" s="2" t="s">
        <v>191</v>
      </c>
      <c r="C936" s="2" t="s">
        <v>15</v>
      </c>
      <c r="D936" s="2" t="s">
        <v>432</v>
      </c>
      <c r="E936" s="2" t="s">
        <v>767</v>
      </c>
      <c r="F936" s="2" t="s">
        <v>64</v>
      </c>
      <c r="H936" s="2" t="s">
        <v>881</v>
      </c>
      <c r="I936" s="2">
        <v>13432</v>
      </c>
      <c r="J936" s="193">
        <v>5776</v>
      </c>
      <c r="K936" s="110">
        <f t="shared" si="196"/>
        <v>0.43001786777843953</v>
      </c>
      <c r="L936" s="44">
        <f t="shared" si="197"/>
        <v>13.321607848800003</v>
      </c>
      <c r="M936" s="44">
        <f t="shared" si="198"/>
        <v>15.558392151200001</v>
      </c>
      <c r="N936" s="44">
        <f t="shared" si="199"/>
        <v>0</v>
      </c>
      <c r="O936" s="44">
        <f t="shared" si="200"/>
        <v>0</v>
      </c>
      <c r="P936" s="2">
        <v>1153714</v>
      </c>
      <c r="Q936" s="193">
        <v>0</v>
      </c>
      <c r="R936" s="111">
        <v>0.46127451000000003</v>
      </c>
      <c r="S936" s="111">
        <v>0.53872549000000003</v>
      </c>
      <c r="T936" s="111">
        <v>0</v>
      </c>
      <c r="U936" s="111">
        <v>0</v>
      </c>
      <c r="V936" s="110">
        <f t="shared" si="201"/>
        <v>0</v>
      </c>
      <c r="W936" s="110">
        <v>0.18434374999999997</v>
      </c>
      <c r="X936" s="110"/>
      <c r="Y936" s="110">
        <f t="shared" si="202"/>
        <v>0.14040441175000001</v>
      </c>
      <c r="Z936" s="2">
        <v>0.1</v>
      </c>
      <c r="AA936" s="2">
        <v>0.17499999999999999</v>
      </c>
      <c r="AB936" s="2" t="s">
        <v>532</v>
      </c>
      <c r="AC936" s="110"/>
      <c r="AD936" s="44">
        <f t="shared" si="203"/>
        <v>11.669728475548803</v>
      </c>
      <c r="AE936" s="44">
        <f t="shared" si="204"/>
        <v>23.851015167789601</v>
      </c>
      <c r="AF936" s="44">
        <f t="shared" si="205"/>
        <v>0</v>
      </c>
      <c r="AG936" s="44">
        <f t="shared" si="206"/>
        <v>0</v>
      </c>
      <c r="AH936" s="44">
        <f t="shared" si="207"/>
        <v>0</v>
      </c>
      <c r="AI936" s="44">
        <v>37.118055556000002</v>
      </c>
      <c r="AJ936" s="111">
        <f t="shared" si="208"/>
        <v>0</v>
      </c>
      <c r="AK936" s="2">
        <f t="shared" si="209"/>
        <v>0</v>
      </c>
    </row>
    <row r="937" spans="1:37">
      <c r="A937" s="2">
        <v>137</v>
      </c>
      <c r="B937" s="2" t="s">
        <v>192</v>
      </c>
      <c r="C937" s="2" t="s">
        <v>15</v>
      </c>
      <c r="D937" s="2" t="s">
        <v>432</v>
      </c>
      <c r="E937" s="2" t="s">
        <v>767</v>
      </c>
      <c r="F937" s="2" t="s">
        <v>64</v>
      </c>
      <c r="H937" s="2" t="s">
        <v>881</v>
      </c>
      <c r="I937" s="2">
        <v>17693</v>
      </c>
      <c r="J937" s="193">
        <v>10627</v>
      </c>
      <c r="K937" s="110">
        <f t="shared" si="196"/>
        <v>0.6006330187079636</v>
      </c>
      <c r="L937" s="44">
        <f t="shared" si="197"/>
        <v>5.6260588266549991</v>
      </c>
      <c r="M937" s="44">
        <f t="shared" si="198"/>
        <v>47.508941173345001</v>
      </c>
      <c r="N937" s="44">
        <f t="shared" si="199"/>
        <v>0</v>
      </c>
      <c r="O937" s="44">
        <f t="shared" si="200"/>
        <v>0</v>
      </c>
      <c r="P937" s="2">
        <v>1474383</v>
      </c>
      <c r="Q937" s="193">
        <v>0</v>
      </c>
      <c r="R937" s="111">
        <v>0.105882353</v>
      </c>
      <c r="S937" s="111">
        <v>0.89411764699999996</v>
      </c>
      <c r="T937" s="111">
        <v>0</v>
      </c>
      <c r="U937" s="111">
        <v>0</v>
      </c>
      <c r="V937" s="110">
        <f t="shared" si="201"/>
        <v>0</v>
      </c>
      <c r="W937" s="110">
        <v>0.18965625</v>
      </c>
      <c r="X937" s="110"/>
      <c r="Y937" s="110">
        <f t="shared" si="202"/>
        <v>0.16705882352499998</v>
      </c>
      <c r="Z937" s="2">
        <v>0.1</v>
      </c>
      <c r="AA937" s="2">
        <v>0.17499999999999999</v>
      </c>
      <c r="AB937" s="2" t="s">
        <v>532</v>
      </c>
      <c r="AC937" s="110"/>
      <c r="AD937" s="44">
        <f t="shared" si="203"/>
        <v>4.9284275321497795</v>
      </c>
      <c r="AE937" s="44">
        <f t="shared" si="204"/>
        <v>72.831206818737869</v>
      </c>
      <c r="AF937" s="44">
        <f t="shared" si="205"/>
        <v>0</v>
      </c>
      <c r="AG937" s="44">
        <f t="shared" si="206"/>
        <v>0</v>
      </c>
      <c r="AH937" s="44">
        <f t="shared" si="207"/>
        <v>0</v>
      </c>
      <c r="AI937" s="44">
        <v>37.118055556000002</v>
      </c>
      <c r="AJ937" s="111">
        <f t="shared" si="208"/>
        <v>0</v>
      </c>
      <c r="AK937" s="2">
        <f t="shared" si="209"/>
        <v>0</v>
      </c>
    </row>
    <row r="938" spans="1:37">
      <c r="A938" s="2">
        <v>138</v>
      </c>
      <c r="B938" s="2" t="s">
        <v>193</v>
      </c>
      <c r="C938" s="2" t="s">
        <v>15</v>
      </c>
      <c r="D938" s="2" t="s">
        <v>432</v>
      </c>
      <c r="E938" s="2" t="s">
        <v>767</v>
      </c>
      <c r="F938" s="2" t="s">
        <v>64</v>
      </c>
      <c r="H938" s="2" t="s">
        <v>881</v>
      </c>
      <c r="I938" s="2">
        <v>18307</v>
      </c>
      <c r="J938" s="193">
        <v>11933</v>
      </c>
      <c r="K938" s="110">
        <f t="shared" si="196"/>
        <v>0.65182716993499756</v>
      </c>
      <c r="L938" s="44">
        <f t="shared" si="197"/>
        <v>0</v>
      </c>
      <c r="M938" s="44">
        <f t="shared" si="198"/>
        <v>44.735251151739995</v>
      </c>
      <c r="N938" s="44">
        <f t="shared" si="199"/>
        <v>14.929748848259999</v>
      </c>
      <c r="O938" s="44">
        <f t="shared" si="200"/>
        <v>0</v>
      </c>
      <c r="P938" s="2">
        <v>1262936</v>
      </c>
      <c r="Q938" s="193">
        <v>23.300099941999999</v>
      </c>
      <c r="R938" s="111">
        <v>0</v>
      </c>
      <c r="S938" s="111">
        <v>0.74977375599999996</v>
      </c>
      <c r="T938" s="111">
        <v>0.25022624399999999</v>
      </c>
      <c r="U938" s="111">
        <v>0</v>
      </c>
      <c r="V938" s="110">
        <f t="shared" si="201"/>
        <v>0.16310426446998416</v>
      </c>
      <c r="W938" s="110">
        <v>0.22500000000000001</v>
      </c>
      <c r="X938" s="110">
        <v>0.22500000000000001</v>
      </c>
      <c r="Y938" s="110">
        <f t="shared" si="202"/>
        <v>0.1875113122</v>
      </c>
      <c r="Z938" s="2" t="s">
        <v>532</v>
      </c>
      <c r="AA938" s="2">
        <v>0.17499999999999999</v>
      </c>
      <c r="AB938" s="2">
        <v>0.22500000000000001</v>
      </c>
      <c r="AC938" s="110"/>
      <c r="AD938" s="44">
        <f t="shared" si="203"/>
        <v>0</v>
      </c>
      <c r="AE938" s="44">
        <f t="shared" si="204"/>
        <v>68.579140015617412</v>
      </c>
      <c r="AF938" s="44">
        <f t="shared" si="205"/>
        <v>29.426534979920458</v>
      </c>
      <c r="AG938" s="44">
        <f t="shared" si="206"/>
        <v>0</v>
      </c>
      <c r="AH938" s="44">
        <f t="shared" si="207"/>
        <v>29.426534979920458</v>
      </c>
      <c r="AI938" s="44">
        <v>37.118055556000002</v>
      </c>
      <c r="AJ938" s="111">
        <f t="shared" si="208"/>
        <v>0.79278223331296682</v>
      </c>
      <c r="AK938" s="2">
        <f t="shared" si="209"/>
        <v>4977</v>
      </c>
    </row>
    <row r="939" spans="1:37">
      <c r="A939" s="2">
        <v>139</v>
      </c>
      <c r="B939" s="2" t="s">
        <v>194</v>
      </c>
      <c r="C939" s="2" t="s">
        <v>14</v>
      </c>
      <c r="D939" s="2" t="s">
        <v>434</v>
      </c>
      <c r="E939" s="2" t="s">
        <v>767</v>
      </c>
      <c r="F939" s="2" t="s">
        <v>64</v>
      </c>
      <c r="H939" s="2" t="s">
        <v>881</v>
      </c>
      <c r="I939" s="2">
        <v>32931</v>
      </c>
      <c r="J939" s="193">
        <v>15698</v>
      </c>
      <c r="K939" s="110">
        <f t="shared" si="196"/>
        <v>0.4766936928729768</v>
      </c>
      <c r="L939" s="44">
        <f t="shared" si="197"/>
        <v>0</v>
      </c>
      <c r="M939" s="44">
        <f t="shared" si="198"/>
        <v>0</v>
      </c>
      <c r="N939" s="44">
        <f t="shared" si="199"/>
        <v>0</v>
      </c>
      <c r="O939" s="44">
        <f t="shared" si="200"/>
        <v>78.489999999999995</v>
      </c>
      <c r="P939" s="2">
        <v>1250094</v>
      </c>
      <c r="Q939" s="193">
        <v>245.18191267700001</v>
      </c>
      <c r="R939" s="111">
        <v>0</v>
      </c>
      <c r="S939" s="111">
        <v>0</v>
      </c>
      <c r="T939" s="111">
        <v>0</v>
      </c>
      <c r="U939" s="111">
        <v>1</v>
      </c>
      <c r="V939" s="110">
        <f t="shared" si="201"/>
        <v>0.4766936928729768</v>
      </c>
      <c r="W939" s="110">
        <v>0.50256250000000002</v>
      </c>
      <c r="X939" s="110">
        <v>0.44577187499999998</v>
      </c>
      <c r="Y939" s="110">
        <f t="shared" si="202"/>
        <v>0.44577187499999998</v>
      </c>
      <c r="Z939" s="2" t="s">
        <v>532</v>
      </c>
      <c r="AA939" s="2" t="s">
        <v>532</v>
      </c>
      <c r="AB939" s="2" t="s">
        <v>532</v>
      </c>
      <c r="AC939" s="110">
        <v>0.44577187499999998</v>
      </c>
      <c r="AD939" s="44">
        <f t="shared" si="203"/>
        <v>0</v>
      </c>
      <c r="AE939" s="44">
        <f t="shared" si="204"/>
        <v>0</v>
      </c>
      <c r="AF939" s="44">
        <f t="shared" si="205"/>
        <v>0</v>
      </c>
      <c r="AG939" s="44">
        <f t="shared" si="206"/>
        <v>306.50043794625003</v>
      </c>
      <c r="AH939" s="44">
        <f t="shared" si="207"/>
        <v>306.50043794625003</v>
      </c>
      <c r="AI939" s="44">
        <v>25.573888888999999</v>
      </c>
      <c r="AJ939" s="111">
        <f t="shared" si="208"/>
        <v>11.984897536568399</v>
      </c>
      <c r="AK939" s="2">
        <f t="shared" si="209"/>
        <v>26163</v>
      </c>
    </row>
    <row r="940" spans="1:37">
      <c r="A940" s="2">
        <v>140</v>
      </c>
      <c r="B940" s="2" t="s">
        <v>195</v>
      </c>
      <c r="C940" s="2" t="s">
        <v>14</v>
      </c>
      <c r="D940" s="2" t="s">
        <v>434</v>
      </c>
      <c r="E940" s="2" t="s">
        <v>767</v>
      </c>
      <c r="F940" s="2" t="s">
        <v>64</v>
      </c>
      <c r="H940" s="2" t="s">
        <v>881</v>
      </c>
      <c r="I940" s="2">
        <v>36184</v>
      </c>
      <c r="J940" s="193">
        <v>17005</v>
      </c>
      <c r="K940" s="110">
        <f t="shared" si="196"/>
        <v>0.46995909794384261</v>
      </c>
      <c r="L940" s="44">
        <f t="shared" si="197"/>
        <v>0</v>
      </c>
      <c r="M940" s="44">
        <f t="shared" si="198"/>
        <v>0</v>
      </c>
      <c r="N940" s="44">
        <f t="shared" si="199"/>
        <v>0</v>
      </c>
      <c r="O940" s="44">
        <f t="shared" si="200"/>
        <v>85.025000000000006</v>
      </c>
      <c r="P940" s="2">
        <v>3474626</v>
      </c>
      <c r="Q940" s="193">
        <v>95.885671994000006</v>
      </c>
      <c r="R940" s="111">
        <v>0</v>
      </c>
      <c r="S940" s="111">
        <v>0</v>
      </c>
      <c r="T940" s="111">
        <v>0</v>
      </c>
      <c r="U940" s="111">
        <v>1</v>
      </c>
      <c r="V940" s="110">
        <f t="shared" si="201"/>
        <v>0.46995909794384261</v>
      </c>
      <c r="W940" s="110">
        <v>0.50840624999999995</v>
      </c>
      <c r="X940" s="110">
        <v>0.4473125</v>
      </c>
      <c r="Y940" s="110">
        <f t="shared" si="202"/>
        <v>0.4473125</v>
      </c>
      <c r="Z940" s="2" t="s">
        <v>532</v>
      </c>
      <c r="AA940" s="2" t="s">
        <v>532</v>
      </c>
      <c r="AB940" s="2" t="s">
        <v>532</v>
      </c>
      <c r="AC940" s="110">
        <v>0.4473125</v>
      </c>
      <c r="AD940" s="44">
        <f t="shared" si="203"/>
        <v>0</v>
      </c>
      <c r="AE940" s="44">
        <f t="shared" si="204"/>
        <v>0</v>
      </c>
      <c r="AF940" s="44">
        <f t="shared" si="205"/>
        <v>0</v>
      </c>
      <c r="AG940" s="44">
        <f t="shared" si="206"/>
        <v>333.16684893750005</v>
      </c>
      <c r="AH940" s="44">
        <f t="shared" si="207"/>
        <v>333.16684893750005</v>
      </c>
      <c r="AI940" s="44">
        <v>25.573888888999999</v>
      </c>
      <c r="AJ940" s="111">
        <f t="shared" si="208"/>
        <v>13.027617754326126</v>
      </c>
      <c r="AK940" s="2">
        <f t="shared" si="209"/>
        <v>28342</v>
      </c>
    </row>
    <row r="941" spans="1:37">
      <c r="A941" s="2">
        <v>141</v>
      </c>
      <c r="B941" s="2" t="s">
        <v>196</v>
      </c>
      <c r="C941" s="2" t="s">
        <v>13</v>
      </c>
      <c r="D941" s="2" t="s">
        <v>435</v>
      </c>
      <c r="E941" s="2" t="s">
        <v>767</v>
      </c>
      <c r="F941" s="2" t="s">
        <v>64</v>
      </c>
      <c r="H941" s="2" t="s">
        <v>881</v>
      </c>
      <c r="I941" s="2">
        <v>25378</v>
      </c>
      <c r="J941" s="193">
        <v>8432</v>
      </c>
      <c r="K941" s="110">
        <f t="shared" si="196"/>
        <v>0.33225628497123494</v>
      </c>
      <c r="L941" s="44">
        <f t="shared" si="197"/>
        <v>30.773882359359998</v>
      </c>
      <c r="M941" s="44">
        <f t="shared" si="198"/>
        <v>3.8782685928799996</v>
      </c>
      <c r="N941" s="44">
        <f t="shared" si="199"/>
        <v>1.8716981327200002</v>
      </c>
      <c r="O941" s="44">
        <f t="shared" si="200"/>
        <v>5.6361509571999999</v>
      </c>
      <c r="P941" s="2">
        <v>4404246</v>
      </c>
      <c r="Q941" s="193">
        <v>4.0654776510000001</v>
      </c>
      <c r="R941" s="111">
        <v>0.72993079599999999</v>
      </c>
      <c r="S941" s="111">
        <v>9.1989293E-2</v>
      </c>
      <c r="T941" s="111">
        <v>4.4395116999999998E-2</v>
      </c>
      <c r="U941" s="111">
        <v>0.133684795</v>
      </c>
      <c r="V941" s="110">
        <f t="shared" si="201"/>
        <v>5.9168169989124442E-2</v>
      </c>
      <c r="W941" s="110">
        <v>0.28793750000000001</v>
      </c>
      <c r="X941" s="110">
        <v>0.27224725399999999</v>
      </c>
      <c r="Y941" s="110">
        <f t="shared" si="202"/>
        <v>0.1375729728603125</v>
      </c>
      <c r="Z941" s="2">
        <v>0.1</v>
      </c>
      <c r="AA941" s="2">
        <v>0.17499999999999999</v>
      </c>
      <c r="AB941" s="2">
        <v>0.22500000000000001</v>
      </c>
      <c r="AC941" s="110">
        <v>0.28793750000000001</v>
      </c>
      <c r="AD941" s="44">
        <f t="shared" si="203"/>
        <v>26.957920946799362</v>
      </c>
      <c r="AE941" s="44">
        <f t="shared" si="204"/>
        <v>5.9453857528850387</v>
      </c>
      <c r="AF941" s="44">
        <f t="shared" si="205"/>
        <v>3.6891170195911207</v>
      </c>
      <c r="AG941" s="44">
        <f t="shared" si="206"/>
        <v>14.216246734251671</v>
      </c>
      <c r="AH941" s="44">
        <f t="shared" si="207"/>
        <v>17.905363753842792</v>
      </c>
      <c r="AI941" s="44">
        <v>286.02694444399998</v>
      </c>
      <c r="AJ941" s="111">
        <f t="shared" si="208"/>
        <v>6.2600269316055321E-2</v>
      </c>
      <c r="AK941" s="2">
        <f t="shared" si="209"/>
        <v>2503</v>
      </c>
    </row>
    <row r="942" spans="1:37">
      <c r="A942" s="2">
        <v>142</v>
      </c>
      <c r="B942" s="2" t="s">
        <v>197</v>
      </c>
      <c r="C942" s="2" t="s">
        <v>13</v>
      </c>
      <c r="D942" s="2" t="s">
        <v>435</v>
      </c>
      <c r="E942" s="2" t="s">
        <v>767</v>
      </c>
      <c r="F942" s="2" t="s">
        <v>64</v>
      </c>
      <c r="H942" s="2" t="s">
        <v>881</v>
      </c>
      <c r="I942" s="2">
        <v>3259</v>
      </c>
      <c r="J942" s="193">
        <v>649</v>
      </c>
      <c r="K942" s="110">
        <f t="shared" si="196"/>
        <v>0.19914084074869592</v>
      </c>
      <c r="L942" s="44">
        <f t="shared" si="197"/>
        <v>1.2478933838800002</v>
      </c>
      <c r="M942" s="44">
        <f t="shared" si="198"/>
        <v>0.55851442432500009</v>
      </c>
      <c r="N942" s="44">
        <f t="shared" si="199"/>
        <v>0.52294423026999992</v>
      </c>
      <c r="O942" s="44">
        <f t="shared" si="200"/>
        <v>0.91564796476999999</v>
      </c>
      <c r="P942" s="2">
        <v>127329</v>
      </c>
      <c r="Q942" s="193">
        <v>27.672589552000002</v>
      </c>
      <c r="R942" s="111">
        <v>0.38455882400000002</v>
      </c>
      <c r="S942" s="111">
        <v>0.17211538500000001</v>
      </c>
      <c r="T942" s="111">
        <v>0.16115384599999999</v>
      </c>
      <c r="U942" s="111">
        <v>0.28217194600000001</v>
      </c>
      <c r="V942" s="110">
        <f t="shared" si="201"/>
        <v>8.8284270944461493E-2</v>
      </c>
      <c r="W942" s="110">
        <v>0.34318750000000003</v>
      </c>
      <c r="X942" s="110">
        <v>0.279598813</v>
      </c>
      <c r="Y942" s="110">
        <f t="shared" si="202"/>
        <v>0.19252944021781249</v>
      </c>
      <c r="Z942" s="2">
        <v>0.1</v>
      </c>
      <c r="AA942" s="2">
        <v>0.17499999999999999</v>
      </c>
      <c r="AB942" s="2">
        <v>0.22500000000000001</v>
      </c>
      <c r="AC942" s="110">
        <v>0.31078125000000001</v>
      </c>
      <c r="AD942" s="44">
        <f t="shared" si="203"/>
        <v>1.0931546042788802</v>
      </c>
      <c r="AE942" s="44">
        <f t="shared" si="204"/>
        <v>0.85620261249022522</v>
      </c>
      <c r="AF942" s="44">
        <f t="shared" si="205"/>
        <v>1.0307230778621699</v>
      </c>
      <c r="AG942" s="44">
        <f t="shared" si="206"/>
        <v>2.4928000788883069</v>
      </c>
      <c r="AH942" s="44">
        <f t="shared" si="207"/>
        <v>3.5235231567504766</v>
      </c>
      <c r="AI942" s="44">
        <v>286.02694444399998</v>
      </c>
      <c r="AJ942" s="111">
        <f t="shared" si="208"/>
        <v>1.2318850462147046E-2</v>
      </c>
      <c r="AK942" s="2">
        <f t="shared" si="209"/>
        <v>480</v>
      </c>
    </row>
    <row r="943" spans="1:37">
      <c r="A943" s="2">
        <v>143</v>
      </c>
      <c r="B943" s="2" t="s">
        <v>198</v>
      </c>
      <c r="C943" s="2" t="s">
        <v>13</v>
      </c>
      <c r="D943" s="2" t="s">
        <v>435</v>
      </c>
      <c r="E943" s="2" t="s">
        <v>767</v>
      </c>
      <c r="F943" s="2" t="s">
        <v>64</v>
      </c>
      <c r="H943" s="2" t="s">
        <v>881</v>
      </c>
      <c r="I943" s="2">
        <v>5358</v>
      </c>
      <c r="J943" s="193">
        <v>442</v>
      </c>
      <c r="K943" s="110">
        <f t="shared" si="196"/>
        <v>8.2493467711832774E-2</v>
      </c>
      <c r="L943" s="44">
        <f t="shared" si="197"/>
        <v>1.41153999922</v>
      </c>
      <c r="M943" s="44">
        <f t="shared" si="198"/>
        <v>0.32248666748999999</v>
      </c>
      <c r="N943" s="44">
        <f t="shared" si="199"/>
        <v>0.17224606074000001</v>
      </c>
      <c r="O943" s="44">
        <f t="shared" si="200"/>
        <v>0.30372727254999998</v>
      </c>
      <c r="P943" s="2">
        <v>1571053</v>
      </c>
      <c r="Q943" s="193">
        <v>0.68393733300000004</v>
      </c>
      <c r="R943" s="111">
        <v>0.638705882</v>
      </c>
      <c r="S943" s="111">
        <v>0.145921569</v>
      </c>
      <c r="T943" s="111">
        <v>7.7939393999999995E-2</v>
      </c>
      <c r="U943" s="111">
        <v>0.137433155</v>
      </c>
      <c r="V943" s="110">
        <f t="shared" si="201"/>
        <v>1.7766828416946621E-2</v>
      </c>
      <c r="W943" s="110">
        <v>0.27625</v>
      </c>
      <c r="X943" s="110">
        <v>0.25770356100000003</v>
      </c>
      <c r="Y943" s="110">
        <f t="shared" si="202"/>
        <v>0.14490913549375001</v>
      </c>
      <c r="Z943" s="2">
        <v>0.1</v>
      </c>
      <c r="AA943" s="2">
        <v>0.17499999999999999</v>
      </c>
      <c r="AB943" s="2">
        <v>0.22500000000000001</v>
      </c>
      <c r="AC943" s="110">
        <v>0.27625</v>
      </c>
      <c r="AD943" s="44">
        <f t="shared" si="203"/>
        <v>1.23650903931672</v>
      </c>
      <c r="AE943" s="44">
        <f t="shared" si="204"/>
        <v>0.49437206126216993</v>
      </c>
      <c r="AF943" s="44">
        <f t="shared" si="205"/>
        <v>0.33949698571854003</v>
      </c>
      <c r="AG943" s="44">
        <f t="shared" si="206"/>
        <v>0.73500481320737243</v>
      </c>
      <c r="AH943" s="44">
        <f t="shared" si="207"/>
        <v>1.0745017989259125</v>
      </c>
      <c r="AI943" s="44">
        <v>286.02694444399998</v>
      </c>
      <c r="AJ943" s="111">
        <f t="shared" si="208"/>
        <v>3.7566453783387695E-3</v>
      </c>
      <c r="AK943" s="2">
        <f t="shared" si="209"/>
        <v>159</v>
      </c>
    </row>
    <row r="944" spans="1:37">
      <c r="A944" s="2">
        <v>144</v>
      </c>
      <c r="B944" s="2" t="s">
        <v>199</v>
      </c>
      <c r="C944" s="2" t="s">
        <v>13</v>
      </c>
      <c r="D944" s="2" t="s">
        <v>435</v>
      </c>
      <c r="E944" s="2" t="s">
        <v>767</v>
      </c>
      <c r="F944" s="2" t="s">
        <v>64</v>
      </c>
      <c r="H944" s="2" t="s">
        <v>881</v>
      </c>
      <c r="I944" s="2">
        <v>23844</v>
      </c>
      <c r="J944" s="193">
        <v>6051</v>
      </c>
      <c r="K944" s="110">
        <f t="shared" si="196"/>
        <v>0.25377453447408155</v>
      </c>
      <c r="L944" s="44">
        <f t="shared" si="197"/>
        <v>25.140888038685002</v>
      </c>
      <c r="M944" s="44">
        <f t="shared" si="198"/>
        <v>2.033949587205</v>
      </c>
      <c r="N944" s="44">
        <f t="shared" si="199"/>
        <v>3.0801624043650002</v>
      </c>
      <c r="O944" s="44">
        <f t="shared" si="200"/>
        <v>0</v>
      </c>
      <c r="P944" s="2">
        <v>10008349</v>
      </c>
      <c r="Q944" s="193">
        <v>0.606593563</v>
      </c>
      <c r="R944" s="111">
        <v>0.83096638700000003</v>
      </c>
      <c r="S944" s="111">
        <v>6.7226890999999997E-2</v>
      </c>
      <c r="T944" s="111">
        <v>0.101806723</v>
      </c>
      <c r="U944" s="111">
        <v>0</v>
      </c>
      <c r="V944" s="110">
        <f t="shared" si="201"/>
        <v>2.583595373565677E-2</v>
      </c>
      <c r="W944" s="110">
        <v>0.22500000000000001</v>
      </c>
      <c r="X944" s="110">
        <v>0.22500000000000001</v>
      </c>
      <c r="Y944" s="110">
        <f t="shared" si="202"/>
        <v>0.1177678573</v>
      </c>
      <c r="Z944" s="2">
        <v>0.1</v>
      </c>
      <c r="AA944" s="2">
        <v>0.17499999999999999</v>
      </c>
      <c r="AB944" s="2">
        <v>0.22500000000000001</v>
      </c>
      <c r="AC944" s="110"/>
      <c r="AD944" s="44">
        <f t="shared" si="203"/>
        <v>22.023417921888065</v>
      </c>
      <c r="AE944" s="44">
        <f t="shared" si="204"/>
        <v>3.1180447171852648</v>
      </c>
      <c r="AF944" s="44">
        <f t="shared" si="205"/>
        <v>6.0710000990034159</v>
      </c>
      <c r="AG944" s="44">
        <f t="shared" si="206"/>
        <v>0</v>
      </c>
      <c r="AH944" s="44">
        <f t="shared" si="207"/>
        <v>6.0710000990034159</v>
      </c>
      <c r="AI944" s="44">
        <v>286.02694444399998</v>
      </c>
      <c r="AJ944" s="111">
        <f t="shared" si="208"/>
        <v>2.1225273411932113E-2</v>
      </c>
      <c r="AK944" s="2">
        <f t="shared" si="209"/>
        <v>1027</v>
      </c>
    </row>
    <row r="945" spans="1:37">
      <c r="A945" s="2">
        <v>145</v>
      </c>
      <c r="B945" s="2" t="s">
        <v>200</v>
      </c>
      <c r="C945" s="2" t="s">
        <v>13</v>
      </c>
      <c r="D945" s="2" t="s">
        <v>435</v>
      </c>
      <c r="E945" s="2" t="s">
        <v>767</v>
      </c>
      <c r="F945" s="2" t="s">
        <v>64</v>
      </c>
      <c r="H945" s="2" t="s">
        <v>881</v>
      </c>
      <c r="I945" s="2">
        <v>10792</v>
      </c>
      <c r="J945" s="193">
        <v>2725</v>
      </c>
      <c r="K945" s="110">
        <f t="shared" si="196"/>
        <v>0.25250185322461083</v>
      </c>
      <c r="L945" s="44">
        <f t="shared" si="197"/>
        <v>5.3256902823749996</v>
      </c>
      <c r="M945" s="44">
        <f t="shared" si="198"/>
        <v>4.8256189106249998</v>
      </c>
      <c r="N945" s="44">
        <f t="shared" si="199"/>
        <v>1.6354087363750001</v>
      </c>
      <c r="O945" s="44">
        <f t="shared" si="200"/>
        <v>1.8382820842500001</v>
      </c>
      <c r="P945" s="2">
        <v>1326513</v>
      </c>
      <c r="Q945" s="193">
        <v>5.7125994139999996</v>
      </c>
      <c r="R945" s="111">
        <v>0.39087635100000001</v>
      </c>
      <c r="S945" s="111">
        <v>0.35417386499999998</v>
      </c>
      <c r="T945" s="111">
        <v>0.120029999</v>
      </c>
      <c r="U945" s="111">
        <v>0.13491978600000001</v>
      </c>
      <c r="V945" s="110">
        <f t="shared" si="201"/>
        <v>6.4375293191716088E-2</v>
      </c>
      <c r="W945" s="110">
        <v>0.27040625000000001</v>
      </c>
      <c r="X945" s="110">
        <v>0.249029052</v>
      </c>
      <c r="Y945" s="110">
        <f t="shared" si="202"/>
        <v>0.16455796463306249</v>
      </c>
      <c r="Z945" s="2">
        <v>0.1</v>
      </c>
      <c r="AA945" s="2">
        <v>0.17499999999999999</v>
      </c>
      <c r="AB945" s="2">
        <v>0.22500000000000001</v>
      </c>
      <c r="AC945" s="110">
        <v>0.27040625000000001</v>
      </c>
      <c r="AD945" s="44">
        <f t="shared" si="203"/>
        <v>4.6653046873605</v>
      </c>
      <c r="AE945" s="44">
        <f t="shared" si="204"/>
        <v>7.397673789988124</v>
      </c>
      <c r="AF945" s="44">
        <f t="shared" si="205"/>
        <v>3.2233906193951252</v>
      </c>
      <c r="AG945" s="44">
        <f t="shared" si="206"/>
        <v>4.3544467720354252</v>
      </c>
      <c r="AH945" s="44">
        <f t="shared" si="207"/>
        <v>7.5778373914305508</v>
      </c>
      <c r="AI945" s="44">
        <v>286.02694444399998</v>
      </c>
      <c r="AJ945" s="111">
        <f t="shared" si="208"/>
        <v>2.6493438952616521E-2</v>
      </c>
      <c r="AK945" s="2">
        <f t="shared" si="209"/>
        <v>1158</v>
      </c>
    </row>
    <row r="946" spans="1:37">
      <c r="A946" s="2">
        <v>146</v>
      </c>
      <c r="B946" s="2" t="s">
        <v>201</v>
      </c>
      <c r="C946" s="2" t="s">
        <v>13</v>
      </c>
      <c r="D946" s="2" t="s">
        <v>435</v>
      </c>
      <c r="E946" s="2" t="s">
        <v>767</v>
      </c>
      <c r="F946" s="2" t="s">
        <v>64</v>
      </c>
      <c r="H946" s="2" t="s">
        <v>881</v>
      </c>
      <c r="I946" s="2">
        <v>4429</v>
      </c>
      <c r="J946" s="193">
        <v>1984</v>
      </c>
      <c r="K946" s="110">
        <f t="shared" si="196"/>
        <v>0.44795664935651386</v>
      </c>
      <c r="L946" s="44">
        <f t="shared" si="197"/>
        <v>2.2326631023999997</v>
      </c>
      <c r="M946" s="44">
        <f t="shared" si="198"/>
        <v>3.2045805980799997</v>
      </c>
      <c r="N946" s="44">
        <f t="shared" si="199"/>
        <v>2.9753053222400005</v>
      </c>
      <c r="O946" s="44">
        <f t="shared" si="200"/>
        <v>1.50745097728</v>
      </c>
      <c r="P946" s="2">
        <v>312027</v>
      </c>
      <c r="Q946" s="193">
        <v>30.215651818000001</v>
      </c>
      <c r="R946" s="111">
        <v>0.22506684499999999</v>
      </c>
      <c r="S946" s="111">
        <v>0.32304239899999998</v>
      </c>
      <c r="T946" s="111">
        <v>0.29992997199999999</v>
      </c>
      <c r="U946" s="111">
        <v>0.15196078399999999</v>
      </c>
      <c r="V946" s="110">
        <f t="shared" si="201"/>
        <v>0.20242746893294195</v>
      </c>
      <c r="W946" s="110">
        <v>0.26987499999999998</v>
      </c>
      <c r="X946" s="110">
        <v>0.240090462</v>
      </c>
      <c r="Y946" s="110">
        <f t="shared" si="202"/>
        <v>0.187533764607</v>
      </c>
      <c r="Z946" s="2">
        <v>0.1</v>
      </c>
      <c r="AA946" s="2">
        <v>0.17499999999999999</v>
      </c>
      <c r="AB946" s="2">
        <v>0.22500000000000001</v>
      </c>
      <c r="AC946" s="110">
        <v>0.26987499999999998</v>
      </c>
      <c r="AD946" s="44">
        <f t="shared" si="203"/>
        <v>1.9558128777024</v>
      </c>
      <c r="AE946" s="44">
        <f t="shared" si="204"/>
        <v>4.9126220568566383</v>
      </c>
      <c r="AF946" s="44">
        <f t="shared" si="205"/>
        <v>5.8643267901350411</v>
      </c>
      <c r="AG946" s="44">
        <f t="shared" si="206"/>
        <v>3.5637723926425338</v>
      </c>
      <c r="AH946" s="44">
        <f t="shared" si="207"/>
        <v>9.4280991827775757</v>
      </c>
      <c r="AI946" s="44">
        <v>286.02694444399998</v>
      </c>
      <c r="AJ946" s="111">
        <f t="shared" si="208"/>
        <v>3.2962276337652738E-2</v>
      </c>
      <c r="AK946" s="2">
        <f t="shared" si="209"/>
        <v>1494</v>
      </c>
    </row>
    <row r="947" spans="1:37">
      <c r="A947" s="2">
        <v>147</v>
      </c>
      <c r="B947" s="2" t="s">
        <v>202</v>
      </c>
      <c r="C947" s="2" t="s">
        <v>13</v>
      </c>
      <c r="D947" s="2" t="s">
        <v>435</v>
      </c>
      <c r="E947" s="2" t="s">
        <v>767</v>
      </c>
      <c r="F947" s="2" t="s">
        <v>64</v>
      </c>
      <c r="H947" s="2" t="s">
        <v>881</v>
      </c>
      <c r="I947" s="2">
        <v>13590</v>
      </c>
      <c r="J947" s="193">
        <v>3910</v>
      </c>
      <c r="K947" s="110">
        <f t="shared" si="196"/>
        <v>0.28771155261221487</v>
      </c>
      <c r="L947" s="44">
        <f t="shared" si="197"/>
        <v>6.8690384603000005</v>
      </c>
      <c r="M947" s="44">
        <f t="shared" si="198"/>
        <v>5.8844615362500008</v>
      </c>
      <c r="N947" s="44">
        <f t="shared" si="199"/>
        <v>3.7437727232999998</v>
      </c>
      <c r="O947" s="44">
        <f t="shared" si="200"/>
        <v>3.0527272801500005</v>
      </c>
      <c r="P947" s="2">
        <v>5850850</v>
      </c>
      <c r="Q947" s="193">
        <v>2.5238082350000002</v>
      </c>
      <c r="R947" s="111">
        <v>0.35135746600000001</v>
      </c>
      <c r="S947" s="111">
        <v>0.30099547500000001</v>
      </c>
      <c r="T947" s="111">
        <v>0.191497326</v>
      </c>
      <c r="U947" s="111">
        <v>0.15614973300000001</v>
      </c>
      <c r="V947" s="110">
        <f t="shared" si="201"/>
        <v>0.10002207510596028</v>
      </c>
      <c r="W947" s="110">
        <v>0.27625</v>
      </c>
      <c r="X947" s="110">
        <v>0.24801953500000001</v>
      </c>
      <c r="Y947" s="110">
        <f t="shared" si="202"/>
        <v>0.17403321681625</v>
      </c>
      <c r="Z947" s="2">
        <v>0.1</v>
      </c>
      <c r="AA947" s="2">
        <v>0.17499999999999999</v>
      </c>
      <c r="AB947" s="2">
        <v>0.22500000000000001</v>
      </c>
      <c r="AC947" s="110">
        <v>0.27625</v>
      </c>
      <c r="AD947" s="44">
        <f t="shared" si="203"/>
        <v>6.0172776912228008</v>
      </c>
      <c r="AE947" s="44">
        <f t="shared" si="204"/>
        <v>9.0208795350712521</v>
      </c>
      <c r="AF947" s="44">
        <f t="shared" si="205"/>
        <v>7.3789760376242999</v>
      </c>
      <c r="AG947" s="44">
        <f t="shared" si="206"/>
        <v>7.3874473815989941</v>
      </c>
      <c r="AH947" s="44">
        <f t="shared" si="207"/>
        <v>14.766423419223294</v>
      </c>
      <c r="AI947" s="44">
        <v>286.02694444399998</v>
      </c>
      <c r="AJ947" s="111">
        <f t="shared" si="208"/>
        <v>5.162598736257993E-2</v>
      </c>
      <c r="AK947" s="2">
        <f t="shared" si="209"/>
        <v>2266</v>
      </c>
    </row>
    <row r="948" spans="1:37">
      <c r="A948" s="2">
        <v>148</v>
      </c>
      <c r="B948" s="2" t="s">
        <v>203</v>
      </c>
      <c r="C948" s="2" t="s">
        <v>13</v>
      </c>
      <c r="D948" s="2" t="s">
        <v>435</v>
      </c>
      <c r="E948" s="2" t="s">
        <v>767</v>
      </c>
      <c r="F948" s="2" t="s">
        <v>64</v>
      </c>
      <c r="H948" s="2" t="s">
        <v>881</v>
      </c>
      <c r="I948" s="2">
        <v>19185</v>
      </c>
      <c r="J948" s="193">
        <v>12421</v>
      </c>
      <c r="K948" s="110">
        <f t="shared" si="196"/>
        <v>0.64743289027886375</v>
      </c>
      <c r="L948" s="44">
        <f t="shared" si="197"/>
        <v>0</v>
      </c>
      <c r="M948" s="44">
        <f t="shared" si="198"/>
        <v>7.3521360330649994</v>
      </c>
      <c r="N948" s="44">
        <f t="shared" si="199"/>
        <v>43.356358232154996</v>
      </c>
      <c r="O948" s="44">
        <f t="shared" si="200"/>
        <v>11.396505734780002</v>
      </c>
      <c r="P948" s="2">
        <v>4077166</v>
      </c>
      <c r="Q948" s="193">
        <v>27.580666269000002</v>
      </c>
      <c r="R948" s="111">
        <v>0</v>
      </c>
      <c r="S948" s="111">
        <v>0.118382353</v>
      </c>
      <c r="T948" s="111">
        <v>0.69811381100000003</v>
      </c>
      <c r="U948" s="111">
        <v>0.183503836</v>
      </c>
      <c r="V948" s="110">
        <f t="shared" si="201"/>
        <v>0.57078826131806104</v>
      </c>
      <c r="W948" s="110">
        <v>0.27040625000000001</v>
      </c>
      <c r="X948" s="110">
        <v>0.23445105999999999</v>
      </c>
      <c r="Y948" s="110">
        <f t="shared" si="202"/>
        <v>0.22741310340337501</v>
      </c>
      <c r="Z948" s="2" t="s">
        <v>532</v>
      </c>
      <c r="AA948" s="2">
        <v>0.17499999999999999</v>
      </c>
      <c r="AB948" s="2">
        <v>0.22500000000000001</v>
      </c>
      <c r="AC948" s="110">
        <v>0.27040625000000001</v>
      </c>
      <c r="AD948" s="44">
        <f t="shared" si="203"/>
        <v>0</v>
      </c>
      <c r="AE948" s="44">
        <f t="shared" si="204"/>
        <v>11.270824538688643</v>
      </c>
      <c r="AF948" s="44">
        <f t="shared" si="205"/>
        <v>85.455382075577504</v>
      </c>
      <c r="AG948" s="44">
        <f t="shared" si="206"/>
        <v>26.99557267868531</v>
      </c>
      <c r="AH948" s="44">
        <f t="shared" si="207"/>
        <v>112.45095475426281</v>
      </c>
      <c r="AI948" s="44">
        <v>286.02694444399998</v>
      </c>
      <c r="AJ948" s="111">
        <f t="shared" si="208"/>
        <v>0.39314811747142625</v>
      </c>
      <c r="AK948" s="2">
        <f t="shared" si="209"/>
        <v>18251</v>
      </c>
    </row>
    <row r="949" spans="1:37">
      <c r="A949" s="2">
        <v>149</v>
      </c>
      <c r="B949" s="2" t="s">
        <v>204</v>
      </c>
      <c r="C949" s="2" t="s">
        <v>13</v>
      </c>
      <c r="D949" s="2" t="s">
        <v>435</v>
      </c>
      <c r="E949" s="2" t="s">
        <v>767</v>
      </c>
      <c r="F949" s="2" t="s">
        <v>64</v>
      </c>
      <c r="H949" s="2" t="s">
        <v>881</v>
      </c>
      <c r="I949" s="2">
        <v>9987</v>
      </c>
      <c r="J949" s="193">
        <v>4859</v>
      </c>
      <c r="K949" s="110">
        <f t="shared" si="196"/>
        <v>0.48653249223991191</v>
      </c>
      <c r="L949" s="44">
        <f t="shared" si="197"/>
        <v>0.98507036631</v>
      </c>
      <c r="M949" s="44">
        <f t="shared" si="198"/>
        <v>8.1663865599300003</v>
      </c>
      <c r="N949" s="44">
        <f t="shared" si="199"/>
        <v>9.7843518801400009</v>
      </c>
      <c r="O949" s="44">
        <f t="shared" si="200"/>
        <v>5.3591911693249994</v>
      </c>
      <c r="P949" s="2">
        <v>573694</v>
      </c>
      <c r="Q949" s="193">
        <v>56.091071645</v>
      </c>
      <c r="R949" s="111">
        <v>4.0546218000000002E-2</v>
      </c>
      <c r="S949" s="111">
        <v>0.33613445400000003</v>
      </c>
      <c r="T949" s="111">
        <v>0.40273109200000001</v>
      </c>
      <c r="U949" s="111">
        <v>0.22058823499999999</v>
      </c>
      <c r="V949" s="110">
        <f t="shared" si="201"/>
        <v>0.30326510562661463</v>
      </c>
      <c r="W949" s="110">
        <v>0.295375</v>
      </c>
      <c r="X949" s="110">
        <v>0.24257298999999999</v>
      </c>
      <c r="Y949" s="110">
        <f t="shared" si="202"/>
        <v>0.21407858436921876</v>
      </c>
      <c r="Z949" s="2">
        <v>0.1</v>
      </c>
      <c r="AA949" s="2">
        <v>0.17499999999999999</v>
      </c>
      <c r="AB949" s="2">
        <v>0.22500000000000001</v>
      </c>
      <c r="AC949" s="110">
        <v>0.27465624999999999</v>
      </c>
      <c r="AD949" s="44">
        <f t="shared" si="203"/>
        <v>0.86292164088756007</v>
      </c>
      <c r="AE949" s="44">
        <f t="shared" si="204"/>
        <v>12.519070596372689</v>
      </c>
      <c r="AF949" s="44">
        <f t="shared" si="205"/>
        <v>19.284957555755941</v>
      </c>
      <c r="AG949" s="44">
        <f t="shared" si="206"/>
        <v>12.894153662495293</v>
      </c>
      <c r="AH949" s="44">
        <f t="shared" si="207"/>
        <v>32.179111218251236</v>
      </c>
      <c r="AI949" s="44">
        <v>286.02694444399998</v>
      </c>
      <c r="AJ949" s="111">
        <f t="shared" si="208"/>
        <v>0.11250377575722223</v>
      </c>
      <c r="AK949" s="2">
        <f t="shared" si="209"/>
        <v>5048</v>
      </c>
    </row>
    <row r="950" spans="1:37">
      <c r="A950" s="2">
        <v>150</v>
      </c>
      <c r="B950" s="2" t="s">
        <v>205</v>
      </c>
      <c r="C950" s="2" t="s">
        <v>13</v>
      </c>
      <c r="D950" s="2" t="s">
        <v>435</v>
      </c>
      <c r="E950" s="2" t="s">
        <v>767</v>
      </c>
      <c r="F950" s="2" t="s">
        <v>64</v>
      </c>
      <c r="H950" s="2" t="s">
        <v>881</v>
      </c>
      <c r="I950" s="2">
        <v>15033</v>
      </c>
      <c r="J950" s="193">
        <v>5730</v>
      </c>
      <c r="K950" s="110">
        <f t="shared" si="196"/>
        <v>0.38116144482139291</v>
      </c>
      <c r="L950" s="44">
        <f t="shared" si="197"/>
        <v>8.2579411731000008</v>
      </c>
      <c r="M950" s="44">
        <f t="shared" si="198"/>
        <v>8.1375630124500002</v>
      </c>
      <c r="N950" s="44">
        <f t="shared" si="199"/>
        <v>6.985611003599999</v>
      </c>
      <c r="O950" s="44">
        <f t="shared" si="200"/>
        <v>5.2688848108499995</v>
      </c>
      <c r="P950" s="2">
        <v>1970521</v>
      </c>
      <c r="Q950" s="193">
        <v>13.594779172999999</v>
      </c>
      <c r="R950" s="111">
        <v>0.28823529399999998</v>
      </c>
      <c r="S950" s="111">
        <v>0.28403361300000002</v>
      </c>
      <c r="T950" s="111">
        <v>0.243825864</v>
      </c>
      <c r="U950" s="111">
        <v>0.183905229</v>
      </c>
      <c r="V950" s="110">
        <f t="shared" si="201"/>
        <v>0.16303460140291359</v>
      </c>
      <c r="W950" s="110">
        <v>0.28209375000000003</v>
      </c>
      <c r="X950" s="110">
        <v>0.24954775800000001</v>
      </c>
      <c r="Y950" s="110">
        <f t="shared" si="202"/>
        <v>0.18526874676821875</v>
      </c>
      <c r="Z950" s="2">
        <v>0.1</v>
      </c>
      <c r="AA950" s="2">
        <v>0.17499999999999999</v>
      </c>
      <c r="AB950" s="2">
        <v>0.22500000000000001</v>
      </c>
      <c r="AC950" s="110">
        <v>0.28209374999999998</v>
      </c>
      <c r="AD950" s="44">
        <f t="shared" si="203"/>
        <v>7.2339564676356005</v>
      </c>
      <c r="AE950" s="44">
        <f t="shared" si="204"/>
        <v>12.47488409808585</v>
      </c>
      <c r="AF950" s="44">
        <f t="shared" si="205"/>
        <v>13.768639288095597</v>
      </c>
      <c r="AG950" s="44">
        <f t="shared" si="206"/>
        <v>13.02015859758988</v>
      </c>
      <c r="AH950" s="44">
        <f t="shared" si="207"/>
        <v>26.788797885685476</v>
      </c>
      <c r="AI950" s="44">
        <v>286.02694444399998</v>
      </c>
      <c r="AJ950" s="111">
        <f t="shared" si="208"/>
        <v>9.3658301800061156E-2</v>
      </c>
      <c r="AK950" s="2">
        <f t="shared" si="209"/>
        <v>4085</v>
      </c>
    </row>
    <row r="951" spans="1:37">
      <c r="A951" s="2">
        <v>151</v>
      </c>
      <c r="B951" s="2" t="s">
        <v>206</v>
      </c>
      <c r="C951" s="2" t="s">
        <v>13</v>
      </c>
      <c r="D951" s="2" t="s">
        <v>435</v>
      </c>
      <c r="E951" s="2" t="s">
        <v>767</v>
      </c>
      <c r="F951" s="2" t="s">
        <v>64</v>
      </c>
      <c r="H951" s="2" t="s">
        <v>881</v>
      </c>
      <c r="I951" s="2">
        <v>25684</v>
      </c>
      <c r="J951" s="193">
        <v>16908</v>
      </c>
      <c r="K951" s="110">
        <f t="shared" si="196"/>
        <v>0.65830867466126775</v>
      </c>
      <c r="L951" s="44">
        <f t="shared" si="197"/>
        <v>8.0155959341399985</v>
      </c>
      <c r="M951" s="44">
        <f t="shared" si="198"/>
        <v>31.408049547120005</v>
      </c>
      <c r="N951" s="44">
        <f t="shared" si="199"/>
        <v>28.111658427599998</v>
      </c>
      <c r="O951" s="44">
        <f t="shared" si="200"/>
        <v>17.004696091139998</v>
      </c>
      <c r="P951" s="2">
        <v>5074261</v>
      </c>
      <c r="Q951" s="193">
        <v>19.013499187000001</v>
      </c>
      <c r="R951" s="111">
        <v>9.4814240999999994E-2</v>
      </c>
      <c r="S951" s="111">
        <v>0.37151702800000003</v>
      </c>
      <c r="T951" s="111">
        <v>0.33252493999999999</v>
      </c>
      <c r="U951" s="111">
        <v>0.20114379099999999</v>
      </c>
      <c r="V951" s="110">
        <f t="shared" si="201"/>
        <v>0.3513187550127706</v>
      </c>
      <c r="W951" s="110">
        <v>0.30121874999999998</v>
      </c>
      <c r="X951" s="110">
        <v>0.24411628099999999</v>
      </c>
      <c r="Y951" s="110">
        <f t="shared" si="202"/>
        <v>0.20477413012478127</v>
      </c>
      <c r="Z951" s="2">
        <v>0.1</v>
      </c>
      <c r="AA951" s="2">
        <v>0.17499999999999999</v>
      </c>
      <c r="AB951" s="2">
        <v>0.22500000000000001</v>
      </c>
      <c r="AC951" s="110">
        <v>0.27571875000000001</v>
      </c>
      <c r="AD951" s="44">
        <f t="shared" si="203"/>
        <v>7.0216620383066379</v>
      </c>
      <c r="AE951" s="44">
        <f t="shared" si="204"/>
        <v>48.148539955734968</v>
      </c>
      <c r="AF951" s="44">
        <f t="shared" si="205"/>
        <v>55.408078760799604</v>
      </c>
      <c r="AG951" s="44">
        <f t="shared" si="206"/>
        <v>41.0713787013201</v>
      </c>
      <c r="AH951" s="44">
        <f t="shared" si="207"/>
        <v>96.479457462119711</v>
      </c>
      <c r="AI951" s="44">
        <v>286.02694444399998</v>
      </c>
      <c r="AJ951" s="111">
        <f t="shared" si="208"/>
        <v>0.337308982024975</v>
      </c>
      <c r="AK951" s="2">
        <f t="shared" si="209"/>
        <v>15039</v>
      </c>
    </row>
    <row r="952" spans="1:37">
      <c r="A952" s="2">
        <v>152</v>
      </c>
      <c r="B952" s="2" t="s">
        <v>207</v>
      </c>
      <c r="C952" s="2" t="s">
        <v>13</v>
      </c>
      <c r="D952" s="2" t="s">
        <v>435</v>
      </c>
      <c r="E952" s="2" t="s">
        <v>767</v>
      </c>
      <c r="F952" s="2" t="s">
        <v>64</v>
      </c>
      <c r="H952" s="2" t="s">
        <v>881</v>
      </c>
      <c r="I952" s="2">
        <v>23851</v>
      </c>
      <c r="J952" s="193">
        <v>14447</v>
      </c>
      <c r="K952" s="110">
        <f t="shared" si="196"/>
        <v>0.60571883778457924</v>
      </c>
      <c r="L952" s="44">
        <f t="shared" si="197"/>
        <v>0</v>
      </c>
      <c r="M952" s="44">
        <f t="shared" si="198"/>
        <v>22.095411768955</v>
      </c>
      <c r="N952" s="44">
        <f t="shared" si="199"/>
        <v>26.257047600349999</v>
      </c>
      <c r="O952" s="44">
        <f t="shared" si="200"/>
        <v>23.882540630694997</v>
      </c>
      <c r="P952" s="2">
        <v>1658138</v>
      </c>
      <c r="Q952" s="193">
        <v>67.339943441000003</v>
      </c>
      <c r="R952" s="111">
        <v>0</v>
      </c>
      <c r="S952" s="111">
        <v>0.305882353</v>
      </c>
      <c r="T952" s="111">
        <v>0.36349481</v>
      </c>
      <c r="U952" s="111">
        <v>0.330622837</v>
      </c>
      <c r="V952" s="110">
        <f t="shared" si="201"/>
        <v>0.42044013442660683</v>
      </c>
      <c r="W952" s="110">
        <v>0.32884374999999999</v>
      </c>
      <c r="X952" s="110">
        <v>0.254219319</v>
      </c>
      <c r="Y952" s="110">
        <f t="shared" si="202"/>
        <v>0.22998752700721875</v>
      </c>
      <c r="Z952" s="2" t="s">
        <v>532</v>
      </c>
      <c r="AA952" s="2">
        <v>0.17499999999999999</v>
      </c>
      <c r="AB952" s="2">
        <v>0.22500000000000001</v>
      </c>
      <c r="AC952" s="110">
        <v>0.28634375000000001</v>
      </c>
      <c r="AD952" s="44">
        <f t="shared" si="203"/>
        <v>0</v>
      </c>
      <c r="AE952" s="44">
        <f t="shared" si="204"/>
        <v>33.872266241808013</v>
      </c>
      <c r="AF952" s="44">
        <f t="shared" si="205"/>
        <v>51.752640820289855</v>
      </c>
      <c r="AG952" s="44">
        <f t="shared" si="206"/>
        <v>59.906278294992205</v>
      </c>
      <c r="AH952" s="44">
        <f t="shared" si="207"/>
        <v>111.65891911528206</v>
      </c>
      <c r="AI952" s="44">
        <v>286.02694444399998</v>
      </c>
      <c r="AJ952" s="111">
        <f t="shared" si="208"/>
        <v>0.39037902297048555</v>
      </c>
      <c r="AK952" s="2">
        <f t="shared" si="209"/>
        <v>16713</v>
      </c>
    </row>
    <row r="953" spans="1:37">
      <c r="A953" s="2">
        <v>153</v>
      </c>
      <c r="B953" s="2" t="s">
        <v>208</v>
      </c>
      <c r="C953" s="2" t="s">
        <v>13</v>
      </c>
      <c r="D953" s="2" t="s">
        <v>435</v>
      </c>
      <c r="E953" s="2" t="s">
        <v>767</v>
      </c>
      <c r="F953" s="2" t="s">
        <v>64</v>
      </c>
      <c r="H953" s="2" t="s">
        <v>881</v>
      </c>
      <c r="I953" s="2">
        <v>7425</v>
      </c>
      <c r="J953" s="2">
        <v>1099</v>
      </c>
      <c r="K953" s="110">
        <f t="shared" si="196"/>
        <v>0.14801346801346801</v>
      </c>
      <c r="L953" s="44">
        <f t="shared" si="197"/>
        <v>2.963744410795</v>
      </c>
      <c r="M953" s="44">
        <f t="shared" si="198"/>
        <v>0.62063196723500003</v>
      </c>
      <c r="N953" s="44">
        <f t="shared" si="199"/>
        <v>0.71009458408000004</v>
      </c>
      <c r="O953" s="44">
        <f t="shared" si="200"/>
        <v>1.200529032395</v>
      </c>
      <c r="P953" s="2">
        <v>520891</v>
      </c>
      <c r="Q953" s="2">
        <v>8.596832139</v>
      </c>
      <c r="R953" s="111">
        <v>0.53935294099999997</v>
      </c>
      <c r="S953" s="111">
        <v>0.112944853</v>
      </c>
      <c r="T953" s="111">
        <v>0.129225584</v>
      </c>
      <c r="U953" s="111">
        <v>0.21847662100000001</v>
      </c>
      <c r="V953" s="110">
        <f t="shared" si="201"/>
        <v>5.1464609197979808E-2</v>
      </c>
      <c r="W953" s="110">
        <v>0.32778124999999997</v>
      </c>
      <c r="X953" s="110">
        <v>0.26755067500000002</v>
      </c>
      <c r="Y953" s="110">
        <f t="shared" si="202"/>
        <v>0.16672860317834376</v>
      </c>
      <c r="Z953" s="2">
        <v>0.1</v>
      </c>
      <c r="AA953" s="2">
        <v>0.17499999999999999</v>
      </c>
      <c r="AB953" s="2">
        <v>0.22500000000000001</v>
      </c>
      <c r="AC953" s="110">
        <v>0.29271875000000003</v>
      </c>
      <c r="AD953" s="44">
        <f t="shared" si="203"/>
        <v>2.5962401038564198</v>
      </c>
      <c r="AE953" s="44">
        <f t="shared" si="204"/>
        <v>0.95142880577125499</v>
      </c>
      <c r="AF953" s="44">
        <f t="shared" si="205"/>
        <v>1.3995964252216802</v>
      </c>
      <c r="AG953" s="44">
        <f t="shared" si="206"/>
        <v>3.0784160534640361</v>
      </c>
      <c r="AH953" s="44">
        <f t="shared" si="207"/>
        <v>4.4780124786857165</v>
      </c>
      <c r="AI953" s="44">
        <v>286.02694444399998</v>
      </c>
      <c r="AJ953" s="111">
        <f t="shared" si="208"/>
        <v>1.5655911324684475E-2</v>
      </c>
      <c r="AK953" s="2">
        <f t="shared" si="209"/>
        <v>637</v>
      </c>
    </row>
    <row r="954" spans="1:37">
      <c r="A954" s="2">
        <v>154</v>
      </c>
      <c r="B954" s="2" t="s">
        <v>209</v>
      </c>
      <c r="C954" s="2" t="s">
        <v>13</v>
      </c>
      <c r="D954" s="2" t="s">
        <v>435</v>
      </c>
      <c r="E954" s="2" t="s">
        <v>767</v>
      </c>
      <c r="F954" s="2" t="s">
        <v>64</v>
      </c>
      <c r="H954" s="2" t="s">
        <v>881</v>
      </c>
      <c r="I954" s="2">
        <v>6192</v>
      </c>
      <c r="J954" s="2">
        <v>649</v>
      </c>
      <c r="K954" s="110">
        <f t="shared" si="196"/>
        <v>0.10481266149870801</v>
      </c>
      <c r="L954" s="44">
        <f t="shared" si="197"/>
        <v>1.8636145524699999</v>
      </c>
      <c r="M954" s="44">
        <f t="shared" si="198"/>
        <v>0.51988847542500005</v>
      </c>
      <c r="N954" s="44">
        <f t="shared" si="199"/>
        <v>0.33821089730999998</v>
      </c>
      <c r="O954" s="44">
        <f t="shared" si="200"/>
        <v>0.523286074795</v>
      </c>
      <c r="P954" s="2">
        <v>538223</v>
      </c>
      <c r="Q954" s="2">
        <v>3.7225496690000002</v>
      </c>
      <c r="R954" s="111">
        <v>0.57430340599999996</v>
      </c>
      <c r="S954" s="111">
        <v>0.16021216499999999</v>
      </c>
      <c r="T954" s="111">
        <v>0.104225238</v>
      </c>
      <c r="U954" s="111">
        <v>0.161259191</v>
      </c>
      <c r="V954" s="110">
        <f t="shared" si="201"/>
        <v>2.7826129589954781E-2</v>
      </c>
      <c r="W954" s="110">
        <v>0.29165625000000001</v>
      </c>
      <c r="X954" s="110">
        <v>0.265487998</v>
      </c>
      <c r="Y954" s="110">
        <f t="shared" si="202"/>
        <v>0.15595039895009374</v>
      </c>
      <c r="Z954" s="2">
        <v>0.1</v>
      </c>
      <c r="AA954" s="2">
        <v>0.17499999999999999</v>
      </c>
      <c r="AB954" s="2">
        <v>0.22500000000000001</v>
      </c>
      <c r="AC954" s="110">
        <v>0.29165625000000001</v>
      </c>
      <c r="AD954" s="44">
        <f t="shared" si="203"/>
        <v>1.63252634796372</v>
      </c>
      <c r="AE954" s="44">
        <f t="shared" si="204"/>
        <v>0.796989032826525</v>
      </c>
      <c r="AF954" s="44">
        <f t="shared" si="205"/>
        <v>0.66661367859801002</v>
      </c>
      <c r="AG954" s="44">
        <f t="shared" si="206"/>
        <v>1.3369481712469</v>
      </c>
      <c r="AH954" s="44">
        <f t="shared" si="207"/>
        <v>2.0035618498449099</v>
      </c>
      <c r="AI954" s="44">
        <v>286.02694444399998</v>
      </c>
      <c r="AJ954" s="111">
        <f t="shared" si="208"/>
        <v>7.0048010817287841E-3</v>
      </c>
      <c r="AK954" s="2">
        <f t="shared" si="209"/>
        <v>287</v>
      </c>
    </row>
    <row r="955" spans="1:37">
      <c r="A955" s="2">
        <v>155</v>
      </c>
      <c r="B955" s="193" t="s">
        <v>210</v>
      </c>
      <c r="C955" s="2" t="s">
        <v>13</v>
      </c>
      <c r="D955" s="2" t="s">
        <v>435</v>
      </c>
      <c r="E955" s="2" t="s">
        <v>767</v>
      </c>
      <c r="F955" s="2" t="s">
        <v>64</v>
      </c>
      <c r="H955" s="2" t="s">
        <v>881</v>
      </c>
      <c r="I955" s="2">
        <v>17697</v>
      </c>
      <c r="J955" s="2">
        <v>5406</v>
      </c>
      <c r="K955" s="110">
        <f t="shared" si="196"/>
        <v>0.30547550432276654</v>
      </c>
      <c r="L955" s="44">
        <f t="shared" si="197"/>
        <v>21.833414627669999</v>
      </c>
      <c r="M955" s="44">
        <f t="shared" si="198"/>
        <v>5.1965853723299995</v>
      </c>
      <c r="N955" s="44">
        <f t="shared" si="199"/>
        <v>0</v>
      </c>
      <c r="O955" s="44">
        <f t="shared" si="200"/>
        <v>0</v>
      </c>
      <c r="P955" s="2">
        <v>4915123</v>
      </c>
      <c r="Q955" s="2">
        <v>0</v>
      </c>
      <c r="R955" s="111">
        <v>0.80774748900000004</v>
      </c>
      <c r="S955" s="111">
        <v>0.19225251099999999</v>
      </c>
      <c r="T955" s="111">
        <v>0</v>
      </c>
      <c r="U955" s="111">
        <v>0</v>
      </c>
      <c r="V955" s="110">
        <f t="shared" si="201"/>
        <v>0</v>
      </c>
      <c r="W955" s="110">
        <v>0.19018750000000001</v>
      </c>
      <c r="X955" s="110"/>
      <c r="Y955" s="110">
        <f t="shared" si="202"/>
        <v>0.11441893832500001</v>
      </c>
      <c r="Z955" s="2">
        <v>0.1</v>
      </c>
      <c r="AA955" s="2">
        <v>0.17499999999999999</v>
      </c>
      <c r="AB955" s="2" t="s">
        <v>532</v>
      </c>
      <c r="AC955" s="110"/>
      <c r="AD955" s="44">
        <f t="shared" si="203"/>
        <v>19.126071213838916</v>
      </c>
      <c r="AE955" s="44">
        <f t="shared" si="204"/>
        <v>7.966365375781888</v>
      </c>
      <c r="AF955" s="44">
        <f t="shared" si="205"/>
        <v>0</v>
      </c>
      <c r="AG955" s="44">
        <f t="shared" si="206"/>
        <v>0</v>
      </c>
      <c r="AH955" s="44">
        <f t="shared" si="207"/>
        <v>0</v>
      </c>
      <c r="AI955" s="44">
        <v>286.02694444399998</v>
      </c>
      <c r="AJ955" s="111">
        <f t="shared" si="208"/>
        <v>0</v>
      </c>
      <c r="AK955" s="2">
        <f t="shared" si="209"/>
        <v>0</v>
      </c>
    </row>
    <row r="956" spans="1:37">
      <c r="A956" s="2">
        <v>156</v>
      </c>
      <c r="B956" s="193" t="s">
        <v>211</v>
      </c>
      <c r="C956" s="2" t="s">
        <v>13</v>
      </c>
      <c r="D956" s="2" t="s">
        <v>435</v>
      </c>
      <c r="E956" s="2" t="s">
        <v>767</v>
      </c>
      <c r="F956" s="2" t="s">
        <v>64</v>
      </c>
      <c r="H956" s="2" t="s">
        <v>881</v>
      </c>
      <c r="I956" s="2">
        <v>7724</v>
      </c>
      <c r="J956" s="2">
        <v>2199</v>
      </c>
      <c r="K956" s="110">
        <f t="shared" si="196"/>
        <v>0.28469704816157432</v>
      </c>
      <c r="L956" s="44">
        <f t="shared" si="197"/>
        <v>8.8085585329800011</v>
      </c>
      <c r="M956" s="44">
        <f t="shared" si="198"/>
        <v>0.50234151711000008</v>
      </c>
      <c r="N956" s="44">
        <f t="shared" si="199"/>
        <v>0.50234151711000008</v>
      </c>
      <c r="O956" s="44">
        <f t="shared" si="200"/>
        <v>1.1817584218049999</v>
      </c>
      <c r="P956" s="2">
        <v>1221218</v>
      </c>
      <c r="Q956" s="2">
        <v>2.9994028510000001</v>
      </c>
      <c r="R956" s="111">
        <v>0.80114220400000002</v>
      </c>
      <c r="S956" s="111">
        <v>4.5688178000000003E-2</v>
      </c>
      <c r="T956" s="111">
        <v>4.5688178000000003E-2</v>
      </c>
      <c r="U956" s="111">
        <v>0.107481439</v>
      </c>
      <c r="V956" s="110">
        <f t="shared" si="201"/>
        <v>4.3606937827938896E-2</v>
      </c>
      <c r="W956" s="110">
        <v>0.25818750000000001</v>
      </c>
      <c r="X956" s="110">
        <v>0.248288171</v>
      </c>
      <c r="Y956" s="110">
        <f t="shared" si="202"/>
        <v>0.12613985563181251</v>
      </c>
      <c r="Z956" s="2">
        <v>0.1</v>
      </c>
      <c r="AA956" s="2">
        <v>0.17499999999999999</v>
      </c>
      <c r="AB956" s="2">
        <v>0.22500000000000001</v>
      </c>
      <c r="AC956" s="110">
        <v>0.25818750000000001</v>
      </c>
      <c r="AD956" s="44">
        <f t="shared" si="203"/>
        <v>7.7162972748904819</v>
      </c>
      <c r="AE956" s="44">
        <f t="shared" si="204"/>
        <v>0.77008954572962995</v>
      </c>
      <c r="AF956" s="44">
        <f t="shared" si="205"/>
        <v>0.99011513022381015</v>
      </c>
      <c r="AG956" s="44">
        <f t="shared" si="206"/>
        <v>2.6728096121608593</v>
      </c>
      <c r="AH956" s="44">
        <f t="shared" si="207"/>
        <v>3.6629247423846696</v>
      </c>
      <c r="AI956" s="44">
        <v>286.02694444399998</v>
      </c>
      <c r="AJ956" s="111">
        <f t="shared" si="208"/>
        <v>1.2806222677744328E-2</v>
      </c>
      <c r="AK956" s="2">
        <f t="shared" si="209"/>
        <v>561</v>
      </c>
    </row>
    <row r="957" spans="1:37">
      <c r="A957" s="2">
        <v>157</v>
      </c>
      <c r="B957" s="2" t="s">
        <v>212</v>
      </c>
      <c r="C957" s="2" t="s">
        <v>13</v>
      </c>
      <c r="D957" s="2" t="s">
        <v>435</v>
      </c>
      <c r="E957" s="2" t="s">
        <v>767</v>
      </c>
      <c r="F957" s="2" t="s">
        <v>64</v>
      </c>
      <c r="H957" s="2" t="s">
        <v>881</v>
      </c>
      <c r="I957" s="2">
        <v>22460</v>
      </c>
      <c r="J957" s="2">
        <v>8703</v>
      </c>
      <c r="K957" s="110">
        <f t="shared" si="196"/>
        <v>0.38748886910062336</v>
      </c>
      <c r="L957" s="44">
        <f t="shared" si="197"/>
        <v>35.538956455230007</v>
      </c>
      <c r="M957" s="44">
        <f t="shared" si="198"/>
        <v>7.9760435447700004</v>
      </c>
      <c r="N957" s="44">
        <f t="shared" si="199"/>
        <v>0</v>
      </c>
      <c r="O957" s="44">
        <f t="shared" si="200"/>
        <v>0</v>
      </c>
      <c r="P957" s="2">
        <v>4448146</v>
      </c>
      <c r="Q957" s="2">
        <v>0</v>
      </c>
      <c r="R957" s="111">
        <v>0.81670588200000005</v>
      </c>
      <c r="S957" s="111">
        <v>0.18329411800000001</v>
      </c>
      <c r="T957" s="111">
        <v>0</v>
      </c>
      <c r="U957" s="111">
        <v>0</v>
      </c>
      <c r="V957" s="110">
        <f t="shared" si="201"/>
        <v>0</v>
      </c>
      <c r="W957" s="110">
        <v>0.17499999999999999</v>
      </c>
      <c r="X957" s="110"/>
      <c r="Y957" s="110">
        <f t="shared" si="202"/>
        <v>0.11374705885</v>
      </c>
      <c r="Z957" s="2">
        <v>0.1</v>
      </c>
      <c r="AA957" s="2">
        <v>0.17499999999999999</v>
      </c>
      <c r="AB957" s="2" t="s">
        <v>532</v>
      </c>
      <c r="AC957" s="110"/>
      <c r="AD957" s="44">
        <f t="shared" si="203"/>
        <v>31.132125854781492</v>
      </c>
      <c r="AE957" s="44">
        <f t="shared" si="204"/>
        <v>12.227274754132409</v>
      </c>
      <c r="AF957" s="44">
        <f t="shared" si="205"/>
        <v>0</v>
      </c>
      <c r="AG957" s="44">
        <f t="shared" si="206"/>
        <v>0</v>
      </c>
      <c r="AH957" s="44">
        <f t="shared" si="207"/>
        <v>0</v>
      </c>
      <c r="AI957" s="44">
        <v>286.02694444399998</v>
      </c>
      <c r="AJ957" s="111">
        <f t="shared" si="208"/>
        <v>0</v>
      </c>
      <c r="AK957" s="2">
        <f t="shared" si="209"/>
        <v>0</v>
      </c>
    </row>
    <row r="958" spans="1:37">
      <c r="A958" s="2">
        <v>158</v>
      </c>
      <c r="B958" s="2" t="s">
        <v>213</v>
      </c>
      <c r="C958" s="2" t="s">
        <v>13</v>
      </c>
      <c r="D958" s="2" t="s">
        <v>435</v>
      </c>
      <c r="E958" s="2" t="s">
        <v>767</v>
      </c>
      <c r="F958" s="2" t="s">
        <v>64</v>
      </c>
      <c r="H958" s="2" t="s">
        <v>881</v>
      </c>
      <c r="I958" s="2">
        <v>22854</v>
      </c>
      <c r="J958" s="2">
        <v>6883</v>
      </c>
      <c r="K958" s="110">
        <f t="shared" si="196"/>
        <v>0.30117266124092062</v>
      </c>
      <c r="L958" s="44">
        <f t="shared" si="197"/>
        <v>15.489642030110002</v>
      </c>
      <c r="M958" s="44">
        <f t="shared" si="198"/>
        <v>13.844737493445001</v>
      </c>
      <c r="N958" s="44">
        <f t="shared" si="199"/>
        <v>5.0806204764449996</v>
      </c>
      <c r="O958" s="44">
        <f t="shared" si="200"/>
        <v>0</v>
      </c>
      <c r="P958" s="2">
        <v>3744398</v>
      </c>
      <c r="Q958" s="2">
        <v>2.6743692819999998</v>
      </c>
      <c r="R958" s="111">
        <v>0.45008403400000002</v>
      </c>
      <c r="S958" s="111">
        <v>0.40228788300000001</v>
      </c>
      <c r="T958" s="111">
        <v>0.14762808299999999</v>
      </c>
      <c r="U958" s="111">
        <v>0</v>
      </c>
      <c r="V958" s="110">
        <f t="shared" si="201"/>
        <v>4.4461542631005511E-2</v>
      </c>
      <c r="W958" s="110">
        <v>0.22500000000000001</v>
      </c>
      <c r="X958" s="110">
        <v>0.22500000000000001</v>
      </c>
      <c r="Y958" s="110">
        <f t="shared" si="202"/>
        <v>0.1486251016</v>
      </c>
      <c r="Z958" s="2">
        <v>0.1</v>
      </c>
      <c r="AA958" s="2">
        <v>0.17499999999999999</v>
      </c>
      <c r="AB958" s="2">
        <v>0.22500000000000001</v>
      </c>
      <c r="AC958" s="110"/>
      <c r="AD958" s="44">
        <f t="shared" si="203"/>
        <v>13.568926418376362</v>
      </c>
      <c r="AE958" s="44">
        <f t="shared" si="204"/>
        <v>21.223982577451185</v>
      </c>
      <c r="AF958" s="44">
        <f t="shared" si="205"/>
        <v>10.013902959073095</v>
      </c>
      <c r="AG958" s="44">
        <f t="shared" si="206"/>
        <v>0</v>
      </c>
      <c r="AH958" s="44">
        <f t="shared" si="207"/>
        <v>10.013902959073095</v>
      </c>
      <c r="AI958" s="44">
        <v>286.02694444399998</v>
      </c>
      <c r="AJ958" s="111">
        <f t="shared" si="208"/>
        <v>3.5010348338121951E-2</v>
      </c>
      <c r="AK958" s="2">
        <f t="shared" si="209"/>
        <v>1694</v>
      </c>
    </row>
    <row r="959" spans="1:37">
      <c r="A959" s="2">
        <v>159</v>
      </c>
      <c r="B959" s="2" t="s">
        <v>214</v>
      </c>
      <c r="C959" s="2" t="s">
        <v>13</v>
      </c>
      <c r="D959" s="2" t="s">
        <v>435</v>
      </c>
      <c r="E959" s="2" t="s">
        <v>767</v>
      </c>
      <c r="F959" s="2" t="s">
        <v>64</v>
      </c>
      <c r="H959" s="2" t="s">
        <v>881</v>
      </c>
      <c r="I959" s="2">
        <v>8504</v>
      </c>
      <c r="J959" s="2">
        <v>3191</v>
      </c>
      <c r="K959" s="110">
        <f t="shared" si="196"/>
        <v>0.3752351834430856</v>
      </c>
      <c r="L959" s="44">
        <f t="shared" si="197"/>
        <v>6.3350735369199995</v>
      </c>
      <c r="M959" s="44">
        <f t="shared" si="198"/>
        <v>5.8428669882499991</v>
      </c>
      <c r="N959" s="44">
        <f t="shared" si="199"/>
        <v>1.7322819756750001</v>
      </c>
      <c r="O959" s="44">
        <f t="shared" si="200"/>
        <v>2.0447774991549998</v>
      </c>
      <c r="P959" s="2">
        <v>891181</v>
      </c>
      <c r="Q959" s="2">
        <v>9.1808345409999994</v>
      </c>
      <c r="R959" s="111">
        <v>0.39705882399999998</v>
      </c>
      <c r="S959" s="111">
        <v>0.36620914999999998</v>
      </c>
      <c r="T959" s="111">
        <v>0.108572985</v>
      </c>
      <c r="U959" s="111">
        <v>0.128159041</v>
      </c>
      <c r="V959" s="110">
        <f t="shared" si="201"/>
        <v>8.8830185202963305E-2</v>
      </c>
      <c r="W959" s="110">
        <v>0.26615624999999998</v>
      </c>
      <c r="X959" s="110">
        <v>0.24728065900000001</v>
      </c>
      <c r="Y959" s="110">
        <f t="shared" si="202"/>
        <v>0.16233173503115625</v>
      </c>
      <c r="Z959" s="2">
        <v>0.1</v>
      </c>
      <c r="AA959" s="2">
        <v>0.17499999999999999</v>
      </c>
      <c r="AB959" s="2">
        <v>0.22500000000000001</v>
      </c>
      <c r="AC959" s="110">
        <v>0.26615624999999998</v>
      </c>
      <c r="AD959" s="44">
        <f t="shared" si="203"/>
        <v>5.5495244183419201</v>
      </c>
      <c r="AE959" s="44">
        <f t="shared" si="204"/>
        <v>8.9571150929872498</v>
      </c>
      <c r="AF959" s="44">
        <f t="shared" si="205"/>
        <v>3.4143277740554248</v>
      </c>
      <c r="AG959" s="44">
        <f t="shared" si="206"/>
        <v>4.7674575266329819</v>
      </c>
      <c r="AH959" s="44">
        <f t="shared" si="207"/>
        <v>8.1817853006884071</v>
      </c>
      <c r="AI959" s="44">
        <v>286.02694444399998</v>
      </c>
      <c r="AJ959" s="111">
        <f t="shared" si="208"/>
        <v>2.8604946001128524E-2</v>
      </c>
      <c r="AK959" s="2">
        <f t="shared" si="209"/>
        <v>1259</v>
      </c>
    </row>
    <row r="960" spans="1:37">
      <c r="A960" s="2">
        <v>160</v>
      </c>
      <c r="B960" s="2" t="s">
        <v>215</v>
      </c>
      <c r="C960" s="2" t="s">
        <v>13</v>
      </c>
      <c r="D960" s="2" t="s">
        <v>435</v>
      </c>
      <c r="E960" s="2" t="s">
        <v>767</v>
      </c>
      <c r="F960" s="2" t="s">
        <v>64</v>
      </c>
      <c r="H960" s="2" t="s">
        <v>881</v>
      </c>
      <c r="I960" s="2">
        <v>9378</v>
      </c>
      <c r="J960" s="2">
        <v>4247</v>
      </c>
      <c r="K960" s="110">
        <f t="shared" si="196"/>
        <v>0.45286841544039241</v>
      </c>
      <c r="L960" s="44">
        <f t="shared" si="197"/>
        <v>9.9256809852900005</v>
      </c>
      <c r="M960" s="44">
        <f t="shared" si="198"/>
        <v>7.5525976849349998</v>
      </c>
      <c r="N960" s="44">
        <f t="shared" si="199"/>
        <v>3.756721329775</v>
      </c>
      <c r="O960" s="44">
        <f t="shared" si="200"/>
        <v>0</v>
      </c>
      <c r="P960" s="2">
        <v>1543752</v>
      </c>
      <c r="Q960" s="2">
        <v>4.7964295620000001</v>
      </c>
      <c r="R960" s="111">
        <v>0.46742081400000002</v>
      </c>
      <c r="S960" s="111">
        <v>0.35566742099999998</v>
      </c>
      <c r="T960" s="111">
        <v>0.176911765</v>
      </c>
      <c r="U960" s="111">
        <v>0</v>
      </c>
      <c r="V960" s="110">
        <f t="shared" si="201"/>
        <v>8.0117750688313075E-2</v>
      </c>
      <c r="W960" s="110">
        <v>0.23268749999999999</v>
      </c>
      <c r="X960" s="110">
        <v>0.22500000000000001</v>
      </c>
      <c r="Y960" s="110">
        <f t="shared" si="202"/>
        <v>0.14878902720000001</v>
      </c>
      <c r="Z960" s="2">
        <v>0.1</v>
      </c>
      <c r="AA960" s="2">
        <v>0.17499999999999999</v>
      </c>
      <c r="AB960" s="2">
        <v>0.22500000000000001</v>
      </c>
      <c r="AC960" s="110"/>
      <c r="AD960" s="44">
        <f t="shared" si="203"/>
        <v>8.6948965431140408</v>
      </c>
      <c r="AE960" s="44">
        <f t="shared" si="204"/>
        <v>11.578132251005352</v>
      </c>
      <c r="AF960" s="44">
        <f t="shared" si="205"/>
        <v>7.4044977409865247</v>
      </c>
      <c r="AG960" s="44">
        <f t="shared" si="206"/>
        <v>0</v>
      </c>
      <c r="AH960" s="44">
        <f t="shared" si="207"/>
        <v>7.4044977409865247</v>
      </c>
      <c r="AI960" s="44">
        <v>286.02694444399998</v>
      </c>
      <c r="AJ960" s="111">
        <f t="shared" si="208"/>
        <v>2.5887413353241691E-2</v>
      </c>
      <c r="AK960" s="2">
        <f t="shared" si="209"/>
        <v>1252</v>
      </c>
    </row>
    <row r="961" spans="1:37">
      <c r="A961" s="2">
        <v>161</v>
      </c>
      <c r="B961" s="2" t="s">
        <v>216</v>
      </c>
      <c r="C961" s="2" t="s">
        <v>13</v>
      </c>
      <c r="D961" s="2" t="s">
        <v>435</v>
      </c>
      <c r="E961" s="2" t="s">
        <v>767</v>
      </c>
      <c r="F961" s="2" t="s">
        <v>64</v>
      </c>
      <c r="H961" s="2" t="s">
        <v>881</v>
      </c>
      <c r="I961" s="2">
        <v>17141</v>
      </c>
      <c r="J961" s="2">
        <v>5369</v>
      </c>
      <c r="K961" s="110">
        <f t="shared" si="196"/>
        <v>0.31322559943993933</v>
      </c>
      <c r="L961" s="44">
        <f t="shared" si="197"/>
        <v>12.506196205685001</v>
      </c>
      <c r="M961" s="44">
        <f t="shared" si="198"/>
        <v>10.064658703645</v>
      </c>
      <c r="N961" s="44">
        <f t="shared" si="199"/>
        <v>4.2741450906700003</v>
      </c>
      <c r="O961" s="44">
        <f t="shared" si="200"/>
        <v>0</v>
      </c>
      <c r="P961" s="2">
        <v>5888472</v>
      </c>
      <c r="Q961" s="2">
        <v>1.430649579</v>
      </c>
      <c r="R961" s="111">
        <v>0.46586687300000001</v>
      </c>
      <c r="S961" s="111">
        <v>0.37491744100000002</v>
      </c>
      <c r="T961" s="111">
        <v>0.159215686</v>
      </c>
      <c r="U961" s="111">
        <v>0</v>
      </c>
      <c r="V961" s="110">
        <f t="shared" si="201"/>
        <v>4.9870428687591152E-2</v>
      </c>
      <c r="W961" s="110">
        <v>0.22500000000000001</v>
      </c>
      <c r="X961" s="110">
        <v>0.22500000000000001</v>
      </c>
      <c r="Y961" s="110">
        <f t="shared" si="202"/>
        <v>0.14802076882500001</v>
      </c>
      <c r="Z961" s="2">
        <v>0.1</v>
      </c>
      <c r="AA961" s="2">
        <v>0.17499999999999999</v>
      </c>
      <c r="AB961" s="2">
        <v>0.22500000000000001</v>
      </c>
      <c r="AC961" s="110"/>
      <c r="AD961" s="44">
        <f t="shared" si="203"/>
        <v>10.95542787618006</v>
      </c>
      <c r="AE961" s="44">
        <f t="shared" si="204"/>
        <v>15.429121792687784</v>
      </c>
      <c r="AF961" s="44">
        <f t="shared" si="205"/>
        <v>8.4243399737105698</v>
      </c>
      <c r="AG961" s="44">
        <f t="shared" si="206"/>
        <v>0</v>
      </c>
      <c r="AH961" s="44">
        <f t="shared" si="207"/>
        <v>8.4243399737105698</v>
      </c>
      <c r="AI961" s="44">
        <v>286.02694444399998</v>
      </c>
      <c r="AJ961" s="111">
        <f t="shared" si="208"/>
        <v>2.9452959370965613E-2</v>
      </c>
      <c r="AK961" s="2">
        <f t="shared" si="209"/>
        <v>1425</v>
      </c>
    </row>
    <row r="962" spans="1:37">
      <c r="A962" s="2">
        <v>314</v>
      </c>
      <c r="B962" s="2" t="s">
        <v>363</v>
      </c>
      <c r="C962" s="2" t="s">
        <v>13</v>
      </c>
      <c r="D962" s="2" t="s">
        <v>435</v>
      </c>
      <c r="E962" s="2" t="s">
        <v>767</v>
      </c>
      <c r="F962" s="2" t="s">
        <v>64</v>
      </c>
      <c r="H962" s="2" t="s">
        <v>881</v>
      </c>
      <c r="I962" s="2">
        <v>65</v>
      </c>
      <c r="J962" s="2">
        <v>24</v>
      </c>
      <c r="K962" s="110">
        <f t="shared" si="196"/>
        <v>0.36923076923076925</v>
      </c>
      <c r="L962" s="44">
        <f t="shared" si="197"/>
        <v>6.0529411799999988E-2</v>
      </c>
      <c r="M962" s="44">
        <f t="shared" si="198"/>
        <v>4.5423529440000006E-2</v>
      </c>
      <c r="N962" s="44">
        <f t="shared" si="199"/>
        <v>1.4047058880000001E-2</v>
      </c>
      <c r="O962" s="44">
        <f t="shared" si="200"/>
        <v>0</v>
      </c>
      <c r="R962" s="111">
        <v>0.50441176499999996</v>
      </c>
      <c r="S962" s="111">
        <v>0.37852941200000001</v>
      </c>
      <c r="T962" s="111">
        <v>0.11705882400000001</v>
      </c>
      <c r="U962" s="111">
        <v>0</v>
      </c>
      <c r="V962" s="110">
        <f t="shared" si="201"/>
        <v>4.3221719630769234E-2</v>
      </c>
      <c r="W962" s="110">
        <v>0.22500000000000001</v>
      </c>
      <c r="X962" s="110">
        <v>0.22500000000000001</v>
      </c>
      <c r="Y962" s="110">
        <f t="shared" si="202"/>
        <v>0.14302205899999998</v>
      </c>
      <c r="Z962" s="2">
        <v>0.1</v>
      </c>
      <c r="AA962" s="2">
        <v>0.17499999999999999</v>
      </c>
      <c r="AB962" s="2">
        <v>0.22500000000000001</v>
      </c>
      <c r="AC962" s="110"/>
      <c r="AD962" s="44">
        <f t="shared" si="203"/>
        <v>5.3023764736799997E-2</v>
      </c>
      <c r="AE962" s="44">
        <f t="shared" si="204"/>
        <v>6.9634270631520015E-2</v>
      </c>
      <c r="AF962" s="44">
        <f t="shared" si="205"/>
        <v>2.7686753052480004E-2</v>
      </c>
      <c r="AG962" s="44">
        <f t="shared" si="206"/>
        <v>0</v>
      </c>
      <c r="AH962" s="44">
        <f t="shared" si="207"/>
        <v>2.7686753052480004E-2</v>
      </c>
      <c r="AI962" s="44">
        <v>286.02694444399998</v>
      </c>
      <c r="AJ962" s="111">
        <f t="shared" si="208"/>
        <v>9.6797709412655276E-5</v>
      </c>
      <c r="AK962" s="2">
        <f t="shared" si="209"/>
        <v>5</v>
      </c>
    </row>
    <row r="963" spans="1:37">
      <c r="A963" s="2">
        <v>164</v>
      </c>
      <c r="B963" s="2" t="s">
        <v>219</v>
      </c>
      <c r="C963" s="2" t="s">
        <v>12</v>
      </c>
      <c r="D963" s="2" t="s">
        <v>437</v>
      </c>
      <c r="E963" s="2" t="s">
        <v>767</v>
      </c>
      <c r="F963" s="2" t="s">
        <v>64</v>
      </c>
      <c r="H963" s="2" t="s">
        <v>881</v>
      </c>
      <c r="I963" s="2">
        <v>64470</v>
      </c>
      <c r="J963" s="2">
        <v>16992</v>
      </c>
      <c r="K963" s="110">
        <f t="shared" si="196"/>
        <v>0.26356444858073524</v>
      </c>
      <c r="L963" s="44">
        <f t="shared" si="197"/>
        <v>0</v>
      </c>
      <c r="M963" s="44">
        <f t="shared" si="198"/>
        <v>0</v>
      </c>
      <c r="N963" s="44">
        <f t="shared" si="199"/>
        <v>20.740235289119997</v>
      </c>
      <c r="O963" s="44">
        <f t="shared" si="200"/>
        <v>64.21976471088</v>
      </c>
      <c r="P963" s="2">
        <v>1968957</v>
      </c>
      <c r="Q963" s="2">
        <v>104.721834012</v>
      </c>
      <c r="R963" s="111">
        <v>0</v>
      </c>
      <c r="S963" s="111">
        <v>0</v>
      </c>
      <c r="T963" s="111">
        <v>0.24411764699999999</v>
      </c>
      <c r="U963" s="111">
        <v>0.75588235299999995</v>
      </c>
      <c r="V963" s="110">
        <f t="shared" si="201"/>
        <v>0.26356444858073524</v>
      </c>
      <c r="W963" s="110">
        <v>0.34053125000000001</v>
      </c>
      <c r="X963" s="110">
        <v>0.27704789899999999</v>
      </c>
      <c r="Y963" s="110">
        <f t="shared" si="202"/>
        <v>0.27704789927169748</v>
      </c>
      <c r="Z963" s="2" t="s">
        <v>532</v>
      </c>
      <c r="AA963" s="2" t="s">
        <v>532</v>
      </c>
      <c r="AB963" s="2">
        <v>0.22500000000000001</v>
      </c>
      <c r="AC963" s="110">
        <v>0.29385714299999999</v>
      </c>
      <c r="AD963" s="44">
        <f t="shared" si="203"/>
        <v>0</v>
      </c>
      <c r="AE963" s="44">
        <f t="shared" si="204"/>
        <v>0</v>
      </c>
      <c r="AF963" s="44">
        <f t="shared" si="205"/>
        <v>40.879003754855511</v>
      </c>
      <c r="AG963" s="44">
        <f t="shared" si="206"/>
        <v>165.31378445894563</v>
      </c>
      <c r="AH963" s="44">
        <f t="shared" si="207"/>
        <v>206.19278821380115</v>
      </c>
      <c r="AI963" s="44">
        <v>6.4819444439999998</v>
      </c>
      <c r="AJ963" s="111">
        <f t="shared" si="208"/>
        <v>31.810329445921607</v>
      </c>
      <c r="AK963" s="2">
        <f t="shared" si="209"/>
        <v>28320</v>
      </c>
    </row>
    <row r="964" spans="1:37">
      <c r="A964" s="2">
        <v>162</v>
      </c>
      <c r="B964" s="2" t="s">
        <v>217</v>
      </c>
      <c r="C964" s="2" t="s">
        <v>11</v>
      </c>
      <c r="D964" s="2" t="s">
        <v>436</v>
      </c>
      <c r="E964" s="2" t="s">
        <v>767</v>
      </c>
      <c r="F964" s="2" t="s">
        <v>64</v>
      </c>
      <c r="H964" s="2" t="s">
        <v>881</v>
      </c>
      <c r="I964" s="2">
        <v>64897</v>
      </c>
      <c r="J964" s="2">
        <v>28476</v>
      </c>
      <c r="K964" s="110">
        <f t="shared" si="196"/>
        <v>0.43878761730126198</v>
      </c>
      <c r="L964" s="44">
        <f t="shared" si="197"/>
        <v>0</v>
      </c>
      <c r="M964" s="44">
        <f t="shared" si="198"/>
        <v>0</v>
      </c>
      <c r="N964" s="44">
        <f t="shared" si="199"/>
        <v>18.935447518259998</v>
      </c>
      <c r="O964" s="44">
        <f t="shared" si="200"/>
        <v>123.44455248174002</v>
      </c>
      <c r="P964" s="2">
        <v>2888558</v>
      </c>
      <c r="Q964" s="2">
        <v>124.04546321799999</v>
      </c>
      <c r="R964" s="111">
        <v>0</v>
      </c>
      <c r="S964" s="111">
        <v>0</v>
      </c>
      <c r="T964" s="111">
        <v>0.13299232699999999</v>
      </c>
      <c r="U964" s="111">
        <v>0.86700767300000003</v>
      </c>
      <c r="V964" s="110">
        <f t="shared" si="201"/>
        <v>0.43878761730126198</v>
      </c>
      <c r="W964" s="110">
        <v>0.33946874999999999</v>
      </c>
      <c r="X964" s="110">
        <v>0.28728230900000001</v>
      </c>
      <c r="Y964" s="110">
        <f t="shared" si="202"/>
        <v>0.28728230857614462</v>
      </c>
      <c r="Z964" s="2" t="s">
        <v>532</v>
      </c>
      <c r="AA964" s="2" t="s">
        <v>532</v>
      </c>
      <c r="AB964" s="2">
        <v>0.22500000000000001</v>
      </c>
      <c r="AC964" s="110">
        <v>0.29683593699999999</v>
      </c>
      <c r="AD964" s="44">
        <f t="shared" si="203"/>
        <v>0</v>
      </c>
      <c r="AE964" s="44">
        <f t="shared" si="204"/>
        <v>0</v>
      </c>
      <c r="AF964" s="44">
        <f t="shared" si="205"/>
        <v>37.321767058490458</v>
      </c>
      <c r="AG964" s="44">
        <f t="shared" si="206"/>
        <v>320.99074757433567</v>
      </c>
      <c r="AH964" s="44">
        <f t="shared" si="207"/>
        <v>358.31251463282615</v>
      </c>
      <c r="AI964" s="44">
        <v>9.75</v>
      </c>
      <c r="AJ964" s="111">
        <f t="shared" si="208"/>
        <v>36.750001500802682</v>
      </c>
      <c r="AK964" s="2">
        <f t="shared" si="209"/>
        <v>47460</v>
      </c>
    </row>
    <row r="965" spans="1:37">
      <c r="A965" s="2">
        <v>163</v>
      </c>
      <c r="B965" s="2" t="s">
        <v>218</v>
      </c>
      <c r="C965" s="2" t="s">
        <v>534</v>
      </c>
      <c r="D965" s="2" t="s">
        <v>533</v>
      </c>
      <c r="E965" s="2" t="s">
        <v>767</v>
      </c>
      <c r="F965" s="2" t="s">
        <v>64</v>
      </c>
      <c r="H965" s="2" t="s">
        <v>881</v>
      </c>
      <c r="I965" s="2">
        <v>2606</v>
      </c>
      <c r="J965" s="2">
        <v>481</v>
      </c>
      <c r="K965" s="110">
        <f t="shared" si="196"/>
        <v>0.18457405986185726</v>
      </c>
      <c r="L965" s="44">
        <f t="shared" si="197"/>
        <v>0</v>
      </c>
      <c r="M965" s="44">
        <f t="shared" si="198"/>
        <v>1.5197983193277318</v>
      </c>
      <c r="N965" s="44">
        <f t="shared" si="199"/>
        <v>0.88520168067226812</v>
      </c>
      <c r="O965" s="44">
        <f t="shared" si="200"/>
        <v>0</v>
      </c>
      <c r="P965" s="2">
        <v>576249</v>
      </c>
      <c r="R965" s="111">
        <f>1-S965-T965-U965</f>
        <v>0</v>
      </c>
      <c r="S965" s="111">
        <v>0.63193277310924401</v>
      </c>
      <c r="T965" s="111">
        <v>0.36806722689075599</v>
      </c>
      <c r="U965" s="111">
        <v>0</v>
      </c>
      <c r="V965" s="110">
        <f t="shared" si="201"/>
        <v>6.7935662369322192E-2</v>
      </c>
      <c r="W965" s="110">
        <v>0.22578124999999999</v>
      </c>
      <c r="X965" s="110">
        <v>0.22500000000000001</v>
      </c>
      <c r="Y965" s="110">
        <f t="shared" si="202"/>
        <v>0.19340336134453778</v>
      </c>
      <c r="Z965" s="2">
        <v>0.1</v>
      </c>
      <c r="AA965" s="2">
        <v>0.17499999999999999</v>
      </c>
      <c r="AB965" s="2">
        <v>0.22500000000000001</v>
      </c>
      <c r="AC965" s="110"/>
      <c r="AD965" s="44">
        <f t="shared" si="203"/>
        <v>0</v>
      </c>
      <c r="AE965" s="44">
        <f t="shared" si="204"/>
        <v>2.3298508235294126</v>
      </c>
      <c r="AF965" s="44">
        <f t="shared" si="205"/>
        <v>1.7447325126050406</v>
      </c>
      <c r="AG965" s="44">
        <f t="shared" si="206"/>
        <v>0</v>
      </c>
      <c r="AH965" s="44">
        <f t="shared" si="207"/>
        <v>1.7447325126050406</v>
      </c>
      <c r="AI965" s="44">
        <v>6.37</v>
      </c>
      <c r="AJ965" s="111">
        <f t="shared" si="208"/>
        <v>0.27389835362716491</v>
      </c>
      <c r="AK965" s="2">
        <f t="shared" si="209"/>
        <v>295</v>
      </c>
    </row>
    <row r="966" spans="1:37">
      <c r="A966" s="2">
        <v>165</v>
      </c>
      <c r="B966" s="2" t="s">
        <v>220</v>
      </c>
      <c r="C966" s="2" t="s">
        <v>10</v>
      </c>
      <c r="D966" s="2" t="s">
        <v>438</v>
      </c>
      <c r="E966" s="2" t="s">
        <v>767</v>
      </c>
      <c r="F966" s="2" t="s">
        <v>64</v>
      </c>
      <c r="H966" s="2" t="s">
        <v>881</v>
      </c>
      <c r="I966" s="2">
        <v>285</v>
      </c>
      <c r="J966" s="2">
        <v>21</v>
      </c>
      <c r="K966" s="110">
        <f t="shared" si="196"/>
        <v>7.3684210526315783E-2</v>
      </c>
      <c r="L966" s="44">
        <f t="shared" si="197"/>
        <v>0</v>
      </c>
      <c r="M966" s="44">
        <f t="shared" si="198"/>
        <v>0</v>
      </c>
      <c r="N966" s="44">
        <f t="shared" si="199"/>
        <v>2.5780588259999997E-2</v>
      </c>
      <c r="O966" s="44">
        <f t="shared" si="200"/>
        <v>7.9219411739999995E-2</v>
      </c>
      <c r="P966" s="2">
        <v>434403</v>
      </c>
      <c r="Q966" s="2">
        <v>0.57537947099999998</v>
      </c>
      <c r="R966" s="111">
        <v>0</v>
      </c>
      <c r="S966" s="111">
        <v>0</v>
      </c>
      <c r="T966" s="111">
        <v>0.245529412</v>
      </c>
      <c r="U966" s="111">
        <v>0.754470588</v>
      </c>
      <c r="V966" s="110">
        <f t="shared" si="201"/>
        <v>7.3684210526315783E-2</v>
      </c>
      <c r="W966" s="110">
        <v>0.32778124999999997</v>
      </c>
      <c r="X966" s="110">
        <v>0.271740127</v>
      </c>
      <c r="Y966" s="110">
        <f t="shared" si="202"/>
        <v>0.27174012666883507</v>
      </c>
      <c r="Z966" s="2" t="s">
        <v>532</v>
      </c>
      <c r="AA966" s="2" t="s">
        <v>532</v>
      </c>
      <c r="AB966" s="2">
        <v>0.22500000000000001</v>
      </c>
      <c r="AC966" s="110">
        <v>0.28695089299999998</v>
      </c>
      <c r="AD966" s="44">
        <f t="shared" si="203"/>
        <v>0</v>
      </c>
      <c r="AE966" s="44">
        <f t="shared" si="204"/>
        <v>0</v>
      </c>
      <c r="AF966" s="44">
        <f t="shared" si="205"/>
        <v>5.0813539460460001E-2</v>
      </c>
      <c r="AG966" s="44">
        <f t="shared" si="206"/>
        <v>0.19913302904953448</v>
      </c>
      <c r="AH966" s="44">
        <f t="shared" si="207"/>
        <v>0.24994656850999447</v>
      </c>
      <c r="AI966" s="44">
        <v>2.113888889</v>
      </c>
      <c r="AJ966" s="111">
        <f t="shared" si="208"/>
        <v>0.11824016380928831</v>
      </c>
      <c r="AK966" s="2">
        <f t="shared" si="209"/>
        <v>35</v>
      </c>
    </row>
    <row r="967" spans="1:37">
      <c r="A967" s="2">
        <v>166</v>
      </c>
      <c r="B967" s="2" t="s">
        <v>221</v>
      </c>
      <c r="C967" s="2" t="s">
        <v>9</v>
      </c>
      <c r="D967" s="2" t="s">
        <v>439</v>
      </c>
      <c r="E967" s="2" t="s">
        <v>767</v>
      </c>
      <c r="F967" s="2" t="s">
        <v>64</v>
      </c>
      <c r="H967" s="2" t="s">
        <v>881</v>
      </c>
      <c r="I967" s="2">
        <v>2392</v>
      </c>
      <c r="J967" s="2">
        <v>1042</v>
      </c>
      <c r="K967" s="110">
        <f t="shared" ref="K967:K1030" si="210">J967/I967</f>
        <v>0.43561872909698995</v>
      </c>
      <c r="L967" s="44">
        <f t="shared" ref="L967:L1030" si="211">R967*$J967*$D$2/1000</f>
        <v>0</v>
      </c>
      <c r="M967" s="44">
        <f t="shared" ref="M967:M1030" si="212">S967*$J967*$D$2/1000</f>
        <v>0</v>
      </c>
      <c r="N967" s="44">
        <f t="shared" ref="N967:N1030" si="213">T967*$J967*$D$2/1000</f>
        <v>0</v>
      </c>
      <c r="O967" s="44">
        <f t="shared" ref="O967:O1030" si="214">U967*$J967*$D$2/1000</f>
        <v>5.21</v>
      </c>
      <c r="P967" s="2">
        <v>583721</v>
      </c>
      <c r="Q967" s="2">
        <v>26.874459308999999</v>
      </c>
      <c r="R967" s="111">
        <v>0</v>
      </c>
      <c r="S967" s="111">
        <v>0</v>
      </c>
      <c r="T967" s="111">
        <v>0</v>
      </c>
      <c r="U967" s="111">
        <v>1</v>
      </c>
      <c r="V967" s="110">
        <f t="shared" ref="V967:V1030" si="215">K967*(T967+U967)</f>
        <v>0.43561872909698995</v>
      </c>
      <c r="W967" s="110">
        <v>0.42499999999999999</v>
      </c>
      <c r="X967" s="110">
        <v>0.34371875000000002</v>
      </c>
      <c r="Y967" s="110">
        <f t="shared" ref="Y967:Y1030" si="216">SUMPRODUCT(R967:U967,Z967:AC967)</f>
        <v>0.34371875000000002</v>
      </c>
      <c r="Z967" s="2" t="s">
        <v>532</v>
      </c>
      <c r="AA967" s="2" t="s">
        <v>532</v>
      </c>
      <c r="AB967" s="2" t="s">
        <v>532</v>
      </c>
      <c r="AC967" s="110">
        <v>0.34371875000000002</v>
      </c>
      <c r="AD967" s="44">
        <f t="shared" ref="AD967:AD1030" si="217">IFERROR(L967*Z967*8760/1000,0)</f>
        <v>0</v>
      </c>
      <c r="AE967" s="44">
        <f t="shared" ref="AE967:AE1030" si="218">IFERROR(M967*AA967*8760/1000,0)</f>
        <v>0</v>
      </c>
      <c r="AF967" s="44">
        <f t="shared" ref="AF967:AF1030" si="219">IFERROR(N967*AB967*8760/1000,0)</f>
        <v>0</v>
      </c>
      <c r="AG967" s="44">
        <f t="shared" ref="AG967:AG1030" si="220">IFERROR(O967*AC967*8760/1000,0)</f>
        <v>15.687186262500001</v>
      </c>
      <c r="AH967" s="44">
        <f t="shared" ref="AH967:AH1030" si="221">AF967+AG967</f>
        <v>15.687186262500001</v>
      </c>
      <c r="AI967" s="44">
        <v>105.62805555600001</v>
      </c>
      <c r="AJ967" s="111">
        <f t="shared" ref="AJ967:AJ1030" si="222">AH967/AI967</f>
        <v>0.14851344351580198</v>
      </c>
      <c r="AK967" s="2">
        <f t="shared" ref="AK967:AK1030" si="223">ROUND((O967+N967)/0.003,0)</f>
        <v>1737</v>
      </c>
    </row>
    <row r="968" spans="1:37">
      <c r="A968" s="2">
        <v>167</v>
      </c>
      <c r="B968" s="2" t="s">
        <v>222</v>
      </c>
      <c r="C968" s="2" t="s">
        <v>9</v>
      </c>
      <c r="D968" s="2" t="s">
        <v>439</v>
      </c>
      <c r="E968" s="2" t="s">
        <v>767</v>
      </c>
      <c r="F968" s="2" t="s">
        <v>64</v>
      </c>
      <c r="H968" s="2" t="s">
        <v>881</v>
      </c>
      <c r="I968" s="2">
        <v>3472</v>
      </c>
      <c r="J968" s="2">
        <v>853</v>
      </c>
      <c r="K968" s="110">
        <f t="shared" si="210"/>
        <v>0.24567972350230416</v>
      </c>
      <c r="L968" s="44">
        <f t="shared" si="211"/>
        <v>0</v>
      </c>
      <c r="M968" s="44">
        <f t="shared" si="212"/>
        <v>0</v>
      </c>
      <c r="N968" s="44">
        <f t="shared" si="213"/>
        <v>0</v>
      </c>
      <c r="O968" s="44">
        <f t="shared" si="214"/>
        <v>4.2649999999999997</v>
      </c>
      <c r="P968" s="2">
        <v>646040</v>
      </c>
      <c r="Q968" s="2">
        <v>20.768702827999999</v>
      </c>
      <c r="R968" s="111">
        <v>0</v>
      </c>
      <c r="S968" s="111">
        <v>0</v>
      </c>
      <c r="T968" s="111">
        <v>0</v>
      </c>
      <c r="U968" s="111">
        <v>1</v>
      </c>
      <c r="V968" s="110">
        <f t="shared" si="215"/>
        <v>0.24567972350230416</v>
      </c>
      <c r="W968" s="110">
        <v>0.42659374999999994</v>
      </c>
      <c r="X968" s="110">
        <v>0.35912500000000003</v>
      </c>
      <c r="Y968" s="110">
        <f t="shared" si="216"/>
        <v>0.35912500000000003</v>
      </c>
      <c r="Z968" s="2" t="s">
        <v>532</v>
      </c>
      <c r="AA968" s="2" t="s">
        <v>532</v>
      </c>
      <c r="AB968" s="2" t="s">
        <v>532</v>
      </c>
      <c r="AC968" s="110">
        <v>0.35912500000000003</v>
      </c>
      <c r="AD968" s="44">
        <f t="shared" si="217"/>
        <v>0</v>
      </c>
      <c r="AE968" s="44">
        <f t="shared" si="218"/>
        <v>0</v>
      </c>
      <c r="AF968" s="44">
        <f t="shared" si="219"/>
        <v>0</v>
      </c>
      <c r="AG968" s="44">
        <f t="shared" si="220"/>
        <v>13.417412774999999</v>
      </c>
      <c r="AH968" s="44">
        <f t="shared" si="221"/>
        <v>13.417412774999999</v>
      </c>
      <c r="AI968" s="44">
        <v>105.62805555600001</v>
      </c>
      <c r="AJ968" s="111">
        <f t="shared" si="222"/>
        <v>0.12702508537503648</v>
      </c>
      <c r="AK968" s="2">
        <f t="shared" si="223"/>
        <v>1422</v>
      </c>
    </row>
    <row r="969" spans="1:37">
      <c r="A969" s="2">
        <v>168</v>
      </c>
      <c r="B969" s="2" t="s">
        <v>223</v>
      </c>
      <c r="C969" s="2" t="s">
        <v>9</v>
      </c>
      <c r="D969" s="2" t="s">
        <v>439</v>
      </c>
      <c r="E969" s="2" t="s">
        <v>767</v>
      </c>
      <c r="F969" s="2" t="s">
        <v>64</v>
      </c>
      <c r="H969" s="2" t="s">
        <v>881</v>
      </c>
      <c r="I969" s="2">
        <v>2699</v>
      </c>
      <c r="J969" s="2">
        <v>1156</v>
      </c>
      <c r="K969" s="110">
        <f t="shared" si="210"/>
        <v>0.42830678028899594</v>
      </c>
      <c r="L969" s="44">
        <f t="shared" si="211"/>
        <v>0</v>
      </c>
      <c r="M969" s="44">
        <f t="shared" si="212"/>
        <v>0</v>
      </c>
      <c r="N969" s="44">
        <f t="shared" si="213"/>
        <v>0</v>
      </c>
      <c r="O969" s="44">
        <f t="shared" si="214"/>
        <v>5.78</v>
      </c>
      <c r="P969" s="2">
        <v>488629</v>
      </c>
      <c r="Q969" s="2">
        <v>28.955921670999999</v>
      </c>
      <c r="R969" s="111">
        <v>0</v>
      </c>
      <c r="S969" s="111">
        <v>0</v>
      </c>
      <c r="T969" s="111">
        <v>0</v>
      </c>
      <c r="U969" s="111">
        <v>1</v>
      </c>
      <c r="V969" s="110">
        <f t="shared" si="215"/>
        <v>0.42830678028899594</v>
      </c>
      <c r="W969" s="110">
        <v>0.32087499999999997</v>
      </c>
      <c r="X969" s="110">
        <v>0.27943750000000001</v>
      </c>
      <c r="Y969" s="110">
        <f t="shared" si="216"/>
        <v>0.27943750000000001</v>
      </c>
      <c r="Z969" s="2" t="s">
        <v>532</v>
      </c>
      <c r="AA969" s="2" t="s">
        <v>532</v>
      </c>
      <c r="AB969" s="2" t="s">
        <v>532</v>
      </c>
      <c r="AC969" s="110">
        <v>0.27943750000000001</v>
      </c>
      <c r="AD969" s="44">
        <f t="shared" si="217"/>
        <v>0</v>
      </c>
      <c r="AE969" s="44">
        <f t="shared" si="218"/>
        <v>0</v>
      </c>
      <c r="AF969" s="44">
        <f t="shared" si="219"/>
        <v>0</v>
      </c>
      <c r="AG969" s="44">
        <f t="shared" si="220"/>
        <v>14.148703050000002</v>
      </c>
      <c r="AH969" s="44">
        <f t="shared" si="221"/>
        <v>14.148703050000002</v>
      </c>
      <c r="AI969" s="44">
        <v>105.62805555600001</v>
      </c>
      <c r="AJ969" s="111">
        <f t="shared" si="222"/>
        <v>0.13394834332152308</v>
      </c>
      <c r="AK969" s="2">
        <f t="shared" si="223"/>
        <v>1927</v>
      </c>
    </row>
    <row r="970" spans="1:37">
      <c r="A970" s="2">
        <v>169</v>
      </c>
      <c r="B970" s="2" t="s">
        <v>224</v>
      </c>
      <c r="C970" s="2" t="s">
        <v>9</v>
      </c>
      <c r="D970" s="2" t="s">
        <v>439</v>
      </c>
      <c r="E970" s="2" t="s">
        <v>767</v>
      </c>
      <c r="F970" s="2" t="s">
        <v>64</v>
      </c>
      <c r="H970" s="2" t="s">
        <v>881</v>
      </c>
      <c r="I970" s="2">
        <v>3430</v>
      </c>
      <c r="J970" s="2">
        <v>1225</v>
      </c>
      <c r="K970" s="110">
        <f t="shared" si="210"/>
        <v>0.35714285714285715</v>
      </c>
      <c r="L970" s="44">
        <f t="shared" si="211"/>
        <v>0</v>
      </c>
      <c r="M970" s="44">
        <f t="shared" si="212"/>
        <v>0</v>
      </c>
      <c r="N970" s="44">
        <f t="shared" si="213"/>
        <v>0.97166819925000003</v>
      </c>
      <c r="O970" s="44">
        <f t="shared" si="214"/>
        <v>5.1533318007500002</v>
      </c>
      <c r="P970" s="2">
        <v>1144280</v>
      </c>
      <c r="Q970" s="2">
        <v>13.075068114</v>
      </c>
      <c r="R970" s="111">
        <v>0</v>
      </c>
      <c r="S970" s="111">
        <v>0</v>
      </c>
      <c r="T970" s="111">
        <v>0.15863970599999999</v>
      </c>
      <c r="U970" s="111">
        <v>0.84136029400000001</v>
      </c>
      <c r="V970" s="110">
        <f t="shared" si="215"/>
        <v>0.35714285714285715</v>
      </c>
      <c r="W970" s="110">
        <v>0.35168749999999993</v>
      </c>
      <c r="X970" s="110">
        <v>0.27884705900000001</v>
      </c>
      <c r="Y970" s="110">
        <f t="shared" si="216"/>
        <v>0.27884705881599997</v>
      </c>
      <c r="Z970" s="2" t="s">
        <v>532</v>
      </c>
      <c r="AA970" s="2" t="s">
        <v>532</v>
      </c>
      <c r="AB970" s="2">
        <v>0.22500000000000001</v>
      </c>
      <c r="AC970" s="110">
        <v>0.28899999999999998</v>
      </c>
      <c r="AD970" s="44">
        <f t="shared" si="217"/>
        <v>0</v>
      </c>
      <c r="AE970" s="44">
        <f t="shared" si="218"/>
        <v>0</v>
      </c>
      <c r="AF970" s="44">
        <f t="shared" si="219"/>
        <v>1.91515802072175</v>
      </c>
      <c r="AG970" s="44">
        <f t="shared" si="220"/>
        <v>13.04638092005073</v>
      </c>
      <c r="AH970" s="44">
        <f t="shared" si="221"/>
        <v>14.961538940772479</v>
      </c>
      <c r="AI970" s="44">
        <v>105.62805555600001</v>
      </c>
      <c r="AJ970" s="111">
        <f t="shared" si="222"/>
        <v>0.14164360843356089</v>
      </c>
      <c r="AK970" s="2">
        <f t="shared" si="223"/>
        <v>2042</v>
      </c>
    </row>
    <row r="971" spans="1:37">
      <c r="A971" s="2">
        <v>170</v>
      </c>
      <c r="B971" s="2" t="s">
        <v>225</v>
      </c>
      <c r="C971" s="2" t="s">
        <v>9</v>
      </c>
      <c r="D971" s="2" t="s">
        <v>439</v>
      </c>
      <c r="E971" s="2" t="s">
        <v>767</v>
      </c>
      <c r="F971" s="2" t="s">
        <v>64</v>
      </c>
      <c r="H971" s="2" t="s">
        <v>881</v>
      </c>
      <c r="I971" s="2">
        <v>5127</v>
      </c>
      <c r="J971" s="2">
        <v>1210</v>
      </c>
      <c r="K971" s="110">
        <f t="shared" si="210"/>
        <v>0.23600546128340161</v>
      </c>
      <c r="L971" s="44">
        <f t="shared" si="211"/>
        <v>0</v>
      </c>
      <c r="M971" s="44">
        <f t="shared" si="212"/>
        <v>0</v>
      </c>
      <c r="N971" s="44">
        <f t="shared" si="213"/>
        <v>2.4022058851999999</v>
      </c>
      <c r="O971" s="44">
        <f t="shared" si="214"/>
        <v>3.6477941147999995</v>
      </c>
      <c r="P971" s="2">
        <v>2035351</v>
      </c>
      <c r="Q971" s="2">
        <v>6.6299736420000004</v>
      </c>
      <c r="R971" s="111">
        <v>0</v>
      </c>
      <c r="S971" s="111">
        <v>0</v>
      </c>
      <c r="T971" s="111">
        <v>0.39705882399999998</v>
      </c>
      <c r="U971" s="111">
        <v>0.60294117599999997</v>
      </c>
      <c r="V971" s="110">
        <f t="shared" si="215"/>
        <v>0.23600546128340161</v>
      </c>
      <c r="W971" s="110">
        <v>0.31396875000000002</v>
      </c>
      <c r="X971" s="110">
        <v>0.25461948499999998</v>
      </c>
      <c r="Y971" s="110">
        <f t="shared" si="216"/>
        <v>0.25461948527099998</v>
      </c>
      <c r="Z971" s="2" t="s">
        <v>532</v>
      </c>
      <c r="AA971" s="2" t="s">
        <v>532</v>
      </c>
      <c r="AB971" s="2">
        <v>0.22500000000000001</v>
      </c>
      <c r="AC971" s="110">
        <v>0.27412500000000001</v>
      </c>
      <c r="AD971" s="44">
        <f t="shared" si="217"/>
        <v>0</v>
      </c>
      <c r="AE971" s="44">
        <f t="shared" si="218"/>
        <v>0</v>
      </c>
      <c r="AF971" s="44">
        <f t="shared" si="219"/>
        <v>4.7347477997292007</v>
      </c>
      <c r="AG971" s="44">
        <f t="shared" si="220"/>
        <v>8.7595756806632572</v>
      </c>
      <c r="AH971" s="44">
        <f t="shared" si="221"/>
        <v>13.494323480392458</v>
      </c>
      <c r="AI971" s="44">
        <v>105.62805555600001</v>
      </c>
      <c r="AJ971" s="111">
        <f t="shared" si="222"/>
        <v>0.12775321300161846</v>
      </c>
      <c r="AK971" s="2">
        <f t="shared" si="223"/>
        <v>2017</v>
      </c>
    </row>
    <row r="972" spans="1:37">
      <c r="A972" s="2">
        <v>171</v>
      </c>
      <c r="B972" s="2" t="s">
        <v>226</v>
      </c>
      <c r="C972" s="2" t="s">
        <v>9</v>
      </c>
      <c r="D972" s="2" t="s">
        <v>439</v>
      </c>
      <c r="E972" s="2" t="s">
        <v>767</v>
      </c>
      <c r="F972" s="2" t="s">
        <v>64</v>
      </c>
      <c r="H972" s="2" t="s">
        <v>881</v>
      </c>
      <c r="I972" s="2">
        <v>1549</v>
      </c>
      <c r="J972" s="2">
        <v>573</v>
      </c>
      <c r="K972" s="110">
        <f t="shared" si="210"/>
        <v>0.36991607488702388</v>
      </c>
      <c r="L972" s="44">
        <f t="shared" si="211"/>
        <v>0</v>
      </c>
      <c r="M972" s="44">
        <f t="shared" si="212"/>
        <v>0</v>
      </c>
      <c r="N972" s="44">
        <f t="shared" si="213"/>
        <v>0</v>
      </c>
      <c r="O972" s="44">
        <f t="shared" si="214"/>
        <v>2.8650000000000002</v>
      </c>
      <c r="P972" s="2">
        <v>404068</v>
      </c>
      <c r="Q972" s="2">
        <v>22.008936197000001</v>
      </c>
      <c r="R972" s="111">
        <v>0</v>
      </c>
      <c r="S972" s="111">
        <v>0</v>
      </c>
      <c r="T972" s="111">
        <v>0</v>
      </c>
      <c r="U972" s="111">
        <v>1</v>
      </c>
      <c r="V972" s="110">
        <f t="shared" si="215"/>
        <v>0.36991607488702388</v>
      </c>
      <c r="W972" s="110">
        <v>0.40587500000000004</v>
      </c>
      <c r="X972" s="110">
        <v>0.35434375000000001</v>
      </c>
      <c r="Y972" s="110">
        <f t="shared" si="216"/>
        <v>0.35434375000000001</v>
      </c>
      <c r="Z972" s="2" t="s">
        <v>532</v>
      </c>
      <c r="AA972" s="2" t="s">
        <v>532</v>
      </c>
      <c r="AB972" s="2" t="s">
        <v>532</v>
      </c>
      <c r="AC972" s="110">
        <v>0.35434375000000001</v>
      </c>
      <c r="AD972" s="44">
        <f t="shared" si="217"/>
        <v>0</v>
      </c>
      <c r="AE972" s="44">
        <f t="shared" si="218"/>
        <v>0</v>
      </c>
      <c r="AF972" s="44">
        <f t="shared" si="219"/>
        <v>0</v>
      </c>
      <c r="AG972" s="44">
        <f t="shared" si="220"/>
        <v>8.8931068312500017</v>
      </c>
      <c r="AH972" s="44">
        <f t="shared" si="221"/>
        <v>8.8931068312500017</v>
      </c>
      <c r="AI972" s="44">
        <v>105.62805555600001</v>
      </c>
      <c r="AJ972" s="111">
        <f t="shared" si="222"/>
        <v>8.4192658706428725E-2</v>
      </c>
      <c r="AK972" s="2">
        <f t="shared" si="223"/>
        <v>955</v>
      </c>
    </row>
    <row r="973" spans="1:37">
      <c r="A973" s="2">
        <v>172</v>
      </c>
      <c r="B973" s="2" t="s">
        <v>227</v>
      </c>
      <c r="C973" s="2" t="s">
        <v>9</v>
      </c>
      <c r="D973" s="2" t="s">
        <v>439</v>
      </c>
      <c r="E973" s="2" t="s">
        <v>767</v>
      </c>
      <c r="F973" s="2" t="s">
        <v>64</v>
      </c>
      <c r="H973" s="2" t="s">
        <v>881</v>
      </c>
      <c r="I973" s="2">
        <v>1442</v>
      </c>
      <c r="J973" s="2">
        <v>329</v>
      </c>
      <c r="K973" s="110">
        <f t="shared" si="210"/>
        <v>0.22815533980582525</v>
      </c>
      <c r="L973" s="44">
        <f t="shared" si="211"/>
        <v>0</v>
      </c>
      <c r="M973" s="44">
        <f t="shared" si="212"/>
        <v>0</v>
      </c>
      <c r="N973" s="44">
        <f t="shared" si="213"/>
        <v>0</v>
      </c>
      <c r="O973" s="44">
        <f t="shared" si="214"/>
        <v>1.645</v>
      </c>
      <c r="P973" s="2">
        <v>1273613</v>
      </c>
      <c r="Q973" s="2">
        <v>3.6058721980000001</v>
      </c>
      <c r="R973" s="111">
        <v>0</v>
      </c>
      <c r="S973" s="111">
        <v>0</v>
      </c>
      <c r="T973" s="111">
        <v>0</v>
      </c>
      <c r="U973" s="111">
        <v>1</v>
      </c>
      <c r="V973" s="110">
        <f t="shared" si="215"/>
        <v>0.22815533980582525</v>
      </c>
      <c r="W973" s="110">
        <v>0.35646875</v>
      </c>
      <c r="X973" s="110">
        <v>0.31869687499999999</v>
      </c>
      <c r="Y973" s="110">
        <f t="shared" si="216"/>
        <v>0.31869687499999999</v>
      </c>
      <c r="Z973" s="2" t="s">
        <v>532</v>
      </c>
      <c r="AA973" s="2" t="s">
        <v>532</v>
      </c>
      <c r="AB973" s="2" t="s">
        <v>532</v>
      </c>
      <c r="AC973" s="110">
        <v>0.31869687499999999</v>
      </c>
      <c r="AD973" s="44">
        <f t="shared" si="217"/>
        <v>0</v>
      </c>
      <c r="AE973" s="44">
        <f t="shared" si="218"/>
        <v>0</v>
      </c>
      <c r="AF973" s="44">
        <f t="shared" si="219"/>
        <v>0</v>
      </c>
      <c r="AG973" s="44">
        <f t="shared" si="220"/>
        <v>4.5924857081250003</v>
      </c>
      <c r="AH973" s="44">
        <f t="shared" si="221"/>
        <v>4.5924857081250003</v>
      </c>
      <c r="AI973" s="44">
        <v>105.62805555600001</v>
      </c>
      <c r="AJ973" s="111">
        <f t="shared" si="222"/>
        <v>4.3477896889716365E-2</v>
      </c>
      <c r="AK973" s="2">
        <f t="shared" si="223"/>
        <v>548</v>
      </c>
    </row>
    <row r="974" spans="1:37">
      <c r="A974" s="2">
        <v>173</v>
      </c>
      <c r="B974" s="2" t="s">
        <v>228</v>
      </c>
      <c r="C974" s="2" t="s">
        <v>9</v>
      </c>
      <c r="D974" s="2" t="s">
        <v>439</v>
      </c>
      <c r="E974" s="2" t="s">
        <v>767</v>
      </c>
      <c r="F974" s="2" t="s">
        <v>64</v>
      </c>
      <c r="H974" s="2" t="s">
        <v>881</v>
      </c>
      <c r="I974" s="2">
        <v>2813</v>
      </c>
      <c r="J974" s="2">
        <v>659</v>
      </c>
      <c r="K974" s="110">
        <f t="shared" si="210"/>
        <v>0.23426946320654107</v>
      </c>
      <c r="L974" s="44">
        <f t="shared" si="211"/>
        <v>0</v>
      </c>
      <c r="M974" s="44">
        <f t="shared" si="212"/>
        <v>0</v>
      </c>
      <c r="N974" s="44">
        <f t="shared" si="213"/>
        <v>0</v>
      </c>
      <c r="O974" s="44">
        <f t="shared" si="214"/>
        <v>3.2949999999999999</v>
      </c>
      <c r="P974" s="2">
        <v>2784854</v>
      </c>
      <c r="Q974" s="2">
        <v>4.0470947830000004</v>
      </c>
      <c r="R974" s="111">
        <v>0</v>
      </c>
      <c r="S974" s="111">
        <v>0</v>
      </c>
      <c r="T974" s="111">
        <v>0</v>
      </c>
      <c r="U974" s="111">
        <v>1</v>
      </c>
      <c r="V974" s="110">
        <f t="shared" si="215"/>
        <v>0.23426946320654107</v>
      </c>
      <c r="W974" s="110">
        <v>0.45103124999999999</v>
      </c>
      <c r="X974" s="110">
        <v>0.39046874999999998</v>
      </c>
      <c r="Y974" s="110">
        <f t="shared" si="216"/>
        <v>0.39046874999999998</v>
      </c>
      <c r="Z974" s="2" t="s">
        <v>532</v>
      </c>
      <c r="AA974" s="2" t="s">
        <v>532</v>
      </c>
      <c r="AB974" s="2" t="s">
        <v>532</v>
      </c>
      <c r="AC974" s="110">
        <v>0.39046874999999998</v>
      </c>
      <c r="AD974" s="44">
        <f t="shared" si="217"/>
        <v>0</v>
      </c>
      <c r="AE974" s="44">
        <f t="shared" si="218"/>
        <v>0</v>
      </c>
      <c r="AF974" s="44">
        <f t="shared" si="219"/>
        <v>0</v>
      </c>
      <c r="AG974" s="44">
        <f t="shared" si="220"/>
        <v>11.270568093749999</v>
      </c>
      <c r="AH974" s="44">
        <f t="shared" si="221"/>
        <v>11.270568093749999</v>
      </c>
      <c r="AI974" s="44">
        <v>105.62805555600001</v>
      </c>
      <c r="AJ974" s="111">
        <f t="shared" si="222"/>
        <v>0.1067005165855275</v>
      </c>
      <c r="AK974" s="2">
        <f t="shared" si="223"/>
        <v>1098</v>
      </c>
    </row>
    <row r="975" spans="1:37">
      <c r="A975" s="2">
        <v>174</v>
      </c>
      <c r="B975" s="2" t="s">
        <v>229</v>
      </c>
      <c r="C975" s="2" t="s">
        <v>9</v>
      </c>
      <c r="D975" s="2" t="s">
        <v>439</v>
      </c>
      <c r="E975" s="2" t="s">
        <v>767</v>
      </c>
      <c r="F975" s="2" t="s">
        <v>64</v>
      </c>
      <c r="H975" s="2" t="s">
        <v>881</v>
      </c>
      <c r="I975" s="2">
        <v>3034</v>
      </c>
      <c r="J975" s="2">
        <v>666</v>
      </c>
      <c r="K975" s="110">
        <f t="shared" si="210"/>
        <v>0.21951219512195122</v>
      </c>
      <c r="L975" s="44">
        <f t="shared" si="211"/>
        <v>0</v>
      </c>
      <c r="M975" s="44">
        <f t="shared" si="212"/>
        <v>0</v>
      </c>
      <c r="N975" s="44">
        <f t="shared" si="213"/>
        <v>0</v>
      </c>
      <c r="O975" s="44">
        <f t="shared" si="214"/>
        <v>3.33</v>
      </c>
      <c r="P975" s="2">
        <v>3622303</v>
      </c>
      <c r="Q975" s="2">
        <v>2.6640438739999999</v>
      </c>
      <c r="R975" s="111">
        <v>0</v>
      </c>
      <c r="S975" s="111">
        <v>0</v>
      </c>
      <c r="T975" s="111">
        <v>0</v>
      </c>
      <c r="U975" s="111">
        <v>1</v>
      </c>
      <c r="V975" s="110">
        <f t="shared" si="215"/>
        <v>0.21951219512195122</v>
      </c>
      <c r="W975" s="110">
        <v>0.37665624999999997</v>
      </c>
      <c r="X975" s="110">
        <v>0.33080937500000002</v>
      </c>
      <c r="Y975" s="110">
        <f t="shared" si="216"/>
        <v>0.33080937500000002</v>
      </c>
      <c r="Z975" s="2" t="s">
        <v>532</v>
      </c>
      <c r="AA975" s="2" t="s">
        <v>532</v>
      </c>
      <c r="AB975" s="2" t="s">
        <v>532</v>
      </c>
      <c r="AC975" s="110">
        <v>0.33080937500000002</v>
      </c>
      <c r="AD975" s="44">
        <f t="shared" si="217"/>
        <v>0</v>
      </c>
      <c r="AE975" s="44">
        <f t="shared" si="218"/>
        <v>0</v>
      </c>
      <c r="AF975" s="44">
        <f t="shared" si="219"/>
        <v>0</v>
      </c>
      <c r="AG975" s="44">
        <f t="shared" si="220"/>
        <v>9.6499741162500001</v>
      </c>
      <c r="AH975" s="44">
        <f t="shared" si="221"/>
        <v>9.6499741162500001</v>
      </c>
      <c r="AI975" s="44">
        <v>105.62805555600001</v>
      </c>
      <c r="AJ975" s="111">
        <f t="shared" si="222"/>
        <v>9.1358058855243701E-2</v>
      </c>
      <c r="AK975" s="2">
        <f t="shared" si="223"/>
        <v>1110</v>
      </c>
    </row>
    <row r="976" spans="1:37">
      <c r="A976" s="2">
        <v>175</v>
      </c>
      <c r="B976" s="2" t="s">
        <v>230</v>
      </c>
      <c r="C976" s="2" t="s">
        <v>9</v>
      </c>
      <c r="D976" s="2" t="s">
        <v>439</v>
      </c>
      <c r="E976" s="2" t="s">
        <v>767</v>
      </c>
      <c r="F976" s="2" t="s">
        <v>64</v>
      </c>
      <c r="H976" s="2" t="s">
        <v>881</v>
      </c>
      <c r="I976" s="2">
        <v>1781</v>
      </c>
      <c r="J976" s="2">
        <v>641</v>
      </c>
      <c r="K976" s="110">
        <f t="shared" si="210"/>
        <v>0.35991016282987087</v>
      </c>
      <c r="L976" s="44">
        <f t="shared" si="211"/>
        <v>0</v>
      </c>
      <c r="M976" s="44">
        <f t="shared" si="212"/>
        <v>0</v>
      </c>
      <c r="N976" s="44">
        <f t="shared" si="213"/>
        <v>0</v>
      </c>
      <c r="O976" s="44">
        <f t="shared" si="214"/>
        <v>3.2050000000000001</v>
      </c>
      <c r="P976" s="2">
        <v>381252</v>
      </c>
      <c r="Q976" s="2">
        <v>24.361151811999999</v>
      </c>
      <c r="R976" s="111">
        <v>0</v>
      </c>
      <c r="S976" s="111">
        <v>0</v>
      </c>
      <c r="T976" s="111">
        <v>0</v>
      </c>
      <c r="U976" s="111">
        <v>1</v>
      </c>
      <c r="V976" s="110">
        <f t="shared" si="215"/>
        <v>0.35991016282987087</v>
      </c>
      <c r="W976" s="110">
        <v>0.37665624999999997</v>
      </c>
      <c r="X976" s="110">
        <v>0.33080937500000002</v>
      </c>
      <c r="Y976" s="110">
        <f t="shared" si="216"/>
        <v>0.33080937500000002</v>
      </c>
      <c r="Z976" s="2" t="s">
        <v>532</v>
      </c>
      <c r="AA976" s="2" t="s">
        <v>532</v>
      </c>
      <c r="AB976" s="2" t="s">
        <v>532</v>
      </c>
      <c r="AC976" s="110">
        <v>0.33080937500000002</v>
      </c>
      <c r="AD976" s="44">
        <f t="shared" si="217"/>
        <v>0</v>
      </c>
      <c r="AE976" s="44">
        <f t="shared" si="218"/>
        <v>0</v>
      </c>
      <c r="AF976" s="44">
        <f t="shared" si="219"/>
        <v>0</v>
      </c>
      <c r="AG976" s="44">
        <f t="shared" si="220"/>
        <v>9.2877378506250015</v>
      </c>
      <c r="AH976" s="44">
        <f t="shared" si="221"/>
        <v>9.2877378506250015</v>
      </c>
      <c r="AI976" s="44">
        <v>105.62805555600001</v>
      </c>
      <c r="AJ976" s="111">
        <f t="shared" si="222"/>
        <v>8.7928702291608443E-2</v>
      </c>
      <c r="AK976" s="2">
        <f t="shared" si="223"/>
        <v>1068</v>
      </c>
    </row>
    <row r="977" spans="1:37">
      <c r="A977" s="2">
        <v>176</v>
      </c>
      <c r="B977" s="2" t="s">
        <v>231</v>
      </c>
      <c r="C977" s="2" t="s">
        <v>9</v>
      </c>
      <c r="D977" s="2" t="s">
        <v>439</v>
      </c>
      <c r="E977" s="2" t="s">
        <v>767</v>
      </c>
      <c r="F977" s="2" t="s">
        <v>64</v>
      </c>
      <c r="H977" s="2" t="s">
        <v>881</v>
      </c>
      <c r="I977" s="2">
        <v>4995</v>
      </c>
      <c r="J977" s="2">
        <v>990</v>
      </c>
      <c r="K977" s="110">
        <f t="shared" si="210"/>
        <v>0.1981981981981982</v>
      </c>
      <c r="L977" s="44">
        <f t="shared" si="211"/>
        <v>0</v>
      </c>
      <c r="M977" s="44">
        <f t="shared" si="212"/>
        <v>0</v>
      </c>
      <c r="N977" s="44">
        <f t="shared" si="213"/>
        <v>0</v>
      </c>
      <c r="O977" s="44">
        <f t="shared" si="214"/>
        <v>4.95</v>
      </c>
      <c r="P977" s="2">
        <v>2498749</v>
      </c>
      <c r="Q977" s="2">
        <v>5.53050102</v>
      </c>
      <c r="R977" s="111">
        <v>0</v>
      </c>
      <c r="S977" s="111">
        <v>0</v>
      </c>
      <c r="T977" s="111">
        <v>0</v>
      </c>
      <c r="U977" s="111">
        <v>1</v>
      </c>
      <c r="V977" s="110">
        <f t="shared" si="215"/>
        <v>0.1981981981981982</v>
      </c>
      <c r="W977" s="110">
        <v>0.35646875</v>
      </c>
      <c r="X977" s="110">
        <v>0.31869687499999999</v>
      </c>
      <c r="Y977" s="110">
        <f t="shared" si="216"/>
        <v>0.31869687499999999</v>
      </c>
      <c r="Z977" s="2" t="s">
        <v>532</v>
      </c>
      <c r="AA977" s="2" t="s">
        <v>532</v>
      </c>
      <c r="AB977" s="2" t="s">
        <v>532</v>
      </c>
      <c r="AC977" s="110">
        <v>0.31869687499999999</v>
      </c>
      <c r="AD977" s="44">
        <f t="shared" si="217"/>
        <v>0</v>
      </c>
      <c r="AE977" s="44">
        <f t="shared" si="218"/>
        <v>0</v>
      </c>
      <c r="AF977" s="44">
        <f t="shared" si="219"/>
        <v>0</v>
      </c>
      <c r="AG977" s="44">
        <f t="shared" si="220"/>
        <v>13.819333893750001</v>
      </c>
      <c r="AH977" s="44">
        <f t="shared" si="221"/>
        <v>13.819333893750001</v>
      </c>
      <c r="AI977" s="44">
        <v>105.62805555600001</v>
      </c>
      <c r="AJ977" s="111">
        <f t="shared" si="222"/>
        <v>0.13083014565598541</v>
      </c>
      <c r="AK977" s="2">
        <f t="shared" si="223"/>
        <v>1650</v>
      </c>
    </row>
    <row r="978" spans="1:37">
      <c r="A978" s="2">
        <v>177</v>
      </c>
      <c r="B978" s="2" t="s">
        <v>232</v>
      </c>
      <c r="C978" s="2" t="s">
        <v>9</v>
      </c>
      <c r="D978" s="2" t="s">
        <v>439</v>
      </c>
      <c r="E978" s="2" t="s">
        <v>767</v>
      </c>
      <c r="F978" s="2" t="s">
        <v>64</v>
      </c>
      <c r="H978" s="2" t="s">
        <v>881</v>
      </c>
      <c r="I978" s="2">
        <v>2214</v>
      </c>
      <c r="J978" s="2">
        <v>432</v>
      </c>
      <c r="K978" s="110">
        <f t="shared" si="210"/>
        <v>0.1951219512195122</v>
      </c>
      <c r="L978" s="44">
        <f t="shared" si="211"/>
        <v>0</v>
      </c>
      <c r="M978" s="44">
        <f t="shared" si="212"/>
        <v>0</v>
      </c>
      <c r="N978" s="44">
        <f t="shared" si="213"/>
        <v>2.16</v>
      </c>
      <c r="O978" s="44">
        <f t="shared" si="214"/>
        <v>0</v>
      </c>
      <c r="P978" s="2">
        <v>1116260</v>
      </c>
      <c r="Q978" s="2">
        <v>3.8139501550000001</v>
      </c>
      <c r="R978" s="111">
        <v>0</v>
      </c>
      <c r="S978" s="111">
        <v>0</v>
      </c>
      <c r="T978" s="111">
        <v>1</v>
      </c>
      <c r="U978" s="111">
        <v>0</v>
      </c>
      <c r="V978" s="110">
        <f t="shared" si="215"/>
        <v>0.1951219512195122</v>
      </c>
      <c r="W978" s="110">
        <v>0.24862499999999998</v>
      </c>
      <c r="X978" s="110">
        <v>0.22500000000000001</v>
      </c>
      <c r="Y978" s="110">
        <f t="shared" si="216"/>
        <v>0.22500000000000001</v>
      </c>
      <c r="Z978" s="2" t="s">
        <v>532</v>
      </c>
      <c r="AA978" s="2" t="s">
        <v>532</v>
      </c>
      <c r="AB978" s="2">
        <v>0.22500000000000001</v>
      </c>
      <c r="AC978" s="110"/>
      <c r="AD978" s="44">
        <f t="shared" si="217"/>
        <v>0</v>
      </c>
      <c r="AE978" s="44">
        <f t="shared" si="218"/>
        <v>0</v>
      </c>
      <c r="AF978" s="44">
        <f t="shared" si="219"/>
        <v>4.2573600000000003</v>
      </c>
      <c r="AG978" s="44">
        <f t="shared" si="220"/>
        <v>0</v>
      </c>
      <c r="AH978" s="44">
        <f t="shared" si="221"/>
        <v>4.2573600000000003</v>
      </c>
      <c r="AI978" s="44">
        <v>105.62805555600001</v>
      </c>
      <c r="AJ978" s="111">
        <f t="shared" si="222"/>
        <v>4.0305200901316493E-2</v>
      </c>
      <c r="AK978" s="2">
        <f t="shared" si="223"/>
        <v>720</v>
      </c>
    </row>
    <row r="979" spans="1:37">
      <c r="A979" s="2">
        <v>178</v>
      </c>
      <c r="B979" s="2" t="s">
        <v>233</v>
      </c>
      <c r="C979" s="2" t="s">
        <v>8</v>
      </c>
      <c r="D979" s="2" t="s">
        <v>440</v>
      </c>
      <c r="E979" s="2" t="s">
        <v>767</v>
      </c>
      <c r="F979" s="2" t="s">
        <v>64</v>
      </c>
      <c r="H979" s="2" t="s">
        <v>881</v>
      </c>
      <c r="I979" s="2">
        <v>18215</v>
      </c>
      <c r="J979" s="2">
        <v>7260</v>
      </c>
      <c r="K979" s="110">
        <f t="shared" si="210"/>
        <v>0.39857260499588254</v>
      </c>
      <c r="L979" s="44">
        <f t="shared" si="211"/>
        <v>0</v>
      </c>
      <c r="M979" s="44">
        <f t="shared" si="212"/>
        <v>0</v>
      </c>
      <c r="N979" s="44">
        <f t="shared" si="213"/>
        <v>17.745417950700002</v>
      </c>
      <c r="O979" s="44">
        <f t="shared" si="214"/>
        <v>18.554582049300002</v>
      </c>
      <c r="P979" s="2">
        <v>2479350</v>
      </c>
      <c r="Q979" s="2">
        <v>31.659832387000002</v>
      </c>
      <c r="R979" s="111">
        <v>0</v>
      </c>
      <c r="S979" s="111">
        <v>0</v>
      </c>
      <c r="T979" s="111">
        <v>0.488854489</v>
      </c>
      <c r="U979" s="111">
        <v>0.51114551100000005</v>
      </c>
      <c r="V979" s="110">
        <f t="shared" si="215"/>
        <v>0.39857260499588254</v>
      </c>
      <c r="W979" s="110">
        <v>0.28581249999999997</v>
      </c>
      <c r="X979" s="110">
        <v>0.24685147099999999</v>
      </c>
      <c r="Y979" s="110">
        <f t="shared" si="216"/>
        <v>0.24685147059524998</v>
      </c>
      <c r="Z979" s="2" t="s">
        <v>532</v>
      </c>
      <c r="AA979" s="2" t="s">
        <v>532</v>
      </c>
      <c r="AB979" s="2">
        <v>0.22500000000000001</v>
      </c>
      <c r="AC979" s="110">
        <v>0.26774999999999999</v>
      </c>
      <c r="AD979" s="44">
        <f t="shared" si="217"/>
        <v>0</v>
      </c>
      <c r="AE979" s="44">
        <f t="shared" si="218"/>
        <v>0</v>
      </c>
      <c r="AF979" s="44">
        <f t="shared" si="219"/>
        <v>34.976218780829704</v>
      </c>
      <c r="AG979" s="44">
        <f t="shared" si="220"/>
        <v>43.519586650812663</v>
      </c>
      <c r="AH979" s="44">
        <f t="shared" si="221"/>
        <v>78.495805431642367</v>
      </c>
      <c r="AI979" s="44">
        <v>132.838888889</v>
      </c>
      <c r="AJ979" s="111">
        <f t="shared" si="222"/>
        <v>0.59090983136145736</v>
      </c>
      <c r="AK979" s="2">
        <f t="shared" si="223"/>
        <v>12100</v>
      </c>
    </row>
    <row r="980" spans="1:37">
      <c r="A980" s="2">
        <v>179</v>
      </c>
      <c r="B980" s="2" t="s">
        <v>234</v>
      </c>
      <c r="C980" s="2" t="s">
        <v>8</v>
      </c>
      <c r="D980" s="2" t="s">
        <v>440</v>
      </c>
      <c r="E980" s="2" t="s">
        <v>767</v>
      </c>
      <c r="F980" s="2" t="s">
        <v>64</v>
      </c>
      <c r="H980" s="2" t="s">
        <v>881</v>
      </c>
      <c r="I980" s="2">
        <v>35533</v>
      </c>
      <c r="J980" s="2">
        <v>11195</v>
      </c>
      <c r="K980" s="110">
        <f t="shared" si="210"/>
        <v>0.31505924070582275</v>
      </c>
      <c r="L980" s="44">
        <f t="shared" si="211"/>
        <v>0</v>
      </c>
      <c r="M980" s="44">
        <f t="shared" si="212"/>
        <v>0</v>
      </c>
      <c r="N980" s="44">
        <f t="shared" si="213"/>
        <v>17.19974846345</v>
      </c>
      <c r="O980" s="44">
        <f t="shared" si="214"/>
        <v>38.775251536550002</v>
      </c>
      <c r="P980" s="2">
        <v>5323267</v>
      </c>
      <c r="Q980" s="2">
        <v>23.822320486999999</v>
      </c>
      <c r="R980" s="111">
        <v>0</v>
      </c>
      <c r="S980" s="111">
        <v>0</v>
      </c>
      <c r="T980" s="111">
        <v>0.30727554200000001</v>
      </c>
      <c r="U980" s="111">
        <v>0.69272445800000004</v>
      </c>
      <c r="V980" s="110">
        <f t="shared" si="215"/>
        <v>0.31505924070582275</v>
      </c>
      <c r="W980" s="110">
        <v>0.29112500000000002</v>
      </c>
      <c r="X980" s="110">
        <v>0.25862118899999997</v>
      </c>
      <c r="Y980" s="110">
        <f t="shared" si="216"/>
        <v>0.25862118899163067</v>
      </c>
      <c r="Z980" s="2" t="s">
        <v>532</v>
      </c>
      <c r="AA980" s="2" t="s">
        <v>532</v>
      </c>
      <c r="AB980" s="2">
        <v>0.22500000000000001</v>
      </c>
      <c r="AC980" s="110">
        <v>0.27353472200000001</v>
      </c>
      <c r="AD980" s="44">
        <f t="shared" si="217"/>
        <v>0</v>
      </c>
      <c r="AE980" s="44">
        <f t="shared" si="218"/>
        <v>0</v>
      </c>
      <c r="AF980" s="44">
        <f t="shared" si="219"/>
        <v>33.900704221459947</v>
      </c>
      <c r="AG980" s="44">
        <f t="shared" si="220"/>
        <v>92.911868209885242</v>
      </c>
      <c r="AH980" s="44">
        <f t="shared" si="221"/>
        <v>126.81257243134519</v>
      </c>
      <c r="AI980" s="44">
        <v>132.838888889</v>
      </c>
      <c r="AJ980" s="111">
        <f t="shared" si="222"/>
        <v>0.9546343957853306</v>
      </c>
      <c r="AK980" s="2">
        <f t="shared" si="223"/>
        <v>18658</v>
      </c>
    </row>
    <row r="981" spans="1:37">
      <c r="A981" s="2">
        <v>180</v>
      </c>
      <c r="B981" s="2" t="s">
        <v>235</v>
      </c>
      <c r="C981" s="2" t="s">
        <v>8</v>
      </c>
      <c r="D981" s="2" t="s">
        <v>440</v>
      </c>
      <c r="E981" s="2" t="s">
        <v>767</v>
      </c>
      <c r="F981" s="2" t="s">
        <v>64</v>
      </c>
      <c r="H981" s="2" t="s">
        <v>881</v>
      </c>
      <c r="I981" s="2">
        <v>15179</v>
      </c>
      <c r="J981" s="2">
        <v>3453</v>
      </c>
      <c r="K981" s="110">
        <f t="shared" si="210"/>
        <v>0.22748534159035511</v>
      </c>
      <c r="L981" s="44">
        <f t="shared" si="211"/>
        <v>3.4180891513649998</v>
      </c>
      <c r="M981" s="44">
        <f t="shared" si="212"/>
        <v>5.077941175454999</v>
      </c>
      <c r="N981" s="44">
        <f t="shared" si="213"/>
        <v>6.4785509373449992</v>
      </c>
      <c r="O981" s="44">
        <f t="shared" si="214"/>
        <v>2.2904187358349999</v>
      </c>
      <c r="P981" s="2">
        <v>3330031</v>
      </c>
      <c r="Q981" s="2">
        <v>5.3805920629999999</v>
      </c>
      <c r="R981" s="111">
        <v>0.19797794099999999</v>
      </c>
      <c r="S981" s="111">
        <v>0.29411764699999998</v>
      </c>
      <c r="T981" s="111">
        <v>0.375241873</v>
      </c>
      <c r="U981" s="111">
        <v>0.132662539</v>
      </c>
      <c r="V981" s="110">
        <f t="shared" si="215"/>
        <v>0.11554080865906846</v>
      </c>
      <c r="W981" s="110">
        <v>0.25659375000000001</v>
      </c>
      <c r="X981" s="110">
        <v>0.23325215699999999</v>
      </c>
      <c r="Y981" s="110">
        <f t="shared" si="216"/>
        <v>0.18973818211653123</v>
      </c>
      <c r="Z981" s="2">
        <v>0.1</v>
      </c>
      <c r="AA981" s="2">
        <v>0.17499999999999999</v>
      </c>
      <c r="AB981" s="2">
        <v>0.22500000000000001</v>
      </c>
      <c r="AC981" s="110">
        <v>0.25659375000000001</v>
      </c>
      <c r="AD981" s="44">
        <f t="shared" si="217"/>
        <v>2.9942460965957403</v>
      </c>
      <c r="AE981" s="44">
        <f t="shared" si="218"/>
        <v>7.784483821972513</v>
      </c>
      <c r="AF981" s="44">
        <f t="shared" si="219"/>
        <v>12.769223897506993</v>
      </c>
      <c r="AG981" s="44">
        <f t="shared" si="220"/>
        <v>5.148314480683899</v>
      </c>
      <c r="AH981" s="44">
        <f t="shared" si="221"/>
        <v>17.917538378190891</v>
      </c>
      <c r="AI981" s="44">
        <v>132.838888889</v>
      </c>
      <c r="AJ981" s="111">
        <f t="shared" si="222"/>
        <v>0.13488172423034012</v>
      </c>
      <c r="AK981" s="2">
        <f t="shared" si="223"/>
        <v>2923</v>
      </c>
    </row>
    <row r="982" spans="1:37">
      <c r="A982" s="2">
        <v>181</v>
      </c>
      <c r="B982" s="2" t="s">
        <v>236</v>
      </c>
      <c r="C982" s="2" t="s">
        <v>8</v>
      </c>
      <c r="D982" s="2" t="s">
        <v>440</v>
      </c>
      <c r="E982" s="2" t="s">
        <v>767</v>
      </c>
      <c r="F982" s="2" t="s">
        <v>64</v>
      </c>
      <c r="H982" s="2" t="s">
        <v>881</v>
      </c>
      <c r="I982" s="2">
        <v>12329</v>
      </c>
      <c r="J982" s="2">
        <v>1874</v>
      </c>
      <c r="K982" s="110">
        <f t="shared" si="210"/>
        <v>0.15199935112336768</v>
      </c>
      <c r="L982" s="44">
        <f t="shared" si="211"/>
        <v>0</v>
      </c>
      <c r="M982" s="44">
        <f t="shared" si="212"/>
        <v>2.0482111346900003</v>
      </c>
      <c r="N982" s="44">
        <f t="shared" si="213"/>
        <v>5.5932382134299994</v>
      </c>
      <c r="O982" s="44">
        <f t="shared" si="214"/>
        <v>1.72855065188</v>
      </c>
      <c r="P982" s="2">
        <v>4520567</v>
      </c>
      <c r="Q982" s="2">
        <v>3.3302101400000002</v>
      </c>
      <c r="R982" s="111">
        <v>0</v>
      </c>
      <c r="S982" s="111">
        <v>0.218592437</v>
      </c>
      <c r="T982" s="111">
        <v>0.59693043899999998</v>
      </c>
      <c r="U982" s="111">
        <v>0.18447712399999999</v>
      </c>
      <c r="V982" s="110">
        <f t="shared" si="215"/>
        <v>0.11877344253889204</v>
      </c>
      <c r="W982" s="110">
        <v>0.26615624999999998</v>
      </c>
      <c r="X982" s="110">
        <v>0.23471629499999999</v>
      </c>
      <c r="Y982" s="110">
        <f t="shared" si="216"/>
        <v>0.22166276478462499</v>
      </c>
      <c r="Z982" s="2" t="s">
        <v>532</v>
      </c>
      <c r="AA982" s="2">
        <v>0.17499999999999999</v>
      </c>
      <c r="AB982" s="2">
        <v>0.22500000000000001</v>
      </c>
      <c r="AC982" s="110">
        <v>0.26615624999999998</v>
      </c>
      <c r="AD982" s="44">
        <f t="shared" si="217"/>
        <v>0</v>
      </c>
      <c r="AE982" s="44">
        <f t="shared" si="218"/>
        <v>3.1399076694797703</v>
      </c>
      <c r="AF982" s="44">
        <f t="shared" si="219"/>
        <v>11.024272518670529</v>
      </c>
      <c r="AG982" s="44">
        <f t="shared" si="220"/>
        <v>4.0301655406894614</v>
      </c>
      <c r="AH982" s="44">
        <f t="shared" si="221"/>
        <v>15.05443805935999</v>
      </c>
      <c r="AI982" s="44">
        <v>132.838888889</v>
      </c>
      <c r="AJ982" s="111">
        <f t="shared" si="222"/>
        <v>0.11332854546788221</v>
      </c>
      <c r="AK982" s="2">
        <f t="shared" si="223"/>
        <v>2441</v>
      </c>
    </row>
    <row r="983" spans="1:37">
      <c r="A983" s="2">
        <v>182</v>
      </c>
      <c r="B983" s="2" t="s">
        <v>237</v>
      </c>
      <c r="C983" s="2" t="s">
        <v>8</v>
      </c>
      <c r="D983" s="2" t="s">
        <v>440</v>
      </c>
      <c r="E983" s="2" t="s">
        <v>767</v>
      </c>
      <c r="F983" s="2" t="s">
        <v>64</v>
      </c>
      <c r="H983" s="2" t="s">
        <v>881</v>
      </c>
      <c r="I983" s="2">
        <v>25117</v>
      </c>
      <c r="J983" s="2">
        <v>9960</v>
      </c>
      <c r="K983" s="110">
        <f t="shared" si="210"/>
        <v>0.39654417326910063</v>
      </c>
      <c r="L983" s="44">
        <f t="shared" si="211"/>
        <v>0</v>
      </c>
      <c r="M983" s="44">
        <f t="shared" si="212"/>
        <v>0</v>
      </c>
      <c r="N983" s="44">
        <f t="shared" si="213"/>
        <v>6.263771640599999</v>
      </c>
      <c r="O983" s="44">
        <f t="shared" si="214"/>
        <v>43.536228359400006</v>
      </c>
      <c r="P983" s="2">
        <v>2118528</v>
      </c>
      <c r="Q983" s="2">
        <v>55.271192808999999</v>
      </c>
      <c r="R983" s="111">
        <v>0</v>
      </c>
      <c r="S983" s="111">
        <v>0</v>
      </c>
      <c r="T983" s="111">
        <v>0.12577854699999999</v>
      </c>
      <c r="U983" s="111">
        <v>0.87422145299999998</v>
      </c>
      <c r="V983" s="110">
        <f t="shared" si="215"/>
        <v>0.39654417326910063</v>
      </c>
      <c r="W983" s="110">
        <v>0.29590624999999998</v>
      </c>
      <c r="X983" s="110">
        <v>0.26841055899999999</v>
      </c>
      <c r="Y983" s="110">
        <f t="shared" si="216"/>
        <v>0.26841055902553124</v>
      </c>
      <c r="Z983" s="2" t="s">
        <v>532</v>
      </c>
      <c r="AA983" s="2" t="s">
        <v>532</v>
      </c>
      <c r="AB983" s="2">
        <v>0.22500000000000001</v>
      </c>
      <c r="AC983" s="110">
        <v>0.27465624999999999</v>
      </c>
      <c r="AD983" s="44">
        <f t="shared" si="217"/>
        <v>0</v>
      </c>
      <c r="AE983" s="44">
        <f t="shared" si="218"/>
        <v>0</v>
      </c>
      <c r="AF983" s="44">
        <f t="shared" si="219"/>
        <v>12.345893903622599</v>
      </c>
      <c r="AG983" s="44">
        <f t="shared" si="220"/>
        <v>104.74767565014736</v>
      </c>
      <c r="AH983" s="44">
        <f t="shared" si="221"/>
        <v>117.09356955376995</v>
      </c>
      <c r="AI983" s="44">
        <v>132.838888889</v>
      </c>
      <c r="AJ983" s="111">
        <f t="shared" si="222"/>
        <v>0.88147055830625909</v>
      </c>
      <c r="AK983" s="2">
        <f t="shared" si="223"/>
        <v>16600</v>
      </c>
    </row>
    <row r="984" spans="1:37">
      <c r="A984" s="2">
        <v>183</v>
      </c>
      <c r="B984" s="2" t="s">
        <v>238</v>
      </c>
      <c r="C984" s="2" t="s">
        <v>8</v>
      </c>
      <c r="D984" s="2" t="s">
        <v>440</v>
      </c>
      <c r="E984" s="2" t="s">
        <v>767</v>
      </c>
      <c r="F984" s="2" t="s">
        <v>64</v>
      </c>
      <c r="H984" s="2" t="s">
        <v>881</v>
      </c>
      <c r="I984" s="2">
        <v>17786</v>
      </c>
      <c r="J984" s="2">
        <v>4584</v>
      </c>
      <c r="K984" s="110">
        <f t="shared" si="210"/>
        <v>0.25773079950522881</v>
      </c>
      <c r="L984" s="44">
        <f t="shared" si="211"/>
        <v>0</v>
      </c>
      <c r="M984" s="44">
        <f t="shared" si="212"/>
        <v>7.2700995443999998</v>
      </c>
      <c r="N984" s="44">
        <f t="shared" si="213"/>
        <v>10.52660633256</v>
      </c>
      <c r="O984" s="44">
        <f t="shared" si="214"/>
        <v>5.12329412304</v>
      </c>
      <c r="P984" s="2">
        <v>2083496</v>
      </c>
      <c r="Q984" s="2">
        <v>15.519785335</v>
      </c>
      <c r="R984" s="111">
        <v>0</v>
      </c>
      <c r="S984" s="111">
        <v>0.31719457000000001</v>
      </c>
      <c r="T984" s="111">
        <v>0.45927601800000001</v>
      </c>
      <c r="U984" s="111">
        <v>0.22352941200000001</v>
      </c>
      <c r="V984" s="110">
        <f t="shared" si="215"/>
        <v>0.17597998938041157</v>
      </c>
      <c r="W984" s="110">
        <v>0.26350000000000001</v>
      </c>
      <c r="X984" s="110">
        <v>0.235864563</v>
      </c>
      <c r="Y984" s="110">
        <f t="shared" si="216"/>
        <v>0.21655865386075002</v>
      </c>
      <c r="Z984" s="2" t="s">
        <v>532</v>
      </c>
      <c r="AA984" s="2">
        <v>0.17499999999999999</v>
      </c>
      <c r="AB984" s="2">
        <v>0.22500000000000001</v>
      </c>
      <c r="AC984" s="110">
        <v>0.25818750000000001</v>
      </c>
      <c r="AD984" s="44">
        <f t="shared" si="217"/>
        <v>0</v>
      </c>
      <c r="AE984" s="44">
        <f t="shared" si="218"/>
        <v>11.145062601565199</v>
      </c>
      <c r="AF984" s="44">
        <f t="shared" si="219"/>
        <v>20.747941081475762</v>
      </c>
      <c r="AG984" s="44">
        <f t="shared" si="220"/>
        <v>11.587469592197337</v>
      </c>
      <c r="AH984" s="44">
        <f t="shared" si="221"/>
        <v>32.335410673673096</v>
      </c>
      <c r="AI984" s="44">
        <v>132.838888889</v>
      </c>
      <c r="AJ984" s="111">
        <f t="shared" si="222"/>
        <v>0.24341825608532847</v>
      </c>
      <c r="AK984" s="2">
        <f t="shared" si="223"/>
        <v>5217</v>
      </c>
    </row>
    <row r="985" spans="1:37">
      <c r="A985" s="2">
        <v>184</v>
      </c>
      <c r="B985" s="2" t="s">
        <v>239</v>
      </c>
      <c r="C985" s="2" t="s">
        <v>8</v>
      </c>
      <c r="D985" s="2" t="s">
        <v>440</v>
      </c>
      <c r="E985" s="2" t="s">
        <v>767</v>
      </c>
      <c r="F985" s="2" t="s">
        <v>64</v>
      </c>
      <c r="H985" s="2" t="s">
        <v>881</v>
      </c>
      <c r="I985" s="2">
        <v>11684</v>
      </c>
      <c r="J985" s="2">
        <v>3558</v>
      </c>
      <c r="K985" s="110">
        <f t="shared" si="210"/>
        <v>0.30451900034234852</v>
      </c>
      <c r="L985" s="44">
        <f t="shared" si="211"/>
        <v>0</v>
      </c>
      <c r="M985" s="44">
        <f t="shared" si="212"/>
        <v>1.43176202457</v>
      </c>
      <c r="N985" s="44">
        <f t="shared" si="213"/>
        <v>10.85263992168</v>
      </c>
      <c r="O985" s="44">
        <f t="shared" si="214"/>
        <v>5.5055980359599994</v>
      </c>
      <c r="P985" s="2">
        <v>1241895</v>
      </c>
      <c r="Q985" s="2">
        <v>27.250845087999998</v>
      </c>
      <c r="R985" s="111">
        <v>0</v>
      </c>
      <c r="S985" s="111">
        <v>8.0481283000000001E-2</v>
      </c>
      <c r="T985" s="111">
        <v>0.61004159199999997</v>
      </c>
      <c r="U985" s="111">
        <v>0.30947712399999999</v>
      </c>
      <c r="V985" s="110">
        <f t="shared" si="215"/>
        <v>0.28001092019239987</v>
      </c>
      <c r="W985" s="110">
        <v>0.26721874999999995</v>
      </c>
      <c r="X985" s="110">
        <v>0.236169726</v>
      </c>
      <c r="Y985" s="110">
        <f t="shared" si="216"/>
        <v>0.23124670767774996</v>
      </c>
      <c r="Z985" s="2" t="s">
        <v>532</v>
      </c>
      <c r="AA985" s="2">
        <v>0.17499999999999999</v>
      </c>
      <c r="AB985" s="2">
        <v>0.22500000000000001</v>
      </c>
      <c r="AC985" s="110">
        <v>0.25818750000000001</v>
      </c>
      <c r="AD985" s="44">
        <f t="shared" si="217"/>
        <v>0</v>
      </c>
      <c r="AE985" s="44">
        <f t="shared" si="218"/>
        <v>2.1948911836658098</v>
      </c>
      <c r="AF985" s="44">
        <f t="shared" si="219"/>
        <v>21.390553285631277</v>
      </c>
      <c r="AG985" s="44">
        <f t="shared" si="220"/>
        <v>12.45213495388654</v>
      </c>
      <c r="AH985" s="44">
        <f t="shared" si="221"/>
        <v>33.84268823951782</v>
      </c>
      <c r="AI985" s="44">
        <v>132.838888889</v>
      </c>
      <c r="AJ985" s="111">
        <f t="shared" si="222"/>
        <v>0.25476491502271392</v>
      </c>
      <c r="AK985" s="2">
        <f t="shared" si="223"/>
        <v>5453</v>
      </c>
    </row>
    <row r="986" spans="1:37">
      <c r="A986" s="2">
        <v>185</v>
      </c>
      <c r="B986" s="2" t="s">
        <v>240</v>
      </c>
      <c r="C986" s="2" t="s">
        <v>8</v>
      </c>
      <c r="D986" s="2" t="s">
        <v>440</v>
      </c>
      <c r="E986" s="2" t="s">
        <v>767</v>
      </c>
      <c r="F986" s="2" t="s">
        <v>64</v>
      </c>
      <c r="H986" s="2" t="s">
        <v>881</v>
      </c>
      <c r="I986" s="2">
        <v>20218</v>
      </c>
      <c r="J986" s="2">
        <v>7400</v>
      </c>
      <c r="K986" s="110">
        <f t="shared" si="210"/>
        <v>0.36601048570580669</v>
      </c>
      <c r="L986" s="44">
        <f t="shared" si="211"/>
        <v>0</v>
      </c>
      <c r="M986" s="44">
        <f t="shared" si="212"/>
        <v>0</v>
      </c>
      <c r="N986" s="44">
        <f t="shared" si="213"/>
        <v>0</v>
      </c>
      <c r="O986" s="44">
        <f t="shared" si="214"/>
        <v>37</v>
      </c>
      <c r="P986" s="2">
        <v>1158945</v>
      </c>
      <c r="Q986" s="2">
        <v>79.145211485000004</v>
      </c>
      <c r="R986" s="111">
        <v>0</v>
      </c>
      <c r="S986" s="111">
        <v>0</v>
      </c>
      <c r="T986" s="111">
        <v>0</v>
      </c>
      <c r="U986" s="111">
        <v>1</v>
      </c>
      <c r="V986" s="110">
        <f t="shared" si="215"/>
        <v>0.36601048570580669</v>
      </c>
      <c r="W986" s="110">
        <v>0.32246875000000003</v>
      </c>
      <c r="X986" s="110">
        <v>0.28299687499999998</v>
      </c>
      <c r="Y986" s="110">
        <f t="shared" si="216"/>
        <v>0.28299687499999998</v>
      </c>
      <c r="Z986" s="2" t="s">
        <v>532</v>
      </c>
      <c r="AA986" s="2" t="s">
        <v>532</v>
      </c>
      <c r="AB986" s="2" t="s">
        <v>532</v>
      </c>
      <c r="AC986" s="110">
        <v>0.28299687499999998</v>
      </c>
      <c r="AD986" s="44">
        <f t="shared" si="217"/>
        <v>0</v>
      </c>
      <c r="AE986" s="44">
        <f t="shared" si="218"/>
        <v>0</v>
      </c>
      <c r="AF986" s="44">
        <f t="shared" si="219"/>
        <v>0</v>
      </c>
      <c r="AG986" s="44">
        <f t="shared" si="220"/>
        <v>91.724947124999986</v>
      </c>
      <c r="AH986" s="44">
        <f t="shared" si="221"/>
        <v>91.724947124999986</v>
      </c>
      <c r="AI986" s="44">
        <v>132.838888889</v>
      </c>
      <c r="AJ986" s="111">
        <f t="shared" si="222"/>
        <v>0.69049769907097935</v>
      </c>
      <c r="AK986" s="2">
        <f t="shared" si="223"/>
        <v>12333</v>
      </c>
    </row>
    <row r="987" spans="1:37">
      <c r="A987" s="2">
        <v>186</v>
      </c>
      <c r="B987" s="2" t="s">
        <v>241</v>
      </c>
      <c r="C987" s="2" t="s">
        <v>8</v>
      </c>
      <c r="D987" s="2" t="s">
        <v>440</v>
      </c>
      <c r="E987" s="2" t="s">
        <v>767</v>
      </c>
      <c r="F987" s="2" t="s">
        <v>64</v>
      </c>
      <c r="H987" s="2" t="s">
        <v>881</v>
      </c>
      <c r="I987" s="2">
        <v>29836</v>
      </c>
      <c r="J987" s="2">
        <v>11204</v>
      </c>
      <c r="K987" s="110">
        <f t="shared" si="210"/>
        <v>0.37551950663627831</v>
      </c>
      <c r="L987" s="44">
        <f t="shared" si="211"/>
        <v>0</v>
      </c>
      <c r="M987" s="44">
        <f t="shared" si="212"/>
        <v>0</v>
      </c>
      <c r="N987" s="44">
        <f t="shared" si="213"/>
        <v>15.652647075299999</v>
      </c>
      <c r="O987" s="44">
        <f t="shared" si="214"/>
        <v>40.367352924700008</v>
      </c>
      <c r="P987" s="2">
        <v>3450966</v>
      </c>
      <c r="Q987" s="2">
        <v>37.091527843999998</v>
      </c>
      <c r="R987" s="111">
        <v>0</v>
      </c>
      <c r="S987" s="111">
        <v>0</v>
      </c>
      <c r="T987" s="111">
        <v>0.27941176499999998</v>
      </c>
      <c r="U987" s="111">
        <v>0.72058823500000002</v>
      </c>
      <c r="V987" s="110">
        <f t="shared" si="215"/>
        <v>0.37551950663627831</v>
      </c>
      <c r="W987" s="110">
        <v>0.30228124999999995</v>
      </c>
      <c r="X987" s="110">
        <v>0.260836397</v>
      </c>
      <c r="Y987" s="110">
        <f t="shared" si="216"/>
        <v>0.26083639714713758</v>
      </c>
      <c r="Z987" s="2" t="s">
        <v>532</v>
      </c>
      <c r="AA987" s="2" t="s">
        <v>532</v>
      </c>
      <c r="AB987" s="2">
        <v>0.22500000000000001</v>
      </c>
      <c r="AC987" s="110">
        <v>0.27473214299999998</v>
      </c>
      <c r="AD987" s="44">
        <f t="shared" si="217"/>
        <v>0</v>
      </c>
      <c r="AE987" s="44">
        <f t="shared" si="218"/>
        <v>0</v>
      </c>
      <c r="AF987" s="44">
        <f t="shared" si="219"/>
        <v>30.8513673854163</v>
      </c>
      <c r="AG987" s="44">
        <f t="shared" si="220"/>
        <v>97.150234135863727</v>
      </c>
      <c r="AH987" s="44">
        <f t="shared" si="221"/>
        <v>128.00160152128004</v>
      </c>
      <c r="AI987" s="44">
        <v>132.838888889</v>
      </c>
      <c r="AJ987" s="111">
        <f t="shared" si="222"/>
        <v>0.9635853069219662</v>
      </c>
      <c r="AK987" s="2">
        <f t="shared" si="223"/>
        <v>18673</v>
      </c>
    </row>
    <row r="988" spans="1:37">
      <c r="A988" s="2">
        <v>187</v>
      </c>
      <c r="B988" s="2" t="s">
        <v>242</v>
      </c>
      <c r="C988" s="2" t="s">
        <v>8</v>
      </c>
      <c r="D988" s="2" t="s">
        <v>440</v>
      </c>
      <c r="E988" s="2" t="s">
        <v>767</v>
      </c>
      <c r="F988" s="2" t="s">
        <v>64</v>
      </c>
      <c r="H988" s="2" t="s">
        <v>881</v>
      </c>
      <c r="I988" s="2">
        <v>22365</v>
      </c>
      <c r="J988" s="2">
        <v>7985</v>
      </c>
      <c r="K988" s="110">
        <f t="shared" si="210"/>
        <v>0.35703107534093448</v>
      </c>
      <c r="L988" s="44">
        <f t="shared" si="211"/>
        <v>0</v>
      </c>
      <c r="M988" s="44">
        <f t="shared" si="212"/>
        <v>0</v>
      </c>
      <c r="N988" s="44">
        <f t="shared" si="213"/>
        <v>9.7794232560249998</v>
      </c>
      <c r="O988" s="44">
        <f t="shared" si="214"/>
        <v>30.145576743974999</v>
      </c>
      <c r="P988" s="2">
        <v>1684025</v>
      </c>
      <c r="Q988" s="2">
        <v>56.990708707000003</v>
      </c>
      <c r="R988" s="111">
        <v>0</v>
      </c>
      <c r="S988" s="111">
        <v>0</v>
      </c>
      <c r="T988" s="111">
        <v>0.24494485299999999</v>
      </c>
      <c r="U988" s="111">
        <v>0.75505514699999998</v>
      </c>
      <c r="V988" s="110">
        <f t="shared" si="215"/>
        <v>0.35703107534093448</v>
      </c>
      <c r="W988" s="110">
        <v>0.34318749999999998</v>
      </c>
      <c r="X988" s="110">
        <v>0.274412292</v>
      </c>
      <c r="Y988" s="110">
        <f t="shared" si="216"/>
        <v>0.2744122917479887</v>
      </c>
      <c r="Z988" s="2" t="s">
        <v>532</v>
      </c>
      <c r="AA988" s="2" t="s">
        <v>532</v>
      </c>
      <c r="AB988" s="2">
        <v>0.22500000000000001</v>
      </c>
      <c r="AC988" s="110">
        <v>0.290441964</v>
      </c>
      <c r="AD988" s="44">
        <f t="shared" si="217"/>
        <v>0</v>
      </c>
      <c r="AE988" s="44">
        <f t="shared" si="218"/>
        <v>0</v>
      </c>
      <c r="AF988" s="44">
        <f t="shared" si="219"/>
        <v>19.275243237625272</v>
      </c>
      <c r="AG988" s="44">
        <f t="shared" si="220"/>
        <v>76.69853491519153</v>
      </c>
      <c r="AH988" s="44">
        <f t="shared" si="221"/>
        <v>95.973778152816806</v>
      </c>
      <c r="AI988" s="44">
        <v>132.838888889</v>
      </c>
      <c r="AJ988" s="111">
        <f t="shared" si="222"/>
        <v>0.72248254223966268</v>
      </c>
      <c r="AK988" s="2">
        <f t="shared" si="223"/>
        <v>13308</v>
      </c>
    </row>
    <row r="989" spans="1:37">
      <c r="A989" s="2">
        <v>188</v>
      </c>
      <c r="B989" s="2" t="s">
        <v>243</v>
      </c>
      <c r="C989" s="2" t="s">
        <v>8</v>
      </c>
      <c r="D989" s="2" t="s">
        <v>440</v>
      </c>
      <c r="E989" s="2" t="s">
        <v>767</v>
      </c>
      <c r="F989" s="2" t="s">
        <v>64</v>
      </c>
      <c r="H989" s="2" t="s">
        <v>881</v>
      </c>
      <c r="I989" s="2">
        <v>13956</v>
      </c>
      <c r="J989" s="2">
        <v>3296</v>
      </c>
      <c r="K989" s="110">
        <f t="shared" si="210"/>
        <v>0.23617082258526798</v>
      </c>
      <c r="L989" s="44">
        <f t="shared" si="211"/>
        <v>0</v>
      </c>
      <c r="M989" s="44">
        <f t="shared" si="212"/>
        <v>5.0409411774400006</v>
      </c>
      <c r="N989" s="44">
        <f t="shared" si="213"/>
        <v>8.7532180011200023</v>
      </c>
      <c r="O989" s="44">
        <f t="shared" si="214"/>
        <v>2.6858408379199998</v>
      </c>
      <c r="P989" s="2">
        <v>1005159</v>
      </c>
      <c r="Q989" s="2">
        <v>23.282102327</v>
      </c>
      <c r="R989" s="111">
        <v>0</v>
      </c>
      <c r="S989" s="111">
        <v>0.305882353</v>
      </c>
      <c r="T989" s="111">
        <v>0.53114186900000004</v>
      </c>
      <c r="U989" s="111">
        <v>0.16297577899999999</v>
      </c>
      <c r="V989" s="110">
        <f t="shared" si="215"/>
        <v>0.16393033589911149</v>
      </c>
      <c r="W989" s="110">
        <v>0.26137500000000002</v>
      </c>
      <c r="X989" s="110">
        <v>0.23354069</v>
      </c>
      <c r="Y989" s="110">
        <f t="shared" si="216"/>
        <v>0.21563412653612501</v>
      </c>
      <c r="Z989" s="2" t="s">
        <v>532</v>
      </c>
      <c r="AA989" s="2">
        <v>0.17499999999999999</v>
      </c>
      <c r="AB989" s="2">
        <v>0.22500000000000001</v>
      </c>
      <c r="AC989" s="110">
        <v>0.26137500000000002</v>
      </c>
      <c r="AD989" s="44">
        <f t="shared" si="217"/>
        <v>0</v>
      </c>
      <c r="AE989" s="44">
        <f t="shared" si="218"/>
        <v>7.7277628250155201</v>
      </c>
      <c r="AF989" s="44">
        <f t="shared" si="219"/>
        <v>17.252592680207524</v>
      </c>
      <c r="AG989" s="44">
        <f t="shared" si="220"/>
        <v>6.1496220453393393</v>
      </c>
      <c r="AH989" s="44">
        <f t="shared" si="221"/>
        <v>23.402214725546862</v>
      </c>
      <c r="AI989" s="44">
        <v>132.838888889</v>
      </c>
      <c r="AJ989" s="111">
        <f t="shared" si="222"/>
        <v>0.17616990718058265</v>
      </c>
      <c r="AK989" s="2">
        <f t="shared" si="223"/>
        <v>3813</v>
      </c>
    </row>
    <row r="990" spans="1:37">
      <c r="A990" s="2">
        <v>189</v>
      </c>
      <c r="B990" s="2" t="s">
        <v>244</v>
      </c>
      <c r="C990" s="2" t="s">
        <v>8</v>
      </c>
      <c r="D990" s="2" t="s">
        <v>440</v>
      </c>
      <c r="E990" s="2" t="s">
        <v>767</v>
      </c>
      <c r="F990" s="2" t="s">
        <v>64</v>
      </c>
      <c r="H990" s="2" t="s">
        <v>881</v>
      </c>
      <c r="I990" s="2">
        <v>19933</v>
      </c>
      <c r="J990" s="2">
        <v>7225</v>
      </c>
      <c r="K990" s="110">
        <f t="shared" si="210"/>
        <v>0.36246425525510462</v>
      </c>
      <c r="L990" s="44">
        <f t="shared" si="211"/>
        <v>0</v>
      </c>
      <c r="M990" s="44">
        <f t="shared" si="212"/>
        <v>0</v>
      </c>
      <c r="N990" s="44">
        <f t="shared" si="213"/>
        <v>17.779166675875</v>
      </c>
      <c r="O990" s="44">
        <f t="shared" si="214"/>
        <v>18.345833324125</v>
      </c>
      <c r="P990" s="2">
        <v>2864624</v>
      </c>
      <c r="Q990" s="2">
        <v>27.432908351999998</v>
      </c>
      <c r="R990" s="111">
        <v>0</v>
      </c>
      <c r="S990" s="111">
        <v>0</v>
      </c>
      <c r="T990" s="111">
        <v>0.492156863</v>
      </c>
      <c r="U990" s="111">
        <v>0.50784313699999994</v>
      </c>
      <c r="V990" s="110">
        <f t="shared" si="215"/>
        <v>0.36246425525510462</v>
      </c>
      <c r="W990" s="110">
        <v>0.29165625000000001</v>
      </c>
      <c r="X990" s="110">
        <v>0.248329044</v>
      </c>
      <c r="Y990" s="110">
        <f t="shared" si="216"/>
        <v>0.24832904410593748</v>
      </c>
      <c r="Z990" s="2" t="s">
        <v>532</v>
      </c>
      <c r="AA990" s="2" t="s">
        <v>532</v>
      </c>
      <c r="AB990" s="2">
        <v>0.22500000000000001</v>
      </c>
      <c r="AC990" s="110">
        <v>0.2709375</v>
      </c>
      <c r="AD990" s="44">
        <f t="shared" si="217"/>
        <v>0</v>
      </c>
      <c r="AE990" s="44">
        <f t="shared" si="218"/>
        <v>0</v>
      </c>
      <c r="AF990" s="44">
        <f t="shared" si="219"/>
        <v>35.042737518149622</v>
      </c>
      <c r="AG990" s="44">
        <f t="shared" si="220"/>
        <v>43.542230134394828</v>
      </c>
      <c r="AH990" s="44">
        <f t="shared" si="221"/>
        <v>78.584967652544449</v>
      </c>
      <c r="AI990" s="44">
        <v>132.838888889</v>
      </c>
      <c r="AJ990" s="111">
        <f t="shared" si="222"/>
        <v>0.59158103707273513</v>
      </c>
      <c r="AK990" s="2">
        <f t="shared" si="223"/>
        <v>12042</v>
      </c>
    </row>
    <row r="991" spans="1:37">
      <c r="A991" s="2">
        <v>190</v>
      </c>
      <c r="B991" s="2" t="s">
        <v>245</v>
      </c>
      <c r="C991" s="2" t="s">
        <v>8</v>
      </c>
      <c r="D991" s="2" t="s">
        <v>440</v>
      </c>
      <c r="E991" s="2" t="s">
        <v>767</v>
      </c>
      <c r="F991" s="2" t="s">
        <v>64</v>
      </c>
      <c r="H991" s="2" t="s">
        <v>881</v>
      </c>
      <c r="I991" s="2">
        <v>9441</v>
      </c>
      <c r="J991" s="2">
        <v>3424</v>
      </c>
      <c r="K991" s="110">
        <f t="shared" si="210"/>
        <v>0.36267344560957526</v>
      </c>
      <c r="L991" s="44">
        <f t="shared" si="211"/>
        <v>0</v>
      </c>
      <c r="M991" s="44">
        <f t="shared" si="212"/>
        <v>0</v>
      </c>
      <c r="N991" s="44">
        <f t="shared" si="213"/>
        <v>5.6675032742399996</v>
      </c>
      <c r="O991" s="44">
        <f t="shared" si="214"/>
        <v>11.45249672576</v>
      </c>
      <c r="P991" s="2">
        <v>952557</v>
      </c>
      <c r="Q991" s="2">
        <v>40.896430502000001</v>
      </c>
      <c r="R991" s="111">
        <v>0</v>
      </c>
      <c r="S991" s="111">
        <v>0</v>
      </c>
      <c r="T991" s="111">
        <v>0.33104575200000003</v>
      </c>
      <c r="U991" s="111">
        <v>0.66895424800000003</v>
      </c>
      <c r="V991" s="110">
        <f t="shared" si="215"/>
        <v>0.36267344560957526</v>
      </c>
      <c r="W991" s="110">
        <v>0.29749999999999999</v>
      </c>
      <c r="X991" s="110">
        <v>0.25975774800000001</v>
      </c>
      <c r="Y991" s="110">
        <f t="shared" si="216"/>
        <v>0.25975774757934861</v>
      </c>
      <c r="Z991" s="2" t="s">
        <v>532</v>
      </c>
      <c r="AA991" s="2" t="s">
        <v>532</v>
      </c>
      <c r="AB991" s="2">
        <v>0.22500000000000001</v>
      </c>
      <c r="AC991" s="110">
        <v>0.276958333</v>
      </c>
      <c r="AD991" s="44">
        <f t="shared" si="217"/>
        <v>0</v>
      </c>
      <c r="AE991" s="44">
        <f t="shared" si="218"/>
        <v>0</v>
      </c>
      <c r="AF991" s="44">
        <f t="shared" si="219"/>
        <v>11.170648953527039</v>
      </c>
      <c r="AG991" s="44">
        <f t="shared" si="220"/>
        <v>27.785532160244962</v>
      </c>
      <c r="AH991" s="44">
        <f t="shared" si="221"/>
        <v>38.956181113772004</v>
      </c>
      <c r="AI991" s="44">
        <v>132.838888889</v>
      </c>
      <c r="AJ991" s="111">
        <f t="shared" si="222"/>
        <v>0.29325885995872591</v>
      </c>
      <c r="AK991" s="2">
        <f t="shared" si="223"/>
        <v>5707</v>
      </c>
    </row>
    <row r="992" spans="1:37">
      <c r="A992" s="2">
        <v>191</v>
      </c>
      <c r="B992" s="2" t="s">
        <v>246</v>
      </c>
      <c r="C992" s="2" t="s">
        <v>8</v>
      </c>
      <c r="D992" s="2" t="s">
        <v>440</v>
      </c>
      <c r="E992" s="2" t="s">
        <v>767</v>
      </c>
      <c r="F992" s="2" t="s">
        <v>64</v>
      </c>
      <c r="H992" s="2" t="s">
        <v>881</v>
      </c>
      <c r="I992" s="2">
        <v>17982</v>
      </c>
      <c r="J992" s="2">
        <v>7160</v>
      </c>
      <c r="K992" s="110">
        <f t="shared" si="210"/>
        <v>0.39817595373150927</v>
      </c>
      <c r="L992" s="44">
        <f t="shared" si="211"/>
        <v>0</v>
      </c>
      <c r="M992" s="44">
        <f t="shared" si="212"/>
        <v>0</v>
      </c>
      <c r="N992" s="44">
        <f t="shared" si="213"/>
        <v>0</v>
      </c>
      <c r="O992" s="44">
        <f t="shared" si="214"/>
        <v>35.799999999999997</v>
      </c>
      <c r="P992" s="2">
        <v>2062006</v>
      </c>
      <c r="Q992" s="2">
        <v>43.476957354</v>
      </c>
      <c r="R992" s="111">
        <v>0</v>
      </c>
      <c r="S992" s="111">
        <v>0</v>
      </c>
      <c r="T992" s="111">
        <v>0</v>
      </c>
      <c r="U992" s="111">
        <v>1</v>
      </c>
      <c r="V992" s="110">
        <f t="shared" si="215"/>
        <v>0.39817595373150927</v>
      </c>
      <c r="W992" s="110">
        <v>0.32087499999999997</v>
      </c>
      <c r="X992" s="110">
        <v>0.28586562500000001</v>
      </c>
      <c r="Y992" s="110">
        <f t="shared" si="216"/>
        <v>0.28586562500000001</v>
      </c>
      <c r="Z992" s="2" t="s">
        <v>532</v>
      </c>
      <c r="AA992" s="2" t="s">
        <v>532</v>
      </c>
      <c r="AB992" s="2" t="s">
        <v>532</v>
      </c>
      <c r="AC992" s="110">
        <v>0.28586562500000001</v>
      </c>
      <c r="AD992" s="44">
        <f t="shared" si="217"/>
        <v>0</v>
      </c>
      <c r="AE992" s="44">
        <f t="shared" si="218"/>
        <v>0</v>
      </c>
      <c r="AF992" s="44">
        <f t="shared" si="219"/>
        <v>0</v>
      </c>
      <c r="AG992" s="44">
        <f t="shared" si="220"/>
        <v>89.649746925000002</v>
      </c>
      <c r="AH992" s="44">
        <f t="shared" si="221"/>
        <v>89.649746925000002</v>
      </c>
      <c r="AI992" s="44">
        <v>132.838888889</v>
      </c>
      <c r="AJ992" s="111">
        <f t="shared" si="222"/>
        <v>0.67487576623673218</v>
      </c>
      <c r="AK992" s="2">
        <f t="shared" si="223"/>
        <v>11933</v>
      </c>
    </row>
    <row r="993" spans="1:37">
      <c r="A993" s="2">
        <v>192</v>
      </c>
      <c r="B993" s="2" t="s">
        <v>247</v>
      </c>
      <c r="C993" s="2" t="s">
        <v>8</v>
      </c>
      <c r="D993" s="2" t="s">
        <v>440</v>
      </c>
      <c r="E993" s="2" t="s">
        <v>767</v>
      </c>
      <c r="F993" s="2" t="s">
        <v>64</v>
      </c>
      <c r="H993" s="2" t="s">
        <v>881</v>
      </c>
      <c r="I993" s="2">
        <v>24027</v>
      </c>
      <c r="J993" s="2">
        <v>9778</v>
      </c>
      <c r="K993" s="110">
        <f t="shared" si="210"/>
        <v>0.406958837973946</v>
      </c>
      <c r="L993" s="44">
        <f t="shared" si="211"/>
        <v>0</v>
      </c>
      <c r="M993" s="44">
        <f t="shared" si="212"/>
        <v>0</v>
      </c>
      <c r="N993" s="44">
        <f t="shared" si="213"/>
        <v>0</v>
      </c>
      <c r="O993" s="44">
        <f t="shared" si="214"/>
        <v>48.89</v>
      </c>
      <c r="P993" s="2">
        <v>1414734</v>
      </c>
      <c r="Q993" s="2">
        <v>89.900085219000005</v>
      </c>
      <c r="R993" s="111">
        <v>0</v>
      </c>
      <c r="S993" s="111">
        <v>0</v>
      </c>
      <c r="T993" s="111">
        <v>0</v>
      </c>
      <c r="U993" s="111">
        <v>1</v>
      </c>
      <c r="V993" s="110">
        <f t="shared" si="215"/>
        <v>0.406958837973946</v>
      </c>
      <c r="W993" s="110">
        <v>0.34265625</v>
      </c>
      <c r="X993" s="110">
        <v>0.29696875</v>
      </c>
      <c r="Y993" s="110">
        <f t="shared" si="216"/>
        <v>0.29696875</v>
      </c>
      <c r="Z993" s="2" t="s">
        <v>532</v>
      </c>
      <c r="AA993" s="2" t="s">
        <v>532</v>
      </c>
      <c r="AB993" s="2" t="s">
        <v>532</v>
      </c>
      <c r="AC993" s="110">
        <v>0.29696875</v>
      </c>
      <c r="AD993" s="44">
        <f t="shared" si="217"/>
        <v>0</v>
      </c>
      <c r="AE993" s="44">
        <f t="shared" si="218"/>
        <v>0</v>
      </c>
      <c r="AF993" s="44">
        <f t="shared" si="219"/>
        <v>0</v>
      </c>
      <c r="AG993" s="44">
        <f t="shared" si="220"/>
        <v>127.1847071625</v>
      </c>
      <c r="AH993" s="44">
        <f t="shared" si="221"/>
        <v>127.1847071625</v>
      </c>
      <c r="AI993" s="44">
        <v>132.838888889</v>
      </c>
      <c r="AJ993" s="111">
        <f t="shared" si="222"/>
        <v>0.9574357947902995</v>
      </c>
      <c r="AK993" s="2">
        <f t="shared" si="223"/>
        <v>16297</v>
      </c>
    </row>
    <row r="994" spans="1:37">
      <c r="A994" s="2">
        <v>193</v>
      </c>
      <c r="B994" s="2" t="s">
        <v>248</v>
      </c>
      <c r="C994" s="2" t="s">
        <v>8</v>
      </c>
      <c r="D994" s="2" t="s">
        <v>440</v>
      </c>
      <c r="E994" s="2" t="s">
        <v>767</v>
      </c>
      <c r="F994" s="2" t="s">
        <v>64</v>
      </c>
      <c r="H994" s="2" t="s">
        <v>881</v>
      </c>
      <c r="I994" s="2">
        <v>18154</v>
      </c>
      <c r="J994" s="2">
        <v>5952</v>
      </c>
      <c r="K994" s="110">
        <f t="shared" si="210"/>
        <v>0.32786162829128568</v>
      </c>
      <c r="L994" s="44">
        <f t="shared" si="211"/>
        <v>0</v>
      </c>
      <c r="M994" s="44">
        <f t="shared" si="212"/>
        <v>0</v>
      </c>
      <c r="N994" s="44">
        <f t="shared" si="213"/>
        <v>0</v>
      </c>
      <c r="O994" s="44">
        <f t="shared" si="214"/>
        <v>29.76</v>
      </c>
      <c r="P994" s="2">
        <v>2277059</v>
      </c>
      <c r="Q994" s="2">
        <v>35.143032165999998</v>
      </c>
      <c r="R994" s="111">
        <v>0</v>
      </c>
      <c r="S994" s="111">
        <v>0</v>
      </c>
      <c r="T994" s="111">
        <v>0</v>
      </c>
      <c r="U994" s="111">
        <v>1</v>
      </c>
      <c r="V994" s="110">
        <f t="shared" si="215"/>
        <v>0.32786162829128568</v>
      </c>
      <c r="W994" s="110">
        <v>0.35593750000000002</v>
      </c>
      <c r="X994" s="110">
        <v>0.30695624999999999</v>
      </c>
      <c r="Y994" s="110">
        <f t="shared" si="216"/>
        <v>0.30695624999999999</v>
      </c>
      <c r="Z994" s="2" t="s">
        <v>532</v>
      </c>
      <c r="AA994" s="2" t="s">
        <v>532</v>
      </c>
      <c r="AB994" s="2" t="s">
        <v>532</v>
      </c>
      <c r="AC994" s="110">
        <v>0.30695624999999999</v>
      </c>
      <c r="AD994" s="44">
        <f t="shared" si="217"/>
        <v>0</v>
      </c>
      <c r="AE994" s="44">
        <f t="shared" si="218"/>
        <v>0</v>
      </c>
      <c r="AF994" s="44">
        <f t="shared" si="219"/>
        <v>0</v>
      </c>
      <c r="AG994" s="44">
        <f t="shared" si="220"/>
        <v>80.022757680000012</v>
      </c>
      <c r="AH994" s="44">
        <f t="shared" si="221"/>
        <v>80.022757680000012</v>
      </c>
      <c r="AI994" s="44">
        <v>132.838888889</v>
      </c>
      <c r="AJ994" s="111">
        <f t="shared" si="222"/>
        <v>0.60240459965655779</v>
      </c>
      <c r="AK994" s="2">
        <f t="shared" si="223"/>
        <v>9920</v>
      </c>
    </row>
    <row r="995" spans="1:37">
      <c r="A995" s="2">
        <v>194</v>
      </c>
      <c r="B995" s="2" t="s">
        <v>249</v>
      </c>
      <c r="C995" s="2" t="s">
        <v>7</v>
      </c>
      <c r="D995" s="2" t="s">
        <v>441</v>
      </c>
      <c r="E995" s="2" t="s">
        <v>767</v>
      </c>
      <c r="F995" s="2" t="s">
        <v>64</v>
      </c>
      <c r="H995" s="2" t="s">
        <v>881</v>
      </c>
      <c r="I995" s="2">
        <v>21220</v>
      </c>
      <c r="J995" s="2">
        <v>4989</v>
      </c>
      <c r="K995" s="110">
        <f t="shared" si="210"/>
        <v>0.23510838831291234</v>
      </c>
      <c r="L995" s="44">
        <f t="shared" si="211"/>
        <v>4.1922273646800008</v>
      </c>
      <c r="M995" s="44">
        <f t="shared" si="212"/>
        <v>7.0432941132450004</v>
      </c>
      <c r="N995" s="44">
        <f t="shared" si="213"/>
        <v>8.7843793802249976</v>
      </c>
      <c r="O995" s="44">
        <f t="shared" si="214"/>
        <v>4.9250991418499996</v>
      </c>
      <c r="P995" s="2">
        <v>3603778</v>
      </c>
      <c r="Q995" s="2">
        <v>8.1815881620000006</v>
      </c>
      <c r="R995" s="111">
        <v>0.168058824</v>
      </c>
      <c r="S995" s="111">
        <v>0.28235294100000002</v>
      </c>
      <c r="T995" s="111">
        <v>0.35214990499999999</v>
      </c>
      <c r="U995" s="111">
        <v>0.19743833</v>
      </c>
      <c r="V995" s="110">
        <f t="shared" si="215"/>
        <v>0.12921280416658812</v>
      </c>
      <c r="W995" s="110">
        <v>0.28209374999999998</v>
      </c>
      <c r="X995" s="110">
        <v>0.245510801</v>
      </c>
      <c r="Y995" s="110">
        <f t="shared" si="216"/>
        <v>0.2011474946034375</v>
      </c>
      <c r="Z995" s="2">
        <v>0.1</v>
      </c>
      <c r="AA995" s="2">
        <v>0.17499999999999999</v>
      </c>
      <c r="AB995" s="2">
        <v>0.22500000000000001</v>
      </c>
      <c r="AC995" s="110">
        <v>0.28209374999999998</v>
      </c>
      <c r="AD995" s="44">
        <f t="shared" si="217"/>
        <v>3.6723911714596813</v>
      </c>
      <c r="AE995" s="44">
        <f t="shared" si="218"/>
        <v>10.797369875604586</v>
      </c>
      <c r="AF995" s="44">
        <f t="shared" si="219"/>
        <v>17.314011758423472</v>
      </c>
      <c r="AG995" s="44">
        <f t="shared" si="220"/>
        <v>12.170615649765134</v>
      </c>
      <c r="AH995" s="44">
        <f t="shared" si="221"/>
        <v>29.484627408188608</v>
      </c>
      <c r="AI995" s="44">
        <v>46.353055556000001</v>
      </c>
      <c r="AJ995" s="111">
        <f t="shared" si="222"/>
        <v>0.6360881079903713</v>
      </c>
      <c r="AK995" s="2">
        <f t="shared" si="223"/>
        <v>4570</v>
      </c>
    </row>
    <row r="996" spans="1:37">
      <c r="A996" s="2">
        <v>195</v>
      </c>
      <c r="B996" s="2" t="s">
        <v>250</v>
      </c>
      <c r="C996" s="2" t="s">
        <v>7</v>
      </c>
      <c r="D996" s="2" t="s">
        <v>441</v>
      </c>
      <c r="E996" s="2" t="s">
        <v>767</v>
      </c>
      <c r="F996" s="2" t="s">
        <v>64</v>
      </c>
      <c r="H996" s="2" t="s">
        <v>881</v>
      </c>
      <c r="I996" s="2">
        <v>4913</v>
      </c>
      <c r="J996" s="2">
        <v>790</v>
      </c>
      <c r="K996" s="110">
        <f t="shared" si="210"/>
        <v>0.16079788316710766</v>
      </c>
      <c r="L996" s="44">
        <f t="shared" si="211"/>
        <v>0</v>
      </c>
      <c r="M996" s="44">
        <f t="shared" si="212"/>
        <v>1.2473128339500001</v>
      </c>
      <c r="N996" s="44">
        <f t="shared" si="213"/>
        <v>1.9627324139000002</v>
      </c>
      <c r="O996" s="44">
        <f t="shared" si="214"/>
        <v>0.73995475214999995</v>
      </c>
      <c r="P996" s="2">
        <v>441929</v>
      </c>
      <c r="Q996" s="2">
        <v>12.774506384</v>
      </c>
      <c r="R996" s="111">
        <v>0</v>
      </c>
      <c r="S996" s="111">
        <v>0.31577540100000001</v>
      </c>
      <c r="T996" s="111">
        <v>0.49689428200000002</v>
      </c>
      <c r="U996" s="111">
        <v>0.187330317</v>
      </c>
      <c r="V996" s="110">
        <f t="shared" si="215"/>
        <v>0.11002186713006309</v>
      </c>
      <c r="W996" s="110">
        <v>0.27412500000000001</v>
      </c>
      <c r="X996" s="110">
        <v>0.23844968</v>
      </c>
      <c r="Y996" s="110">
        <f t="shared" si="216"/>
        <v>0.21841383177262502</v>
      </c>
      <c r="Z996" s="2" t="s">
        <v>532</v>
      </c>
      <c r="AA996" s="2">
        <v>0.17499999999999999</v>
      </c>
      <c r="AB996" s="2">
        <v>0.22500000000000001</v>
      </c>
      <c r="AC996" s="110">
        <v>0.27412500000000001</v>
      </c>
      <c r="AD996" s="44">
        <f t="shared" si="217"/>
        <v>0</v>
      </c>
      <c r="AE996" s="44">
        <f t="shared" si="218"/>
        <v>1.9121305744453503</v>
      </c>
      <c r="AF996" s="44">
        <f t="shared" si="219"/>
        <v>3.8685455877969006</v>
      </c>
      <c r="AG996" s="44">
        <f t="shared" si="220"/>
        <v>1.77687924475412</v>
      </c>
      <c r="AH996" s="44">
        <f t="shared" si="221"/>
        <v>5.6454248325510203</v>
      </c>
      <c r="AI996" s="44">
        <v>46.353055556000001</v>
      </c>
      <c r="AJ996" s="111">
        <f t="shared" si="222"/>
        <v>0.12179185956210969</v>
      </c>
      <c r="AK996" s="2">
        <f t="shared" si="223"/>
        <v>901</v>
      </c>
    </row>
    <row r="997" spans="1:37">
      <c r="A997" s="2">
        <v>196</v>
      </c>
      <c r="B997" s="2" t="s">
        <v>251</v>
      </c>
      <c r="C997" s="2" t="s">
        <v>7</v>
      </c>
      <c r="D997" s="2" t="s">
        <v>441</v>
      </c>
      <c r="E997" s="2" t="s">
        <v>767</v>
      </c>
      <c r="F997" s="2" t="s">
        <v>64</v>
      </c>
      <c r="H997" s="2" t="s">
        <v>881</v>
      </c>
      <c r="I997" s="2">
        <v>28111</v>
      </c>
      <c r="J997" s="193">
        <v>4681</v>
      </c>
      <c r="K997" s="110">
        <f t="shared" si="210"/>
        <v>0.16651844473693572</v>
      </c>
      <c r="L997" s="44">
        <f t="shared" si="211"/>
        <v>6.3490033860399997</v>
      </c>
      <c r="M997" s="44">
        <f t="shared" si="212"/>
        <v>11.686614254135</v>
      </c>
      <c r="N997" s="44">
        <f t="shared" si="213"/>
        <v>5.3693823598249999</v>
      </c>
      <c r="O997" s="44">
        <f t="shared" si="214"/>
        <v>0</v>
      </c>
      <c r="P997" s="2">
        <v>2256364</v>
      </c>
      <c r="Q997" s="193">
        <v>4.6903126520000002</v>
      </c>
      <c r="R997" s="111">
        <v>0.271266968</v>
      </c>
      <c r="S997" s="111">
        <v>0.49932126700000001</v>
      </c>
      <c r="T997" s="111">
        <v>0.22941176499999999</v>
      </c>
      <c r="U997" s="111">
        <v>0</v>
      </c>
      <c r="V997" s="110">
        <f t="shared" si="215"/>
        <v>3.8201290312155384E-2</v>
      </c>
      <c r="W997" s="110">
        <v>0.23109374999999999</v>
      </c>
      <c r="X997" s="110">
        <v>0.22500000000000001</v>
      </c>
      <c r="Y997" s="110">
        <f t="shared" si="216"/>
        <v>0.16612556565</v>
      </c>
      <c r="Z997" s="2">
        <v>0.1</v>
      </c>
      <c r="AA997" s="2">
        <v>0.17499999999999999</v>
      </c>
      <c r="AB997" s="2">
        <v>0.22500000000000001</v>
      </c>
      <c r="AC997" s="110"/>
      <c r="AD997" s="44">
        <f t="shared" si="217"/>
        <v>5.5617269661710393</v>
      </c>
      <c r="AE997" s="44">
        <f t="shared" si="218"/>
        <v>17.915579651588953</v>
      </c>
      <c r="AF997" s="44">
        <f t="shared" si="219"/>
        <v>10.583052631215075</v>
      </c>
      <c r="AG997" s="44">
        <f t="shared" si="220"/>
        <v>0</v>
      </c>
      <c r="AH997" s="44">
        <f t="shared" si="221"/>
        <v>10.583052631215075</v>
      </c>
      <c r="AI997" s="44">
        <v>46.353055556000001</v>
      </c>
      <c r="AJ997" s="111">
        <f t="shared" si="222"/>
        <v>0.2283140238388274</v>
      </c>
      <c r="AK997" s="2">
        <f t="shared" si="223"/>
        <v>1790</v>
      </c>
    </row>
    <row r="998" spans="1:37">
      <c r="A998" s="2">
        <v>197</v>
      </c>
      <c r="B998" s="2" t="s">
        <v>252</v>
      </c>
      <c r="C998" s="2" t="s">
        <v>7</v>
      </c>
      <c r="D998" s="2" t="s">
        <v>441</v>
      </c>
      <c r="E998" s="2" t="s">
        <v>767</v>
      </c>
      <c r="F998" s="2" t="s">
        <v>64</v>
      </c>
      <c r="H998" s="2" t="s">
        <v>881</v>
      </c>
      <c r="I998" s="2">
        <v>2767</v>
      </c>
      <c r="J998" s="193">
        <v>305</v>
      </c>
      <c r="K998" s="110">
        <f t="shared" si="210"/>
        <v>0.11022768341163715</v>
      </c>
      <c r="L998" s="44">
        <f t="shared" si="211"/>
        <v>0</v>
      </c>
      <c r="M998" s="44">
        <f t="shared" si="212"/>
        <v>0.19010746532500003</v>
      </c>
      <c r="N998" s="44">
        <f t="shared" si="213"/>
        <v>1.334892534675</v>
      </c>
      <c r="O998" s="44">
        <f t="shared" si="214"/>
        <v>0</v>
      </c>
      <c r="P998" s="2">
        <v>2812678</v>
      </c>
      <c r="Q998" s="193">
        <v>0.93543348500000001</v>
      </c>
      <c r="R998" s="111">
        <v>0</v>
      </c>
      <c r="S998" s="111">
        <v>0.12466063300000001</v>
      </c>
      <c r="T998" s="111">
        <v>0.87533936700000003</v>
      </c>
      <c r="U998" s="111">
        <v>0</v>
      </c>
      <c r="V998" s="110">
        <f t="shared" si="215"/>
        <v>9.6486630623418862E-2</v>
      </c>
      <c r="W998" s="110">
        <v>0.23321874999999997</v>
      </c>
      <c r="X998" s="110">
        <v>0.22500000000000001</v>
      </c>
      <c r="Y998" s="110">
        <f t="shared" si="216"/>
        <v>0.21876696835000001</v>
      </c>
      <c r="Z998" s="2" t="s">
        <v>532</v>
      </c>
      <c r="AA998" s="2">
        <v>0.17499999999999999</v>
      </c>
      <c r="AB998" s="2">
        <v>0.22500000000000001</v>
      </c>
      <c r="AC998" s="110"/>
      <c r="AD998" s="44">
        <f t="shared" si="217"/>
        <v>0</v>
      </c>
      <c r="AE998" s="44">
        <f t="shared" si="218"/>
        <v>0.29143474434322508</v>
      </c>
      <c r="AF998" s="44">
        <f t="shared" si="219"/>
        <v>2.631073185844425</v>
      </c>
      <c r="AG998" s="44">
        <f t="shared" si="220"/>
        <v>0</v>
      </c>
      <c r="AH998" s="44">
        <f t="shared" si="221"/>
        <v>2.631073185844425</v>
      </c>
      <c r="AI998" s="44">
        <v>46.353055556000001</v>
      </c>
      <c r="AJ998" s="111">
        <f t="shared" si="222"/>
        <v>5.6761591103002385E-2</v>
      </c>
      <c r="AK998" s="2">
        <f t="shared" si="223"/>
        <v>445</v>
      </c>
    </row>
    <row r="999" spans="1:37">
      <c r="A999" s="2">
        <v>198</v>
      </c>
      <c r="B999" s="2" t="s">
        <v>253</v>
      </c>
      <c r="C999" s="2" t="s">
        <v>7</v>
      </c>
      <c r="D999" s="2" t="s">
        <v>441</v>
      </c>
      <c r="E999" s="2" t="s">
        <v>767</v>
      </c>
      <c r="F999" s="2" t="s">
        <v>64</v>
      </c>
      <c r="H999" s="2" t="s">
        <v>881</v>
      </c>
      <c r="I999" s="2">
        <v>31456</v>
      </c>
      <c r="J999" s="193">
        <v>13331</v>
      </c>
      <c r="K999" s="110">
        <f t="shared" si="210"/>
        <v>0.42379832146490337</v>
      </c>
      <c r="L999" s="44">
        <f t="shared" si="211"/>
        <v>0</v>
      </c>
      <c r="M999" s="44">
        <f t="shared" si="212"/>
        <v>47.125271700654999</v>
      </c>
      <c r="N999" s="44">
        <f t="shared" si="213"/>
        <v>19.529728299344999</v>
      </c>
      <c r="O999" s="44">
        <f t="shared" si="214"/>
        <v>0</v>
      </c>
      <c r="P999" s="2">
        <v>724391</v>
      </c>
      <c r="Q999" s="193">
        <v>53.138559786000002</v>
      </c>
      <c r="R999" s="111">
        <v>0</v>
      </c>
      <c r="S999" s="111">
        <v>0.70700280100000001</v>
      </c>
      <c r="T999" s="111">
        <v>0.29299719899999999</v>
      </c>
      <c r="U999" s="111">
        <v>0</v>
      </c>
      <c r="V999" s="110">
        <f t="shared" si="215"/>
        <v>0.12417172113011826</v>
      </c>
      <c r="W999" s="110">
        <v>0.22631249999999997</v>
      </c>
      <c r="X999" s="110">
        <v>0.22500000000000001</v>
      </c>
      <c r="Y999" s="110">
        <f t="shared" si="216"/>
        <v>0.18964985995</v>
      </c>
      <c r="Z999" s="2" t="s">
        <v>532</v>
      </c>
      <c r="AA999" s="2">
        <v>0.17499999999999999</v>
      </c>
      <c r="AB999" s="2">
        <v>0.22500000000000001</v>
      </c>
      <c r="AC999" s="110"/>
      <c r="AD999" s="44">
        <f t="shared" si="217"/>
        <v>0</v>
      </c>
      <c r="AE999" s="44">
        <f t="shared" si="218"/>
        <v>72.243041517104089</v>
      </c>
      <c r="AF999" s="44">
        <f t="shared" si="219"/>
        <v>38.493094478008992</v>
      </c>
      <c r="AG999" s="44">
        <f t="shared" si="220"/>
        <v>0</v>
      </c>
      <c r="AH999" s="44">
        <f t="shared" si="221"/>
        <v>38.493094478008992</v>
      </c>
      <c r="AI999" s="44">
        <v>46.353055556000001</v>
      </c>
      <c r="AJ999" s="111">
        <f t="shared" si="222"/>
        <v>0.83043273018980934</v>
      </c>
      <c r="AK999" s="2">
        <f t="shared" si="223"/>
        <v>6510</v>
      </c>
    </row>
    <row r="1000" spans="1:37">
      <c r="A1000" s="2">
        <v>199</v>
      </c>
      <c r="B1000" s="2" t="s">
        <v>254</v>
      </c>
      <c r="C1000" s="2" t="s">
        <v>6</v>
      </c>
      <c r="D1000" s="2" t="s">
        <v>442</v>
      </c>
      <c r="E1000" s="2" t="s">
        <v>767</v>
      </c>
      <c r="F1000" s="2" t="s">
        <v>64</v>
      </c>
      <c r="H1000" s="2" t="s">
        <v>881</v>
      </c>
      <c r="I1000" s="2">
        <v>34125</v>
      </c>
      <c r="J1000" s="193">
        <v>16359</v>
      </c>
      <c r="K1000" s="110">
        <f t="shared" si="210"/>
        <v>0.47938461538461541</v>
      </c>
      <c r="L1000" s="44">
        <f t="shared" si="211"/>
        <v>46.502213066084991</v>
      </c>
      <c r="M1000" s="44">
        <f t="shared" si="212"/>
        <v>25.170193051395</v>
      </c>
      <c r="N1000" s="44">
        <f t="shared" si="213"/>
        <v>10.122593882519999</v>
      </c>
      <c r="O1000" s="44">
        <f t="shared" si="214"/>
        <v>0</v>
      </c>
      <c r="P1000" s="2">
        <v>2576777</v>
      </c>
      <c r="Q1000" s="193">
        <v>7.7428634919999997</v>
      </c>
      <c r="R1000" s="111">
        <v>0.56852146299999995</v>
      </c>
      <c r="S1000" s="111">
        <v>0.307722881</v>
      </c>
      <c r="T1000" s="111">
        <v>0.12375565600000001</v>
      </c>
      <c r="U1000" s="111">
        <v>0</v>
      </c>
      <c r="V1000" s="110">
        <f t="shared" si="215"/>
        <v>5.9326557553230776E-2</v>
      </c>
      <c r="W1000" s="110">
        <v>0.22500000000000001</v>
      </c>
      <c r="X1000" s="110">
        <v>0.22500000000000001</v>
      </c>
      <c r="Y1000" s="110">
        <f t="shared" si="216"/>
        <v>0.13854867307499999</v>
      </c>
      <c r="Z1000" s="2">
        <v>0.1</v>
      </c>
      <c r="AA1000" s="2">
        <v>0.17499999999999999</v>
      </c>
      <c r="AB1000" s="2">
        <v>0.22500000000000001</v>
      </c>
      <c r="AC1000" s="110"/>
      <c r="AD1000" s="44">
        <f t="shared" si="217"/>
        <v>40.735938645890457</v>
      </c>
      <c r="AE1000" s="44">
        <f t="shared" si="218"/>
        <v>38.585905947788532</v>
      </c>
      <c r="AF1000" s="44">
        <f t="shared" si="219"/>
        <v>19.951632542446919</v>
      </c>
      <c r="AG1000" s="44">
        <f t="shared" si="220"/>
        <v>0</v>
      </c>
      <c r="AH1000" s="44">
        <f t="shared" si="221"/>
        <v>19.951632542446919</v>
      </c>
      <c r="AI1000" s="44">
        <v>43.256944443999998</v>
      </c>
      <c r="AJ1000" s="111">
        <f t="shared" si="222"/>
        <v>0.46123536460778225</v>
      </c>
      <c r="AK1000" s="2">
        <f t="shared" si="223"/>
        <v>3374</v>
      </c>
    </row>
    <row r="1001" spans="1:37">
      <c r="A1001" s="2">
        <v>200</v>
      </c>
      <c r="B1001" s="2" t="s">
        <v>255</v>
      </c>
      <c r="C1001" s="2" t="s">
        <v>6</v>
      </c>
      <c r="D1001" s="2" t="s">
        <v>442</v>
      </c>
      <c r="E1001" s="2" t="s">
        <v>767</v>
      </c>
      <c r="F1001" s="2" t="s">
        <v>64</v>
      </c>
      <c r="H1001" s="2" t="s">
        <v>881</v>
      </c>
      <c r="I1001" s="2">
        <v>34131</v>
      </c>
      <c r="J1001" s="193">
        <v>15024</v>
      </c>
      <c r="K1001" s="110">
        <f t="shared" si="210"/>
        <v>0.44018634086314495</v>
      </c>
      <c r="L1001" s="44">
        <f t="shared" si="211"/>
        <v>48.480806703119995</v>
      </c>
      <c r="M1001" s="44">
        <f t="shared" si="212"/>
        <v>15.87235254576</v>
      </c>
      <c r="N1001" s="44">
        <f t="shared" si="213"/>
        <v>10.76684075112</v>
      </c>
      <c r="O1001" s="44">
        <f t="shared" si="214"/>
        <v>0</v>
      </c>
      <c r="P1001" s="2">
        <v>2341749</v>
      </c>
      <c r="Q1001" s="193">
        <v>9.0622193539999998</v>
      </c>
      <c r="R1001" s="111">
        <v>0.64537815099999996</v>
      </c>
      <c r="S1001" s="111">
        <v>0.21129329799999999</v>
      </c>
      <c r="T1001" s="111">
        <v>0.143328551</v>
      </c>
      <c r="U1001" s="111">
        <v>0</v>
      </c>
      <c r="V1001" s="110">
        <f t="shared" si="215"/>
        <v>6.309127040590666E-2</v>
      </c>
      <c r="W1001" s="110">
        <v>0.22500000000000001</v>
      </c>
      <c r="X1001" s="110">
        <v>0.22500000000000001</v>
      </c>
      <c r="Y1001" s="110">
        <f t="shared" si="216"/>
        <v>0.133763066225</v>
      </c>
      <c r="Z1001" s="2">
        <v>0.1</v>
      </c>
      <c r="AA1001" s="2">
        <v>0.17499999999999999</v>
      </c>
      <c r="AB1001" s="2">
        <v>0.22500000000000001</v>
      </c>
      <c r="AC1001" s="110"/>
      <c r="AD1001" s="44">
        <f t="shared" si="217"/>
        <v>42.469186671933123</v>
      </c>
      <c r="AE1001" s="44">
        <f t="shared" si="218"/>
        <v>24.332316452650076</v>
      </c>
      <c r="AF1001" s="44">
        <f t="shared" si="219"/>
        <v>21.221443120457518</v>
      </c>
      <c r="AG1001" s="44">
        <f t="shared" si="220"/>
        <v>0</v>
      </c>
      <c r="AH1001" s="44">
        <f t="shared" si="221"/>
        <v>21.221443120457518</v>
      </c>
      <c r="AI1001" s="44">
        <v>43.256944443999998</v>
      </c>
      <c r="AJ1001" s="111">
        <f t="shared" si="222"/>
        <v>0.49059043335644253</v>
      </c>
      <c r="AK1001" s="2">
        <f t="shared" si="223"/>
        <v>3589</v>
      </c>
    </row>
    <row r="1002" spans="1:37">
      <c r="A1002" s="2">
        <v>201</v>
      </c>
      <c r="B1002" s="2" t="s">
        <v>256</v>
      </c>
      <c r="C1002" s="2" t="s">
        <v>6</v>
      </c>
      <c r="D1002" s="2" t="s">
        <v>442</v>
      </c>
      <c r="E1002" s="2" t="s">
        <v>767</v>
      </c>
      <c r="F1002" s="2" t="s">
        <v>64</v>
      </c>
      <c r="H1002" s="2" t="s">
        <v>881</v>
      </c>
      <c r="I1002" s="2">
        <v>36750</v>
      </c>
      <c r="J1002" s="193">
        <v>16040</v>
      </c>
      <c r="K1002" s="110">
        <f t="shared" si="210"/>
        <v>0.43646258503401358</v>
      </c>
      <c r="L1002" s="44">
        <f t="shared" si="211"/>
        <v>0</v>
      </c>
      <c r="M1002" s="44">
        <f t="shared" si="212"/>
        <v>32.128563987199996</v>
      </c>
      <c r="N1002" s="44">
        <f t="shared" si="213"/>
        <v>33.877471753199998</v>
      </c>
      <c r="O1002" s="44">
        <f t="shared" si="214"/>
        <v>14.1939641794</v>
      </c>
      <c r="P1002" s="2">
        <v>3256282</v>
      </c>
      <c r="Q1002" s="193">
        <v>30.770187687</v>
      </c>
      <c r="R1002" s="111">
        <v>0</v>
      </c>
      <c r="S1002" s="111">
        <v>0.40060553599999998</v>
      </c>
      <c r="T1002" s="111">
        <v>0.42241236599999998</v>
      </c>
      <c r="U1002" s="111">
        <v>0.176982097</v>
      </c>
      <c r="V1002" s="110">
        <f t="shared" si="215"/>
        <v>0.2616132567760544</v>
      </c>
      <c r="W1002" s="110">
        <v>0.26881250000000001</v>
      </c>
      <c r="X1002" s="110">
        <v>0.237936436</v>
      </c>
      <c r="Y1002" s="110">
        <f t="shared" si="216"/>
        <v>0.21272375109981251</v>
      </c>
      <c r="Z1002" s="2" t="s">
        <v>532</v>
      </c>
      <c r="AA1002" s="2">
        <v>0.17499999999999999</v>
      </c>
      <c r="AB1002" s="2">
        <v>0.22500000000000001</v>
      </c>
      <c r="AC1002" s="110">
        <v>0.26881250000000001</v>
      </c>
      <c r="AD1002" s="44">
        <f t="shared" si="217"/>
        <v>0</v>
      </c>
      <c r="AE1002" s="44">
        <f t="shared" si="218"/>
        <v>49.253088592377594</v>
      </c>
      <c r="AF1002" s="44">
        <f t="shared" si="219"/>
        <v>66.772496825557198</v>
      </c>
      <c r="AG1002" s="44">
        <f t="shared" si="220"/>
        <v>33.423911364740675</v>
      </c>
      <c r="AH1002" s="44">
        <f t="shared" si="221"/>
        <v>100.19640819029787</v>
      </c>
      <c r="AI1002" s="44">
        <v>43.256944443999998</v>
      </c>
      <c r="AJ1002" s="111">
        <f t="shared" si="222"/>
        <v>2.3163080397417142</v>
      </c>
      <c r="AK1002" s="2">
        <f t="shared" si="223"/>
        <v>16024</v>
      </c>
    </row>
    <row r="1003" spans="1:37">
      <c r="A1003" s="2">
        <v>202</v>
      </c>
      <c r="B1003" s="2" t="s">
        <v>257</v>
      </c>
      <c r="C1003" s="2" t="s">
        <v>6</v>
      </c>
      <c r="D1003" s="2" t="s">
        <v>442</v>
      </c>
      <c r="E1003" s="2" t="s">
        <v>767</v>
      </c>
      <c r="F1003" s="2" t="s">
        <v>64</v>
      </c>
      <c r="H1003" s="2" t="s">
        <v>881</v>
      </c>
      <c r="I1003" s="2">
        <v>35518</v>
      </c>
      <c r="J1003" s="193">
        <v>17310</v>
      </c>
      <c r="K1003" s="110">
        <f t="shared" si="210"/>
        <v>0.48735852243932654</v>
      </c>
      <c r="L1003" s="44">
        <f t="shared" si="211"/>
        <v>0</v>
      </c>
      <c r="M1003" s="44">
        <f t="shared" si="212"/>
        <v>26.901776434949998</v>
      </c>
      <c r="N1003" s="44">
        <f t="shared" si="213"/>
        <v>42.160032347849999</v>
      </c>
      <c r="O1003" s="44">
        <f t="shared" si="214"/>
        <v>17.488191217199997</v>
      </c>
      <c r="P1003" s="2">
        <v>2469801</v>
      </c>
      <c r="Q1003" s="193">
        <v>49.792028553999998</v>
      </c>
      <c r="R1003" s="111">
        <v>0</v>
      </c>
      <c r="S1003" s="111">
        <v>0.31082352899999999</v>
      </c>
      <c r="T1003" s="111">
        <v>0.48711764699999999</v>
      </c>
      <c r="U1003" s="111">
        <v>0.202058824</v>
      </c>
      <c r="V1003" s="110">
        <f t="shared" si="215"/>
        <v>0.33587602660650939</v>
      </c>
      <c r="W1003" s="110">
        <v>0.27040624999999996</v>
      </c>
      <c r="X1003" s="110">
        <v>0.23535323</v>
      </c>
      <c r="Y1003" s="110">
        <f t="shared" si="216"/>
        <v>0.21659402577249998</v>
      </c>
      <c r="Z1003" s="2" t="s">
        <v>532</v>
      </c>
      <c r="AA1003" s="2">
        <v>0.17499999999999999</v>
      </c>
      <c r="AB1003" s="2">
        <v>0.22500000000000001</v>
      </c>
      <c r="AC1003" s="110">
        <v>0.2603125</v>
      </c>
      <c r="AD1003" s="44">
        <f t="shared" si="217"/>
        <v>0</v>
      </c>
      <c r="AE1003" s="44">
        <f t="shared" si="218"/>
        <v>41.240423274778337</v>
      </c>
      <c r="AF1003" s="44">
        <f t="shared" si="219"/>
        <v>83.097423757612361</v>
      </c>
      <c r="AG1003" s="44">
        <f t="shared" si="220"/>
        <v>39.878978239751802</v>
      </c>
      <c r="AH1003" s="44">
        <f t="shared" si="221"/>
        <v>122.97640199736416</v>
      </c>
      <c r="AI1003" s="44">
        <v>43.256944443999998</v>
      </c>
      <c r="AJ1003" s="111">
        <f t="shared" si="222"/>
        <v>2.8429285419493318</v>
      </c>
      <c r="AK1003" s="2">
        <f t="shared" si="223"/>
        <v>19883</v>
      </c>
    </row>
    <row r="1004" spans="1:37">
      <c r="A1004" s="2">
        <v>203</v>
      </c>
      <c r="B1004" s="2" t="s">
        <v>258</v>
      </c>
      <c r="C1004" s="2" t="s">
        <v>6</v>
      </c>
      <c r="D1004" s="2" t="s">
        <v>442</v>
      </c>
      <c r="E1004" s="2" t="s">
        <v>767</v>
      </c>
      <c r="F1004" s="2" t="s">
        <v>64</v>
      </c>
      <c r="H1004" s="2" t="s">
        <v>881</v>
      </c>
      <c r="I1004" s="2">
        <v>34411</v>
      </c>
      <c r="J1004" s="2">
        <v>20175</v>
      </c>
      <c r="K1004" s="110">
        <f t="shared" si="210"/>
        <v>0.58629508006160824</v>
      </c>
      <c r="L1004" s="44">
        <f t="shared" si="211"/>
        <v>10.103115349125</v>
      </c>
      <c r="M1004" s="44">
        <f t="shared" si="212"/>
        <v>58.432546445250004</v>
      </c>
      <c r="N1004" s="44">
        <f t="shared" si="213"/>
        <v>32.339338205624998</v>
      </c>
      <c r="O1004" s="44">
        <f t="shared" si="214"/>
        <v>0</v>
      </c>
      <c r="P1004" s="2">
        <v>3031386</v>
      </c>
      <c r="Q1004" s="2">
        <v>21.026961152999998</v>
      </c>
      <c r="R1004" s="111">
        <v>0.100154799</v>
      </c>
      <c r="S1004" s="111">
        <v>0.57925696599999998</v>
      </c>
      <c r="T1004" s="111">
        <v>0.320588235</v>
      </c>
      <c r="U1004" s="111">
        <v>0</v>
      </c>
      <c r="V1004" s="110">
        <f t="shared" si="215"/>
        <v>0.18795930490613469</v>
      </c>
      <c r="W1004" s="110">
        <v>0.23746875000000003</v>
      </c>
      <c r="X1004" s="110">
        <v>0.22500000000000001</v>
      </c>
      <c r="Y1004" s="110">
        <f t="shared" si="216"/>
        <v>0.18351780182499999</v>
      </c>
      <c r="Z1004" s="2">
        <v>0.1</v>
      </c>
      <c r="AA1004" s="2">
        <v>0.17499999999999999</v>
      </c>
      <c r="AB1004" s="2">
        <v>0.22500000000000001</v>
      </c>
      <c r="AC1004" s="110"/>
      <c r="AD1004" s="44">
        <f t="shared" si="217"/>
        <v>8.8503290458334991</v>
      </c>
      <c r="AE1004" s="44">
        <f t="shared" si="218"/>
        <v>89.577093700568255</v>
      </c>
      <c r="AF1004" s="44">
        <f t="shared" si="219"/>
        <v>63.740835603286875</v>
      </c>
      <c r="AG1004" s="44">
        <f t="shared" si="220"/>
        <v>0</v>
      </c>
      <c r="AH1004" s="44">
        <f t="shared" si="221"/>
        <v>63.740835603286875</v>
      </c>
      <c r="AI1004" s="44">
        <v>43.256944443999998</v>
      </c>
      <c r="AJ1004" s="111">
        <f t="shared" si="222"/>
        <v>1.4735399465351768</v>
      </c>
      <c r="AK1004" s="2">
        <f t="shared" si="223"/>
        <v>10780</v>
      </c>
    </row>
    <row r="1005" spans="1:37">
      <c r="A1005" s="2">
        <v>204</v>
      </c>
      <c r="B1005" s="2" t="s">
        <v>259</v>
      </c>
      <c r="C1005" s="2" t="s">
        <v>6</v>
      </c>
      <c r="D1005" s="2" t="s">
        <v>442</v>
      </c>
      <c r="E1005" s="2" t="s">
        <v>767</v>
      </c>
      <c r="F1005" s="2" t="s">
        <v>64</v>
      </c>
      <c r="H1005" s="2" t="s">
        <v>881</v>
      </c>
      <c r="I1005" s="2">
        <v>1795</v>
      </c>
      <c r="J1005" s="2">
        <v>660</v>
      </c>
      <c r="K1005" s="110">
        <f t="shared" si="210"/>
        <v>0.36768802228412256</v>
      </c>
      <c r="L1005" s="44">
        <f t="shared" si="211"/>
        <v>0.30330882450000002</v>
      </c>
      <c r="M1005" s="44">
        <f t="shared" si="212"/>
        <v>2.9966911755000001</v>
      </c>
      <c r="N1005" s="44">
        <f t="shared" si="213"/>
        <v>0</v>
      </c>
      <c r="O1005" s="44">
        <f t="shared" si="214"/>
        <v>0</v>
      </c>
      <c r="P1005" s="2">
        <v>2288538</v>
      </c>
      <c r="Q1005" s="2">
        <v>0</v>
      </c>
      <c r="R1005" s="111">
        <v>9.1911765000000006E-2</v>
      </c>
      <c r="S1005" s="111">
        <v>0.90808823500000002</v>
      </c>
      <c r="T1005" s="111">
        <v>0</v>
      </c>
      <c r="U1005" s="111">
        <v>0</v>
      </c>
      <c r="V1005" s="110">
        <f t="shared" si="215"/>
        <v>0</v>
      </c>
      <c r="W1005" s="110">
        <v>0.17796875000000001</v>
      </c>
      <c r="X1005" s="110"/>
      <c r="Y1005" s="110">
        <f t="shared" si="216"/>
        <v>0.16810661762500001</v>
      </c>
      <c r="Z1005" s="2">
        <v>0.1</v>
      </c>
      <c r="AA1005" s="2">
        <v>0.17499999999999999</v>
      </c>
      <c r="AB1005" s="2" t="s">
        <v>532</v>
      </c>
      <c r="AC1005" s="110"/>
      <c r="AD1005" s="44">
        <f t="shared" si="217"/>
        <v>0.26569853026200002</v>
      </c>
      <c r="AE1005" s="44">
        <f t="shared" si="218"/>
        <v>4.5939275720415003</v>
      </c>
      <c r="AF1005" s="44">
        <f t="shared" si="219"/>
        <v>0</v>
      </c>
      <c r="AG1005" s="44">
        <f t="shared" si="220"/>
        <v>0</v>
      </c>
      <c r="AH1005" s="44">
        <f t="shared" si="221"/>
        <v>0</v>
      </c>
      <c r="AI1005" s="44">
        <v>43.256944443999998</v>
      </c>
      <c r="AJ1005" s="111">
        <f t="shared" si="222"/>
        <v>0</v>
      </c>
      <c r="AK1005" s="2">
        <f t="shared" si="223"/>
        <v>0</v>
      </c>
    </row>
    <row r="1006" spans="1:37">
      <c r="A1006" s="2">
        <v>205</v>
      </c>
      <c r="B1006" s="2" t="s">
        <v>260</v>
      </c>
      <c r="C1006" s="2" t="s">
        <v>6</v>
      </c>
      <c r="D1006" s="2" t="s">
        <v>442</v>
      </c>
      <c r="E1006" s="2" t="s">
        <v>767</v>
      </c>
      <c r="F1006" s="2" t="s">
        <v>64</v>
      </c>
      <c r="H1006" s="2" t="s">
        <v>881</v>
      </c>
      <c r="I1006" s="2">
        <v>29203</v>
      </c>
      <c r="J1006" s="193">
        <v>14265</v>
      </c>
      <c r="K1006" s="110">
        <f t="shared" si="210"/>
        <v>0.48847721124541998</v>
      </c>
      <c r="L1006" s="44">
        <f t="shared" si="211"/>
        <v>18.822276852974998</v>
      </c>
      <c r="M1006" s="44">
        <f t="shared" si="212"/>
        <v>40.283072369774992</v>
      </c>
      <c r="N1006" s="44">
        <f t="shared" si="213"/>
        <v>12.219650705925</v>
      </c>
      <c r="O1006" s="44">
        <f t="shared" si="214"/>
        <v>0</v>
      </c>
      <c r="P1006" s="2">
        <v>1993741</v>
      </c>
      <c r="Q1006" s="193">
        <v>12.080271008</v>
      </c>
      <c r="R1006" s="111">
        <v>0.26389452299999999</v>
      </c>
      <c r="S1006" s="111">
        <v>0.56478194699999995</v>
      </c>
      <c r="T1006" s="111">
        <v>0.171323529</v>
      </c>
      <c r="U1006" s="111">
        <v>0</v>
      </c>
      <c r="V1006" s="110">
        <f t="shared" si="215"/>
        <v>8.3687639666643832E-2</v>
      </c>
      <c r="W1006" s="110">
        <v>0.22500000000000001</v>
      </c>
      <c r="X1006" s="110">
        <v>0.22500000000000001</v>
      </c>
      <c r="Y1006" s="110">
        <f t="shared" si="216"/>
        <v>0.16377408704999999</v>
      </c>
      <c r="Z1006" s="2">
        <v>0.1</v>
      </c>
      <c r="AA1006" s="2">
        <v>0.17499999999999999</v>
      </c>
      <c r="AB1006" s="2">
        <v>0.22500000000000001</v>
      </c>
      <c r="AC1006" s="110"/>
      <c r="AD1006" s="44">
        <f t="shared" si="217"/>
        <v>16.4883145232061</v>
      </c>
      <c r="AE1006" s="44">
        <f t="shared" si="218"/>
        <v>61.753949942865063</v>
      </c>
      <c r="AF1006" s="44">
        <f t="shared" si="219"/>
        <v>24.084931541378175</v>
      </c>
      <c r="AG1006" s="44">
        <f t="shared" si="220"/>
        <v>0</v>
      </c>
      <c r="AH1006" s="44">
        <f t="shared" si="221"/>
        <v>24.084931541378175</v>
      </c>
      <c r="AI1006" s="44">
        <v>43.256944443999998</v>
      </c>
      <c r="AJ1006" s="111">
        <f t="shared" si="222"/>
        <v>0.55678762915300883</v>
      </c>
      <c r="AK1006" s="2">
        <f t="shared" si="223"/>
        <v>4073</v>
      </c>
    </row>
    <row r="1007" spans="1:37">
      <c r="A1007" s="2">
        <v>206</v>
      </c>
      <c r="B1007" s="2" t="s">
        <v>261</v>
      </c>
      <c r="C1007" s="2" t="s">
        <v>6</v>
      </c>
      <c r="D1007" s="2" t="s">
        <v>442</v>
      </c>
      <c r="E1007" s="2" t="s">
        <v>767</v>
      </c>
      <c r="F1007" s="2" t="s">
        <v>64</v>
      </c>
      <c r="H1007" s="2" t="s">
        <v>881</v>
      </c>
      <c r="I1007" s="2">
        <v>31965</v>
      </c>
      <c r="J1007" s="193">
        <v>14653</v>
      </c>
      <c r="K1007" s="110">
        <f t="shared" si="210"/>
        <v>0.45840763334897544</v>
      </c>
      <c r="L1007" s="44">
        <f t="shared" si="211"/>
        <v>30.149471005324997</v>
      </c>
      <c r="M1007" s="44">
        <f t="shared" si="212"/>
        <v>33.682061669625</v>
      </c>
      <c r="N1007" s="44">
        <f t="shared" si="213"/>
        <v>9.4334673250500014</v>
      </c>
      <c r="O1007" s="44">
        <f t="shared" si="214"/>
        <v>0</v>
      </c>
      <c r="P1007" s="2">
        <v>1802040</v>
      </c>
      <c r="Q1007" s="193">
        <v>10.317953036</v>
      </c>
      <c r="R1007" s="111">
        <v>0.41151260499999998</v>
      </c>
      <c r="S1007" s="111">
        <v>0.45972922500000002</v>
      </c>
      <c r="T1007" s="111">
        <v>0.12875817000000001</v>
      </c>
      <c r="U1007" s="111">
        <v>0</v>
      </c>
      <c r="V1007" s="110">
        <f t="shared" si="215"/>
        <v>5.9023727984045052E-2</v>
      </c>
      <c r="W1007" s="110">
        <v>0.22500000000000001</v>
      </c>
      <c r="X1007" s="110">
        <v>0.22500000000000001</v>
      </c>
      <c r="Y1007" s="110">
        <f t="shared" si="216"/>
        <v>0.150574463125</v>
      </c>
      <c r="Z1007" s="2">
        <v>0.1</v>
      </c>
      <c r="AA1007" s="2">
        <v>0.17499999999999999</v>
      </c>
      <c r="AB1007" s="2">
        <v>0.22500000000000001</v>
      </c>
      <c r="AC1007" s="110"/>
      <c r="AD1007" s="44">
        <f t="shared" si="217"/>
        <v>26.410936600664698</v>
      </c>
      <c r="AE1007" s="44">
        <f t="shared" si="218"/>
        <v>51.634600539535121</v>
      </c>
      <c r="AF1007" s="44">
        <f t="shared" si="219"/>
        <v>18.59336409767355</v>
      </c>
      <c r="AG1007" s="44">
        <f t="shared" si="220"/>
        <v>0</v>
      </c>
      <c r="AH1007" s="44">
        <f t="shared" si="221"/>
        <v>18.59336409767355</v>
      </c>
      <c r="AI1007" s="44">
        <v>43.256944443999998</v>
      </c>
      <c r="AJ1007" s="111">
        <f t="shared" si="222"/>
        <v>0.42983535560964853</v>
      </c>
      <c r="AK1007" s="2">
        <f t="shared" si="223"/>
        <v>3144</v>
      </c>
    </row>
    <row r="1008" spans="1:37">
      <c r="A1008" s="2">
        <v>217</v>
      </c>
      <c r="B1008" s="2" t="s">
        <v>270</v>
      </c>
      <c r="C1008" s="2" t="s">
        <v>5</v>
      </c>
      <c r="D1008" s="2" t="s">
        <v>447</v>
      </c>
      <c r="E1008" s="2" t="s">
        <v>767</v>
      </c>
      <c r="F1008" s="2" t="s">
        <v>64</v>
      </c>
      <c r="H1008" s="2" t="s">
        <v>881</v>
      </c>
      <c r="I1008" s="2">
        <v>2056</v>
      </c>
      <c r="J1008" s="193">
        <v>489</v>
      </c>
      <c r="K1008" s="110">
        <f t="shared" si="210"/>
        <v>0.23784046692607003</v>
      </c>
      <c r="L1008" s="44">
        <f t="shared" si="211"/>
        <v>0</v>
      </c>
      <c r="M1008" s="44">
        <f t="shared" si="212"/>
        <v>0</v>
      </c>
      <c r="N1008" s="44">
        <f t="shared" si="213"/>
        <v>0.85187782905000009</v>
      </c>
      <c r="O1008" s="44">
        <f t="shared" si="214"/>
        <v>1.5931221709500003</v>
      </c>
      <c r="P1008" s="2">
        <v>633288</v>
      </c>
      <c r="Q1008" s="193">
        <v>8.7956214159999995</v>
      </c>
      <c r="R1008" s="111">
        <v>0</v>
      </c>
      <c r="S1008" s="111">
        <v>0</v>
      </c>
      <c r="T1008" s="111">
        <v>0.34841629000000002</v>
      </c>
      <c r="U1008" s="111">
        <v>0.65158371000000004</v>
      </c>
      <c r="V1008" s="110">
        <f t="shared" si="215"/>
        <v>0.23784046692607003</v>
      </c>
      <c r="W1008" s="110">
        <v>0.30174999999999996</v>
      </c>
      <c r="X1008" s="110">
        <v>0.26006674200000002</v>
      </c>
      <c r="Y1008" s="110">
        <f t="shared" si="216"/>
        <v>0.26006674184233669</v>
      </c>
      <c r="Z1008" s="2" t="s">
        <v>532</v>
      </c>
      <c r="AA1008" s="2" t="s">
        <v>532</v>
      </c>
      <c r="AB1008" s="2">
        <v>0.22500000000000001</v>
      </c>
      <c r="AC1008" s="110">
        <v>0.278817708</v>
      </c>
      <c r="AD1008" s="44">
        <f t="shared" si="217"/>
        <v>0</v>
      </c>
      <c r="AE1008" s="44">
        <f t="shared" si="218"/>
        <v>0</v>
      </c>
      <c r="AF1008" s="44">
        <f t="shared" si="219"/>
        <v>1.6790512010575502</v>
      </c>
      <c r="AG1008" s="44">
        <f t="shared" si="220"/>
        <v>3.8911102890699865</v>
      </c>
      <c r="AH1008" s="44">
        <f t="shared" si="221"/>
        <v>5.5701614901275365</v>
      </c>
      <c r="AI1008" s="44">
        <v>24.986944443999999</v>
      </c>
      <c r="AJ1008" s="111">
        <f t="shared" si="222"/>
        <v>0.22292287488817281</v>
      </c>
      <c r="AK1008" s="2">
        <f t="shared" si="223"/>
        <v>815</v>
      </c>
    </row>
    <row r="1009" spans="1:37">
      <c r="A1009" s="2">
        <v>218</v>
      </c>
      <c r="B1009" s="2" t="s">
        <v>271</v>
      </c>
      <c r="C1009" s="2" t="s">
        <v>5</v>
      </c>
      <c r="D1009" s="2" t="s">
        <v>447</v>
      </c>
      <c r="E1009" s="2" t="s">
        <v>767</v>
      </c>
      <c r="F1009" s="2" t="s">
        <v>64</v>
      </c>
      <c r="H1009" s="2" t="s">
        <v>881</v>
      </c>
      <c r="I1009" s="2">
        <v>15000</v>
      </c>
      <c r="J1009" s="193">
        <v>6576</v>
      </c>
      <c r="K1009" s="110">
        <f t="shared" si="210"/>
        <v>0.43840000000000001</v>
      </c>
      <c r="L1009" s="44">
        <f t="shared" si="211"/>
        <v>0</v>
      </c>
      <c r="M1009" s="44">
        <f t="shared" si="212"/>
        <v>3.8066951848800001</v>
      </c>
      <c r="N1009" s="44">
        <f t="shared" si="213"/>
        <v>14.384755800240001</v>
      </c>
      <c r="O1009" s="44">
        <f t="shared" si="214"/>
        <v>14.68854901488</v>
      </c>
      <c r="P1009" s="2">
        <v>1832159</v>
      </c>
      <c r="Q1009" s="193">
        <v>34.353411563999998</v>
      </c>
      <c r="R1009" s="111">
        <v>0</v>
      </c>
      <c r="S1009" s="111">
        <v>0.115775401</v>
      </c>
      <c r="T1009" s="111">
        <v>0.437492573</v>
      </c>
      <c r="U1009" s="111">
        <v>0.446732026</v>
      </c>
      <c r="V1009" s="110">
        <f t="shared" si="215"/>
        <v>0.38764406420159997</v>
      </c>
      <c r="W1009" s="110">
        <v>0.28740624999999997</v>
      </c>
      <c r="X1009" s="110">
        <v>0.247135153</v>
      </c>
      <c r="Y1009" s="110">
        <f t="shared" si="216"/>
        <v>0.23878367683912499</v>
      </c>
      <c r="Z1009" s="2" t="s">
        <v>532</v>
      </c>
      <c r="AA1009" s="2">
        <v>0.17499999999999999</v>
      </c>
      <c r="AB1009" s="2">
        <v>0.22500000000000001</v>
      </c>
      <c r="AC1009" s="110">
        <v>0.26881250000000001</v>
      </c>
      <c r="AD1009" s="44">
        <f t="shared" si="217"/>
        <v>0</v>
      </c>
      <c r="AE1009" s="44">
        <f t="shared" si="218"/>
        <v>5.8356637184210394</v>
      </c>
      <c r="AF1009" s="44">
        <f t="shared" si="219"/>
        <v>28.352353682273041</v>
      </c>
      <c r="AG1009" s="44">
        <f t="shared" si="220"/>
        <v>34.588558498866888</v>
      </c>
      <c r="AH1009" s="44">
        <f t="shared" si="221"/>
        <v>62.940912181139929</v>
      </c>
      <c r="AI1009" s="44">
        <v>24.986944443999999</v>
      </c>
      <c r="AJ1009" s="111">
        <f t="shared" si="222"/>
        <v>2.5189519399701408</v>
      </c>
      <c r="AK1009" s="2">
        <f t="shared" si="223"/>
        <v>9691</v>
      </c>
    </row>
    <row r="1010" spans="1:37">
      <c r="A1010" s="2">
        <v>219</v>
      </c>
      <c r="B1010" s="2" t="s">
        <v>272</v>
      </c>
      <c r="C1010" s="2" t="s">
        <v>5</v>
      </c>
      <c r="D1010" s="2" t="s">
        <v>447</v>
      </c>
      <c r="E1010" s="2" t="s">
        <v>767</v>
      </c>
      <c r="F1010" s="2" t="s">
        <v>64</v>
      </c>
      <c r="H1010" s="2" t="s">
        <v>881</v>
      </c>
      <c r="I1010" s="2">
        <v>16261</v>
      </c>
      <c r="J1010" s="193">
        <v>3466</v>
      </c>
      <c r="K1010" s="110">
        <f t="shared" si="210"/>
        <v>0.21314802287682183</v>
      </c>
      <c r="L1010" s="44">
        <f t="shared" si="211"/>
        <v>9.5081384841300007</v>
      </c>
      <c r="M1010" s="44">
        <f t="shared" si="212"/>
        <v>5.6692036774899996</v>
      </c>
      <c r="N1010" s="44">
        <f t="shared" si="213"/>
        <v>2.1526578383800001</v>
      </c>
      <c r="O1010" s="44">
        <f t="shared" si="214"/>
        <v>0</v>
      </c>
      <c r="P1010" s="2">
        <v>1343458</v>
      </c>
      <c r="Q1010" s="193">
        <v>3.15818478</v>
      </c>
      <c r="R1010" s="111">
        <v>0.54865196100000002</v>
      </c>
      <c r="S1010" s="111">
        <v>0.32713235299999999</v>
      </c>
      <c r="T1010" s="111">
        <v>0.12421568600000001</v>
      </c>
      <c r="U1010" s="111">
        <v>0</v>
      </c>
      <c r="V1010" s="110">
        <f t="shared" si="215"/>
        <v>2.647632788118812E-2</v>
      </c>
      <c r="W1010" s="110">
        <v>0.22500000000000001</v>
      </c>
      <c r="X1010" s="110">
        <v>0.22500000000000001</v>
      </c>
      <c r="Y1010" s="110">
        <f t="shared" si="216"/>
        <v>0.14006188722500001</v>
      </c>
      <c r="Z1010" s="2">
        <v>0.1</v>
      </c>
      <c r="AA1010" s="2">
        <v>0.17499999999999999</v>
      </c>
      <c r="AB1010" s="2">
        <v>0.22500000000000001</v>
      </c>
      <c r="AC1010" s="110"/>
      <c r="AD1010" s="44">
        <f t="shared" si="217"/>
        <v>8.32912931209788</v>
      </c>
      <c r="AE1010" s="44">
        <f t="shared" si="218"/>
        <v>8.6908892375921685</v>
      </c>
      <c r="AF1010" s="44">
        <f t="shared" si="219"/>
        <v>4.2428885994469798</v>
      </c>
      <c r="AG1010" s="44">
        <f t="shared" si="220"/>
        <v>0</v>
      </c>
      <c r="AH1010" s="44">
        <f t="shared" si="221"/>
        <v>4.2428885994469798</v>
      </c>
      <c r="AI1010" s="44">
        <v>24.986944443999999</v>
      </c>
      <c r="AJ1010" s="111">
        <f t="shared" si="222"/>
        <v>0.1698042195177572</v>
      </c>
      <c r="AK1010" s="2">
        <f t="shared" si="223"/>
        <v>718</v>
      </c>
    </row>
    <row r="1011" spans="1:37">
      <c r="A1011" s="2">
        <v>220</v>
      </c>
      <c r="B1011" s="2" t="s">
        <v>273</v>
      </c>
      <c r="C1011" s="2" t="s">
        <v>5</v>
      </c>
      <c r="D1011" s="2" t="s">
        <v>447</v>
      </c>
      <c r="E1011" s="2" t="s">
        <v>767</v>
      </c>
      <c r="F1011" s="2" t="s">
        <v>64</v>
      </c>
      <c r="H1011" s="2" t="s">
        <v>881</v>
      </c>
      <c r="I1011" s="2">
        <v>15742</v>
      </c>
      <c r="J1011" s="193">
        <v>4146</v>
      </c>
      <c r="K1011" s="110">
        <f t="shared" si="210"/>
        <v>0.26337187142675644</v>
      </c>
      <c r="L1011" s="44">
        <f t="shared" si="211"/>
        <v>11.474664710760001</v>
      </c>
      <c r="M1011" s="44">
        <f t="shared" si="212"/>
        <v>9.2553352892399996</v>
      </c>
      <c r="N1011" s="44">
        <f t="shared" si="213"/>
        <v>0</v>
      </c>
      <c r="O1011" s="44">
        <f t="shared" si="214"/>
        <v>0</v>
      </c>
      <c r="P1011" s="2">
        <v>1617347</v>
      </c>
      <c r="Q1011" s="193">
        <v>0</v>
      </c>
      <c r="R1011" s="111">
        <v>0.55352941200000005</v>
      </c>
      <c r="S1011" s="111">
        <v>0.446470588</v>
      </c>
      <c r="T1011" s="111">
        <v>0</v>
      </c>
      <c r="U1011" s="111">
        <v>0</v>
      </c>
      <c r="V1011" s="110">
        <f t="shared" si="215"/>
        <v>0</v>
      </c>
      <c r="W1011" s="110">
        <v>0.19284374999999998</v>
      </c>
      <c r="X1011" s="110"/>
      <c r="Y1011" s="110">
        <f t="shared" si="216"/>
        <v>0.13348529409999998</v>
      </c>
      <c r="Z1011" s="2">
        <v>0.1</v>
      </c>
      <c r="AA1011" s="2">
        <v>0.17499999999999999</v>
      </c>
      <c r="AB1011" s="2" t="s">
        <v>532</v>
      </c>
      <c r="AC1011" s="110"/>
      <c r="AD1011" s="44">
        <f t="shared" si="217"/>
        <v>10.05180628662576</v>
      </c>
      <c r="AE1011" s="44">
        <f t="shared" si="218"/>
        <v>14.18842899840492</v>
      </c>
      <c r="AF1011" s="44">
        <f t="shared" si="219"/>
        <v>0</v>
      </c>
      <c r="AG1011" s="44">
        <f t="shared" si="220"/>
        <v>0</v>
      </c>
      <c r="AH1011" s="44">
        <f t="shared" si="221"/>
        <v>0</v>
      </c>
      <c r="AI1011" s="44">
        <v>24.986944443999999</v>
      </c>
      <c r="AJ1011" s="111">
        <f t="shared" si="222"/>
        <v>0</v>
      </c>
      <c r="AK1011" s="2">
        <f t="shared" si="223"/>
        <v>0</v>
      </c>
    </row>
    <row r="1012" spans="1:37">
      <c r="A1012" s="2">
        <v>215</v>
      </c>
      <c r="B1012" s="2" t="s">
        <v>445</v>
      </c>
      <c r="C1012" s="2" t="s">
        <v>4</v>
      </c>
      <c r="D1012" s="2" t="s">
        <v>444</v>
      </c>
      <c r="E1012" s="2" t="s">
        <v>767</v>
      </c>
      <c r="F1012" s="2" t="s">
        <v>64</v>
      </c>
      <c r="H1012" s="2" t="s">
        <v>881</v>
      </c>
      <c r="I1012" s="2">
        <v>12201</v>
      </c>
      <c r="J1012" s="193">
        <v>2829</v>
      </c>
      <c r="K1012" s="110">
        <f t="shared" si="210"/>
        <v>0.23186624047209245</v>
      </c>
      <c r="L1012" s="44">
        <f t="shared" si="211"/>
        <v>7.1681867663700007</v>
      </c>
      <c r="M1012" s="44">
        <f t="shared" si="212"/>
        <v>4.7446002466349997</v>
      </c>
      <c r="N1012" s="44">
        <f t="shared" si="213"/>
        <v>2.232212986995</v>
      </c>
      <c r="O1012" s="44">
        <f t="shared" si="214"/>
        <v>0</v>
      </c>
      <c r="P1012" s="2">
        <v>1092193</v>
      </c>
      <c r="Q1012" s="193">
        <v>4.0283098199999996</v>
      </c>
      <c r="R1012" s="111">
        <v>0.50676470600000001</v>
      </c>
      <c r="S1012" s="111">
        <v>0.33542596299999999</v>
      </c>
      <c r="T1012" s="111">
        <v>0.157809331</v>
      </c>
      <c r="U1012" s="111">
        <v>0</v>
      </c>
      <c r="V1012" s="110">
        <f t="shared" si="215"/>
        <v>3.6590656290386034E-2</v>
      </c>
      <c r="W1012" s="110">
        <v>0.22500000000000001</v>
      </c>
      <c r="X1012" s="110">
        <v>0.22500000000000001</v>
      </c>
      <c r="Y1012" s="110">
        <f t="shared" si="216"/>
        <v>0.1448831136</v>
      </c>
      <c r="Z1012" s="2">
        <v>0.1</v>
      </c>
      <c r="AA1012" s="2">
        <v>0.17499999999999999</v>
      </c>
      <c r="AB1012" s="2">
        <v>0.22500000000000001</v>
      </c>
      <c r="AC1012" s="110"/>
      <c r="AD1012" s="44">
        <f t="shared" si="217"/>
        <v>6.2793316073401213</v>
      </c>
      <c r="AE1012" s="44">
        <f t="shared" si="218"/>
        <v>7.2734721780914535</v>
      </c>
      <c r="AF1012" s="44">
        <f t="shared" si="219"/>
        <v>4.3996917973671454</v>
      </c>
      <c r="AG1012" s="44">
        <f t="shared" si="220"/>
        <v>0</v>
      </c>
      <c r="AH1012" s="44">
        <f t="shared" si="221"/>
        <v>4.3996917973671454</v>
      </c>
      <c r="AI1012" s="44">
        <v>13.025</v>
      </c>
      <c r="AJ1012" s="111">
        <f t="shared" si="222"/>
        <v>0.3377882378017002</v>
      </c>
      <c r="AK1012" s="2">
        <f t="shared" si="223"/>
        <v>744</v>
      </c>
    </row>
    <row r="1013" spans="1:37">
      <c r="A1013" s="2">
        <v>216</v>
      </c>
      <c r="B1013" s="2" t="s">
        <v>446</v>
      </c>
      <c r="C1013" s="2" t="s">
        <v>4</v>
      </c>
      <c r="D1013" s="2" t="s">
        <v>444</v>
      </c>
      <c r="E1013" s="2" t="s">
        <v>767</v>
      </c>
      <c r="F1013" s="2" t="s">
        <v>64</v>
      </c>
      <c r="H1013" s="2" t="s">
        <v>881</v>
      </c>
      <c r="I1013" s="2">
        <v>8040</v>
      </c>
      <c r="J1013" s="2">
        <v>797</v>
      </c>
      <c r="K1013" s="110">
        <f t="shared" si="210"/>
        <v>9.9129353233830847E-2</v>
      </c>
      <c r="L1013" s="44">
        <f t="shared" si="211"/>
        <v>2.9841454839299995</v>
      </c>
      <c r="M1013" s="44">
        <f t="shared" si="212"/>
        <v>0.34263126835499996</v>
      </c>
      <c r="N1013" s="44">
        <f t="shared" si="213"/>
        <v>0.19949937333000003</v>
      </c>
      <c r="O1013" s="44">
        <f t="shared" si="214"/>
        <v>0.45872387438500001</v>
      </c>
      <c r="P1013" s="2">
        <v>971995</v>
      </c>
      <c r="Q1013" s="2">
        <v>1.500492897</v>
      </c>
      <c r="R1013" s="111">
        <v>0.74884453799999995</v>
      </c>
      <c r="S1013" s="111">
        <v>8.5980242999999998E-2</v>
      </c>
      <c r="T1013" s="111">
        <v>5.0062578000000003E-2</v>
      </c>
      <c r="U1013" s="111">
        <v>0.115112641</v>
      </c>
      <c r="V1013" s="110">
        <f t="shared" si="215"/>
        <v>1.637371262972637E-2</v>
      </c>
      <c r="W1013" s="110">
        <v>0.26509375000000002</v>
      </c>
      <c r="X1013" s="110">
        <v>0.25294182700000001</v>
      </c>
      <c r="Y1013" s="110">
        <f t="shared" si="216"/>
        <v>0.13171071805009374</v>
      </c>
      <c r="Z1013" s="2">
        <v>0.1</v>
      </c>
      <c r="AA1013" s="2">
        <v>0.17499999999999999</v>
      </c>
      <c r="AB1013" s="2">
        <v>0.22500000000000001</v>
      </c>
      <c r="AC1013" s="110">
        <v>0.26509375000000002</v>
      </c>
      <c r="AD1013" s="44">
        <f t="shared" si="217"/>
        <v>2.6141114439226798</v>
      </c>
      <c r="AE1013" s="44">
        <f t="shared" si="218"/>
        <v>0.52525373438821499</v>
      </c>
      <c r="AF1013" s="44">
        <f t="shared" si="219"/>
        <v>0.39321326483343011</v>
      </c>
      <c r="AG1013" s="44">
        <f t="shared" si="220"/>
        <v>1.0652583289791777</v>
      </c>
      <c r="AH1013" s="44">
        <f t="shared" si="221"/>
        <v>1.4584715938126078</v>
      </c>
      <c r="AI1013" s="44">
        <v>13.025</v>
      </c>
      <c r="AJ1013" s="111">
        <f t="shared" si="222"/>
        <v>0.11197478647313687</v>
      </c>
      <c r="AK1013" s="2">
        <f t="shared" si="223"/>
        <v>219</v>
      </c>
    </row>
    <row r="1014" spans="1:37">
      <c r="A1014" s="2">
        <v>312</v>
      </c>
      <c r="B1014" s="2" t="s">
        <v>362</v>
      </c>
      <c r="C1014" s="2" t="s">
        <v>3</v>
      </c>
      <c r="D1014" s="2" t="s">
        <v>418</v>
      </c>
      <c r="E1014" s="2" t="s">
        <v>767</v>
      </c>
      <c r="F1014" s="2" t="s">
        <v>64</v>
      </c>
      <c r="H1014" s="2" t="s">
        <v>881</v>
      </c>
      <c r="I1014" s="2">
        <v>467</v>
      </c>
      <c r="J1014" s="2">
        <v>178</v>
      </c>
      <c r="K1014" s="110">
        <f t="shared" si="210"/>
        <v>0.38115631691648821</v>
      </c>
      <c r="L1014" s="44">
        <f t="shared" si="211"/>
        <v>0.11991419538999999</v>
      </c>
      <c r="M1014" s="44">
        <f t="shared" si="212"/>
        <v>0.10384054441000001</v>
      </c>
      <c r="N1014" s="44">
        <f t="shared" si="213"/>
        <v>0.10384054441000001</v>
      </c>
      <c r="O1014" s="44">
        <f t="shared" si="214"/>
        <v>0.56240471578999995</v>
      </c>
      <c r="R1014" s="111">
        <v>0.13473505099999999</v>
      </c>
      <c r="S1014" s="111">
        <v>0.116674769</v>
      </c>
      <c r="T1014" s="111">
        <v>0.116674769</v>
      </c>
      <c r="U1014" s="111">
        <v>0.63191541100000004</v>
      </c>
      <c r="V1014" s="110">
        <f t="shared" si="215"/>
        <v>0.28532987588865094</v>
      </c>
      <c r="W1014" s="110">
        <v>0.46378125000000003</v>
      </c>
      <c r="X1014" s="110">
        <v>0.34011382099999998</v>
      </c>
      <c r="Y1014" s="110">
        <f t="shared" si="216"/>
        <v>0.28849745632951102</v>
      </c>
      <c r="Z1014" s="2">
        <v>0.1</v>
      </c>
      <c r="AA1014" s="2">
        <v>0.17499999999999999</v>
      </c>
      <c r="AB1014" s="2">
        <v>0.22500000000000001</v>
      </c>
      <c r="AC1014" s="110">
        <v>0.36136805599999999</v>
      </c>
      <c r="AD1014" s="44">
        <f t="shared" si="217"/>
        <v>0.10504483516164001</v>
      </c>
      <c r="AE1014" s="44">
        <f t="shared" si="218"/>
        <v>0.15918755458052999</v>
      </c>
      <c r="AF1014" s="44">
        <f t="shared" si="219"/>
        <v>0.20466971303211001</v>
      </c>
      <c r="AG1014" s="44">
        <f t="shared" si="220"/>
        <v>1.7803394657531193</v>
      </c>
      <c r="AH1014" s="44">
        <f t="shared" si="221"/>
        <v>1.9850091787852293</v>
      </c>
      <c r="AI1014" s="44">
        <v>232.51499999999999</v>
      </c>
      <c r="AJ1014" s="111">
        <f t="shared" si="222"/>
        <v>8.5371231051124853E-3</v>
      </c>
      <c r="AK1014" s="2">
        <f t="shared" si="223"/>
        <v>222</v>
      </c>
    </row>
    <row r="1015" spans="1:37">
      <c r="A1015" s="2">
        <v>88</v>
      </c>
      <c r="B1015" s="2" t="s">
        <v>143</v>
      </c>
      <c r="C1015" s="2" t="s">
        <v>3</v>
      </c>
      <c r="D1015" s="2" t="s">
        <v>418</v>
      </c>
      <c r="E1015" s="2" t="s">
        <v>767</v>
      </c>
      <c r="F1015" s="2" t="s">
        <v>64</v>
      </c>
      <c r="H1015" s="2" t="s">
        <v>881</v>
      </c>
      <c r="I1015" s="2">
        <v>29339</v>
      </c>
      <c r="J1015" s="2">
        <v>5273</v>
      </c>
      <c r="K1015" s="110">
        <f t="shared" si="210"/>
        <v>0.17972664371655475</v>
      </c>
      <c r="L1015" s="44">
        <f t="shared" si="211"/>
        <v>3.86517317241</v>
      </c>
      <c r="M1015" s="44">
        <f t="shared" si="212"/>
        <v>6.4174442214200003</v>
      </c>
      <c r="N1015" s="44">
        <f t="shared" si="213"/>
        <v>8.7354060352499996</v>
      </c>
      <c r="O1015" s="44">
        <f t="shared" si="214"/>
        <v>7.3469765709200008</v>
      </c>
      <c r="P1015" s="2">
        <v>2720102</v>
      </c>
      <c r="Q1015" s="2">
        <v>13.557324623</v>
      </c>
      <c r="R1015" s="111">
        <v>0.146602434</v>
      </c>
      <c r="S1015" s="111">
        <v>0.243407708</v>
      </c>
      <c r="T1015" s="111">
        <v>0.33132584999999998</v>
      </c>
      <c r="U1015" s="111">
        <v>0.27866400800000002</v>
      </c>
      <c r="V1015" s="110">
        <f t="shared" si="215"/>
        <v>0.10963142987947784</v>
      </c>
      <c r="W1015" s="110">
        <v>0.33628124999999998</v>
      </c>
      <c r="X1015" s="110">
        <v>0.26176084799999999</v>
      </c>
      <c r="Y1015" s="110">
        <f t="shared" si="216"/>
        <v>0.21692805474374999</v>
      </c>
      <c r="Z1015" s="2">
        <v>0.1</v>
      </c>
      <c r="AA1015" s="2">
        <v>0.17499999999999999</v>
      </c>
      <c r="AB1015" s="2">
        <v>0.22500000000000001</v>
      </c>
      <c r="AC1015" s="110">
        <v>0.30546875000000001</v>
      </c>
      <c r="AD1015" s="44">
        <f t="shared" si="217"/>
        <v>3.3858916990311605</v>
      </c>
      <c r="AE1015" s="44">
        <f t="shared" si="218"/>
        <v>9.8379419914368587</v>
      </c>
      <c r="AF1015" s="44">
        <f t="shared" si="219"/>
        <v>17.217485295477751</v>
      </c>
      <c r="AG1015" s="44">
        <f t="shared" si="220"/>
        <v>19.659820524728399</v>
      </c>
      <c r="AH1015" s="44">
        <f t="shared" si="221"/>
        <v>36.877305820206146</v>
      </c>
      <c r="AI1015" s="44">
        <v>232.51499999999999</v>
      </c>
      <c r="AJ1015" s="111">
        <f t="shared" si="222"/>
        <v>0.15860183566740274</v>
      </c>
      <c r="AK1015" s="2">
        <f t="shared" si="223"/>
        <v>5361</v>
      </c>
    </row>
    <row r="1016" spans="1:37">
      <c r="A1016" s="2">
        <v>89</v>
      </c>
      <c r="B1016" s="2" t="s">
        <v>144</v>
      </c>
      <c r="C1016" s="2" t="s">
        <v>3</v>
      </c>
      <c r="D1016" s="2" t="s">
        <v>418</v>
      </c>
      <c r="E1016" s="2" t="s">
        <v>767</v>
      </c>
      <c r="F1016" s="2" t="s">
        <v>64</v>
      </c>
      <c r="H1016" s="2" t="s">
        <v>881</v>
      </c>
      <c r="I1016" s="2">
        <v>10607</v>
      </c>
      <c r="J1016" s="2">
        <v>2400</v>
      </c>
      <c r="K1016" s="110">
        <f t="shared" si="210"/>
        <v>0.22626567361176581</v>
      </c>
      <c r="L1016" s="44">
        <f t="shared" si="211"/>
        <v>2.774573052</v>
      </c>
      <c r="M1016" s="44">
        <f t="shared" si="212"/>
        <v>1.8216318839999999</v>
      </c>
      <c r="N1016" s="44">
        <f t="shared" si="213"/>
        <v>2.7273244800000001</v>
      </c>
      <c r="O1016" s="44">
        <f t="shared" si="214"/>
        <v>4.6764705839999996</v>
      </c>
      <c r="P1016" s="2">
        <v>1040925</v>
      </c>
      <c r="Q1016" s="2">
        <v>17.792332825999999</v>
      </c>
      <c r="R1016" s="111">
        <v>0.231214421</v>
      </c>
      <c r="S1016" s="111">
        <v>0.15180265700000001</v>
      </c>
      <c r="T1016" s="111">
        <v>0.22727704000000001</v>
      </c>
      <c r="U1016" s="111">
        <v>0.389705882</v>
      </c>
      <c r="V1016" s="110">
        <f t="shared" si="215"/>
        <v>0.13960205645328558</v>
      </c>
      <c r="W1016" s="110">
        <v>0.36815624999999996</v>
      </c>
      <c r="X1016" s="110">
        <v>0.28555767500000001</v>
      </c>
      <c r="Y1016" s="110">
        <f t="shared" si="216"/>
        <v>0.22587111596175002</v>
      </c>
      <c r="Z1016" s="2">
        <v>0.1</v>
      </c>
      <c r="AA1016" s="2">
        <v>0.17499999999999999</v>
      </c>
      <c r="AB1016" s="2">
        <v>0.22500000000000001</v>
      </c>
      <c r="AC1016" s="110">
        <v>0.32087500000000002</v>
      </c>
      <c r="AD1016" s="44">
        <f t="shared" si="217"/>
        <v>2.4305259935519996</v>
      </c>
      <c r="AE1016" s="44">
        <f t="shared" si="218"/>
        <v>2.7925616781719995</v>
      </c>
      <c r="AF1016" s="44">
        <f t="shared" si="219"/>
        <v>5.3755565500800007</v>
      </c>
      <c r="AG1016" s="44">
        <f t="shared" si="220"/>
        <v>13.14492748809516</v>
      </c>
      <c r="AH1016" s="44">
        <f t="shared" si="221"/>
        <v>18.520484038175162</v>
      </c>
      <c r="AI1016" s="44">
        <v>232.51499999999999</v>
      </c>
      <c r="AJ1016" s="111">
        <f t="shared" si="222"/>
        <v>7.9652856969120972E-2</v>
      </c>
      <c r="AK1016" s="2">
        <f t="shared" si="223"/>
        <v>2468</v>
      </c>
    </row>
    <row r="1017" spans="1:37">
      <c r="A1017" s="2">
        <v>90</v>
      </c>
      <c r="B1017" s="2" t="s">
        <v>145</v>
      </c>
      <c r="C1017" s="2" t="s">
        <v>3</v>
      </c>
      <c r="D1017" s="2" t="s">
        <v>418</v>
      </c>
      <c r="E1017" s="2" t="s">
        <v>767</v>
      </c>
      <c r="F1017" s="2" t="s">
        <v>64</v>
      </c>
      <c r="H1017" s="2" t="s">
        <v>881</v>
      </c>
      <c r="I1017" s="2">
        <v>5287</v>
      </c>
      <c r="J1017" s="193">
        <v>893</v>
      </c>
      <c r="K1017" s="110">
        <f t="shared" si="210"/>
        <v>0.16890486097976168</v>
      </c>
      <c r="L1017" s="44">
        <f t="shared" si="211"/>
        <v>1.1779149630299999</v>
      </c>
      <c r="M1017" s="44">
        <f t="shared" si="212"/>
        <v>0.91355498916499989</v>
      </c>
      <c r="N1017" s="44">
        <f t="shared" si="213"/>
        <v>1.1465115107100001</v>
      </c>
      <c r="O1017" s="44">
        <f t="shared" si="214"/>
        <v>1.2270185415600001</v>
      </c>
      <c r="P1017" s="2">
        <v>582504</v>
      </c>
      <c r="Q1017" s="193">
        <v>9.3200321699999993</v>
      </c>
      <c r="R1017" s="111">
        <v>0.26381074199999999</v>
      </c>
      <c r="S1017" s="111">
        <v>0.20460358100000001</v>
      </c>
      <c r="T1017" s="111">
        <v>0.256777494</v>
      </c>
      <c r="U1017" s="111">
        <v>0.27480818400000001</v>
      </c>
      <c r="V1017" s="110">
        <f t="shared" si="215"/>
        <v>8.9787405041422352E-2</v>
      </c>
      <c r="W1017" s="110">
        <v>0.32140625</v>
      </c>
      <c r="X1017" s="110">
        <v>0.261106379</v>
      </c>
      <c r="Y1017" s="110">
        <f t="shared" si="216"/>
        <v>0.20098711252625001</v>
      </c>
      <c r="Z1017" s="2">
        <v>0.1</v>
      </c>
      <c r="AA1017" s="2">
        <v>0.17499999999999999</v>
      </c>
      <c r="AB1017" s="2">
        <v>0.22500000000000001</v>
      </c>
      <c r="AC1017" s="110">
        <v>0.29484375000000002</v>
      </c>
      <c r="AD1017" s="44">
        <f t="shared" si="217"/>
        <v>1.0318535076142801</v>
      </c>
      <c r="AE1017" s="44">
        <f t="shared" si="218"/>
        <v>1.4004797983899449</v>
      </c>
      <c r="AF1017" s="44">
        <f t="shared" si="219"/>
        <v>2.25977418760941</v>
      </c>
      <c r="AG1017" s="44">
        <f t="shared" si="220"/>
        <v>3.1691818334705921</v>
      </c>
      <c r="AH1017" s="44">
        <f t="shared" si="221"/>
        <v>5.4289560210800021</v>
      </c>
      <c r="AI1017" s="44">
        <v>232.51499999999999</v>
      </c>
      <c r="AJ1017" s="111">
        <f t="shared" si="222"/>
        <v>2.3348842100853719E-2</v>
      </c>
      <c r="AK1017" s="2">
        <f t="shared" si="223"/>
        <v>791</v>
      </c>
    </row>
    <row r="1018" spans="1:37">
      <c r="A1018" s="2">
        <v>91</v>
      </c>
      <c r="B1018" s="2" t="s">
        <v>146</v>
      </c>
      <c r="C1018" s="2" t="s">
        <v>3</v>
      </c>
      <c r="D1018" s="2" t="s">
        <v>418</v>
      </c>
      <c r="E1018" s="2" t="s">
        <v>767</v>
      </c>
      <c r="F1018" s="2" t="s">
        <v>64</v>
      </c>
      <c r="H1018" s="2" t="s">
        <v>881</v>
      </c>
      <c r="I1018" s="2">
        <v>7199</v>
      </c>
      <c r="J1018" s="193">
        <v>1287</v>
      </c>
      <c r="K1018" s="110">
        <f t="shared" si="210"/>
        <v>0.17877482983747742</v>
      </c>
      <c r="L1018" s="44">
        <f t="shared" si="211"/>
        <v>1.30951597491</v>
      </c>
      <c r="M1018" s="44">
        <f t="shared" si="212"/>
        <v>1.5663286009800002</v>
      </c>
      <c r="N1018" s="44">
        <f t="shared" si="213"/>
        <v>2.2913973353699997</v>
      </c>
      <c r="O1018" s="44">
        <f t="shared" si="214"/>
        <v>1.26775808874</v>
      </c>
      <c r="P1018" s="2">
        <v>2164066</v>
      </c>
      <c r="Q1018" s="193">
        <v>3.687292298</v>
      </c>
      <c r="R1018" s="111">
        <v>0.20349898599999999</v>
      </c>
      <c r="S1018" s="111">
        <v>0.243407708</v>
      </c>
      <c r="T1018" s="111">
        <v>0.356083502</v>
      </c>
      <c r="U1018" s="111">
        <v>0.19700980400000001</v>
      </c>
      <c r="V1018" s="110">
        <f t="shared" si="215"/>
        <v>9.8879161664397835E-2</v>
      </c>
      <c r="W1018" s="110">
        <v>0.31184375000000003</v>
      </c>
      <c r="X1018" s="110">
        <v>0.25593342499999999</v>
      </c>
      <c r="Y1018" s="110">
        <f t="shared" si="216"/>
        <v>0.204501311516125</v>
      </c>
      <c r="Z1018" s="2">
        <v>0.1</v>
      </c>
      <c r="AA1018" s="2">
        <v>0.17499999999999999</v>
      </c>
      <c r="AB1018" s="2">
        <v>0.22500000000000001</v>
      </c>
      <c r="AC1018" s="110">
        <v>0.31184374999999998</v>
      </c>
      <c r="AD1018" s="44">
        <f t="shared" si="217"/>
        <v>1.1471359940211603</v>
      </c>
      <c r="AE1018" s="44">
        <f t="shared" si="218"/>
        <v>2.4011817453023401</v>
      </c>
      <c r="AF1018" s="44">
        <f t="shared" si="219"/>
        <v>4.5163441480142694</v>
      </c>
      <c r="AG1018" s="44">
        <f t="shared" si="220"/>
        <v>3.4631997436131057</v>
      </c>
      <c r="AH1018" s="44">
        <f t="shared" si="221"/>
        <v>7.9795438916273751</v>
      </c>
      <c r="AI1018" s="44">
        <v>232.51499999999999</v>
      </c>
      <c r="AJ1018" s="111">
        <f t="shared" si="222"/>
        <v>3.4318404798087759E-2</v>
      </c>
      <c r="AK1018" s="2">
        <f t="shared" si="223"/>
        <v>1186</v>
      </c>
    </row>
    <row r="1019" spans="1:37">
      <c r="A1019" s="2">
        <v>92</v>
      </c>
      <c r="B1019" s="2" t="s">
        <v>147</v>
      </c>
      <c r="C1019" s="2" t="s">
        <v>3</v>
      </c>
      <c r="D1019" s="2" t="s">
        <v>418</v>
      </c>
      <c r="E1019" s="2" t="s">
        <v>767</v>
      </c>
      <c r="F1019" s="2" t="s">
        <v>64</v>
      </c>
      <c r="H1019" s="2" t="s">
        <v>881</v>
      </c>
      <c r="I1019" s="2">
        <v>10378</v>
      </c>
      <c r="J1019" s="193">
        <v>3681</v>
      </c>
      <c r="K1019" s="110">
        <f t="shared" si="210"/>
        <v>0.35469261900173443</v>
      </c>
      <c r="L1019" s="44">
        <f t="shared" si="211"/>
        <v>0</v>
      </c>
      <c r="M1019" s="44">
        <f t="shared" si="212"/>
        <v>3.6435237574050001</v>
      </c>
      <c r="N1019" s="44">
        <f t="shared" si="213"/>
        <v>7.8643776345750007</v>
      </c>
      <c r="O1019" s="44">
        <f t="shared" si="214"/>
        <v>6.8970986080200003</v>
      </c>
      <c r="P1019" s="2">
        <v>637486</v>
      </c>
      <c r="Q1019" s="193">
        <v>50.799400044999999</v>
      </c>
      <c r="R1019" s="111">
        <v>0</v>
      </c>
      <c r="S1019" s="111">
        <v>0.19796380099999999</v>
      </c>
      <c r="T1019" s="111">
        <v>0.42729571500000002</v>
      </c>
      <c r="U1019" s="111">
        <v>0.37474048399999998</v>
      </c>
      <c r="V1019" s="110">
        <f t="shared" si="215"/>
        <v>0.28447631995750627</v>
      </c>
      <c r="W1019" s="110">
        <v>0.30387500000000001</v>
      </c>
      <c r="X1019" s="110">
        <v>0.25043517999999998</v>
      </c>
      <c r="Y1019" s="110">
        <f t="shared" si="216"/>
        <v>0.23550174504775001</v>
      </c>
      <c r="Z1019" s="2" t="s">
        <v>532</v>
      </c>
      <c r="AA1019" s="2">
        <v>0.17499999999999999</v>
      </c>
      <c r="AB1019" s="2">
        <v>0.22500000000000001</v>
      </c>
      <c r="AC1019" s="110">
        <v>0.27943750000000001</v>
      </c>
      <c r="AD1019" s="44">
        <f t="shared" si="217"/>
        <v>0</v>
      </c>
      <c r="AE1019" s="44">
        <f t="shared" si="218"/>
        <v>5.5855219201018649</v>
      </c>
      <c r="AF1019" s="44">
        <f t="shared" si="219"/>
        <v>15.500688317747326</v>
      </c>
      <c r="AG1019" s="44">
        <f t="shared" si="220"/>
        <v>16.883218012360437</v>
      </c>
      <c r="AH1019" s="44">
        <f t="shared" si="221"/>
        <v>32.383906330107763</v>
      </c>
      <c r="AI1019" s="44">
        <v>232.51499999999999</v>
      </c>
      <c r="AJ1019" s="111">
        <f t="shared" si="222"/>
        <v>0.13927663303489135</v>
      </c>
      <c r="AK1019" s="2">
        <f t="shared" si="223"/>
        <v>4920</v>
      </c>
    </row>
    <row r="1020" spans="1:37">
      <c r="A1020" s="2">
        <v>93</v>
      </c>
      <c r="B1020" s="2" t="s">
        <v>148</v>
      </c>
      <c r="C1020" s="2" t="s">
        <v>3</v>
      </c>
      <c r="D1020" s="2" t="s">
        <v>418</v>
      </c>
      <c r="E1020" s="2" t="s">
        <v>767</v>
      </c>
      <c r="F1020" s="2" t="s">
        <v>64</v>
      </c>
      <c r="H1020" s="2" t="s">
        <v>881</v>
      </c>
      <c r="I1020" s="2">
        <v>5052</v>
      </c>
      <c r="J1020" s="193">
        <v>1435</v>
      </c>
      <c r="K1020" s="110">
        <f t="shared" si="210"/>
        <v>0.28404592240696752</v>
      </c>
      <c r="L1020" s="44">
        <f t="shared" si="211"/>
        <v>0</v>
      </c>
      <c r="M1020" s="44">
        <f t="shared" si="212"/>
        <v>1.9349213967999999</v>
      </c>
      <c r="N1020" s="44">
        <f t="shared" si="213"/>
        <v>3.4983825250500002</v>
      </c>
      <c r="O1020" s="44">
        <f t="shared" si="214"/>
        <v>1.7416960781500002</v>
      </c>
      <c r="P1020" s="2">
        <v>312810</v>
      </c>
      <c r="Q1020" s="193">
        <v>35.180329722000003</v>
      </c>
      <c r="R1020" s="111">
        <v>0</v>
      </c>
      <c r="S1020" s="111">
        <v>0.26967545599999998</v>
      </c>
      <c r="T1020" s="111">
        <v>0.48757944600000003</v>
      </c>
      <c r="U1020" s="111">
        <v>0.24274509799999999</v>
      </c>
      <c r="V1020" s="110">
        <f t="shared" si="215"/>
        <v>0.20744570875692794</v>
      </c>
      <c r="W1020" s="110">
        <v>0.28528124999999999</v>
      </c>
      <c r="X1020" s="110">
        <v>0.239738965</v>
      </c>
      <c r="Y1020" s="110">
        <f t="shared" si="216"/>
        <v>0.2222804551394375</v>
      </c>
      <c r="Z1020" s="2" t="s">
        <v>532</v>
      </c>
      <c r="AA1020" s="2">
        <v>0.17499999999999999</v>
      </c>
      <c r="AB1020" s="2">
        <v>0.22500000000000001</v>
      </c>
      <c r="AC1020" s="110">
        <v>0.26934374999999999</v>
      </c>
      <c r="AD1020" s="44">
        <f t="shared" si="217"/>
        <v>0</v>
      </c>
      <c r="AE1020" s="44">
        <f t="shared" si="218"/>
        <v>2.9662345012943998</v>
      </c>
      <c r="AF1020" s="44">
        <f t="shared" si="219"/>
        <v>6.8953119568735497</v>
      </c>
      <c r="AG1020" s="44">
        <f t="shared" si="220"/>
        <v>4.1094469887111158</v>
      </c>
      <c r="AH1020" s="44">
        <f t="shared" si="221"/>
        <v>11.004758945584665</v>
      </c>
      <c r="AI1020" s="44">
        <v>232.51499999999999</v>
      </c>
      <c r="AJ1020" s="111">
        <f t="shared" si="222"/>
        <v>4.7329243040598094E-2</v>
      </c>
      <c r="AK1020" s="2">
        <f t="shared" si="223"/>
        <v>1747</v>
      </c>
    </row>
    <row r="1021" spans="1:37">
      <c r="A1021" s="2">
        <v>94</v>
      </c>
      <c r="B1021" s="2" t="s">
        <v>149</v>
      </c>
      <c r="C1021" s="2" t="s">
        <v>3</v>
      </c>
      <c r="D1021" s="2" t="s">
        <v>418</v>
      </c>
      <c r="E1021" s="2" t="s">
        <v>767</v>
      </c>
      <c r="F1021" s="2" t="s">
        <v>64</v>
      </c>
      <c r="H1021" s="2" t="s">
        <v>881</v>
      </c>
      <c r="I1021" s="2">
        <v>47728</v>
      </c>
      <c r="J1021" s="193">
        <v>28570</v>
      </c>
      <c r="K1021" s="110">
        <f t="shared" si="210"/>
        <v>0.59860040227958433</v>
      </c>
      <c r="L1021" s="44">
        <f t="shared" si="211"/>
        <v>0</v>
      </c>
      <c r="M1021" s="44">
        <f t="shared" si="212"/>
        <v>18.652944020450004</v>
      </c>
      <c r="N1021" s="44">
        <f t="shared" si="213"/>
        <v>38.051054352149997</v>
      </c>
      <c r="O1021" s="44">
        <f t="shared" si="214"/>
        <v>86.146001627399997</v>
      </c>
      <c r="P1021" s="2">
        <v>1318571</v>
      </c>
      <c r="Q1021" s="193">
        <v>218.35920180900001</v>
      </c>
      <c r="R1021" s="111">
        <v>0</v>
      </c>
      <c r="S1021" s="111">
        <v>0.13057713700000001</v>
      </c>
      <c r="T1021" s="111">
        <v>0.26637069899999999</v>
      </c>
      <c r="U1021" s="111">
        <v>0.60305216399999995</v>
      </c>
      <c r="V1021" s="110">
        <f t="shared" si="215"/>
        <v>0.52043687554286788</v>
      </c>
      <c r="W1021" s="110">
        <v>0.32884374999999999</v>
      </c>
      <c r="X1021" s="110">
        <v>0.264642512</v>
      </c>
      <c r="Y1021" s="110">
        <f t="shared" si="216"/>
        <v>0.25293724960151154</v>
      </c>
      <c r="Z1021" s="2" t="s">
        <v>532</v>
      </c>
      <c r="AA1021" s="2">
        <v>0.17499999999999999</v>
      </c>
      <c r="AB1021" s="2">
        <v>0.22500000000000001</v>
      </c>
      <c r="AC1021" s="110">
        <v>0.28215277799999999</v>
      </c>
      <c r="AD1021" s="44">
        <f t="shared" si="217"/>
        <v>0</v>
      </c>
      <c r="AE1021" s="44">
        <f t="shared" si="218"/>
        <v>28.594963183349858</v>
      </c>
      <c r="AF1021" s="44">
        <f t="shared" si="219"/>
        <v>74.998628128087645</v>
      </c>
      <c r="AG1021" s="44">
        <f t="shared" si="220"/>
        <v>212.92348297340763</v>
      </c>
      <c r="AH1021" s="44">
        <f t="shared" si="221"/>
        <v>287.92211110149526</v>
      </c>
      <c r="AI1021" s="44">
        <v>232.51499999999999</v>
      </c>
      <c r="AJ1021" s="111">
        <f t="shared" si="222"/>
        <v>1.2382947814183829</v>
      </c>
      <c r="AK1021" s="2">
        <f t="shared" si="223"/>
        <v>41399</v>
      </c>
    </row>
    <row r="1022" spans="1:37">
      <c r="A1022" s="2">
        <v>95</v>
      </c>
      <c r="B1022" s="2" t="s">
        <v>150</v>
      </c>
      <c r="C1022" s="2" t="s">
        <v>3</v>
      </c>
      <c r="D1022" s="2" t="s">
        <v>418</v>
      </c>
      <c r="E1022" s="2" t="s">
        <v>767</v>
      </c>
      <c r="F1022" s="2" t="s">
        <v>64</v>
      </c>
      <c r="H1022" s="2" t="s">
        <v>881</v>
      </c>
      <c r="I1022" s="2">
        <v>8029</v>
      </c>
      <c r="J1022" s="193">
        <v>1637</v>
      </c>
      <c r="K1022" s="110">
        <f t="shared" si="210"/>
        <v>0.20388591356333291</v>
      </c>
      <c r="L1022" s="44">
        <f t="shared" si="211"/>
        <v>0.77436519495499989</v>
      </c>
      <c r="M1022" s="44">
        <f t="shared" si="212"/>
        <v>5.7810420417900001</v>
      </c>
      <c r="N1022" s="44">
        <f t="shared" si="213"/>
        <v>1.6295927632550002</v>
      </c>
      <c r="O1022" s="44">
        <f t="shared" si="214"/>
        <v>0</v>
      </c>
      <c r="P1022" s="2">
        <v>6424275</v>
      </c>
      <c r="Q1022" s="193">
        <v>0.49996728499999998</v>
      </c>
      <c r="R1022" s="111">
        <v>9.4607842999999997E-2</v>
      </c>
      <c r="S1022" s="111">
        <v>0.70629713400000005</v>
      </c>
      <c r="T1022" s="111">
        <v>0.19909502300000001</v>
      </c>
      <c r="U1022" s="111">
        <v>0</v>
      </c>
      <c r="V1022" s="110">
        <f t="shared" si="215"/>
        <v>4.0592670650267781E-2</v>
      </c>
      <c r="W1022" s="110">
        <v>0.22737499999999999</v>
      </c>
      <c r="X1022" s="110">
        <v>0.22500000000000001</v>
      </c>
      <c r="Y1022" s="110">
        <f t="shared" si="216"/>
        <v>0.17785916292500001</v>
      </c>
      <c r="Z1022" s="2">
        <v>0.1</v>
      </c>
      <c r="AA1022" s="2">
        <v>0.17499999999999999</v>
      </c>
      <c r="AB1022" s="2">
        <v>0.22500000000000001</v>
      </c>
      <c r="AC1022" s="110"/>
      <c r="AD1022" s="44">
        <f t="shared" si="217"/>
        <v>0.67834391078057998</v>
      </c>
      <c r="AE1022" s="44">
        <f t="shared" si="218"/>
        <v>8.8623374500640715</v>
      </c>
      <c r="AF1022" s="44">
        <f t="shared" si="219"/>
        <v>3.2119273363756058</v>
      </c>
      <c r="AG1022" s="44">
        <f t="shared" si="220"/>
        <v>0</v>
      </c>
      <c r="AH1022" s="44">
        <f t="shared" si="221"/>
        <v>3.2119273363756058</v>
      </c>
      <c r="AI1022" s="44">
        <v>232.51499999999999</v>
      </c>
      <c r="AJ1022" s="111">
        <f t="shared" si="222"/>
        <v>1.3813850015592998E-2</v>
      </c>
      <c r="AK1022" s="2">
        <f t="shared" si="223"/>
        <v>543</v>
      </c>
    </row>
    <row r="1023" spans="1:37">
      <c r="A1023" s="2">
        <v>96</v>
      </c>
      <c r="B1023" s="2" t="s">
        <v>151</v>
      </c>
      <c r="C1023" s="2" t="s">
        <v>3</v>
      </c>
      <c r="D1023" s="2" t="s">
        <v>418</v>
      </c>
      <c r="E1023" s="2" t="s">
        <v>767</v>
      </c>
      <c r="F1023" s="2" t="s">
        <v>64</v>
      </c>
      <c r="H1023" s="2" t="s">
        <v>881</v>
      </c>
      <c r="I1023" s="2">
        <v>94180</v>
      </c>
      <c r="J1023" s="193">
        <v>56994</v>
      </c>
      <c r="K1023" s="110">
        <f t="shared" si="210"/>
        <v>0.6051603312805266</v>
      </c>
      <c r="L1023" s="44">
        <f t="shared" si="211"/>
        <v>0</v>
      </c>
      <c r="M1023" s="44">
        <f t="shared" si="212"/>
        <v>49.019629490789995</v>
      </c>
      <c r="N1023" s="44">
        <f t="shared" si="213"/>
        <v>124.59654712827</v>
      </c>
      <c r="O1023" s="44">
        <f t="shared" si="214"/>
        <v>111.35382366591001</v>
      </c>
      <c r="P1023" s="2">
        <v>2454454</v>
      </c>
      <c r="Q1023" s="193">
        <v>211.53225212300001</v>
      </c>
      <c r="R1023" s="111">
        <v>0</v>
      </c>
      <c r="S1023" s="111">
        <v>0.17201680699999999</v>
      </c>
      <c r="T1023" s="111">
        <v>0.43722689100000001</v>
      </c>
      <c r="U1023" s="111">
        <v>0.39075630300000003</v>
      </c>
      <c r="V1023" s="110">
        <f t="shared" si="215"/>
        <v>0.50106258397574854</v>
      </c>
      <c r="W1023" s="110">
        <v>0.30174999999999996</v>
      </c>
      <c r="X1023" s="110">
        <v>0.25119253000000002</v>
      </c>
      <c r="Y1023" s="110">
        <f t="shared" si="216"/>
        <v>0.2380861346915</v>
      </c>
      <c r="Z1023" s="2" t="s">
        <v>532</v>
      </c>
      <c r="AA1023" s="2">
        <v>0.17499999999999999</v>
      </c>
      <c r="AB1023" s="2">
        <v>0.22500000000000001</v>
      </c>
      <c r="AC1023" s="110">
        <v>0.28050000000000003</v>
      </c>
      <c r="AD1023" s="44">
        <f t="shared" si="217"/>
        <v>0</v>
      </c>
      <c r="AE1023" s="44">
        <f t="shared" si="218"/>
        <v>75.147092009381055</v>
      </c>
      <c r="AF1023" s="44">
        <f t="shared" si="219"/>
        <v>245.57979438982017</v>
      </c>
      <c r="AG1023" s="44">
        <f t="shared" si="220"/>
        <v>273.61638843540078</v>
      </c>
      <c r="AH1023" s="44">
        <f t="shared" si="221"/>
        <v>519.19618282522094</v>
      </c>
      <c r="AI1023" s="44">
        <v>232.51499999999999</v>
      </c>
      <c r="AJ1023" s="111">
        <f t="shared" si="222"/>
        <v>2.2329577998203169</v>
      </c>
      <c r="AK1023" s="2">
        <f t="shared" si="223"/>
        <v>78650</v>
      </c>
    </row>
    <row r="1024" spans="1:37">
      <c r="A1024" s="2">
        <v>97</v>
      </c>
      <c r="B1024" s="2" t="s">
        <v>152</v>
      </c>
      <c r="C1024" s="2" t="s">
        <v>3</v>
      </c>
      <c r="D1024" s="2" t="s">
        <v>418</v>
      </c>
      <c r="E1024" s="2" t="s">
        <v>767</v>
      </c>
      <c r="F1024" s="2" t="s">
        <v>64</v>
      </c>
      <c r="H1024" s="2" t="s">
        <v>881</v>
      </c>
      <c r="I1024" s="2">
        <v>79394</v>
      </c>
      <c r="J1024" s="2">
        <v>53803</v>
      </c>
      <c r="K1024" s="110">
        <f t="shared" si="210"/>
        <v>0.67767085673980398</v>
      </c>
      <c r="L1024" s="44">
        <f t="shared" si="211"/>
        <v>27.795923224119999</v>
      </c>
      <c r="M1024" s="44">
        <f t="shared" si="212"/>
        <v>82.562148379564988</v>
      </c>
      <c r="N1024" s="44">
        <f t="shared" si="213"/>
        <v>110.10475605006999</v>
      </c>
      <c r="O1024" s="44">
        <f t="shared" si="214"/>
        <v>48.552172346244994</v>
      </c>
      <c r="P1024" s="2">
        <v>2048900</v>
      </c>
      <c r="Q1024" s="2">
        <v>161.71946325499999</v>
      </c>
      <c r="R1024" s="111">
        <v>0.103324808</v>
      </c>
      <c r="S1024" s="111">
        <v>0.30690537099999998</v>
      </c>
      <c r="T1024" s="111">
        <v>0.40928853799999998</v>
      </c>
      <c r="U1024" s="111">
        <v>0.18048128299999999</v>
      </c>
      <c r="V1024" s="110">
        <f t="shared" si="215"/>
        <v>0.39966981987635081</v>
      </c>
      <c r="W1024" s="110">
        <v>0.26881250000000001</v>
      </c>
      <c r="X1024" s="110">
        <v>0.238407496</v>
      </c>
      <c r="Y1024" s="110">
        <f t="shared" si="216"/>
        <v>0.20464646666143749</v>
      </c>
      <c r="Z1024" s="2">
        <v>0.1</v>
      </c>
      <c r="AA1024" s="2">
        <v>0.17499999999999999</v>
      </c>
      <c r="AB1024" s="2">
        <v>0.22500000000000001</v>
      </c>
      <c r="AC1024" s="110">
        <v>0.26881250000000001</v>
      </c>
      <c r="AD1024" s="44">
        <f t="shared" si="217"/>
        <v>24.349228744329121</v>
      </c>
      <c r="AE1024" s="44">
        <f t="shared" si="218"/>
        <v>126.5677734658731</v>
      </c>
      <c r="AF1024" s="44">
        <f t="shared" si="219"/>
        <v>217.01647417468797</v>
      </c>
      <c r="AG1024" s="44">
        <f t="shared" si="220"/>
        <v>114.33053406050686</v>
      </c>
      <c r="AH1024" s="44">
        <f t="shared" si="221"/>
        <v>331.34700823519483</v>
      </c>
      <c r="AI1024" s="44">
        <v>232.51499999999999</v>
      </c>
      <c r="AJ1024" s="111">
        <f t="shared" si="222"/>
        <v>1.4250564833890065</v>
      </c>
      <c r="AK1024" s="2">
        <f t="shared" si="223"/>
        <v>52886</v>
      </c>
    </row>
    <row r="1025" spans="1:37">
      <c r="A1025" s="2">
        <v>98</v>
      </c>
      <c r="B1025" s="2" t="s">
        <v>153</v>
      </c>
      <c r="C1025" s="2" t="s">
        <v>3</v>
      </c>
      <c r="D1025" s="2" t="s">
        <v>418</v>
      </c>
      <c r="E1025" s="2" t="s">
        <v>767</v>
      </c>
      <c r="F1025" s="2" t="s">
        <v>64</v>
      </c>
      <c r="H1025" s="2" t="s">
        <v>881</v>
      </c>
      <c r="I1025" s="2">
        <v>41629</v>
      </c>
      <c r="J1025" s="2">
        <v>27745</v>
      </c>
      <c r="K1025" s="110">
        <f t="shared" si="210"/>
        <v>0.66648250018016286</v>
      </c>
      <c r="L1025" s="44">
        <f t="shared" si="211"/>
        <v>47.761721392324993</v>
      </c>
      <c r="M1025" s="44">
        <f t="shared" si="212"/>
        <v>74.28175425565</v>
      </c>
      <c r="N1025" s="44">
        <f t="shared" si="213"/>
        <v>16.681524352025001</v>
      </c>
      <c r="O1025" s="44">
        <f t="shared" si="214"/>
        <v>0</v>
      </c>
      <c r="P1025" s="2">
        <v>1084969</v>
      </c>
      <c r="Q1025" s="2">
        <v>30.304353799000001</v>
      </c>
      <c r="R1025" s="111">
        <v>0.344290657</v>
      </c>
      <c r="S1025" s="111">
        <v>0.53546047399999996</v>
      </c>
      <c r="T1025" s="111">
        <v>0.12024886899999999</v>
      </c>
      <c r="U1025" s="111">
        <v>0</v>
      </c>
      <c r="V1025" s="110">
        <f t="shared" si="215"/>
        <v>8.0143766854956874E-2</v>
      </c>
      <c r="W1025" s="110">
        <v>0.22500000000000001</v>
      </c>
      <c r="X1025" s="110">
        <v>0.22500000000000001</v>
      </c>
      <c r="Y1025" s="110">
        <f t="shared" si="216"/>
        <v>0.15519064417499998</v>
      </c>
      <c r="Z1025" s="2">
        <v>0.1</v>
      </c>
      <c r="AA1025" s="2">
        <v>0.17499999999999999</v>
      </c>
      <c r="AB1025" s="2">
        <v>0.22500000000000001</v>
      </c>
      <c r="AC1025" s="110"/>
      <c r="AD1025" s="44">
        <f t="shared" si="217"/>
        <v>41.839267939676688</v>
      </c>
      <c r="AE1025" s="44">
        <f t="shared" si="218"/>
        <v>113.87392927391144</v>
      </c>
      <c r="AF1025" s="44">
        <f t="shared" si="219"/>
        <v>32.879284497841276</v>
      </c>
      <c r="AG1025" s="44">
        <f t="shared" si="220"/>
        <v>0</v>
      </c>
      <c r="AH1025" s="44">
        <f t="shared" si="221"/>
        <v>32.879284497841276</v>
      </c>
      <c r="AI1025" s="44">
        <v>232.51499999999999</v>
      </c>
      <c r="AJ1025" s="111">
        <f t="shared" si="222"/>
        <v>0.14140715436785273</v>
      </c>
      <c r="AK1025" s="2">
        <f t="shared" si="223"/>
        <v>5561</v>
      </c>
    </row>
    <row r="1026" spans="1:37">
      <c r="A1026" s="2">
        <v>99</v>
      </c>
      <c r="B1026" s="2" t="s">
        <v>154</v>
      </c>
      <c r="C1026" s="2" t="s">
        <v>3</v>
      </c>
      <c r="D1026" s="2" t="s">
        <v>418</v>
      </c>
      <c r="E1026" s="2" t="s">
        <v>767</v>
      </c>
      <c r="F1026" s="2" t="s">
        <v>64</v>
      </c>
      <c r="H1026" s="2" t="s">
        <v>881</v>
      </c>
      <c r="I1026" s="2">
        <v>31954</v>
      </c>
      <c r="J1026" s="193">
        <v>12303</v>
      </c>
      <c r="K1026" s="110">
        <f t="shared" si="210"/>
        <v>0.38502221944044562</v>
      </c>
      <c r="L1026" s="44">
        <f t="shared" si="211"/>
        <v>8.7463665144449987</v>
      </c>
      <c r="M1026" s="44">
        <f t="shared" si="212"/>
        <v>22.588142278589999</v>
      </c>
      <c r="N1026" s="44">
        <f t="shared" si="213"/>
        <v>16.436906916119998</v>
      </c>
      <c r="O1026" s="44">
        <f t="shared" si="214"/>
        <v>13.743584352360001</v>
      </c>
      <c r="P1026" s="2">
        <v>7408290</v>
      </c>
      <c r="Q1026" s="193">
        <v>9.1732993530000009</v>
      </c>
      <c r="R1026" s="111">
        <v>0.14218266299999999</v>
      </c>
      <c r="S1026" s="111">
        <v>0.367197306</v>
      </c>
      <c r="T1026" s="111">
        <v>0.26720160799999998</v>
      </c>
      <c r="U1026" s="111">
        <v>0.223418424</v>
      </c>
      <c r="V1026" s="110">
        <f t="shared" si="215"/>
        <v>0.18889961362258245</v>
      </c>
      <c r="W1026" s="110">
        <v>0.33415624999999993</v>
      </c>
      <c r="X1026" s="110">
        <v>0.25704734899999998</v>
      </c>
      <c r="Y1026" s="110">
        <f t="shared" si="216"/>
        <v>0.20459037363900001</v>
      </c>
      <c r="Z1026" s="2">
        <v>0.1</v>
      </c>
      <c r="AA1026" s="2">
        <v>0.17499999999999999</v>
      </c>
      <c r="AB1026" s="2">
        <v>0.22500000000000001</v>
      </c>
      <c r="AC1026" s="110">
        <v>0.295375</v>
      </c>
      <c r="AD1026" s="44">
        <f t="shared" si="217"/>
        <v>7.6618170666538186</v>
      </c>
      <c r="AE1026" s="44">
        <f t="shared" si="218"/>
        <v>34.627622113078466</v>
      </c>
      <c r="AF1026" s="44">
        <f t="shared" si="219"/>
        <v>32.397143531672519</v>
      </c>
      <c r="AG1026" s="44">
        <f t="shared" si="220"/>
        <v>35.561318357966222</v>
      </c>
      <c r="AH1026" s="44">
        <f t="shared" si="221"/>
        <v>67.958461889638741</v>
      </c>
      <c r="AI1026" s="44">
        <v>232.51499999999999</v>
      </c>
      <c r="AJ1026" s="111">
        <f t="shared" si="222"/>
        <v>0.29227560324984947</v>
      </c>
      <c r="AK1026" s="2">
        <f t="shared" si="223"/>
        <v>10060</v>
      </c>
    </row>
    <row r="1027" spans="1:37">
      <c r="A1027" s="2">
        <v>100</v>
      </c>
      <c r="B1027" s="2" t="s">
        <v>155</v>
      </c>
      <c r="C1027" s="2" t="s">
        <v>3</v>
      </c>
      <c r="D1027" s="2" t="s">
        <v>418</v>
      </c>
      <c r="E1027" s="2" t="s">
        <v>767</v>
      </c>
      <c r="F1027" s="2" t="s">
        <v>64</v>
      </c>
      <c r="H1027" s="2" t="s">
        <v>881</v>
      </c>
      <c r="I1027" s="2">
        <v>23258</v>
      </c>
      <c r="J1027" s="193">
        <v>11822</v>
      </c>
      <c r="K1027" s="110">
        <f t="shared" si="210"/>
        <v>0.50829821996732305</v>
      </c>
      <c r="L1027" s="44">
        <f t="shared" si="211"/>
        <v>7.6743655596300009</v>
      </c>
      <c r="M1027" s="44">
        <f t="shared" si="212"/>
        <v>19.86890757594</v>
      </c>
      <c r="N1027" s="44">
        <f t="shared" si="213"/>
        <v>20.168021022290002</v>
      </c>
      <c r="O1027" s="44">
        <f t="shared" si="214"/>
        <v>11.398705901249999</v>
      </c>
      <c r="P1027" s="2">
        <v>4932347</v>
      </c>
      <c r="Q1027" s="193">
        <v>14.038985882</v>
      </c>
      <c r="R1027" s="111">
        <v>0.12983193300000001</v>
      </c>
      <c r="S1027" s="111">
        <v>0.33613445400000003</v>
      </c>
      <c r="T1027" s="111">
        <v>0.34119473900000002</v>
      </c>
      <c r="U1027" s="111">
        <v>0.19283887499999999</v>
      </c>
      <c r="V1027" s="110">
        <f t="shared" si="215"/>
        <v>0.2714483353989165</v>
      </c>
      <c r="W1027" s="110">
        <v>0.295375</v>
      </c>
      <c r="X1027" s="110">
        <v>0.25041232499999999</v>
      </c>
      <c r="Y1027" s="110">
        <f t="shared" si="216"/>
        <v>0.205535321728125</v>
      </c>
      <c r="Z1027" s="2">
        <v>0.1</v>
      </c>
      <c r="AA1027" s="2">
        <v>0.17499999999999999</v>
      </c>
      <c r="AB1027" s="2">
        <v>0.22500000000000001</v>
      </c>
      <c r="AC1027" s="110">
        <v>0.295375</v>
      </c>
      <c r="AD1027" s="44">
        <f t="shared" si="217"/>
        <v>6.7227442302358806</v>
      </c>
      <c r="AE1027" s="44">
        <f t="shared" si="218"/>
        <v>30.459035313916019</v>
      </c>
      <c r="AF1027" s="44">
        <f t="shared" si="219"/>
        <v>39.751169434933594</v>
      </c>
      <c r="AG1027" s="44">
        <f t="shared" si="220"/>
        <v>29.493980538895855</v>
      </c>
      <c r="AH1027" s="44">
        <f t="shared" si="221"/>
        <v>69.245149973829456</v>
      </c>
      <c r="AI1027" s="44">
        <v>232.51499999999999</v>
      </c>
      <c r="AJ1027" s="111">
        <f t="shared" si="222"/>
        <v>0.29780938852903882</v>
      </c>
      <c r="AK1027" s="2">
        <f t="shared" si="223"/>
        <v>10522</v>
      </c>
    </row>
    <row r="1028" spans="1:37">
      <c r="A1028" s="2">
        <v>101</v>
      </c>
      <c r="B1028" s="2" t="s">
        <v>156</v>
      </c>
      <c r="C1028" s="2" t="s">
        <v>3</v>
      </c>
      <c r="D1028" s="2" t="s">
        <v>418</v>
      </c>
      <c r="E1028" s="2" t="s">
        <v>767</v>
      </c>
      <c r="F1028" s="2" t="s">
        <v>64</v>
      </c>
      <c r="H1028" s="2" t="s">
        <v>881</v>
      </c>
      <c r="I1028" s="2">
        <v>4862</v>
      </c>
      <c r="J1028" s="193">
        <v>1443</v>
      </c>
      <c r="K1028" s="110">
        <f t="shared" si="210"/>
        <v>0.2967914438502674</v>
      </c>
      <c r="L1028" s="44">
        <f t="shared" si="211"/>
        <v>0</v>
      </c>
      <c r="M1028" s="44">
        <f t="shared" si="212"/>
        <v>4.2033088269899999</v>
      </c>
      <c r="N1028" s="44">
        <f t="shared" si="213"/>
        <v>1.58659604688</v>
      </c>
      <c r="O1028" s="44">
        <f t="shared" si="214"/>
        <v>1.42509512613</v>
      </c>
      <c r="P1028" s="2">
        <v>1135527</v>
      </c>
      <c r="Q1028" s="193">
        <v>5.8669289600000001</v>
      </c>
      <c r="R1028" s="111">
        <v>0</v>
      </c>
      <c r="S1028" s="111">
        <v>0.58257918600000003</v>
      </c>
      <c r="T1028" s="111">
        <v>0.21990243200000001</v>
      </c>
      <c r="U1028" s="111">
        <v>0.19751838199999999</v>
      </c>
      <c r="V1028" s="110">
        <f t="shared" si="215"/>
        <v>0.1238869260802139</v>
      </c>
      <c r="W1028" s="110">
        <v>0.28315625</v>
      </c>
      <c r="X1028" s="110">
        <v>0.25251881999999998</v>
      </c>
      <c r="Y1028" s="110">
        <f t="shared" si="216"/>
        <v>0.20735796910318749</v>
      </c>
      <c r="Z1028" s="2" t="s">
        <v>532</v>
      </c>
      <c r="AA1028" s="2">
        <v>0.17499999999999999</v>
      </c>
      <c r="AB1028" s="2">
        <v>0.22500000000000001</v>
      </c>
      <c r="AC1028" s="110">
        <v>0.28315625</v>
      </c>
      <c r="AD1028" s="44">
        <f t="shared" si="217"/>
        <v>0</v>
      </c>
      <c r="AE1028" s="44">
        <f t="shared" si="218"/>
        <v>6.4436724317756697</v>
      </c>
      <c r="AF1028" s="44">
        <f t="shared" si="219"/>
        <v>3.12718080840048</v>
      </c>
      <c r="AG1028" s="44">
        <f t="shared" si="220"/>
        <v>3.5348754242402505</v>
      </c>
      <c r="AH1028" s="44">
        <f t="shared" si="221"/>
        <v>6.6620562326407304</v>
      </c>
      <c r="AI1028" s="44">
        <v>232.51499999999999</v>
      </c>
      <c r="AJ1028" s="111">
        <f t="shared" si="222"/>
        <v>2.8652156775436987E-2</v>
      </c>
      <c r="AK1028" s="2">
        <f t="shared" si="223"/>
        <v>1004</v>
      </c>
    </row>
    <row r="1029" spans="1:37">
      <c r="A1029" s="2">
        <v>102</v>
      </c>
      <c r="B1029" s="2" t="s">
        <v>157</v>
      </c>
      <c r="C1029" s="2" t="s">
        <v>3</v>
      </c>
      <c r="D1029" s="2" t="s">
        <v>418</v>
      </c>
      <c r="E1029" s="2" t="s">
        <v>767</v>
      </c>
      <c r="F1029" s="2" t="s">
        <v>64</v>
      </c>
      <c r="H1029" s="2" t="s">
        <v>881</v>
      </c>
      <c r="I1029" s="2">
        <v>87231</v>
      </c>
      <c r="J1029" s="193">
        <v>42770</v>
      </c>
      <c r="K1029" s="110">
        <f t="shared" si="210"/>
        <v>0.49030734486593069</v>
      </c>
      <c r="L1029" s="44">
        <f t="shared" si="211"/>
        <v>50.048088140050005</v>
      </c>
      <c r="M1029" s="44">
        <f t="shared" si="212"/>
        <v>96.942338292799988</v>
      </c>
      <c r="N1029" s="44">
        <f t="shared" si="213"/>
        <v>33.838617621899999</v>
      </c>
      <c r="O1029" s="44">
        <f t="shared" si="214"/>
        <v>33.020955945250002</v>
      </c>
      <c r="P1029" s="2">
        <v>8403774</v>
      </c>
      <c r="Q1029" s="193">
        <v>17.536565587999998</v>
      </c>
      <c r="R1029" s="111">
        <v>0.234033613</v>
      </c>
      <c r="S1029" s="111">
        <v>0.45331932800000002</v>
      </c>
      <c r="T1029" s="111">
        <v>0.158235294</v>
      </c>
      <c r="U1029" s="111">
        <v>0.15441176500000001</v>
      </c>
      <c r="V1029" s="110">
        <f t="shared" si="215"/>
        <v>0.15329314937843197</v>
      </c>
      <c r="W1029" s="110">
        <v>0.27890625000000002</v>
      </c>
      <c r="X1029" s="110">
        <v>0.25162350100000003</v>
      </c>
      <c r="Y1029" s="110">
        <f t="shared" si="216"/>
        <v>0.18140359118203128</v>
      </c>
      <c r="Z1029" s="2">
        <v>0.1</v>
      </c>
      <c r="AA1029" s="2">
        <v>0.17499999999999999</v>
      </c>
      <c r="AB1029" s="2">
        <v>0.22500000000000001</v>
      </c>
      <c r="AC1029" s="110">
        <v>0.27890625000000002</v>
      </c>
      <c r="AD1029" s="44">
        <f t="shared" si="217"/>
        <v>43.842125210683804</v>
      </c>
      <c r="AE1029" s="44">
        <f t="shared" si="218"/>
        <v>148.61260460286238</v>
      </c>
      <c r="AF1029" s="44">
        <f t="shared" si="219"/>
        <v>66.695915332764898</v>
      </c>
      <c r="AG1029" s="44">
        <f t="shared" si="220"/>
        <v>80.677418708358772</v>
      </c>
      <c r="AH1029" s="44">
        <f t="shared" si="221"/>
        <v>147.37333404112366</v>
      </c>
      <c r="AI1029" s="44">
        <v>232.51499999999999</v>
      </c>
      <c r="AJ1029" s="111">
        <f t="shared" si="222"/>
        <v>0.63382291052673445</v>
      </c>
      <c r="AK1029" s="2">
        <f t="shared" si="223"/>
        <v>22287</v>
      </c>
    </row>
    <row r="1030" spans="1:37">
      <c r="A1030" s="2">
        <v>103</v>
      </c>
      <c r="B1030" s="2" t="s">
        <v>158</v>
      </c>
      <c r="C1030" s="2" t="s">
        <v>3</v>
      </c>
      <c r="D1030" s="2" t="s">
        <v>418</v>
      </c>
      <c r="E1030" s="2" t="s">
        <v>767</v>
      </c>
      <c r="F1030" s="2" t="s">
        <v>64</v>
      </c>
      <c r="H1030" s="2" t="s">
        <v>881</v>
      </c>
      <c r="I1030" s="2">
        <v>11274</v>
      </c>
      <c r="J1030" s="193">
        <v>6705</v>
      </c>
      <c r="K1030" s="110">
        <f t="shared" si="210"/>
        <v>0.59473124002128797</v>
      </c>
      <c r="L1030" s="44">
        <f t="shared" si="211"/>
        <v>2.9049943536000002</v>
      </c>
      <c r="M1030" s="44">
        <f t="shared" si="212"/>
        <v>18.805580516474997</v>
      </c>
      <c r="N1030" s="44">
        <f t="shared" si="213"/>
        <v>7.9179089204249991</v>
      </c>
      <c r="O1030" s="44">
        <f t="shared" si="214"/>
        <v>3.8965162430250002</v>
      </c>
      <c r="P1030" s="2">
        <v>1466474</v>
      </c>
      <c r="Q1030" s="193">
        <v>16.577338843</v>
      </c>
      <c r="R1030" s="111">
        <v>8.6651584000000004E-2</v>
      </c>
      <c r="S1030" s="111">
        <v>0.56094199899999997</v>
      </c>
      <c r="T1030" s="111">
        <v>0.23617923699999999</v>
      </c>
      <c r="U1030" s="111">
        <v>0.116227181</v>
      </c>
      <c r="V1030" s="110">
        <f t="shared" si="215"/>
        <v>0.20958710596860033</v>
      </c>
      <c r="W1030" s="110">
        <v>0.255</v>
      </c>
      <c r="X1030" s="110">
        <v>0.234894302</v>
      </c>
      <c r="Y1030" s="110">
        <f t="shared" si="216"/>
        <v>0.18960826770499997</v>
      </c>
      <c r="Z1030" s="2">
        <v>0.1</v>
      </c>
      <c r="AA1030" s="2">
        <v>0.17499999999999999</v>
      </c>
      <c r="AB1030" s="2">
        <v>0.22500000000000001</v>
      </c>
      <c r="AC1030" s="110">
        <v>0.255</v>
      </c>
      <c r="AD1030" s="44">
        <f t="shared" si="217"/>
        <v>2.5447750537536002</v>
      </c>
      <c r="AE1030" s="44">
        <f t="shared" si="218"/>
        <v>28.828954931756169</v>
      </c>
      <c r="AF1030" s="44">
        <f t="shared" si="219"/>
        <v>15.606198482157673</v>
      </c>
      <c r="AG1030" s="44">
        <f t="shared" si="220"/>
        <v>8.704037983669247</v>
      </c>
      <c r="AH1030" s="44">
        <f t="shared" si="221"/>
        <v>24.310236465826918</v>
      </c>
      <c r="AI1030" s="44">
        <v>232.51499999999999</v>
      </c>
      <c r="AJ1030" s="111">
        <f t="shared" si="222"/>
        <v>0.10455341146088175</v>
      </c>
      <c r="AK1030" s="2">
        <f t="shared" si="223"/>
        <v>3938</v>
      </c>
    </row>
    <row r="1031" spans="1:37">
      <c r="A1031" s="2">
        <v>207</v>
      </c>
      <c r="B1031" s="2" t="s">
        <v>262</v>
      </c>
      <c r="C1031" s="2" t="s">
        <v>2</v>
      </c>
      <c r="D1031" s="2" t="s">
        <v>443</v>
      </c>
      <c r="E1031" s="2" t="s">
        <v>767</v>
      </c>
      <c r="F1031" s="2" t="s">
        <v>64</v>
      </c>
      <c r="H1031" s="2" t="s">
        <v>881</v>
      </c>
      <c r="I1031" s="2">
        <v>6558</v>
      </c>
      <c r="J1031" s="193">
        <v>232</v>
      </c>
      <c r="K1031" s="110">
        <f t="shared" ref="K1031:K1094" si="224">J1031/I1031</f>
        <v>3.537663921927417E-2</v>
      </c>
      <c r="L1031" s="44">
        <f t="shared" ref="L1031:L1094" si="225">R1031*$J1031*$D$2/1000</f>
        <v>0</v>
      </c>
      <c r="M1031" s="44">
        <f t="shared" ref="M1031:M1094" si="226">S1031*$J1031*$D$2/1000</f>
        <v>0</v>
      </c>
      <c r="N1031" s="44">
        <f t="shared" ref="N1031:N1094" si="227">T1031*$J1031*$D$2/1000</f>
        <v>0.26674612959999999</v>
      </c>
      <c r="O1031" s="44">
        <f t="shared" ref="O1031:O1094" si="228">U1031*$J1031*$D$2/1000</f>
        <v>0.89325387039999993</v>
      </c>
      <c r="P1031" s="2">
        <v>2231439</v>
      </c>
      <c r="Q1031" s="193">
        <v>1.32595054</v>
      </c>
      <c r="R1031" s="111">
        <v>0</v>
      </c>
      <c r="S1031" s="111">
        <v>0</v>
      </c>
      <c r="T1031" s="111">
        <v>0.22995356</v>
      </c>
      <c r="U1031" s="111">
        <v>0.77004644</v>
      </c>
      <c r="V1031" s="110">
        <f t="shared" ref="V1031:V1094" si="229">K1031*(T1031+U1031)</f>
        <v>3.537663921927417E-2</v>
      </c>
      <c r="W1031" s="110">
        <v>0.38834374999999999</v>
      </c>
      <c r="X1031" s="110">
        <v>0.29117242799999998</v>
      </c>
      <c r="Y1031" s="110">
        <f t="shared" ref="Y1031:Y1094" si="230">SUMPRODUCT(R1031:U1031,Z1031:AC1031)</f>
        <v>0.29117242845019187</v>
      </c>
      <c r="Z1031" s="2" t="s">
        <v>532</v>
      </c>
      <c r="AA1031" s="2" t="s">
        <v>532</v>
      </c>
      <c r="AB1031" s="2">
        <v>0.22500000000000001</v>
      </c>
      <c r="AC1031" s="110">
        <v>0.310933036</v>
      </c>
      <c r="AD1031" s="44">
        <f t="shared" ref="AD1031:AD1094" si="231">IFERROR(L1031*Z1031*8760/1000,0)</f>
        <v>0</v>
      </c>
      <c r="AE1031" s="44">
        <f t="shared" ref="AE1031:AE1094" si="232">IFERROR(M1031*AA1031*8760/1000,0)</f>
        <v>0</v>
      </c>
      <c r="AF1031" s="44">
        <f t="shared" ref="AF1031:AF1094" si="233">IFERROR(N1031*AB1031*8760/1000,0)</f>
        <v>0.52575662144160007</v>
      </c>
      <c r="AG1031" s="44">
        <f t="shared" ref="AG1031:AG1094" si="234">IFERROR(O1031*AC1031*8760/1000,0)</f>
        <v>2.4330211274978693</v>
      </c>
      <c r="AH1031" s="44">
        <f t="shared" ref="AH1031:AH1094" si="235">AF1031+AG1031</f>
        <v>2.9587777489394691</v>
      </c>
      <c r="AI1031" s="44">
        <v>127.496111111</v>
      </c>
      <c r="AJ1031" s="111">
        <f t="shared" ref="AJ1031:AJ1094" si="236">AH1031/AI1031</f>
        <v>2.3206807824620732E-2</v>
      </c>
      <c r="AK1031" s="2">
        <f t="shared" ref="AK1031:AK1094" si="237">ROUND((O1031+N1031)/0.003,0)</f>
        <v>387</v>
      </c>
    </row>
    <row r="1032" spans="1:37">
      <c r="A1032" s="2">
        <v>208</v>
      </c>
      <c r="B1032" s="2" t="s">
        <v>263</v>
      </c>
      <c r="C1032" s="2" t="s">
        <v>2</v>
      </c>
      <c r="D1032" s="2" t="s">
        <v>443</v>
      </c>
      <c r="E1032" s="2" t="s">
        <v>767</v>
      </c>
      <c r="F1032" s="2" t="s">
        <v>64</v>
      </c>
      <c r="H1032" s="2" t="s">
        <v>881</v>
      </c>
      <c r="I1032" s="2">
        <v>43034</v>
      </c>
      <c r="J1032" s="193">
        <v>4852</v>
      </c>
      <c r="K1032" s="110">
        <f t="shared" si="224"/>
        <v>0.11274805967374633</v>
      </c>
      <c r="L1032" s="44">
        <f t="shared" si="225"/>
        <v>0</v>
      </c>
      <c r="M1032" s="44">
        <f t="shared" si="226"/>
        <v>0</v>
      </c>
      <c r="N1032" s="44">
        <f t="shared" si="227"/>
        <v>8.0221092459400012</v>
      </c>
      <c r="O1032" s="44">
        <f t="shared" si="228"/>
        <v>16.23789075406</v>
      </c>
      <c r="P1032" s="2">
        <v>1638825</v>
      </c>
      <c r="Q1032" s="193">
        <v>35.777416735000003</v>
      </c>
      <c r="R1032" s="111">
        <v>0</v>
      </c>
      <c r="S1032" s="111">
        <v>0</v>
      </c>
      <c r="T1032" s="111">
        <v>0.33067226900000002</v>
      </c>
      <c r="U1032" s="111">
        <v>0.66932773099999998</v>
      </c>
      <c r="V1032" s="110">
        <f t="shared" si="229"/>
        <v>0.11274805967374633</v>
      </c>
      <c r="W1032" s="110">
        <v>0.36178125</v>
      </c>
      <c r="X1032" s="110">
        <v>0.275896796</v>
      </c>
      <c r="Y1032" s="110">
        <f t="shared" si="230"/>
        <v>0.2758967964345676</v>
      </c>
      <c r="Z1032" s="2" t="s">
        <v>532</v>
      </c>
      <c r="AA1032" s="2" t="s">
        <v>532</v>
      </c>
      <c r="AB1032" s="2">
        <v>0.22500000000000001</v>
      </c>
      <c r="AC1032" s="110">
        <v>0.30104166700000001</v>
      </c>
      <c r="AD1032" s="44">
        <f t="shared" si="231"/>
        <v>0</v>
      </c>
      <c r="AE1032" s="44">
        <f t="shared" si="232"/>
        <v>0</v>
      </c>
      <c r="AF1032" s="44">
        <f t="shared" si="233"/>
        <v>15.811577323747743</v>
      </c>
      <c r="AG1032" s="44">
        <f t="shared" si="234"/>
        <v>42.821347702215128</v>
      </c>
      <c r="AH1032" s="44">
        <f t="shared" si="235"/>
        <v>58.632925025962869</v>
      </c>
      <c r="AI1032" s="44">
        <v>127.496111111</v>
      </c>
      <c r="AJ1032" s="111">
        <f t="shared" si="236"/>
        <v>0.45988010547957947</v>
      </c>
      <c r="AK1032" s="2">
        <f t="shared" si="237"/>
        <v>8087</v>
      </c>
    </row>
    <row r="1033" spans="1:37">
      <c r="A1033" s="2">
        <v>209</v>
      </c>
      <c r="B1033" s="2" t="s">
        <v>264</v>
      </c>
      <c r="C1033" s="2" t="s">
        <v>2</v>
      </c>
      <c r="D1033" s="2" t="s">
        <v>443</v>
      </c>
      <c r="E1033" s="2" t="s">
        <v>767</v>
      </c>
      <c r="F1033" s="2" t="s">
        <v>64</v>
      </c>
      <c r="H1033" s="2" t="s">
        <v>881</v>
      </c>
      <c r="I1033" s="2">
        <v>35640</v>
      </c>
      <c r="J1033" s="2">
        <v>3575</v>
      </c>
      <c r="K1033" s="110">
        <f t="shared" si="224"/>
        <v>0.10030864197530864</v>
      </c>
      <c r="L1033" s="44">
        <f t="shared" si="225"/>
        <v>0</v>
      </c>
      <c r="M1033" s="44">
        <f t="shared" si="226"/>
        <v>1.6512238778749999</v>
      </c>
      <c r="N1033" s="44">
        <f t="shared" si="227"/>
        <v>3.3204334377500002</v>
      </c>
      <c r="O1033" s="44">
        <f t="shared" si="228"/>
        <v>12.903342684375</v>
      </c>
      <c r="P1033" s="2">
        <v>834276</v>
      </c>
      <c r="Q1033" s="2">
        <v>53.385679085</v>
      </c>
      <c r="R1033" s="111">
        <v>0</v>
      </c>
      <c r="S1033" s="111">
        <v>9.2376160999999998E-2</v>
      </c>
      <c r="T1033" s="111">
        <v>0.18575851400000001</v>
      </c>
      <c r="U1033" s="111">
        <v>0.721865325</v>
      </c>
      <c r="V1033" s="110">
        <f t="shared" si="229"/>
        <v>9.1042514714506168E-2</v>
      </c>
      <c r="W1033" s="110">
        <v>0.42393750000000002</v>
      </c>
      <c r="X1033" s="110">
        <v>0.31338519199999998</v>
      </c>
      <c r="Y1033" s="110">
        <f t="shared" si="230"/>
        <v>0.3006016985974358</v>
      </c>
      <c r="Z1033" s="2" t="s">
        <v>532</v>
      </c>
      <c r="AA1033" s="2">
        <v>0.17499999999999999</v>
      </c>
      <c r="AB1033" s="2">
        <v>0.22500000000000001</v>
      </c>
      <c r="AC1033" s="110">
        <v>0.33612946399999999</v>
      </c>
      <c r="AD1033" s="44">
        <f t="shared" si="231"/>
        <v>0</v>
      </c>
      <c r="AE1033" s="44">
        <f t="shared" si="232"/>
        <v>2.5313262047823746</v>
      </c>
      <c r="AF1033" s="44">
        <f t="shared" si="233"/>
        <v>6.5445743058052503</v>
      </c>
      <c r="AG1033" s="44">
        <f t="shared" si="234"/>
        <v>37.993816464291854</v>
      </c>
      <c r="AH1033" s="44">
        <f t="shared" si="235"/>
        <v>44.538390770097102</v>
      </c>
      <c r="AI1033" s="44">
        <v>127.496111111</v>
      </c>
      <c r="AJ1033" s="111">
        <f t="shared" si="236"/>
        <v>0.34933136690986066</v>
      </c>
      <c r="AK1033" s="2">
        <f t="shared" si="237"/>
        <v>5408</v>
      </c>
    </row>
    <row r="1034" spans="1:37">
      <c r="A1034" s="2">
        <v>210</v>
      </c>
      <c r="B1034" s="2" t="s">
        <v>265</v>
      </c>
      <c r="C1034" s="2" t="s">
        <v>2</v>
      </c>
      <c r="D1034" s="2" t="s">
        <v>443</v>
      </c>
      <c r="E1034" s="2" t="s">
        <v>767</v>
      </c>
      <c r="F1034" s="2" t="s">
        <v>64</v>
      </c>
      <c r="H1034" s="2" t="s">
        <v>881</v>
      </c>
      <c r="I1034" s="2">
        <v>14287</v>
      </c>
      <c r="J1034" s="2">
        <v>3413</v>
      </c>
      <c r="K1034" s="110">
        <f t="shared" si="224"/>
        <v>0.23888850003499684</v>
      </c>
      <c r="L1034" s="44">
        <f t="shared" si="225"/>
        <v>0</v>
      </c>
      <c r="M1034" s="44">
        <f t="shared" si="226"/>
        <v>0</v>
      </c>
      <c r="N1034" s="44">
        <f t="shared" si="227"/>
        <v>2.0441497282399999</v>
      </c>
      <c r="O1034" s="44">
        <f t="shared" si="228"/>
        <v>15.020850271760001</v>
      </c>
      <c r="P1034" s="2">
        <v>1459880</v>
      </c>
      <c r="Q1034" s="2">
        <v>32.566931615000001</v>
      </c>
      <c r="R1034" s="111">
        <v>0</v>
      </c>
      <c r="S1034" s="111">
        <v>0</v>
      </c>
      <c r="T1034" s="111">
        <v>0.11978609599999999</v>
      </c>
      <c r="U1034" s="111">
        <v>0.88021390399999999</v>
      </c>
      <c r="V1034" s="110">
        <f t="shared" si="229"/>
        <v>0.23888850003499684</v>
      </c>
      <c r="W1034" s="110">
        <v>0.393125</v>
      </c>
      <c r="X1034" s="110">
        <v>0.31804136</v>
      </c>
      <c r="Y1034" s="110">
        <f t="shared" si="230"/>
        <v>0.31804136032125002</v>
      </c>
      <c r="Z1034" s="2" t="s">
        <v>532</v>
      </c>
      <c r="AA1034" s="2" t="s">
        <v>532</v>
      </c>
      <c r="AB1034" s="2">
        <v>0.22500000000000001</v>
      </c>
      <c r="AC1034" s="110">
        <v>0.33070312499999999</v>
      </c>
      <c r="AD1034" s="44">
        <f t="shared" si="231"/>
        <v>0</v>
      </c>
      <c r="AE1034" s="44">
        <f t="shared" si="232"/>
        <v>0</v>
      </c>
      <c r="AF1034" s="44">
        <f t="shared" si="233"/>
        <v>4.0290191143610397</v>
      </c>
      <c r="AG1034" s="44">
        <f t="shared" si="234"/>
        <v>43.514793015246426</v>
      </c>
      <c r="AH1034" s="44">
        <f t="shared" si="235"/>
        <v>47.543812129607467</v>
      </c>
      <c r="AI1034" s="44">
        <v>127.496111111</v>
      </c>
      <c r="AJ1034" s="111">
        <f t="shared" si="236"/>
        <v>0.3729040181328756</v>
      </c>
      <c r="AK1034" s="2">
        <f t="shared" si="237"/>
        <v>5688</v>
      </c>
    </row>
    <row r="1035" spans="1:37">
      <c r="A1035" s="2">
        <v>211</v>
      </c>
      <c r="B1035" s="2" t="s">
        <v>266</v>
      </c>
      <c r="C1035" s="2" t="s">
        <v>2</v>
      </c>
      <c r="D1035" s="2" t="s">
        <v>443</v>
      </c>
      <c r="E1035" s="2" t="s">
        <v>767</v>
      </c>
      <c r="F1035" s="2" t="s">
        <v>64</v>
      </c>
      <c r="H1035" s="2" t="s">
        <v>881</v>
      </c>
      <c r="I1035" s="2">
        <v>34237</v>
      </c>
      <c r="J1035" s="2">
        <v>5058</v>
      </c>
      <c r="K1035" s="110">
        <f t="shared" si="224"/>
        <v>0.14773490667990771</v>
      </c>
      <c r="L1035" s="44">
        <f t="shared" si="225"/>
        <v>0</v>
      </c>
      <c r="M1035" s="44">
        <f t="shared" si="226"/>
        <v>0</v>
      </c>
      <c r="N1035" s="44">
        <f t="shared" si="227"/>
        <v>7.0012389631499996</v>
      </c>
      <c r="O1035" s="44">
        <f t="shared" si="228"/>
        <v>18.288761036849998</v>
      </c>
      <c r="P1035" s="2">
        <v>1963466</v>
      </c>
      <c r="Q1035" s="2">
        <v>32.157262230000001</v>
      </c>
      <c r="R1035" s="111">
        <v>0</v>
      </c>
      <c r="S1035" s="111">
        <v>0</v>
      </c>
      <c r="T1035" s="111">
        <v>0.27683823499999999</v>
      </c>
      <c r="U1035" s="111">
        <v>0.72316176499999996</v>
      </c>
      <c r="V1035" s="110">
        <f t="shared" si="229"/>
        <v>0.14773490667990771</v>
      </c>
      <c r="W1035" s="110">
        <v>0.37453124999999993</v>
      </c>
      <c r="X1035" s="110">
        <v>0.28500305599999998</v>
      </c>
      <c r="Y1035" s="110">
        <f t="shared" si="230"/>
        <v>0.28500305588396269</v>
      </c>
      <c r="Z1035" s="2" t="s">
        <v>532</v>
      </c>
      <c r="AA1035" s="2" t="s">
        <v>532</v>
      </c>
      <c r="AB1035" s="2">
        <v>0.22500000000000001</v>
      </c>
      <c r="AC1035" s="110">
        <v>0.307973214</v>
      </c>
      <c r="AD1035" s="44">
        <f t="shared" si="231"/>
        <v>0</v>
      </c>
      <c r="AE1035" s="44">
        <f t="shared" si="232"/>
        <v>0</v>
      </c>
      <c r="AF1035" s="44">
        <f t="shared" si="233"/>
        <v>13.79944199636865</v>
      </c>
      <c r="AG1035" s="44">
        <f t="shared" si="234"/>
        <v>49.340249005386795</v>
      </c>
      <c r="AH1035" s="44">
        <f t="shared" si="235"/>
        <v>63.139691001755445</v>
      </c>
      <c r="AI1035" s="44">
        <v>127.496111111</v>
      </c>
      <c r="AJ1035" s="111">
        <f t="shared" si="236"/>
        <v>0.49522836776397905</v>
      </c>
      <c r="AK1035" s="2">
        <f t="shared" si="237"/>
        <v>8430</v>
      </c>
    </row>
    <row r="1036" spans="1:37">
      <c r="A1036" s="2">
        <v>212</v>
      </c>
      <c r="B1036" s="2" t="s">
        <v>267</v>
      </c>
      <c r="C1036" s="2" t="s">
        <v>2</v>
      </c>
      <c r="D1036" s="2" t="s">
        <v>443</v>
      </c>
      <c r="E1036" s="2" t="s">
        <v>767</v>
      </c>
      <c r="F1036" s="2" t="s">
        <v>64</v>
      </c>
      <c r="H1036" s="2" t="s">
        <v>881</v>
      </c>
      <c r="I1036" s="2">
        <v>71887</v>
      </c>
      <c r="J1036" s="2">
        <v>3249</v>
      </c>
      <c r="K1036" s="110">
        <f t="shared" si="224"/>
        <v>4.5195932505181745E-2</v>
      </c>
      <c r="L1036" s="44">
        <f t="shared" si="225"/>
        <v>0</v>
      </c>
      <c r="M1036" s="44">
        <f t="shared" si="226"/>
        <v>4.4960426489700005</v>
      </c>
      <c r="N1036" s="44">
        <f t="shared" si="227"/>
        <v>5.7108341969100005</v>
      </c>
      <c r="O1036" s="44">
        <f t="shared" si="228"/>
        <v>6.0381231541199991</v>
      </c>
      <c r="P1036" s="2">
        <v>838747</v>
      </c>
      <c r="Q1036" s="2">
        <v>32.482865754999999</v>
      </c>
      <c r="R1036" s="111">
        <v>0</v>
      </c>
      <c r="S1036" s="111">
        <v>0.27676470600000003</v>
      </c>
      <c r="T1036" s="111">
        <v>0.35154411800000002</v>
      </c>
      <c r="U1036" s="111">
        <v>0.37169117600000001</v>
      </c>
      <c r="V1036" s="110">
        <f t="shared" si="229"/>
        <v>3.2687293532989277E-2</v>
      </c>
      <c r="W1036" s="110">
        <v>0.34425</v>
      </c>
      <c r="X1036" s="110">
        <v>0.26471703099999999</v>
      </c>
      <c r="Y1036" s="110">
        <f t="shared" si="230"/>
        <v>0.23988652339525002</v>
      </c>
      <c r="Z1036" s="2" t="s">
        <v>532</v>
      </c>
      <c r="AA1036" s="2">
        <v>0.17499999999999999</v>
      </c>
      <c r="AB1036" s="2">
        <v>0.22500000000000001</v>
      </c>
      <c r="AC1036" s="110">
        <v>0.30228125</v>
      </c>
      <c r="AD1036" s="44">
        <f t="shared" si="231"/>
        <v>0</v>
      </c>
      <c r="AE1036" s="44">
        <f t="shared" si="232"/>
        <v>6.8924333808710108</v>
      </c>
      <c r="AF1036" s="44">
        <f t="shared" si="233"/>
        <v>11.256054202109611</v>
      </c>
      <c r="AG1036" s="44">
        <f t="shared" si="234"/>
        <v>15.988851992608504</v>
      </c>
      <c r="AH1036" s="44">
        <f t="shared" si="235"/>
        <v>27.244906194718116</v>
      </c>
      <c r="AI1036" s="44">
        <v>127.496111111</v>
      </c>
      <c r="AJ1036" s="111">
        <f t="shared" si="236"/>
        <v>0.21369205662279611</v>
      </c>
      <c r="AK1036" s="2">
        <f t="shared" si="237"/>
        <v>3916</v>
      </c>
    </row>
    <row r="1037" spans="1:37">
      <c r="A1037" s="2">
        <v>213</v>
      </c>
      <c r="B1037" s="2" t="s">
        <v>268</v>
      </c>
      <c r="C1037" s="2" t="s">
        <v>2</v>
      </c>
      <c r="D1037" s="2" t="s">
        <v>443</v>
      </c>
      <c r="E1037" s="2" t="s">
        <v>767</v>
      </c>
      <c r="F1037" s="2" t="s">
        <v>64</v>
      </c>
      <c r="H1037" s="2" t="s">
        <v>881</v>
      </c>
      <c r="I1037" s="2">
        <v>76994</v>
      </c>
      <c r="J1037" s="2">
        <v>6772</v>
      </c>
      <c r="K1037" s="110">
        <f t="shared" si="224"/>
        <v>8.7954905577057957E-2</v>
      </c>
      <c r="L1037" s="44">
        <f t="shared" si="225"/>
        <v>0</v>
      </c>
      <c r="M1037" s="44">
        <f t="shared" si="226"/>
        <v>0</v>
      </c>
      <c r="N1037" s="44">
        <f t="shared" si="227"/>
        <v>4.5550300778599997</v>
      </c>
      <c r="O1037" s="44">
        <f t="shared" si="228"/>
        <v>29.30496992214</v>
      </c>
      <c r="P1037" s="2">
        <v>371273</v>
      </c>
      <c r="Q1037" s="2">
        <v>278.92173656199998</v>
      </c>
      <c r="R1037" s="111">
        <v>0</v>
      </c>
      <c r="S1037" s="111">
        <v>0</v>
      </c>
      <c r="T1037" s="111">
        <v>0.13452540099999999</v>
      </c>
      <c r="U1037" s="111">
        <v>0.86547459900000001</v>
      </c>
      <c r="V1037" s="110">
        <f t="shared" si="229"/>
        <v>8.7954905577057957E-2</v>
      </c>
      <c r="W1037" s="110">
        <v>0.46643750000000006</v>
      </c>
      <c r="X1037" s="110">
        <v>0.34912799</v>
      </c>
      <c r="Y1037" s="110">
        <f t="shared" si="230"/>
        <v>0.34912798975345316</v>
      </c>
      <c r="Z1037" s="2" t="s">
        <v>532</v>
      </c>
      <c r="AA1037" s="2" t="s">
        <v>532</v>
      </c>
      <c r="AB1037" s="2">
        <v>0.22500000000000001</v>
      </c>
      <c r="AC1037" s="110">
        <v>0.36842187500000001</v>
      </c>
      <c r="AD1037" s="44">
        <f t="shared" si="231"/>
        <v>0</v>
      </c>
      <c r="AE1037" s="44">
        <f t="shared" si="232"/>
        <v>0</v>
      </c>
      <c r="AF1037" s="44">
        <f t="shared" si="233"/>
        <v>8.977964283462061</v>
      </c>
      <c r="AG1037" s="44">
        <f t="shared" si="234"/>
        <v>94.578145618072782</v>
      </c>
      <c r="AH1037" s="44">
        <f t="shared" si="235"/>
        <v>103.55610990153484</v>
      </c>
      <c r="AI1037" s="44">
        <v>127.496111111</v>
      </c>
      <c r="AJ1037" s="111">
        <f t="shared" si="236"/>
        <v>0.81222955742844072</v>
      </c>
      <c r="AK1037" s="2">
        <f t="shared" si="237"/>
        <v>11287</v>
      </c>
    </row>
    <row r="1038" spans="1:37">
      <c r="A1038" s="2">
        <v>214</v>
      </c>
      <c r="B1038" s="2" t="s">
        <v>269</v>
      </c>
      <c r="C1038" s="2" t="s">
        <v>2</v>
      </c>
      <c r="D1038" s="2" t="s">
        <v>443</v>
      </c>
      <c r="E1038" s="2" t="s">
        <v>767</v>
      </c>
      <c r="F1038" s="2" t="s">
        <v>64</v>
      </c>
      <c r="H1038" s="2" t="s">
        <v>881</v>
      </c>
      <c r="I1038" s="2">
        <v>164656</v>
      </c>
      <c r="J1038" s="2">
        <v>12411</v>
      </c>
      <c r="K1038" s="110">
        <f t="shared" si="224"/>
        <v>7.5375327956466814E-2</v>
      </c>
      <c r="L1038" s="44">
        <f t="shared" si="225"/>
        <v>0</v>
      </c>
      <c r="M1038" s="44">
        <f t="shared" si="226"/>
        <v>0</v>
      </c>
      <c r="N1038" s="44">
        <f t="shared" si="227"/>
        <v>6.9697803016800011</v>
      </c>
      <c r="O1038" s="44">
        <f t="shared" si="228"/>
        <v>55.085219698319996</v>
      </c>
      <c r="P1038" s="2">
        <v>513111</v>
      </c>
      <c r="Q1038" s="2">
        <v>352.26551948100001</v>
      </c>
      <c r="R1038" s="111">
        <v>0</v>
      </c>
      <c r="S1038" s="111">
        <v>0</v>
      </c>
      <c r="T1038" s="111">
        <v>0.112316176</v>
      </c>
      <c r="U1038" s="111">
        <v>0.88768382400000001</v>
      </c>
      <c r="V1038" s="110">
        <f t="shared" si="229"/>
        <v>7.5375327956466814E-2</v>
      </c>
      <c r="W1038" s="110">
        <v>0.44093750000000004</v>
      </c>
      <c r="X1038" s="110">
        <v>0.332506833</v>
      </c>
      <c r="Y1038" s="110">
        <f t="shared" si="230"/>
        <v>0.33250683312224999</v>
      </c>
      <c r="Z1038" s="2" t="s">
        <v>532</v>
      </c>
      <c r="AA1038" s="2" t="s">
        <v>532</v>
      </c>
      <c r="AB1038" s="2">
        <v>0.22500000000000001</v>
      </c>
      <c r="AC1038" s="110">
        <v>0.346109375</v>
      </c>
      <c r="AD1038" s="44">
        <f t="shared" si="231"/>
        <v>0</v>
      </c>
      <c r="AE1038" s="44">
        <f t="shared" si="232"/>
        <v>0</v>
      </c>
      <c r="AF1038" s="44">
        <f t="shared" si="233"/>
        <v>13.737436974611283</v>
      </c>
      <c r="AG1038" s="44">
        <f t="shared" si="234"/>
        <v>167.01387602294344</v>
      </c>
      <c r="AH1038" s="44">
        <f t="shared" si="235"/>
        <v>180.75131299755472</v>
      </c>
      <c r="AI1038" s="44">
        <v>127.496111111</v>
      </c>
      <c r="AJ1038" s="111">
        <f t="shared" si="236"/>
        <v>1.4177005982573849</v>
      </c>
      <c r="AK1038" s="2">
        <f t="shared" si="237"/>
        <v>20685</v>
      </c>
    </row>
    <row r="1039" spans="1:37">
      <c r="A1039" s="2">
        <v>245</v>
      </c>
      <c r="B1039" s="2" t="s">
        <v>298</v>
      </c>
      <c r="C1039" s="2" t="s">
        <v>1</v>
      </c>
      <c r="D1039" s="2" t="s">
        <v>448</v>
      </c>
      <c r="E1039" s="2" t="s">
        <v>767</v>
      </c>
      <c r="F1039" s="2" t="s">
        <v>64</v>
      </c>
      <c r="H1039" s="2" t="s">
        <v>881</v>
      </c>
      <c r="I1039" s="2">
        <v>3013</v>
      </c>
      <c r="J1039" s="2">
        <v>808</v>
      </c>
      <c r="K1039" s="110">
        <f t="shared" si="224"/>
        <v>0.26817125788250912</v>
      </c>
      <c r="L1039" s="44">
        <f t="shared" si="225"/>
        <v>0</v>
      </c>
      <c r="M1039" s="44">
        <f t="shared" si="226"/>
        <v>0</v>
      </c>
      <c r="N1039" s="44">
        <f t="shared" si="227"/>
        <v>0</v>
      </c>
      <c r="O1039" s="44">
        <f t="shared" si="228"/>
        <v>4.04</v>
      </c>
      <c r="P1039" s="2">
        <v>1190295</v>
      </c>
      <c r="Q1039" s="2">
        <v>10.744010712</v>
      </c>
      <c r="R1039" s="111">
        <v>0</v>
      </c>
      <c r="S1039" s="111">
        <v>0</v>
      </c>
      <c r="T1039" s="111">
        <v>0</v>
      </c>
      <c r="U1039" s="111">
        <v>1</v>
      </c>
      <c r="V1039" s="110">
        <f t="shared" si="229"/>
        <v>0.26817125788250912</v>
      </c>
      <c r="W1039" s="110">
        <v>0.41012499999999996</v>
      </c>
      <c r="X1039" s="110">
        <v>0.36135624999999999</v>
      </c>
      <c r="Y1039" s="110">
        <f t="shared" si="230"/>
        <v>0.36135624999999999</v>
      </c>
      <c r="Z1039" s="2" t="s">
        <v>532</v>
      </c>
      <c r="AA1039" s="2" t="s">
        <v>532</v>
      </c>
      <c r="AB1039" s="2" t="s">
        <v>532</v>
      </c>
      <c r="AC1039" s="110">
        <v>0.36135624999999999</v>
      </c>
      <c r="AD1039" s="44">
        <f t="shared" si="231"/>
        <v>0</v>
      </c>
      <c r="AE1039" s="44">
        <f t="shared" si="232"/>
        <v>0</v>
      </c>
      <c r="AF1039" s="44">
        <f t="shared" si="233"/>
        <v>0</v>
      </c>
      <c r="AG1039" s="44">
        <f t="shared" si="234"/>
        <v>12.788542229999999</v>
      </c>
      <c r="AH1039" s="44">
        <f t="shared" si="235"/>
        <v>12.788542229999999</v>
      </c>
      <c r="AI1039" s="44">
        <v>303.90305555600003</v>
      </c>
      <c r="AJ1039" s="111">
        <f t="shared" si="236"/>
        <v>4.2080992593519558E-2</v>
      </c>
      <c r="AK1039" s="2">
        <f t="shared" si="237"/>
        <v>1347</v>
      </c>
    </row>
    <row r="1040" spans="1:37">
      <c r="A1040" s="2">
        <v>246</v>
      </c>
      <c r="B1040" s="2" t="s">
        <v>299</v>
      </c>
      <c r="C1040" s="2" t="s">
        <v>1</v>
      </c>
      <c r="D1040" s="2" t="s">
        <v>448</v>
      </c>
      <c r="E1040" s="2" t="s">
        <v>767</v>
      </c>
      <c r="F1040" s="2" t="s">
        <v>64</v>
      </c>
      <c r="H1040" s="2" t="s">
        <v>881</v>
      </c>
      <c r="I1040" s="2">
        <v>5592</v>
      </c>
      <c r="J1040" s="2">
        <v>2098</v>
      </c>
      <c r="K1040" s="110">
        <f t="shared" si="224"/>
        <v>0.37517882689556509</v>
      </c>
      <c r="L1040" s="44">
        <f t="shared" si="225"/>
        <v>0</v>
      </c>
      <c r="M1040" s="44">
        <f t="shared" si="226"/>
        <v>0</v>
      </c>
      <c r="N1040" s="44">
        <f t="shared" si="227"/>
        <v>0</v>
      </c>
      <c r="O1040" s="44">
        <f t="shared" si="228"/>
        <v>10.49</v>
      </c>
      <c r="P1040" s="2">
        <v>1441996</v>
      </c>
      <c r="Q1040" s="2">
        <v>24.307423407999998</v>
      </c>
      <c r="R1040" s="111">
        <v>0</v>
      </c>
      <c r="S1040" s="111">
        <v>0</v>
      </c>
      <c r="T1040" s="111">
        <v>0</v>
      </c>
      <c r="U1040" s="111">
        <v>1</v>
      </c>
      <c r="V1040" s="110">
        <f t="shared" si="229"/>
        <v>0.37517882689556509</v>
      </c>
      <c r="W1040" s="110">
        <v>0.42978125</v>
      </c>
      <c r="X1040" s="110">
        <v>0.38143749999999998</v>
      </c>
      <c r="Y1040" s="110">
        <f t="shared" si="230"/>
        <v>0.38143749999999998</v>
      </c>
      <c r="Z1040" s="2" t="s">
        <v>532</v>
      </c>
      <c r="AA1040" s="2" t="s">
        <v>532</v>
      </c>
      <c r="AB1040" s="2" t="s">
        <v>532</v>
      </c>
      <c r="AC1040" s="110">
        <v>0.38143749999999998</v>
      </c>
      <c r="AD1040" s="44">
        <f t="shared" si="231"/>
        <v>0</v>
      </c>
      <c r="AE1040" s="44">
        <f t="shared" si="232"/>
        <v>0</v>
      </c>
      <c r="AF1040" s="44">
        <f t="shared" si="233"/>
        <v>0</v>
      </c>
      <c r="AG1040" s="44">
        <f t="shared" si="234"/>
        <v>35.051207325</v>
      </c>
      <c r="AH1040" s="44">
        <f t="shared" si="235"/>
        <v>35.051207325</v>
      </c>
      <c r="AI1040" s="44">
        <v>303.90305555600003</v>
      </c>
      <c r="AJ1040" s="111">
        <f t="shared" si="236"/>
        <v>0.11533680456378674</v>
      </c>
      <c r="AK1040" s="2">
        <f t="shared" si="237"/>
        <v>3497</v>
      </c>
    </row>
    <row r="1041" spans="1:37">
      <c r="A1041" s="2">
        <v>247</v>
      </c>
      <c r="B1041" s="2" t="s">
        <v>300</v>
      </c>
      <c r="C1041" s="2" t="s">
        <v>1</v>
      </c>
      <c r="D1041" s="2" t="s">
        <v>448</v>
      </c>
      <c r="E1041" s="2" t="s">
        <v>767</v>
      </c>
      <c r="F1041" s="2" t="s">
        <v>64</v>
      </c>
      <c r="H1041" s="2" t="s">
        <v>881</v>
      </c>
      <c r="I1041" s="2">
        <v>6770</v>
      </c>
      <c r="J1041" s="2">
        <v>1866</v>
      </c>
      <c r="K1041" s="110">
        <f t="shared" si="224"/>
        <v>0.27562776957163959</v>
      </c>
      <c r="L1041" s="44">
        <f t="shared" si="225"/>
        <v>0</v>
      </c>
      <c r="M1041" s="44">
        <f t="shared" si="226"/>
        <v>0</v>
      </c>
      <c r="N1041" s="44">
        <f t="shared" si="227"/>
        <v>0</v>
      </c>
      <c r="O1041" s="44">
        <f t="shared" si="228"/>
        <v>9.33</v>
      </c>
      <c r="P1041" s="2">
        <v>497677</v>
      </c>
      <c r="Q1041" s="2">
        <v>60.198575331000001</v>
      </c>
      <c r="R1041" s="111">
        <v>0</v>
      </c>
      <c r="S1041" s="111">
        <v>0</v>
      </c>
      <c r="T1041" s="111">
        <v>0</v>
      </c>
      <c r="U1041" s="111">
        <v>1</v>
      </c>
      <c r="V1041" s="110">
        <f t="shared" si="229"/>
        <v>0.27562776957163959</v>
      </c>
      <c r="W1041" s="110">
        <v>0.43243750000000003</v>
      </c>
      <c r="X1041" s="110">
        <v>0.36656250000000001</v>
      </c>
      <c r="Y1041" s="110">
        <f t="shared" si="230"/>
        <v>0.36656250000000001</v>
      </c>
      <c r="Z1041" s="2" t="s">
        <v>532</v>
      </c>
      <c r="AA1041" s="2" t="s">
        <v>532</v>
      </c>
      <c r="AB1041" s="2" t="s">
        <v>532</v>
      </c>
      <c r="AC1041" s="110">
        <v>0.36656250000000001</v>
      </c>
      <c r="AD1041" s="44">
        <f t="shared" si="231"/>
        <v>0</v>
      </c>
      <c r="AE1041" s="44">
        <f t="shared" si="232"/>
        <v>0</v>
      </c>
      <c r="AF1041" s="44">
        <f t="shared" si="233"/>
        <v>0</v>
      </c>
      <c r="AG1041" s="44">
        <f t="shared" si="234"/>
        <v>29.959446374999999</v>
      </c>
      <c r="AH1041" s="44">
        <f t="shared" si="235"/>
        <v>29.959446374999999</v>
      </c>
      <c r="AI1041" s="44">
        <v>303.90305555600003</v>
      </c>
      <c r="AJ1041" s="111">
        <f t="shared" si="236"/>
        <v>9.8582247948077614E-2</v>
      </c>
      <c r="AK1041" s="2">
        <f t="shared" si="237"/>
        <v>3110</v>
      </c>
    </row>
    <row r="1042" spans="1:37">
      <c r="A1042" s="2">
        <v>248</v>
      </c>
      <c r="B1042" s="2" t="s">
        <v>301</v>
      </c>
      <c r="C1042" s="2" t="s">
        <v>1</v>
      </c>
      <c r="D1042" s="2" t="s">
        <v>448</v>
      </c>
      <c r="E1042" s="2" t="s">
        <v>767</v>
      </c>
      <c r="F1042" s="2" t="s">
        <v>64</v>
      </c>
      <c r="H1042" s="2" t="s">
        <v>881</v>
      </c>
      <c r="I1042" s="2">
        <v>1272</v>
      </c>
      <c r="J1042" s="2">
        <v>82</v>
      </c>
      <c r="K1042" s="110">
        <f t="shared" si="224"/>
        <v>6.4465408805031446E-2</v>
      </c>
      <c r="L1042" s="44">
        <f t="shared" si="225"/>
        <v>0</v>
      </c>
      <c r="M1042" s="44">
        <f t="shared" si="226"/>
        <v>0</v>
      </c>
      <c r="N1042" s="44">
        <f t="shared" si="227"/>
        <v>5.0546568739999999E-2</v>
      </c>
      <c r="O1042" s="44">
        <f t="shared" si="228"/>
        <v>0.35945343126000007</v>
      </c>
      <c r="P1042" s="2">
        <v>2765142</v>
      </c>
      <c r="Q1042" s="2">
        <v>0.38267306299999998</v>
      </c>
      <c r="R1042" s="111">
        <v>0</v>
      </c>
      <c r="S1042" s="111">
        <v>0</v>
      </c>
      <c r="T1042" s="111">
        <v>0.12328431400000001</v>
      </c>
      <c r="U1042" s="111">
        <v>0.87671568600000005</v>
      </c>
      <c r="V1042" s="110">
        <f t="shared" si="229"/>
        <v>6.4465408805031446E-2</v>
      </c>
      <c r="W1042" s="110">
        <v>0.36231249999999998</v>
      </c>
      <c r="X1042" s="110">
        <v>0.29461670499999998</v>
      </c>
      <c r="Y1042" s="110">
        <f t="shared" si="230"/>
        <v>0.29461670494143755</v>
      </c>
      <c r="Z1042" s="2" t="s">
        <v>532</v>
      </c>
      <c r="AA1042" s="2" t="s">
        <v>532</v>
      </c>
      <c r="AB1042" s="2">
        <v>0.22500000000000001</v>
      </c>
      <c r="AC1042" s="110">
        <v>0.30440624999999999</v>
      </c>
      <c r="AD1042" s="44">
        <f t="shared" si="231"/>
        <v>0</v>
      </c>
      <c r="AE1042" s="44">
        <f t="shared" si="232"/>
        <v>0</v>
      </c>
      <c r="AF1042" s="44">
        <f t="shared" si="233"/>
        <v>9.9627286986539998E-2</v>
      </c>
      <c r="AG1042" s="44">
        <f t="shared" si="234"/>
        <v>0.95851807048112703</v>
      </c>
      <c r="AH1042" s="44">
        <f t="shared" si="235"/>
        <v>1.0581453574676671</v>
      </c>
      <c r="AI1042" s="44">
        <v>303.90305555600003</v>
      </c>
      <c r="AJ1042" s="111">
        <f t="shared" si="236"/>
        <v>3.4818516567125578E-3</v>
      </c>
      <c r="AK1042" s="2">
        <f t="shared" si="237"/>
        <v>137</v>
      </c>
    </row>
    <row r="1043" spans="1:37">
      <c r="A1043" s="2">
        <v>249</v>
      </c>
      <c r="B1043" s="2" t="s">
        <v>302</v>
      </c>
      <c r="C1043" s="2" t="s">
        <v>1</v>
      </c>
      <c r="D1043" s="2" t="s">
        <v>448</v>
      </c>
      <c r="E1043" s="2" t="s">
        <v>767</v>
      </c>
      <c r="F1043" s="2" t="s">
        <v>64</v>
      </c>
      <c r="H1043" s="2" t="s">
        <v>881</v>
      </c>
      <c r="I1043" s="2">
        <v>3076</v>
      </c>
      <c r="J1043" s="2">
        <v>634</v>
      </c>
      <c r="K1043" s="110">
        <f t="shared" si="224"/>
        <v>0.20611183355006502</v>
      </c>
      <c r="L1043" s="44">
        <f t="shared" si="225"/>
        <v>0</v>
      </c>
      <c r="M1043" s="44">
        <f t="shared" si="226"/>
        <v>0</v>
      </c>
      <c r="N1043" s="44">
        <f t="shared" si="227"/>
        <v>0</v>
      </c>
      <c r="O1043" s="44">
        <f t="shared" si="228"/>
        <v>3.17</v>
      </c>
      <c r="P1043" s="2">
        <v>1479227</v>
      </c>
      <c r="Q1043" s="2">
        <v>6.5812079629999998</v>
      </c>
      <c r="R1043" s="111">
        <v>0</v>
      </c>
      <c r="S1043" s="111">
        <v>0</v>
      </c>
      <c r="T1043" s="111">
        <v>0</v>
      </c>
      <c r="U1043" s="111">
        <v>1</v>
      </c>
      <c r="V1043" s="110">
        <f t="shared" si="229"/>
        <v>0.20611183355006502</v>
      </c>
      <c r="W1043" s="110">
        <v>0.4090625</v>
      </c>
      <c r="X1043" s="110">
        <v>0.35057187499999998</v>
      </c>
      <c r="Y1043" s="110">
        <f t="shared" si="230"/>
        <v>0.35057187499999998</v>
      </c>
      <c r="Z1043" s="2" t="s">
        <v>532</v>
      </c>
      <c r="AA1043" s="2" t="s">
        <v>532</v>
      </c>
      <c r="AB1043" s="2" t="s">
        <v>532</v>
      </c>
      <c r="AC1043" s="110">
        <v>0.35057187499999998</v>
      </c>
      <c r="AD1043" s="44">
        <f t="shared" si="231"/>
        <v>0</v>
      </c>
      <c r="AE1043" s="44">
        <f t="shared" si="232"/>
        <v>0</v>
      </c>
      <c r="AF1043" s="44">
        <f t="shared" si="233"/>
        <v>0</v>
      </c>
      <c r="AG1043" s="44">
        <f t="shared" si="234"/>
        <v>9.735100511249998</v>
      </c>
      <c r="AH1043" s="44">
        <f t="shared" si="235"/>
        <v>9.735100511249998</v>
      </c>
      <c r="AI1043" s="44">
        <v>303.90305555600003</v>
      </c>
      <c r="AJ1043" s="111">
        <f t="shared" si="236"/>
        <v>3.2033572329305246E-2</v>
      </c>
      <c r="AK1043" s="2">
        <f t="shared" si="237"/>
        <v>1057</v>
      </c>
    </row>
    <row r="1044" spans="1:37">
      <c r="A1044" s="2">
        <v>250</v>
      </c>
      <c r="B1044" s="2" t="s">
        <v>303</v>
      </c>
      <c r="C1044" s="2" t="s">
        <v>1</v>
      </c>
      <c r="D1044" s="2" t="s">
        <v>448</v>
      </c>
      <c r="E1044" s="2" t="s">
        <v>767</v>
      </c>
      <c r="F1044" s="2" t="s">
        <v>64</v>
      </c>
      <c r="H1044" s="2" t="s">
        <v>881</v>
      </c>
      <c r="I1044" s="2">
        <v>2280</v>
      </c>
      <c r="J1044" s="2">
        <v>767</v>
      </c>
      <c r="K1044" s="110">
        <f t="shared" si="224"/>
        <v>0.33640350877192982</v>
      </c>
      <c r="L1044" s="44">
        <f t="shared" si="225"/>
        <v>0</v>
      </c>
      <c r="M1044" s="44">
        <f t="shared" si="226"/>
        <v>0</v>
      </c>
      <c r="N1044" s="44">
        <f t="shared" si="227"/>
        <v>0</v>
      </c>
      <c r="O1044" s="44">
        <f t="shared" si="228"/>
        <v>3.835</v>
      </c>
      <c r="P1044" s="2">
        <v>919043</v>
      </c>
      <c r="Q1044" s="2">
        <v>13.352680394</v>
      </c>
      <c r="R1044" s="111">
        <v>0</v>
      </c>
      <c r="S1044" s="111">
        <v>0</v>
      </c>
      <c r="T1044" s="111">
        <v>0</v>
      </c>
      <c r="U1044" s="111">
        <v>1</v>
      </c>
      <c r="V1044" s="110">
        <f t="shared" si="229"/>
        <v>0.33640350877192982</v>
      </c>
      <c r="W1044" s="110">
        <v>0.40268749999999998</v>
      </c>
      <c r="X1044" s="110">
        <v>0.36528749999999999</v>
      </c>
      <c r="Y1044" s="110">
        <f t="shared" si="230"/>
        <v>0.36528749999999999</v>
      </c>
      <c r="Z1044" s="2" t="s">
        <v>532</v>
      </c>
      <c r="AA1044" s="2" t="s">
        <v>532</v>
      </c>
      <c r="AB1044" s="2" t="s">
        <v>532</v>
      </c>
      <c r="AC1044" s="110">
        <v>0.36528749999999999</v>
      </c>
      <c r="AD1044" s="44">
        <f t="shared" si="231"/>
        <v>0</v>
      </c>
      <c r="AE1044" s="44">
        <f t="shared" si="232"/>
        <v>0</v>
      </c>
      <c r="AF1044" s="44">
        <f t="shared" si="233"/>
        <v>0</v>
      </c>
      <c r="AG1044" s="44">
        <f t="shared" si="234"/>
        <v>12.271687447499998</v>
      </c>
      <c r="AH1044" s="44">
        <f t="shared" si="235"/>
        <v>12.271687447499998</v>
      </c>
      <c r="AI1044" s="44">
        <v>303.90305555600003</v>
      </c>
      <c r="AJ1044" s="111">
        <f t="shared" si="236"/>
        <v>4.0380270033970427E-2</v>
      </c>
      <c r="AK1044" s="2">
        <f t="shared" si="237"/>
        <v>1278</v>
      </c>
    </row>
    <row r="1045" spans="1:37">
      <c r="A1045" s="2">
        <v>251</v>
      </c>
      <c r="B1045" s="2" t="s">
        <v>304</v>
      </c>
      <c r="C1045" s="2" t="s">
        <v>1</v>
      </c>
      <c r="D1045" s="2" t="s">
        <v>448</v>
      </c>
      <c r="E1045" s="2" t="s">
        <v>767</v>
      </c>
      <c r="F1045" s="2" t="s">
        <v>64</v>
      </c>
      <c r="H1045" s="2" t="s">
        <v>881</v>
      </c>
      <c r="I1045" s="2">
        <v>688</v>
      </c>
      <c r="J1045" s="2">
        <v>33</v>
      </c>
      <c r="K1045" s="110">
        <f t="shared" si="224"/>
        <v>4.7965116279069769E-2</v>
      </c>
      <c r="L1045" s="44">
        <f t="shared" si="225"/>
        <v>0</v>
      </c>
      <c r="M1045" s="44">
        <f t="shared" si="226"/>
        <v>0</v>
      </c>
      <c r="N1045" s="44">
        <f t="shared" si="227"/>
        <v>0</v>
      </c>
      <c r="O1045" s="44">
        <f t="shared" si="228"/>
        <v>0.16500000000000001</v>
      </c>
      <c r="P1045" s="2">
        <v>1526142</v>
      </c>
      <c r="Q1045" s="2">
        <v>0.31748368199999999</v>
      </c>
      <c r="R1045" s="111">
        <v>0</v>
      </c>
      <c r="S1045" s="111">
        <v>0</v>
      </c>
      <c r="T1045" s="111">
        <v>0</v>
      </c>
      <c r="U1045" s="111">
        <v>1</v>
      </c>
      <c r="V1045" s="110">
        <f t="shared" si="229"/>
        <v>4.7965116279069769E-2</v>
      </c>
      <c r="W1045" s="110">
        <v>0.40534374999999995</v>
      </c>
      <c r="X1045" s="110">
        <v>0.33521875000000001</v>
      </c>
      <c r="Y1045" s="110">
        <f t="shared" si="230"/>
        <v>0.33521875000000001</v>
      </c>
      <c r="Z1045" s="2" t="s">
        <v>532</v>
      </c>
      <c r="AA1045" s="2" t="s">
        <v>532</v>
      </c>
      <c r="AB1045" s="2" t="s">
        <v>532</v>
      </c>
      <c r="AC1045" s="110">
        <v>0.33521875000000001</v>
      </c>
      <c r="AD1045" s="44">
        <f t="shared" si="231"/>
        <v>0</v>
      </c>
      <c r="AE1045" s="44">
        <f t="shared" si="232"/>
        <v>0</v>
      </c>
      <c r="AF1045" s="44">
        <f t="shared" si="233"/>
        <v>0</v>
      </c>
      <c r="AG1045" s="44">
        <f t="shared" si="234"/>
        <v>0.48452518125000005</v>
      </c>
      <c r="AH1045" s="44">
        <f t="shared" si="235"/>
        <v>0.48452518125000005</v>
      </c>
      <c r="AI1045" s="44">
        <v>303.90305555600003</v>
      </c>
      <c r="AJ1045" s="111">
        <f t="shared" si="236"/>
        <v>1.5943412624251055E-3</v>
      </c>
      <c r="AK1045" s="2">
        <f t="shared" si="237"/>
        <v>55</v>
      </c>
    </row>
    <row r="1046" spans="1:37">
      <c r="A1046" s="2">
        <v>252</v>
      </c>
      <c r="B1046" s="2" t="s">
        <v>305</v>
      </c>
      <c r="C1046" s="2" t="s">
        <v>1</v>
      </c>
      <c r="D1046" s="2" t="s">
        <v>448</v>
      </c>
      <c r="E1046" s="2" t="s">
        <v>767</v>
      </c>
      <c r="F1046" s="2" t="s">
        <v>64</v>
      </c>
      <c r="H1046" s="2" t="s">
        <v>881</v>
      </c>
      <c r="I1046" s="2">
        <v>3467</v>
      </c>
      <c r="J1046" s="2">
        <v>2031</v>
      </c>
      <c r="K1046" s="110">
        <f t="shared" si="224"/>
        <v>0.58580905682145945</v>
      </c>
      <c r="L1046" s="44">
        <f t="shared" si="225"/>
        <v>0</v>
      </c>
      <c r="M1046" s="44">
        <f t="shared" si="226"/>
        <v>0</v>
      </c>
      <c r="N1046" s="44">
        <f t="shared" si="227"/>
        <v>0</v>
      </c>
      <c r="O1046" s="44">
        <f t="shared" si="228"/>
        <v>10.154999999999999</v>
      </c>
      <c r="P1046" s="2">
        <v>927490</v>
      </c>
      <c r="Q1046" s="2">
        <v>35.310752737000001</v>
      </c>
      <c r="R1046" s="111">
        <v>0</v>
      </c>
      <c r="S1046" s="111">
        <v>0</v>
      </c>
      <c r="T1046" s="111">
        <v>0</v>
      </c>
      <c r="U1046" s="111">
        <v>1</v>
      </c>
      <c r="V1046" s="110">
        <f t="shared" si="229"/>
        <v>0.58580905682145945</v>
      </c>
      <c r="W1046" s="110">
        <v>0.42234375000000007</v>
      </c>
      <c r="X1046" s="110">
        <v>0.36815625000000002</v>
      </c>
      <c r="Y1046" s="110">
        <f t="shared" si="230"/>
        <v>0.36815625000000002</v>
      </c>
      <c r="Z1046" s="2" t="s">
        <v>532</v>
      </c>
      <c r="AA1046" s="2" t="s">
        <v>532</v>
      </c>
      <c r="AB1046" s="2" t="s">
        <v>532</v>
      </c>
      <c r="AC1046" s="110">
        <v>0.36815625000000002</v>
      </c>
      <c r="AD1046" s="44">
        <f t="shared" si="231"/>
        <v>0</v>
      </c>
      <c r="AE1046" s="44">
        <f t="shared" si="232"/>
        <v>0</v>
      </c>
      <c r="AF1046" s="44">
        <f t="shared" si="233"/>
        <v>0</v>
      </c>
      <c r="AG1046" s="44">
        <f t="shared" si="234"/>
        <v>32.750370056249999</v>
      </c>
      <c r="AH1046" s="44">
        <f t="shared" si="235"/>
        <v>32.750370056249999</v>
      </c>
      <c r="AI1046" s="44">
        <v>303.90305555600003</v>
      </c>
      <c r="AJ1046" s="111">
        <f t="shared" si="236"/>
        <v>0.10776584656686714</v>
      </c>
      <c r="AK1046" s="2">
        <f t="shared" si="237"/>
        <v>3385</v>
      </c>
    </row>
    <row r="1047" spans="1:37">
      <c r="A1047" s="2">
        <v>253</v>
      </c>
      <c r="B1047" s="2" t="s">
        <v>306</v>
      </c>
      <c r="C1047" s="2" t="s">
        <v>1</v>
      </c>
      <c r="D1047" s="2" t="s">
        <v>448</v>
      </c>
      <c r="E1047" s="2" t="s">
        <v>767</v>
      </c>
      <c r="F1047" s="2" t="s">
        <v>64</v>
      </c>
      <c r="H1047" s="2" t="s">
        <v>881</v>
      </c>
      <c r="I1047" s="2">
        <v>8332</v>
      </c>
      <c r="J1047" s="2">
        <v>2755</v>
      </c>
      <c r="K1047" s="110">
        <f t="shared" si="224"/>
        <v>0.33065290446471435</v>
      </c>
      <c r="L1047" s="44">
        <f t="shared" si="225"/>
        <v>0</v>
      </c>
      <c r="M1047" s="44">
        <f t="shared" si="226"/>
        <v>0</v>
      </c>
      <c r="N1047" s="44">
        <f t="shared" si="227"/>
        <v>0</v>
      </c>
      <c r="O1047" s="44">
        <f t="shared" si="228"/>
        <v>13.775</v>
      </c>
      <c r="P1047" s="2">
        <v>811004</v>
      </c>
      <c r="Q1047" s="2">
        <v>52.643637470000002</v>
      </c>
      <c r="R1047" s="111">
        <v>0</v>
      </c>
      <c r="S1047" s="111">
        <v>0</v>
      </c>
      <c r="T1047" s="111">
        <v>0</v>
      </c>
      <c r="U1047" s="111">
        <v>1</v>
      </c>
      <c r="V1047" s="110">
        <f t="shared" si="229"/>
        <v>0.33065290446471435</v>
      </c>
      <c r="W1047" s="110">
        <v>0.40375</v>
      </c>
      <c r="X1047" s="110">
        <v>0.35381249999999997</v>
      </c>
      <c r="Y1047" s="110">
        <f t="shared" si="230"/>
        <v>0.35381249999999997</v>
      </c>
      <c r="Z1047" s="2" t="s">
        <v>532</v>
      </c>
      <c r="AA1047" s="2" t="s">
        <v>532</v>
      </c>
      <c r="AB1047" s="2" t="s">
        <v>532</v>
      </c>
      <c r="AC1047" s="110">
        <v>0.35381249999999997</v>
      </c>
      <c r="AD1047" s="44">
        <f t="shared" si="231"/>
        <v>0</v>
      </c>
      <c r="AE1047" s="44">
        <f t="shared" si="232"/>
        <v>0</v>
      </c>
      <c r="AF1047" s="44">
        <f t="shared" si="233"/>
        <v>0</v>
      </c>
      <c r="AG1047" s="44">
        <f t="shared" si="234"/>
        <v>42.694200562499994</v>
      </c>
      <c r="AH1047" s="44">
        <f t="shared" si="235"/>
        <v>42.694200562499994</v>
      </c>
      <c r="AI1047" s="44">
        <v>303.90305555600003</v>
      </c>
      <c r="AJ1047" s="111">
        <f t="shared" si="236"/>
        <v>0.14048624974957766</v>
      </c>
      <c r="AK1047" s="2">
        <f t="shared" si="237"/>
        <v>4592</v>
      </c>
    </row>
    <row r="1048" spans="1:37">
      <c r="A1048" s="2">
        <v>254</v>
      </c>
      <c r="B1048" s="2" t="s">
        <v>307</v>
      </c>
      <c r="C1048" s="2" t="s">
        <v>1</v>
      </c>
      <c r="D1048" s="2" t="s">
        <v>448</v>
      </c>
      <c r="E1048" s="2" t="s">
        <v>767</v>
      </c>
      <c r="F1048" s="2" t="s">
        <v>64</v>
      </c>
      <c r="H1048" s="2" t="s">
        <v>881</v>
      </c>
      <c r="I1048" s="2">
        <v>1548</v>
      </c>
      <c r="J1048" s="2">
        <v>296</v>
      </c>
      <c r="K1048" s="110">
        <f t="shared" si="224"/>
        <v>0.19121447028423771</v>
      </c>
      <c r="L1048" s="44">
        <f t="shared" si="225"/>
        <v>0</v>
      </c>
      <c r="M1048" s="44">
        <f t="shared" si="226"/>
        <v>0</v>
      </c>
      <c r="N1048" s="44">
        <f t="shared" si="227"/>
        <v>0</v>
      </c>
      <c r="O1048" s="44">
        <f t="shared" si="228"/>
        <v>1.48</v>
      </c>
      <c r="P1048" s="2">
        <v>1378722</v>
      </c>
      <c r="Q1048" s="2">
        <v>3.0568104699999998</v>
      </c>
      <c r="R1048" s="111">
        <v>0</v>
      </c>
      <c r="S1048" s="111">
        <v>0</v>
      </c>
      <c r="T1048" s="111">
        <v>0</v>
      </c>
      <c r="U1048" s="111">
        <v>1</v>
      </c>
      <c r="V1048" s="110">
        <f t="shared" si="229"/>
        <v>0.19121447028423771</v>
      </c>
      <c r="W1048" s="110">
        <v>0.35859374999999999</v>
      </c>
      <c r="X1048" s="110">
        <v>0.32507187500000001</v>
      </c>
      <c r="Y1048" s="110">
        <f t="shared" si="230"/>
        <v>0.32507187500000001</v>
      </c>
      <c r="Z1048" s="2" t="s">
        <v>532</v>
      </c>
      <c r="AA1048" s="2" t="s">
        <v>532</v>
      </c>
      <c r="AB1048" s="2" t="s">
        <v>532</v>
      </c>
      <c r="AC1048" s="110">
        <v>0.32507187500000001</v>
      </c>
      <c r="AD1048" s="44">
        <f t="shared" si="231"/>
        <v>0</v>
      </c>
      <c r="AE1048" s="44">
        <f t="shared" si="232"/>
        <v>0</v>
      </c>
      <c r="AF1048" s="44">
        <f t="shared" si="233"/>
        <v>0</v>
      </c>
      <c r="AG1048" s="44">
        <f t="shared" si="234"/>
        <v>4.2144918450000004</v>
      </c>
      <c r="AH1048" s="44">
        <f t="shared" si="235"/>
        <v>4.2144918450000004</v>
      </c>
      <c r="AI1048" s="44">
        <v>303.90305555600003</v>
      </c>
      <c r="AJ1048" s="111">
        <f t="shared" si="236"/>
        <v>1.38678824314203E-2</v>
      </c>
      <c r="AK1048" s="2">
        <f t="shared" si="237"/>
        <v>493</v>
      </c>
    </row>
    <row r="1049" spans="1:37">
      <c r="A1049" s="2">
        <v>255</v>
      </c>
      <c r="B1049" s="2" t="s">
        <v>308</v>
      </c>
      <c r="C1049" s="2" t="s">
        <v>1</v>
      </c>
      <c r="D1049" s="2" t="s">
        <v>448</v>
      </c>
      <c r="E1049" s="2" t="s">
        <v>767</v>
      </c>
      <c r="F1049" s="2" t="s">
        <v>64</v>
      </c>
      <c r="H1049" s="2" t="s">
        <v>881</v>
      </c>
      <c r="I1049" s="2">
        <v>2037</v>
      </c>
      <c r="J1049" s="2">
        <v>276</v>
      </c>
      <c r="K1049" s="110">
        <f t="shared" si="224"/>
        <v>0.13549337260677466</v>
      </c>
      <c r="L1049" s="44">
        <f t="shared" si="225"/>
        <v>0</v>
      </c>
      <c r="M1049" s="44">
        <f t="shared" si="226"/>
        <v>0</v>
      </c>
      <c r="N1049" s="44">
        <f t="shared" si="227"/>
        <v>0</v>
      </c>
      <c r="O1049" s="44">
        <f t="shared" si="228"/>
        <v>1.38</v>
      </c>
      <c r="P1049" s="2">
        <v>2289330</v>
      </c>
      <c r="Q1049" s="2">
        <v>1.7100889260000001</v>
      </c>
      <c r="R1049" s="111">
        <v>0</v>
      </c>
      <c r="S1049" s="111">
        <v>0</v>
      </c>
      <c r="T1049" s="111">
        <v>0</v>
      </c>
      <c r="U1049" s="111">
        <v>1</v>
      </c>
      <c r="V1049" s="110">
        <f t="shared" si="229"/>
        <v>0.13549337260677466</v>
      </c>
      <c r="W1049" s="110">
        <v>0.39046874999999998</v>
      </c>
      <c r="X1049" s="110">
        <v>0.32385000000000003</v>
      </c>
      <c r="Y1049" s="110">
        <f t="shared" si="230"/>
        <v>0.32385000000000003</v>
      </c>
      <c r="Z1049" s="2" t="s">
        <v>532</v>
      </c>
      <c r="AA1049" s="2" t="s">
        <v>532</v>
      </c>
      <c r="AB1049" s="2" t="s">
        <v>532</v>
      </c>
      <c r="AC1049" s="110">
        <v>0.32385000000000003</v>
      </c>
      <c r="AD1049" s="44">
        <f t="shared" si="231"/>
        <v>0</v>
      </c>
      <c r="AE1049" s="44">
        <f t="shared" si="232"/>
        <v>0</v>
      </c>
      <c r="AF1049" s="44">
        <f t="shared" si="233"/>
        <v>0</v>
      </c>
      <c r="AG1049" s="44">
        <f t="shared" si="234"/>
        <v>3.9149578799999998</v>
      </c>
      <c r="AH1049" s="44">
        <f t="shared" si="235"/>
        <v>3.9149578799999998</v>
      </c>
      <c r="AI1049" s="44">
        <v>303.90305555600003</v>
      </c>
      <c r="AJ1049" s="111">
        <f t="shared" si="236"/>
        <v>1.2882259024469048E-2</v>
      </c>
      <c r="AK1049" s="2">
        <f t="shared" si="237"/>
        <v>460</v>
      </c>
    </row>
    <row r="1050" spans="1:37">
      <c r="A1050" s="2">
        <v>256</v>
      </c>
      <c r="B1050" s="2" t="s">
        <v>309</v>
      </c>
      <c r="C1050" s="2" t="s">
        <v>1</v>
      </c>
      <c r="D1050" s="2" t="s">
        <v>448</v>
      </c>
      <c r="E1050" s="2" t="s">
        <v>767</v>
      </c>
      <c r="F1050" s="2" t="s">
        <v>64</v>
      </c>
      <c r="H1050" s="2" t="s">
        <v>881</v>
      </c>
      <c r="I1050" s="2">
        <v>4803</v>
      </c>
      <c r="J1050" s="2">
        <v>1280</v>
      </c>
      <c r="K1050" s="110">
        <f t="shared" si="224"/>
        <v>0.26650010410160319</v>
      </c>
      <c r="L1050" s="44">
        <f t="shared" si="225"/>
        <v>0</v>
      </c>
      <c r="M1050" s="44">
        <f t="shared" si="226"/>
        <v>0</v>
      </c>
      <c r="N1050" s="44">
        <f t="shared" si="227"/>
        <v>0</v>
      </c>
      <c r="O1050" s="44">
        <f t="shared" si="228"/>
        <v>6.4</v>
      </c>
      <c r="P1050" s="2">
        <v>2168542</v>
      </c>
      <c r="Q1050" s="2">
        <v>8.5429048640000005</v>
      </c>
      <c r="R1050" s="111">
        <v>0</v>
      </c>
      <c r="S1050" s="111">
        <v>0</v>
      </c>
      <c r="T1050" s="111">
        <v>0</v>
      </c>
      <c r="U1050" s="111">
        <v>1</v>
      </c>
      <c r="V1050" s="110">
        <f t="shared" si="229"/>
        <v>0.26650010410160319</v>
      </c>
      <c r="W1050" s="110">
        <v>0.38993749999999999</v>
      </c>
      <c r="X1050" s="110">
        <v>0.3304375</v>
      </c>
      <c r="Y1050" s="110">
        <f t="shared" si="230"/>
        <v>0.3304375</v>
      </c>
      <c r="Z1050" s="2" t="s">
        <v>532</v>
      </c>
      <c r="AA1050" s="2" t="s">
        <v>532</v>
      </c>
      <c r="AB1050" s="2" t="s">
        <v>532</v>
      </c>
      <c r="AC1050" s="110">
        <v>0.3304375</v>
      </c>
      <c r="AD1050" s="44">
        <f t="shared" si="231"/>
        <v>0</v>
      </c>
      <c r="AE1050" s="44">
        <f t="shared" si="232"/>
        <v>0</v>
      </c>
      <c r="AF1050" s="44">
        <f t="shared" si="233"/>
        <v>0</v>
      </c>
      <c r="AG1050" s="44">
        <f t="shared" si="234"/>
        <v>18.525648</v>
      </c>
      <c r="AH1050" s="44">
        <f t="shared" si="235"/>
        <v>18.525648</v>
      </c>
      <c r="AI1050" s="44">
        <v>303.90305555600003</v>
      </c>
      <c r="AJ1050" s="111">
        <f t="shared" si="236"/>
        <v>6.0959071194946542E-2</v>
      </c>
      <c r="AK1050" s="2">
        <f t="shared" si="237"/>
        <v>2133</v>
      </c>
    </row>
    <row r="1051" spans="1:37">
      <c r="A1051" s="2">
        <v>257</v>
      </c>
      <c r="B1051" s="2" t="s">
        <v>310</v>
      </c>
      <c r="C1051" s="2" t="s">
        <v>1</v>
      </c>
      <c r="D1051" s="2" t="s">
        <v>448</v>
      </c>
      <c r="E1051" s="2" t="s">
        <v>767</v>
      </c>
      <c r="F1051" s="2" t="s">
        <v>64</v>
      </c>
      <c r="H1051" s="2" t="s">
        <v>881</v>
      </c>
      <c r="I1051" s="2">
        <v>4912</v>
      </c>
      <c r="J1051" s="2">
        <v>2288</v>
      </c>
      <c r="K1051" s="110">
        <f t="shared" si="224"/>
        <v>0.46579804560260585</v>
      </c>
      <c r="L1051" s="44">
        <f t="shared" si="225"/>
        <v>0</v>
      </c>
      <c r="M1051" s="44">
        <f t="shared" si="226"/>
        <v>0</v>
      </c>
      <c r="N1051" s="44">
        <f t="shared" si="227"/>
        <v>0</v>
      </c>
      <c r="O1051" s="44">
        <f t="shared" si="228"/>
        <v>11.44</v>
      </c>
      <c r="P1051" s="2">
        <v>1785506</v>
      </c>
      <c r="Q1051" s="2">
        <v>19.172499391999999</v>
      </c>
      <c r="R1051" s="111">
        <v>0</v>
      </c>
      <c r="S1051" s="111">
        <v>0</v>
      </c>
      <c r="T1051" s="111">
        <v>0</v>
      </c>
      <c r="U1051" s="111">
        <v>1</v>
      </c>
      <c r="V1051" s="110">
        <f t="shared" si="229"/>
        <v>0.46579804560260585</v>
      </c>
      <c r="W1051" s="110">
        <v>0.37187500000000001</v>
      </c>
      <c r="X1051" s="110">
        <v>0.34159374999999997</v>
      </c>
      <c r="Y1051" s="110">
        <f t="shared" si="230"/>
        <v>0.34159374999999997</v>
      </c>
      <c r="Z1051" s="2" t="s">
        <v>532</v>
      </c>
      <c r="AA1051" s="2" t="s">
        <v>532</v>
      </c>
      <c r="AB1051" s="2" t="s">
        <v>532</v>
      </c>
      <c r="AC1051" s="110">
        <v>0.34159374999999997</v>
      </c>
      <c r="AD1051" s="44">
        <f t="shared" si="231"/>
        <v>0</v>
      </c>
      <c r="AE1051" s="44">
        <f t="shared" si="232"/>
        <v>0</v>
      </c>
      <c r="AF1051" s="44">
        <f t="shared" si="233"/>
        <v>0</v>
      </c>
      <c r="AG1051" s="44">
        <f t="shared" si="234"/>
        <v>34.232612699999997</v>
      </c>
      <c r="AH1051" s="44">
        <f t="shared" si="235"/>
        <v>34.232612699999997</v>
      </c>
      <c r="AI1051" s="44">
        <v>303.90305555600003</v>
      </c>
      <c r="AJ1051" s="111">
        <f t="shared" si="236"/>
        <v>0.11264320010659444</v>
      </c>
      <c r="AK1051" s="2">
        <f t="shared" si="237"/>
        <v>3813</v>
      </c>
    </row>
    <row r="1052" spans="1:37">
      <c r="A1052" s="2">
        <v>258</v>
      </c>
      <c r="B1052" s="2" t="s">
        <v>311</v>
      </c>
      <c r="C1052" s="2" t="s">
        <v>1</v>
      </c>
      <c r="D1052" s="2" t="s">
        <v>448</v>
      </c>
      <c r="E1052" s="2" t="s">
        <v>767</v>
      </c>
      <c r="F1052" s="2" t="s">
        <v>64</v>
      </c>
      <c r="H1052" s="2" t="s">
        <v>881</v>
      </c>
      <c r="I1052" s="2">
        <v>5906</v>
      </c>
      <c r="J1052" s="2">
        <v>3631</v>
      </c>
      <c r="K1052" s="110">
        <f t="shared" si="224"/>
        <v>0.61479850998984087</v>
      </c>
      <c r="L1052" s="44">
        <f t="shared" si="225"/>
        <v>0</v>
      </c>
      <c r="M1052" s="44">
        <f t="shared" si="226"/>
        <v>0</v>
      </c>
      <c r="N1052" s="44">
        <f t="shared" si="227"/>
        <v>0</v>
      </c>
      <c r="O1052" s="44">
        <f t="shared" si="228"/>
        <v>18.155000000000001</v>
      </c>
      <c r="P1052" s="2">
        <v>739568</v>
      </c>
      <c r="Q1052" s="2">
        <v>75.421768372000003</v>
      </c>
      <c r="R1052" s="111">
        <v>0</v>
      </c>
      <c r="S1052" s="111">
        <v>0</v>
      </c>
      <c r="T1052" s="111">
        <v>0</v>
      </c>
      <c r="U1052" s="111">
        <v>1</v>
      </c>
      <c r="V1052" s="110">
        <f t="shared" si="229"/>
        <v>0.61479850998984087</v>
      </c>
      <c r="W1052" s="110">
        <v>0.39206249999999998</v>
      </c>
      <c r="X1052" s="110">
        <v>0.35073124999999999</v>
      </c>
      <c r="Y1052" s="110">
        <f t="shared" si="230"/>
        <v>0.35073124999999999</v>
      </c>
      <c r="Z1052" s="2" t="s">
        <v>532</v>
      </c>
      <c r="AA1052" s="2" t="s">
        <v>532</v>
      </c>
      <c r="AB1052" s="2" t="s">
        <v>532</v>
      </c>
      <c r="AC1052" s="110">
        <v>0.35073124999999999</v>
      </c>
      <c r="AD1052" s="44">
        <f t="shared" si="231"/>
        <v>0</v>
      </c>
      <c r="AE1052" s="44">
        <f t="shared" si="232"/>
        <v>0</v>
      </c>
      <c r="AF1052" s="44">
        <f t="shared" si="233"/>
        <v>0</v>
      </c>
      <c r="AG1052" s="44">
        <f t="shared" si="234"/>
        <v>55.779526391250002</v>
      </c>
      <c r="AH1052" s="44">
        <f t="shared" si="235"/>
        <v>55.779526391250002</v>
      </c>
      <c r="AI1052" s="44">
        <v>303.90305555600003</v>
      </c>
      <c r="AJ1052" s="111">
        <f t="shared" si="236"/>
        <v>0.18354381560659083</v>
      </c>
      <c r="AK1052" s="2">
        <f t="shared" si="237"/>
        <v>6052</v>
      </c>
    </row>
    <row r="1053" spans="1:37">
      <c r="A1053" s="2">
        <v>259</v>
      </c>
      <c r="B1053" s="2" t="s">
        <v>312</v>
      </c>
      <c r="C1053" s="2" t="s">
        <v>1</v>
      </c>
      <c r="D1053" s="2" t="s">
        <v>448</v>
      </c>
      <c r="E1053" s="2" t="s">
        <v>767</v>
      </c>
      <c r="F1053" s="2" t="s">
        <v>64</v>
      </c>
      <c r="H1053" s="2" t="s">
        <v>881</v>
      </c>
      <c r="I1053" s="2">
        <v>5954</v>
      </c>
      <c r="J1053" s="2">
        <v>2237</v>
      </c>
      <c r="K1053" s="110">
        <f t="shared" si="224"/>
        <v>0.37571380584481023</v>
      </c>
      <c r="L1053" s="44">
        <f t="shared" si="225"/>
        <v>0</v>
      </c>
      <c r="M1053" s="44">
        <f t="shared" si="226"/>
        <v>0</v>
      </c>
      <c r="N1053" s="44">
        <f t="shared" si="227"/>
        <v>0</v>
      </c>
      <c r="O1053" s="44">
        <f t="shared" si="228"/>
        <v>11.185</v>
      </c>
      <c r="P1053" s="2">
        <v>1324254</v>
      </c>
      <c r="Q1053" s="2">
        <v>24.841900761000002</v>
      </c>
      <c r="R1053" s="111">
        <v>0</v>
      </c>
      <c r="S1053" s="111">
        <v>0</v>
      </c>
      <c r="T1053" s="111">
        <v>0</v>
      </c>
      <c r="U1053" s="111">
        <v>1</v>
      </c>
      <c r="V1053" s="110">
        <f t="shared" si="229"/>
        <v>0.37571380584481023</v>
      </c>
      <c r="W1053" s="110">
        <v>0.40321874999999996</v>
      </c>
      <c r="X1053" s="110">
        <v>0.33574999999999999</v>
      </c>
      <c r="Y1053" s="110">
        <f t="shared" si="230"/>
        <v>0.33574999999999999</v>
      </c>
      <c r="Z1053" s="2" t="s">
        <v>532</v>
      </c>
      <c r="AA1053" s="2" t="s">
        <v>532</v>
      </c>
      <c r="AB1053" s="2" t="s">
        <v>532</v>
      </c>
      <c r="AC1053" s="110">
        <v>0.33574999999999999</v>
      </c>
      <c r="AD1053" s="44">
        <f t="shared" si="231"/>
        <v>0</v>
      </c>
      <c r="AE1053" s="44">
        <f t="shared" si="232"/>
        <v>0</v>
      </c>
      <c r="AF1053" s="44">
        <f t="shared" si="233"/>
        <v>0</v>
      </c>
      <c r="AG1053" s="44">
        <f t="shared" si="234"/>
        <v>32.89698645</v>
      </c>
      <c r="AH1053" s="44">
        <f t="shared" si="235"/>
        <v>32.89698645</v>
      </c>
      <c r="AI1053" s="44">
        <v>303.90305555600003</v>
      </c>
      <c r="AJ1053" s="111">
        <f t="shared" si="236"/>
        <v>0.10824829118553594</v>
      </c>
      <c r="AK1053" s="2">
        <f t="shared" si="237"/>
        <v>3728</v>
      </c>
    </row>
    <row r="1054" spans="1:37">
      <c r="A1054" s="2">
        <v>260</v>
      </c>
      <c r="B1054" s="2" t="s">
        <v>313</v>
      </c>
      <c r="C1054" s="2" t="s">
        <v>1</v>
      </c>
      <c r="D1054" s="2" t="s">
        <v>448</v>
      </c>
      <c r="E1054" s="2" t="s">
        <v>767</v>
      </c>
      <c r="F1054" s="2" t="s">
        <v>64</v>
      </c>
      <c r="H1054" s="2" t="s">
        <v>881</v>
      </c>
      <c r="I1054" s="2">
        <v>6180</v>
      </c>
      <c r="J1054" s="2">
        <v>2264</v>
      </c>
      <c r="K1054" s="110">
        <f t="shared" si="224"/>
        <v>0.36634304207119739</v>
      </c>
      <c r="L1054" s="44">
        <f t="shared" si="225"/>
        <v>0</v>
      </c>
      <c r="M1054" s="44">
        <f t="shared" si="226"/>
        <v>0</v>
      </c>
      <c r="N1054" s="44">
        <f t="shared" si="227"/>
        <v>0</v>
      </c>
      <c r="O1054" s="44">
        <f t="shared" si="228"/>
        <v>11.32</v>
      </c>
      <c r="P1054" s="2">
        <v>1600427</v>
      </c>
      <c r="Q1054" s="2">
        <v>21.757804291999999</v>
      </c>
      <c r="R1054" s="111">
        <v>0</v>
      </c>
      <c r="S1054" s="111">
        <v>0</v>
      </c>
      <c r="T1054" s="111">
        <v>0</v>
      </c>
      <c r="U1054" s="111">
        <v>1</v>
      </c>
      <c r="V1054" s="110">
        <f t="shared" si="229"/>
        <v>0.36634304207119739</v>
      </c>
      <c r="W1054" s="110">
        <v>0.40693750000000001</v>
      </c>
      <c r="X1054" s="110">
        <v>0.35115625</v>
      </c>
      <c r="Y1054" s="110">
        <f t="shared" si="230"/>
        <v>0.35115625</v>
      </c>
      <c r="Z1054" s="2" t="s">
        <v>532</v>
      </c>
      <c r="AA1054" s="2" t="s">
        <v>532</v>
      </c>
      <c r="AB1054" s="2" t="s">
        <v>532</v>
      </c>
      <c r="AC1054" s="110">
        <v>0.35115625</v>
      </c>
      <c r="AD1054" s="44">
        <f t="shared" si="231"/>
        <v>0</v>
      </c>
      <c r="AE1054" s="44">
        <f t="shared" si="232"/>
        <v>0</v>
      </c>
      <c r="AF1054" s="44">
        <f t="shared" si="233"/>
        <v>0</v>
      </c>
      <c r="AG1054" s="44">
        <f t="shared" si="234"/>
        <v>34.821777449999999</v>
      </c>
      <c r="AH1054" s="44">
        <f t="shared" si="235"/>
        <v>34.821777449999999</v>
      </c>
      <c r="AI1054" s="44">
        <v>303.90305555600003</v>
      </c>
      <c r="AJ1054" s="111">
        <f t="shared" si="236"/>
        <v>0.1145818602787408</v>
      </c>
      <c r="AK1054" s="2">
        <f t="shared" si="237"/>
        <v>3773</v>
      </c>
    </row>
    <row r="1055" spans="1:37">
      <c r="A1055" s="2">
        <v>261</v>
      </c>
      <c r="B1055" s="2" t="s">
        <v>314</v>
      </c>
      <c r="C1055" s="2" t="s">
        <v>1</v>
      </c>
      <c r="D1055" s="2" t="s">
        <v>448</v>
      </c>
      <c r="E1055" s="2" t="s">
        <v>767</v>
      </c>
      <c r="F1055" s="2" t="s">
        <v>64</v>
      </c>
      <c r="H1055" s="2" t="s">
        <v>881</v>
      </c>
      <c r="I1055" s="2">
        <v>901</v>
      </c>
      <c r="J1055" s="2">
        <v>11</v>
      </c>
      <c r="K1055" s="110">
        <f t="shared" si="224"/>
        <v>1.2208657047724751E-2</v>
      </c>
      <c r="L1055" s="44">
        <f t="shared" si="225"/>
        <v>0</v>
      </c>
      <c r="M1055" s="44">
        <f t="shared" si="226"/>
        <v>0</v>
      </c>
      <c r="N1055" s="44">
        <f t="shared" si="227"/>
        <v>0</v>
      </c>
      <c r="O1055" s="44">
        <f t="shared" si="228"/>
        <v>5.5E-2</v>
      </c>
      <c r="P1055" s="2">
        <v>2847401</v>
      </c>
      <c r="Q1055" s="2">
        <v>4.9889608000000002E-2</v>
      </c>
      <c r="R1055" s="111">
        <v>0</v>
      </c>
      <c r="S1055" s="111">
        <v>0</v>
      </c>
      <c r="T1055" s="111">
        <v>0</v>
      </c>
      <c r="U1055" s="111">
        <v>1</v>
      </c>
      <c r="V1055" s="110">
        <f t="shared" si="229"/>
        <v>1.2208657047724751E-2</v>
      </c>
      <c r="W1055" s="110">
        <v>0.32778124999999997</v>
      </c>
      <c r="X1055" s="110">
        <v>0.29484375000000002</v>
      </c>
      <c r="Y1055" s="110">
        <f t="shared" si="230"/>
        <v>0.29484375000000002</v>
      </c>
      <c r="Z1055" s="2" t="s">
        <v>532</v>
      </c>
      <c r="AA1055" s="2" t="s">
        <v>532</v>
      </c>
      <c r="AB1055" s="2" t="s">
        <v>532</v>
      </c>
      <c r="AC1055" s="110">
        <v>0.29484375000000002</v>
      </c>
      <c r="AD1055" s="44">
        <f t="shared" si="231"/>
        <v>0</v>
      </c>
      <c r="AE1055" s="44">
        <f t="shared" si="232"/>
        <v>0</v>
      </c>
      <c r="AF1055" s="44">
        <f t="shared" si="233"/>
        <v>0</v>
      </c>
      <c r="AG1055" s="44">
        <f t="shared" si="234"/>
        <v>0.14205571875</v>
      </c>
      <c r="AH1055" s="44">
        <f t="shared" si="235"/>
        <v>0.14205571875</v>
      </c>
      <c r="AI1055" s="44">
        <v>303.90305555600003</v>
      </c>
      <c r="AJ1055" s="111">
        <f t="shared" si="236"/>
        <v>4.6743761259690096E-4</v>
      </c>
      <c r="AK1055" s="2">
        <f t="shared" si="237"/>
        <v>18</v>
      </c>
    </row>
    <row r="1056" spans="1:37">
      <c r="A1056" s="2">
        <v>262</v>
      </c>
      <c r="B1056" s="2" t="s">
        <v>315</v>
      </c>
      <c r="C1056" s="2" t="s">
        <v>1</v>
      </c>
      <c r="D1056" s="2" t="s">
        <v>448</v>
      </c>
      <c r="E1056" s="2" t="s">
        <v>767</v>
      </c>
      <c r="F1056" s="2" t="s">
        <v>64</v>
      </c>
      <c r="H1056" s="2" t="s">
        <v>881</v>
      </c>
      <c r="I1056" s="2">
        <v>12566</v>
      </c>
      <c r="J1056" s="2">
        <v>6706</v>
      </c>
      <c r="K1056" s="110">
        <f t="shared" si="224"/>
        <v>0.53366226325003974</v>
      </c>
      <c r="L1056" s="44">
        <f t="shared" si="225"/>
        <v>0</v>
      </c>
      <c r="M1056" s="44">
        <f t="shared" si="226"/>
        <v>0</v>
      </c>
      <c r="N1056" s="44">
        <f t="shared" si="227"/>
        <v>0</v>
      </c>
      <c r="O1056" s="44">
        <f t="shared" si="228"/>
        <v>33.53</v>
      </c>
      <c r="P1056" s="2">
        <v>2477141</v>
      </c>
      <c r="Q1056" s="2">
        <v>41.089726794000001</v>
      </c>
      <c r="R1056" s="111">
        <v>0</v>
      </c>
      <c r="S1056" s="111">
        <v>0</v>
      </c>
      <c r="T1056" s="111">
        <v>0</v>
      </c>
      <c r="U1056" s="111">
        <v>1</v>
      </c>
      <c r="V1056" s="110">
        <f t="shared" si="229"/>
        <v>0.53366226325003974</v>
      </c>
      <c r="W1056" s="110">
        <v>0.38621874999999994</v>
      </c>
      <c r="X1056" s="110">
        <v>0.34653437500000001</v>
      </c>
      <c r="Y1056" s="110">
        <f t="shared" si="230"/>
        <v>0.34653437500000001</v>
      </c>
      <c r="Z1056" s="2" t="s">
        <v>532</v>
      </c>
      <c r="AA1056" s="2" t="s">
        <v>532</v>
      </c>
      <c r="AB1056" s="2" t="s">
        <v>532</v>
      </c>
      <c r="AC1056" s="110">
        <v>0.34653437500000001</v>
      </c>
      <c r="AD1056" s="44">
        <f t="shared" si="231"/>
        <v>0</v>
      </c>
      <c r="AE1056" s="44">
        <f t="shared" si="232"/>
        <v>0</v>
      </c>
      <c r="AF1056" s="44">
        <f t="shared" si="233"/>
        <v>0</v>
      </c>
      <c r="AG1056" s="44">
        <f t="shared" si="234"/>
        <v>101.78504692125</v>
      </c>
      <c r="AH1056" s="44">
        <f t="shared" si="235"/>
        <v>101.78504692125</v>
      </c>
      <c r="AI1056" s="44">
        <v>303.90305555600003</v>
      </c>
      <c r="AJ1056" s="111">
        <f t="shared" si="236"/>
        <v>0.33492603993412018</v>
      </c>
      <c r="AK1056" s="2">
        <f t="shared" si="237"/>
        <v>11177</v>
      </c>
    </row>
    <row r="1057" spans="1:37">
      <c r="A1057" s="2">
        <v>263</v>
      </c>
      <c r="B1057" s="2" t="s">
        <v>316</v>
      </c>
      <c r="C1057" s="2" t="s">
        <v>1</v>
      </c>
      <c r="D1057" s="2" t="s">
        <v>448</v>
      </c>
      <c r="E1057" s="2" t="s">
        <v>767</v>
      </c>
      <c r="F1057" s="2" t="s">
        <v>64</v>
      </c>
      <c r="H1057" s="2" t="s">
        <v>881</v>
      </c>
      <c r="I1057" s="2">
        <v>2871</v>
      </c>
      <c r="J1057" s="193">
        <v>815</v>
      </c>
      <c r="K1057" s="110">
        <f t="shared" si="224"/>
        <v>0.28387321490769768</v>
      </c>
      <c r="L1057" s="44">
        <f t="shared" si="225"/>
        <v>0</v>
      </c>
      <c r="M1057" s="44">
        <f t="shared" si="226"/>
        <v>0</v>
      </c>
      <c r="N1057" s="44">
        <f t="shared" si="227"/>
        <v>0</v>
      </c>
      <c r="O1057" s="44">
        <f t="shared" si="228"/>
        <v>4.0750000000000002</v>
      </c>
      <c r="P1057" s="2">
        <v>1832858</v>
      </c>
      <c r="Q1057" s="193">
        <v>6.4232311500000003</v>
      </c>
      <c r="R1057" s="111">
        <v>0</v>
      </c>
      <c r="S1057" s="111">
        <v>0</v>
      </c>
      <c r="T1057" s="111">
        <v>0</v>
      </c>
      <c r="U1057" s="111">
        <v>1</v>
      </c>
      <c r="V1057" s="110">
        <f t="shared" si="229"/>
        <v>0.28387321490769768</v>
      </c>
      <c r="W1057" s="110">
        <v>0.35806250000000001</v>
      </c>
      <c r="X1057" s="110">
        <v>0.32979999999999998</v>
      </c>
      <c r="Y1057" s="110">
        <f t="shared" si="230"/>
        <v>0.32979999999999998</v>
      </c>
      <c r="Z1057" s="2" t="s">
        <v>532</v>
      </c>
      <c r="AA1057" s="2" t="s">
        <v>532</v>
      </c>
      <c r="AB1057" s="2" t="s">
        <v>532</v>
      </c>
      <c r="AC1057" s="110">
        <v>0.32979999999999998</v>
      </c>
      <c r="AD1057" s="44">
        <f t="shared" si="231"/>
        <v>0</v>
      </c>
      <c r="AE1057" s="44">
        <f t="shared" si="232"/>
        <v>0</v>
      </c>
      <c r="AF1057" s="44">
        <f t="shared" si="233"/>
        <v>0</v>
      </c>
      <c r="AG1057" s="44">
        <f t="shared" si="234"/>
        <v>11.772870599999999</v>
      </c>
      <c r="AH1057" s="44">
        <f t="shared" si="235"/>
        <v>11.772870599999999</v>
      </c>
      <c r="AI1057" s="44">
        <v>303.90305555600003</v>
      </c>
      <c r="AJ1057" s="111">
        <f t="shared" si="236"/>
        <v>3.8738901714762852E-2</v>
      </c>
      <c r="AK1057" s="2">
        <f t="shared" si="237"/>
        <v>1358</v>
      </c>
    </row>
    <row r="1058" spans="1:37">
      <c r="A1058" s="2">
        <v>264</v>
      </c>
      <c r="B1058" s="2" t="s">
        <v>317</v>
      </c>
      <c r="C1058" s="2" t="s">
        <v>1</v>
      </c>
      <c r="D1058" s="2" t="s">
        <v>448</v>
      </c>
      <c r="E1058" s="2" t="s">
        <v>767</v>
      </c>
      <c r="F1058" s="2" t="s">
        <v>64</v>
      </c>
      <c r="H1058" s="2" t="s">
        <v>881</v>
      </c>
      <c r="I1058" s="2">
        <v>3640</v>
      </c>
      <c r="J1058" s="193">
        <v>1004</v>
      </c>
      <c r="K1058" s="110">
        <f t="shared" si="224"/>
        <v>0.27582417582417584</v>
      </c>
      <c r="L1058" s="44">
        <f t="shared" si="225"/>
        <v>0</v>
      </c>
      <c r="M1058" s="44">
        <f t="shared" si="226"/>
        <v>0</v>
      </c>
      <c r="N1058" s="44">
        <f t="shared" si="227"/>
        <v>0</v>
      </c>
      <c r="O1058" s="44">
        <f t="shared" si="228"/>
        <v>5.0199999999999996</v>
      </c>
      <c r="P1058" s="2">
        <v>1795481</v>
      </c>
      <c r="Q1058" s="193">
        <v>8.7567110009999993</v>
      </c>
      <c r="R1058" s="111">
        <v>0</v>
      </c>
      <c r="S1058" s="111">
        <v>0</v>
      </c>
      <c r="T1058" s="111">
        <v>0</v>
      </c>
      <c r="U1058" s="111">
        <v>1</v>
      </c>
      <c r="V1058" s="110">
        <f t="shared" si="229"/>
        <v>0.27582417582417584</v>
      </c>
      <c r="W1058" s="110">
        <v>0.37399999999999994</v>
      </c>
      <c r="X1058" s="110">
        <v>0.35753125000000002</v>
      </c>
      <c r="Y1058" s="110">
        <f t="shared" si="230"/>
        <v>0.35753125000000002</v>
      </c>
      <c r="Z1058" s="2" t="s">
        <v>532</v>
      </c>
      <c r="AA1058" s="2" t="s">
        <v>532</v>
      </c>
      <c r="AB1058" s="2" t="s">
        <v>532</v>
      </c>
      <c r="AC1058" s="110">
        <v>0.35753125000000002</v>
      </c>
      <c r="AD1058" s="44">
        <f t="shared" si="231"/>
        <v>0</v>
      </c>
      <c r="AE1058" s="44">
        <f t="shared" si="232"/>
        <v>0</v>
      </c>
      <c r="AF1058" s="44">
        <f t="shared" si="233"/>
        <v>0</v>
      </c>
      <c r="AG1058" s="44">
        <f t="shared" si="234"/>
        <v>15.722508225</v>
      </c>
      <c r="AH1058" s="44">
        <f t="shared" si="235"/>
        <v>15.722508225</v>
      </c>
      <c r="AI1058" s="44">
        <v>303.90305555600003</v>
      </c>
      <c r="AJ1058" s="111">
        <f t="shared" si="236"/>
        <v>5.1735275238464405E-2</v>
      </c>
      <c r="AK1058" s="2">
        <f t="shared" si="237"/>
        <v>1673</v>
      </c>
    </row>
    <row r="1059" spans="1:37">
      <c r="A1059" s="2">
        <v>311</v>
      </c>
      <c r="B1059" s="2" t="s">
        <v>449</v>
      </c>
      <c r="C1059" s="2" t="s">
        <v>1</v>
      </c>
      <c r="D1059" s="2" t="s">
        <v>448</v>
      </c>
      <c r="E1059" s="2" t="s">
        <v>767</v>
      </c>
      <c r="F1059" s="2" t="s">
        <v>64</v>
      </c>
      <c r="H1059" s="2" t="s">
        <v>881</v>
      </c>
      <c r="I1059" s="2">
        <v>112</v>
      </c>
      <c r="J1059" s="193">
        <v>0</v>
      </c>
      <c r="K1059" s="110">
        <f t="shared" si="224"/>
        <v>0</v>
      </c>
      <c r="L1059" s="44">
        <f t="shared" si="225"/>
        <v>0</v>
      </c>
      <c r="M1059" s="44">
        <f t="shared" si="226"/>
        <v>0</v>
      </c>
      <c r="N1059" s="44">
        <f t="shared" si="227"/>
        <v>0</v>
      </c>
      <c r="O1059" s="44">
        <f t="shared" si="228"/>
        <v>0</v>
      </c>
      <c r="P1059" s="2">
        <v>1154723</v>
      </c>
      <c r="Q1059" s="193">
        <v>0</v>
      </c>
      <c r="R1059" s="111">
        <v>0</v>
      </c>
      <c r="S1059" s="111">
        <v>0</v>
      </c>
      <c r="T1059" s="111">
        <v>8.8235294000000006E-2</v>
      </c>
      <c r="U1059" s="111">
        <v>0.91176470600000004</v>
      </c>
      <c r="V1059" s="110">
        <f t="shared" si="229"/>
        <v>0</v>
      </c>
      <c r="W1059" s="110">
        <v>0.29590624999999998</v>
      </c>
      <c r="X1059" s="110">
        <v>0.26882169099999997</v>
      </c>
      <c r="Y1059" s="110">
        <f t="shared" si="230"/>
        <v>0.26882169118212501</v>
      </c>
      <c r="Z1059" s="2" t="s">
        <v>532</v>
      </c>
      <c r="AA1059" s="2" t="s">
        <v>532</v>
      </c>
      <c r="AB1059" s="2">
        <v>0.22500000000000001</v>
      </c>
      <c r="AC1059" s="110">
        <v>0.27306249999999999</v>
      </c>
      <c r="AD1059" s="44">
        <f t="shared" si="231"/>
        <v>0</v>
      </c>
      <c r="AE1059" s="44">
        <f t="shared" si="232"/>
        <v>0</v>
      </c>
      <c r="AF1059" s="44">
        <f t="shared" si="233"/>
        <v>0</v>
      </c>
      <c r="AG1059" s="44">
        <f t="shared" si="234"/>
        <v>0</v>
      </c>
      <c r="AH1059" s="44">
        <f t="shared" si="235"/>
        <v>0</v>
      </c>
      <c r="AI1059" s="44">
        <v>303.90305555600003</v>
      </c>
      <c r="AJ1059" s="111">
        <f t="shared" si="236"/>
        <v>0</v>
      </c>
      <c r="AK1059" s="2">
        <f t="shared" si="237"/>
        <v>0</v>
      </c>
    </row>
    <row r="1060" spans="1:37">
      <c r="A1060" s="2">
        <v>310</v>
      </c>
      <c r="B1060" s="2" t="s">
        <v>450</v>
      </c>
      <c r="C1060" s="2" t="s">
        <v>1</v>
      </c>
      <c r="D1060" s="2" t="s">
        <v>448</v>
      </c>
      <c r="E1060" s="2" t="s">
        <v>767</v>
      </c>
      <c r="F1060" s="2" t="s">
        <v>64</v>
      </c>
      <c r="H1060" s="2" t="s">
        <v>881</v>
      </c>
      <c r="I1060" s="2">
        <v>216</v>
      </c>
      <c r="J1060" s="193">
        <v>0</v>
      </c>
      <c r="K1060" s="110">
        <f t="shared" si="224"/>
        <v>0</v>
      </c>
      <c r="L1060" s="44">
        <f t="shared" si="225"/>
        <v>0</v>
      </c>
      <c r="M1060" s="44">
        <f t="shared" si="226"/>
        <v>0</v>
      </c>
      <c r="N1060" s="44">
        <f t="shared" si="227"/>
        <v>0</v>
      </c>
      <c r="O1060" s="44">
        <f t="shared" si="228"/>
        <v>0</v>
      </c>
      <c r="P1060" s="2">
        <v>2351077</v>
      </c>
      <c r="Q1060" s="193">
        <v>0</v>
      </c>
      <c r="R1060" s="111">
        <v>0</v>
      </c>
      <c r="S1060" s="111">
        <v>0</v>
      </c>
      <c r="T1060" s="111">
        <v>8.8235294000000006E-2</v>
      </c>
      <c r="U1060" s="111">
        <v>0.91176470600000004</v>
      </c>
      <c r="V1060" s="110">
        <f t="shared" si="229"/>
        <v>0</v>
      </c>
      <c r="W1060" s="110">
        <v>0.29590624999999998</v>
      </c>
      <c r="X1060" s="110">
        <v>0.26882169099999997</v>
      </c>
      <c r="Y1060" s="110">
        <f t="shared" si="230"/>
        <v>0.26882169118212501</v>
      </c>
      <c r="Z1060" s="2" t="s">
        <v>532</v>
      </c>
      <c r="AA1060" s="2" t="s">
        <v>532</v>
      </c>
      <c r="AB1060" s="2">
        <v>0.22500000000000001</v>
      </c>
      <c r="AC1060" s="110">
        <v>0.27306249999999999</v>
      </c>
      <c r="AD1060" s="44">
        <f t="shared" si="231"/>
        <v>0</v>
      </c>
      <c r="AE1060" s="44">
        <f t="shared" si="232"/>
        <v>0</v>
      </c>
      <c r="AF1060" s="44">
        <f t="shared" si="233"/>
        <v>0</v>
      </c>
      <c r="AG1060" s="44">
        <f t="shared" si="234"/>
        <v>0</v>
      </c>
      <c r="AH1060" s="44">
        <f t="shared" si="235"/>
        <v>0</v>
      </c>
      <c r="AI1060" s="44">
        <v>303.90305555600003</v>
      </c>
      <c r="AJ1060" s="111">
        <f t="shared" si="236"/>
        <v>0</v>
      </c>
      <c r="AK1060" s="2">
        <f t="shared" si="237"/>
        <v>0</v>
      </c>
    </row>
    <row r="1061" spans="1:37">
      <c r="A1061" s="2">
        <v>0</v>
      </c>
      <c r="B1061" s="2" t="s">
        <v>451</v>
      </c>
      <c r="C1061" s="2" t="s">
        <v>1</v>
      </c>
      <c r="D1061" s="2" t="s">
        <v>448</v>
      </c>
      <c r="E1061" s="2" t="s">
        <v>767</v>
      </c>
      <c r="F1061" s="2" t="s">
        <v>64</v>
      </c>
      <c r="H1061" s="2" t="s">
        <v>881</v>
      </c>
      <c r="I1061" s="2">
        <v>444</v>
      </c>
      <c r="J1061" s="193">
        <v>3</v>
      </c>
      <c r="K1061" s="110">
        <f t="shared" si="224"/>
        <v>6.7567567567567571E-3</v>
      </c>
      <c r="L1061" s="44">
        <f t="shared" si="225"/>
        <v>0</v>
      </c>
      <c r="M1061" s="44">
        <f t="shared" si="226"/>
        <v>0</v>
      </c>
      <c r="N1061" s="44">
        <f t="shared" si="227"/>
        <v>1.3235294099999998E-3</v>
      </c>
      <c r="O1061" s="44">
        <f t="shared" si="228"/>
        <v>1.3676470590000002E-2</v>
      </c>
      <c r="P1061" s="2">
        <v>1881234</v>
      </c>
      <c r="Q1061" s="193">
        <v>2.0862884000000002E-2</v>
      </c>
      <c r="R1061" s="111">
        <v>0</v>
      </c>
      <c r="S1061" s="111">
        <v>0</v>
      </c>
      <c r="T1061" s="111">
        <v>8.8235294000000006E-2</v>
      </c>
      <c r="U1061" s="111">
        <v>0.91176470600000004</v>
      </c>
      <c r="V1061" s="110">
        <f t="shared" si="229"/>
        <v>6.7567567567567571E-3</v>
      </c>
      <c r="W1061" s="110">
        <v>0.29590624999999998</v>
      </c>
      <c r="X1061" s="110">
        <v>0.26882169099999997</v>
      </c>
      <c r="Y1061" s="110">
        <f t="shared" si="230"/>
        <v>0.26882169118212501</v>
      </c>
      <c r="Z1061" s="2" t="s">
        <v>532</v>
      </c>
      <c r="AA1061" s="2" t="s">
        <v>532</v>
      </c>
      <c r="AB1061" s="2">
        <v>0.22500000000000001</v>
      </c>
      <c r="AC1061" s="110">
        <v>0.27306249999999999</v>
      </c>
      <c r="AD1061" s="44">
        <f t="shared" si="231"/>
        <v>0</v>
      </c>
      <c r="AE1061" s="44">
        <f t="shared" si="232"/>
        <v>0</v>
      </c>
      <c r="AF1061" s="44">
        <f t="shared" si="233"/>
        <v>2.6086764671099994E-3</v>
      </c>
      <c r="AG1061" s="44">
        <f t="shared" si="234"/>
        <v>3.2714493754221231E-2</v>
      </c>
      <c r="AH1061" s="44">
        <f t="shared" si="235"/>
        <v>3.5323170221331232E-2</v>
      </c>
      <c r="AI1061" s="44">
        <v>303.90305555600003</v>
      </c>
      <c r="AJ1061" s="111">
        <f t="shared" si="236"/>
        <v>1.1623170473461151E-4</v>
      </c>
      <c r="AK1061" s="2">
        <f t="shared" si="237"/>
        <v>5</v>
      </c>
    </row>
    <row r="1062" spans="1:37">
      <c r="A1062" s="2">
        <v>0</v>
      </c>
      <c r="B1062" s="2" t="s">
        <v>452</v>
      </c>
      <c r="C1062" s="2" t="s">
        <v>1</v>
      </c>
      <c r="D1062" s="2" t="s">
        <v>448</v>
      </c>
      <c r="E1062" s="2" t="s">
        <v>767</v>
      </c>
      <c r="F1062" s="2" t="s">
        <v>64</v>
      </c>
      <c r="H1062" s="2" t="s">
        <v>881</v>
      </c>
      <c r="I1062" s="2">
        <v>355</v>
      </c>
      <c r="J1062" s="193">
        <v>3</v>
      </c>
      <c r="K1062" s="110">
        <f t="shared" si="224"/>
        <v>8.4507042253521118E-3</v>
      </c>
      <c r="L1062" s="44">
        <f t="shared" si="225"/>
        <v>0</v>
      </c>
      <c r="M1062" s="44">
        <f t="shared" si="226"/>
        <v>0</v>
      </c>
      <c r="N1062" s="44">
        <f t="shared" si="227"/>
        <v>1.3235294099999998E-3</v>
      </c>
      <c r="O1062" s="44">
        <f t="shared" si="228"/>
        <v>1.3676470590000002E-2</v>
      </c>
      <c r="P1062" s="2">
        <v>1293591</v>
      </c>
      <c r="Q1062" s="193">
        <v>3.0340321999999999E-2</v>
      </c>
      <c r="R1062" s="111">
        <v>0</v>
      </c>
      <c r="S1062" s="111">
        <v>0</v>
      </c>
      <c r="T1062" s="111">
        <v>8.8235294000000006E-2</v>
      </c>
      <c r="U1062" s="111">
        <v>0.91176470600000004</v>
      </c>
      <c r="V1062" s="110">
        <f t="shared" si="229"/>
        <v>8.4507042253521118E-3</v>
      </c>
      <c r="W1062" s="110">
        <v>0.29590624999999998</v>
      </c>
      <c r="X1062" s="110">
        <v>0.26882169099999997</v>
      </c>
      <c r="Y1062" s="110">
        <f t="shared" si="230"/>
        <v>0.26882169118212501</v>
      </c>
      <c r="Z1062" s="2" t="s">
        <v>532</v>
      </c>
      <c r="AA1062" s="2" t="s">
        <v>532</v>
      </c>
      <c r="AB1062" s="2">
        <v>0.22500000000000001</v>
      </c>
      <c r="AC1062" s="110">
        <v>0.27306249999999999</v>
      </c>
      <c r="AD1062" s="44">
        <f t="shared" si="231"/>
        <v>0</v>
      </c>
      <c r="AE1062" s="44">
        <f t="shared" si="232"/>
        <v>0</v>
      </c>
      <c r="AF1062" s="44">
        <f t="shared" si="233"/>
        <v>2.6086764671099994E-3</v>
      </c>
      <c r="AG1062" s="44">
        <f t="shared" si="234"/>
        <v>3.2714493754221231E-2</v>
      </c>
      <c r="AH1062" s="44">
        <f t="shared" si="235"/>
        <v>3.5323170221331232E-2</v>
      </c>
      <c r="AI1062" s="44">
        <v>303.90305555600003</v>
      </c>
      <c r="AJ1062" s="111">
        <f t="shared" si="236"/>
        <v>1.1623170473461151E-4</v>
      </c>
      <c r="AK1062" s="2">
        <f t="shared" si="237"/>
        <v>5</v>
      </c>
    </row>
    <row r="1063" spans="1:37">
      <c r="A1063" s="2">
        <v>0</v>
      </c>
      <c r="B1063" s="2" t="s">
        <v>453</v>
      </c>
      <c r="C1063" s="2" t="s">
        <v>1</v>
      </c>
      <c r="D1063" s="2" t="s">
        <v>448</v>
      </c>
      <c r="E1063" s="2" t="s">
        <v>767</v>
      </c>
      <c r="F1063" s="2" t="s">
        <v>64</v>
      </c>
      <c r="H1063" s="2" t="s">
        <v>881</v>
      </c>
      <c r="I1063" s="2">
        <v>467</v>
      </c>
      <c r="J1063" s="193">
        <v>3</v>
      </c>
      <c r="K1063" s="110">
        <f t="shared" si="224"/>
        <v>6.4239828693790149E-3</v>
      </c>
      <c r="L1063" s="44">
        <f t="shared" si="225"/>
        <v>0</v>
      </c>
      <c r="M1063" s="44">
        <f t="shared" si="226"/>
        <v>0</v>
      </c>
      <c r="N1063" s="44">
        <f t="shared" si="227"/>
        <v>1.3235294099999998E-3</v>
      </c>
      <c r="O1063" s="44">
        <f t="shared" si="228"/>
        <v>1.3676470590000002E-2</v>
      </c>
      <c r="P1063" s="2">
        <v>2078783</v>
      </c>
      <c r="Q1063" s="193">
        <v>1.8880261999999998E-2</v>
      </c>
      <c r="R1063" s="111">
        <v>0</v>
      </c>
      <c r="S1063" s="111">
        <v>0</v>
      </c>
      <c r="T1063" s="111">
        <v>8.8235294000000006E-2</v>
      </c>
      <c r="U1063" s="111">
        <v>0.91176470600000004</v>
      </c>
      <c r="V1063" s="110">
        <f t="shared" si="229"/>
        <v>6.4239828693790149E-3</v>
      </c>
      <c r="W1063" s="110">
        <v>0.29590624999999998</v>
      </c>
      <c r="X1063" s="110">
        <v>0.26882169099999997</v>
      </c>
      <c r="Y1063" s="110">
        <f t="shared" si="230"/>
        <v>0.26882169118212501</v>
      </c>
      <c r="Z1063" s="2" t="s">
        <v>532</v>
      </c>
      <c r="AA1063" s="2" t="s">
        <v>532</v>
      </c>
      <c r="AB1063" s="2">
        <v>0.22500000000000001</v>
      </c>
      <c r="AC1063" s="110">
        <v>0.27306249999999999</v>
      </c>
      <c r="AD1063" s="44">
        <f t="shared" si="231"/>
        <v>0</v>
      </c>
      <c r="AE1063" s="44">
        <f t="shared" si="232"/>
        <v>0</v>
      </c>
      <c r="AF1063" s="44">
        <f t="shared" si="233"/>
        <v>2.6086764671099994E-3</v>
      </c>
      <c r="AG1063" s="44">
        <f t="shared" si="234"/>
        <v>3.2714493754221231E-2</v>
      </c>
      <c r="AH1063" s="44">
        <f t="shared" si="235"/>
        <v>3.5323170221331232E-2</v>
      </c>
      <c r="AI1063" s="44">
        <v>303.90305555600003</v>
      </c>
      <c r="AJ1063" s="111">
        <f t="shared" si="236"/>
        <v>1.1623170473461151E-4</v>
      </c>
      <c r="AK1063" s="2">
        <f t="shared" si="237"/>
        <v>5</v>
      </c>
    </row>
    <row r="1064" spans="1:37">
      <c r="A1064" s="2">
        <v>265</v>
      </c>
      <c r="B1064" s="2" t="s">
        <v>318</v>
      </c>
      <c r="C1064" s="2" t="s">
        <v>1</v>
      </c>
      <c r="D1064" s="2" t="s">
        <v>448</v>
      </c>
      <c r="E1064" s="2" t="s">
        <v>767</v>
      </c>
      <c r="F1064" s="2" t="s">
        <v>64</v>
      </c>
      <c r="H1064" s="2" t="s">
        <v>881</v>
      </c>
      <c r="I1064" s="2">
        <v>5732</v>
      </c>
      <c r="J1064" s="2">
        <v>1526</v>
      </c>
      <c r="K1064" s="110">
        <f t="shared" si="224"/>
        <v>0.26622470341939986</v>
      </c>
      <c r="L1064" s="44">
        <f t="shared" si="225"/>
        <v>0</v>
      </c>
      <c r="M1064" s="44">
        <f t="shared" si="226"/>
        <v>0</v>
      </c>
      <c r="N1064" s="44">
        <f t="shared" si="227"/>
        <v>0</v>
      </c>
      <c r="O1064" s="44">
        <f t="shared" si="228"/>
        <v>7.63</v>
      </c>
      <c r="P1064" s="2">
        <v>2371762</v>
      </c>
      <c r="Q1064" s="2">
        <v>9.2821411890000007</v>
      </c>
      <c r="R1064" s="111">
        <v>0</v>
      </c>
      <c r="S1064" s="111">
        <v>0</v>
      </c>
      <c r="T1064" s="111">
        <v>0</v>
      </c>
      <c r="U1064" s="111">
        <v>1</v>
      </c>
      <c r="V1064" s="110">
        <f t="shared" si="229"/>
        <v>0.26622470341939986</v>
      </c>
      <c r="W1064" s="110">
        <v>0.354875</v>
      </c>
      <c r="X1064" s="110">
        <v>0.32937499999999997</v>
      </c>
      <c r="Y1064" s="110">
        <f t="shared" si="230"/>
        <v>0.32937499999999997</v>
      </c>
      <c r="Z1064" s="2" t="s">
        <v>532</v>
      </c>
      <c r="AA1064" s="2" t="s">
        <v>532</v>
      </c>
      <c r="AB1064" s="2" t="s">
        <v>532</v>
      </c>
      <c r="AC1064" s="110">
        <v>0.32937499999999997</v>
      </c>
      <c r="AD1064" s="44">
        <f t="shared" si="231"/>
        <v>0</v>
      </c>
      <c r="AE1064" s="44">
        <f t="shared" si="232"/>
        <v>0</v>
      </c>
      <c r="AF1064" s="44">
        <f t="shared" si="233"/>
        <v>0</v>
      </c>
      <c r="AG1064" s="44">
        <f t="shared" si="234"/>
        <v>22.015029749999997</v>
      </c>
      <c r="AH1064" s="44">
        <f t="shared" si="235"/>
        <v>22.015029749999997</v>
      </c>
      <c r="AI1064" s="44">
        <v>303.90305555600003</v>
      </c>
      <c r="AJ1064" s="111">
        <f t="shared" si="236"/>
        <v>7.2440962167105619E-2</v>
      </c>
      <c r="AK1064" s="2">
        <f t="shared" si="237"/>
        <v>2543</v>
      </c>
    </row>
    <row r="1065" spans="1:37">
      <c r="A1065" s="2">
        <v>266</v>
      </c>
      <c r="B1065" s="2" t="s">
        <v>319</v>
      </c>
      <c r="C1065" s="2" t="s">
        <v>1</v>
      </c>
      <c r="D1065" s="2" t="s">
        <v>448</v>
      </c>
      <c r="E1065" s="2" t="s">
        <v>767</v>
      </c>
      <c r="F1065" s="2" t="s">
        <v>64</v>
      </c>
      <c r="H1065" s="2" t="s">
        <v>881</v>
      </c>
      <c r="I1065" s="2">
        <v>5426</v>
      </c>
      <c r="J1065" s="2">
        <v>488</v>
      </c>
      <c r="K1065" s="110">
        <f t="shared" si="224"/>
        <v>8.9937338739402878E-2</v>
      </c>
      <c r="L1065" s="44">
        <f t="shared" si="225"/>
        <v>0</v>
      </c>
      <c r="M1065" s="44">
        <f t="shared" si="226"/>
        <v>0</v>
      </c>
      <c r="N1065" s="44">
        <f t="shared" si="227"/>
        <v>0</v>
      </c>
      <c r="O1065" s="44">
        <f t="shared" si="228"/>
        <v>2.44</v>
      </c>
      <c r="P1065" s="2">
        <v>2848968</v>
      </c>
      <c r="Q1065" s="2">
        <v>2.37787244</v>
      </c>
      <c r="R1065" s="111">
        <v>0</v>
      </c>
      <c r="S1065" s="111">
        <v>0</v>
      </c>
      <c r="T1065" s="111">
        <v>0</v>
      </c>
      <c r="U1065" s="111">
        <v>1</v>
      </c>
      <c r="V1065" s="110">
        <f t="shared" si="229"/>
        <v>8.9937338739402878E-2</v>
      </c>
      <c r="W1065" s="110">
        <v>0.38409375000000001</v>
      </c>
      <c r="X1065" s="110">
        <v>0.31694375000000002</v>
      </c>
      <c r="Y1065" s="110">
        <f t="shared" si="230"/>
        <v>0.31694375000000002</v>
      </c>
      <c r="Z1065" s="2" t="s">
        <v>532</v>
      </c>
      <c r="AA1065" s="2" t="s">
        <v>532</v>
      </c>
      <c r="AB1065" s="2" t="s">
        <v>532</v>
      </c>
      <c r="AC1065" s="110">
        <v>0.31694375000000002</v>
      </c>
      <c r="AD1065" s="44">
        <f t="shared" si="231"/>
        <v>0</v>
      </c>
      <c r="AE1065" s="44">
        <f t="shared" si="232"/>
        <v>0</v>
      </c>
      <c r="AF1065" s="44">
        <f t="shared" si="233"/>
        <v>0</v>
      </c>
      <c r="AG1065" s="44">
        <f t="shared" si="234"/>
        <v>6.7744824900000005</v>
      </c>
      <c r="AH1065" s="44">
        <f t="shared" si="235"/>
        <v>6.7744824900000005</v>
      </c>
      <c r="AI1065" s="44">
        <v>303.90305555600003</v>
      </c>
      <c r="AJ1065" s="111">
        <f t="shared" si="236"/>
        <v>2.2291590578468766E-2</v>
      </c>
      <c r="AK1065" s="2">
        <f t="shared" si="237"/>
        <v>813</v>
      </c>
    </row>
    <row r="1066" spans="1:37">
      <c r="A1066" s="2">
        <v>267</v>
      </c>
      <c r="B1066" s="2" t="s">
        <v>320</v>
      </c>
      <c r="C1066" s="2" t="s">
        <v>1</v>
      </c>
      <c r="D1066" s="2" t="s">
        <v>448</v>
      </c>
      <c r="E1066" s="2" t="s">
        <v>767</v>
      </c>
      <c r="F1066" s="2" t="s">
        <v>64</v>
      </c>
      <c r="H1066" s="2" t="s">
        <v>881</v>
      </c>
      <c r="I1066" s="2">
        <v>4078</v>
      </c>
      <c r="J1066" s="2">
        <v>855</v>
      </c>
      <c r="K1066" s="110">
        <f t="shared" si="224"/>
        <v>0.20966159882295243</v>
      </c>
      <c r="L1066" s="44">
        <f t="shared" si="225"/>
        <v>0</v>
      </c>
      <c r="M1066" s="44">
        <f t="shared" si="226"/>
        <v>0</v>
      </c>
      <c r="N1066" s="44">
        <f t="shared" si="227"/>
        <v>0</v>
      </c>
      <c r="O1066" s="44">
        <f t="shared" si="228"/>
        <v>4.2750000000000004</v>
      </c>
      <c r="P1066" s="2">
        <v>1961234</v>
      </c>
      <c r="Q1066" s="2">
        <v>6.2385673859999997</v>
      </c>
      <c r="R1066" s="111">
        <v>0</v>
      </c>
      <c r="S1066" s="111">
        <v>0</v>
      </c>
      <c r="T1066" s="111">
        <v>0</v>
      </c>
      <c r="U1066" s="111">
        <v>1</v>
      </c>
      <c r="V1066" s="110">
        <f t="shared" si="229"/>
        <v>0.20966159882295243</v>
      </c>
      <c r="W1066" s="110">
        <v>0.37346875000000002</v>
      </c>
      <c r="X1066" s="110">
        <v>0.32671875</v>
      </c>
      <c r="Y1066" s="110">
        <f t="shared" si="230"/>
        <v>0.32671875</v>
      </c>
      <c r="Z1066" s="2" t="s">
        <v>532</v>
      </c>
      <c r="AA1066" s="2" t="s">
        <v>532</v>
      </c>
      <c r="AB1066" s="2" t="s">
        <v>532</v>
      </c>
      <c r="AC1066" s="110">
        <v>0.32671875</v>
      </c>
      <c r="AD1066" s="44">
        <f t="shared" si="231"/>
        <v>0</v>
      </c>
      <c r="AE1066" s="44">
        <f t="shared" si="232"/>
        <v>0</v>
      </c>
      <c r="AF1066" s="44">
        <f t="shared" si="233"/>
        <v>0</v>
      </c>
      <c r="AG1066" s="44">
        <f t="shared" si="234"/>
        <v>12.235290468750001</v>
      </c>
      <c r="AH1066" s="44">
        <f t="shared" si="235"/>
        <v>12.235290468750001</v>
      </c>
      <c r="AI1066" s="44">
        <v>303.90305555600003</v>
      </c>
      <c r="AJ1066" s="111">
        <f t="shared" si="236"/>
        <v>4.0260504937553718E-2</v>
      </c>
      <c r="AK1066" s="2">
        <f t="shared" si="237"/>
        <v>1425</v>
      </c>
    </row>
    <row r="1067" spans="1:37">
      <c r="A1067" s="2">
        <v>268</v>
      </c>
      <c r="B1067" s="2" t="s">
        <v>321</v>
      </c>
      <c r="C1067" s="2" t="s">
        <v>1</v>
      </c>
      <c r="D1067" s="2" t="s">
        <v>448</v>
      </c>
      <c r="E1067" s="2" t="s">
        <v>767</v>
      </c>
      <c r="F1067" s="2" t="s">
        <v>64</v>
      </c>
      <c r="H1067" s="2" t="s">
        <v>881</v>
      </c>
      <c r="I1067" s="2">
        <v>3685</v>
      </c>
      <c r="J1067" s="2">
        <v>582</v>
      </c>
      <c r="K1067" s="110">
        <f t="shared" si="224"/>
        <v>0.15793758480325645</v>
      </c>
      <c r="L1067" s="44">
        <f t="shared" si="225"/>
        <v>0</v>
      </c>
      <c r="M1067" s="44">
        <f t="shared" si="226"/>
        <v>0</v>
      </c>
      <c r="N1067" s="44">
        <f t="shared" si="227"/>
        <v>0</v>
      </c>
      <c r="O1067" s="44">
        <f t="shared" si="228"/>
        <v>2.91</v>
      </c>
      <c r="P1067" s="2">
        <v>1810607</v>
      </c>
      <c r="Q1067" s="2">
        <v>4.4622622679999999</v>
      </c>
      <c r="R1067" s="111">
        <v>0</v>
      </c>
      <c r="S1067" s="111">
        <v>0</v>
      </c>
      <c r="T1067" s="111">
        <v>0</v>
      </c>
      <c r="U1067" s="111">
        <v>1</v>
      </c>
      <c r="V1067" s="110">
        <f t="shared" si="229"/>
        <v>0.15793758480325645</v>
      </c>
      <c r="W1067" s="110">
        <v>0.38409375000000001</v>
      </c>
      <c r="X1067" s="110">
        <v>0.31694375000000002</v>
      </c>
      <c r="Y1067" s="110">
        <f t="shared" si="230"/>
        <v>0.31694375000000002</v>
      </c>
      <c r="Z1067" s="2" t="s">
        <v>532</v>
      </c>
      <c r="AA1067" s="2" t="s">
        <v>532</v>
      </c>
      <c r="AB1067" s="2" t="s">
        <v>532</v>
      </c>
      <c r="AC1067" s="110">
        <v>0.31694375000000002</v>
      </c>
      <c r="AD1067" s="44">
        <f t="shared" si="231"/>
        <v>0</v>
      </c>
      <c r="AE1067" s="44">
        <f t="shared" si="232"/>
        <v>0</v>
      </c>
      <c r="AF1067" s="44">
        <f t="shared" si="233"/>
        <v>0</v>
      </c>
      <c r="AG1067" s="44">
        <f t="shared" si="234"/>
        <v>8.0794032975000025</v>
      </c>
      <c r="AH1067" s="44">
        <f t="shared" si="235"/>
        <v>8.0794032975000025</v>
      </c>
      <c r="AI1067" s="44">
        <v>303.90305555600003</v>
      </c>
      <c r="AJ1067" s="111">
        <f t="shared" si="236"/>
        <v>2.6585462534157431E-2</v>
      </c>
      <c r="AK1067" s="2">
        <f t="shared" si="237"/>
        <v>970</v>
      </c>
    </row>
    <row r="1068" spans="1:37">
      <c r="A1068" s="2">
        <v>269</v>
      </c>
      <c r="B1068" s="2" t="s">
        <v>322</v>
      </c>
      <c r="C1068" s="2" t="s">
        <v>1</v>
      </c>
      <c r="D1068" s="2" t="s">
        <v>448</v>
      </c>
      <c r="E1068" s="2" t="s">
        <v>767</v>
      </c>
      <c r="F1068" s="2" t="s">
        <v>64</v>
      </c>
      <c r="H1068" s="2" t="s">
        <v>881</v>
      </c>
      <c r="I1068" s="2">
        <v>7458</v>
      </c>
      <c r="J1068" s="2">
        <v>1458</v>
      </c>
      <c r="K1068" s="110">
        <f t="shared" si="224"/>
        <v>0.19549477071600965</v>
      </c>
      <c r="L1068" s="44">
        <f t="shared" si="225"/>
        <v>0</v>
      </c>
      <c r="M1068" s="44">
        <f t="shared" si="226"/>
        <v>0</v>
      </c>
      <c r="N1068" s="44">
        <f t="shared" si="227"/>
        <v>0</v>
      </c>
      <c r="O1068" s="44">
        <f t="shared" si="228"/>
        <v>7.29</v>
      </c>
      <c r="P1068" s="2">
        <v>2450153</v>
      </c>
      <c r="Q1068" s="2">
        <v>8.8340133549999997</v>
      </c>
      <c r="R1068" s="111">
        <v>0</v>
      </c>
      <c r="S1068" s="111">
        <v>0</v>
      </c>
      <c r="T1068" s="111">
        <v>0</v>
      </c>
      <c r="U1068" s="111">
        <v>1</v>
      </c>
      <c r="V1068" s="110">
        <f t="shared" si="229"/>
        <v>0.19549477071600965</v>
      </c>
      <c r="W1068" s="110">
        <v>0.38834375000000004</v>
      </c>
      <c r="X1068" s="110">
        <v>0.3389375</v>
      </c>
      <c r="Y1068" s="110">
        <f t="shared" si="230"/>
        <v>0.3389375</v>
      </c>
      <c r="Z1068" s="2" t="s">
        <v>532</v>
      </c>
      <c r="AA1068" s="2" t="s">
        <v>532</v>
      </c>
      <c r="AB1068" s="2" t="s">
        <v>532</v>
      </c>
      <c r="AC1068" s="110">
        <v>0.3389375</v>
      </c>
      <c r="AD1068" s="44">
        <f t="shared" si="231"/>
        <v>0</v>
      </c>
      <c r="AE1068" s="44">
        <f t="shared" si="232"/>
        <v>0</v>
      </c>
      <c r="AF1068" s="44">
        <f t="shared" si="233"/>
        <v>0</v>
      </c>
      <c r="AG1068" s="44">
        <f t="shared" si="234"/>
        <v>21.644684325000004</v>
      </c>
      <c r="AH1068" s="44">
        <f t="shared" si="235"/>
        <v>21.644684325000004</v>
      </c>
      <c r="AI1068" s="44">
        <v>303.90305555600003</v>
      </c>
      <c r="AJ1068" s="111">
        <f t="shared" si="236"/>
        <v>7.1222332020980786E-2</v>
      </c>
      <c r="AK1068" s="2">
        <f t="shared" si="237"/>
        <v>2430</v>
      </c>
    </row>
    <row r="1069" spans="1:37">
      <c r="A1069" s="2">
        <v>270</v>
      </c>
      <c r="B1069" s="2" t="s">
        <v>323</v>
      </c>
      <c r="C1069" s="2" t="s">
        <v>1</v>
      </c>
      <c r="D1069" s="2" t="s">
        <v>448</v>
      </c>
      <c r="E1069" s="2" t="s">
        <v>767</v>
      </c>
      <c r="F1069" s="2" t="s">
        <v>64</v>
      </c>
      <c r="H1069" s="2" t="s">
        <v>881</v>
      </c>
      <c r="I1069" s="2">
        <v>6040</v>
      </c>
      <c r="J1069" s="2">
        <v>1757</v>
      </c>
      <c r="K1069" s="110">
        <f t="shared" si="224"/>
        <v>0.29089403973509936</v>
      </c>
      <c r="L1069" s="44">
        <f t="shared" si="225"/>
        <v>0</v>
      </c>
      <c r="M1069" s="44">
        <f t="shared" si="226"/>
        <v>0</v>
      </c>
      <c r="N1069" s="44">
        <f t="shared" si="227"/>
        <v>0</v>
      </c>
      <c r="O1069" s="44">
        <f t="shared" si="228"/>
        <v>8.7850000000000001</v>
      </c>
      <c r="P1069" s="2">
        <v>1316014</v>
      </c>
      <c r="Q1069" s="2">
        <v>21.684016459999999</v>
      </c>
      <c r="R1069" s="111">
        <v>0</v>
      </c>
      <c r="S1069" s="111">
        <v>0</v>
      </c>
      <c r="T1069" s="111">
        <v>0</v>
      </c>
      <c r="U1069" s="111">
        <v>1</v>
      </c>
      <c r="V1069" s="110">
        <f t="shared" si="229"/>
        <v>0.29089403973509936</v>
      </c>
      <c r="W1069" s="110">
        <v>0.42128125</v>
      </c>
      <c r="X1069" s="110">
        <v>0.37081249999999999</v>
      </c>
      <c r="Y1069" s="110">
        <f t="shared" si="230"/>
        <v>0.37081249999999999</v>
      </c>
      <c r="Z1069" s="2" t="s">
        <v>532</v>
      </c>
      <c r="AA1069" s="2" t="s">
        <v>532</v>
      </c>
      <c r="AB1069" s="2" t="s">
        <v>532</v>
      </c>
      <c r="AC1069" s="110">
        <v>0.37081249999999999</v>
      </c>
      <c r="AD1069" s="44">
        <f t="shared" si="231"/>
        <v>0</v>
      </c>
      <c r="AE1069" s="44">
        <f t="shared" si="232"/>
        <v>0</v>
      </c>
      <c r="AF1069" s="44">
        <f t="shared" si="233"/>
        <v>0</v>
      </c>
      <c r="AG1069" s="44">
        <f t="shared" si="234"/>
        <v>28.5364692375</v>
      </c>
      <c r="AH1069" s="44">
        <f t="shared" si="235"/>
        <v>28.5364692375</v>
      </c>
      <c r="AI1069" s="44">
        <v>303.90305555600003</v>
      </c>
      <c r="AJ1069" s="111">
        <f t="shared" si="236"/>
        <v>9.3899908920927588E-2</v>
      </c>
      <c r="AK1069" s="2">
        <f t="shared" si="237"/>
        <v>2928</v>
      </c>
    </row>
    <row r="1070" spans="1:37">
      <c r="A1070" s="2">
        <v>271</v>
      </c>
      <c r="B1070" s="2" t="s">
        <v>324</v>
      </c>
      <c r="C1070" s="2" t="s">
        <v>1</v>
      </c>
      <c r="D1070" s="2" t="s">
        <v>448</v>
      </c>
      <c r="E1070" s="2" t="s">
        <v>767</v>
      </c>
      <c r="F1070" s="2" t="s">
        <v>64</v>
      </c>
      <c r="H1070" s="2" t="s">
        <v>881</v>
      </c>
      <c r="I1070" s="2">
        <v>3522</v>
      </c>
      <c r="J1070" s="2">
        <v>1233</v>
      </c>
      <c r="K1070" s="110">
        <f t="shared" si="224"/>
        <v>0.35008517887563884</v>
      </c>
      <c r="L1070" s="44">
        <f t="shared" si="225"/>
        <v>0</v>
      </c>
      <c r="M1070" s="44">
        <f t="shared" si="226"/>
        <v>0</v>
      </c>
      <c r="N1070" s="44">
        <f t="shared" si="227"/>
        <v>0</v>
      </c>
      <c r="O1070" s="44">
        <f t="shared" si="228"/>
        <v>6.165</v>
      </c>
      <c r="P1070" s="2">
        <v>554342</v>
      </c>
      <c r="Q1070" s="2">
        <v>43.474803911999999</v>
      </c>
      <c r="R1070" s="111">
        <v>0</v>
      </c>
      <c r="S1070" s="111">
        <v>0</v>
      </c>
      <c r="T1070" s="111">
        <v>0</v>
      </c>
      <c r="U1070" s="111">
        <v>1</v>
      </c>
      <c r="V1070" s="110">
        <f t="shared" si="229"/>
        <v>0.35008517887563884</v>
      </c>
      <c r="W1070" s="110">
        <v>0.48503124999999991</v>
      </c>
      <c r="X1070" s="110">
        <v>0.44624999999999998</v>
      </c>
      <c r="Y1070" s="110">
        <f t="shared" si="230"/>
        <v>0.44624999999999998</v>
      </c>
      <c r="Z1070" s="2" t="s">
        <v>532</v>
      </c>
      <c r="AA1070" s="2" t="s">
        <v>532</v>
      </c>
      <c r="AB1070" s="2" t="s">
        <v>532</v>
      </c>
      <c r="AC1070" s="110">
        <v>0.44624999999999998</v>
      </c>
      <c r="AD1070" s="44">
        <f t="shared" si="231"/>
        <v>0</v>
      </c>
      <c r="AE1070" s="44">
        <f t="shared" si="232"/>
        <v>0</v>
      </c>
      <c r="AF1070" s="44">
        <f t="shared" si="233"/>
        <v>0</v>
      </c>
      <c r="AG1070" s="44">
        <f t="shared" si="234"/>
        <v>24.099909749999998</v>
      </c>
      <c r="AH1070" s="44">
        <f t="shared" si="235"/>
        <v>24.099909749999998</v>
      </c>
      <c r="AI1070" s="44">
        <v>303.90305555600003</v>
      </c>
      <c r="AJ1070" s="111">
        <f t="shared" si="236"/>
        <v>7.9301307799977433E-2</v>
      </c>
      <c r="AK1070" s="2">
        <f t="shared" si="237"/>
        <v>2055</v>
      </c>
    </row>
    <row r="1071" spans="1:37">
      <c r="A1071" s="2">
        <v>272</v>
      </c>
      <c r="B1071" s="2" t="s">
        <v>325</v>
      </c>
      <c r="C1071" s="2" t="s">
        <v>1</v>
      </c>
      <c r="D1071" s="2" t="s">
        <v>448</v>
      </c>
      <c r="E1071" s="2" t="s">
        <v>767</v>
      </c>
      <c r="F1071" s="2" t="s">
        <v>64</v>
      </c>
      <c r="H1071" s="2" t="s">
        <v>881</v>
      </c>
      <c r="I1071" s="2">
        <v>6696</v>
      </c>
      <c r="J1071" s="2">
        <v>2417</v>
      </c>
      <c r="K1071" s="110">
        <f t="shared" si="224"/>
        <v>0.36096176821983272</v>
      </c>
      <c r="L1071" s="44">
        <f t="shared" si="225"/>
        <v>0</v>
      </c>
      <c r="M1071" s="44">
        <f t="shared" si="226"/>
        <v>0</v>
      </c>
      <c r="N1071" s="44">
        <f t="shared" si="227"/>
        <v>0</v>
      </c>
      <c r="O1071" s="44">
        <f t="shared" si="228"/>
        <v>12.085000000000001</v>
      </c>
      <c r="P1071" s="2">
        <v>1171817</v>
      </c>
      <c r="Q1071" s="2">
        <v>37.627552680999997</v>
      </c>
      <c r="R1071" s="111">
        <v>0</v>
      </c>
      <c r="S1071" s="111">
        <v>0</v>
      </c>
      <c r="T1071" s="111">
        <v>0</v>
      </c>
      <c r="U1071" s="111">
        <v>1</v>
      </c>
      <c r="V1071" s="110">
        <f t="shared" si="229"/>
        <v>0.36096176821983272</v>
      </c>
      <c r="W1071" s="110">
        <v>0.46271875000000001</v>
      </c>
      <c r="X1071" s="110">
        <v>0.41649999999999998</v>
      </c>
      <c r="Y1071" s="110">
        <f t="shared" si="230"/>
        <v>0.41649999999999998</v>
      </c>
      <c r="Z1071" s="2" t="s">
        <v>532</v>
      </c>
      <c r="AA1071" s="2" t="s">
        <v>532</v>
      </c>
      <c r="AB1071" s="2" t="s">
        <v>532</v>
      </c>
      <c r="AC1071" s="110">
        <v>0.41649999999999998</v>
      </c>
      <c r="AD1071" s="44">
        <f t="shared" si="231"/>
        <v>0</v>
      </c>
      <c r="AE1071" s="44">
        <f t="shared" si="232"/>
        <v>0</v>
      </c>
      <c r="AF1071" s="44">
        <f t="shared" si="233"/>
        <v>0</v>
      </c>
      <c r="AG1071" s="44">
        <f t="shared" si="234"/>
        <v>44.092605900000002</v>
      </c>
      <c r="AH1071" s="44">
        <f t="shared" si="235"/>
        <v>44.092605900000002</v>
      </c>
      <c r="AI1071" s="44">
        <v>303.90305555600003</v>
      </c>
      <c r="AJ1071" s="111">
        <f t="shared" si="236"/>
        <v>0.14508773470319744</v>
      </c>
      <c r="AK1071" s="2">
        <f t="shared" si="237"/>
        <v>4028</v>
      </c>
    </row>
    <row r="1072" spans="1:37">
      <c r="A1072" s="2">
        <v>273</v>
      </c>
      <c r="B1072" s="2" t="s">
        <v>326</v>
      </c>
      <c r="C1072" s="2" t="s">
        <v>1</v>
      </c>
      <c r="D1072" s="2" t="s">
        <v>448</v>
      </c>
      <c r="E1072" s="2" t="s">
        <v>767</v>
      </c>
      <c r="F1072" s="2" t="s">
        <v>64</v>
      </c>
      <c r="H1072" s="2" t="s">
        <v>881</v>
      </c>
      <c r="I1072" s="2">
        <v>12974</v>
      </c>
      <c r="J1072" s="2">
        <v>4970</v>
      </c>
      <c r="K1072" s="110">
        <f t="shared" si="224"/>
        <v>0.38307383998766764</v>
      </c>
      <c r="L1072" s="44">
        <f t="shared" si="225"/>
        <v>0</v>
      </c>
      <c r="M1072" s="44">
        <f t="shared" si="226"/>
        <v>0</v>
      </c>
      <c r="N1072" s="44">
        <f t="shared" si="227"/>
        <v>0</v>
      </c>
      <c r="O1072" s="44">
        <f t="shared" si="228"/>
        <v>24.85</v>
      </c>
      <c r="P1072" s="2">
        <v>1954116</v>
      </c>
      <c r="Q1072" s="2">
        <v>44.91804827</v>
      </c>
      <c r="R1072" s="111">
        <v>0</v>
      </c>
      <c r="S1072" s="111">
        <v>0</v>
      </c>
      <c r="T1072" s="111">
        <v>0</v>
      </c>
      <c r="U1072" s="111">
        <v>1</v>
      </c>
      <c r="V1072" s="110">
        <f t="shared" si="229"/>
        <v>0.38307383998766764</v>
      </c>
      <c r="W1072" s="110">
        <v>0.48343750000000008</v>
      </c>
      <c r="X1072" s="110">
        <v>0.40321875000000001</v>
      </c>
      <c r="Y1072" s="110">
        <f t="shared" si="230"/>
        <v>0.40321875000000001</v>
      </c>
      <c r="Z1072" s="2" t="s">
        <v>532</v>
      </c>
      <c r="AA1072" s="2" t="s">
        <v>532</v>
      </c>
      <c r="AB1072" s="2" t="s">
        <v>532</v>
      </c>
      <c r="AC1072" s="110">
        <v>0.40321875000000001</v>
      </c>
      <c r="AD1072" s="44">
        <f t="shared" si="231"/>
        <v>0</v>
      </c>
      <c r="AE1072" s="44">
        <f t="shared" si="232"/>
        <v>0</v>
      </c>
      <c r="AF1072" s="44">
        <f t="shared" si="233"/>
        <v>0</v>
      </c>
      <c r="AG1072" s="44">
        <f t="shared" si="234"/>
        <v>87.775076812500018</v>
      </c>
      <c r="AH1072" s="44">
        <f t="shared" si="235"/>
        <v>87.775076812500018</v>
      </c>
      <c r="AI1072" s="44">
        <v>303.90305555600003</v>
      </c>
      <c r="AJ1072" s="111">
        <f t="shared" si="236"/>
        <v>0.28882591078892839</v>
      </c>
      <c r="AK1072" s="2">
        <f t="shared" si="237"/>
        <v>8283</v>
      </c>
    </row>
    <row r="1073" spans="1:37">
      <c r="A1073" s="2">
        <v>274</v>
      </c>
      <c r="B1073" s="2" t="s">
        <v>327</v>
      </c>
      <c r="C1073" s="2" t="s">
        <v>1</v>
      </c>
      <c r="D1073" s="2" t="s">
        <v>448</v>
      </c>
      <c r="E1073" s="2" t="s">
        <v>767</v>
      </c>
      <c r="F1073" s="2" t="s">
        <v>64</v>
      </c>
      <c r="H1073" s="2" t="s">
        <v>881</v>
      </c>
      <c r="I1073" s="2">
        <v>7645</v>
      </c>
      <c r="J1073" s="2">
        <v>3195</v>
      </c>
      <c r="K1073" s="110">
        <f t="shared" si="224"/>
        <v>0.41792020928711576</v>
      </c>
      <c r="L1073" s="44">
        <f t="shared" si="225"/>
        <v>0</v>
      </c>
      <c r="M1073" s="44">
        <f t="shared" si="226"/>
        <v>0</v>
      </c>
      <c r="N1073" s="44">
        <f t="shared" si="227"/>
        <v>0</v>
      </c>
      <c r="O1073" s="44">
        <f t="shared" si="228"/>
        <v>15.975</v>
      </c>
      <c r="P1073" s="2">
        <v>1151742</v>
      </c>
      <c r="Q1073" s="2">
        <v>45.894253741999997</v>
      </c>
      <c r="R1073" s="111">
        <v>0</v>
      </c>
      <c r="S1073" s="111">
        <v>0</v>
      </c>
      <c r="T1073" s="111">
        <v>0</v>
      </c>
      <c r="U1073" s="111">
        <v>1</v>
      </c>
      <c r="V1073" s="110">
        <f t="shared" si="229"/>
        <v>0.41792020928711576</v>
      </c>
      <c r="W1073" s="110">
        <v>0.46696874999999993</v>
      </c>
      <c r="X1073" s="110">
        <v>0.37771874999999999</v>
      </c>
      <c r="Y1073" s="110">
        <f t="shared" si="230"/>
        <v>0.37771874999999999</v>
      </c>
      <c r="Z1073" s="2" t="s">
        <v>532</v>
      </c>
      <c r="AA1073" s="2" t="s">
        <v>532</v>
      </c>
      <c r="AB1073" s="2" t="s">
        <v>532</v>
      </c>
      <c r="AC1073" s="110">
        <v>0.37771874999999999</v>
      </c>
      <c r="AD1073" s="44">
        <f t="shared" si="231"/>
        <v>0</v>
      </c>
      <c r="AE1073" s="44">
        <f t="shared" si="232"/>
        <v>0</v>
      </c>
      <c r="AF1073" s="44">
        <f t="shared" si="233"/>
        <v>0</v>
      </c>
      <c r="AG1073" s="44">
        <f t="shared" si="234"/>
        <v>52.858339593749996</v>
      </c>
      <c r="AH1073" s="44">
        <f t="shared" si="235"/>
        <v>52.858339593749996</v>
      </c>
      <c r="AI1073" s="44">
        <v>303.90305555600003</v>
      </c>
      <c r="AJ1073" s="111">
        <f t="shared" si="236"/>
        <v>0.17393158320519031</v>
      </c>
      <c r="AK1073" s="2">
        <f t="shared" si="237"/>
        <v>5325</v>
      </c>
    </row>
    <row r="1074" spans="1:37">
      <c r="A1074" s="2">
        <v>275</v>
      </c>
      <c r="B1074" s="2" t="s">
        <v>328</v>
      </c>
      <c r="C1074" s="2" t="s">
        <v>1</v>
      </c>
      <c r="D1074" s="2" t="s">
        <v>448</v>
      </c>
      <c r="E1074" s="2" t="s">
        <v>767</v>
      </c>
      <c r="F1074" s="2" t="s">
        <v>64</v>
      </c>
      <c r="H1074" s="2" t="s">
        <v>881</v>
      </c>
      <c r="I1074" s="2">
        <v>18055</v>
      </c>
      <c r="J1074" s="2">
        <v>9357</v>
      </c>
      <c r="K1074" s="110">
        <f t="shared" si="224"/>
        <v>0.51824979230130153</v>
      </c>
      <c r="L1074" s="44">
        <f t="shared" si="225"/>
        <v>0</v>
      </c>
      <c r="M1074" s="44">
        <f t="shared" si="226"/>
        <v>0</v>
      </c>
      <c r="N1074" s="44">
        <f t="shared" si="227"/>
        <v>5.6643402330599999</v>
      </c>
      <c r="O1074" s="44">
        <f t="shared" si="228"/>
        <v>41.120659766940001</v>
      </c>
      <c r="P1074" s="2">
        <v>2071557</v>
      </c>
      <c r="Q1074" s="2">
        <v>66.450915089000006</v>
      </c>
      <c r="R1074" s="111">
        <v>0</v>
      </c>
      <c r="S1074" s="111">
        <v>0</v>
      </c>
      <c r="T1074" s="111">
        <v>0.121071716</v>
      </c>
      <c r="U1074" s="111">
        <v>0.878928284</v>
      </c>
      <c r="V1074" s="110">
        <f t="shared" si="229"/>
        <v>0.51824979230130153</v>
      </c>
      <c r="W1074" s="110">
        <v>0.43137500000000006</v>
      </c>
      <c r="X1074" s="110">
        <v>0.33588229600000002</v>
      </c>
      <c r="Y1074" s="110">
        <f t="shared" si="230"/>
        <v>0.33588229632837502</v>
      </c>
      <c r="Z1074" s="2" t="s">
        <v>532</v>
      </c>
      <c r="AA1074" s="2" t="s">
        <v>532</v>
      </c>
      <c r="AB1074" s="2">
        <v>0.22500000000000001</v>
      </c>
      <c r="AC1074" s="110">
        <v>0.35115625</v>
      </c>
      <c r="AD1074" s="44">
        <f t="shared" si="231"/>
        <v>0</v>
      </c>
      <c r="AE1074" s="44">
        <f t="shared" si="232"/>
        <v>0</v>
      </c>
      <c r="AF1074" s="44">
        <f t="shared" si="233"/>
        <v>11.16441459936126</v>
      </c>
      <c r="AG1074" s="44">
        <f t="shared" si="234"/>
        <v>126.49244372805244</v>
      </c>
      <c r="AH1074" s="44">
        <f t="shared" si="235"/>
        <v>137.65685832741369</v>
      </c>
      <c r="AI1074" s="44">
        <v>303.90305555600003</v>
      </c>
      <c r="AJ1074" s="111">
        <f t="shared" si="236"/>
        <v>0.45296306111686246</v>
      </c>
      <c r="AK1074" s="2">
        <f t="shared" si="237"/>
        <v>15595</v>
      </c>
    </row>
    <row r="1075" spans="1:37">
      <c r="A1075" s="2">
        <v>276</v>
      </c>
      <c r="B1075" s="2" t="s">
        <v>329</v>
      </c>
      <c r="C1075" s="2" t="s">
        <v>1</v>
      </c>
      <c r="D1075" s="2" t="s">
        <v>448</v>
      </c>
      <c r="E1075" s="2" t="s">
        <v>767</v>
      </c>
      <c r="F1075" s="2" t="s">
        <v>64</v>
      </c>
      <c r="H1075" s="2" t="s">
        <v>881</v>
      </c>
      <c r="I1075" s="2">
        <v>13368</v>
      </c>
      <c r="J1075" s="193">
        <v>5459</v>
      </c>
      <c r="K1075" s="110">
        <f t="shared" si="224"/>
        <v>0.40836325553560743</v>
      </c>
      <c r="L1075" s="44">
        <f t="shared" si="225"/>
        <v>0</v>
      </c>
      <c r="M1075" s="44">
        <f t="shared" si="226"/>
        <v>0</v>
      </c>
      <c r="N1075" s="44">
        <f t="shared" si="227"/>
        <v>0</v>
      </c>
      <c r="O1075" s="44">
        <f t="shared" si="228"/>
        <v>27.295000000000002</v>
      </c>
      <c r="P1075" s="2">
        <v>2341746</v>
      </c>
      <c r="Q1075" s="193">
        <v>36.505762582999999</v>
      </c>
      <c r="R1075" s="111">
        <v>0</v>
      </c>
      <c r="S1075" s="111">
        <v>0</v>
      </c>
      <c r="T1075" s="111">
        <v>0</v>
      </c>
      <c r="U1075" s="111">
        <v>1</v>
      </c>
      <c r="V1075" s="110">
        <f t="shared" si="229"/>
        <v>0.40836325553560743</v>
      </c>
      <c r="W1075" s="110">
        <v>0.45953125000000011</v>
      </c>
      <c r="X1075" s="110">
        <v>0.35753125000000002</v>
      </c>
      <c r="Y1075" s="110">
        <f t="shared" si="230"/>
        <v>0.35753125000000002</v>
      </c>
      <c r="Z1075" s="2" t="s">
        <v>532</v>
      </c>
      <c r="AA1075" s="2" t="s">
        <v>532</v>
      </c>
      <c r="AB1075" s="2" t="s">
        <v>532</v>
      </c>
      <c r="AC1075" s="110">
        <v>0.35753125000000002</v>
      </c>
      <c r="AD1075" s="44">
        <f t="shared" si="231"/>
        <v>0</v>
      </c>
      <c r="AE1075" s="44">
        <f t="shared" si="232"/>
        <v>0</v>
      </c>
      <c r="AF1075" s="44">
        <f t="shared" si="233"/>
        <v>0</v>
      </c>
      <c r="AG1075" s="44">
        <f t="shared" si="234"/>
        <v>85.487223506250018</v>
      </c>
      <c r="AH1075" s="44">
        <f t="shared" si="235"/>
        <v>85.487223506250018</v>
      </c>
      <c r="AI1075" s="44">
        <v>303.90305555600003</v>
      </c>
      <c r="AJ1075" s="111">
        <f t="shared" si="236"/>
        <v>0.28129767681949924</v>
      </c>
      <c r="AK1075" s="2">
        <f t="shared" si="237"/>
        <v>9098</v>
      </c>
    </row>
    <row r="1076" spans="1:37">
      <c r="A1076" s="2">
        <v>277</v>
      </c>
      <c r="B1076" s="2" t="s">
        <v>330</v>
      </c>
      <c r="C1076" s="2" t="s">
        <v>1</v>
      </c>
      <c r="D1076" s="2" t="s">
        <v>448</v>
      </c>
      <c r="E1076" s="2" t="s">
        <v>767</v>
      </c>
      <c r="F1076" s="2" t="s">
        <v>64</v>
      </c>
      <c r="H1076" s="2" t="s">
        <v>881</v>
      </c>
      <c r="I1076" s="2">
        <v>6447</v>
      </c>
      <c r="J1076" s="193">
        <v>3538</v>
      </c>
      <c r="K1076" s="110">
        <f t="shared" si="224"/>
        <v>0.54878237940127195</v>
      </c>
      <c r="L1076" s="44">
        <f t="shared" si="225"/>
        <v>0</v>
      </c>
      <c r="M1076" s="44">
        <f t="shared" si="226"/>
        <v>0</v>
      </c>
      <c r="N1076" s="44">
        <f t="shared" si="227"/>
        <v>9.1571771990000009E-2</v>
      </c>
      <c r="O1076" s="44">
        <f t="shared" si="228"/>
        <v>17.59842822801</v>
      </c>
      <c r="P1076" s="2">
        <v>494758</v>
      </c>
      <c r="Q1076" s="193">
        <v>115.538855923</v>
      </c>
      <c r="R1076" s="111">
        <v>0</v>
      </c>
      <c r="S1076" s="111">
        <v>0</v>
      </c>
      <c r="T1076" s="111">
        <v>5.1764710000000002E-3</v>
      </c>
      <c r="U1076" s="111">
        <v>0.99482352900000004</v>
      </c>
      <c r="V1076" s="110">
        <f t="shared" si="229"/>
        <v>0.54878237940127195</v>
      </c>
      <c r="W1076" s="110">
        <v>0.44678125000000002</v>
      </c>
      <c r="X1076" s="110">
        <v>0.36888326100000002</v>
      </c>
      <c r="Y1076" s="110">
        <f t="shared" si="230"/>
        <v>0.36888326093621038</v>
      </c>
      <c r="Z1076" s="2" t="s">
        <v>532</v>
      </c>
      <c r="AA1076" s="2" t="s">
        <v>532</v>
      </c>
      <c r="AB1076" s="2">
        <v>0.22500000000000001</v>
      </c>
      <c r="AC1076" s="110">
        <v>0.36963194399999999</v>
      </c>
      <c r="AD1076" s="44">
        <f t="shared" si="231"/>
        <v>0</v>
      </c>
      <c r="AE1076" s="44">
        <f t="shared" si="232"/>
        <v>0</v>
      </c>
      <c r="AF1076" s="44">
        <f t="shared" si="233"/>
        <v>0.18048796259229002</v>
      </c>
      <c r="AG1076" s="44">
        <f t="shared" si="234"/>
        <v>56.983285238430987</v>
      </c>
      <c r="AH1076" s="44">
        <f t="shared" si="235"/>
        <v>57.163773201023275</v>
      </c>
      <c r="AI1076" s="44">
        <v>303.90305555600003</v>
      </c>
      <c r="AJ1076" s="111">
        <f t="shared" si="236"/>
        <v>0.18809871159880373</v>
      </c>
      <c r="AK1076" s="2">
        <f t="shared" si="237"/>
        <v>5897</v>
      </c>
    </row>
    <row r="1077" spans="1:37">
      <c r="A1077" s="2">
        <v>278</v>
      </c>
      <c r="B1077" s="2" t="s">
        <v>331</v>
      </c>
      <c r="C1077" s="2" t="s">
        <v>1</v>
      </c>
      <c r="D1077" s="2" t="s">
        <v>448</v>
      </c>
      <c r="E1077" s="2" t="s">
        <v>767</v>
      </c>
      <c r="F1077" s="2" t="s">
        <v>64</v>
      </c>
      <c r="H1077" s="2" t="s">
        <v>881</v>
      </c>
      <c r="I1077" s="2">
        <v>39646</v>
      </c>
      <c r="J1077" s="193">
        <v>12726</v>
      </c>
      <c r="K1077" s="110">
        <f t="shared" si="224"/>
        <v>0.32099076829945011</v>
      </c>
      <c r="L1077" s="44">
        <f t="shared" si="225"/>
        <v>0</v>
      </c>
      <c r="M1077" s="44">
        <f t="shared" si="226"/>
        <v>0</v>
      </c>
      <c r="N1077" s="44">
        <f t="shared" si="227"/>
        <v>10.127702483009999</v>
      </c>
      <c r="O1077" s="44">
        <f t="shared" si="228"/>
        <v>53.502297516990005</v>
      </c>
      <c r="P1077" s="2">
        <v>468546</v>
      </c>
      <c r="Q1077" s="193">
        <v>424.15019502500002</v>
      </c>
      <c r="R1077" s="111">
        <v>0</v>
      </c>
      <c r="S1077" s="111">
        <v>0</v>
      </c>
      <c r="T1077" s="111">
        <v>0.159165527</v>
      </c>
      <c r="U1077" s="111">
        <v>0.84083447300000003</v>
      </c>
      <c r="V1077" s="110">
        <f t="shared" si="229"/>
        <v>0.32099076829945011</v>
      </c>
      <c r="W1077" s="110">
        <v>0.5238124999999999</v>
      </c>
      <c r="X1077" s="110">
        <v>0.35653804300000003</v>
      </c>
      <c r="Y1077" s="110">
        <f t="shared" si="230"/>
        <v>0.35653804286993751</v>
      </c>
      <c r="Z1077" s="2" t="s">
        <v>532</v>
      </c>
      <c r="AA1077" s="2" t="s">
        <v>532</v>
      </c>
      <c r="AB1077" s="2">
        <v>0.22500000000000001</v>
      </c>
      <c r="AC1077" s="110">
        <v>0.38143749999999998</v>
      </c>
      <c r="AD1077" s="44">
        <f t="shared" si="231"/>
        <v>0</v>
      </c>
      <c r="AE1077" s="44">
        <f t="shared" si="232"/>
        <v>0</v>
      </c>
      <c r="AF1077" s="44">
        <f t="shared" si="233"/>
        <v>19.961701594012709</v>
      </c>
      <c r="AG1077" s="44">
        <f t="shared" si="234"/>
        <v>178.772175656039</v>
      </c>
      <c r="AH1077" s="44">
        <f t="shared" si="235"/>
        <v>198.73387725005171</v>
      </c>
      <c r="AI1077" s="44">
        <v>303.90305555600003</v>
      </c>
      <c r="AJ1077" s="111">
        <f t="shared" si="236"/>
        <v>0.65393839784355556</v>
      </c>
      <c r="AK1077" s="2">
        <f t="shared" si="237"/>
        <v>21210</v>
      </c>
    </row>
    <row r="1078" spans="1:37">
      <c r="A1078" s="2">
        <v>279</v>
      </c>
      <c r="B1078" s="2" t="s">
        <v>332</v>
      </c>
      <c r="C1078" s="2" t="s">
        <v>1</v>
      </c>
      <c r="D1078" s="2" t="s">
        <v>448</v>
      </c>
      <c r="E1078" s="2" t="s">
        <v>767</v>
      </c>
      <c r="F1078" s="2" t="s">
        <v>64</v>
      </c>
      <c r="H1078" s="2" t="s">
        <v>881</v>
      </c>
      <c r="I1078" s="2">
        <v>13993</v>
      </c>
      <c r="J1078" s="193">
        <v>5825</v>
      </c>
      <c r="K1078" s="110">
        <f t="shared" si="224"/>
        <v>0.41627956835560637</v>
      </c>
      <c r="L1078" s="44">
        <f t="shared" si="225"/>
        <v>0</v>
      </c>
      <c r="M1078" s="44">
        <f t="shared" si="226"/>
        <v>0</v>
      </c>
      <c r="N1078" s="44">
        <f t="shared" si="227"/>
        <v>0</v>
      </c>
      <c r="O1078" s="44">
        <f t="shared" si="228"/>
        <v>29.125</v>
      </c>
      <c r="P1078" s="2">
        <v>1858540</v>
      </c>
      <c r="Q1078" s="193">
        <v>61.143224789000001</v>
      </c>
      <c r="R1078" s="111">
        <v>0</v>
      </c>
      <c r="S1078" s="111">
        <v>0</v>
      </c>
      <c r="T1078" s="111">
        <v>0</v>
      </c>
      <c r="U1078" s="111">
        <v>1</v>
      </c>
      <c r="V1078" s="110">
        <f t="shared" si="229"/>
        <v>0.41627956835560637</v>
      </c>
      <c r="W1078" s="110">
        <v>0.48662499999999997</v>
      </c>
      <c r="X1078" s="110">
        <v>0.44540000000000002</v>
      </c>
      <c r="Y1078" s="110">
        <f t="shared" si="230"/>
        <v>0.44540000000000002</v>
      </c>
      <c r="Z1078" s="2" t="s">
        <v>532</v>
      </c>
      <c r="AA1078" s="2" t="s">
        <v>532</v>
      </c>
      <c r="AB1078" s="2" t="s">
        <v>532</v>
      </c>
      <c r="AC1078" s="110">
        <v>0.44540000000000002</v>
      </c>
      <c r="AD1078" s="44">
        <f t="shared" si="231"/>
        <v>0</v>
      </c>
      <c r="AE1078" s="44">
        <f t="shared" si="232"/>
        <v>0</v>
      </c>
      <c r="AF1078" s="44">
        <f t="shared" si="233"/>
        <v>0</v>
      </c>
      <c r="AG1078" s="44">
        <f t="shared" si="234"/>
        <v>113.637129</v>
      </c>
      <c r="AH1078" s="44">
        <f t="shared" si="235"/>
        <v>113.637129</v>
      </c>
      <c r="AI1078" s="44">
        <v>303.90305555600003</v>
      </c>
      <c r="AJ1078" s="111">
        <f t="shared" si="236"/>
        <v>0.37392558884311761</v>
      </c>
      <c r="AK1078" s="2">
        <f t="shared" si="237"/>
        <v>9708</v>
      </c>
    </row>
    <row r="1079" spans="1:37">
      <c r="A1079" s="2">
        <v>2</v>
      </c>
      <c r="B1079" s="2" t="s">
        <v>66</v>
      </c>
      <c r="C1079" s="2" t="s">
        <v>27</v>
      </c>
      <c r="D1079" s="2" t="s">
        <v>409</v>
      </c>
      <c r="E1079" s="2" t="s">
        <v>1100</v>
      </c>
      <c r="F1079" s="2" t="s">
        <v>64</v>
      </c>
      <c r="H1079" s="2" t="s">
        <v>877</v>
      </c>
      <c r="I1079" s="2">
        <v>3944</v>
      </c>
      <c r="J1079" s="193">
        <v>480</v>
      </c>
      <c r="K1079" s="110">
        <f t="shared" si="224"/>
        <v>0.12170385395537525</v>
      </c>
      <c r="L1079" s="44">
        <f t="shared" si="225"/>
        <v>0</v>
      </c>
      <c r="M1079" s="44">
        <f t="shared" si="226"/>
        <v>0.33376248720000001</v>
      </c>
      <c r="N1079" s="44">
        <f t="shared" si="227"/>
        <v>0.63928967759999999</v>
      </c>
      <c r="O1079" s="44">
        <f t="shared" si="228"/>
        <v>1.4269478351999998</v>
      </c>
      <c r="P1079" s="2">
        <v>290608</v>
      </c>
      <c r="Q1079" s="193">
        <v>16.583965020000001</v>
      </c>
      <c r="R1079" s="111">
        <v>0</v>
      </c>
      <c r="S1079" s="111">
        <v>0.13906770299999999</v>
      </c>
      <c r="T1079" s="111">
        <v>0.26637069899999999</v>
      </c>
      <c r="U1079" s="111">
        <v>0.59456159799999997</v>
      </c>
      <c r="V1079" s="110">
        <f t="shared" si="229"/>
        <v>0.10477877853955375</v>
      </c>
      <c r="W1079" s="110">
        <v>0.30387500000000001</v>
      </c>
      <c r="X1079" s="110">
        <v>0.266263472</v>
      </c>
      <c r="Y1079" s="110">
        <f t="shared" si="230"/>
        <v>0.25357167033049999</v>
      </c>
      <c r="Z1079" s="2" t="s">
        <v>532</v>
      </c>
      <c r="AA1079" s="2">
        <v>0.17499999999999999</v>
      </c>
      <c r="AB1079" s="2">
        <v>0.22500000000000001</v>
      </c>
      <c r="AC1079" s="110">
        <v>0.28475</v>
      </c>
      <c r="AD1079" s="44">
        <f t="shared" si="231"/>
        <v>0</v>
      </c>
      <c r="AE1079" s="44">
        <f t="shared" si="232"/>
        <v>0.5116578928776</v>
      </c>
      <c r="AF1079" s="44">
        <f t="shared" si="233"/>
        <v>1.2600399545495999</v>
      </c>
      <c r="AG1079" s="44">
        <f t="shared" si="234"/>
        <v>3.5593929496012313</v>
      </c>
      <c r="AH1079" s="44">
        <f t="shared" si="235"/>
        <v>4.8194329041508315</v>
      </c>
      <c r="AI1079" s="44">
        <v>61.851944443999997</v>
      </c>
      <c r="AJ1079" s="111">
        <f t="shared" si="236"/>
        <v>7.7918858452611581E-2</v>
      </c>
      <c r="AK1079" s="2">
        <f t="shared" si="237"/>
        <v>689</v>
      </c>
    </row>
    <row r="1080" spans="1:37">
      <c r="A1080" s="2">
        <v>3</v>
      </c>
      <c r="B1080" s="2" t="s">
        <v>67</v>
      </c>
      <c r="C1080" s="2" t="s">
        <v>27</v>
      </c>
      <c r="D1080" s="2" t="s">
        <v>409</v>
      </c>
      <c r="E1080" s="2" t="s">
        <v>1100</v>
      </c>
      <c r="F1080" s="2" t="s">
        <v>64</v>
      </c>
      <c r="H1080" s="2" t="s">
        <v>877</v>
      </c>
      <c r="I1080" s="2">
        <v>19185</v>
      </c>
      <c r="J1080" s="193">
        <v>2</v>
      </c>
      <c r="K1080" s="110">
        <f t="shared" si="224"/>
        <v>1.0424811050299713E-4</v>
      </c>
      <c r="L1080" s="44">
        <f t="shared" si="225"/>
        <v>0</v>
      </c>
      <c r="M1080" s="44">
        <f t="shared" si="226"/>
        <v>0</v>
      </c>
      <c r="N1080" s="44">
        <f t="shared" si="227"/>
        <v>1.5661764700000001E-3</v>
      </c>
      <c r="O1080" s="44">
        <f t="shared" si="228"/>
        <v>8.4338235300000005E-3</v>
      </c>
      <c r="P1080" s="2">
        <v>1652324</v>
      </c>
      <c r="Q1080" s="193">
        <v>1.4932805E-2</v>
      </c>
      <c r="R1080" s="111">
        <v>0</v>
      </c>
      <c r="S1080" s="111">
        <v>0</v>
      </c>
      <c r="T1080" s="111">
        <v>0.156617647</v>
      </c>
      <c r="U1080" s="111">
        <v>0.84338235299999997</v>
      </c>
      <c r="V1080" s="110">
        <f t="shared" si="229"/>
        <v>1.0424811050299713E-4</v>
      </c>
      <c r="W1080" s="110">
        <v>0.32884375000000005</v>
      </c>
      <c r="X1080" s="110">
        <v>0.28166475200000002</v>
      </c>
      <c r="Y1080" s="110">
        <f t="shared" si="230"/>
        <v>0.28166475184218748</v>
      </c>
      <c r="Z1080" s="2" t="s">
        <v>532</v>
      </c>
      <c r="AA1080" s="2" t="s">
        <v>532</v>
      </c>
      <c r="AB1080" s="2">
        <v>0.22500000000000001</v>
      </c>
      <c r="AC1080" s="110">
        <v>0.29218749999999999</v>
      </c>
      <c r="AD1080" s="44">
        <f t="shared" si="231"/>
        <v>0</v>
      </c>
      <c r="AE1080" s="44">
        <f t="shared" si="232"/>
        <v>0</v>
      </c>
      <c r="AF1080" s="44">
        <f t="shared" si="233"/>
        <v>3.0869338223700003E-3</v>
      </c>
      <c r="AG1080" s="44">
        <f t="shared" si="234"/>
        <v>2.1586898439005627E-2</v>
      </c>
      <c r="AH1080" s="44">
        <f t="shared" si="235"/>
        <v>2.4673832261375629E-2</v>
      </c>
      <c r="AI1080" s="44">
        <v>61.851944443999997</v>
      </c>
      <c r="AJ1080" s="111">
        <f t="shared" si="236"/>
        <v>3.9891764896275847E-4</v>
      </c>
      <c r="AK1080" s="2">
        <f t="shared" si="237"/>
        <v>3</v>
      </c>
    </row>
    <row r="1081" spans="1:37">
      <c r="A1081" s="2">
        <v>295</v>
      </c>
      <c r="B1081" s="2" t="s">
        <v>346</v>
      </c>
      <c r="C1081" s="2" t="s">
        <v>27</v>
      </c>
      <c r="D1081" s="2" t="s">
        <v>409</v>
      </c>
      <c r="E1081" s="2" t="s">
        <v>1100</v>
      </c>
      <c r="F1081" s="2" t="s">
        <v>64</v>
      </c>
      <c r="H1081" s="2" t="s">
        <v>877</v>
      </c>
      <c r="I1081" s="2">
        <v>413</v>
      </c>
      <c r="J1081" s="193">
        <v>0</v>
      </c>
      <c r="K1081" s="110">
        <f t="shared" si="224"/>
        <v>0</v>
      </c>
      <c r="L1081" s="44">
        <f t="shared" si="225"/>
        <v>0</v>
      </c>
      <c r="M1081" s="44">
        <f t="shared" si="226"/>
        <v>0</v>
      </c>
      <c r="N1081" s="44">
        <f t="shared" si="227"/>
        <v>0</v>
      </c>
      <c r="O1081" s="44">
        <f t="shared" si="228"/>
        <v>0</v>
      </c>
      <c r="P1081" s="2">
        <v>1837438</v>
      </c>
      <c r="Q1081" s="193">
        <v>0</v>
      </c>
      <c r="R1081" s="111">
        <v>0</v>
      </c>
      <c r="S1081" s="111">
        <v>0</v>
      </c>
      <c r="T1081" s="111">
        <v>0</v>
      </c>
      <c r="U1081" s="111">
        <v>1</v>
      </c>
      <c r="V1081" s="110">
        <f t="shared" si="229"/>
        <v>0</v>
      </c>
      <c r="W1081" s="110">
        <v>0.30387500000000001</v>
      </c>
      <c r="X1081" s="110">
        <v>0.29643750000000002</v>
      </c>
      <c r="Y1081" s="110">
        <f t="shared" si="230"/>
        <v>0.29643750000000002</v>
      </c>
      <c r="Z1081" s="2" t="s">
        <v>532</v>
      </c>
      <c r="AA1081" s="2" t="s">
        <v>532</v>
      </c>
      <c r="AB1081" s="2" t="s">
        <v>532</v>
      </c>
      <c r="AC1081" s="110">
        <v>0.29643750000000002</v>
      </c>
      <c r="AD1081" s="44">
        <f t="shared" si="231"/>
        <v>0</v>
      </c>
      <c r="AE1081" s="44">
        <f t="shared" si="232"/>
        <v>0</v>
      </c>
      <c r="AF1081" s="44">
        <f t="shared" si="233"/>
        <v>0</v>
      </c>
      <c r="AG1081" s="44">
        <f t="shared" si="234"/>
        <v>0</v>
      </c>
      <c r="AH1081" s="44">
        <f t="shared" si="235"/>
        <v>0</v>
      </c>
      <c r="AI1081" s="44">
        <v>61.851944443999997</v>
      </c>
      <c r="AJ1081" s="111">
        <f t="shared" si="236"/>
        <v>0</v>
      </c>
      <c r="AK1081" s="2">
        <f t="shared" si="237"/>
        <v>0</v>
      </c>
    </row>
    <row r="1082" spans="1:37">
      <c r="A1082" s="2">
        <v>4</v>
      </c>
      <c r="B1082" s="2" t="s">
        <v>68</v>
      </c>
      <c r="C1082" s="2" t="s">
        <v>27</v>
      </c>
      <c r="D1082" s="2" t="s">
        <v>409</v>
      </c>
      <c r="E1082" s="2" t="s">
        <v>1100</v>
      </c>
      <c r="F1082" s="2" t="s">
        <v>64</v>
      </c>
      <c r="H1082" s="2" t="s">
        <v>877</v>
      </c>
      <c r="I1082" s="2">
        <v>9525</v>
      </c>
      <c r="J1082" s="193">
        <v>1</v>
      </c>
      <c r="K1082" s="110">
        <f t="shared" si="224"/>
        <v>1.0498687664041995E-4</v>
      </c>
      <c r="L1082" s="44">
        <f t="shared" si="225"/>
        <v>2.5136798900000003E-3</v>
      </c>
      <c r="M1082" s="44">
        <f t="shared" si="226"/>
        <v>5.5176128499999995E-4</v>
      </c>
      <c r="N1082" s="44">
        <f t="shared" si="227"/>
        <v>5.5749999999999994E-4</v>
      </c>
      <c r="O1082" s="44">
        <f t="shared" si="228"/>
        <v>1.3770588249999998E-3</v>
      </c>
      <c r="P1082" s="2">
        <v>559846</v>
      </c>
      <c r="Q1082" s="193">
        <v>8.9911220000000007E-3</v>
      </c>
      <c r="R1082" s="111">
        <v>0.50273597800000003</v>
      </c>
      <c r="S1082" s="111">
        <v>0.110352257</v>
      </c>
      <c r="T1082" s="111">
        <v>0.1115</v>
      </c>
      <c r="U1082" s="111">
        <v>0.27541176499999998</v>
      </c>
      <c r="V1082" s="110">
        <f t="shared" si="229"/>
        <v>4.0620657742782149E-5</v>
      </c>
      <c r="W1082" s="110">
        <v>0.36231249999999998</v>
      </c>
      <c r="X1082" s="110">
        <v>0.297027347</v>
      </c>
      <c r="Y1082" s="110">
        <f t="shared" si="230"/>
        <v>0.1845086178709375</v>
      </c>
      <c r="Z1082" s="2">
        <v>0.1</v>
      </c>
      <c r="AA1082" s="2">
        <v>0.17499999999999999</v>
      </c>
      <c r="AB1082" s="2">
        <v>0.22500000000000001</v>
      </c>
      <c r="AC1082" s="110">
        <v>0.32618750000000002</v>
      </c>
      <c r="AD1082" s="44">
        <f t="shared" si="231"/>
        <v>2.2019835836400007E-3</v>
      </c>
      <c r="AE1082" s="44">
        <f t="shared" si="232"/>
        <v>8.4585004990499993E-4</v>
      </c>
      <c r="AF1082" s="44">
        <f t="shared" si="233"/>
        <v>1.0988324999999998E-3</v>
      </c>
      <c r="AG1082" s="44">
        <f t="shared" si="234"/>
        <v>3.9348113292020622E-3</v>
      </c>
      <c r="AH1082" s="44">
        <f t="shared" si="235"/>
        <v>5.033643829202062E-3</v>
      </c>
      <c r="AI1082" s="44">
        <v>61.851944443999997</v>
      </c>
      <c r="AJ1082" s="111">
        <f t="shared" si="236"/>
        <v>8.1382143673097658E-5</v>
      </c>
      <c r="AK1082" s="2">
        <f t="shared" si="237"/>
        <v>1</v>
      </c>
    </row>
    <row r="1083" spans="1:37">
      <c r="A1083" s="2">
        <v>5</v>
      </c>
      <c r="B1083" s="2" t="s">
        <v>69</v>
      </c>
      <c r="C1083" s="2" t="s">
        <v>27</v>
      </c>
      <c r="D1083" s="2" t="s">
        <v>409</v>
      </c>
      <c r="E1083" s="2" t="s">
        <v>1100</v>
      </c>
      <c r="F1083" s="2" t="s">
        <v>64</v>
      </c>
      <c r="H1083" s="2" t="s">
        <v>877</v>
      </c>
      <c r="I1083" s="2">
        <v>16436</v>
      </c>
      <c r="J1083" s="193">
        <v>1046</v>
      </c>
      <c r="K1083" s="110">
        <f t="shared" si="224"/>
        <v>6.3640788513020199E-2</v>
      </c>
      <c r="L1083" s="44">
        <f t="shared" si="225"/>
        <v>2.0470361994499999</v>
      </c>
      <c r="M1083" s="44">
        <f t="shared" si="226"/>
        <v>1.3296554829000002</v>
      </c>
      <c r="N1083" s="44">
        <f t="shared" si="227"/>
        <v>0.58461700442000009</v>
      </c>
      <c r="O1083" s="44">
        <f t="shared" si="228"/>
        <v>1.2686913132300002</v>
      </c>
      <c r="P1083" s="2">
        <v>1230756</v>
      </c>
      <c r="Q1083" s="193">
        <v>3.9152935649999998</v>
      </c>
      <c r="R1083" s="111">
        <v>0.39140271500000001</v>
      </c>
      <c r="S1083" s="111">
        <v>0.25423623000000001</v>
      </c>
      <c r="T1083" s="111">
        <v>0.111781454</v>
      </c>
      <c r="U1083" s="111">
        <v>0.24257960100000001</v>
      </c>
      <c r="V1083" s="110">
        <f t="shared" si="229"/>
        <v>2.2551816958505722E-2</v>
      </c>
      <c r="W1083" s="110">
        <v>0.38515624999999998</v>
      </c>
      <c r="X1083" s="110">
        <v>0.296814089</v>
      </c>
      <c r="Y1083" s="110">
        <f t="shared" si="230"/>
        <v>0.18881096539240627</v>
      </c>
      <c r="Z1083" s="2">
        <v>0.1</v>
      </c>
      <c r="AA1083" s="2">
        <v>0.17499999999999999</v>
      </c>
      <c r="AB1083" s="2">
        <v>0.22500000000000001</v>
      </c>
      <c r="AC1083" s="110">
        <v>0.32990625000000001</v>
      </c>
      <c r="AD1083" s="44">
        <f t="shared" si="231"/>
        <v>1.7932037107182</v>
      </c>
      <c r="AE1083" s="44">
        <f t="shared" si="232"/>
        <v>2.0383618552857006</v>
      </c>
      <c r="AF1083" s="44">
        <f t="shared" si="233"/>
        <v>1.1522801157118203</v>
      </c>
      <c r="AG1083" s="44">
        <f t="shared" si="234"/>
        <v>3.6664909355442941</v>
      </c>
      <c r="AH1083" s="44">
        <f t="shared" si="235"/>
        <v>4.8187710512561139</v>
      </c>
      <c r="AI1083" s="44">
        <v>61.851944443999997</v>
      </c>
      <c r="AJ1083" s="111">
        <f t="shared" si="236"/>
        <v>7.7908157852967272E-2</v>
      </c>
      <c r="AK1083" s="2">
        <f t="shared" si="237"/>
        <v>618</v>
      </c>
    </row>
    <row r="1084" spans="1:37">
      <c r="A1084" s="2">
        <v>6</v>
      </c>
      <c r="B1084" s="2" t="s">
        <v>70</v>
      </c>
      <c r="C1084" s="2" t="s">
        <v>27</v>
      </c>
      <c r="D1084" s="2" t="s">
        <v>409</v>
      </c>
      <c r="E1084" s="2" t="s">
        <v>1100</v>
      </c>
      <c r="F1084" s="2" t="s">
        <v>64</v>
      </c>
      <c r="H1084" s="2" t="s">
        <v>877</v>
      </c>
      <c r="I1084" s="2">
        <v>11967</v>
      </c>
      <c r="J1084" s="193">
        <v>1887</v>
      </c>
      <c r="K1084" s="110">
        <f t="shared" si="224"/>
        <v>0.15768362998245175</v>
      </c>
      <c r="L1084" s="44">
        <f t="shared" si="225"/>
        <v>0</v>
      </c>
      <c r="M1084" s="44">
        <f t="shared" si="226"/>
        <v>2.3228382388200002</v>
      </c>
      <c r="N1084" s="44">
        <f t="shared" si="227"/>
        <v>3.89316176673</v>
      </c>
      <c r="O1084" s="44">
        <f t="shared" si="228"/>
        <v>3.2190000038849993</v>
      </c>
      <c r="P1084" s="2">
        <v>1451918</v>
      </c>
      <c r="Q1084" s="193">
        <v>10.774028522</v>
      </c>
      <c r="R1084" s="111">
        <v>0</v>
      </c>
      <c r="S1084" s="111">
        <v>0.24619377200000001</v>
      </c>
      <c r="T1084" s="111">
        <v>0.41262975800000001</v>
      </c>
      <c r="U1084" s="111">
        <v>0.34117647099999998</v>
      </c>
      <c r="V1084" s="110">
        <f t="shared" si="229"/>
        <v>0.1188629024921033</v>
      </c>
      <c r="W1084" s="110">
        <v>0.31981249999999994</v>
      </c>
      <c r="X1084" s="110">
        <v>0.251081363</v>
      </c>
      <c r="Y1084" s="110">
        <f t="shared" si="230"/>
        <v>0.23235060576637501</v>
      </c>
      <c r="Z1084" s="2" t="s">
        <v>532</v>
      </c>
      <c r="AA1084" s="2">
        <v>0.17499999999999999</v>
      </c>
      <c r="AB1084" s="2">
        <v>0.22500000000000001</v>
      </c>
      <c r="AC1084" s="110">
        <v>0.28262500000000002</v>
      </c>
      <c r="AD1084" s="44">
        <f t="shared" si="231"/>
        <v>0</v>
      </c>
      <c r="AE1084" s="44">
        <f t="shared" si="232"/>
        <v>3.5609110201110603</v>
      </c>
      <c r="AF1084" s="44">
        <f t="shared" si="233"/>
        <v>7.6734218422248306</v>
      </c>
      <c r="AG1084" s="44">
        <f t="shared" si="234"/>
        <v>7.9695841146184625</v>
      </c>
      <c r="AH1084" s="44">
        <f t="shared" si="235"/>
        <v>15.643005956843293</v>
      </c>
      <c r="AI1084" s="44">
        <v>61.851944443999997</v>
      </c>
      <c r="AJ1084" s="111">
        <f t="shared" si="236"/>
        <v>0.25291049614464878</v>
      </c>
      <c r="AK1084" s="2">
        <f t="shared" si="237"/>
        <v>2371</v>
      </c>
    </row>
    <row r="1085" spans="1:37">
      <c r="A1085" s="2">
        <v>7</v>
      </c>
      <c r="B1085" s="2" t="s">
        <v>71</v>
      </c>
      <c r="C1085" s="2" t="s">
        <v>27</v>
      </c>
      <c r="D1085" s="2" t="s">
        <v>409</v>
      </c>
      <c r="E1085" s="2" t="s">
        <v>1100</v>
      </c>
      <c r="F1085" s="2" t="s">
        <v>64</v>
      </c>
      <c r="H1085" s="2" t="s">
        <v>877</v>
      </c>
      <c r="I1085" s="2">
        <v>7155</v>
      </c>
      <c r="J1085" s="193">
        <v>0</v>
      </c>
      <c r="K1085" s="110">
        <f t="shared" si="224"/>
        <v>0</v>
      </c>
      <c r="L1085" s="44">
        <f t="shared" si="225"/>
        <v>0</v>
      </c>
      <c r="M1085" s="44">
        <f t="shared" si="226"/>
        <v>0</v>
      </c>
      <c r="N1085" s="44">
        <f t="shared" si="227"/>
        <v>0</v>
      </c>
      <c r="O1085" s="44">
        <f t="shared" si="228"/>
        <v>0</v>
      </c>
      <c r="P1085" s="2">
        <v>545074</v>
      </c>
      <c r="Q1085" s="193">
        <v>0</v>
      </c>
      <c r="R1085" s="111">
        <v>0.34463667799999997</v>
      </c>
      <c r="S1085" s="111">
        <v>0.13840830400000001</v>
      </c>
      <c r="T1085" s="111">
        <v>0.15368552299999999</v>
      </c>
      <c r="U1085" s="111">
        <v>0.36326949400000003</v>
      </c>
      <c r="V1085" s="110">
        <f t="shared" si="229"/>
        <v>0</v>
      </c>
      <c r="W1085" s="110">
        <v>0.37878124999999996</v>
      </c>
      <c r="X1085" s="110">
        <v>0.29498553100000002</v>
      </c>
      <c r="Y1085" s="110">
        <f t="shared" si="230"/>
        <v>0.2111793709930625</v>
      </c>
      <c r="Z1085" s="2">
        <v>0.1</v>
      </c>
      <c r="AA1085" s="2">
        <v>0.17499999999999999</v>
      </c>
      <c r="AB1085" s="2">
        <v>0.22500000000000001</v>
      </c>
      <c r="AC1085" s="110">
        <v>0.32459375000000001</v>
      </c>
      <c r="AD1085" s="44">
        <f t="shared" si="231"/>
        <v>0</v>
      </c>
      <c r="AE1085" s="44">
        <f t="shared" si="232"/>
        <v>0</v>
      </c>
      <c r="AF1085" s="44">
        <f t="shared" si="233"/>
        <v>0</v>
      </c>
      <c r="AG1085" s="44">
        <f t="shared" si="234"/>
        <v>0</v>
      </c>
      <c r="AH1085" s="44">
        <f t="shared" si="235"/>
        <v>0</v>
      </c>
      <c r="AI1085" s="44">
        <v>61.851944443999997</v>
      </c>
      <c r="AJ1085" s="111">
        <f t="shared" si="236"/>
        <v>0</v>
      </c>
      <c r="AK1085" s="2">
        <f t="shared" si="237"/>
        <v>0</v>
      </c>
    </row>
    <row r="1086" spans="1:37">
      <c r="A1086" s="2">
        <v>8</v>
      </c>
      <c r="B1086" s="2" t="s">
        <v>72</v>
      </c>
      <c r="C1086" s="2" t="s">
        <v>27</v>
      </c>
      <c r="D1086" s="2" t="s">
        <v>409</v>
      </c>
      <c r="E1086" s="2" t="s">
        <v>1100</v>
      </c>
      <c r="F1086" s="2" t="s">
        <v>64</v>
      </c>
      <c r="H1086" s="2" t="s">
        <v>877</v>
      </c>
      <c r="I1086" s="2">
        <v>12645</v>
      </c>
      <c r="J1086" s="193">
        <v>1</v>
      </c>
      <c r="K1086" s="110">
        <f t="shared" si="224"/>
        <v>7.9082641360221428E-5</v>
      </c>
      <c r="L1086" s="44">
        <f t="shared" si="225"/>
        <v>1.8893716599999999E-3</v>
      </c>
      <c r="M1086" s="44">
        <f t="shared" si="226"/>
        <v>7.44381845E-4</v>
      </c>
      <c r="N1086" s="44">
        <f t="shared" si="227"/>
        <v>7.5420168000000002E-4</v>
      </c>
      <c r="O1086" s="44">
        <f t="shared" si="228"/>
        <v>1.6120448200000002E-3</v>
      </c>
      <c r="P1086" s="2">
        <v>738455</v>
      </c>
      <c r="Q1086" s="193">
        <v>7.7630920000000001E-3</v>
      </c>
      <c r="R1086" s="111">
        <v>0.37787433199999998</v>
      </c>
      <c r="S1086" s="111">
        <v>0.14887636900000001</v>
      </c>
      <c r="T1086" s="111">
        <v>0.15084033599999999</v>
      </c>
      <c r="U1086" s="111">
        <v>0.32240896400000002</v>
      </c>
      <c r="V1086" s="110">
        <f t="shared" si="229"/>
        <v>3.7425804665875837E-5</v>
      </c>
      <c r="W1086" s="110">
        <v>0.35168749999999993</v>
      </c>
      <c r="X1086" s="110">
        <v>0.276563369</v>
      </c>
      <c r="Y1086" s="110">
        <f t="shared" si="230"/>
        <v>0.19472421873775</v>
      </c>
      <c r="Z1086" s="2">
        <v>0.1</v>
      </c>
      <c r="AA1086" s="2">
        <v>0.17499999999999999</v>
      </c>
      <c r="AB1086" s="2">
        <v>0.22500000000000001</v>
      </c>
      <c r="AC1086" s="110">
        <v>0.3006875</v>
      </c>
      <c r="AD1086" s="44">
        <f t="shared" si="231"/>
        <v>1.6550895741599999E-3</v>
      </c>
      <c r="AE1086" s="44">
        <f t="shared" si="232"/>
        <v>1.141137368385E-3</v>
      </c>
      <c r="AF1086" s="44">
        <f t="shared" si="233"/>
        <v>1.4865315112800002E-3</v>
      </c>
      <c r="AG1086" s="44">
        <f t="shared" si="234"/>
        <v>4.2461623268884507E-3</v>
      </c>
      <c r="AH1086" s="44">
        <f t="shared" si="235"/>
        <v>5.732693838168451E-3</v>
      </c>
      <c r="AI1086" s="44">
        <v>61.851944443999997</v>
      </c>
      <c r="AJ1086" s="111">
        <f t="shared" si="236"/>
        <v>9.268413288702286E-5</v>
      </c>
      <c r="AK1086" s="2">
        <f t="shared" si="237"/>
        <v>1</v>
      </c>
    </row>
    <row r="1087" spans="1:37">
      <c r="A1087" s="2">
        <v>9</v>
      </c>
      <c r="B1087" s="2" t="s">
        <v>73</v>
      </c>
      <c r="C1087" s="2" t="s">
        <v>27</v>
      </c>
      <c r="D1087" s="2" t="s">
        <v>409</v>
      </c>
      <c r="E1087" s="2" t="s">
        <v>1100</v>
      </c>
      <c r="F1087" s="2" t="s">
        <v>64</v>
      </c>
      <c r="H1087" s="2" t="s">
        <v>877</v>
      </c>
      <c r="I1087" s="2">
        <v>2592</v>
      </c>
      <c r="J1087" s="193">
        <v>1</v>
      </c>
      <c r="K1087" s="110">
        <f t="shared" si="224"/>
        <v>3.8580246913580245E-4</v>
      </c>
      <c r="L1087" s="44">
        <f t="shared" si="225"/>
        <v>1.6969649549999999E-3</v>
      </c>
      <c r="M1087" s="44">
        <f t="shared" si="226"/>
        <v>7.5093867500000005E-4</v>
      </c>
      <c r="N1087" s="44">
        <f t="shared" si="227"/>
        <v>8.8297872500000001E-4</v>
      </c>
      <c r="O1087" s="44">
        <f t="shared" si="228"/>
        <v>1.6691176449999999E-3</v>
      </c>
      <c r="P1087" s="2">
        <v>383657</v>
      </c>
      <c r="Q1087" s="193">
        <v>1.6258855999999999E-2</v>
      </c>
      <c r="R1087" s="111">
        <v>0.33939299099999998</v>
      </c>
      <c r="S1087" s="111">
        <v>0.15018773499999999</v>
      </c>
      <c r="T1087" s="111">
        <v>0.176595745</v>
      </c>
      <c r="U1087" s="111">
        <v>0.33382352900000001</v>
      </c>
      <c r="V1087" s="110">
        <f t="shared" si="229"/>
        <v>1.9692101620370368E-4</v>
      </c>
      <c r="W1087" s="110">
        <v>0.36178124999999994</v>
      </c>
      <c r="X1087" s="110">
        <v>0.279017821</v>
      </c>
      <c r="Y1087" s="110">
        <f t="shared" si="230"/>
        <v>0.20263822647334376</v>
      </c>
      <c r="Z1087" s="2">
        <v>0.1</v>
      </c>
      <c r="AA1087" s="2">
        <v>0.17499999999999999</v>
      </c>
      <c r="AB1087" s="2">
        <v>0.22500000000000001</v>
      </c>
      <c r="AC1087" s="110">
        <v>0.30759375</v>
      </c>
      <c r="AD1087" s="44">
        <f t="shared" si="231"/>
        <v>1.48654130058E-3</v>
      </c>
      <c r="AE1087" s="44">
        <f t="shared" si="232"/>
        <v>1.1511889887750003E-3</v>
      </c>
      <c r="AF1087" s="44">
        <f t="shared" si="233"/>
        <v>1.740351066975E-3</v>
      </c>
      <c r="AG1087" s="44">
        <f t="shared" si="234"/>
        <v>4.4974729632024559E-3</v>
      </c>
      <c r="AH1087" s="44">
        <f t="shared" si="235"/>
        <v>6.2378240301774555E-3</v>
      </c>
      <c r="AI1087" s="44">
        <v>61.851944443999997</v>
      </c>
      <c r="AJ1087" s="111">
        <f t="shared" si="236"/>
        <v>1.0085089622081495E-4</v>
      </c>
      <c r="AK1087" s="2">
        <f t="shared" si="237"/>
        <v>1</v>
      </c>
    </row>
    <row r="1088" spans="1:37">
      <c r="A1088" s="2">
        <v>296</v>
      </c>
      <c r="B1088" s="2" t="s">
        <v>347</v>
      </c>
      <c r="C1088" s="2" t="s">
        <v>26</v>
      </c>
      <c r="D1088" s="2" t="s">
        <v>410</v>
      </c>
      <c r="E1088" s="2" t="s">
        <v>1100</v>
      </c>
      <c r="F1088" s="2" t="s">
        <v>64</v>
      </c>
      <c r="H1088" s="2" t="s">
        <v>877</v>
      </c>
      <c r="I1088" s="2">
        <v>160</v>
      </c>
      <c r="J1088" s="2">
        <v>0</v>
      </c>
      <c r="K1088" s="110">
        <f t="shared" si="224"/>
        <v>0</v>
      </c>
      <c r="L1088" s="44">
        <f t="shared" si="225"/>
        <v>0</v>
      </c>
      <c r="M1088" s="44">
        <f t="shared" si="226"/>
        <v>0</v>
      </c>
      <c r="N1088" s="44">
        <f t="shared" si="227"/>
        <v>0</v>
      </c>
      <c r="O1088" s="44">
        <f t="shared" si="228"/>
        <v>0</v>
      </c>
      <c r="P1088" s="2">
        <v>1201285</v>
      </c>
      <c r="Q1088" s="2">
        <v>0</v>
      </c>
      <c r="R1088" s="111">
        <v>0.12740641699999999</v>
      </c>
      <c r="S1088" s="111">
        <v>0.70854129499999996</v>
      </c>
      <c r="T1088" s="111">
        <v>0.16405228799999999</v>
      </c>
      <c r="U1088" s="111">
        <v>0</v>
      </c>
      <c r="V1088" s="110">
        <f t="shared" si="229"/>
        <v>0</v>
      </c>
      <c r="W1088" s="110">
        <v>7.4999999999999997E-2</v>
      </c>
      <c r="X1088" s="110">
        <v>0.22500000000000001</v>
      </c>
      <c r="Y1088" s="110">
        <f t="shared" si="230"/>
        <v>0.17364713312499999</v>
      </c>
      <c r="Z1088" s="2">
        <v>0.1</v>
      </c>
      <c r="AA1088" s="2">
        <v>0.17499999999999999</v>
      </c>
      <c r="AB1088" s="2">
        <v>0.22500000000000001</v>
      </c>
      <c r="AC1088" s="110"/>
      <c r="AD1088" s="44">
        <f t="shared" si="231"/>
        <v>0</v>
      </c>
      <c r="AE1088" s="44">
        <f t="shared" si="232"/>
        <v>0</v>
      </c>
      <c r="AF1088" s="44">
        <f t="shared" si="233"/>
        <v>0</v>
      </c>
      <c r="AG1088" s="44">
        <f t="shared" si="234"/>
        <v>0</v>
      </c>
      <c r="AH1088" s="44">
        <f t="shared" si="235"/>
        <v>0</v>
      </c>
      <c r="AI1088" s="44">
        <v>81.848055556000006</v>
      </c>
      <c r="AJ1088" s="111">
        <f t="shared" si="236"/>
        <v>0</v>
      </c>
      <c r="AK1088" s="2">
        <f t="shared" si="237"/>
        <v>0</v>
      </c>
    </row>
    <row r="1089" spans="1:37">
      <c r="A1089" s="2">
        <v>10</v>
      </c>
      <c r="B1089" s="2" t="s">
        <v>74</v>
      </c>
      <c r="C1089" s="2" t="s">
        <v>26</v>
      </c>
      <c r="D1089" s="2" t="s">
        <v>410</v>
      </c>
      <c r="E1089" s="2" t="s">
        <v>1100</v>
      </c>
      <c r="F1089" s="2" t="s">
        <v>64</v>
      </c>
      <c r="H1089" s="2" t="s">
        <v>877</v>
      </c>
      <c r="I1089" s="2">
        <v>2886</v>
      </c>
      <c r="J1089" s="2">
        <v>75</v>
      </c>
      <c r="K1089" s="110">
        <f t="shared" si="224"/>
        <v>2.5987525987525989E-2</v>
      </c>
      <c r="L1089" s="44">
        <f t="shared" si="225"/>
        <v>0</v>
      </c>
      <c r="M1089" s="44">
        <f t="shared" si="226"/>
        <v>0</v>
      </c>
      <c r="N1089" s="44">
        <f t="shared" si="227"/>
        <v>0.375</v>
      </c>
      <c r="O1089" s="44">
        <f t="shared" si="228"/>
        <v>0</v>
      </c>
      <c r="P1089" s="2">
        <v>1828927</v>
      </c>
      <c r="Q1089" s="2">
        <v>0.4041304</v>
      </c>
      <c r="R1089" s="111">
        <v>0</v>
      </c>
      <c r="S1089" s="111">
        <v>0</v>
      </c>
      <c r="T1089" s="111">
        <v>1</v>
      </c>
      <c r="U1089" s="111">
        <v>0</v>
      </c>
      <c r="V1089" s="110">
        <f t="shared" si="229"/>
        <v>2.5987525987525989E-2</v>
      </c>
      <c r="W1089" s="110">
        <v>0.24862499999999998</v>
      </c>
      <c r="X1089" s="110">
        <v>0.22500000000000001</v>
      </c>
      <c r="Y1089" s="110">
        <f t="shared" si="230"/>
        <v>0.22500000000000001</v>
      </c>
      <c r="Z1089" s="2" t="s">
        <v>532</v>
      </c>
      <c r="AA1089" s="2" t="s">
        <v>532</v>
      </c>
      <c r="AB1089" s="2">
        <v>0.22500000000000001</v>
      </c>
      <c r="AC1089" s="110"/>
      <c r="AD1089" s="44">
        <f t="shared" si="231"/>
        <v>0</v>
      </c>
      <c r="AE1089" s="44">
        <f t="shared" si="232"/>
        <v>0</v>
      </c>
      <c r="AF1089" s="44">
        <f t="shared" si="233"/>
        <v>0.73912500000000003</v>
      </c>
      <c r="AG1089" s="44">
        <f t="shared" si="234"/>
        <v>0</v>
      </c>
      <c r="AH1089" s="44">
        <f t="shared" si="235"/>
        <v>0.73912500000000003</v>
      </c>
      <c r="AI1089" s="44">
        <v>81.848055556000006</v>
      </c>
      <c r="AJ1089" s="111">
        <f t="shared" si="236"/>
        <v>9.0304527698192496E-3</v>
      </c>
      <c r="AK1089" s="2">
        <f t="shared" si="237"/>
        <v>125</v>
      </c>
    </row>
    <row r="1090" spans="1:37">
      <c r="A1090" s="2">
        <v>11</v>
      </c>
      <c r="B1090" s="2" t="s">
        <v>75</v>
      </c>
      <c r="C1090" s="2" t="s">
        <v>26</v>
      </c>
      <c r="D1090" s="2" t="s">
        <v>410</v>
      </c>
      <c r="E1090" s="2" t="s">
        <v>1100</v>
      </c>
      <c r="F1090" s="2" t="s">
        <v>64</v>
      </c>
      <c r="H1090" s="2" t="s">
        <v>877</v>
      </c>
      <c r="I1090" s="2">
        <v>2440</v>
      </c>
      <c r="J1090" s="2">
        <v>129</v>
      </c>
      <c r="K1090" s="110">
        <f t="shared" si="224"/>
        <v>5.2868852459016395E-2</v>
      </c>
      <c r="L1090" s="44">
        <f t="shared" si="225"/>
        <v>0</v>
      </c>
      <c r="M1090" s="44">
        <f t="shared" si="226"/>
        <v>0</v>
      </c>
      <c r="N1090" s="44">
        <f t="shared" si="227"/>
        <v>0.64500000000000002</v>
      </c>
      <c r="O1090" s="44">
        <f t="shared" si="228"/>
        <v>0</v>
      </c>
      <c r="P1090" s="2">
        <v>866970</v>
      </c>
      <c r="Q1090" s="2">
        <v>1.466365618</v>
      </c>
      <c r="R1090" s="111">
        <v>0</v>
      </c>
      <c r="S1090" s="111">
        <v>0</v>
      </c>
      <c r="T1090" s="111">
        <v>1</v>
      </c>
      <c r="U1090" s="111">
        <v>0</v>
      </c>
      <c r="V1090" s="110">
        <f t="shared" si="229"/>
        <v>5.2868852459016395E-2</v>
      </c>
      <c r="W1090" s="110">
        <v>0.24862499999999998</v>
      </c>
      <c r="X1090" s="110">
        <v>0.22500000000000001</v>
      </c>
      <c r="Y1090" s="110">
        <f t="shared" si="230"/>
        <v>0.22500000000000001</v>
      </c>
      <c r="Z1090" s="2" t="s">
        <v>532</v>
      </c>
      <c r="AA1090" s="2" t="s">
        <v>532</v>
      </c>
      <c r="AB1090" s="2">
        <v>0.22500000000000001</v>
      </c>
      <c r="AC1090" s="110"/>
      <c r="AD1090" s="44">
        <f t="shared" si="231"/>
        <v>0</v>
      </c>
      <c r="AE1090" s="44">
        <f t="shared" si="232"/>
        <v>0</v>
      </c>
      <c r="AF1090" s="44">
        <f t="shared" si="233"/>
        <v>1.2712950000000001</v>
      </c>
      <c r="AG1090" s="44">
        <f t="shared" si="234"/>
        <v>0</v>
      </c>
      <c r="AH1090" s="44">
        <f t="shared" si="235"/>
        <v>1.2712950000000001</v>
      </c>
      <c r="AI1090" s="44">
        <v>81.848055556000006</v>
      </c>
      <c r="AJ1090" s="111">
        <f t="shared" si="236"/>
        <v>1.5532378764089109E-2</v>
      </c>
      <c r="AK1090" s="2">
        <f t="shared" si="237"/>
        <v>215</v>
      </c>
    </row>
    <row r="1091" spans="1:37">
      <c r="A1091" s="2">
        <v>12</v>
      </c>
      <c r="B1091" s="2" t="s">
        <v>76</v>
      </c>
      <c r="C1091" s="2" t="s">
        <v>26</v>
      </c>
      <c r="D1091" s="2" t="s">
        <v>410</v>
      </c>
      <c r="E1091" s="2" t="s">
        <v>1100</v>
      </c>
      <c r="F1091" s="2" t="s">
        <v>64</v>
      </c>
      <c r="H1091" s="2" t="s">
        <v>877</v>
      </c>
      <c r="I1091" s="2">
        <v>2996</v>
      </c>
      <c r="J1091" s="2">
        <v>137</v>
      </c>
      <c r="K1091" s="110">
        <f t="shared" si="224"/>
        <v>4.5727636849132176E-2</v>
      </c>
      <c r="L1091" s="44">
        <f t="shared" si="225"/>
        <v>0</v>
      </c>
      <c r="M1091" s="44">
        <f t="shared" si="226"/>
        <v>0</v>
      </c>
      <c r="N1091" s="44">
        <f t="shared" si="227"/>
        <v>0</v>
      </c>
      <c r="O1091" s="44">
        <f t="shared" si="228"/>
        <v>0.68500000000000005</v>
      </c>
      <c r="P1091" s="2">
        <v>1489084</v>
      </c>
      <c r="Q1091" s="2">
        <v>1.333071026</v>
      </c>
      <c r="R1091" s="111">
        <v>0</v>
      </c>
      <c r="S1091" s="111">
        <v>0</v>
      </c>
      <c r="T1091" s="111">
        <v>0</v>
      </c>
      <c r="U1091" s="111">
        <v>1</v>
      </c>
      <c r="V1091" s="110">
        <f t="shared" si="229"/>
        <v>4.5727636849132176E-2</v>
      </c>
      <c r="W1091" s="110">
        <v>0.37665624999999997</v>
      </c>
      <c r="X1091" s="110">
        <v>0.33080937500000002</v>
      </c>
      <c r="Y1091" s="110">
        <f t="shared" si="230"/>
        <v>0.33080937500000002</v>
      </c>
      <c r="Z1091" s="2" t="s">
        <v>532</v>
      </c>
      <c r="AA1091" s="2" t="s">
        <v>532</v>
      </c>
      <c r="AB1091" s="2" t="s">
        <v>532</v>
      </c>
      <c r="AC1091" s="110">
        <v>0.33080937500000002</v>
      </c>
      <c r="AD1091" s="44">
        <f t="shared" si="231"/>
        <v>0</v>
      </c>
      <c r="AE1091" s="44">
        <f t="shared" si="232"/>
        <v>0</v>
      </c>
      <c r="AF1091" s="44">
        <f t="shared" si="233"/>
        <v>0</v>
      </c>
      <c r="AG1091" s="44">
        <f t="shared" si="234"/>
        <v>1.9850547356250001</v>
      </c>
      <c r="AH1091" s="44">
        <f t="shared" si="235"/>
        <v>1.9850547356250001</v>
      </c>
      <c r="AI1091" s="44">
        <v>81.848055556000006</v>
      </c>
      <c r="AJ1091" s="111">
        <f t="shared" si="236"/>
        <v>2.4252924790214916E-2</v>
      </c>
      <c r="AK1091" s="2">
        <f t="shared" si="237"/>
        <v>228</v>
      </c>
    </row>
    <row r="1092" spans="1:37">
      <c r="A1092" s="2">
        <v>13</v>
      </c>
      <c r="B1092" s="2" t="s">
        <v>77</v>
      </c>
      <c r="C1092" s="2" t="s">
        <v>26</v>
      </c>
      <c r="D1092" s="2" t="s">
        <v>410</v>
      </c>
      <c r="E1092" s="2" t="s">
        <v>1100</v>
      </c>
      <c r="F1092" s="2" t="s">
        <v>64</v>
      </c>
      <c r="H1092" s="2" t="s">
        <v>877</v>
      </c>
      <c r="I1092" s="2">
        <v>2114</v>
      </c>
      <c r="J1092" s="2">
        <v>44</v>
      </c>
      <c r="K1092" s="110">
        <f t="shared" si="224"/>
        <v>2.0813623462630087E-2</v>
      </c>
      <c r="L1092" s="44">
        <f t="shared" si="225"/>
        <v>2.8029411739999999E-2</v>
      </c>
      <c r="M1092" s="44">
        <f t="shared" si="226"/>
        <v>0.15587908489999999</v>
      </c>
      <c r="N1092" s="44">
        <f t="shared" si="227"/>
        <v>3.6091503359999999E-2</v>
      </c>
      <c r="O1092" s="44">
        <f t="shared" si="228"/>
        <v>0</v>
      </c>
      <c r="P1092" s="2">
        <v>1122600</v>
      </c>
      <c r="Q1092" s="2">
        <v>6.3367497999999994E-2</v>
      </c>
      <c r="R1092" s="111">
        <v>0.12740641699999999</v>
      </c>
      <c r="S1092" s="111">
        <v>0.70854129499999996</v>
      </c>
      <c r="T1092" s="111">
        <v>0.16405228799999999</v>
      </c>
      <c r="U1092" s="111">
        <v>0</v>
      </c>
      <c r="V1092" s="110">
        <f t="shared" si="229"/>
        <v>3.4145225506149479E-3</v>
      </c>
      <c r="W1092" s="110">
        <v>0.22500000000000001</v>
      </c>
      <c r="X1092" s="110">
        <v>0.22500000000000001</v>
      </c>
      <c r="Y1092" s="110">
        <f t="shared" si="230"/>
        <v>0.17364713312499999</v>
      </c>
      <c r="Z1092" s="2">
        <v>0.1</v>
      </c>
      <c r="AA1092" s="2">
        <v>0.17499999999999999</v>
      </c>
      <c r="AB1092" s="2">
        <v>0.22500000000000001</v>
      </c>
      <c r="AC1092" s="110"/>
      <c r="AD1092" s="44">
        <f t="shared" si="231"/>
        <v>2.455376468424E-2</v>
      </c>
      <c r="AE1092" s="44">
        <f t="shared" si="232"/>
        <v>0.23896263715169996</v>
      </c>
      <c r="AF1092" s="44">
        <f t="shared" si="233"/>
        <v>7.1136353122560003E-2</v>
      </c>
      <c r="AG1092" s="44">
        <f t="shared" si="234"/>
        <v>0</v>
      </c>
      <c r="AH1092" s="44">
        <f t="shared" si="235"/>
        <v>7.1136353122560003E-2</v>
      </c>
      <c r="AI1092" s="44">
        <v>81.848055556000006</v>
      </c>
      <c r="AJ1092" s="111">
        <f t="shared" si="236"/>
        <v>8.6912697729134064E-4</v>
      </c>
      <c r="AK1092" s="2">
        <f t="shared" si="237"/>
        <v>12</v>
      </c>
    </row>
    <row r="1093" spans="1:37">
      <c r="A1093" s="2">
        <v>14</v>
      </c>
      <c r="B1093" s="2" t="s">
        <v>78</v>
      </c>
      <c r="C1093" s="2" t="s">
        <v>26</v>
      </c>
      <c r="D1093" s="2" t="s">
        <v>410</v>
      </c>
      <c r="E1093" s="2" t="s">
        <v>1100</v>
      </c>
      <c r="F1093" s="2" t="s">
        <v>64</v>
      </c>
      <c r="H1093" s="2" t="s">
        <v>877</v>
      </c>
      <c r="I1093" s="2">
        <v>3171</v>
      </c>
      <c r="J1093" s="2">
        <v>385</v>
      </c>
      <c r="K1093" s="110">
        <f t="shared" si="224"/>
        <v>0.12141280353200883</v>
      </c>
      <c r="L1093" s="44">
        <f t="shared" si="225"/>
        <v>0</v>
      </c>
      <c r="M1093" s="44">
        <f t="shared" si="226"/>
        <v>0</v>
      </c>
      <c r="N1093" s="44">
        <f t="shared" si="227"/>
        <v>0.41027080324999998</v>
      </c>
      <c r="O1093" s="44">
        <f t="shared" si="228"/>
        <v>1.5147291967500001</v>
      </c>
      <c r="P1093" s="2">
        <v>1184418</v>
      </c>
      <c r="Q1093" s="2">
        <v>3.9654624219999999</v>
      </c>
      <c r="R1093" s="111">
        <v>0</v>
      </c>
      <c r="S1093" s="111">
        <v>0</v>
      </c>
      <c r="T1093" s="111">
        <v>0.21312769000000001</v>
      </c>
      <c r="U1093" s="111">
        <v>0.78687231000000002</v>
      </c>
      <c r="V1093" s="110">
        <f t="shared" si="229"/>
        <v>0.12141280353200883</v>
      </c>
      <c r="W1093" s="110">
        <v>0.31290625</v>
      </c>
      <c r="X1093" s="110">
        <v>0.278524881</v>
      </c>
      <c r="Y1093" s="110">
        <f t="shared" si="230"/>
        <v>0.27852488085683152</v>
      </c>
      <c r="Z1093" s="2" t="s">
        <v>532</v>
      </c>
      <c r="AA1093" s="2" t="s">
        <v>532</v>
      </c>
      <c r="AB1093" s="2">
        <v>0.22500000000000001</v>
      </c>
      <c r="AC1093" s="110">
        <v>0.29302232099999997</v>
      </c>
      <c r="AD1093" s="44">
        <f t="shared" si="231"/>
        <v>0</v>
      </c>
      <c r="AE1093" s="44">
        <f t="shared" si="232"/>
        <v>0</v>
      </c>
      <c r="AF1093" s="44">
        <f t="shared" si="233"/>
        <v>0.80864375320574999</v>
      </c>
      <c r="AG1093" s="44">
        <f t="shared" si="234"/>
        <v>3.8881213126829999</v>
      </c>
      <c r="AH1093" s="44">
        <f t="shared" si="235"/>
        <v>4.6967650658887496</v>
      </c>
      <c r="AI1093" s="44">
        <v>81.848055556000006</v>
      </c>
      <c r="AJ1093" s="111">
        <f t="shared" si="236"/>
        <v>5.73839541328535E-2</v>
      </c>
      <c r="AK1093" s="2">
        <f t="shared" si="237"/>
        <v>642</v>
      </c>
    </row>
    <row r="1094" spans="1:37">
      <c r="A1094" s="2">
        <v>15</v>
      </c>
      <c r="B1094" s="2" t="s">
        <v>79</v>
      </c>
      <c r="C1094" s="2" t="s">
        <v>26</v>
      </c>
      <c r="D1094" s="2" t="s">
        <v>410</v>
      </c>
      <c r="E1094" s="2" t="s">
        <v>1100</v>
      </c>
      <c r="F1094" s="2" t="s">
        <v>64</v>
      </c>
      <c r="H1094" s="2" t="s">
        <v>877</v>
      </c>
      <c r="I1094" s="2">
        <v>1083</v>
      </c>
      <c r="J1094" s="193">
        <v>241</v>
      </c>
      <c r="K1094" s="110">
        <f t="shared" si="224"/>
        <v>0.22253000923361035</v>
      </c>
      <c r="L1094" s="44">
        <f t="shared" si="225"/>
        <v>0.15352473248499998</v>
      </c>
      <c r="M1094" s="44">
        <f t="shared" si="226"/>
        <v>0.8537922604749999</v>
      </c>
      <c r="N1094" s="44">
        <f t="shared" si="227"/>
        <v>0.19768300703999997</v>
      </c>
      <c r="O1094" s="44">
        <f t="shared" si="228"/>
        <v>0</v>
      </c>
      <c r="P1094" s="2">
        <v>397745</v>
      </c>
      <c r="Q1094" s="193">
        <v>0.97960554099999997</v>
      </c>
      <c r="R1094" s="111">
        <v>0.12740641699999999</v>
      </c>
      <c r="S1094" s="111">
        <v>0.70854129499999996</v>
      </c>
      <c r="T1094" s="111">
        <v>0.16405228799999999</v>
      </c>
      <c r="U1094" s="111">
        <v>0</v>
      </c>
      <c r="V1094" s="110">
        <f t="shared" si="229"/>
        <v>3.65065571634349E-2</v>
      </c>
      <c r="W1094" s="110">
        <v>0.22500000000000001</v>
      </c>
      <c r="X1094" s="110">
        <v>0.22500000000000001</v>
      </c>
      <c r="Y1094" s="110">
        <f t="shared" si="230"/>
        <v>0.17364713312499999</v>
      </c>
      <c r="Z1094" s="2">
        <v>0.1</v>
      </c>
      <c r="AA1094" s="2">
        <v>0.17499999999999999</v>
      </c>
      <c r="AB1094" s="2">
        <v>0.22500000000000001</v>
      </c>
      <c r="AC1094" s="110"/>
      <c r="AD1094" s="44">
        <f t="shared" si="231"/>
        <v>0.13448766565685996</v>
      </c>
      <c r="AE1094" s="44">
        <f t="shared" si="232"/>
        <v>1.3088635353081748</v>
      </c>
      <c r="AF1094" s="44">
        <f t="shared" si="233"/>
        <v>0.38963320687583997</v>
      </c>
      <c r="AG1094" s="44">
        <f t="shared" si="234"/>
        <v>0</v>
      </c>
      <c r="AH1094" s="44">
        <f t="shared" si="235"/>
        <v>0.38963320687583997</v>
      </c>
      <c r="AI1094" s="44">
        <v>81.848055556000006</v>
      </c>
      <c r="AJ1094" s="111">
        <f t="shared" si="236"/>
        <v>4.7604454892548427E-3</v>
      </c>
      <c r="AK1094" s="2">
        <f t="shared" si="237"/>
        <v>66</v>
      </c>
    </row>
    <row r="1095" spans="1:37">
      <c r="A1095" s="2">
        <v>16</v>
      </c>
      <c r="B1095" s="2" t="s">
        <v>80</v>
      </c>
      <c r="C1095" s="2" t="s">
        <v>26</v>
      </c>
      <c r="D1095" s="2" t="s">
        <v>410</v>
      </c>
      <c r="E1095" s="2" t="s">
        <v>1100</v>
      </c>
      <c r="F1095" s="2" t="s">
        <v>64</v>
      </c>
      <c r="H1095" s="2" t="s">
        <v>877</v>
      </c>
      <c r="I1095" s="2">
        <v>3830</v>
      </c>
      <c r="J1095" s="193">
        <v>900</v>
      </c>
      <c r="K1095" s="110">
        <f t="shared" ref="K1095:K1158" si="238">J1095/I1095</f>
        <v>0.2349869451697128</v>
      </c>
      <c r="L1095" s="44">
        <f t="shared" ref="L1095:L1158" si="239">R1095*$J1095*$D$2/1000</f>
        <v>0</v>
      </c>
      <c r="M1095" s="44">
        <f t="shared" ref="M1095:M1158" si="240">S1095*$J1095*$D$2/1000</f>
        <v>2.1398481990000002</v>
      </c>
      <c r="N1095" s="44">
        <f t="shared" ref="N1095:N1158" si="241">T1095*$J1095*$D$2/1000</f>
        <v>2.3601518009999998</v>
      </c>
      <c r="O1095" s="44">
        <f t="shared" ref="O1095:O1158" si="242">U1095*$J1095*$D$2/1000</f>
        <v>0</v>
      </c>
      <c r="P1095" s="2">
        <v>1341267</v>
      </c>
      <c r="Q1095" s="193">
        <v>3.468257404</v>
      </c>
      <c r="R1095" s="111">
        <v>0</v>
      </c>
      <c r="S1095" s="111">
        <v>0.47552182199999998</v>
      </c>
      <c r="T1095" s="111">
        <v>0.52447817799999996</v>
      </c>
      <c r="U1095" s="111">
        <v>0</v>
      </c>
      <c r="V1095" s="110">
        <f t="shared" ref="V1095:V1158" si="243">K1095*(T1095+U1095)</f>
        <v>0.12324552485639687</v>
      </c>
      <c r="W1095" s="110">
        <v>0.22500000000000001</v>
      </c>
      <c r="X1095" s="110">
        <v>0.22500000000000001</v>
      </c>
      <c r="Y1095" s="110">
        <f t="shared" ref="Y1095:Y1158" si="244">SUMPRODUCT(R1095:U1095,Z1095:AC1095)</f>
        <v>0.2012239089</v>
      </c>
      <c r="Z1095" s="2" t="s">
        <v>532</v>
      </c>
      <c r="AA1095" s="2">
        <v>0.17499999999999999</v>
      </c>
      <c r="AB1095" s="2">
        <v>0.22500000000000001</v>
      </c>
      <c r="AC1095" s="110"/>
      <c r="AD1095" s="44">
        <f t="shared" ref="AD1095:AD1158" si="245">IFERROR(L1095*Z1095*8760/1000,0)</f>
        <v>0</v>
      </c>
      <c r="AE1095" s="44">
        <f t="shared" ref="AE1095:AE1158" si="246">IFERROR(M1095*AA1095*8760/1000,0)</f>
        <v>3.2803872890669998</v>
      </c>
      <c r="AF1095" s="44">
        <f t="shared" ref="AF1095:AF1158" si="247">IFERROR(N1095*AB1095*8760/1000,0)</f>
        <v>4.6518591997709997</v>
      </c>
      <c r="AG1095" s="44">
        <f t="shared" ref="AG1095:AG1158" si="248">IFERROR(O1095*AC1095*8760/1000,0)</f>
        <v>0</v>
      </c>
      <c r="AH1095" s="44">
        <f t="shared" ref="AH1095:AH1158" si="249">AF1095+AG1095</f>
        <v>4.6518591997709997</v>
      </c>
      <c r="AI1095" s="44">
        <v>81.848055556000006</v>
      </c>
      <c r="AJ1095" s="111">
        <f t="shared" ref="AJ1095:AJ1158" si="250">AH1095/AI1095</f>
        <v>5.6835304982758232E-2</v>
      </c>
      <c r="AK1095" s="2">
        <f t="shared" ref="AK1095:AK1158" si="251">ROUND((O1095+N1095)/0.003,0)</f>
        <v>787</v>
      </c>
    </row>
    <row r="1096" spans="1:37">
      <c r="A1096" s="2">
        <v>17</v>
      </c>
      <c r="B1096" s="2" t="s">
        <v>81</v>
      </c>
      <c r="C1096" s="2" t="s">
        <v>26</v>
      </c>
      <c r="D1096" s="2" t="s">
        <v>410</v>
      </c>
      <c r="E1096" s="2" t="s">
        <v>1100</v>
      </c>
      <c r="F1096" s="2" t="s">
        <v>64</v>
      </c>
      <c r="H1096" s="2" t="s">
        <v>877</v>
      </c>
      <c r="I1096" s="2">
        <v>3840</v>
      </c>
      <c r="J1096" s="193">
        <v>531</v>
      </c>
      <c r="K1096" s="110">
        <f t="shared" si="238"/>
        <v>0.13828124999999999</v>
      </c>
      <c r="L1096" s="44">
        <f t="shared" si="239"/>
        <v>0.33826403713499997</v>
      </c>
      <c r="M1096" s="44">
        <f t="shared" si="240"/>
        <v>1.881177138225</v>
      </c>
      <c r="N1096" s="44">
        <f t="shared" si="241"/>
        <v>0.43555882464000001</v>
      </c>
      <c r="O1096" s="44">
        <f t="shared" si="242"/>
        <v>0</v>
      </c>
      <c r="P1096" s="2">
        <v>1103490</v>
      </c>
      <c r="Q1096" s="193">
        <v>0.77797391999999999</v>
      </c>
      <c r="R1096" s="111">
        <v>0.12740641699999999</v>
      </c>
      <c r="S1096" s="111">
        <v>0.70854129499999996</v>
      </c>
      <c r="T1096" s="111">
        <v>0.16405228799999999</v>
      </c>
      <c r="U1096" s="111">
        <v>0</v>
      </c>
      <c r="V1096" s="110">
        <f t="shared" si="243"/>
        <v>2.2685355449999996E-2</v>
      </c>
      <c r="W1096" s="110">
        <v>0.22500000000000001</v>
      </c>
      <c r="X1096" s="110">
        <v>0.22500000000000001</v>
      </c>
      <c r="Y1096" s="110">
        <f t="shared" si="244"/>
        <v>0.17364713312499999</v>
      </c>
      <c r="Z1096" s="2">
        <v>0.1</v>
      </c>
      <c r="AA1096" s="2">
        <v>0.17499999999999999</v>
      </c>
      <c r="AB1096" s="2">
        <v>0.22500000000000001</v>
      </c>
      <c r="AC1096" s="110"/>
      <c r="AD1096" s="44">
        <f t="shared" si="245"/>
        <v>0.29631929653025996</v>
      </c>
      <c r="AE1096" s="44">
        <f t="shared" si="246"/>
        <v>2.8838445528989252</v>
      </c>
      <c r="AF1096" s="44">
        <f t="shared" si="247"/>
        <v>0.85848644336544</v>
      </c>
      <c r="AG1096" s="44">
        <f t="shared" si="248"/>
        <v>0</v>
      </c>
      <c r="AH1096" s="44">
        <f t="shared" si="249"/>
        <v>0.85848644336544</v>
      </c>
      <c r="AI1096" s="44">
        <v>81.848055556000006</v>
      </c>
      <c r="AJ1096" s="111">
        <f t="shared" si="250"/>
        <v>1.0488782385038678E-2</v>
      </c>
      <c r="AK1096" s="2">
        <f t="shared" si="251"/>
        <v>145</v>
      </c>
    </row>
    <row r="1097" spans="1:37">
      <c r="A1097" s="2">
        <v>18</v>
      </c>
      <c r="B1097" s="2" t="s">
        <v>82</v>
      </c>
      <c r="C1097" s="2" t="s">
        <v>26</v>
      </c>
      <c r="D1097" s="2" t="s">
        <v>410</v>
      </c>
      <c r="E1097" s="2" t="s">
        <v>1100</v>
      </c>
      <c r="F1097" s="2" t="s">
        <v>64</v>
      </c>
      <c r="H1097" s="2" t="s">
        <v>877</v>
      </c>
      <c r="I1097" s="2">
        <v>4453</v>
      </c>
      <c r="J1097" s="193">
        <v>644</v>
      </c>
      <c r="K1097" s="110">
        <f t="shared" si="238"/>
        <v>0.14462160341342914</v>
      </c>
      <c r="L1097" s="44">
        <f t="shared" si="239"/>
        <v>0</v>
      </c>
      <c r="M1097" s="44">
        <f t="shared" si="240"/>
        <v>2.5307516326399999</v>
      </c>
      <c r="N1097" s="44">
        <f t="shared" si="241"/>
        <v>0.68924836735999995</v>
      </c>
      <c r="O1097" s="44">
        <f t="shared" si="242"/>
        <v>0</v>
      </c>
      <c r="P1097" s="2">
        <v>283257</v>
      </c>
      <c r="Q1097" s="193">
        <v>4.7960280930000003</v>
      </c>
      <c r="R1097" s="111">
        <v>0</v>
      </c>
      <c r="S1097" s="111">
        <v>0.78594771200000002</v>
      </c>
      <c r="T1097" s="111">
        <v>0.21405228800000001</v>
      </c>
      <c r="U1097" s="111">
        <v>0</v>
      </c>
      <c r="V1097" s="110">
        <f t="shared" si="243"/>
        <v>3.0956585104873119E-2</v>
      </c>
      <c r="W1097" s="110">
        <v>0.22500000000000001</v>
      </c>
      <c r="X1097" s="110">
        <v>0.22500000000000001</v>
      </c>
      <c r="Y1097" s="110">
        <f t="shared" si="244"/>
        <v>0.18570261439999999</v>
      </c>
      <c r="Z1097" s="2" t="s">
        <v>532</v>
      </c>
      <c r="AA1097" s="2">
        <v>0.17499999999999999</v>
      </c>
      <c r="AB1097" s="2">
        <v>0.22500000000000001</v>
      </c>
      <c r="AC1097" s="110"/>
      <c r="AD1097" s="44">
        <f t="shared" si="245"/>
        <v>0</v>
      </c>
      <c r="AE1097" s="44">
        <f t="shared" si="246"/>
        <v>3.8796422528371193</v>
      </c>
      <c r="AF1097" s="44">
        <f t="shared" si="247"/>
        <v>1.3585085320665597</v>
      </c>
      <c r="AG1097" s="44">
        <f t="shared" si="248"/>
        <v>0</v>
      </c>
      <c r="AH1097" s="44">
        <f t="shared" si="249"/>
        <v>1.3585085320665597</v>
      </c>
      <c r="AI1097" s="44">
        <v>81.848055556000006</v>
      </c>
      <c r="AJ1097" s="111">
        <f t="shared" si="250"/>
        <v>1.6597932874985351E-2</v>
      </c>
      <c r="AK1097" s="2">
        <f t="shared" si="251"/>
        <v>230</v>
      </c>
    </row>
    <row r="1098" spans="1:37">
      <c r="A1098" s="2">
        <v>19</v>
      </c>
      <c r="B1098" s="2" t="s">
        <v>83</v>
      </c>
      <c r="C1098" s="2" t="s">
        <v>26</v>
      </c>
      <c r="D1098" s="2" t="s">
        <v>410</v>
      </c>
      <c r="E1098" s="2" t="s">
        <v>1100</v>
      </c>
      <c r="F1098" s="2" t="s">
        <v>64</v>
      </c>
      <c r="H1098" s="2" t="s">
        <v>877</v>
      </c>
      <c r="I1098" s="2">
        <v>3681</v>
      </c>
      <c r="J1098" s="193">
        <v>817</v>
      </c>
      <c r="K1098" s="110">
        <f t="shared" si="238"/>
        <v>0.2219505569138821</v>
      </c>
      <c r="L1098" s="44">
        <f t="shared" si="239"/>
        <v>0.52864706002500006</v>
      </c>
      <c r="M1098" s="44">
        <f t="shared" si="240"/>
        <v>2.775397060025</v>
      </c>
      <c r="N1098" s="44">
        <f t="shared" si="241"/>
        <v>0.78095588403499983</v>
      </c>
      <c r="O1098" s="44">
        <f t="shared" si="242"/>
        <v>0</v>
      </c>
      <c r="P1098" s="2">
        <v>492074</v>
      </c>
      <c r="Q1098" s="193">
        <v>3.1281149670000001</v>
      </c>
      <c r="R1098" s="111">
        <v>0.12941176500000001</v>
      </c>
      <c r="S1098" s="111">
        <v>0.679411765</v>
      </c>
      <c r="T1098" s="111">
        <v>0.19117647099999999</v>
      </c>
      <c r="U1098" s="111">
        <v>0</v>
      </c>
      <c r="V1098" s="110">
        <f t="shared" si="243"/>
        <v>4.2431724207280627E-2</v>
      </c>
      <c r="W1098" s="110">
        <v>0.22500000000000001</v>
      </c>
      <c r="X1098" s="110">
        <v>0.22500000000000001</v>
      </c>
      <c r="Y1098" s="110">
        <f t="shared" si="244"/>
        <v>0.17485294135000001</v>
      </c>
      <c r="Z1098" s="2">
        <v>0.1</v>
      </c>
      <c r="AA1098" s="2">
        <v>0.17499999999999999</v>
      </c>
      <c r="AB1098" s="2">
        <v>0.22500000000000001</v>
      </c>
      <c r="AC1098" s="110"/>
      <c r="AD1098" s="44">
        <f t="shared" si="245"/>
        <v>0.4630948245819001</v>
      </c>
      <c r="AE1098" s="44">
        <f t="shared" si="246"/>
        <v>4.2546836930183245</v>
      </c>
      <c r="AF1098" s="44">
        <f t="shared" si="247"/>
        <v>1.5392640474329846</v>
      </c>
      <c r="AG1098" s="44">
        <f t="shared" si="248"/>
        <v>0</v>
      </c>
      <c r="AH1098" s="44">
        <f t="shared" si="249"/>
        <v>1.5392640474329846</v>
      </c>
      <c r="AI1098" s="44">
        <v>81.848055556000006</v>
      </c>
      <c r="AJ1098" s="111">
        <f t="shared" si="250"/>
        <v>1.8806360602908009E-2</v>
      </c>
      <c r="AK1098" s="2">
        <f t="shared" si="251"/>
        <v>260</v>
      </c>
    </row>
    <row r="1099" spans="1:37">
      <c r="A1099" s="2">
        <v>20</v>
      </c>
      <c r="B1099" s="2" t="s">
        <v>84</v>
      </c>
      <c r="C1099" s="2" t="s">
        <v>25</v>
      </c>
      <c r="D1099" s="2" t="s">
        <v>411</v>
      </c>
      <c r="E1099" s="2" t="s">
        <v>1100</v>
      </c>
      <c r="F1099" s="2" t="s">
        <v>64</v>
      </c>
      <c r="H1099" s="2" t="s">
        <v>877</v>
      </c>
      <c r="I1099" s="2">
        <v>19080</v>
      </c>
      <c r="J1099" s="193">
        <v>9658</v>
      </c>
      <c r="K1099" s="110">
        <f t="shared" si="238"/>
        <v>0.5061844863731656</v>
      </c>
      <c r="L1099" s="44">
        <f t="shared" si="239"/>
        <v>7.2506014791099993</v>
      </c>
      <c r="M1099" s="44">
        <f t="shared" si="240"/>
        <v>33.505076390280003</v>
      </c>
      <c r="N1099" s="44">
        <f t="shared" si="241"/>
        <v>7.5343221306099997</v>
      </c>
      <c r="O1099" s="44">
        <f t="shared" si="242"/>
        <v>0</v>
      </c>
      <c r="P1099" s="2">
        <v>783909</v>
      </c>
      <c r="Q1099" s="193">
        <v>18.943715299000001</v>
      </c>
      <c r="R1099" s="111">
        <v>0.150147059</v>
      </c>
      <c r="S1099" s="111">
        <v>0.693830532</v>
      </c>
      <c r="T1099" s="111">
        <v>0.156022409</v>
      </c>
      <c r="U1099" s="111">
        <v>0</v>
      </c>
      <c r="V1099" s="110">
        <f t="shared" si="243"/>
        <v>7.8976122962368972E-2</v>
      </c>
      <c r="W1099" s="110">
        <v>0.22500000000000001</v>
      </c>
      <c r="X1099" s="110">
        <v>0.22500000000000001</v>
      </c>
      <c r="Y1099" s="110">
        <f t="shared" si="244"/>
        <v>0.17154009102500001</v>
      </c>
      <c r="Z1099" s="2">
        <v>0.1</v>
      </c>
      <c r="AA1099" s="2">
        <v>0.17499999999999999</v>
      </c>
      <c r="AB1099" s="2">
        <v>0.22500000000000001</v>
      </c>
      <c r="AC1099" s="110"/>
      <c r="AD1099" s="44">
        <f t="shared" si="245"/>
        <v>6.351526895700359</v>
      </c>
      <c r="AE1099" s="44">
        <f t="shared" si="246"/>
        <v>51.363282106299238</v>
      </c>
      <c r="AF1099" s="44">
        <f t="shared" si="247"/>
        <v>14.850148919432309</v>
      </c>
      <c r="AG1099" s="44">
        <f t="shared" si="248"/>
        <v>0</v>
      </c>
      <c r="AH1099" s="44">
        <f t="shared" si="249"/>
        <v>14.850148919432309</v>
      </c>
      <c r="AI1099" s="44">
        <v>28.898055555999999</v>
      </c>
      <c r="AJ1099" s="111">
        <f t="shared" si="250"/>
        <v>0.51388055817994394</v>
      </c>
      <c r="AK1099" s="2">
        <f t="shared" si="251"/>
        <v>2511</v>
      </c>
    </row>
    <row r="1100" spans="1:37">
      <c r="A1100" s="2">
        <v>21</v>
      </c>
      <c r="B1100" s="2" t="s">
        <v>85</v>
      </c>
      <c r="C1100" s="2" t="s">
        <v>25</v>
      </c>
      <c r="D1100" s="2" t="s">
        <v>411</v>
      </c>
      <c r="E1100" s="2" t="s">
        <v>1100</v>
      </c>
      <c r="F1100" s="2" t="s">
        <v>64</v>
      </c>
      <c r="H1100" s="2" t="s">
        <v>877</v>
      </c>
      <c r="I1100" s="2">
        <v>14834</v>
      </c>
      <c r="J1100" s="193">
        <v>6858</v>
      </c>
      <c r="K1100" s="110">
        <f t="shared" si="238"/>
        <v>0.46231630039099364</v>
      </c>
      <c r="L1100" s="44">
        <f t="shared" si="239"/>
        <v>5.0701524212700004</v>
      </c>
      <c r="M1100" s="44">
        <f t="shared" si="240"/>
        <v>21.837412306800001</v>
      </c>
      <c r="N1100" s="44">
        <f t="shared" si="241"/>
        <v>7.3824353062199997</v>
      </c>
      <c r="O1100" s="44">
        <f t="shared" si="242"/>
        <v>0</v>
      </c>
      <c r="P1100" s="2">
        <v>815441</v>
      </c>
      <c r="Q1100" s="193">
        <v>17.844062249</v>
      </c>
      <c r="R1100" s="111">
        <v>0.14786096300000001</v>
      </c>
      <c r="S1100" s="111">
        <v>0.63684492000000004</v>
      </c>
      <c r="T1100" s="111">
        <v>0.21529411800000001</v>
      </c>
      <c r="U1100" s="111">
        <v>0</v>
      </c>
      <c r="V1100" s="110">
        <f t="shared" si="243"/>
        <v>9.9533980129702035E-2</v>
      </c>
      <c r="W1100" s="110">
        <v>0.22500000000000001</v>
      </c>
      <c r="X1100" s="110">
        <v>0.22500000000000001</v>
      </c>
      <c r="Y1100" s="110">
        <f t="shared" si="244"/>
        <v>0.17467513385</v>
      </c>
      <c r="Z1100" s="2">
        <v>0.1</v>
      </c>
      <c r="AA1100" s="2">
        <v>0.17499999999999999</v>
      </c>
      <c r="AB1100" s="2">
        <v>0.22500000000000001</v>
      </c>
      <c r="AC1100" s="110"/>
      <c r="AD1100" s="44">
        <f t="shared" si="245"/>
        <v>4.4414535210325212</v>
      </c>
      <c r="AE1100" s="44">
        <f t="shared" si="246"/>
        <v>33.476753066324406</v>
      </c>
      <c r="AF1100" s="44">
        <f t="shared" si="247"/>
        <v>14.55077998855962</v>
      </c>
      <c r="AG1100" s="44">
        <f t="shared" si="248"/>
        <v>0</v>
      </c>
      <c r="AH1100" s="44">
        <f t="shared" si="249"/>
        <v>14.55077998855962</v>
      </c>
      <c r="AI1100" s="44">
        <v>28.898055555999999</v>
      </c>
      <c r="AJ1100" s="111">
        <f t="shared" si="250"/>
        <v>0.50352107463986429</v>
      </c>
      <c r="AK1100" s="2">
        <f t="shared" si="251"/>
        <v>2461</v>
      </c>
    </row>
    <row r="1101" spans="1:37">
      <c r="A1101" s="2">
        <v>22</v>
      </c>
      <c r="B1101" s="2" t="s">
        <v>86</v>
      </c>
      <c r="C1101" s="2" t="s">
        <v>25</v>
      </c>
      <c r="D1101" s="2" t="s">
        <v>411</v>
      </c>
      <c r="E1101" s="2" t="s">
        <v>1100</v>
      </c>
      <c r="F1101" s="2" t="s">
        <v>64</v>
      </c>
      <c r="H1101" s="2" t="s">
        <v>877</v>
      </c>
      <c r="I1101" s="2">
        <v>14570</v>
      </c>
      <c r="J1101" s="193">
        <v>6976</v>
      </c>
      <c r="K1101" s="110">
        <f t="shared" si="238"/>
        <v>0.47879203843514068</v>
      </c>
      <c r="L1101" s="44">
        <f t="shared" si="239"/>
        <v>0</v>
      </c>
      <c r="M1101" s="44">
        <f t="shared" si="240"/>
        <v>12.698759925759997</v>
      </c>
      <c r="N1101" s="44">
        <f t="shared" si="241"/>
        <v>15.88605288832</v>
      </c>
      <c r="O1101" s="44">
        <f t="shared" si="242"/>
        <v>6.2951871510399995</v>
      </c>
      <c r="P1101" s="2">
        <v>944458</v>
      </c>
      <c r="Q1101" s="193">
        <v>48.848441393000002</v>
      </c>
      <c r="R1101" s="111">
        <v>0</v>
      </c>
      <c r="S1101" s="111">
        <v>0.36406995199999997</v>
      </c>
      <c r="T1101" s="111">
        <v>0.45544876400000001</v>
      </c>
      <c r="U1101" s="111">
        <v>0.18048128299999999</v>
      </c>
      <c r="V1101" s="110">
        <f t="shared" si="243"/>
        <v>0.3044782435052848</v>
      </c>
      <c r="W1101" s="110">
        <v>0.26881250000000001</v>
      </c>
      <c r="X1101" s="110">
        <v>0.23743428599999999</v>
      </c>
      <c r="Y1101" s="110">
        <f t="shared" si="244"/>
        <v>0.21470383838643753</v>
      </c>
      <c r="Z1101" s="2" t="s">
        <v>532</v>
      </c>
      <c r="AA1101" s="2">
        <v>0.17499999999999999</v>
      </c>
      <c r="AB1101" s="2">
        <v>0.22500000000000001</v>
      </c>
      <c r="AC1101" s="110">
        <v>0.26881250000000001</v>
      </c>
      <c r="AD1101" s="44">
        <f t="shared" si="245"/>
        <v>0</v>
      </c>
      <c r="AE1101" s="44">
        <f t="shared" si="246"/>
        <v>19.467198966190072</v>
      </c>
      <c r="AF1101" s="44">
        <f t="shared" si="247"/>
        <v>31.311410242878722</v>
      </c>
      <c r="AG1101" s="44">
        <f t="shared" si="248"/>
        <v>14.823890965301114</v>
      </c>
      <c r="AH1101" s="44">
        <f t="shared" si="249"/>
        <v>46.13530120817984</v>
      </c>
      <c r="AI1101" s="44">
        <v>28.898055555999999</v>
      </c>
      <c r="AJ1101" s="111">
        <f t="shared" si="250"/>
        <v>1.5964846187930084</v>
      </c>
      <c r="AK1101" s="2">
        <f t="shared" si="251"/>
        <v>7394</v>
      </c>
    </row>
    <row r="1102" spans="1:37">
      <c r="A1102" s="2">
        <v>23</v>
      </c>
      <c r="B1102" s="2" t="s">
        <v>87</v>
      </c>
      <c r="C1102" s="2" t="s">
        <v>25</v>
      </c>
      <c r="D1102" s="2" t="s">
        <v>411</v>
      </c>
      <c r="E1102" s="2" t="s">
        <v>1100</v>
      </c>
      <c r="F1102" s="2" t="s">
        <v>64</v>
      </c>
      <c r="H1102" s="2" t="s">
        <v>877</v>
      </c>
      <c r="I1102" s="2">
        <v>19767</v>
      </c>
      <c r="J1102" s="193">
        <v>7842</v>
      </c>
      <c r="K1102" s="110">
        <f t="shared" si="238"/>
        <v>0.39672180907573229</v>
      </c>
      <c r="L1102" s="44">
        <f t="shared" si="239"/>
        <v>11.44009412226</v>
      </c>
      <c r="M1102" s="44">
        <f t="shared" si="240"/>
        <v>20.661034029330001</v>
      </c>
      <c r="N1102" s="44">
        <f t="shared" si="241"/>
        <v>7.1088718484099997</v>
      </c>
      <c r="O1102" s="44">
        <f t="shared" si="242"/>
        <v>0</v>
      </c>
      <c r="P1102" s="2">
        <v>1052575</v>
      </c>
      <c r="Q1102" s="193">
        <v>13.311722597999999</v>
      </c>
      <c r="R1102" s="111">
        <v>0.29176470599999998</v>
      </c>
      <c r="S1102" s="111">
        <v>0.52693277299999997</v>
      </c>
      <c r="T1102" s="111">
        <v>0.18130252099999999</v>
      </c>
      <c r="U1102" s="111">
        <v>0</v>
      </c>
      <c r="V1102" s="110">
        <f t="shared" si="243"/>
        <v>7.1926664121110942E-2</v>
      </c>
      <c r="W1102" s="110">
        <v>0.22500000000000001</v>
      </c>
      <c r="X1102" s="110">
        <v>0.22500000000000001</v>
      </c>
      <c r="Y1102" s="110">
        <f t="shared" si="244"/>
        <v>0.16218277309999998</v>
      </c>
      <c r="Z1102" s="2">
        <v>0.1</v>
      </c>
      <c r="AA1102" s="2">
        <v>0.17499999999999999</v>
      </c>
      <c r="AB1102" s="2">
        <v>0.22500000000000001</v>
      </c>
      <c r="AC1102" s="110"/>
      <c r="AD1102" s="44">
        <f t="shared" si="245"/>
        <v>10.021522451099761</v>
      </c>
      <c r="AE1102" s="44">
        <f t="shared" si="246"/>
        <v>31.673365166962888</v>
      </c>
      <c r="AF1102" s="44">
        <f t="shared" si="247"/>
        <v>14.01158641321611</v>
      </c>
      <c r="AG1102" s="44">
        <f t="shared" si="248"/>
        <v>0</v>
      </c>
      <c r="AH1102" s="44">
        <f t="shared" si="249"/>
        <v>14.01158641321611</v>
      </c>
      <c r="AI1102" s="44">
        <v>28.898055555999999</v>
      </c>
      <c r="AJ1102" s="111">
        <f t="shared" si="250"/>
        <v>0.48486260212434723</v>
      </c>
      <c r="AK1102" s="2">
        <f t="shared" si="251"/>
        <v>2370</v>
      </c>
    </row>
    <row r="1103" spans="1:37">
      <c r="A1103" s="2">
        <v>24</v>
      </c>
      <c r="B1103" s="2" t="s">
        <v>88</v>
      </c>
      <c r="C1103" s="2" t="s">
        <v>25</v>
      </c>
      <c r="D1103" s="2" t="s">
        <v>411</v>
      </c>
      <c r="E1103" s="2" t="s">
        <v>1100</v>
      </c>
      <c r="F1103" s="2" t="s">
        <v>64</v>
      </c>
      <c r="H1103" s="2" t="s">
        <v>877</v>
      </c>
      <c r="I1103" s="2">
        <v>20216</v>
      </c>
      <c r="J1103" s="193">
        <v>4638</v>
      </c>
      <c r="K1103" s="110">
        <f t="shared" si="238"/>
        <v>0.22942223981005144</v>
      </c>
      <c r="L1103" s="44">
        <f t="shared" si="239"/>
        <v>17.874074856720004</v>
      </c>
      <c r="M1103" s="44">
        <f t="shared" si="240"/>
        <v>2.1619197753899999</v>
      </c>
      <c r="N1103" s="44">
        <f t="shared" si="241"/>
        <v>3.1540053446999998</v>
      </c>
      <c r="O1103" s="44">
        <f t="shared" si="242"/>
        <v>0</v>
      </c>
      <c r="P1103" s="2">
        <v>2121185</v>
      </c>
      <c r="Q1103" s="193">
        <v>2.930694183</v>
      </c>
      <c r="R1103" s="111">
        <v>0.77076648800000003</v>
      </c>
      <c r="S1103" s="111">
        <v>9.3226380999999997E-2</v>
      </c>
      <c r="T1103" s="111">
        <v>0.13600713</v>
      </c>
      <c r="U1103" s="111">
        <v>0</v>
      </c>
      <c r="V1103" s="110">
        <f t="shared" si="243"/>
        <v>3.1203060394736842E-2</v>
      </c>
      <c r="W1103" s="110">
        <v>0.22525000000000001</v>
      </c>
      <c r="X1103" s="110">
        <v>0.22500000000000001</v>
      </c>
      <c r="Y1103" s="110">
        <f t="shared" si="244"/>
        <v>0.12399286972500001</v>
      </c>
      <c r="Z1103" s="2">
        <v>0.1</v>
      </c>
      <c r="AA1103" s="2">
        <v>0.17499999999999999</v>
      </c>
      <c r="AB1103" s="2">
        <v>0.22500000000000001</v>
      </c>
      <c r="AC1103" s="110"/>
      <c r="AD1103" s="44">
        <f t="shared" si="245"/>
        <v>15.657689574486723</v>
      </c>
      <c r="AE1103" s="44">
        <f t="shared" si="246"/>
        <v>3.3142230156728698</v>
      </c>
      <c r="AF1103" s="44">
        <f t="shared" si="247"/>
        <v>6.2165445344036998</v>
      </c>
      <c r="AG1103" s="44">
        <f t="shared" si="248"/>
        <v>0</v>
      </c>
      <c r="AH1103" s="44">
        <f t="shared" si="249"/>
        <v>6.2165445344036998</v>
      </c>
      <c r="AI1103" s="44">
        <v>28.898055555999999</v>
      </c>
      <c r="AJ1103" s="111">
        <f t="shared" si="250"/>
        <v>0.21511982085981496</v>
      </c>
      <c r="AK1103" s="2">
        <f t="shared" si="251"/>
        <v>1051</v>
      </c>
    </row>
    <row r="1104" spans="1:37">
      <c r="A1104" s="2">
        <v>25</v>
      </c>
      <c r="B1104" s="2" t="s">
        <v>89</v>
      </c>
      <c r="C1104" s="2" t="s">
        <v>25</v>
      </c>
      <c r="D1104" s="2" t="s">
        <v>411</v>
      </c>
      <c r="E1104" s="2" t="s">
        <v>1100</v>
      </c>
      <c r="F1104" s="2" t="s">
        <v>64</v>
      </c>
      <c r="H1104" s="2" t="s">
        <v>877</v>
      </c>
      <c r="I1104" s="2">
        <v>22420</v>
      </c>
      <c r="J1104" s="193">
        <v>7041</v>
      </c>
      <c r="K1104" s="110">
        <f t="shared" si="238"/>
        <v>0.31404995539696701</v>
      </c>
      <c r="L1104" s="44">
        <f t="shared" si="239"/>
        <v>18.401268920580002</v>
      </c>
      <c r="M1104" s="44">
        <f t="shared" si="240"/>
        <v>11.187355338480002</v>
      </c>
      <c r="N1104" s="44">
        <f t="shared" si="241"/>
        <v>5.6163757761450004</v>
      </c>
      <c r="O1104" s="44">
        <f t="shared" si="242"/>
        <v>0</v>
      </c>
      <c r="P1104" s="2">
        <v>1436216</v>
      </c>
      <c r="Q1104" s="193">
        <v>7.7076683619999997</v>
      </c>
      <c r="R1104" s="111">
        <v>0.52268907600000003</v>
      </c>
      <c r="S1104" s="111">
        <v>0.31777745600000001</v>
      </c>
      <c r="T1104" s="111">
        <v>0.15953346900000001</v>
      </c>
      <c r="U1104" s="111">
        <v>0</v>
      </c>
      <c r="V1104" s="110">
        <f t="shared" si="243"/>
        <v>5.0101478823773422E-2</v>
      </c>
      <c r="W1104" s="110">
        <v>0.22500000000000001</v>
      </c>
      <c r="X1104" s="110">
        <v>0.22500000000000001</v>
      </c>
      <c r="Y1104" s="110">
        <f t="shared" si="244"/>
        <v>0.14377499292500001</v>
      </c>
      <c r="Z1104" s="2">
        <v>0.1</v>
      </c>
      <c r="AA1104" s="2">
        <v>0.17499999999999999</v>
      </c>
      <c r="AB1104" s="2">
        <v>0.22500000000000001</v>
      </c>
      <c r="AC1104" s="110"/>
      <c r="AD1104" s="44">
        <f t="shared" si="245"/>
        <v>16.119511574428081</v>
      </c>
      <c r="AE1104" s="44">
        <f t="shared" si="246"/>
        <v>17.150215733889844</v>
      </c>
      <c r="AF1104" s="44">
        <f t="shared" si="247"/>
        <v>11.069876654781797</v>
      </c>
      <c r="AG1104" s="44">
        <f t="shared" si="248"/>
        <v>0</v>
      </c>
      <c r="AH1104" s="44">
        <f t="shared" si="249"/>
        <v>11.069876654781797</v>
      </c>
      <c r="AI1104" s="44">
        <v>28.898055555999999</v>
      </c>
      <c r="AJ1104" s="111">
        <f t="shared" si="250"/>
        <v>0.3830664881009061</v>
      </c>
      <c r="AK1104" s="2">
        <f t="shared" si="251"/>
        <v>1872</v>
      </c>
    </row>
    <row r="1105" spans="1:37">
      <c r="A1105" s="2">
        <v>131</v>
      </c>
      <c r="B1105" s="2" t="s">
        <v>186</v>
      </c>
      <c r="C1105" s="2" t="s">
        <v>24</v>
      </c>
      <c r="D1105" s="2" t="s">
        <v>431</v>
      </c>
      <c r="E1105" s="2" t="s">
        <v>1100</v>
      </c>
      <c r="F1105" s="2" t="s">
        <v>64</v>
      </c>
      <c r="H1105" s="2" t="s">
        <v>877</v>
      </c>
      <c r="I1105" s="2">
        <v>24029</v>
      </c>
      <c r="J1105" s="193">
        <v>4676</v>
      </c>
      <c r="K1105" s="110">
        <f t="shared" si="238"/>
        <v>0.19459819384909902</v>
      </c>
      <c r="L1105" s="44">
        <f t="shared" si="239"/>
        <v>3.1324779309599999</v>
      </c>
      <c r="M1105" s="44">
        <f t="shared" si="240"/>
        <v>5.8941176392000001</v>
      </c>
      <c r="N1105" s="44">
        <f t="shared" si="241"/>
        <v>7.4045499241000003</v>
      </c>
      <c r="O1105" s="44">
        <f t="shared" si="242"/>
        <v>6.9488544823600007</v>
      </c>
      <c r="P1105" s="2">
        <v>1394290</v>
      </c>
      <c r="Q1105" s="193">
        <v>23.780212742</v>
      </c>
      <c r="R1105" s="111">
        <v>0.133981092</v>
      </c>
      <c r="S1105" s="111">
        <v>0.25210083999999999</v>
      </c>
      <c r="T1105" s="111">
        <v>0.316704445</v>
      </c>
      <c r="U1105" s="111">
        <v>0.29721362200000001</v>
      </c>
      <c r="V1105" s="110">
        <f t="shared" si="243"/>
        <v>0.11946734700953016</v>
      </c>
      <c r="W1105" s="110">
        <v>0.3304375</v>
      </c>
      <c r="X1105" s="110">
        <v>0.26369981199999998</v>
      </c>
      <c r="Y1105" s="110">
        <f t="shared" si="244"/>
        <v>0.219405835183625</v>
      </c>
      <c r="Z1105" s="2">
        <v>0.1</v>
      </c>
      <c r="AA1105" s="2">
        <v>0.17499999999999999</v>
      </c>
      <c r="AB1105" s="2">
        <v>0.22500000000000001</v>
      </c>
      <c r="AC1105" s="110">
        <v>0.30493749999999997</v>
      </c>
      <c r="AD1105" s="44">
        <f t="shared" si="245"/>
        <v>2.7440506675209604</v>
      </c>
      <c r="AE1105" s="44">
        <f t="shared" si="246"/>
        <v>9.0356823408935991</v>
      </c>
      <c r="AF1105" s="44">
        <f t="shared" si="247"/>
        <v>14.594367900401101</v>
      </c>
      <c r="AG1105" s="44">
        <f t="shared" si="248"/>
        <v>18.562144908140354</v>
      </c>
      <c r="AH1105" s="44">
        <f t="shared" si="249"/>
        <v>33.156512808541457</v>
      </c>
      <c r="AI1105" s="44">
        <v>15.3</v>
      </c>
      <c r="AJ1105" s="111">
        <f t="shared" si="250"/>
        <v>2.1670923404275459</v>
      </c>
      <c r="AK1105" s="2">
        <f t="shared" si="251"/>
        <v>4784</v>
      </c>
    </row>
    <row r="1106" spans="1:37">
      <c r="A1106" s="2">
        <v>280</v>
      </c>
      <c r="B1106" s="2" t="s">
        <v>333</v>
      </c>
      <c r="C1106" s="2" t="s">
        <v>24</v>
      </c>
      <c r="D1106" s="2" t="s">
        <v>431</v>
      </c>
      <c r="E1106" s="2" t="s">
        <v>1100</v>
      </c>
      <c r="F1106" s="2" t="s">
        <v>64</v>
      </c>
      <c r="H1106" s="2" t="s">
        <v>877</v>
      </c>
      <c r="I1106" s="2">
        <v>31392</v>
      </c>
      <c r="J1106" s="193">
        <v>8091</v>
      </c>
      <c r="K1106" s="110">
        <f t="shared" si="238"/>
        <v>0.25774082568807338</v>
      </c>
      <c r="L1106" s="44">
        <f t="shared" si="239"/>
        <v>7.1813382151049989</v>
      </c>
      <c r="M1106" s="44">
        <f t="shared" si="240"/>
        <v>23.318558818334999</v>
      </c>
      <c r="N1106" s="44">
        <f t="shared" si="241"/>
        <v>9.955102926104999</v>
      </c>
      <c r="O1106" s="44">
        <f t="shared" si="242"/>
        <v>0</v>
      </c>
      <c r="P1106" s="2">
        <v>2796379</v>
      </c>
      <c r="Q1106" s="193">
        <v>7.01675556</v>
      </c>
      <c r="R1106" s="111">
        <v>0.17751423099999999</v>
      </c>
      <c r="S1106" s="111">
        <v>0.57640733700000002</v>
      </c>
      <c r="T1106" s="111">
        <v>0.24607843099999999</v>
      </c>
      <c r="U1106" s="111">
        <v>0</v>
      </c>
      <c r="V1106" s="110">
        <f t="shared" si="243"/>
        <v>6.3424457989965585E-2</v>
      </c>
      <c r="W1106" s="110">
        <v>0.22500000000000001</v>
      </c>
      <c r="X1106" s="110">
        <v>0.22500000000000001</v>
      </c>
      <c r="Y1106" s="110">
        <f t="shared" si="244"/>
        <v>0.17399035404999999</v>
      </c>
      <c r="Z1106" s="2">
        <v>0.1</v>
      </c>
      <c r="AA1106" s="2">
        <v>0.17499999999999999</v>
      </c>
      <c r="AB1106" s="2">
        <v>0.22500000000000001</v>
      </c>
      <c r="AC1106" s="110"/>
      <c r="AD1106" s="44">
        <f t="shared" si="245"/>
        <v>6.2908522764319796</v>
      </c>
      <c r="AE1106" s="44">
        <f t="shared" si="246"/>
        <v>35.747350668507558</v>
      </c>
      <c r="AF1106" s="44">
        <f t="shared" si="247"/>
        <v>19.621507867352957</v>
      </c>
      <c r="AG1106" s="44">
        <f t="shared" si="248"/>
        <v>0</v>
      </c>
      <c r="AH1106" s="44">
        <f t="shared" si="249"/>
        <v>19.621507867352957</v>
      </c>
      <c r="AI1106" s="44">
        <v>15.3</v>
      </c>
      <c r="AJ1106" s="111">
        <f t="shared" si="250"/>
        <v>1.2824514945982324</v>
      </c>
      <c r="AK1106" s="2">
        <f t="shared" si="251"/>
        <v>3318</v>
      </c>
    </row>
    <row r="1107" spans="1:37">
      <c r="A1107" s="2">
        <v>26</v>
      </c>
      <c r="B1107" s="2" t="s">
        <v>90</v>
      </c>
      <c r="C1107" s="2" t="s">
        <v>23</v>
      </c>
      <c r="D1107" s="2" t="s">
        <v>412</v>
      </c>
      <c r="E1107" s="2" t="s">
        <v>1100</v>
      </c>
      <c r="F1107" s="2" t="s">
        <v>64</v>
      </c>
      <c r="H1107" s="2" t="s">
        <v>877</v>
      </c>
      <c r="I1107" s="2">
        <v>9134</v>
      </c>
      <c r="J1107" s="2">
        <v>2434</v>
      </c>
      <c r="K1107" s="110">
        <f t="shared" si="238"/>
        <v>0.26647689949638714</v>
      </c>
      <c r="L1107" s="44">
        <f t="shared" si="239"/>
        <v>5.7295273827500006</v>
      </c>
      <c r="M1107" s="44">
        <f t="shared" si="240"/>
        <v>4.5028177186300002</v>
      </c>
      <c r="N1107" s="44">
        <f t="shared" si="241"/>
        <v>1.9376548986199997</v>
      </c>
      <c r="O1107" s="44">
        <f t="shared" si="242"/>
        <v>0</v>
      </c>
      <c r="P1107" s="2">
        <v>848319</v>
      </c>
      <c r="Q1107" s="2">
        <v>4.5019831119999996</v>
      </c>
      <c r="R1107" s="111">
        <v>0.470791075</v>
      </c>
      <c r="S1107" s="111">
        <v>0.36999323899999997</v>
      </c>
      <c r="T1107" s="111">
        <v>0.159215686</v>
      </c>
      <c r="U1107" s="111">
        <v>0</v>
      </c>
      <c r="V1107" s="110">
        <f t="shared" si="243"/>
        <v>4.2427302356470332E-2</v>
      </c>
      <c r="W1107" s="110">
        <v>0.22500000000000001</v>
      </c>
      <c r="X1107" s="110">
        <v>0.22500000000000001</v>
      </c>
      <c r="Y1107" s="110">
        <f t="shared" si="244"/>
        <v>0.14765145367499999</v>
      </c>
      <c r="Z1107" s="2">
        <v>0.1</v>
      </c>
      <c r="AA1107" s="2">
        <v>0.17499999999999999</v>
      </c>
      <c r="AB1107" s="2">
        <v>0.22500000000000001</v>
      </c>
      <c r="AC1107" s="110"/>
      <c r="AD1107" s="44">
        <f t="shared" si="245"/>
        <v>5.0190659872890002</v>
      </c>
      <c r="AE1107" s="44">
        <f t="shared" si="246"/>
        <v>6.9028195626597899</v>
      </c>
      <c r="AF1107" s="44">
        <f t="shared" si="247"/>
        <v>3.8191178051800194</v>
      </c>
      <c r="AG1107" s="44">
        <f t="shared" si="248"/>
        <v>0</v>
      </c>
      <c r="AH1107" s="44">
        <f t="shared" si="249"/>
        <v>3.8191178051800194</v>
      </c>
      <c r="AI1107" s="44">
        <v>4.3988888890000002</v>
      </c>
      <c r="AJ1107" s="111">
        <f t="shared" si="250"/>
        <v>0.86820056190330819</v>
      </c>
      <c r="AK1107" s="2">
        <f t="shared" si="251"/>
        <v>646</v>
      </c>
    </row>
    <row r="1108" spans="1:37">
      <c r="A1108" s="2">
        <v>27</v>
      </c>
      <c r="B1108" s="2" t="s">
        <v>91</v>
      </c>
      <c r="C1108" s="2" t="s">
        <v>22</v>
      </c>
      <c r="D1108" s="2" t="s">
        <v>413</v>
      </c>
      <c r="E1108" s="2" t="s">
        <v>1100</v>
      </c>
      <c r="F1108" s="2" t="s">
        <v>64</v>
      </c>
      <c r="H1108" s="2" t="s">
        <v>877</v>
      </c>
      <c r="I1108" s="2">
        <v>502</v>
      </c>
      <c r="J1108" s="2">
        <v>7</v>
      </c>
      <c r="K1108" s="110">
        <f t="shared" si="238"/>
        <v>1.3944223107569721E-2</v>
      </c>
      <c r="L1108" s="44">
        <f t="shared" si="239"/>
        <v>0</v>
      </c>
      <c r="M1108" s="44">
        <f t="shared" si="240"/>
        <v>0</v>
      </c>
      <c r="N1108" s="44">
        <f t="shared" si="241"/>
        <v>3.5000000000000003E-2</v>
      </c>
      <c r="O1108" s="44">
        <f t="shared" si="242"/>
        <v>0</v>
      </c>
      <c r="P1108" s="2">
        <v>1267449</v>
      </c>
      <c r="Q1108" s="2">
        <v>5.4428226000000003E-2</v>
      </c>
      <c r="R1108" s="111">
        <v>0</v>
      </c>
      <c r="S1108" s="111">
        <v>0</v>
      </c>
      <c r="T1108" s="111">
        <v>1</v>
      </c>
      <c r="U1108" s="111">
        <v>0</v>
      </c>
      <c r="V1108" s="110">
        <f t="shared" si="243"/>
        <v>1.3944223107569721E-2</v>
      </c>
      <c r="W1108" s="110">
        <v>0.24968750000000001</v>
      </c>
      <c r="X1108" s="110">
        <v>0.22500000000000001</v>
      </c>
      <c r="Y1108" s="110">
        <f t="shared" si="244"/>
        <v>0.22500000000000001</v>
      </c>
      <c r="Z1108" s="2" t="s">
        <v>532</v>
      </c>
      <c r="AA1108" s="2" t="s">
        <v>532</v>
      </c>
      <c r="AB1108" s="2">
        <v>0.22500000000000001</v>
      </c>
      <c r="AC1108" s="110"/>
      <c r="AD1108" s="44">
        <f t="shared" si="245"/>
        <v>0</v>
      </c>
      <c r="AE1108" s="44">
        <f t="shared" si="246"/>
        <v>0</v>
      </c>
      <c r="AF1108" s="44">
        <f t="shared" si="247"/>
        <v>6.8985000000000019E-2</v>
      </c>
      <c r="AG1108" s="44">
        <f t="shared" si="248"/>
        <v>0</v>
      </c>
      <c r="AH1108" s="44">
        <f t="shared" si="249"/>
        <v>6.8985000000000019E-2</v>
      </c>
      <c r="AI1108" s="44">
        <v>56.05</v>
      </c>
      <c r="AJ1108" s="111">
        <f t="shared" si="250"/>
        <v>1.2307760927743091E-3</v>
      </c>
      <c r="AK1108" s="2">
        <f t="shared" si="251"/>
        <v>12</v>
      </c>
    </row>
    <row r="1109" spans="1:37">
      <c r="A1109" s="2">
        <v>28</v>
      </c>
      <c r="B1109" s="2" t="s">
        <v>92</v>
      </c>
      <c r="C1109" s="2" t="s">
        <v>22</v>
      </c>
      <c r="D1109" s="2" t="s">
        <v>413</v>
      </c>
      <c r="E1109" s="2" t="s">
        <v>1100</v>
      </c>
      <c r="F1109" s="2" t="s">
        <v>64</v>
      </c>
      <c r="H1109" s="2" t="s">
        <v>877</v>
      </c>
      <c r="I1109" s="2">
        <v>11030</v>
      </c>
      <c r="J1109" s="2">
        <v>2501</v>
      </c>
      <c r="K1109" s="110">
        <f t="shared" si="238"/>
        <v>0.22674524025385312</v>
      </c>
      <c r="L1109" s="44">
        <f t="shared" si="239"/>
        <v>0</v>
      </c>
      <c r="M1109" s="44">
        <f t="shared" si="240"/>
        <v>0</v>
      </c>
      <c r="N1109" s="44">
        <f t="shared" si="241"/>
        <v>9.0807099441449992</v>
      </c>
      <c r="O1109" s="44">
        <f t="shared" si="242"/>
        <v>3.4242900558549998</v>
      </c>
      <c r="P1109" s="2">
        <v>1326876</v>
      </c>
      <c r="Q1109" s="2">
        <v>19.553939611000001</v>
      </c>
      <c r="R1109" s="111">
        <v>0</v>
      </c>
      <c r="S1109" s="111">
        <v>0</v>
      </c>
      <c r="T1109" s="111">
        <v>0.726166329</v>
      </c>
      <c r="U1109" s="111">
        <v>0.273833671</v>
      </c>
      <c r="V1109" s="110">
        <f t="shared" si="243"/>
        <v>0.22674524025385312</v>
      </c>
      <c r="W1109" s="110">
        <v>0.27518749999999997</v>
      </c>
      <c r="X1109" s="110">
        <v>0.236851864</v>
      </c>
      <c r="Y1109" s="110">
        <f t="shared" si="244"/>
        <v>0.23685186357296878</v>
      </c>
      <c r="Z1109" s="2" t="s">
        <v>532</v>
      </c>
      <c r="AA1109" s="2" t="s">
        <v>532</v>
      </c>
      <c r="AB1109" s="2">
        <v>0.22500000000000001</v>
      </c>
      <c r="AC1109" s="110">
        <v>0.26828125000000003</v>
      </c>
      <c r="AD1109" s="44">
        <f t="shared" si="245"/>
        <v>0</v>
      </c>
      <c r="AE1109" s="44">
        <f t="shared" si="246"/>
        <v>0</v>
      </c>
      <c r="AF1109" s="44">
        <f t="shared" si="247"/>
        <v>17.898079299909792</v>
      </c>
      <c r="AG1109" s="44">
        <f t="shared" si="248"/>
        <v>8.0475738729547786</v>
      </c>
      <c r="AH1109" s="44">
        <f t="shared" si="249"/>
        <v>25.945653172864571</v>
      </c>
      <c r="AI1109" s="44">
        <v>56.05</v>
      </c>
      <c r="AJ1109" s="111">
        <f t="shared" si="250"/>
        <v>0.46290192993513957</v>
      </c>
      <c r="AK1109" s="2">
        <f t="shared" si="251"/>
        <v>4168</v>
      </c>
    </row>
    <row r="1110" spans="1:37">
      <c r="A1110" s="2">
        <v>29</v>
      </c>
      <c r="B1110" s="2" t="s">
        <v>93</v>
      </c>
      <c r="C1110" s="2" t="s">
        <v>22</v>
      </c>
      <c r="D1110" s="2" t="s">
        <v>413</v>
      </c>
      <c r="E1110" s="2" t="s">
        <v>1100</v>
      </c>
      <c r="F1110" s="2" t="s">
        <v>64</v>
      </c>
      <c r="H1110" s="2" t="s">
        <v>877</v>
      </c>
      <c r="I1110" s="2">
        <v>17619</v>
      </c>
      <c r="J1110" s="2">
        <v>4305</v>
      </c>
      <c r="K1110" s="110">
        <f t="shared" si="238"/>
        <v>0.24433849821215733</v>
      </c>
      <c r="L1110" s="44">
        <f t="shared" si="239"/>
        <v>0</v>
      </c>
      <c r="M1110" s="44">
        <f t="shared" si="240"/>
        <v>7.1681415466499994</v>
      </c>
      <c r="N1110" s="44">
        <f t="shared" si="241"/>
        <v>9.3283290497249993</v>
      </c>
      <c r="O1110" s="44">
        <f t="shared" si="242"/>
        <v>5.0285294036249999</v>
      </c>
      <c r="P1110" s="2">
        <v>1214450</v>
      </c>
      <c r="Q1110" s="2">
        <v>24.774091910999999</v>
      </c>
      <c r="R1110" s="111">
        <v>0</v>
      </c>
      <c r="S1110" s="111">
        <v>0.33301470599999999</v>
      </c>
      <c r="T1110" s="111">
        <v>0.43337184899999998</v>
      </c>
      <c r="U1110" s="111">
        <v>0.233613445</v>
      </c>
      <c r="V1110" s="110">
        <f t="shared" si="243"/>
        <v>0.16297018506555422</v>
      </c>
      <c r="W1110" s="110">
        <v>0.27625</v>
      </c>
      <c r="X1110" s="110">
        <v>0.23922901899999999</v>
      </c>
      <c r="Y1110" s="110">
        <f t="shared" si="244"/>
        <v>0.21783981090312499</v>
      </c>
      <c r="Z1110" s="2" t="s">
        <v>532</v>
      </c>
      <c r="AA1110" s="2">
        <v>0.17499999999999999</v>
      </c>
      <c r="AB1110" s="2">
        <v>0.22500000000000001</v>
      </c>
      <c r="AC1110" s="110">
        <v>0.265625</v>
      </c>
      <c r="AD1110" s="44">
        <f t="shared" si="245"/>
        <v>0</v>
      </c>
      <c r="AE1110" s="44">
        <f t="shared" si="246"/>
        <v>10.988760991014448</v>
      </c>
      <c r="AF1110" s="44">
        <f t="shared" si="247"/>
        <v>18.386136557007973</v>
      </c>
      <c r="AG1110" s="44">
        <f t="shared" si="248"/>
        <v>11.700759356059921</v>
      </c>
      <c r="AH1110" s="44">
        <f t="shared" si="249"/>
        <v>30.086895913067892</v>
      </c>
      <c r="AI1110" s="44">
        <v>56.05</v>
      </c>
      <c r="AJ1110" s="111">
        <f t="shared" si="250"/>
        <v>0.53678672458640309</v>
      </c>
      <c r="AK1110" s="2">
        <f t="shared" si="251"/>
        <v>4786</v>
      </c>
    </row>
    <row r="1111" spans="1:37">
      <c r="A1111" s="2">
        <v>30</v>
      </c>
      <c r="B1111" s="2" t="s">
        <v>94</v>
      </c>
      <c r="C1111" s="2" t="s">
        <v>22</v>
      </c>
      <c r="D1111" s="2" t="s">
        <v>413</v>
      </c>
      <c r="E1111" s="2" t="s">
        <v>1100</v>
      </c>
      <c r="F1111" s="2" t="s">
        <v>64</v>
      </c>
      <c r="H1111" s="2" t="s">
        <v>877</v>
      </c>
      <c r="I1111" s="2">
        <v>8652</v>
      </c>
      <c r="J1111" s="2">
        <v>1784</v>
      </c>
      <c r="K1111" s="110">
        <f t="shared" si="238"/>
        <v>0.2061950993989829</v>
      </c>
      <c r="L1111" s="44">
        <f t="shared" si="239"/>
        <v>0</v>
      </c>
      <c r="M1111" s="44">
        <f t="shared" si="240"/>
        <v>4.4735408008400004</v>
      </c>
      <c r="N1111" s="44">
        <f t="shared" si="241"/>
        <v>4.4464591991600004</v>
      </c>
      <c r="O1111" s="44">
        <f t="shared" si="242"/>
        <v>0</v>
      </c>
      <c r="P1111" s="2">
        <v>1120654</v>
      </c>
      <c r="Q1111" s="2">
        <v>7.8204076269999998</v>
      </c>
      <c r="R1111" s="111">
        <v>0</v>
      </c>
      <c r="S1111" s="111">
        <v>0.50151802700000003</v>
      </c>
      <c r="T1111" s="111">
        <v>0.49848197300000002</v>
      </c>
      <c r="U1111" s="111">
        <v>0</v>
      </c>
      <c r="V1111" s="110">
        <f t="shared" si="243"/>
        <v>0.10278453997133612</v>
      </c>
      <c r="W1111" s="110">
        <v>0.24331249999999999</v>
      </c>
      <c r="X1111" s="110">
        <v>0.22500000000000001</v>
      </c>
      <c r="Y1111" s="110">
        <f t="shared" si="244"/>
        <v>0.19992409864999999</v>
      </c>
      <c r="Z1111" s="2" t="s">
        <v>532</v>
      </c>
      <c r="AA1111" s="2">
        <v>0.17499999999999999</v>
      </c>
      <c r="AB1111" s="2">
        <v>0.22500000000000001</v>
      </c>
      <c r="AC1111" s="110"/>
      <c r="AD1111" s="44">
        <f t="shared" si="245"/>
        <v>0</v>
      </c>
      <c r="AE1111" s="44">
        <f t="shared" si="246"/>
        <v>6.8579380476877203</v>
      </c>
      <c r="AF1111" s="44">
        <f t="shared" si="247"/>
        <v>8.7639710815443621</v>
      </c>
      <c r="AG1111" s="44">
        <f t="shared" si="248"/>
        <v>0</v>
      </c>
      <c r="AH1111" s="44">
        <f t="shared" si="249"/>
        <v>8.7639710815443621</v>
      </c>
      <c r="AI1111" s="44">
        <v>56.05</v>
      </c>
      <c r="AJ1111" s="111">
        <f t="shared" si="250"/>
        <v>0.15635987656635794</v>
      </c>
      <c r="AK1111" s="2">
        <f t="shared" si="251"/>
        <v>1482</v>
      </c>
    </row>
    <row r="1112" spans="1:37">
      <c r="A1112" s="2">
        <v>31</v>
      </c>
      <c r="B1112" s="2" t="s">
        <v>95</v>
      </c>
      <c r="C1112" s="2" t="s">
        <v>22</v>
      </c>
      <c r="D1112" s="2" t="s">
        <v>413</v>
      </c>
      <c r="E1112" s="2" t="s">
        <v>1100</v>
      </c>
      <c r="F1112" s="2" t="s">
        <v>64</v>
      </c>
      <c r="H1112" s="2" t="s">
        <v>877</v>
      </c>
      <c r="I1112" s="2">
        <v>12491</v>
      </c>
      <c r="J1112" s="2">
        <v>2723</v>
      </c>
      <c r="K1112" s="110">
        <f t="shared" si="238"/>
        <v>0.21799695780962292</v>
      </c>
      <c r="L1112" s="44">
        <f t="shared" si="239"/>
        <v>0</v>
      </c>
      <c r="M1112" s="44">
        <f t="shared" si="240"/>
        <v>2.6429117639049999</v>
      </c>
      <c r="N1112" s="44">
        <f t="shared" si="241"/>
        <v>4.8052941112400003</v>
      </c>
      <c r="O1112" s="44">
        <f t="shared" si="242"/>
        <v>6.1667941112400007</v>
      </c>
      <c r="P1112" s="2">
        <v>1507209</v>
      </c>
      <c r="Q1112" s="2">
        <v>16.013890355000001</v>
      </c>
      <c r="R1112" s="111">
        <v>0</v>
      </c>
      <c r="S1112" s="111">
        <v>0.194117647</v>
      </c>
      <c r="T1112" s="111">
        <v>0.35294117600000002</v>
      </c>
      <c r="U1112" s="111">
        <v>0.452941176</v>
      </c>
      <c r="V1112" s="110">
        <f t="shared" si="243"/>
        <v>0.17567990108846368</v>
      </c>
      <c r="W1112" s="110">
        <v>0.28900000000000003</v>
      </c>
      <c r="X1112" s="110">
        <v>0.25111747299999998</v>
      </c>
      <c r="Y1112" s="110">
        <f t="shared" si="244"/>
        <v>0.23634172769724998</v>
      </c>
      <c r="Z1112" s="2" t="s">
        <v>532</v>
      </c>
      <c r="AA1112" s="2">
        <v>0.17499999999999999</v>
      </c>
      <c r="AB1112" s="2">
        <v>0.22500000000000001</v>
      </c>
      <c r="AC1112" s="110">
        <v>0.27146874999999998</v>
      </c>
      <c r="AD1112" s="44">
        <f t="shared" si="245"/>
        <v>0</v>
      </c>
      <c r="AE1112" s="44">
        <f t="shared" si="246"/>
        <v>4.051583734066365</v>
      </c>
      <c r="AF1112" s="44">
        <f t="shared" si="247"/>
        <v>9.4712346932540417</v>
      </c>
      <c r="AG1112" s="44">
        <f t="shared" si="248"/>
        <v>14.66504494663859</v>
      </c>
      <c r="AH1112" s="44">
        <f t="shared" si="249"/>
        <v>24.136279639892631</v>
      </c>
      <c r="AI1112" s="44">
        <v>56.05</v>
      </c>
      <c r="AJ1112" s="111">
        <f t="shared" si="250"/>
        <v>0.43062051097043058</v>
      </c>
      <c r="AK1112" s="2">
        <f t="shared" si="251"/>
        <v>3657</v>
      </c>
    </row>
    <row r="1113" spans="1:37">
      <c r="A1113" s="2">
        <v>32</v>
      </c>
      <c r="B1113" s="2" t="s">
        <v>96</v>
      </c>
      <c r="C1113" s="2" t="s">
        <v>22</v>
      </c>
      <c r="D1113" s="2" t="s">
        <v>413</v>
      </c>
      <c r="E1113" s="2" t="s">
        <v>1100</v>
      </c>
      <c r="F1113" s="2" t="s">
        <v>64</v>
      </c>
      <c r="H1113" s="2" t="s">
        <v>877</v>
      </c>
      <c r="I1113" s="2">
        <v>13991</v>
      </c>
      <c r="J1113" s="193">
        <v>4392</v>
      </c>
      <c r="K1113" s="110">
        <f t="shared" si="238"/>
        <v>0.31391608891430206</v>
      </c>
      <c r="L1113" s="44">
        <f t="shared" si="239"/>
        <v>0</v>
      </c>
      <c r="M1113" s="44">
        <f t="shared" si="240"/>
        <v>0</v>
      </c>
      <c r="N1113" s="44">
        <f t="shared" si="241"/>
        <v>5.4447882249600008</v>
      </c>
      <c r="O1113" s="44">
        <f t="shared" si="242"/>
        <v>16.515211775040001</v>
      </c>
      <c r="P1113" s="2">
        <v>1684500</v>
      </c>
      <c r="Q1113" s="193">
        <v>31.054719692999999</v>
      </c>
      <c r="R1113" s="111">
        <v>0</v>
      </c>
      <c r="S1113" s="111">
        <v>0</v>
      </c>
      <c r="T1113" s="111">
        <v>0.24794117600000001</v>
      </c>
      <c r="U1113" s="111">
        <v>0.75205882400000001</v>
      </c>
      <c r="V1113" s="110">
        <f t="shared" si="243"/>
        <v>0.31391608891430206</v>
      </c>
      <c r="W1113" s="110">
        <v>0.32353124999999999</v>
      </c>
      <c r="X1113" s="110">
        <v>0.27193317099999997</v>
      </c>
      <c r="Y1113" s="110">
        <f t="shared" si="244"/>
        <v>0.27193317098524999</v>
      </c>
      <c r="Z1113" s="2" t="s">
        <v>532</v>
      </c>
      <c r="AA1113" s="2" t="s">
        <v>532</v>
      </c>
      <c r="AB1113" s="2">
        <v>0.22500000000000001</v>
      </c>
      <c r="AC1113" s="110">
        <v>0.28740624999999997</v>
      </c>
      <c r="AD1113" s="44">
        <f t="shared" si="245"/>
        <v>0</v>
      </c>
      <c r="AE1113" s="44">
        <f t="shared" si="246"/>
        <v>0</v>
      </c>
      <c r="AF1113" s="44">
        <f t="shared" si="247"/>
        <v>10.731677591396162</v>
      </c>
      <c r="AG1113" s="44">
        <f t="shared" si="248"/>
        <v>41.579997737767982</v>
      </c>
      <c r="AH1113" s="44">
        <f t="shared" si="249"/>
        <v>52.311675329164146</v>
      </c>
      <c r="AI1113" s="44">
        <v>56.05</v>
      </c>
      <c r="AJ1113" s="111">
        <f t="shared" si="250"/>
        <v>0.93330375252746023</v>
      </c>
      <c r="AK1113" s="2">
        <f t="shared" si="251"/>
        <v>7320</v>
      </c>
    </row>
    <row r="1114" spans="1:37">
      <c r="A1114" s="2">
        <v>33</v>
      </c>
      <c r="B1114" s="2" t="s">
        <v>97</v>
      </c>
      <c r="C1114" s="2" t="s">
        <v>22</v>
      </c>
      <c r="D1114" s="2" t="s">
        <v>413</v>
      </c>
      <c r="E1114" s="2" t="s">
        <v>1100</v>
      </c>
      <c r="F1114" s="2" t="s">
        <v>64</v>
      </c>
      <c r="H1114" s="2" t="s">
        <v>877</v>
      </c>
      <c r="I1114" s="2">
        <v>9255</v>
      </c>
      <c r="J1114" s="193">
        <v>1894</v>
      </c>
      <c r="K1114" s="110">
        <f t="shared" si="238"/>
        <v>0.20464613722312264</v>
      </c>
      <c r="L1114" s="44">
        <f t="shared" si="239"/>
        <v>0</v>
      </c>
      <c r="M1114" s="44">
        <f t="shared" si="240"/>
        <v>1.5964938607899999</v>
      </c>
      <c r="N1114" s="44">
        <f t="shared" si="241"/>
        <v>2.93833225279</v>
      </c>
      <c r="O1114" s="44">
        <f t="shared" si="242"/>
        <v>4.9351738864199994</v>
      </c>
      <c r="P1114" s="2">
        <v>1219394</v>
      </c>
      <c r="Q1114" s="193">
        <v>14.140492505999999</v>
      </c>
      <c r="R1114" s="111">
        <v>0</v>
      </c>
      <c r="S1114" s="111">
        <v>0.16858435699999999</v>
      </c>
      <c r="T1114" s="111">
        <v>0.31027795699999999</v>
      </c>
      <c r="U1114" s="111">
        <v>0.52113768599999999</v>
      </c>
      <c r="V1114" s="110">
        <f t="shared" si="243"/>
        <v>0.17014599976682873</v>
      </c>
      <c r="W1114" s="110">
        <v>0.28474999999999995</v>
      </c>
      <c r="X1114" s="110">
        <v>0.24999787300000001</v>
      </c>
      <c r="Y1114" s="110">
        <f t="shared" si="244"/>
        <v>0.23735440448978751</v>
      </c>
      <c r="Z1114" s="2" t="s">
        <v>532</v>
      </c>
      <c r="AA1114" s="2">
        <v>0.17499999999999999</v>
      </c>
      <c r="AB1114" s="2">
        <v>0.22500000000000001</v>
      </c>
      <c r="AC1114" s="110">
        <v>0.26488125000000001</v>
      </c>
      <c r="AD1114" s="44">
        <f t="shared" si="245"/>
        <v>0</v>
      </c>
      <c r="AE1114" s="44">
        <f t="shared" si="246"/>
        <v>2.4474250885910696</v>
      </c>
      <c r="AF1114" s="44">
        <f t="shared" si="247"/>
        <v>5.7914528702490902</v>
      </c>
      <c r="AG1114" s="44">
        <f t="shared" si="248"/>
        <v>11.451378845300038</v>
      </c>
      <c r="AH1114" s="44">
        <f t="shared" si="249"/>
        <v>17.24283171554913</v>
      </c>
      <c r="AI1114" s="44">
        <v>56.05</v>
      </c>
      <c r="AJ1114" s="111">
        <f t="shared" si="250"/>
        <v>0.30763303685190241</v>
      </c>
      <c r="AK1114" s="2">
        <f t="shared" si="251"/>
        <v>2625</v>
      </c>
    </row>
    <row r="1115" spans="1:37">
      <c r="A1115" s="2">
        <v>34</v>
      </c>
      <c r="B1115" s="2" t="s">
        <v>98</v>
      </c>
      <c r="C1115" s="2" t="s">
        <v>22</v>
      </c>
      <c r="D1115" s="2" t="s">
        <v>413</v>
      </c>
      <c r="E1115" s="2" t="s">
        <v>1100</v>
      </c>
      <c r="F1115" s="2" t="s">
        <v>64</v>
      </c>
      <c r="H1115" s="2" t="s">
        <v>877</v>
      </c>
      <c r="I1115" s="2">
        <v>5369</v>
      </c>
      <c r="J1115" s="193">
        <v>930</v>
      </c>
      <c r="K1115" s="110">
        <f t="shared" si="238"/>
        <v>0.17321661389457998</v>
      </c>
      <c r="L1115" s="44">
        <f t="shared" si="239"/>
        <v>0</v>
      </c>
      <c r="M1115" s="44">
        <f t="shared" si="240"/>
        <v>0.59430481454999995</v>
      </c>
      <c r="N1115" s="44">
        <f t="shared" si="241"/>
        <v>1.70511840915</v>
      </c>
      <c r="O1115" s="44">
        <f t="shared" si="242"/>
        <v>2.3505767763000001</v>
      </c>
      <c r="P1115" s="2">
        <v>1213311</v>
      </c>
      <c r="Q1115" s="193">
        <v>7.2634174829999996</v>
      </c>
      <c r="R1115" s="111">
        <v>0</v>
      </c>
      <c r="S1115" s="111">
        <v>0.127807487</v>
      </c>
      <c r="T1115" s="111">
        <v>0.36669213099999998</v>
      </c>
      <c r="U1115" s="111">
        <v>0.50550038200000003</v>
      </c>
      <c r="V1115" s="110">
        <f t="shared" si="243"/>
        <v>0.15107823376606444</v>
      </c>
      <c r="W1115" s="110">
        <v>0.28634375000000001</v>
      </c>
      <c r="X1115" s="110">
        <v>0.248052569</v>
      </c>
      <c r="Y1115" s="110">
        <f t="shared" si="244"/>
        <v>0.23871590334404999</v>
      </c>
      <c r="Z1115" s="2" t="s">
        <v>532</v>
      </c>
      <c r="AA1115" s="2">
        <v>0.17499999999999999</v>
      </c>
      <c r="AB1115" s="2">
        <v>0.22500000000000001</v>
      </c>
      <c r="AC1115" s="110">
        <v>0.26477499999999998</v>
      </c>
      <c r="AD1115" s="44">
        <f t="shared" si="245"/>
        <v>0</v>
      </c>
      <c r="AE1115" s="44">
        <f t="shared" si="246"/>
        <v>0.91106928070514992</v>
      </c>
      <c r="AF1115" s="44">
        <f t="shared" si="247"/>
        <v>3.3607883844346502</v>
      </c>
      <c r="AG1115" s="44">
        <f t="shared" si="248"/>
        <v>5.4519959416767332</v>
      </c>
      <c r="AH1115" s="44">
        <f t="shared" si="249"/>
        <v>8.8127843261113838</v>
      </c>
      <c r="AI1115" s="44">
        <v>56.05</v>
      </c>
      <c r="AJ1115" s="111">
        <f t="shared" si="250"/>
        <v>0.15723076406978384</v>
      </c>
      <c r="AK1115" s="2">
        <f t="shared" si="251"/>
        <v>1352</v>
      </c>
    </row>
    <row r="1116" spans="1:37">
      <c r="A1116" s="2">
        <v>69</v>
      </c>
      <c r="B1116" s="2" t="s">
        <v>133</v>
      </c>
      <c r="C1116" s="2" t="s">
        <v>21</v>
      </c>
      <c r="D1116" s="2" t="s">
        <v>415</v>
      </c>
      <c r="E1116" s="2" t="s">
        <v>1100</v>
      </c>
      <c r="F1116" s="2" t="s">
        <v>64</v>
      </c>
      <c r="H1116" s="2" t="s">
        <v>877</v>
      </c>
      <c r="I1116" s="2">
        <v>2497</v>
      </c>
      <c r="J1116" s="193">
        <v>200</v>
      </c>
      <c r="K1116" s="110">
        <f t="shared" si="238"/>
        <v>8.009611533840609E-2</v>
      </c>
      <c r="L1116" s="44">
        <f t="shared" si="239"/>
        <v>0</v>
      </c>
      <c r="M1116" s="44">
        <f t="shared" si="240"/>
        <v>0</v>
      </c>
      <c r="N1116" s="44">
        <f t="shared" si="241"/>
        <v>0</v>
      </c>
      <c r="O1116" s="44">
        <f t="shared" si="242"/>
        <v>1</v>
      </c>
      <c r="P1116" s="2">
        <v>1789174</v>
      </c>
      <c r="Q1116" s="193">
        <v>1.9065774209999999</v>
      </c>
      <c r="R1116" s="111">
        <v>0</v>
      </c>
      <c r="S1116" s="111">
        <v>0</v>
      </c>
      <c r="T1116" s="111">
        <v>0</v>
      </c>
      <c r="U1116" s="111">
        <v>1</v>
      </c>
      <c r="V1116" s="110">
        <f t="shared" si="243"/>
        <v>8.009611533840609E-2</v>
      </c>
      <c r="W1116" s="110">
        <v>0.43881250000000005</v>
      </c>
      <c r="X1116" s="110">
        <v>0.38940625000000001</v>
      </c>
      <c r="Y1116" s="110">
        <f t="shared" si="244"/>
        <v>0.38940625000000001</v>
      </c>
      <c r="Z1116" s="2" t="s">
        <v>532</v>
      </c>
      <c r="AA1116" s="2" t="s">
        <v>532</v>
      </c>
      <c r="AB1116" s="2" t="s">
        <v>532</v>
      </c>
      <c r="AC1116" s="110">
        <v>0.38940625000000001</v>
      </c>
      <c r="AD1116" s="44">
        <f t="shared" si="245"/>
        <v>0</v>
      </c>
      <c r="AE1116" s="44">
        <f t="shared" si="246"/>
        <v>0</v>
      </c>
      <c r="AF1116" s="44">
        <f t="shared" si="247"/>
        <v>0</v>
      </c>
      <c r="AG1116" s="44">
        <f t="shared" si="248"/>
        <v>3.4111987500000001</v>
      </c>
      <c r="AH1116" s="44">
        <f t="shared" si="249"/>
        <v>3.4111987500000001</v>
      </c>
      <c r="AI1116" s="44">
        <v>31.153888889000001</v>
      </c>
      <c r="AJ1116" s="111">
        <f t="shared" si="250"/>
        <v>0.10949511831906308</v>
      </c>
      <c r="AK1116" s="2">
        <f t="shared" si="251"/>
        <v>333</v>
      </c>
    </row>
    <row r="1117" spans="1:37">
      <c r="A1117" s="2">
        <v>70</v>
      </c>
      <c r="B1117" s="2" t="s">
        <v>134</v>
      </c>
      <c r="C1117" s="2" t="s">
        <v>21</v>
      </c>
      <c r="D1117" s="2" t="s">
        <v>415</v>
      </c>
      <c r="E1117" s="2" t="s">
        <v>1100</v>
      </c>
      <c r="F1117" s="2" t="s">
        <v>64</v>
      </c>
      <c r="H1117" s="2" t="s">
        <v>877</v>
      </c>
      <c r="I1117" s="2">
        <v>7090</v>
      </c>
      <c r="J1117" s="193">
        <v>1574</v>
      </c>
      <c r="K1117" s="110">
        <f t="shared" si="238"/>
        <v>0.2220028208744711</v>
      </c>
      <c r="L1117" s="44">
        <f t="shared" si="239"/>
        <v>0</v>
      </c>
      <c r="M1117" s="44">
        <f t="shared" si="240"/>
        <v>0</v>
      </c>
      <c r="N1117" s="44">
        <f t="shared" si="241"/>
        <v>0</v>
      </c>
      <c r="O1117" s="44">
        <f t="shared" si="242"/>
        <v>7.87</v>
      </c>
      <c r="P1117" s="2">
        <v>827499</v>
      </c>
      <c r="Q1117" s="193">
        <v>30.09672338</v>
      </c>
      <c r="R1117" s="111">
        <v>0</v>
      </c>
      <c r="S1117" s="111">
        <v>0</v>
      </c>
      <c r="T1117" s="111">
        <v>0</v>
      </c>
      <c r="U1117" s="111">
        <v>1</v>
      </c>
      <c r="V1117" s="110">
        <f t="shared" si="243"/>
        <v>0.2220028208744711</v>
      </c>
      <c r="W1117" s="110">
        <v>0.41650000000000004</v>
      </c>
      <c r="X1117" s="110">
        <v>0.36125000000000002</v>
      </c>
      <c r="Y1117" s="110">
        <f t="shared" si="244"/>
        <v>0.36125000000000002</v>
      </c>
      <c r="Z1117" s="2" t="s">
        <v>532</v>
      </c>
      <c r="AA1117" s="2" t="s">
        <v>532</v>
      </c>
      <c r="AB1117" s="2" t="s">
        <v>532</v>
      </c>
      <c r="AC1117" s="110">
        <v>0.36125000000000002</v>
      </c>
      <c r="AD1117" s="44">
        <f t="shared" si="245"/>
        <v>0</v>
      </c>
      <c r="AE1117" s="44">
        <f t="shared" si="246"/>
        <v>0</v>
      </c>
      <c r="AF1117" s="44">
        <f t="shared" si="247"/>
        <v>0</v>
      </c>
      <c r="AG1117" s="44">
        <f t="shared" si="248"/>
        <v>24.905008500000005</v>
      </c>
      <c r="AH1117" s="44">
        <f t="shared" si="249"/>
        <v>24.905008500000005</v>
      </c>
      <c r="AI1117" s="44">
        <v>31.153888889000001</v>
      </c>
      <c r="AJ1117" s="111">
        <f t="shared" si="250"/>
        <v>0.79941892932646397</v>
      </c>
      <c r="AK1117" s="2">
        <f t="shared" si="251"/>
        <v>2623</v>
      </c>
    </row>
    <row r="1118" spans="1:37">
      <c r="A1118" s="2">
        <v>71</v>
      </c>
      <c r="B1118" s="2" t="s">
        <v>135</v>
      </c>
      <c r="C1118" s="2" t="s">
        <v>21</v>
      </c>
      <c r="D1118" s="2" t="s">
        <v>415</v>
      </c>
      <c r="E1118" s="2" t="s">
        <v>1100</v>
      </c>
      <c r="F1118" s="2" t="s">
        <v>64</v>
      </c>
      <c r="H1118" s="2" t="s">
        <v>877</v>
      </c>
      <c r="I1118" s="2">
        <v>11883</v>
      </c>
      <c r="J1118" s="193">
        <v>3554</v>
      </c>
      <c r="K1118" s="110">
        <f t="shared" si="238"/>
        <v>0.29908272321804258</v>
      </c>
      <c r="L1118" s="44">
        <f t="shared" si="239"/>
        <v>0</v>
      </c>
      <c r="M1118" s="44">
        <f t="shared" si="240"/>
        <v>0</v>
      </c>
      <c r="N1118" s="44">
        <f t="shared" si="241"/>
        <v>0</v>
      </c>
      <c r="O1118" s="44">
        <f t="shared" si="242"/>
        <v>17.77</v>
      </c>
      <c r="P1118" s="2">
        <v>1211770</v>
      </c>
      <c r="Q1118" s="193">
        <v>44.768662534999997</v>
      </c>
      <c r="R1118" s="111">
        <v>0</v>
      </c>
      <c r="S1118" s="111">
        <v>0</v>
      </c>
      <c r="T1118" s="111">
        <v>0</v>
      </c>
      <c r="U1118" s="111">
        <v>1</v>
      </c>
      <c r="V1118" s="110">
        <f t="shared" si="243"/>
        <v>0.29908272321804258</v>
      </c>
      <c r="W1118" s="110">
        <v>0.41862499999999991</v>
      </c>
      <c r="X1118" s="110">
        <v>0.34849999999999998</v>
      </c>
      <c r="Y1118" s="110">
        <f t="shared" si="244"/>
        <v>0.34849999999999998</v>
      </c>
      <c r="Z1118" s="2" t="s">
        <v>532</v>
      </c>
      <c r="AA1118" s="2" t="s">
        <v>532</v>
      </c>
      <c r="AB1118" s="2" t="s">
        <v>532</v>
      </c>
      <c r="AC1118" s="110">
        <v>0.34849999999999998</v>
      </c>
      <c r="AD1118" s="44">
        <f t="shared" si="245"/>
        <v>0</v>
      </c>
      <c r="AE1118" s="44">
        <f t="shared" si="246"/>
        <v>0</v>
      </c>
      <c r="AF1118" s="44">
        <f t="shared" si="247"/>
        <v>0</v>
      </c>
      <c r="AG1118" s="44">
        <f t="shared" si="248"/>
        <v>54.249322199999995</v>
      </c>
      <c r="AH1118" s="44">
        <f t="shared" si="249"/>
        <v>54.249322199999995</v>
      </c>
      <c r="AI1118" s="44">
        <v>31.153888889000001</v>
      </c>
      <c r="AJ1118" s="111">
        <f t="shared" si="250"/>
        <v>1.741333879480923</v>
      </c>
      <c r="AK1118" s="2">
        <f t="shared" si="251"/>
        <v>5923</v>
      </c>
    </row>
    <row r="1119" spans="1:37">
      <c r="A1119" s="2">
        <v>72</v>
      </c>
      <c r="B1119" s="2" t="s">
        <v>136</v>
      </c>
      <c r="C1119" s="2" t="s">
        <v>21</v>
      </c>
      <c r="D1119" s="2" t="s">
        <v>415</v>
      </c>
      <c r="E1119" s="2" t="s">
        <v>1100</v>
      </c>
      <c r="F1119" s="2" t="s">
        <v>64</v>
      </c>
      <c r="H1119" s="2" t="s">
        <v>877</v>
      </c>
      <c r="I1119" s="2">
        <v>13020</v>
      </c>
      <c r="J1119" s="193">
        <v>3056</v>
      </c>
      <c r="K1119" s="110">
        <f t="shared" si="238"/>
        <v>0.23471582181259601</v>
      </c>
      <c r="L1119" s="44">
        <f t="shared" si="239"/>
        <v>0</v>
      </c>
      <c r="M1119" s="44">
        <f t="shared" si="240"/>
        <v>0</v>
      </c>
      <c r="N1119" s="44">
        <f t="shared" si="241"/>
        <v>0</v>
      </c>
      <c r="O1119" s="44">
        <f t="shared" si="242"/>
        <v>15.28</v>
      </c>
      <c r="P1119" s="2">
        <v>1293309</v>
      </c>
      <c r="Q1119" s="193">
        <v>36.838242833000002</v>
      </c>
      <c r="R1119" s="111">
        <v>0</v>
      </c>
      <c r="S1119" s="111">
        <v>0</v>
      </c>
      <c r="T1119" s="111">
        <v>0</v>
      </c>
      <c r="U1119" s="111">
        <v>1</v>
      </c>
      <c r="V1119" s="110">
        <f t="shared" si="243"/>
        <v>0.23471582181259601</v>
      </c>
      <c r="W1119" s="110">
        <v>0.45156249999999998</v>
      </c>
      <c r="X1119" s="110">
        <v>0.35593750000000002</v>
      </c>
      <c r="Y1119" s="110">
        <f t="shared" si="244"/>
        <v>0.35593750000000002</v>
      </c>
      <c r="Z1119" s="2" t="s">
        <v>532</v>
      </c>
      <c r="AA1119" s="2" t="s">
        <v>532</v>
      </c>
      <c r="AB1119" s="2" t="s">
        <v>532</v>
      </c>
      <c r="AC1119" s="110">
        <v>0.35593750000000002</v>
      </c>
      <c r="AD1119" s="44">
        <f t="shared" si="245"/>
        <v>0</v>
      </c>
      <c r="AE1119" s="44">
        <f t="shared" si="246"/>
        <v>0</v>
      </c>
      <c r="AF1119" s="44">
        <f t="shared" si="247"/>
        <v>0</v>
      </c>
      <c r="AG1119" s="44">
        <f t="shared" si="248"/>
        <v>47.643231</v>
      </c>
      <c r="AH1119" s="44">
        <f t="shared" si="249"/>
        <v>47.643231</v>
      </c>
      <c r="AI1119" s="44">
        <v>31.153888889000001</v>
      </c>
      <c r="AJ1119" s="111">
        <f t="shared" si="250"/>
        <v>1.5292867985037384</v>
      </c>
      <c r="AK1119" s="2">
        <f t="shared" si="251"/>
        <v>5093</v>
      </c>
    </row>
    <row r="1120" spans="1:37">
      <c r="A1120" s="2">
        <v>73</v>
      </c>
      <c r="B1120" s="2" t="s">
        <v>137</v>
      </c>
      <c r="C1120" s="2" t="s">
        <v>21</v>
      </c>
      <c r="D1120" s="2" t="s">
        <v>415</v>
      </c>
      <c r="E1120" s="2" t="s">
        <v>1100</v>
      </c>
      <c r="F1120" s="2" t="s">
        <v>64</v>
      </c>
      <c r="H1120" s="2" t="s">
        <v>877</v>
      </c>
      <c r="I1120" s="2">
        <v>7808</v>
      </c>
      <c r="J1120" s="193">
        <v>2550</v>
      </c>
      <c r="K1120" s="110">
        <f t="shared" si="238"/>
        <v>0.32658811475409838</v>
      </c>
      <c r="L1120" s="44">
        <f t="shared" si="239"/>
        <v>0</v>
      </c>
      <c r="M1120" s="44">
        <f t="shared" si="240"/>
        <v>0</v>
      </c>
      <c r="N1120" s="44">
        <f t="shared" si="241"/>
        <v>0</v>
      </c>
      <c r="O1120" s="44">
        <f t="shared" si="242"/>
        <v>12.75</v>
      </c>
      <c r="P1120" s="2">
        <v>585499</v>
      </c>
      <c r="Q1120" s="193">
        <v>74.891325070999997</v>
      </c>
      <c r="R1120" s="111">
        <v>0</v>
      </c>
      <c r="S1120" s="111">
        <v>0</v>
      </c>
      <c r="T1120" s="111">
        <v>0</v>
      </c>
      <c r="U1120" s="111">
        <v>1</v>
      </c>
      <c r="V1120" s="110">
        <f t="shared" si="243"/>
        <v>0.32658811475409838</v>
      </c>
      <c r="W1120" s="110">
        <v>0.47228125000000004</v>
      </c>
      <c r="X1120" s="110">
        <v>0.39259375000000002</v>
      </c>
      <c r="Y1120" s="110">
        <f t="shared" si="244"/>
        <v>0.39259375000000002</v>
      </c>
      <c r="Z1120" s="2" t="s">
        <v>532</v>
      </c>
      <c r="AA1120" s="2" t="s">
        <v>532</v>
      </c>
      <c r="AB1120" s="2" t="s">
        <v>532</v>
      </c>
      <c r="AC1120" s="110">
        <v>0.39259375000000002</v>
      </c>
      <c r="AD1120" s="44">
        <f t="shared" si="245"/>
        <v>0</v>
      </c>
      <c r="AE1120" s="44">
        <f t="shared" si="246"/>
        <v>0</v>
      </c>
      <c r="AF1120" s="44">
        <f t="shared" si="247"/>
        <v>0</v>
      </c>
      <c r="AG1120" s="44">
        <f t="shared" si="248"/>
        <v>43.848795937500007</v>
      </c>
      <c r="AH1120" s="44">
        <f t="shared" si="249"/>
        <v>43.848795937500007</v>
      </c>
      <c r="AI1120" s="44">
        <v>31.153888889000001</v>
      </c>
      <c r="AJ1120" s="111">
        <f t="shared" si="250"/>
        <v>1.4074902845590618</v>
      </c>
      <c r="AK1120" s="2">
        <f t="shared" si="251"/>
        <v>4250</v>
      </c>
    </row>
    <row r="1121" spans="1:37">
      <c r="A1121" s="2">
        <v>74</v>
      </c>
      <c r="B1121" s="2" t="s">
        <v>138</v>
      </c>
      <c r="C1121" s="2" t="s">
        <v>20</v>
      </c>
      <c r="D1121" s="2" t="s">
        <v>416</v>
      </c>
      <c r="E1121" s="2" t="s">
        <v>1100</v>
      </c>
      <c r="F1121" s="2" t="s">
        <v>64</v>
      </c>
      <c r="H1121" s="2" t="s">
        <v>877</v>
      </c>
      <c r="I1121" s="2">
        <v>45088</v>
      </c>
      <c r="J1121" s="193">
        <v>5456</v>
      </c>
      <c r="K1121" s="110">
        <f t="shared" si="238"/>
        <v>0.12100780695528744</v>
      </c>
      <c r="L1121" s="44">
        <f t="shared" si="239"/>
        <v>0</v>
      </c>
      <c r="M1121" s="44">
        <f t="shared" si="240"/>
        <v>0</v>
      </c>
      <c r="N1121" s="44">
        <f t="shared" si="241"/>
        <v>6.7575947630399984</v>
      </c>
      <c r="O1121" s="44">
        <f t="shared" si="242"/>
        <v>20.522405236960001</v>
      </c>
      <c r="P1121" s="2">
        <v>1315944</v>
      </c>
      <c r="Q1121" s="193">
        <v>48.87707975</v>
      </c>
      <c r="R1121" s="111">
        <v>0</v>
      </c>
      <c r="S1121" s="111">
        <v>0</v>
      </c>
      <c r="T1121" s="111">
        <v>0.24771241799999999</v>
      </c>
      <c r="U1121" s="111">
        <v>0.75228758200000001</v>
      </c>
      <c r="V1121" s="110">
        <f t="shared" si="243"/>
        <v>0.12100780695528744</v>
      </c>
      <c r="W1121" s="110">
        <v>0.33043750000000005</v>
      </c>
      <c r="X1121" s="110">
        <v>0.26914987699999998</v>
      </c>
      <c r="Y1121" s="110">
        <f t="shared" si="244"/>
        <v>0.26914987746862501</v>
      </c>
      <c r="Z1121" s="2" t="s">
        <v>532</v>
      </c>
      <c r="AA1121" s="2" t="s">
        <v>532</v>
      </c>
      <c r="AB1121" s="2">
        <v>0.22500000000000001</v>
      </c>
      <c r="AC1121" s="110">
        <v>0.28368749999999998</v>
      </c>
      <c r="AD1121" s="44">
        <f t="shared" si="245"/>
        <v>0</v>
      </c>
      <c r="AE1121" s="44">
        <f t="shared" si="246"/>
        <v>0</v>
      </c>
      <c r="AF1121" s="44">
        <f t="shared" si="247"/>
        <v>13.319219277951838</v>
      </c>
      <c r="AG1121" s="44">
        <f t="shared" si="248"/>
        <v>51.000280560382386</v>
      </c>
      <c r="AH1121" s="44">
        <f t="shared" si="249"/>
        <v>64.319499838334224</v>
      </c>
      <c r="AI1121" s="44">
        <v>7.2988888889999997</v>
      </c>
      <c r="AJ1121" s="111">
        <f t="shared" si="250"/>
        <v>8.8122316720382976</v>
      </c>
      <c r="AK1121" s="2">
        <f t="shared" si="251"/>
        <v>9093</v>
      </c>
    </row>
    <row r="1122" spans="1:37">
      <c r="A1122" s="2">
        <v>104</v>
      </c>
      <c r="B1122" s="2" t="s">
        <v>159</v>
      </c>
      <c r="C1122" s="2" t="s">
        <v>19</v>
      </c>
      <c r="D1122" s="2" t="s">
        <v>419</v>
      </c>
      <c r="E1122" s="2" t="s">
        <v>1100</v>
      </c>
      <c r="F1122" s="2" t="s">
        <v>64</v>
      </c>
      <c r="H1122" s="2" t="s">
        <v>877</v>
      </c>
      <c r="I1122" s="2">
        <v>64065</v>
      </c>
      <c r="J1122" s="193">
        <v>1566</v>
      </c>
      <c r="K1122" s="110">
        <f t="shared" si="238"/>
        <v>2.4443924139545773E-2</v>
      </c>
      <c r="L1122" s="44">
        <f t="shared" si="239"/>
        <v>0</v>
      </c>
      <c r="M1122" s="44">
        <f t="shared" si="240"/>
        <v>0</v>
      </c>
      <c r="N1122" s="44">
        <f t="shared" si="241"/>
        <v>2.3950588239899999</v>
      </c>
      <c r="O1122" s="44">
        <f t="shared" si="242"/>
        <v>5.4349411760099988</v>
      </c>
      <c r="P1122" s="2">
        <v>1379116</v>
      </c>
      <c r="Q1122" s="193">
        <v>13.297981857</v>
      </c>
      <c r="R1122" s="111">
        <v>0</v>
      </c>
      <c r="S1122" s="111">
        <v>0</v>
      </c>
      <c r="T1122" s="111">
        <v>0.305882353</v>
      </c>
      <c r="U1122" s="111">
        <v>0.694117647</v>
      </c>
      <c r="V1122" s="110">
        <f t="shared" si="243"/>
        <v>2.4443924139545773E-2</v>
      </c>
      <c r="W1122" s="110">
        <v>0.32459375000000001</v>
      </c>
      <c r="X1122" s="110">
        <v>0.26737491800000002</v>
      </c>
      <c r="Y1122" s="110">
        <f t="shared" si="244"/>
        <v>0.26737491821993831</v>
      </c>
      <c r="Z1122" s="2" t="s">
        <v>532</v>
      </c>
      <c r="AA1122" s="2" t="s">
        <v>532</v>
      </c>
      <c r="AB1122" s="2">
        <v>0.22500000000000001</v>
      </c>
      <c r="AC1122" s="110">
        <v>0.28604861100000001</v>
      </c>
      <c r="AD1122" s="44">
        <f t="shared" si="245"/>
        <v>0</v>
      </c>
      <c r="AE1122" s="44">
        <f t="shared" si="246"/>
        <v>0</v>
      </c>
      <c r="AF1122" s="44">
        <f t="shared" si="247"/>
        <v>4.7206609420842893</v>
      </c>
      <c r="AG1122" s="44">
        <f t="shared" si="248"/>
        <v>13.618798598555854</v>
      </c>
      <c r="AH1122" s="44">
        <f t="shared" si="249"/>
        <v>18.339459540640142</v>
      </c>
      <c r="AI1122" s="44">
        <v>80.83</v>
      </c>
      <c r="AJ1122" s="111">
        <f t="shared" si="250"/>
        <v>0.22688926810144924</v>
      </c>
      <c r="AK1122" s="2">
        <f t="shared" si="251"/>
        <v>2610</v>
      </c>
    </row>
    <row r="1123" spans="1:37">
      <c r="A1123" s="2">
        <v>105</v>
      </c>
      <c r="B1123" s="2" t="s">
        <v>160</v>
      </c>
      <c r="C1123" s="2" t="s">
        <v>19</v>
      </c>
      <c r="D1123" s="2" t="s">
        <v>419</v>
      </c>
      <c r="E1123" s="2" t="s">
        <v>1100</v>
      </c>
      <c r="F1123" s="2" t="s">
        <v>64</v>
      </c>
      <c r="H1123" s="2" t="s">
        <v>877</v>
      </c>
      <c r="I1123" s="2">
        <v>9248</v>
      </c>
      <c r="J1123" s="193">
        <v>652</v>
      </c>
      <c r="K1123" s="110">
        <f t="shared" si="238"/>
        <v>7.0501730103806226E-2</v>
      </c>
      <c r="L1123" s="44">
        <f t="shared" si="239"/>
        <v>0</v>
      </c>
      <c r="M1123" s="44">
        <f t="shared" si="240"/>
        <v>0</v>
      </c>
      <c r="N1123" s="44">
        <f t="shared" si="241"/>
        <v>0.80042588312000007</v>
      </c>
      <c r="O1123" s="44">
        <f t="shared" si="242"/>
        <v>2.4595741168799998</v>
      </c>
      <c r="P1123" s="2">
        <v>1620261</v>
      </c>
      <c r="Q1123" s="193">
        <v>4.7895035669999997</v>
      </c>
      <c r="R1123" s="111">
        <v>0</v>
      </c>
      <c r="S1123" s="111">
        <v>0</v>
      </c>
      <c r="T1123" s="111">
        <v>0.245529412</v>
      </c>
      <c r="U1123" s="111">
        <v>0.754470588</v>
      </c>
      <c r="V1123" s="110">
        <f t="shared" si="243"/>
        <v>7.0501730103806226E-2</v>
      </c>
      <c r="W1123" s="110">
        <v>0.34159375000000003</v>
      </c>
      <c r="X1123" s="110">
        <v>0.271740127</v>
      </c>
      <c r="Y1123" s="110">
        <f t="shared" si="244"/>
        <v>0.27174012666883507</v>
      </c>
      <c r="Z1123" s="2" t="s">
        <v>532</v>
      </c>
      <c r="AA1123" s="2" t="s">
        <v>532</v>
      </c>
      <c r="AB1123" s="2">
        <v>0.22500000000000001</v>
      </c>
      <c r="AC1123" s="110">
        <v>0.28695089299999998</v>
      </c>
      <c r="AD1123" s="44">
        <f t="shared" si="245"/>
        <v>0</v>
      </c>
      <c r="AE1123" s="44">
        <f t="shared" si="246"/>
        <v>0</v>
      </c>
      <c r="AF1123" s="44">
        <f t="shared" si="247"/>
        <v>1.5776394156295204</v>
      </c>
      <c r="AG1123" s="44">
        <f t="shared" si="248"/>
        <v>6.1826064257284044</v>
      </c>
      <c r="AH1123" s="44">
        <f t="shared" si="249"/>
        <v>7.7602458413579249</v>
      </c>
      <c r="AI1123" s="44">
        <v>80.83</v>
      </c>
      <c r="AJ1123" s="111">
        <f t="shared" si="250"/>
        <v>9.6007000387949099E-2</v>
      </c>
      <c r="AK1123" s="2">
        <f t="shared" si="251"/>
        <v>1087</v>
      </c>
    </row>
    <row r="1124" spans="1:37">
      <c r="A1124" s="2">
        <v>106</v>
      </c>
      <c r="B1124" s="2" t="s">
        <v>161</v>
      </c>
      <c r="C1124" s="2" t="s">
        <v>19</v>
      </c>
      <c r="D1124" s="2" t="s">
        <v>419</v>
      </c>
      <c r="E1124" s="2" t="s">
        <v>1100</v>
      </c>
      <c r="F1124" s="2" t="s">
        <v>64</v>
      </c>
      <c r="H1124" s="2" t="s">
        <v>877</v>
      </c>
      <c r="I1124" s="2">
        <v>34799</v>
      </c>
      <c r="J1124" s="193">
        <v>1941</v>
      </c>
      <c r="K1124" s="110">
        <f t="shared" si="238"/>
        <v>5.577746486968016E-2</v>
      </c>
      <c r="L1124" s="44">
        <f t="shared" si="239"/>
        <v>0</v>
      </c>
      <c r="M1124" s="44">
        <f t="shared" si="240"/>
        <v>0</v>
      </c>
      <c r="N1124" s="44">
        <f t="shared" si="241"/>
        <v>2.844646670775</v>
      </c>
      <c r="O1124" s="44">
        <f t="shared" si="242"/>
        <v>6.8603533292249992</v>
      </c>
      <c r="P1124" s="2">
        <v>1160491</v>
      </c>
      <c r="Q1124" s="193">
        <v>19.785643111999999</v>
      </c>
      <c r="R1124" s="111">
        <v>0</v>
      </c>
      <c r="S1124" s="111">
        <v>0</v>
      </c>
      <c r="T1124" s="111">
        <v>0.29311145500000002</v>
      </c>
      <c r="U1124" s="111">
        <v>0.70688854499999998</v>
      </c>
      <c r="V1124" s="110">
        <f t="shared" si="243"/>
        <v>5.577746486968016E-2</v>
      </c>
      <c r="W1124" s="110">
        <v>0.34425</v>
      </c>
      <c r="X1124" s="110">
        <v>0.270079923</v>
      </c>
      <c r="Y1124" s="110">
        <f t="shared" si="244"/>
        <v>0.27007992320296292</v>
      </c>
      <c r="Z1124" s="2" t="s">
        <v>532</v>
      </c>
      <c r="AA1124" s="2" t="s">
        <v>532</v>
      </c>
      <c r="AB1124" s="2">
        <v>0.22500000000000001</v>
      </c>
      <c r="AC1124" s="110">
        <v>0.288772321</v>
      </c>
      <c r="AD1124" s="44">
        <f t="shared" si="245"/>
        <v>0</v>
      </c>
      <c r="AE1124" s="44">
        <f t="shared" si="246"/>
        <v>0</v>
      </c>
      <c r="AF1124" s="44">
        <f t="shared" si="247"/>
        <v>5.6067985880975257</v>
      </c>
      <c r="AG1124" s="44">
        <f t="shared" si="248"/>
        <v>17.354262146940933</v>
      </c>
      <c r="AH1124" s="44">
        <f t="shared" si="249"/>
        <v>22.961060735038458</v>
      </c>
      <c r="AI1124" s="44">
        <v>80.83</v>
      </c>
      <c r="AJ1124" s="111">
        <f t="shared" si="250"/>
        <v>0.28406607367361697</v>
      </c>
      <c r="AK1124" s="2">
        <f t="shared" si="251"/>
        <v>3235</v>
      </c>
    </row>
    <row r="1125" spans="1:37">
      <c r="A1125" s="2">
        <v>107</v>
      </c>
      <c r="B1125" s="2" t="s">
        <v>162</v>
      </c>
      <c r="C1125" s="2" t="s">
        <v>19</v>
      </c>
      <c r="D1125" s="2" t="s">
        <v>419</v>
      </c>
      <c r="E1125" s="2" t="s">
        <v>1100</v>
      </c>
      <c r="F1125" s="2" t="s">
        <v>64</v>
      </c>
      <c r="H1125" s="2" t="s">
        <v>877</v>
      </c>
      <c r="I1125" s="2">
        <v>226568</v>
      </c>
      <c r="J1125" s="193">
        <v>2088</v>
      </c>
      <c r="K1125" s="110">
        <f t="shared" si="238"/>
        <v>9.2157762790861901E-3</v>
      </c>
      <c r="L1125" s="44">
        <f t="shared" si="239"/>
        <v>0</v>
      </c>
      <c r="M1125" s="44">
        <f t="shared" si="240"/>
        <v>0.49436470404000005</v>
      </c>
      <c r="N1125" s="44">
        <f t="shared" si="241"/>
        <v>4.9932151268399991</v>
      </c>
      <c r="O1125" s="44">
        <f t="shared" si="242"/>
        <v>4.9524201691199998</v>
      </c>
      <c r="P1125" s="2">
        <v>1298457</v>
      </c>
      <c r="Q1125" s="193">
        <v>17.288607928000001</v>
      </c>
      <c r="R1125" s="111">
        <v>0</v>
      </c>
      <c r="S1125" s="111">
        <v>4.7352941000000003E-2</v>
      </c>
      <c r="T1125" s="111">
        <v>0.47827731099999998</v>
      </c>
      <c r="U1125" s="111">
        <v>0.47436974799999998</v>
      </c>
      <c r="V1125" s="110">
        <f t="shared" si="243"/>
        <v>8.779382168673423E-3</v>
      </c>
      <c r="W1125" s="110">
        <v>0.33946875000000004</v>
      </c>
      <c r="X1125" s="110">
        <v>0.25766234900000001</v>
      </c>
      <c r="Y1125" s="110">
        <f t="shared" si="244"/>
        <v>0.25374804360787495</v>
      </c>
      <c r="Z1125" s="2" t="s">
        <v>532</v>
      </c>
      <c r="AA1125" s="2">
        <v>0.17499999999999999</v>
      </c>
      <c r="AB1125" s="2">
        <v>0.22500000000000001</v>
      </c>
      <c r="AC1125" s="110">
        <v>0.29059374999999998</v>
      </c>
      <c r="AD1125" s="44">
        <f t="shared" si="245"/>
        <v>0</v>
      </c>
      <c r="AE1125" s="44">
        <f t="shared" si="246"/>
        <v>0.75786109129332002</v>
      </c>
      <c r="AF1125" s="44">
        <f t="shared" si="247"/>
        <v>9.8416270150016381</v>
      </c>
      <c r="AG1125" s="44">
        <f t="shared" si="248"/>
        <v>12.606886973037083</v>
      </c>
      <c r="AH1125" s="44">
        <f t="shared" si="249"/>
        <v>22.448513988038719</v>
      </c>
      <c r="AI1125" s="44">
        <v>80.83</v>
      </c>
      <c r="AJ1125" s="111">
        <f t="shared" si="250"/>
        <v>0.27772502768821872</v>
      </c>
      <c r="AK1125" s="2">
        <f t="shared" si="251"/>
        <v>3315</v>
      </c>
    </row>
    <row r="1126" spans="1:37">
      <c r="A1126" s="2">
        <v>108</v>
      </c>
      <c r="B1126" s="2" t="s">
        <v>163</v>
      </c>
      <c r="C1126" s="2" t="s">
        <v>19</v>
      </c>
      <c r="D1126" s="2" t="s">
        <v>419</v>
      </c>
      <c r="E1126" s="2" t="s">
        <v>1100</v>
      </c>
      <c r="F1126" s="2" t="s">
        <v>64</v>
      </c>
      <c r="H1126" s="2" t="s">
        <v>877</v>
      </c>
      <c r="I1126" s="2">
        <v>1019</v>
      </c>
      <c r="J1126" s="193">
        <v>5</v>
      </c>
      <c r="K1126" s="110">
        <f t="shared" si="238"/>
        <v>4.9067713444553487E-3</v>
      </c>
      <c r="L1126" s="44">
        <f t="shared" si="239"/>
        <v>0</v>
      </c>
      <c r="M1126" s="44">
        <f t="shared" si="240"/>
        <v>0</v>
      </c>
      <c r="N1126" s="44">
        <f t="shared" si="241"/>
        <v>0</v>
      </c>
      <c r="O1126" s="44">
        <f t="shared" si="242"/>
        <v>2.5000000000000001E-2</v>
      </c>
      <c r="P1126" s="2">
        <v>28983</v>
      </c>
      <c r="Q1126" s="193">
        <v>2.785859383</v>
      </c>
      <c r="R1126" s="111">
        <v>0</v>
      </c>
      <c r="S1126" s="111">
        <v>0</v>
      </c>
      <c r="T1126" s="111">
        <v>0</v>
      </c>
      <c r="U1126" s="111">
        <v>1</v>
      </c>
      <c r="V1126" s="110">
        <f t="shared" si="243"/>
        <v>4.9067713444553487E-3</v>
      </c>
      <c r="W1126" s="110">
        <v>0.44306249999999997</v>
      </c>
      <c r="X1126" s="110">
        <v>0.3686875</v>
      </c>
      <c r="Y1126" s="110">
        <f t="shared" si="244"/>
        <v>0.3686875</v>
      </c>
      <c r="Z1126" s="2" t="s">
        <v>532</v>
      </c>
      <c r="AA1126" s="2" t="s">
        <v>532</v>
      </c>
      <c r="AB1126" s="2" t="s">
        <v>532</v>
      </c>
      <c r="AC1126" s="110">
        <v>0.3686875</v>
      </c>
      <c r="AD1126" s="44">
        <f t="shared" si="245"/>
        <v>0</v>
      </c>
      <c r="AE1126" s="44">
        <f t="shared" si="246"/>
        <v>0</v>
      </c>
      <c r="AF1126" s="44">
        <f t="shared" si="247"/>
        <v>0</v>
      </c>
      <c r="AG1126" s="44">
        <f t="shared" si="248"/>
        <v>8.074256249999999E-2</v>
      </c>
      <c r="AH1126" s="44">
        <f t="shared" si="249"/>
        <v>8.074256249999999E-2</v>
      </c>
      <c r="AI1126" s="44">
        <v>80.83</v>
      </c>
      <c r="AJ1126" s="111">
        <f t="shared" si="250"/>
        <v>9.9891825436100438E-4</v>
      </c>
      <c r="AK1126" s="2">
        <f t="shared" si="251"/>
        <v>8</v>
      </c>
    </row>
    <row r="1127" spans="1:37">
      <c r="A1127" s="2">
        <v>109</v>
      </c>
      <c r="B1127" s="2" t="s">
        <v>164</v>
      </c>
      <c r="C1127" s="2" t="s">
        <v>18</v>
      </c>
      <c r="D1127" s="2" t="s">
        <v>420</v>
      </c>
      <c r="E1127" s="2" t="s">
        <v>1100</v>
      </c>
      <c r="F1127" s="2" t="s">
        <v>64</v>
      </c>
      <c r="H1127" s="2" t="s">
        <v>877</v>
      </c>
      <c r="I1127" s="2">
        <v>12055</v>
      </c>
      <c r="J1127" s="193">
        <v>2136</v>
      </c>
      <c r="K1127" s="110">
        <f t="shared" si="238"/>
        <v>0.17718788884280381</v>
      </c>
      <c r="L1127" s="44">
        <f t="shared" si="239"/>
        <v>0</v>
      </c>
      <c r="M1127" s="44">
        <f t="shared" si="240"/>
        <v>0</v>
      </c>
      <c r="N1127" s="44">
        <f t="shared" si="241"/>
        <v>4.6489411802399996</v>
      </c>
      <c r="O1127" s="44">
        <f t="shared" si="242"/>
        <v>6.031058819760001</v>
      </c>
      <c r="P1127" s="2">
        <v>12142802</v>
      </c>
      <c r="Q1127" s="193">
        <v>1.9006075769999999</v>
      </c>
      <c r="R1127" s="111">
        <v>0</v>
      </c>
      <c r="S1127" s="111">
        <v>0</v>
      </c>
      <c r="T1127" s="111">
        <v>0.43529411800000001</v>
      </c>
      <c r="U1127" s="111">
        <v>0.56470588200000005</v>
      </c>
      <c r="V1127" s="110">
        <f t="shared" si="243"/>
        <v>0.17718788884280381</v>
      </c>
      <c r="W1127" s="110">
        <v>0.27890624999999997</v>
      </c>
      <c r="X1127" s="110">
        <v>0.246681176</v>
      </c>
      <c r="Y1127" s="110">
        <f t="shared" si="244"/>
        <v>0.24668117645703752</v>
      </c>
      <c r="Z1127" s="2" t="s">
        <v>532</v>
      </c>
      <c r="AA1127" s="2" t="s">
        <v>532</v>
      </c>
      <c r="AB1127" s="2">
        <v>0.22500000000000001</v>
      </c>
      <c r="AC1127" s="110">
        <v>0.26339374999999998</v>
      </c>
      <c r="AD1127" s="44">
        <f t="shared" si="245"/>
        <v>0</v>
      </c>
      <c r="AE1127" s="44">
        <f t="shared" si="246"/>
        <v>0</v>
      </c>
      <c r="AF1127" s="44">
        <f t="shared" si="247"/>
        <v>9.1630630662530397</v>
      </c>
      <c r="AG1127" s="44">
        <f t="shared" si="248"/>
        <v>13.915638423302727</v>
      </c>
      <c r="AH1127" s="44">
        <f t="shared" si="249"/>
        <v>23.078701489555769</v>
      </c>
      <c r="AI1127" s="44">
        <v>442.37194444400001</v>
      </c>
      <c r="AJ1127" s="111">
        <f t="shared" si="250"/>
        <v>5.2170355239328038E-2</v>
      </c>
      <c r="AK1127" s="2">
        <f t="shared" si="251"/>
        <v>3560</v>
      </c>
    </row>
    <row r="1128" spans="1:37">
      <c r="A1128" s="2">
        <v>110</v>
      </c>
      <c r="B1128" s="2" t="s">
        <v>165</v>
      </c>
      <c r="C1128" s="2" t="s">
        <v>18</v>
      </c>
      <c r="D1128" s="2" t="s">
        <v>420</v>
      </c>
      <c r="E1128" s="2" t="s">
        <v>1100</v>
      </c>
      <c r="F1128" s="2" t="s">
        <v>64</v>
      </c>
      <c r="H1128" s="2" t="s">
        <v>877</v>
      </c>
      <c r="I1128" s="2">
        <v>25710</v>
      </c>
      <c r="J1128" s="193">
        <v>11471</v>
      </c>
      <c r="K1128" s="110">
        <f t="shared" si="238"/>
        <v>0.44616880591209646</v>
      </c>
      <c r="L1128" s="44">
        <f t="shared" si="239"/>
        <v>0</v>
      </c>
      <c r="M1128" s="44">
        <f t="shared" si="240"/>
        <v>0</v>
      </c>
      <c r="N1128" s="44">
        <f t="shared" si="241"/>
        <v>33.26283288402</v>
      </c>
      <c r="O1128" s="44">
        <f t="shared" si="242"/>
        <v>24.092167115980004</v>
      </c>
      <c r="P1128" s="2">
        <v>1339568</v>
      </c>
      <c r="Q1128" s="193">
        <v>90.204956010000004</v>
      </c>
      <c r="R1128" s="111">
        <v>0</v>
      </c>
      <c r="S1128" s="111">
        <v>0</v>
      </c>
      <c r="T1128" s="111">
        <v>0.57994652400000002</v>
      </c>
      <c r="U1128" s="111">
        <v>0.42005347599999998</v>
      </c>
      <c r="V1128" s="110">
        <f t="shared" si="243"/>
        <v>0.44616880591209646</v>
      </c>
      <c r="W1128" s="110">
        <v>0.27359375000000002</v>
      </c>
      <c r="X1128" s="110">
        <v>0.24050259900000001</v>
      </c>
      <c r="Y1128" s="110">
        <f t="shared" si="244"/>
        <v>0.24050259859862499</v>
      </c>
      <c r="Z1128" s="2" t="s">
        <v>532</v>
      </c>
      <c r="AA1128" s="2" t="s">
        <v>532</v>
      </c>
      <c r="AB1128" s="2">
        <v>0.22500000000000001</v>
      </c>
      <c r="AC1128" s="110">
        <v>0.26190625000000001</v>
      </c>
      <c r="AD1128" s="44">
        <f t="shared" si="245"/>
        <v>0</v>
      </c>
      <c r="AE1128" s="44">
        <f t="shared" si="246"/>
        <v>0</v>
      </c>
      <c r="AF1128" s="44">
        <f t="shared" si="247"/>
        <v>65.561043614403417</v>
      </c>
      <c r="AG1128" s="44">
        <f t="shared" si="248"/>
        <v>55.274628898984034</v>
      </c>
      <c r="AH1128" s="44">
        <f t="shared" si="249"/>
        <v>120.83567251338745</v>
      </c>
      <c r="AI1128" s="44">
        <v>442.37194444400001</v>
      </c>
      <c r="AJ1128" s="111">
        <f t="shared" si="250"/>
        <v>0.27315401446911619</v>
      </c>
      <c r="AK1128" s="2">
        <f t="shared" si="251"/>
        <v>19118</v>
      </c>
    </row>
    <row r="1129" spans="1:37">
      <c r="A1129" s="2">
        <v>111</v>
      </c>
      <c r="B1129" s="2" t="s">
        <v>166</v>
      </c>
      <c r="C1129" s="2" t="s">
        <v>18</v>
      </c>
      <c r="D1129" s="2" t="s">
        <v>420</v>
      </c>
      <c r="E1129" s="2" t="s">
        <v>1100</v>
      </c>
      <c r="F1129" s="2" t="s">
        <v>64</v>
      </c>
      <c r="H1129" s="2" t="s">
        <v>877</v>
      </c>
      <c r="I1129" s="2">
        <v>19459</v>
      </c>
      <c r="J1129" s="193">
        <v>8694</v>
      </c>
      <c r="K1129" s="110">
        <f t="shared" si="238"/>
        <v>0.4467855491032427</v>
      </c>
      <c r="L1129" s="44">
        <f t="shared" si="239"/>
        <v>0</v>
      </c>
      <c r="M1129" s="44">
        <f t="shared" si="240"/>
        <v>0</v>
      </c>
      <c r="N1129" s="44">
        <f t="shared" si="241"/>
        <v>8.8683449116500004</v>
      </c>
      <c r="O1129" s="44">
        <f t="shared" si="242"/>
        <v>34.60165508835</v>
      </c>
      <c r="P1129" s="2">
        <v>1935561</v>
      </c>
      <c r="Q1129" s="193">
        <v>53.884278803000001</v>
      </c>
      <c r="R1129" s="111">
        <v>0</v>
      </c>
      <c r="S1129" s="111">
        <v>0</v>
      </c>
      <c r="T1129" s="111">
        <v>0.20401069499999999</v>
      </c>
      <c r="U1129" s="111">
        <v>0.79598930499999998</v>
      </c>
      <c r="V1129" s="110">
        <f t="shared" si="243"/>
        <v>0.4467855491032427</v>
      </c>
      <c r="W1129" s="110">
        <v>0.31609374999999995</v>
      </c>
      <c r="X1129" s="110">
        <v>0.27388937899999999</v>
      </c>
      <c r="Y1129" s="110">
        <f t="shared" si="244"/>
        <v>0.2738893789449181</v>
      </c>
      <c r="Z1129" s="2" t="s">
        <v>532</v>
      </c>
      <c r="AA1129" s="2" t="s">
        <v>532</v>
      </c>
      <c r="AB1129" s="2">
        <v>0.22500000000000001</v>
      </c>
      <c r="AC1129" s="110">
        <v>0.286419643</v>
      </c>
      <c r="AD1129" s="44">
        <f t="shared" si="245"/>
        <v>0</v>
      </c>
      <c r="AE1129" s="44">
        <f t="shared" si="246"/>
        <v>0</v>
      </c>
      <c r="AF1129" s="44">
        <f t="shared" si="247"/>
        <v>17.479507820862153</v>
      </c>
      <c r="AG1129" s="44">
        <f t="shared" si="248"/>
        <v>86.816800791101613</v>
      </c>
      <c r="AH1129" s="44">
        <f t="shared" si="249"/>
        <v>104.29630861196377</v>
      </c>
      <c r="AI1129" s="44">
        <v>442.37194444400001</v>
      </c>
      <c r="AJ1129" s="111">
        <f t="shared" si="250"/>
        <v>0.23576610117770855</v>
      </c>
      <c r="AK1129" s="2">
        <f t="shared" si="251"/>
        <v>14490</v>
      </c>
    </row>
    <row r="1130" spans="1:37">
      <c r="A1130" s="2">
        <v>112</v>
      </c>
      <c r="B1130" s="2" t="s">
        <v>167</v>
      </c>
      <c r="C1130" s="2" t="s">
        <v>18</v>
      </c>
      <c r="D1130" s="2" t="s">
        <v>420</v>
      </c>
      <c r="E1130" s="2" t="s">
        <v>1100</v>
      </c>
      <c r="F1130" s="2" t="s">
        <v>64</v>
      </c>
      <c r="H1130" s="2" t="s">
        <v>877</v>
      </c>
      <c r="I1130" s="2">
        <v>12325</v>
      </c>
      <c r="J1130" s="193">
        <v>3902</v>
      </c>
      <c r="K1130" s="110">
        <f t="shared" si="238"/>
        <v>0.31659229208924949</v>
      </c>
      <c r="L1130" s="44">
        <f t="shared" si="239"/>
        <v>0</v>
      </c>
      <c r="M1130" s="44">
        <f t="shared" si="240"/>
        <v>0</v>
      </c>
      <c r="N1130" s="44">
        <f t="shared" si="241"/>
        <v>0</v>
      </c>
      <c r="O1130" s="44">
        <f t="shared" si="242"/>
        <v>19.510000000000002</v>
      </c>
      <c r="P1130" s="2">
        <v>1864114</v>
      </c>
      <c r="Q1130" s="193">
        <v>27.675092420999999</v>
      </c>
      <c r="R1130" s="111">
        <v>0</v>
      </c>
      <c r="S1130" s="111">
        <v>0</v>
      </c>
      <c r="T1130" s="111">
        <v>0</v>
      </c>
      <c r="U1130" s="111">
        <v>1</v>
      </c>
      <c r="V1130" s="110">
        <f t="shared" si="243"/>
        <v>0.31659229208924949</v>
      </c>
      <c r="W1130" s="110">
        <v>0.36231249999999998</v>
      </c>
      <c r="X1130" s="110">
        <v>0.30185624999999999</v>
      </c>
      <c r="Y1130" s="110">
        <f t="shared" si="244"/>
        <v>0.30185624999999999</v>
      </c>
      <c r="Z1130" s="2" t="s">
        <v>532</v>
      </c>
      <c r="AA1130" s="2" t="s">
        <v>532</v>
      </c>
      <c r="AB1130" s="2" t="s">
        <v>532</v>
      </c>
      <c r="AC1130" s="110">
        <v>0.30185624999999999</v>
      </c>
      <c r="AD1130" s="44">
        <f t="shared" si="245"/>
        <v>0</v>
      </c>
      <c r="AE1130" s="44">
        <f t="shared" si="246"/>
        <v>0</v>
      </c>
      <c r="AF1130" s="44">
        <f t="shared" si="247"/>
        <v>0</v>
      </c>
      <c r="AG1130" s="44">
        <f t="shared" si="248"/>
        <v>51.589527232500004</v>
      </c>
      <c r="AH1130" s="44">
        <f t="shared" si="249"/>
        <v>51.589527232500004</v>
      </c>
      <c r="AI1130" s="44">
        <v>442.37194444400001</v>
      </c>
      <c r="AJ1130" s="111">
        <f t="shared" si="250"/>
        <v>0.11662025108156636</v>
      </c>
      <c r="AK1130" s="2">
        <f t="shared" si="251"/>
        <v>6503</v>
      </c>
    </row>
    <row r="1131" spans="1:37">
      <c r="A1131" s="2">
        <v>113</v>
      </c>
      <c r="B1131" s="2" t="s">
        <v>168</v>
      </c>
      <c r="C1131" s="2" t="s">
        <v>18</v>
      </c>
      <c r="D1131" s="2" t="s">
        <v>420</v>
      </c>
      <c r="E1131" s="2" t="s">
        <v>1100</v>
      </c>
      <c r="F1131" s="2" t="s">
        <v>64</v>
      </c>
      <c r="H1131" s="2" t="s">
        <v>877</v>
      </c>
      <c r="I1131" s="2">
        <v>39565</v>
      </c>
      <c r="J1131" s="193">
        <v>19051</v>
      </c>
      <c r="K1131" s="110">
        <f t="shared" si="238"/>
        <v>0.48151143687602677</v>
      </c>
      <c r="L1131" s="44">
        <f t="shared" si="239"/>
        <v>0</v>
      </c>
      <c r="M1131" s="44">
        <f t="shared" si="240"/>
        <v>0</v>
      </c>
      <c r="N1131" s="44">
        <f t="shared" si="241"/>
        <v>30.577655427764999</v>
      </c>
      <c r="O1131" s="44">
        <f t="shared" si="242"/>
        <v>64.677344572235</v>
      </c>
      <c r="P1131" s="2">
        <v>2587004</v>
      </c>
      <c r="Q1131" s="193">
        <v>84.211193059999999</v>
      </c>
      <c r="R1131" s="111">
        <v>0</v>
      </c>
      <c r="S1131" s="111">
        <v>0</v>
      </c>
      <c r="T1131" s="111">
        <v>0.321008403</v>
      </c>
      <c r="U1131" s="111">
        <v>0.678991597</v>
      </c>
      <c r="V1131" s="110">
        <f t="shared" si="243"/>
        <v>0.48151143687602677</v>
      </c>
      <c r="W1131" s="110">
        <v>0.30121874999999998</v>
      </c>
      <c r="X1131" s="110">
        <v>0.261080859</v>
      </c>
      <c r="Y1131" s="110">
        <f t="shared" si="244"/>
        <v>0.26108085910491574</v>
      </c>
      <c r="Z1131" s="2" t="s">
        <v>532</v>
      </c>
      <c r="AA1131" s="2" t="s">
        <v>532</v>
      </c>
      <c r="AB1131" s="2">
        <v>0.22500000000000001</v>
      </c>
      <c r="AC1131" s="110">
        <v>0.278138889</v>
      </c>
      <c r="AD1131" s="44">
        <f t="shared" si="245"/>
        <v>0</v>
      </c>
      <c r="AE1131" s="44">
        <f t="shared" si="246"/>
        <v>0</v>
      </c>
      <c r="AF1131" s="44">
        <f t="shared" si="247"/>
        <v>60.268558848124812</v>
      </c>
      <c r="AG1131" s="44">
        <f t="shared" si="248"/>
        <v>157.58613452205461</v>
      </c>
      <c r="AH1131" s="44">
        <f t="shared" si="249"/>
        <v>217.8546933701794</v>
      </c>
      <c r="AI1131" s="44">
        <v>442.37194444400001</v>
      </c>
      <c r="AJ1131" s="111">
        <f t="shared" si="250"/>
        <v>0.49246950695300634</v>
      </c>
      <c r="AK1131" s="2">
        <f t="shared" si="251"/>
        <v>31752</v>
      </c>
    </row>
    <row r="1132" spans="1:37">
      <c r="A1132" s="2">
        <v>114</v>
      </c>
      <c r="B1132" s="2" t="s">
        <v>169</v>
      </c>
      <c r="C1132" s="2" t="s">
        <v>18</v>
      </c>
      <c r="D1132" s="2" t="s">
        <v>420</v>
      </c>
      <c r="E1132" s="2" t="s">
        <v>1100</v>
      </c>
      <c r="F1132" s="2" t="s">
        <v>64</v>
      </c>
      <c r="H1132" s="2" t="s">
        <v>877</v>
      </c>
      <c r="I1132" s="2">
        <v>17715</v>
      </c>
      <c r="J1132" s="2">
        <v>7557</v>
      </c>
      <c r="K1132" s="110">
        <f t="shared" si="238"/>
        <v>0.42658763759525825</v>
      </c>
      <c r="L1132" s="44">
        <f t="shared" si="239"/>
        <v>0</v>
      </c>
      <c r="M1132" s="44">
        <f t="shared" si="240"/>
        <v>0</v>
      </c>
      <c r="N1132" s="44">
        <f t="shared" si="241"/>
        <v>0</v>
      </c>
      <c r="O1132" s="44">
        <f t="shared" si="242"/>
        <v>37.784999999999997</v>
      </c>
      <c r="P1132" s="2">
        <v>1479133</v>
      </c>
      <c r="Q1132" s="2">
        <v>71.507382476999993</v>
      </c>
      <c r="R1132" s="111">
        <v>0</v>
      </c>
      <c r="S1132" s="111">
        <v>0</v>
      </c>
      <c r="T1132" s="111">
        <v>0</v>
      </c>
      <c r="U1132" s="111">
        <v>1</v>
      </c>
      <c r="V1132" s="110">
        <f t="shared" si="243"/>
        <v>0.42658763759525825</v>
      </c>
      <c r="W1132" s="110">
        <v>0.39365624999999999</v>
      </c>
      <c r="X1132" s="110">
        <v>0.31954687500000001</v>
      </c>
      <c r="Y1132" s="110">
        <f t="shared" si="244"/>
        <v>0.31954687500000001</v>
      </c>
      <c r="Z1132" s="2" t="s">
        <v>532</v>
      </c>
      <c r="AA1132" s="2" t="s">
        <v>532</v>
      </c>
      <c r="AB1132" s="2" t="s">
        <v>532</v>
      </c>
      <c r="AC1132" s="110">
        <v>0.31954687500000001</v>
      </c>
      <c r="AD1132" s="44">
        <f t="shared" si="245"/>
        <v>0</v>
      </c>
      <c r="AE1132" s="44">
        <f t="shared" si="246"/>
        <v>0</v>
      </c>
      <c r="AF1132" s="44">
        <f t="shared" si="247"/>
        <v>0</v>
      </c>
      <c r="AG1132" s="44">
        <f t="shared" si="248"/>
        <v>105.76892916562498</v>
      </c>
      <c r="AH1132" s="44">
        <f t="shared" si="249"/>
        <v>105.76892916562498</v>
      </c>
      <c r="AI1132" s="44">
        <v>442.37194444400001</v>
      </c>
      <c r="AJ1132" s="111">
        <f t="shared" si="250"/>
        <v>0.23909502059078772</v>
      </c>
      <c r="AK1132" s="2">
        <f t="shared" si="251"/>
        <v>12595</v>
      </c>
    </row>
    <row r="1133" spans="1:37">
      <c r="A1133" s="2">
        <v>115</v>
      </c>
      <c r="B1133" s="2" t="s">
        <v>170</v>
      </c>
      <c r="C1133" s="2" t="s">
        <v>18</v>
      </c>
      <c r="D1133" s="2" t="s">
        <v>420</v>
      </c>
      <c r="E1133" s="2" t="s">
        <v>1100</v>
      </c>
      <c r="F1133" s="2" t="s">
        <v>64</v>
      </c>
      <c r="H1133" s="2" t="s">
        <v>877</v>
      </c>
      <c r="I1133" s="2">
        <v>31764</v>
      </c>
      <c r="J1133" s="2">
        <v>13088</v>
      </c>
      <c r="K1133" s="110">
        <f t="shared" si="238"/>
        <v>0.41203878604709732</v>
      </c>
      <c r="L1133" s="44">
        <f t="shared" si="239"/>
        <v>0</v>
      </c>
      <c r="M1133" s="44">
        <f t="shared" si="240"/>
        <v>0</v>
      </c>
      <c r="N1133" s="44">
        <f t="shared" si="241"/>
        <v>39.020879275200002</v>
      </c>
      <c r="O1133" s="44">
        <f t="shared" si="242"/>
        <v>26.419120724799999</v>
      </c>
      <c r="P1133" s="2">
        <v>1640685</v>
      </c>
      <c r="Q1133" s="2">
        <v>84.270409379</v>
      </c>
      <c r="R1133" s="111">
        <v>0</v>
      </c>
      <c r="S1133" s="111">
        <v>0</v>
      </c>
      <c r="T1133" s="111">
        <v>0.59628482999999999</v>
      </c>
      <c r="U1133" s="111">
        <v>0.40371517000000001</v>
      </c>
      <c r="V1133" s="110">
        <f t="shared" si="243"/>
        <v>0.41203878604709732</v>
      </c>
      <c r="W1133" s="110">
        <v>0.28634374999999995</v>
      </c>
      <c r="X1133" s="110">
        <v>0.24118645499999999</v>
      </c>
      <c r="Y1133" s="110">
        <f t="shared" si="244"/>
        <v>0.2411864550971875</v>
      </c>
      <c r="Z1133" s="2" t="s">
        <v>532</v>
      </c>
      <c r="AA1133" s="2" t="s">
        <v>532</v>
      </c>
      <c r="AB1133" s="2">
        <v>0.22500000000000001</v>
      </c>
      <c r="AC1133" s="110">
        <v>0.26509375000000002</v>
      </c>
      <c r="AD1133" s="44">
        <f t="shared" si="245"/>
        <v>0</v>
      </c>
      <c r="AE1133" s="44">
        <f t="shared" si="246"/>
        <v>0</v>
      </c>
      <c r="AF1133" s="44">
        <f t="shared" si="247"/>
        <v>76.910153051419201</v>
      </c>
      <c r="AG1133" s="44">
        <f t="shared" si="248"/>
        <v>61.351043553445962</v>
      </c>
      <c r="AH1133" s="44">
        <f t="shared" si="249"/>
        <v>138.26119660486518</v>
      </c>
      <c r="AI1133" s="44">
        <v>442.37194444400001</v>
      </c>
      <c r="AJ1133" s="111">
        <f t="shared" si="250"/>
        <v>0.31254512936764167</v>
      </c>
      <c r="AK1133" s="2">
        <f t="shared" si="251"/>
        <v>21813</v>
      </c>
    </row>
    <row r="1134" spans="1:37">
      <c r="A1134" s="2">
        <v>116</v>
      </c>
      <c r="B1134" s="2" t="s">
        <v>171</v>
      </c>
      <c r="C1134" s="2" t="s">
        <v>18</v>
      </c>
      <c r="D1134" s="2" t="s">
        <v>420</v>
      </c>
      <c r="E1134" s="2" t="s">
        <v>1100</v>
      </c>
      <c r="F1134" s="2" t="s">
        <v>64</v>
      </c>
      <c r="H1134" s="2" t="s">
        <v>877</v>
      </c>
      <c r="I1134" s="2">
        <v>12434</v>
      </c>
      <c r="J1134" s="2">
        <v>4410</v>
      </c>
      <c r="K1134" s="110">
        <f t="shared" si="238"/>
        <v>0.35467267170661093</v>
      </c>
      <c r="L1134" s="44">
        <f t="shared" si="239"/>
        <v>0</v>
      </c>
      <c r="M1134" s="44">
        <f t="shared" si="240"/>
        <v>0</v>
      </c>
      <c r="N1134" s="44">
        <f t="shared" si="241"/>
        <v>4.6994655645000005</v>
      </c>
      <c r="O1134" s="44">
        <f t="shared" si="242"/>
        <v>17.350534435500002</v>
      </c>
      <c r="P1134" s="2">
        <v>4094748</v>
      </c>
      <c r="Q1134" s="2">
        <v>13.138612926</v>
      </c>
      <c r="R1134" s="111">
        <v>0</v>
      </c>
      <c r="S1134" s="111">
        <v>0</v>
      </c>
      <c r="T1134" s="111">
        <v>0.21312769000000001</v>
      </c>
      <c r="U1134" s="111">
        <v>0.78687231000000002</v>
      </c>
      <c r="V1134" s="110">
        <f t="shared" si="243"/>
        <v>0.35467267170661093</v>
      </c>
      <c r="W1134" s="110">
        <v>0.31290625</v>
      </c>
      <c r="X1134" s="110">
        <v>0.278524881</v>
      </c>
      <c r="Y1134" s="110">
        <f t="shared" si="244"/>
        <v>0.27852488085683152</v>
      </c>
      <c r="Z1134" s="2" t="s">
        <v>532</v>
      </c>
      <c r="AA1134" s="2" t="s">
        <v>532</v>
      </c>
      <c r="AB1134" s="2">
        <v>0.22500000000000001</v>
      </c>
      <c r="AC1134" s="110">
        <v>0.29302232099999997</v>
      </c>
      <c r="AD1134" s="44">
        <f t="shared" si="245"/>
        <v>0</v>
      </c>
      <c r="AE1134" s="44">
        <f t="shared" si="246"/>
        <v>0</v>
      </c>
      <c r="AF1134" s="44">
        <f t="shared" si="247"/>
        <v>9.2626466276295005</v>
      </c>
      <c r="AG1134" s="44">
        <f t="shared" si="248"/>
        <v>44.536662308914366</v>
      </c>
      <c r="AH1134" s="44">
        <f t="shared" si="249"/>
        <v>53.799308936543866</v>
      </c>
      <c r="AI1134" s="44">
        <v>442.37194444400001</v>
      </c>
      <c r="AJ1134" s="111">
        <f t="shared" si="250"/>
        <v>0.12161555363589369</v>
      </c>
      <c r="AK1134" s="2">
        <f t="shared" si="251"/>
        <v>7350</v>
      </c>
    </row>
    <row r="1135" spans="1:37">
      <c r="A1135" s="2">
        <v>117</v>
      </c>
      <c r="B1135" s="2" t="s">
        <v>172</v>
      </c>
      <c r="C1135" s="2" t="s">
        <v>18</v>
      </c>
      <c r="D1135" s="2" t="s">
        <v>420</v>
      </c>
      <c r="E1135" s="2" t="s">
        <v>1100</v>
      </c>
      <c r="F1135" s="2" t="s">
        <v>64</v>
      </c>
      <c r="H1135" s="2" t="s">
        <v>877</v>
      </c>
      <c r="I1135" s="2">
        <v>23662</v>
      </c>
      <c r="J1135" s="2">
        <v>7344</v>
      </c>
      <c r="K1135" s="110">
        <f t="shared" si="238"/>
        <v>0.31037105908207252</v>
      </c>
      <c r="L1135" s="44">
        <f t="shared" si="239"/>
        <v>0</v>
      </c>
      <c r="M1135" s="44">
        <f t="shared" si="240"/>
        <v>17.046947365920001</v>
      </c>
      <c r="N1135" s="44">
        <f t="shared" si="241"/>
        <v>19.673052634079998</v>
      </c>
      <c r="O1135" s="44">
        <f t="shared" si="242"/>
        <v>0</v>
      </c>
      <c r="P1135" s="2">
        <v>2333587</v>
      </c>
      <c r="Q1135" s="2">
        <v>16.616302172000001</v>
      </c>
      <c r="R1135" s="111">
        <v>0</v>
      </c>
      <c r="S1135" s="111">
        <v>0.46424148599999998</v>
      </c>
      <c r="T1135" s="111">
        <v>0.53575851399999996</v>
      </c>
      <c r="U1135" s="111">
        <v>0</v>
      </c>
      <c r="V1135" s="110">
        <f t="shared" si="243"/>
        <v>0.16628393740241737</v>
      </c>
      <c r="W1135" s="110">
        <v>0.24384375</v>
      </c>
      <c r="X1135" s="110">
        <v>0.22500000000000001</v>
      </c>
      <c r="Y1135" s="110">
        <f t="shared" si="244"/>
        <v>0.20178792569999998</v>
      </c>
      <c r="Z1135" s="2" t="s">
        <v>532</v>
      </c>
      <c r="AA1135" s="2">
        <v>0.17499999999999999</v>
      </c>
      <c r="AB1135" s="2">
        <v>0.22500000000000001</v>
      </c>
      <c r="AC1135" s="110"/>
      <c r="AD1135" s="44">
        <f t="shared" si="245"/>
        <v>0</v>
      </c>
      <c r="AE1135" s="44">
        <f t="shared" si="246"/>
        <v>26.132970311955361</v>
      </c>
      <c r="AF1135" s="44">
        <f t="shared" si="247"/>
        <v>38.775586741771676</v>
      </c>
      <c r="AG1135" s="44">
        <f t="shared" si="248"/>
        <v>0</v>
      </c>
      <c r="AH1135" s="44">
        <f t="shared" si="249"/>
        <v>38.775586741771676</v>
      </c>
      <c r="AI1135" s="44">
        <v>442.37194444400001</v>
      </c>
      <c r="AJ1135" s="111">
        <f t="shared" si="250"/>
        <v>8.765381084577413E-2</v>
      </c>
      <c r="AK1135" s="2">
        <f t="shared" si="251"/>
        <v>6558</v>
      </c>
    </row>
    <row r="1136" spans="1:37">
      <c r="A1136" s="2">
        <v>118</v>
      </c>
      <c r="B1136" s="2" t="s">
        <v>173</v>
      </c>
      <c r="C1136" s="2" t="s">
        <v>18</v>
      </c>
      <c r="D1136" s="2" t="s">
        <v>420</v>
      </c>
      <c r="E1136" s="2" t="s">
        <v>1100</v>
      </c>
      <c r="F1136" s="2" t="s">
        <v>64</v>
      </c>
      <c r="H1136" s="2" t="s">
        <v>877</v>
      </c>
      <c r="I1136" s="2">
        <v>8313</v>
      </c>
      <c r="J1136" s="2">
        <v>1344</v>
      </c>
      <c r="K1136" s="110">
        <f t="shared" si="238"/>
        <v>0.16167448574521834</v>
      </c>
      <c r="L1136" s="44">
        <f t="shared" si="239"/>
        <v>0</v>
      </c>
      <c r="M1136" s="44">
        <f t="shared" si="240"/>
        <v>5.5209411734399998</v>
      </c>
      <c r="N1136" s="44">
        <f t="shared" si="241"/>
        <v>1.19905882656</v>
      </c>
      <c r="O1136" s="44">
        <f t="shared" si="242"/>
        <v>0</v>
      </c>
      <c r="P1136" s="2">
        <v>1885149</v>
      </c>
      <c r="Q1136" s="2">
        <v>1.253664798</v>
      </c>
      <c r="R1136" s="111">
        <v>0</v>
      </c>
      <c r="S1136" s="111">
        <v>0.821568627</v>
      </c>
      <c r="T1136" s="111">
        <v>0.178431373</v>
      </c>
      <c r="U1136" s="111">
        <v>0</v>
      </c>
      <c r="V1136" s="110">
        <f t="shared" si="243"/>
        <v>2.8847800470588238E-2</v>
      </c>
      <c r="W1136" s="110">
        <v>0.22500000000000001</v>
      </c>
      <c r="X1136" s="110">
        <v>0.22500000000000001</v>
      </c>
      <c r="Y1136" s="110">
        <f t="shared" si="244"/>
        <v>0.18392156865000001</v>
      </c>
      <c r="Z1136" s="2" t="s">
        <v>532</v>
      </c>
      <c r="AA1136" s="2">
        <v>0.17499999999999999</v>
      </c>
      <c r="AB1136" s="2">
        <v>0.22500000000000001</v>
      </c>
      <c r="AC1136" s="110"/>
      <c r="AD1136" s="44">
        <f t="shared" si="245"/>
        <v>0</v>
      </c>
      <c r="AE1136" s="44">
        <f t="shared" si="246"/>
        <v>8.4636028188835191</v>
      </c>
      <c r="AF1136" s="44">
        <f t="shared" si="247"/>
        <v>2.3633449471497596</v>
      </c>
      <c r="AG1136" s="44">
        <f t="shared" si="248"/>
        <v>0</v>
      </c>
      <c r="AH1136" s="44">
        <f t="shared" si="249"/>
        <v>2.3633449471497596</v>
      </c>
      <c r="AI1136" s="44">
        <v>442.37194444400001</v>
      </c>
      <c r="AJ1136" s="111">
        <f t="shared" si="250"/>
        <v>5.3424385900424937E-3</v>
      </c>
      <c r="AK1136" s="2">
        <f t="shared" si="251"/>
        <v>400</v>
      </c>
    </row>
    <row r="1137" spans="1:37">
      <c r="A1137" s="2">
        <v>119</v>
      </c>
      <c r="B1137" s="2" t="s">
        <v>174</v>
      </c>
      <c r="C1137" s="2" t="s">
        <v>18</v>
      </c>
      <c r="D1137" s="2" t="s">
        <v>420</v>
      </c>
      <c r="E1137" s="2" t="s">
        <v>1100</v>
      </c>
      <c r="F1137" s="2" t="s">
        <v>64</v>
      </c>
      <c r="H1137" s="2" t="s">
        <v>877</v>
      </c>
      <c r="I1137" s="2">
        <v>16322</v>
      </c>
      <c r="J1137" s="2">
        <v>3719</v>
      </c>
      <c r="K1137" s="110">
        <f t="shared" si="238"/>
        <v>0.22785197892415146</v>
      </c>
      <c r="L1137" s="44">
        <f t="shared" si="239"/>
        <v>0</v>
      </c>
      <c r="M1137" s="44">
        <f t="shared" si="240"/>
        <v>6.9382357965400008</v>
      </c>
      <c r="N1137" s="44">
        <f t="shared" si="241"/>
        <v>9.4062222873200003</v>
      </c>
      <c r="O1137" s="44">
        <f t="shared" si="242"/>
        <v>2.25054191614</v>
      </c>
      <c r="P1137" s="2">
        <v>1179465</v>
      </c>
      <c r="Q1137" s="2">
        <v>19.972149398999999</v>
      </c>
      <c r="R1137" s="111">
        <v>0</v>
      </c>
      <c r="S1137" s="111">
        <v>0.37312373199999999</v>
      </c>
      <c r="T1137" s="111">
        <v>0.50584685600000001</v>
      </c>
      <c r="U1137" s="111">
        <v>0.121029412</v>
      </c>
      <c r="V1137" s="110">
        <f t="shared" si="243"/>
        <v>0.14283499820438672</v>
      </c>
      <c r="W1137" s="110">
        <v>0.25446875000000002</v>
      </c>
      <c r="X1137" s="110">
        <v>0.23068945699999999</v>
      </c>
      <c r="Y1137" s="110">
        <f t="shared" si="244"/>
        <v>0.20991039888487498</v>
      </c>
      <c r="Z1137" s="2" t="s">
        <v>532</v>
      </c>
      <c r="AA1137" s="2">
        <v>0.17499999999999999</v>
      </c>
      <c r="AB1137" s="2">
        <v>0.22500000000000001</v>
      </c>
      <c r="AC1137" s="110">
        <v>0.25446875000000002</v>
      </c>
      <c r="AD1137" s="44">
        <f t="shared" si="245"/>
        <v>0</v>
      </c>
      <c r="AE1137" s="44">
        <f t="shared" si="246"/>
        <v>10.63631547609582</v>
      </c>
      <c r="AF1137" s="44">
        <f t="shared" si="247"/>
        <v>18.539664128307724</v>
      </c>
      <c r="AG1137" s="44">
        <f t="shared" si="248"/>
        <v>5.0167870728312964</v>
      </c>
      <c r="AH1137" s="44">
        <f t="shared" si="249"/>
        <v>23.556451201139019</v>
      </c>
      <c r="AI1137" s="44">
        <v>442.37194444400001</v>
      </c>
      <c r="AJ1137" s="111">
        <f t="shared" si="250"/>
        <v>5.325032813901931E-2</v>
      </c>
      <c r="AK1137" s="2">
        <f t="shared" si="251"/>
        <v>3886</v>
      </c>
    </row>
    <row r="1138" spans="1:37">
      <c r="A1138" s="2">
        <v>120</v>
      </c>
      <c r="B1138" s="2" t="s">
        <v>175</v>
      </c>
      <c r="C1138" s="2" t="s">
        <v>18</v>
      </c>
      <c r="D1138" s="2" t="s">
        <v>420</v>
      </c>
      <c r="E1138" s="2" t="s">
        <v>1100</v>
      </c>
      <c r="F1138" s="2" t="s">
        <v>64</v>
      </c>
      <c r="H1138" s="2" t="s">
        <v>877</v>
      </c>
      <c r="I1138" s="2">
        <v>32310</v>
      </c>
      <c r="J1138" s="193">
        <v>11589</v>
      </c>
      <c r="K1138" s="110">
        <f t="shared" si="238"/>
        <v>0.35868152274837511</v>
      </c>
      <c r="L1138" s="44">
        <f t="shared" si="239"/>
        <v>0</v>
      </c>
      <c r="M1138" s="44">
        <f t="shared" si="240"/>
        <v>0</v>
      </c>
      <c r="N1138" s="44">
        <f t="shared" si="241"/>
        <v>0</v>
      </c>
      <c r="O1138" s="44">
        <f t="shared" si="242"/>
        <v>57.945</v>
      </c>
      <c r="P1138" s="2">
        <v>3743982</v>
      </c>
      <c r="Q1138" s="193">
        <v>41.486590800999998</v>
      </c>
      <c r="R1138" s="111">
        <v>0</v>
      </c>
      <c r="S1138" s="111">
        <v>0</v>
      </c>
      <c r="T1138" s="111">
        <v>0</v>
      </c>
      <c r="U1138" s="111">
        <v>1</v>
      </c>
      <c r="V1138" s="110">
        <f t="shared" si="243"/>
        <v>0.35868152274837511</v>
      </c>
      <c r="W1138" s="110">
        <v>0.35009374999999998</v>
      </c>
      <c r="X1138" s="110">
        <v>0.30599999999999999</v>
      </c>
      <c r="Y1138" s="110">
        <f t="shared" si="244"/>
        <v>0.30599999999999999</v>
      </c>
      <c r="Z1138" s="2" t="s">
        <v>532</v>
      </c>
      <c r="AA1138" s="2" t="s">
        <v>532</v>
      </c>
      <c r="AB1138" s="2" t="s">
        <v>532</v>
      </c>
      <c r="AC1138" s="110">
        <v>0.30599999999999999</v>
      </c>
      <c r="AD1138" s="44">
        <f t="shared" si="245"/>
        <v>0</v>
      </c>
      <c r="AE1138" s="44">
        <f t="shared" si="246"/>
        <v>0</v>
      </c>
      <c r="AF1138" s="44">
        <f t="shared" si="247"/>
        <v>0</v>
      </c>
      <c r="AG1138" s="44">
        <f t="shared" si="248"/>
        <v>155.32504919999997</v>
      </c>
      <c r="AH1138" s="44">
        <f t="shared" si="249"/>
        <v>155.32504919999997</v>
      </c>
      <c r="AI1138" s="44">
        <v>442.37194444400001</v>
      </c>
      <c r="AJ1138" s="111">
        <f t="shared" si="250"/>
        <v>0.351118670952838</v>
      </c>
      <c r="AK1138" s="2">
        <f t="shared" si="251"/>
        <v>19315</v>
      </c>
    </row>
    <row r="1139" spans="1:37">
      <c r="A1139" s="2">
        <v>121</v>
      </c>
      <c r="B1139" s="2" t="s">
        <v>176</v>
      </c>
      <c r="C1139" s="2" t="s">
        <v>18</v>
      </c>
      <c r="D1139" s="2" t="s">
        <v>420</v>
      </c>
      <c r="E1139" s="2" t="s">
        <v>1100</v>
      </c>
      <c r="F1139" s="2" t="s">
        <v>64</v>
      </c>
      <c r="H1139" s="2" t="s">
        <v>877</v>
      </c>
      <c r="I1139" s="2">
        <v>27217</v>
      </c>
      <c r="J1139" s="193">
        <v>8038</v>
      </c>
      <c r="K1139" s="110">
        <f t="shared" si="238"/>
        <v>0.29533012455450636</v>
      </c>
      <c r="L1139" s="44">
        <f t="shared" si="239"/>
        <v>0</v>
      </c>
      <c r="M1139" s="44">
        <f t="shared" si="240"/>
        <v>0</v>
      </c>
      <c r="N1139" s="44">
        <f t="shared" si="241"/>
        <v>0</v>
      </c>
      <c r="O1139" s="44">
        <f t="shared" si="242"/>
        <v>40.19</v>
      </c>
      <c r="P1139" s="2">
        <v>3310341</v>
      </c>
      <c r="Q1139" s="193">
        <v>33.052490456999998</v>
      </c>
      <c r="R1139" s="111">
        <v>0</v>
      </c>
      <c r="S1139" s="111">
        <v>0</v>
      </c>
      <c r="T1139" s="111">
        <v>0</v>
      </c>
      <c r="U1139" s="111">
        <v>1</v>
      </c>
      <c r="V1139" s="110">
        <f t="shared" si="243"/>
        <v>0.29533012455450636</v>
      </c>
      <c r="W1139" s="110">
        <v>0.38409374999999996</v>
      </c>
      <c r="X1139" s="110">
        <v>0.31078125000000001</v>
      </c>
      <c r="Y1139" s="110">
        <f t="shared" si="244"/>
        <v>0.31078125000000001</v>
      </c>
      <c r="Z1139" s="2" t="s">
        <v>532</v>
      </c>
      <c r="AA1139" s="2" t="s">
        <v>532</v>
      </c>
      <c r="AB1139" s="2" t="s">
        <v>532</v>
      </c>
      <c r="AC1139" s="110">
        <v>0.31078125000000001</v>
      </c>
      <c r="AD1139" s="44">
        <f t="shared" si="245"/>
        <v>0</v>
      </c>
      <c r="AE1139" s="44">
        <f t="shared" si="246"/>
        <v>0</v>
      </c>
      <c r="AF1139" s="44">
        <f t="shared" si="247"/>
        <v>0</v>
      </c>
      <c r="AG1139" s="44">
        <f t="shared" si="248"/>
        <v>109.41501431250001</v>
      </c>
      <c r="AH1139" s="44">
        <f t="shared" si="249"/>
        <v>109.41501431250001</v>
      </c>
      <c r="AI1139" s="44">
        <v>442.37194444400001</v>
      </c>
      <c r="AJ1139" s="111">
        <f t="shared" si="250"/>
        <v>0.24733714623340197</v>
      </c>
      <c r="AK1139" s="2">
        <f t="shared" si="251"/>
        <v>13397</v>
      </c>
    </row>
    <row r="1140" spans="1:37">
      <c r="A1140" s="2">
        <v>122</v>
      </c>
      <c r="B1140" s="2" t="s">
        <v>177</v>
      </c>
      <c r="C1140" s="2" t="s">
        <v>18</v>
      </c>
      <c r="D1140" s="2" t="s">
        <v>420</v>
      </c>
      <c r="E1140" s="2" t="s">
        <v>1100</v>
      </c>
      <c r="F1140" s="2" t="s">
        <v>64</v>
      </c>
      <c r="H1140" s="2" t="s">
        <v>877</v>
      </c>
      <c r="I1140" s="2">
        <v>25943</v>
      </c>
      <c r="J1140" s="193">
        <v>11308</v>
      </c>
      <c r="K1140" s="110">
        <f t="shared" si="238"/>
        <v>0.43587865705585321</v>
      </c>
      <c r="L1140" s="44">
        <f t="shared" si="239"/>
        <v>0</v>
      </c>
      <c r="M1140" s="44">
        <f t="shared" si="240"/>
        <v>0</v>
      </c>
      <c r="N1140" s="44">
        <f t="shared" si="241"/>
        <v>0</v>
      </c>
      <c r="O1140" s="44">
        <f t="shared" si="242"/>
        <v>56.54</v>
      </c>
      <c r="P1140" s="2">
        <v>1808710</v>
      </c>
      <c r="Q1140" s="193">
        <v>78.149448519000003</v>
      </c>
      <c r="R1140" s="111">
        <v>0</v>
      </c>
      <c r="S1140" s="111">
        <v>0</v>
      </c>
      <c r="T1140" s="111">
        <v>0</v>
      </c>
      <c r="U1140" s="111">
        <v>1</v>
      </c>
      <c r="V1140" s="110">
        <f t="shared" si="243"/>
        <v>0.43587865705585321</v>
      </c>
      <c r="W1140" s="110">
        <v>0.32300000000000001</v>
      </c>
      <c r="X1140" s="110">
        <v>0.28538750000000002</v>
      </c>
      <c r="Y1140" s="110">
        <f t="shared" si="244"/>
        <v>0.28538750000000002</v>
      </c>
      <c r="Z1140" s="2" t="s">
        <v>532</v>
      </c>
      <c r="AA1140" s="2" t="s">
        <v>532</v>
      </c>
      <c r="AB1140" s="2" t="s">
        <v>532</v>
      </c>
      <c r="AC1140" s="110">
        <v>0.28538750000000002</v>
      </c>
      <c r="AD1140" s="44">
        <f t="shared" si="245"/>
        <v>0</v>
      </c>
      <c r="AE1140" s="44">
        <f t="shared" si="246"/>
        <v>0</v>
      </c>
      <c r="AF1140" s="44">
        <f t="shared" si="247"/>
        <v>0</v>
      </c>
      <c r="AG1140" s="44">
        <f t="shared" si="248"/>
        <v>141.34968903000001</v>
      </c>
      <c r="AH1140" s="44">
        <f t="shared" si="249"/>
        <v>141.34968903000001</v>
      </c>
      <c r="AI1140" s="44">
        <v>442.37194444400001</v>
      </c>
      <c r="AJ1140" s="111">
        <f t="shared" si="250"/>
        <v>0.31952679369768106</v>
      </c>
      <c r="AK1140" s="2">
        <f t="shared" si="251"/>
        <v>18847</v>
      </c>
    </row>
    <row r="1141" spans="1:37">
      <c r="A1141" s="2">
        <v>123</v>
      </c>
      <c r="B1141" s="2" t="s">
        <v>178</v>
      </c>
      <c r="C1141" s="2" t="s">
        <v>18</v>
      </c>
      <c r="D1141" s="2" t="s">
        <v>420</v>
      </c>
      <c r="E1141" s="2" t="s">
        <v>1100</v>
      </c>
      <c r="F1141" s="2" t="s">
        <v>64</v>
      </c>
      <c r="H1141" s="2" t="s">
        <v>877</v>
      </c>
      <c r="I1141" s="2">
        <v>41692</v>
      </c>
      <c r="J1141" s="193">
        <v>12618</v>
      </c>
      <c r="K1141" s="110">
        <f t="shared" si="238"/>
        <v>0.3026479900220666</v>
      </c>
      <c r="L1141" s="44">
        <f t="shared" si="239"/>
        <v>0</v>
      </c>
      <c r="M1141" s="44">
        <f t="shared" si="240"/>
        <v>29.2564411641</v>
      </c>
      <c r="N1141" s="44">
        <f t="shared" si="241"/>
        <v>23.090679564480002</v>
      </c>
      <c r="O1141" s="44">
        <f t="shared" si="242"/>
        <v>10.742879271420003</v>
      </c>
      <c r="P1141" s="2">
        <v>3399091</v>
      </c>
      <c r="Q1141" s="193">
        <v>21.09650456</v>
      </c>
      <c r="R1141" s="111">
        <v>0</v>
      </c>
      <c r="S1141" s="111">
        <v>0.46372549000000002</v>
      </c>
      <c r="T1141" s="111">
        <v>0.365995872</v>
      </c>
      <c r="U1141" s="111">
        <v>0.17027863800000001</v>
      </c>
      <c r="V1141" s="110">
        <f t="shared" si="243"/>
        <v>0.16230240255156866</v>
      </c>
      <c r="W1141" s="110">
        <v>0.27837499999999998</v>
      </c>
      <c r="X1141" s="110">
        <v>0.24194770500000001</v>
      </c>
      <c r="Y1141" s="110">
        <f t="shared" si="244"/>
        <v>0.21090234780324998</v>
      </c>
      <c r="Z1141" s="2" t="s">
        <v>532</v>
      </c>
      <c r="AA1141" s="2">
        <v>0.17499999999999999</v>
      </c>
      <c r="AB1141" s="2">
        <v>0.22500000000000001</v>
      </c>
      <c r="AC1141" s="110">
        <v>0.27837499999999998</v>
      </c>
      <c r="AD1141" s="44">
        <f t="shared" si="245"/>
        <v>0</v>
      </c>
      <c r="AE1141" s="44">
        <f t="shared" si="246"/>
        <v>44.850124304565298</v>
      </c>
      <c r="AF1141" s="44">
        <f t="shared" si="247"/>
        <v>45.511729421590083</v>
      </c>
      <c r="AG1141" s="44">
        <f t="shared" si="248"/>
        <v>26.19720939051032</v>
      </c>
      <c r="AH1141" s="44">
        <f t="shared" si="249"/>
        <v>71.708938812100399</v>
      </c>
      <c r="AI1141" s="44">
        <v>442.37194444400001</v>
      </c>
      <c r="AJ1141" s="111">
        <f t="shared" si="250"/>
        <v>0.1621010095977686</v>
      </c>
      <c r="AK1141" s="2">
        <f t="shared" si="251"/>
        <v>11278</v>
      </c>
    </row>
    <row r="1142" spans="1:37">
      <c r="A1142" s="2">
        <v>124</v>
      </c>
      <c r="B1142" s="2" t="s">
        <v>179</v>
      </c>
      <c r="C1142" s="2" t="s">
        <v>18</v>
      </c>
      <c r="D1142" s="2" t="s">
        <v>420</v>
      </c>
      <c r="E1142" s="2" t="s">
        <v>1100</v>
      </c>
      <c r="F1142" s="2" t="s">
        <v>64</v>
      </c>
      <c r="H1142" s="2" t="s">
        <v>877</v>
      </c>
      <c r="I1142" s="2">
        <v>45575</v>
      </c>
      <c r="J1142" s="193">
        <v>18777</v>
      </c>
      <c r="K1142" s="110">
        <f t="shared" si="238"/>
        <v>0.41200219418540868</v>
      </c>
      <c r="L1142" s="44">
        <f t="shared" si="239"/>
        <v>0</v>
      </c>
      <c r="M1142" s="44">
        <f t="shared" si="240"/>
        <v>16.900924304385001</v>
      </c>
      <c r="N1142" s="44">
        <f t="shared" si="241"/>
        <v>37.280188059014996</v>
      </c>
      <c r="O1142" s="44">
        <f t="shared" si="242"/>
        <v>39.703887636599994</v>
      </c>
      <c r="P1142" s="2">
        <v>3027281</v>
      </c>
      <c r="Q1142" s="193">
        <v>57.780913159999997</v>
      </c>
      <c r="R1142" s="111">
        <v>0</v>
      </c>
      <c r="S1142" s="111">
        <v>0.18001730099999999</v>
      </c>
      <c r="T1142" s="111">
        <v>0.39708353899999999</v>
      </c>
      <c r="U1142" s="111">
        <v>0.42289916</v>
      </c>
      <c r="V1142" s="110">
        <f t="shared" si="243"/>
        <v>0.3378346711820735</v>
      </c>
      <c r="W1142" s="110">
        <v>0.34371874999999996</v>
      </c>
      <c r="X1142" s="110">
        <v>0.25937739900000001</v>
      </c>
      <c r="Y1142" s="110">
        <f t="shared" si="244"/>
        <v>0.24418800708374999</v>
      </c>
      <c r="Z1142" s="2" t="s">
        <v>532</v>
      </c>
      <c r="AA1142" s="2">
        <v>0.17499999999999999</v>
      </c>
      <c r="AB1142" s="2">
        <v>0.22500000000000001</v>
      </c>
      <c r="AC1142" s="110">
        <v>0.29165625000000001</v>
      </c>
      <c r="AD1142" s="44">
        <f t="shared" si="245"/>
        <v>0</v>
      </c>
      <c r="AE1142" s="44">
        <f t="shared" si="246"/>
        <v>25.909116958622207</v>
      </c>
      <c r="AF1142" s="44">
        <f t="shared" si="247"/>
        <v>73.479250664318556</v>
      </c>
      <c r="AG1142" s="44">
        <f t="shared" si="248"/>
        <v>101.43980993176615</v>
      </c>
      <c r="AH1142" s="44">
        <f t="shared" si="249"/>
        <v>174.91906059608471</v>
      </c>
      <c r="AI1142" s="44">
        <v>442.37194444400001</v>
      </c>
      <c r="AJ1142" s="111">
        <f t="shared" si="250"/>
        <v>0.39541174071500768</v>
      </c>
      <c r="AK1142" s="2">
        <f t="shared" si="251"/>
        <v>25661</v>
      </c>
    </row>
    <row r="1143" spans="1:37">
      <c r="A1143" s="2">
        <v>125</v>
      </c>
      <c r="B1143" s="2" t="s">
        <v>180</v>
      </c>
      <c r="C1143" s="2" t="s">
        <v>18</v>
      </c>
      <c r="D1143" s="2" t="s">
        <v>420</v>
      </c>
      <c r="E1143" s="2" t="s">
        <v>1100</v>
      </c>
      <c r="F1143" s="2" t="s">
        <v>64</v>
      </c>
      <c r="H1143" s="2" t="s">
        <v>877</v>
      </c>
      <c r="I1143" s="2">
        <v>17073</v>
      </c>
      <c r="J1143" s="193">
        <v>6117</v>
      </c>
      <c r="K1143" s="110">
        <f t="shared" si="238"/>
        <v>0.35828501142154279</v>
      </c>
      <c r="L1143" s="44">
        <f t="shared" si="239"/>
        <v>0</v>
      </c>
      <c r="M1143" s="44">
        <f t="shared" si="240"/>
        <v>3.7219246179599996</v>
      </c>
      <c r="N1143" s="44">
        <f t="shared" si="241"/>
        <v>14.592034714335002</v>
      </c>
      <c r="O1143" s="44">
        <f t="shared" si="242"/>
        <v>12.271040667705</v>
      </c>
      <c r="P1143" s="2">
        <v>735295</v>
      </c>
      <c r="Q1143" s="193">
        <v>77.209239511999996</v>
      </c>
      <c r="R1143" s="111">
        <v>0</v>
      </c>
      <c r="S1143" s="111">
        <v>0.121691176</v>
      </c>
      <c r="T1143" s="111">
        <v>0.47709775100000001</v>
      </c>
      <c r="U1143" s="111">
        <v>0.40121107299999997</v>
      </c>
      <c r="V1143" s="110">
        <f t="shared" si="243"/>
        <v>0.3146848870384818</v>
      </c>
      <c r="W1143" s="110">
        <v>0.27890624999999997</v>
      </c>
      <c r="X1143" s="110">
        <v>0.24125207100000001</v>
      </c>
      <c r="Y1143" s="110">
        <f t="shared" si="244"/>
        <v>0.2331897789065781</v>
      </c>
      <c r="Z1143" s="2" t="s">
        <v>532</v>
      </c>
      <c r="AA1143" s="2">
        <v>0.17499999999999999</v>
      </c>
      <c r="AB1143" s="2">
        <v>0.22500000000000001</v>
      </c>
      <c r="AC1143" s="110">
        <v>0.26057812499999999</v>
      </c>
      <c r="AD1143" s="44">
        <f t="shared" si="245"/>
        <v>0</v>
      </c>
      <c r="AE1143" s="44">
        <f t="shared" si="246"/>
        <v>5.7057104393326794</v>
      </c>
      <c r="AF1143" s="44">
        <f t="shared" si="247"/>
        <v>28.760900421954286</v>
      </c>
      <c r="AG1143" s="44">
        <f t="shared" si="248"/>
        <v>28.010667376346415</v>
      </c>
      <c r="AH1143" s="44">
        <f t="shared" si="249"/>
        <v>56.771567798300701</v>
      </c>
      <c r="AI1143" s="44">
        <v>442.37194444400001</v>
      </c>
      <c r="AJ1143" s="111">
        <f t="shared" si="250"/>
        <v>0.1283344672087075</v>
      </c>
      <c r="AK1143" s="2">
        <f t="shared" si="251"/>
        <v>8954</v>
      </c>
    </row>
    <row r="1144" spans="1:37">
      <c r="A1144" s="2">
        <v>126</v>
      </c>
      <c r="B1144" s="2" t="s">
        <v>181</v>
      </c>
      <c r="C1144" s="2" t="s">
        <v>18</v>
      </c>
      <c r="D1144" s="2" t="s">
        <v>420</v>
      </c>
      <c r="E1144" s="2" t="s">
        <v>1100</v>
      </c>
      <c r="F1144" s="2" t="s">
        <v>64</v>
      </c>
      <c r="H1144" s="2" t="s">
        <v>877</v>
      </c>
      <c r="I1144" s="2">
        <v>44942</v>
      </c>
      <c r="J1144" s="193">
        <v>8012</v>
      </c>
      <c r="K1144" s="110">
        <f t="shared" si="238"/>
        <v>0.17827422010591429</v>
      </c>
      <c r="L1144" s="44">
        <f t="shared" si="239"/>
        <v>3.0198332053600003</v>
      </c>
      <c r="M1144" s="44">
        <f t="shared" si="240"/>
        <v>7.7473005454999999</v>
      </c>
      <c r="N1144" s="44">
        <f t="shared" si="241"/>
        <v>7.7473005454999999</v>
      </c>
      <c r="O1144" s="44">
        <f t="shared" si="242"/>
        <v>21.54556566358</v>
      </c>
      <c r="P1144" s="2">
        <v>6574708</v>
      </c>
      <c r="Q1144" s="193">
        <v>11.122072434</v>
      </c>
      <c r="R1144" s="111">
        <v>7.5382755999999995E-2</v>
      </c>
      <c r="S1144" s="111">
        <v>0.19339242500000001</v>
      </c>
      <c r="T1144" s="111">
        <v>0.19339242500000001</v>
      </c>
      <c r="U1144" s="111">
        <v>0.53783239299999996</v>
      </c>
      <c r="V1144" s="110">
        <f t="shared" si="243"/>
        <v>0.1303585341510391</v>
      </c>
      <c r="W1144" s="110">
        <v>0.37346875000000002</v>
      </c>
      <c r="X1144" s="110">
        <v>0.28496807800000001</v>
      </c>
      <c r="Y1144" s="110">
        <f t="shared" si="244"/>
        <v>0.24975768131678122</v>
      </c>
      <c r="Z1144" s="2">
        <v>0.1</v>
      </c>
      <c r="AA1144" s="2">
        <v>0.17499999999999999</v>
      </c>
      <c r="AB1144" s="2">
        <v>0.22500000000000001</v>
      </c>
      <c r="AC1144" s="110">
        <v>0.30653124999999998</v>
      </c>
      <c r="AD1144" s="44">
        <f t="shared" si="245"/>
        <v>2.645373887895361</v>
      </c>
      <c r="AE1144" s="44">
        <f t="shared" si="246"/>
        <v>11.876611736251499</v>
      </c>
      <c r="AF1144" s="44">
        <f t="shared" si="247"/>
        <v>15.269929375180499</v>
      </c>
      <c r="AG1144" s="44">
        <f t="shared" si="248"/>
        <v>57.854449171372885</v>
      </c>
      <c r="AH1144" s="44">
        <f t="shared" si="249"/>
        <v>73.124378546553388</v>
      </c>
      <c r="AI1144" s="44">
        <v>442.37194444400001</v>
      </c>
      <c r="AJ1144" s="111">
        <f t="shared" si="250"/>
        <v>0.16530066941397145</v>
      </c>
      <c r="AK1144" s="2">
        <f t="shared" si="251"/>
        <v>9764</v>
      </c>
    </row>
    <row r="1145" spans="1:37">
      <c r="A1145" s="2">
        <v>127</v>
      </c>
      <c r="B1145" s="2" t="s">
        <v>182</v>
      </c>
      <c r="C1145" s="2" t="s">
        <v>18</v>
      </c>
      <c r="D1145" s="2" t="s">
        <v>420</v>
      </c>
      <c r="E1145" s="2" t="s">
        <v>1100</v>
      </c>
      <c r="F1145" s="2" t="s">
        <v>64</v>
      </c>
      <c r="H1145" s="2" t="s">
        <v>877</v>
      </c>
      <c r="I1145" s="2">
        <v>26120</v>
      </c>
      <c r="J1145" s="193">
        <v>8808</v>
      </c>
      <c r="K1145" s="110">
        <f t="shared" si="238"/>
        <v>0.33721286370597242</v>
      </c>
      <c r="L1145" s="44">
        <f t="shared" si="239"/>
        <v>0</v>
      </c>
      <c r="M1145" s="44">
        <f t="shared" si="240"/>
        <v>0</v>
      </c>
      <c r="N1145" s="44">
        <f t="shared" si="241"/>
        <v>17.883415548240002</v>
      </c>
      <c r="O1145" s="44">
        <f t="shared" si="242"/>
        <v>26.156584451759997</v>
      </c>
      <c r="P1145" s="2">
        <v>1365944</v>
      </c>
      <c r="Q1145" s="193">
        <v>74.461851957999997</v>
      </c>
      <c r="R1145" s="111">
        <v>0</v>
      </c>
      <c r="S1145" s="111">
        <v>0</v>
      </c>
      <c r="T1145" s="111">
        <v>0.40607210599999999</v>
      </c>
      <c r="U1145" s="111">
        <v>0.59392789400000001</v>
      </c>
      <c r="V1145" s="110">
        <f t="shared" si="243"/>
        <v>0.33721286370597242</v>
      </c>
      <c r="W1145" s="110">
        <v>0.34318749999999998</v>
      </c>
      <c r="X1145" s="110">
        <v>0.26364243399999998</v>
      </c>
      <c r="Y1145" s="110">
        <f t="shared" si="244"/>
        <v>0.26364243360337503</v>
      </c>
      <c r="Z1145" s="2" t="s">
        <v>532</v>
      </c>
      <c r="AA1145" s="2" t="s">
        <v>532</v>
      </c>
      <c r="AB1145" s="2">
        <v>0.22500000000000001</v>
      </c>
      <c r="AC1145" s="110">
        <v>0.2900625</v>
      </c>
      <c r="AD1145" s="44">
        <f t="shared" si="245"/>
        <v>0</v>
      </c>
      <c r="AE1145" s="44">
        <f t="shared" si="246"/>
        <v>0</v>
      </c>
      <c r="AF1145" s="44">
        <f t="shared" si="247"/>
        <v>35.248212045581042</v>
      </c>
      <c r="AG1145" s="44">
        <f t="shared" si="248"/>
        <v>66.462507871238444</v>
      </c>
      <c r="AH1145" s="44">
        <f t="shared" si="249"/>
        <v>101.71071991681949</v>
      </c>
      <c r="AI1145" s="44">
        <v>442.37194444400001</v>
      </c>
      <c r="AJ1145" s="111">
        <f t="shared" si="250"/>
        <v>0.22992127144196658</v>
      </c>
      <c r="AK1145" s="2">
        <f t="shared" si="251"/>
        <v>14680</v>
      </c>
    </row>
    <row r="1146" spans="1:37">
      <c r="A1146" s="2">
        <v>128</v>
      </c>
      <c r="B1146" s="2" t="s">
        <v>183</v>
      </c>
      <c r="C1146" s="2" t="s">
        <v>18</v>
      </c>
      <c r="D1146" s="2" t="s">
        <v>420</v>
      </c>
      <c r="E1146" s="2" t="s">
        <v>1100</v>
      </c>
      <c r="F1146" s="2" t="s">
        <v>64</v>
      </c>
      <c r="H1146" s="2" t="s">
        <v>877</v>
      </c>
      <c r="I1146" s="2">
        <v>27587</v>
      </c>
      <c r="J1146" s="193">
        <v>8414</v>
      </c>
      <c r="K1146" s="110">
        <f t="shared" si="238"/>
        <v>0.30499873128647553</v>
      </c>
      <c r="L1146" s="44">
        <f t="shared" si="239"/>
        <v>0</v>
      </c>
      <c r="M1146" s="44">
        <f t="shared" si="240"/>
        <v>0</v>
      </c>
      <c r="N1146" s="44">
        <f t="shared" si="241"/>
        <v>4.9223446493200003</v>
      </c>
      <c r="O1146" s="44">
        <f t="shared" si="242"/>
        <v>37.147655350680004</v>
      </c>
      <c r="P1146" s="2">
        <v>2802885</v>
      </c>
      <c r="Q1146" s="193">
        <v>42.750198554999997</v>
      </c>
      <c r="R1146" s="111">
        <v>0</v>
      </c>
      <c r="S1146" s="111">
        <v>0</v>
      </c>
      <c r="T1146" s="111">
        <v>0.117003676</v>
      </c>
      <c r="U1146" s="111">
        <v>0.88299632400000005</v>
      </c>
      <c r="V1146" s="110">
        <f t="shared" si="243"/>
        <v>0.30499873128647553</v>
      </c>
      <c r="W1146" s="110">
        <v>0.41703124999999996</v>
      </c>
      <c r="X1146" s="110">
        <v>0.32513730200000002</v>
      </c>
      <c r="Y1146" s="110">
        <f t="shared" si="244"/>
        <v>0.32513730186862499</v>
      </c>
      <c r="Z1146" s="2" t="s">
        <v>532</v>
      </c>
      <c r="AA1146" s="2" t="s">
        <v>532</v>
      </c>
      <c r="AB1146" s="2">
        <v>0.22500000000000001</v>
      </c>
      <c r="AC1146" s="110">
        <v>0.33840625000000002</v>
      </c>
      <c r="AD1146" s="44">
        <f t="shared" si="245"/>
        <v>0</v>
      </c>
      <c r="AE1146" s="44">
        <f t="shared" si="246"/>
        <v>0</v>
      </c>
      <c r="AF1146" s="44">
        <f t="shared" si="247"/>
        <v>9.7019413038097184</v>
      </c>
      <c r="AG1146" s="44">
        <f t="shared" si="248"/>
        <v>110.12194899320065</v>
      </c>
      <c r="AH1146" s="44">
        <f t="shared" si="249"/>
        <v>119.82389029701037</v>
      </c>
      <c r="AI1146" s="44">
        <v>442.37194444400001</v>
      </c>
      <c r="AJ1146" s="111">
        <f t="shared" si="250"/>
        <v>0.27086683909761122</v>
      </c>
      <c r="AK1146" s="2">
        <f t="shared" si="251"/>
        <v>14023</v>
      </c>
    </row>
    <row r="1147" spans="1:37">
      <c r="A1147" s="2">
        <v>129</v>
      </c>
      <c r="B1147" s="2" t="s">
        <v>184</v>
      </c>
      <c r="C1147" s="2" t="s">
        <v>18</v>
      </c>
      <c r="D1147" s="2" t="s">
        <v>420</v>
      </c>
      <c r="E1147" s="2" t="s">
        <v>1100</v>
      </c>
      <c r="F1147" s="2" t="s">
        <v>64</v>
      </c>
      <c r="H1147" s="2" t="s">
        <v>877</v>
      </c>
      <c r="I1147" s="2">
        <v>31558</v>
      </c>
      <c r="J1147" s="193">
        <v>6019</v>
      </c>
      <c r="K1147" s="110">
        <f t="shared" si="238"/>
        <v>0.19072818302807529</v>
      </c>
      <c r="L1147" s="44">
        <f t="shared" si="239"/>
        <v>6.191000177894999</v>
      </c>
      <c r="M1147" s="44">
        <f t="shared" si="240"/>
        <v>4.8280748516649998</v>
      </c>
      <c r="N1147" s="44">
        <f t="shared" si="241"/>
        <v>4.7730724772900004</v>
      </c>
      <c r="O1147" s="44">
        <f t="shared" si="242"/>
        <v>14.302852463055002</v>
      </c>
      <c r="P1147" s="2">
        <v>5024192</v>
      </c>
      <c r="Q1147" s="193">
        <v>10.086418611999999</v>
      </c>
      <c r="R1147" s="111">
        <v>0.20571524099999999</v>
      </c>
      <c r="S1147" s="111">
        <v>0.16042780700000001</v>
      </c>
      <c r="T1147" s="111">
        <v>0.15860018200000001</v>
      </c>
      <c r="U1147" s="111">
        <v>0.47525676900000002</v>
      </c>
      <c r="V1147" s="110">
        <f t="shared" si="243"/>
        <v>0.12089438456394576</v>
      </c>
      <c r="W1147" s="110">
        <v>0.38143750000000004</v>
      </c>
      <c r="X1147" s="110">
        <v>0.30325886400000002</v>
      </c>
      <c r="Y1147" s="110">
        <f t="shared" si="244"/>
        <v>0.24086912956437501</v>
      </c>
      <c r="Z1147" s="2">
        <v>0.1</v>
      </c>
      <c r="AA1147" s="2">
        <v>0.17499999999999999</v>
      </c>
      <c r="AB1147" s="2">
        <v>0.22500000000000001</v>
      </c>
      <c r="AC1147" s="110">
        <v>0.32937499999999997</v>
      </c>
      <c r="AD1147" s="44">
        <f t="shared" si="245"/>
        <v>5.4233161558360194</v>
      </c>
      <c r="AE1147" s="44">
        <f t="shared" si="246"/>
        <v>7.4014387476024437</v>
      </c>
      <c r="AF1147" s="44">
        <f t="shared" si="247"/>
        <v>9.4077258527385919</v>
      </c>
      <c r="AG1147" s="44">
        <f t="shared" si="248"/>
        <v>41.268377782964173</v>
      </c>
      <c r="AH1147" s="44">
        <f t="shared" si="249"/>
        <v>50.676103635702766</v>
      </c>
      <c r="AI1147" s="44">
        <v>442.37194444400001</v>
      </c>
      <c r="AJ1147" s="111">
        <f t="shared" si="250"/>
        <v>0.1145554194206316</v>
      </c>
      <c r="AK1147" s="2">
        <f t="shared" si="251"/>
        <v>6359</v>
      </c>
    </row>
    <row r="1148" spans="1:37">
      <c r="A1148" s="2">
        <v>130</v>
      </c>
      <c r="B1148" s="2" t="s">
        <v>185</v>
      </c>
      <c r="C1148" s="2" t="s">
        <v>18</v>
      </c>
      <c r="D1148" s="2" t="s">
        <v>420</v>
      </c>
      <c r="E1148" s="2" t="s">
        <v>1100</v>
      </c>
      <c r="F1148" s="2" t="s">
        <v>64</v>
      </c>
      <c r="H1148" s="2" t="s">
        <v>877</v>
      </c>
      <c r="I1148" s="2">
        <v>8546</v>
      </c>
      <c r="J1148" s="193">
        <v>1766</v>
      </c>
      <c r="K1148" s="110">
        <f t="shared" si="238"/>
        <v>0.20664638427334425</v>
      </c>
      <c r="L1148" s="44">
        <f t="shared" si="239"/>
        <v>5.30399321239</v>
      </c>
      <c r="M1148" s="44">
        <f t="shared" si="240"/>
        <v>1.6123308918999999</v>
      </c>
      <c r="N1148" s="44">
        <f t="shared" si="241"/>
        <v>0.81060932888000004</v>
      </c>
      <c r="O1148" s="44">
        <f t="shared" si="242"/>
        <v>1.1030665668300002</v>
      </c>
      <c r="P1148" s="2">
        <v>330354</v>
      </c>
      <c r="Q1148" s="193">
        <v>12.590359445000001</v>
      </c>
      <c r="R1148" s="111">
        <v>0.60067873299999996</v>
      </c>
      <c r="S1148" s="111">
        <v>0.18259692999999999</v>
      </c>
      <c r="T1148" s="111">
        <v>9.1801735999999995E-2</v>
      </c>
      <c r="U1148" s="111">
        <v>0.12492260099999999</v>
      </c>
      <c r="V1148" s="110">
        <f t="shared" si="243"/>
        <v>4.4785300625087759E-2</v>
      </c>
      <c r="W1148" s="110">
        <v>0.26509375000000002</v>
      </c>
      <c r="X1148" s="110">
        <v>0.24811053599999999</v>
      </c>
      <c r="Y1148" s="110">
        <f t="shared" si="244"/>
        <v>0.14579392740884373</v>
      </c>
      <c r="Z1148" s="2">
        <v>0.1</v>
      </c>
      <c r="AA1148" s="2">
        <v>0.17499999999999999</v>
      </c>
      <c r="AB1148" s="2">
        <v>0.22500000000000001</v>
      </c>
      <c r="AC1148" s="110">
        <v>0.26509375000000002</v>
      </c>
      <c r="AD1148" s="44">
        <f t="shared" si="245"/>
        <v>4.6462980540536396</v>
      </c>
      <c r="AE1148" s="44">
        <f t="shared" si="246"/>
        <v>2.4717032572826998</v>
      </c>
      <c r="AF1148" s="44">
        <f t="shared" si="247"/>
        <v>1.5977109872224802</v>
      </c>
      <c r="AG1148" s="44">
        <f t="shared" si="248"/>
        <v>2.5615646216571712</v>
      </c>
      <c r="AH1148" s="44">
        <f t="shared" si="249"/>
        <v>4.1592756088796516</v>
      </c>
      <c r="AI1148" s="44">
        <v>442.37194444400001</v>
      </c>
      <c r="AJ1148" s="111">
        <f t="shared" si="250"/>
        <v>9.4022138183000783E-3</v>
      </c>
      <c r="AK1148" s="2">
        <f t="shared" si="251"/>
        <v>638</v>
      </c>
    </row>
    <row r="1149" spans="1:37">
      <c r="A1149" s="2">
        <v>63</v>
      </c>
      <c r="B1149" s="112" t="s">
        <v>127</v>
      </c>
      <c r="C1149" s="2" t="s">
        <v>17</v>
      </c>
      <c r="D1149" s="2" t="s">
        <v>414</v>
      </c>
      <c r="E1149" s="2" t="s">
        <v>1100</v>
      </c>
      <c r="F1149" s="2" t="s">
        <v>64</v>
      </c>
      <c r="H1149" s="2" t="s">
        <v>877</v>
      </c>
      <c r="I1149" s="2">
        <v>2568</v>
      </c>
      <c r="J1149" s="193">
        <v>73</v>
      </c>
      <c r="K1149" s="110">
        <f t="shared" si="238"/>
        <v>2.8426791277258567E-2</v>
      </c>
      <c r="L1149" s="44">
        <f t="shared" si="239"/>
        <v>7.0267379684999992E-2</v>
      </c>
      <c r="M1149" s="44">
        <f t="shared" si="240"/>
        <v>0.19339144378000001</v>
      </c>
      <c r="N1149" s="44">
        <f t="shared" si="241"/>
        <v>0.10134117653499999</v>
      </c>
      <c r="O1149" s="44">
        <f t="shared" si="242"/>
        <v>0</v>
      </c>
      <c r="P1149" s="2">
        <v>995597</v>
      </c>
      <c r="Q1149" s="193">
        <v>0.20062681900000001</v>
      </c>
      <c r="R1149" s="111">
        <v>0.19251336899999999</v>
      </c>
      <c r="S1149" s="111">
        <v>0.52983957199999998</v>
      </c>
      <c r="T1149" s="111">
        <v>0.27764705899999997</v>
      </c>
      <c r="U1149" s="111">
        <v>0</v>
      </c>
      <c r="V1149" s="110">
        <f t="shared" si="243"/>
        <v>7.8926149949376939E-3</v>
      </c>
      <c r="W1149" s="110">
        <v>0.22525000000000001</v>
      </c>
      <c r="X1149" s="110">
        <v>0.22500000000000001</v>
      </c>
      <c r="Y1149" s="110">
        <f t="shared" si="244"/>
        <v>0.17444385027499998</v>
      </c>
      <c r="Z1149" s="2">
        <v>0.1</v>
      </c>
      <c r="AA1149" s="2">
        <v>0.17499999999999999</v>
      </c>
      <c r="AB1149" s="2">
        <v>0.22500000000000001</v>
      </c>
      <c r="AC1149" s="110"/>
      <c r="AD1149" s="44">
        <f t="shared" si="245"/>
        <v>6.1554224604059994E-2</v>
      </c>
      <c r="AE1149" s="44">
        <f t="shared" si="246"/>
        <v>0.29646908331473998</v>
      </c>
      <c r="AF1149" s="44">
        <f t="shared" si="247"/>
        <v>0.19974345895048498</v>
      </c>
      <c r="AG1149" s="44">
        <f t="shared" si="248"/>
        <v>0</v>
      </c>
      <c r="AH1149" s="44">
        <f t="shared" si="249"/>
        <v>0.19974345895048498</v>
      </c>
      <c r="AI1149" s="44">
        <v>517.37694444399995</v>
      </c>
      <c r="AJ1149" s="111">
        <f t="shared" si="250"/>
        <v>3.8606950134807347E-4</v>
      </c>
      <c r="AK1149" s="2">
        <f t="shared" si="251"/>
        <v>34</v>
      </c>
    </row>
    <row r="1150" spans="1:37">
      <c r="A1150" s="2">
        <v>35</v>
      </c>
      <c r="B1150" s="2" t="s">
        <v>99</v>
      </c>
      <c r="C1150" s="2" t="s">
        <v>17</v>
      </c>
      <c r="D1150" s="2" t="s">
        <v>414</v>
      </c>
      <c r="E1150" s="2" t="s">
        <v>1100</v>
      </c>
      <c r="F1150" s="2" t="s">
        <v>64</v>
      </c>
      <c r="H1150" s="2" t="s">
        <v>877</v>
      </c>
      <c r="I1150" s="2">
        <v>10568</v>
      </c>
      <c r="J1150" s="193">
        <v>208</v>
      </c>
      <c r="K1150" s="110">
        <f t="shared" si="238"/>
        <v>1.968205904617714E-2</v>
      </c>
      <c r="L1150" s="44">
        <f t="shared" si="239"/>
        <v>0.16395294136000002</v>
      </c>
      <c r="M1150" s="44">
        <f t="shared" si="240"/>
        <v>0.72157647016000004</v>
      </c>
      <c r="N1150" s="44">
        <f t="shared" si="241"/>
        <v>0.15447058848</v>
      </c>
      <c r="O1150" s="44">
        <f t="shared" si="242"/>
        <v>0</v>
      </c>
      <c r="P1150" s="2">
        <v>4069533</v>
      </c>
      <c r="Q1150" s="193">
        <v>7.4814856999999998E-2</v>
      </c>
      <c r="R1150" s="111">
        <v>0.15764705900000001</v>
      </c>
      <c r="S1150" s="111">
        <v>0.69382352899999999</v>
      </c>
      <c r="T1150" s="111">
        <v>0.148529412</v>
      </c>
      <c r="U1150" s="111">
        <v>0</v>
      </c>
      <c r="V1150" s="110">
        <f t="shared" si="243"/>
        <v>2.9233646570779714E-3</v>
      </c>
      <c r="W1150" s="110">
        <v>0.22500000000000001</v>
      </c>
      <c r="X1150" s="110">
        <v>0.22500000000000001</v>
      </c>
      <c r="Y1150" s="110">
        <f t="shared" si="244"/>
        <v>0.17060294117499999</v>
      </c>
      <c r="Z1150" s="2">
        <v>0.1</v>
      </c>
      <c r="AA1150" s="2">
        <v>0.17499999999999999</v>
      </c>
      <c r="AB1150" s="2">
        <v>0.22500000000000001</v>
      </c>
      <c r="AC1150" s="110"/>
      <c r="AD1150" s="44">
        <f t="shared" si="245"/>
        <v>0.14362277663136003</v>
      </c>
      <c r="AE1150" s="44">
        <f t="shared" si="246"/>
        <v>1.1061767287552799</v>
      </c>
      <c r="AF1150" s="44">
        <f t="shared" si="247"/>
        <v>0.30446152989408004</v>
      </c>
      <c r="AG1150" s="44">
        <f t="shared" si="248"/>
        <v>0</v>
      </c>
      <c r="AH1150" s="44">
        <f t="shared" si="249"/>
        <v>0.30446152989408004</v>
      </c>
      <c r="AI1150" s="44">
        <v>517.37694444399995</v>
      </c>
      <c r="AJ1150" s="111">
        <f t="shared" si="250"/>
        <v>5.8847139046999892E-4</v>
      </c>
      <c r="AK1150" s="2">
        <f t="shared" si="251"/>
        <v>51</v>
      </c>
    </row>
    <row r="1151" spans="1:37">
      <c r="A1151" s="2">
        <v>36</v>
      </c>
      <c r="B1151" s="2" t="s">
        <v>100</v>
      </c>
      <c r="C1151" s="2" t="s">
        <v>17</v>
      </c>
      <c r="D1151" s="2" t="s">
        <v>414</v>
      </c>
      <c r="E1151" s="2" t="s">
        <v>1100</v>
      </c>
      <c r="F1151" s="2" t="s">
        <v>64</v>
      </c>
      <c r="H1151" s="2" t="s">
        <v>877</v>
      </c>
      <c r="I1151" s="2">
        <v>6910</v>
      </c>
      <c r="J1151" s="2">
        <v>88</v>
      </c>
      <c r="K1151" s="110">
        <f t="shared" si="238"/>
        <v>1.2735166425470333E-2</v>
      </c>
      <c r="L1151" s="44">
        <f t="shared" si="239"/>
        <v>0.17259442727999999</v>
      </c>
      <c r="M1151" s="44">
        <f t="shared" si="240"/>
        <v>0.26740557271999998</v>
      </c>
      <c r="N1151" s="44">
        <f t="shared" si="241"/>
        <v>0</v>
      </c>
      <c r="O1151" s="44">
        <f t="shared" si="242"/>
        <v>0</v>
      </c>
      <c r="P1151" s="2">
        <v>2761977</v>
      </c>
      <c r="Q1151" s="2">
        <v>0</v>
      </c>
      <c r="R1151" s="111">
        <v>0.39226006200000002</v>
      </c>
      <c r="S1151" s="111">
        <v>0.60773993800000004</v>
      </c>
      <c r="T1151" s="111">
        <v>0</v>
      </c>
      <c r="U1151" s="111">
        <v>0</v>
      </c>
      <c r="V1151" s="110">
        <f t="shared" si="243"/>
        <v>0</v>
      </c>
      <c r="W1151" s="110">
        <v>0.19443750000000001</v>
      </c>
      <c r="X1151" s="110"/>
      <c r="Y1151" s="110">
        <f t="shared" si="244"/>
        <v>0.14558049535000001</v>
      </c>
      <c r="Z1151" s="2">
        <v>0.1</v>
      </c>
      <c r="AA1151" s="2">
        <v>0.17499999999999999</v>
      </c>
      <c r="AB1151" s="2" t="s">
        <v>532</v>
      </c>
      <c r="AC1151" s="110"/>
      <c r="AD1151" s="44">
        <f t="shared" si="245"/>
        <v>0.15119271829728001</v>
      </c>
      <c r="AE1151" s="44">
        <f t="shared" si="246"/>
        <v>0.40993274297975996</v>
      </c>
      <c r="AF1151" s="44">
        <f t="shared" si="247"/>
        <v>0</v>
      </c>
      <c r="AG1151" s="44">
        <f t="shared" si="248"/>
        <v>0</v>
      </c>
      <c r="AH1151" s="44">
        <f t="shared" si="249"/>
        <v>0</v>
      </c>
      <c r="AI1151" s="44">
        <v>517.37694444399995</v>
      </c>
      <c r="AJ1151" s="111">
        <f t="shared" si="250"/>
        <v>0</v>
      </c>
      <c r="AK1151" s="2">
        <f t="shared" si="251"/>
        <v>0</v>
      </c>
    </row>
    <row r="1152" spans="1:37">
      <c r="A1152" s="2">
        <v>37</v>
      </c>
      <c r="B1152" s="2" t="s">
        <v>101</v>
      </c>
      <c r="C1152" s="2" t="s">
        <v>17</v>
      </c>
      <c r="D1152" s="2" t="s">
        <v>414</v>
      </c>
      <c r="E1152" s="2" t="s">
        <v>1100</v>
      </c>
      <c r="F1152" s="2" t="s">
        <v>64</v>
      </c>
      <c r="H1152" s="2" t="s">
        <v>877</v>
      </c>
      <c r="I1152" s="2">
        <v>9493</v>
      </c>
      <c r="J1152" s="2">
        <v>265</v>
      </c>
      <c r="K1152" s="110">
        <f t="shared" si="238"/>
        <v>2.791530601495839E-2</v>
      </c>
      <c r="L1152" s="44">
        <f t="shared" si="239"/>
        <v>0.420325630575</v>
      </c>
      <c r="M1152" s="44">
        <f t="shared" si="240"/>
        <v>0.700295284475</v>
      </c>
      <c r="N1152" s="44">
        <f t="shared" si="241"/>
        <v>0.20437908494999998</v>
      </c>
      <c r="O1152" s="44">
        <f t="shared" si="242"/>
        <v>0</v>
      </c>
      <c r="P1152" s="2">
        <v>2224535</v>
      </c>
      <c r="Q1152" s="2">
        <v>0.181085565</v>
      </c>
      <c r="R1152" s="111">
        <v>0.31722689100000001</v>
      </c>
      <c r="S1152" s="111">
        <v>0.52852474299999996</v>
      </c>
      <c r="T1152" s="111">
        <v>0.154248366</v>
      </c>
      <c r="U1152" s="111">
        <v>0</v>
      </c>
      <c r="V1152" s="110">
        <f t="shared" si="243"/>
        <v>4.3058903391973028E-3</v>
      </c>
      <c r="W1152" s="110">
        <v>0.22500000000000001</v>
      </c>
      <c r="X1152" s="110">
        <v>0.22500000000000001</v>
      </c>
      <c r="Y1152" s="110">
        <f t="shared" si="244"/>
        <v>0.15892040147499997</v>
      </c>
      <c r="Z1152" s="2">
        <v>0.1</v>
      </c>
      <c r="AA1152" s="2">
        <v>0.17499999999999999</v>
      </c>
      <c r="AB1152" s="2">
        <v>0.22500000000000001</v>
      </c>
      <c r="AC1152" s="110"/>
      <c r="AD1152" s="44">
        <f t="shared" si="245"/>
        <v>0.3682052523837</v>
      </c>
      <c r="AE1152" s="44">
        <f t="shared" si="246"/>
        <v>1.0735526711001748</v>
      </c>
      <c r="AF1152" s="44">
        <f t="shared" si="247"/>
        <v>0.40283117643645</v>
      </c>
      <c r="AG1152" s="44">
        <f t="shared" si="248"/>
        <v>0</v>
      </c>
      <c r="AH1152" s="44">
        <f t="shared" si="249"/>
        <v>0.40283117643645</v>
      </c>
      <c r="AI1152" s="44">
        <v>517.37694444399995</v>
      </c>
      <c r="AJ1152" s="111">
        <f t="shared" si="250"/>
        <v>7.7860287506501327E-4</v>
      </c>
      <c r="AK1152" s="2">
        <f t="shared" si="251"/>
        <v>68</v>
      </c>
    </row>
    <row r="1153" spans="1:37">
      <c r="A1153" s="2">
        <v>38</v>
      </c>
      <c r="B1153" s="2" t="s">
        <v>102</v>
      </c>
      <c r="C1153" s="2" t="s">
        <v>17</v>
      </c>
      <c r="D1153" s="2" t="s">
        <v>414</v>
      </c>
      <c r="E1153" s="2" t="s">
        <v>1100</v>
      </c>
      <c r="F1153" s="2" t="s">
        <v>64</v>
      </c>
      <c r="H1153" s="2" t="s">
        <v>877</v>
      </c>
      <c r="I1153" s="2">
        <v>9093</v>
      </c>
      <c r="J1153" s="2">
        <v>309</v>
      </c>
      <c r="K1153" s="110">
        <f t="shared" si="238"/>
        <v>3.398218409765754E-2</v>
      </c>
      <c r="L1153" s="44">
        <f t="shared" si="239"/>
        <v>0.162452206155</v>
      </c>
      <c r="M1153" s="44">
        <f t="shared" si="240"/>
        <v>1.0882287901800001</v>
      </c>
      <c r="N1153" s="44">
        <f t="shared" si="241"/>
        <v>0.29431900520999998</v>
      </c>
      <c r="O1153" s="44">
        <f t="shared" si="242"/>
        <v>0</v>
      </c>
      <c r="P1153" s="2">
        <v>1823573</v>
      </c>
      <c r="Q1153" s="2">
        <v>0.31811326299999998</v>
      </c>
      <c r="R1153" s="111">
        <v>0.105147059</v>
      </c>
      <c r="S1153" s="111">
        <v>0.70435520399999996</v>
      </c>
      <c r="T1153" s="111">
        <v>0.190497738</v>
      </c>
      <c r="U1153" s="111">
        <v>0</v>
      </c>
      <c r="V1153" s="110">
        <f t="shared" si="243"/>
        <v>6.4735292029033326E-3</v>
      </c>
      <c r="W1153" s="110">
        <v>0.22500000000000001</v>
      </c>
      <c r="X1153" s="110">
        <v>0.22500000000000001</v>
      </c>
      <c r="Y1153" s="110">
        <f t="shared" si="244"/>
        <v>0.17663885764999998</v>
      </c>
      <c r="Z1153" s="2">
        <v>0.1</v>
      </c>
      <c r="AA1153" s="2">
        <v>0.17499999999999999</v>
      </c>
      <c r="AB1153" s="2">
        <v>0.22500000000000001</v>
      </c>
      <c r="AC1153" s="110"/>
      <c r="AD1153" s="44">
        <f t="shared" si="245"/>
        <v>0.14230813259178002</v>
      </c>
      <c r="AE1153" s="44">
        <f t="shared" si="246"/>
        <v>1.66825473534594</v>
      </c>
      <c r="AF1153" s="44">
        <f t="shared" si="247"/>
        <v>0.58010275926891008</v>
      </c>
      <c r="AG1153" s="44">
        <f t="shared" si="248"/>
        <v>0</v>
      </c>
      <c r="AH1153" s="44">
        <f t="shared" si="249"/>
        <v>0.58010275926891008</v>
      </c>
      <c r="AI1153" s="44">
        <v>517.37694444399995</v>
      </c>
      <c r="AJ1153" s="111">
        <f t="shared" si="250"/>
        <v>1.1212381330449864E-3</v>
      </c>
      <c r="AK1153" s="2">
        <f t="shared" si="251"/>
        <v>98</v>
      </c>
    </row>
    <row r="1154" spans="1:37">
      <c r="A1154" s="2">
        <v>39</v>
      </c>
      <c r="B1154" s="2" t="s">
        <v>103</v>
      </c>
      <c r="C1154" s="2" t="s">
        <v>17</v>
      </c>
      <c r="D1154" s="2" t="s">
        <v>414</v>
      </c>
      <c r="E1154" s="2" t="s">
        <v>1100</v>
      </c>
      <c r="F1154" s="2" t="s">
        <v>64</v>
      </c>
      <c r="H1154" s="2" t="s">
        <v>877</v>
      </c>
      <c r="I1154" s="2">
        <v>17538</v>
      </c>
      <c r="J1154" s="2">
        <v>398</v>
      </c>
      <c r="K1154" s="110">
        <f t="shared" si="238"/>
        <v>2.2693579655604972E-2</v>
      </c>
      <c r="L1154" s="44">
        <f t="shared" si="239"/>
        <v>0.10388970518000001</v>
      </c>
      <c r="M1154" s="44">
        <f t="shared" si="240"/>
        <v>1.1208382350600001</v>
      </c>
      <c r="N1154" s="44">
        <f t="shared" si="241"/>
        <v>0.76527205976000001</v>
      </c>
      <c r="O1154" s="44">
        <f t="shared" si="242"/>
        <v>0</v>
      </c>
      <c r="P1154" s="2">
        <v>4588944</v>
      </c>
      <c r="Q1154" s="2">
        <v>0.32869244600000003</v>
      </c>
      <c r="R1154" s="111">
        <v>5.2205882000000002E-2</v>
      </c>
      <c r="S1154" s="111">
        <v>0.56323529400000005</v>
      </c>
      <c r="T1154" s="111">
        <v>0.38455882400000002</v>
      </c>
      <c r="U1154" s="111">
        <v>0</v>
      </c>
      <c r="V1154" s="110">
        <f t="shared" si="243"/>
        <v>8.7270163047097737E-3</v>
      </c>
      <c r="W1154" s="110">
        <v>0.23906249999999998</v>
      </c>
      <c r="X1154" s="110">
        <v>0.22500000000000001</v>
      </c>
      <c r="Y1154" s="110">
        <f t="shared" si="244"/>
        <v>0.19031250005</v>
      </c>
      <c r="Z1154" s="2">
        <v>0.1</v>
      </c>
      <c r="AA1154" s="2">
        <v>0.17499999999999999</v>
      </c>
      <c r="AB1154" s="2">
        <v>0.22500000000000001</v>
      </c>
      <c r="AC1154" s="110"/>
      <c r="AD1154" s="44">
        <f t="shared" si="245"/>
        <v>9.1007381737680013E-2</v>
      </c>
      <c r="AE1154" s="44">
        <f t="shared" si="246"/>
        <v>1.7182450143469801</v>
      </c>
      <c r="AF1154" s="44">
        <f t="shared" si="247"/>
        <v>1.5083512297869601</v>
      </c>
      <c r="AG1154" s="44">
        <f t="shared" si="248"/>
        <v>0</v>
      </c>
      <c r="AH1154" s="44">
        <f t="shared" si="249"/>
        <v>1.5083512297869601</v>
      </c>
      <c r="AI1154" s="44">
        <v>517.37694444399995</v>
      </c>
      <c r="AJ1154" s="111">
        <f t="shared" si="250"/>
        <v>2.9153816109991379E-3</v>
      </c>
      <c r="AK1154" s="2">
        <f t="shared" si="251"/>
        <v>255</v>
      </c>
    </row>
    <row r="1155" spans="1:37">
      <c r="A1155" s="2">
        <v>40</v>
      </c>
      <c r="B1155" s="2" t="s">
        <v>104</v>
      </c>
      <c r="C1155" s="2" t="s">
        <v>17</v>
      </c>
      <c r="D1155" s="2" t="s">
        <v>414</v>
      </c>
      <c r="E1155" s="2" t="s">
        <v>1100</v>
      </c>
      <c r="F1155" s="2" t="s">
        <v>64</v>
      </c>
      <c r="H1155" s="2" t="s">
        <v>877</v>
      </c>
      <c r="I1155" s="2">
        <v>10332</v>
      </c>
      <c r="J1155" s="2">
        <v>305</v>
      </c>
      <c r="K1155" s="110">
        <f t="shared" si="238"/>
        <v>2.9519938056523424E-2</v>
      </c>
      <c r="L1155" s="44">
        <f t="shared" si="239"/>
        <v>0</v>
      </c>
      <c r="M1155" s="44">
        <f t="shared" si="240"/>
        <v>0.8110906861249999</v>
      </c>
      <c r="N1155" s="44">
        <f t="shared" si="241"/>
        <v>0.71390931387500001</v>
      </c>
      <c r="O1155" s="44">
        <f t="shared" si="242"/>
        <v>0</v>
      </c>
      <c r="P1155" s="2">
        <v>1212119</v>
      </c>
      <c r="Q1155" s="2">
        <v>1.1608722060000001</v>
      </c>
      <c r="R1155" s="111">
        <v>0</v>
      </c>
      <c r="S1155" s="111">
        <v>0.53186274499999997</v>
      </c>
      <c r="T1155" s="111">
        <v>0.46813725499999997</v>
      </c>
      <c r="U1155" s="111">
        <v>0</v>
      </c>
      <c r="V1155" s="110">
        <f t="shared" si="243"/>
        <v>1.3819382769550909E-2</v>
      </c>
      <c r="W1155" s="110">
        <v>0.22843749999999999</v>
      </c>
      <c r="X1155" s="110">
        <v>0.22500000000000001</v>
      </c>
      <c r="Y1155" s="110">
        <f t="shared" si="244"/>
        <v>0.19840686274999997</v>
      </c>
      <c r="Z1155" s="2" t="s">
        <v>532</v>
      </c>
      <c r="AA1155" s="2">
        <v>0.17499999999999999</v>
      </c>
      <c r="AB1155" s="2">
        <v>0.22500000000000001</v>
      </c>
      <c r="AC1155" s="110"/>
      <c r="AD1155" s="44">
        <f t="shared" si="245"/>
        <v>0</v>
      </c>
      <c r="AE1155" s="44">
        <f t="shared" si="246"/>
        <v>1.2434020218296249</v>
      </c>
      <c r="AF1155" s="44">
        <f t="shared" si="247"/>
        <v>1.4071152576476251</v>
      </c>
      <c r="AG1155" s="44">
        <f t="shared" si="248"/>
        <v>0</v>
      </c>
      <c r="AH1155" s="44">
        <f t="shared" si="249"/>
        <v>1.4071152576476251</v>
      </c>
      <c r="AI1155" s="44">
        <v>517.37694444399995</v>
      </c>
      <c r="AJ1155" s="111">
        <f t="shared" si="250"/>
        <v>2.7197100156053223E-3</v>
      </c>
      <c r="AK1155" s="2">
        <f t="shared" si="251"/>
        <v>238</v>
      </c>
    </row>
    <row r="1156" spans="1:37">
      <c r="A1156" s="2">
        <v>41</v>
      </c>
      <c r="B1156" s="2" t="s">
        <v>105</v>
      </c>
      <c r="C1156" s="2" t="s">
        <v>17</v>
      </c>
      <c r="D1156" s="2" t="s">
        <v>414</v>
      </c>
      <c r="E1156" s="2" t="s">
        <v>1100</v>
      </c>
      <c r="F1156" s="2" t="s">
        <v>64</v>
      </c>
      <c r="H1156" s="2" t="s">
        <v>877</v>
      </c>
      <c r="I1156" s="2">
        <v>9663</v>
      </c>
      <c r="J1156" s="2">
        <v>519</v>
      </c>
      <c r="K1156" s="110">
        <f t="shared" si="238"/>
        <v>5.3710027941633036E-2</v>
      </c>
      <c r="L1156" s="44">
        <f t="shared" si="239"/>
        <v>0.8130464383349999</v>
      </c>
      <c r="M1156" s="44">
        <f t="shared" si="240"/>
        <v>1.376166794415</v>
      </c>
      <c r="N1156" s="44">
        <f t="shared" si="241"/>
        <v>0.40578676465500002</v>
      </c>
      <c r="O1156" s="44">
        <f t="shared" si="242"/>
        <v>0</v>
      </c>
      <c r="P1156" s="2">
        <v>1092339</v>
      </c>
      <c r="Q1156" s="2">
        <v>0.73219551199999999</v>
      </c>
      <c r="R1156" s="111">
        <v>0.31331269299999998</v>
      </c>
      <c r="S1156" s="111">
        <v>0.53031475699999997</v>
      </c>
      <c r="T1156" s="111">
        <v>0.156372549</v>
      </c>
      <c r="U1156" s="111">
        <v>0</v>
      </c>
      <c r="V1156" s="110">
        <f t="shared" si="243"/>
        <v>8.3987739760943807E-3</v>
      </c>
      <c r="W1156" s="110">
        <v>0.22500000000000001</v>
      </c>
      <c r="X1156" s="110">
        <v>0.22500000000000001</v>
      </c>
      <c r="Y1156" s="110">
        <f t="shared" si="244"/>
        <v>0.15932017529999998</v>
      </c>
      <c r="Z1156" s="2">
        <v>0.1</v>
      </c>
      <c r="AA1156" s="2">
        <v>0.17499999999999999</v>
      </c>
      <c r="AB1156" s="2">
        <v>0.22500000000000001</v>
      </c>
      <c r="AC1156" s="110"/>
      <c r="AD1156" s="44">
        <f t="shared" si="245"/>
        <v>0.71222867998146</v>
      </c>
      <c r="AE1156" s="44">
        <f t="shared" si="246"/>
        <v>2.1096636958381949</v>
      </c>
      <c r="AF1156" s="44">
        <f t="shared" si="247"/>
        <v>0.79980571313500504</v>
      </c>
      <c r="AG1156" s="44">
        <f t="shared" si="248"/>
        <v>0</v>
      </c>
      <c r="AH1156" s="44">
        <f t="shared" si="249"/>
        <v>0.79980571313500504</v>
      </c>
      <c r="AI1156" s="44">
        <v>517.37694444399995</v>
      </c>
      <c r="AJ1156" s="111">
        <f t="shared" si="250"/>
        <v>1.5458858801574889E-3</v>
      </c>
      <c r="AK1156" s="2">
        <f t="shared" si="251"/>
        <v>135</v>
      </c>
    </row>
    <row r="1157" spans="1:37">
      <c r="A1157" s="2">
        <v>42</v>
      </c>
      <c r="B1157" s="2" t="s">
        <v>106</v>
      </c>
      <c r="C1157" s="2" t="s">
        <v>17</v>
      </c>
      <c r="D1157" s="2" t="s">
        <v>414</v>
      </c>
      <c r="E1157" s="2" t="s">
        <v>1100</v>
      </c>
      <c r="F1157" s="2" t="s">
        <v>64</v>
      </c>
      <c r="H1157" s="2" t="s">
        <v>877</v>
      </c>
      <c r="I1157" s="2">
        <v>7224</v>
      </c>
      <c r="J1157" s="2">
        <v>197</v>
      </c>
      <c r="K1157" s="110">
        <f t="shared" si="238"/>
        <v>2.7270210409745293E-2</v>
      </c>
      <c r="L1157" s="44">
        <f t="shared" si="239"/>
        <v>0.38241176459000004</v>
      </c>
      <c r="M1157" s="44">
        <f t="shared" si="240"/>
        <v>0.49014613959000003</v>
      </c>
      <c r="N1157" s="44">
        <f t="shared" si="241"/>
        <v>0.11244209581999999</v>
      </c>
      <c r="O1157" s="44">
        <f t="shared" si="242"/>
        <v>0</v>
      </c>
      <c r="P1157" s="2">
        <v>1059358</v>
      </c>
      <c r="Q1157" s="2">
        <v>0.20920535900000001</v>
      </c>
      <c r="R1157" s="111">
        <v>0.38823529400000001</v>
      </c>
      <c r="S1157" s="111">
        <v>0.49761029400000001</v>
      </c>
      <c r="T1157" s="111">
        <v>0.114154412</v>
      </c>
      <c r="U1157" s="111">
        <v>0</v>
      </c>
      <c r="V1157" s="110">
        <f t="shared" si="243"/>
        <v>3.1130148344407529E-3</v>
      </c>
      <c r="W1157" s="110">
        <v>0.22500000000000001</v>
      </c>
      <c r="X1157" s="110">
        <v>0.22500000000000001</v>
      </c>
      <c r="Y1157" s="110">
        <f t="shared" si="244"/>
        <v>0.15159007354999998</v>
      </c>
      <c r="Z1157" s="2">
        <v>0.1</v>
      </c>
      <c r="AA1157" s="2">
        <v>0.17499999999999999</v>
      </c>
      <c r="AB1157" s="2">
        <v>0.22500000000000001</v>
      </c>
      <c r="AC1157" s="110"/>
      <c r="AD1157" s="44">
        <f t="shared" si="245"/>
        <v>0.33499270578084006</v>
      </c>
      <c r="AE1157" s="44">
        <f t="shared" si="246"/>
        <v>0.75139403199147003</v>
      </c>
      <c r="AF1157" s="44">
        <f t="shared" si="247"/>
        <v>0.22162337086122</v>
      </c>
      <c r="AG1157" s="44">
        <f t="shared" si="248"/>
        <v>0</v>
      </c>
      <c r="AH1157" s="44">
        <f t="shared" si="249"/>
        <v>0.22162337086122</v>
      </c>
      <c r="AI1157" s="44">
        <v>517.37694444399995</v>
      </c>
      <c r="AJ1157" s="111">
        <f t="shared" si="250"/>
        <v>4.2835958045905572E-4</v>
      </c>
      <c r="AK1157" s="2">
        <f t="shared" si="251"/>
        <v>37</v>
      </c>
    </row>
    <row r="1158" spans="1:37">
      <c r="A1158" s="2">
        <v>43</v>
      </c>
      <c r="B1158" s="2" t="s">
        <v>107</v>
      </c>
      <c r="C1158" s="2" t="s">
        <v>17</v>
      </c>
      <c r="D1158" s="2" t="s">
        <v>414</v>
      </c>
      <c r="E1158" s="2" t="s">
        <v>1100</v>
      </c>
      <c r="F1158" s="2" t="s">
        <v>64</v>
      </c>
      <c r="H1158" s="2" t="s">
        <v>877</v>
      </c>
      <c r="I1158" s="2">
        <v>7286</v>
      </c>
      <c r="J1158" s="2">
        <v>270</v>
      </c>
      <c r="K1158" s="110">
        <f t="shared" si="238"/>
        <v>3.7057370299203952E-2</v>
      </c>
      <c r="L1158" s="44">
        <f t="shared" si="239"/>
        <v>0.17199866294999999</v>
      </c>
      <c r="M1158" s="44">
        <f t="shared" si="240"/>
        <v>0.96756016049999993</v>
      </c>
      <c r="N1158" s="44">
        <f t="shared" si="241"/>
        <v>0.21044117655000003</v>
      </c>
      <c r="O1158" s="44">
        <f t="shared" si="242"/>
        <v>0</v>
      </c>
      <c r="P1158" s="2">
        <v>1738686</v>
      </c>
      <c r="Q1158" s="2">
        <v>0.23855920999999999</v>
      </c>
      <c r="R1158" s="111">
        <v>0.12740641699999999</v>
      </c>
      <c r="S1158" s="111">
        <v>0.71671123000000003</v>
      </c>
      <c r="T1158" s="111">
        <v>0.155882353</v>
      </c>
      <c r="U1158" s="111">
        <v>0</v>
      </c>
      <c r="V1158" s="110">
        <f t="shared" si="243"/>
        <v>5.7765900782322261E-3</v>
      </c>
      <c r="W1158" s="110">
        <v>0.22500000000000001</v>
      </c>
      <c r="X1158" s="110">
        <v>0.22500000000000001</v>
      </c>
      <c r="Y1158" s="110">
        <f t="shared" si="244"/>
        <v>0.173238636375</v>
      </c>
      <c r="Z1158" s="2">
        <v>0.1</v>
      </c>
      <c r="AA1158" s="2">
        <v>0.17499999999999999</v>
      </c>
      <c r="AB1158" s="2">
        <v>0.22500000000000001</v>
      </c>
      <c r="AC1158" s="110"/>
      <c r="AD1158" s="44">
        <f t="shared" si="245"/>
        <v>0.15067082874420001</v>
      </c>
      <c r="AE1158" s="44">
        <f t="shared" si="246"/>
        <v>1.4832697260464998</v>
      </c>
      <c r="AF1158" s="44">
        <f t="shared" si="247"/>
        <v>0.41477955898005009</v>
      </c>
      <c r="AG1158" s="44">
        <f t="shared" si="248"/>
        <v>0</v>
      </c>
      <c r="AH1158" s="44">
        <f t="shared" si="249"/>
        <v>0.41477955898005009</v>
      </c>
      <c r="AI1158" s="44">
        <v>517.37694444399995</v>
      </c>
      <c r="AJ1158" s="111">
        <f t="shared" si="250"/>
        <v>8.0169702850944327E-4</v>
      </c>
      <c r="AK1158" s="2">
        <f t="shared" si="251"/>
        <v>70</v>
      </c>
    </row>
    <row r="1159" spans="1:37">
      <c r="A1159" s="2">
        <v>44</v>
      </c>
      <c r="B1159" s="2" t="s">
        <v>108</v>
      </c>
      <c r="C1159" s="2" t="s">
        <v>17</v>
      </c>
      <c r="D1159" s="2" t="s">
        <v>414</v>
      </c>
      <c r="E1159" s="2" t="s">
        <v>1100</v>
      </c>
      <c r="F1159" s="2" t="s">
        <v>64</v>
      </c>
      <c r="H1159" s="2" t="s">
        <v>877</v>
      </c>
      <c r="I1159" s="2">
        <v>8544</v>
      </c>
      <c r="J1159" s="2">
        <v>574</v>
      </c>
      <c r="K1159" s="110">
        <f t="shared" ref="K1159:K1222" si="252">J1159/I1159</f>
        <v>6.7181647940074904E-2</v>
      </c>
      <c r="L1159" s="44">
        <f t="shared" ref="L1159:L1222" si="253">R1159*$J1159*$D$2/1000</f>
        <v>0.64895764689000002</v>
      </c>
      <c r="M1159" s="44">
        <f t="shared" ref="M1159:M1222" si="254">S1159*$J1159*$D$2/1000</f>
        <v>1.8237443125999999</v>
      </c>
      <c r="N1159" s="44">
        <f t="shared" ref="N1159:N1222" si="255">T1159*$J1159*$D$2/1000</f>
        <v>0.39729804051000001</v>
      </c>
      <c r="O1159" s="44">
        <f t="shared" ref="O1159:O1222" si="256">U1159*$J1159*$D$2/1000</f>
        <v>0</v>
      </c>
      <c r="P1159" s="2">
        <v>1306048</v>
      </c>
      <c r="Q1159" s="2">
        <v>0.59957554000000002</v>
      </c>
      <c r="R1159" s="111">
        <v>0.226117647</v>
      </c>
      <c r="S1159" s="111">
        <v>0.63545098</v>
      </c>
      <c r="T1159" s="111">
        <v>0.138431373</v>
      </c>
      <c r="U1159" s="111">
        <v>0</v>
      </c>
      <c r="V1159" s="110">
        <f t="shared" ref="V1159:V1222" si="257">K1159*(T1159+U1159)</f>
        <v>9.3000477647471897E-3</v>
      </c>
      <c r="W1159" s="110">
        <v>0.22500000000000001</v>
      </c>
      <c r="X1159" s="110">
        <v>0.22500000000000001</v>
      </c>
      <c r="Y1159" s="110">
        <f t="shared" ref="Y1159:Y1222" si="258">SUMPRODUCT(R1159:U1159,Z1159:AC1159)</f>
        <v>0.164962745125</v>
      </c>
      <c r="Z1159" s="2">
        <v>0.1</v>
      </c>
      <c r="AA1159" s="2">
        <v>0.17499999999999999</v>
      </c>
      <c r="AB1159" s="2">
        <v>0.22500000000000001</v>
      </c>
      <c r="AC1159" s="110"/>
      <c r="AD1159" s="44">
        <f t="shared" ref="AD1159:AD1222" si="259">IFERROR(L1159*Z1159*8760/1000,0)</f>
        <v>0.56848689867564006</v>
      </c>
      <c r="AE1159" s="44">
        <f t="shared" ref="AE1159:AE1222" si="260">IFERROR(M1159*AA1159*8760/1000,0)</f>
        <v>2.7958000312157996</v>
      </c>
      <c r="AF1159" s="44">
        <f t="shared" ref="AF1159:AF1222" si="261">IFERROR(N1159*AB1159*8760/1000,0)</f>
        <v>0.78307443784521003</v>
      </c>
      <c r="AG1159" s="44">
        <f t="shared" ref="AG1159:AG1222" si="262">IFERROR(O1159*AC1159*8760/1000,0)</f>
        <v>0</v>
      </c>
      <c r="AH1159" s="44">
        <f t="shared" ref="AH1159:AH1222" si="263">AF1159+AG1159</f>
        <v>0.78307443784521003</v>
      </c>
      <c r="AI1159" s="44">
        <v>517.37694444399995</v>
      </c>
      <c r="AJ1159" s="111">
        <f t="shared" ref="AJ1159:AJ1222" si="264">AH1159/AI1159</f>
        <v>1.5135472236528483E-3</v>
      </c>
      <c r="AK1159" s="2">
        <f t="shared" ref="AK1159:AK1222" si="265">ROUND((O1159+N1159)/0.003,0)</f>
        <v>132</v>
      </c>
    </row>
    <row r="1160" spans="1:37">
      <c r="A1160" s="2">
        <v>45</v>
      </c>
      <c r="B1160" s="2" t="s">
        <v>109</v>
      </c>
      <c r="C1160" s="2" t="s">
        <v>17</v>
      </c>
      <c r="D1160" s="2" t="s">
        <v>414</v>
      </c>
      <c r="E1160" s="2" t="s">
        <v>1100</v>
      </c>
      <c r="F1160" s="2" t="s">
        <v>64</v>
      </c>
      <c r="H1160" s="2" t="s">
        <v>877</v>
      </c>
      <c r="I1160" s="2">
        <v>10029</v>
      </c>
      <c r="J1160" s="2">
        <v>754</v>
      </c>
      <c r="K1160" s="110">
        <f t="shared" si="252"/>
        <v>7.518197228038688E-2</v>
      </c>
      <c r="L1160" s="44">
        <f t="shared" si="253"/>
        <v>0.31462867513999998</v>
      </c>
      <c r="M1160" s="44">
        <f t="shared" si="254"/>
        <v>2.3172431709699999</v>
      </c>
      <c r="N1160" s="44">
        <f t="shared" si="255"/>
        <v>1.1381281501199998</v>
      </c>
      <c r="O1160" s="44">
        <f t="shared" si="256"/>
        <v>0</v>
      </c>
      <c r="P1160" s="2">
        <v>1846020</v>
      </c>
      <c r="Q1160" s="2">
        <v>1.2151821679999999</v>
      </c>
      <c r="R1160" s="111">
        <v>8.3455881999999995E-2</v>
      </c>
      <c r="S1160" s="111">
        <v>0.61465336100000001</v>
      </c>
      <c r="T1160" s="111">
        <v>0.30189075599999998</v>
      </c>
      <c r="U1160" s="111">
        <v>0</v>
      </c>
      <c r="V1160" s="110">
        <f t="shared" si="257"/>
        <v>2.2696742449297039E-2</v>
      </c>
      <c r="W1160" s="110">
        <v>0.22578124999999999</v>
      </c>
      <c r="X1160" s="110">
        <v>0.22500000000000001</v>
      </c>
      <c r="Y1160" s="110">
        <f t="shared" si="258"/>
        <v>0.18383534647499999</v>
      </c>
      <c r="Z1160" s="2">
        <v>0.1</v>
      </c>
      <c r="AA1160" s="2">
        <v>0.17499999999999999</v>
      </c>
      <c r="AB1160" s="2">
        <v>0.22500000000000001</v>
      </c>
      <c r="AC1160" s="110"/>
      <c r="AD1160" s="44">
        <f t="shared" si="259"/>
        <v>0.27561471942263999</v>
      </c>
      <c r="AE1160" s="44">
        <f t="shared" si="260"/>
        <v>3.5523337810970097</v>
      </c>
      <c r="AF1160" s="44">
        <f t="shared" si="261"/>
        <v>2.2432505838865198</v>
      </c>
      <c r="AG1160" s="44">
        <f t="shared" si="262"/>
        <v>0</v>
      </c>
      <c r="AH1160" s="44">
        <f t="shared" si="263"/>
        <v>2.2432505838865198</v>
      </c>
      <c r="AI1160" s="44">
        <v>517.37694444399995</v>
      </c>
      <c r="AJ1160" s="111">
        <f t="shared" si="264"/>
        <v>4.3358147439237615E-3</v>
      </c>
      <c r="AK1160" s="2">
        <f t="shared" si="265"/>
        <v>379</v>
      </c>
    </row>
    <row r="1161" spans="1:37">
      <c r="A1161" s="2">
        <v>304</v>
      </c>
      <c r="B1161" s="2" t="s">
        <v>355</v>
      </c>
      <c r="C1161" s="2" t="s">
        <v>17</v>
      </c>
      <c r="D1161" s="2" t="s">
        <v>414</v>
      </c>
      <c r="E1161" s="2" t="s">
        <v>1100</v>
      </c>
      <c r="F1161" s="2" t="s">
        <v>64</v>
      </c>
      <c r="H1161" s="2" t="s">
        <v>877</v>
      </c>
      <c r="I1161" s="2">
        <v>882</v>
      </c>
      <c r="J1161" s="2">
        <v>0</v>
      </c>
      <c r="K1161" s="110">
        <f t="shared" si="252"/>
        <v>0</v>
      </c>
      <c r="L1161" s="44">
        <f t="shared" si="253"/>
        <v>0</v>
      </c>
      <c r="M1161" s="44">
        <f t="shared" si="254"/>
        <v>0</v>
      </c>
      <c r="N1161" s="44">
        <f t="shared" si="255"/>
        <v>0</v>
      </c>
      <c r="O1161" s="44">
        <f t="shared" si="256"/>
        <v>0</v>
      </c>
      <c r="P1161" s="2">
        <v>3520031</v>
      </c>
      <c r="Q1161" s="2">
        <v>0</v>
      </c>
      <c r="R1161" s="111">
        <v>0</v>
      </c>
      <c r="S1161" s="111">
        <v>0.58782961499999997</v>
      </c>
      <c r="T1161" s="111">
        <v>0.41217038499999997</v>
      </c>
      <c r="U1161" s="111">
        <v>0</v>
      </c>
      <c r="V1161" s="110">
        <f t="shared" si="257"/>
        <v>0</v>
      </c>
      <c r="W1161" s="110">
        <v>0.22500000000000001</v>
      </c>
      <c r="X1161" s="110">
        <v>0.22500000000000001</v>
      </c>
      <c r="Y1161" s="110">
        <f t="shared" si="258"/>
        <v>0.19560851925</v>
      </c>
      <c r="Z1161" s="2" t="s">
        <v>532</v>
      </c>
      <c r="AA1161" s="2">
        <v>0.17499999999999999</v>
      </c>
      <c r="AB1161" s="2">
        <v>0.22500000000000001</v>
      </c>
      <c r="AC1161" s="110"/>
      <c r="AD1161" s="44">
        <f t="shared" si="259"/>
        <v>0</v>
      </c>
      <c r="AE1161" s="44">
        <f t="shared" si="260"/>
        <v>0</v>
      </c>
      <c r="AF1161" s="44">
        <f t="shared" si="261"/>
        <v>0</v>
      </c>
      <c r="AG1161" s="44">
        <f t="shared" si="262"/>
        <v>0</v>
      </c>
      <c r="AH1161" s="44">
        <f t="shared" si="263"/>
        <v>0</v>
      </c>
      <c r="AI1161" s="44">
        <v>517.37694444399995</v>
      </c>
      <c r="AJ1161" s="111">
        <f t="shared" si="264"/>
        <v>0</v>
      </c>
      <c r="AK1161" s="2">
        <f t="shared" si="265"/>
        <v>0</v>
      </c>
    </row>
    <row r="1162" spans="1:37">
      <c r="A1162" s="2">
        <v>46</v>
      </c>
      <c r="B1162" s="2" t="s">
        <v>110</v>
      </c>
      <c r="C1162" s="2" t="s">
        <v>17</v>
      </c>
      <c r="D1162" s="2" t="s">
        <v>414</v>
      </c>
      <c r="E1162" s="2" t="s">
        <v>1100</v>
      </c>
      <c r="F1162" s="2" t="s">
        <v>64</v>
      </c>
      <c r="H1162" s="2" t="s">
        <v>877</v>
      </c>
      <c r="I1162" s="2">
        <v>29676</v>
      </c>
      <c r="J1162" s="2">
        <v>3068</v>
      </c>
      <c r="K1162" s="110">
        <f t="shared" si="252"/>
        <v>0.10338320528373096</v>
      </c>
      <c r="L1162" s="44">
        <f t="shared" si="253"/>
        <v>0</v>
      </c>
      <c r="M1162" s="44">
        <f t="shared" si="254"/>
        <v>3.9061470580600002</v>
      </c>
      <c r="N1162" s="44">
        <f t="shared" si="255"/>
        <v>8.2178670568800012</v>
      </c>
      <c r="O1162" s="44">
        <f t="shared" si="256"/>
        <v>3.2159858850599998</v>
      </c>
      <c r="P1162" s="2">
        <v>2484826</v>
      </c>
      <c r="Q1162" s="2">
        <v>9.5240659619999999</v>
      </c>
      <c r="R1162" s="111">
        <v>0</v>
      </c>
      <c r="S1162" s="111">
        <v>0.254638009</v>
      </c>
      <c r="T1162" s="111">
        <v>0.53571493199999998</v>
      </c>
      <c r="U1162" s="111">
        <v>0.209647059</v>
      </c>
      <c r="V1162" s="110">
        <f t="shared" si="257"/>
        <v>7.7057911726243433E-2</v>
      </c>
      <c r="W1162" s="110">
        <v>0.27890624999999997</v>
      </c>
      <c r="X1162" s="110">
        <v>0.23627712000000001</v>
      </c>
      <c r="Y1162" s="110">
        <f t="shared" si="258"/>
        <v>0.22067363632178125</v>
      </c>
      <c r="Z1162" s="2" t="s">
        <v>532</v>
      </c>
      <c r="AA1162" s="2">
        <v>0.17499999999999999</v>
      </c>
      <c r="AB1162" s="2">
        <v>0.22500000000000001</v>
      </c>
      <c r="AC1162" s="110">
        <v>0.26509375000000002</v>
      </c>
      <c r="AD1162" s="44">
        <f t="shared" si="259"/>
        <v>0</v>
      </c>
      <c r="AE1162" s="44">
        <f t="shared" si="260"/>
        <v>5.9881234400059791</v>
      </c>
      <c r="AF1162" s="44">
        <f t="shared" si="261"/>
        <v>16.197415969110484</v>
      </c>
      <c r="AG1162" s="44">
        <f t="shared" si="262"/>
        <v>7.4682307619863897</v>
      </c>
      <c r="AH1162" s="44">
        <f t="shared" si="263"/>
        <v>23.665646731096874</v>
      </c>
      <c r="AI1162" s="44">
        <v>517.37694444399995</v>
      </c>
      <c r="AJ1162" s="111">
        <f t="shared" si="264"/>
        <v>4.5741595146898559E-2</v>
      </c>
      <c r="AK1162" s="2">
        <f t="shared" si="265"/>
        <v>3811</v>
      </c>
    </row>
    <row r="1163" spans="1:37">
      <c r="A1163" s="2">
        <v>305</v>
      </c>
      <c r="B1163" s="2" t="s">
        <v>356</v>
      </c>
      <c r="C1163" s="2" t="s">
        <v>17</v>
      </c>
      <c r="D1163" s="2" t="s">
        <v>414</v>
      </c>
      <c r="E1163" s="2" t="s">
        <v>1100</v>
      </c>
      <c r="F1163" s="2" t="s">
        <v>64</v>
      </c>
      <c r="H1163" s="2" t="s">
        <v>877</v>
      </c>
      <c r="I1163" s="2">
        <v>379</v>
      </c>
      <c r="J1163" s="2">
        <v>16</v>
      </c>
      <c r="K1163" s="110">
        <f t="shared" si="252"/>
        <v>4.221635883905013E-2</v>
      </c>
      <c r="L1163" s="44">
        <f t="shared" si="253"/>
        <v>0</v>
      </c>
      <c r="M1163" s="44">
        <f t="shared" si="254"/>
        <v>0</v>
      </c>
      <c r="N1163" s="44">
        <f t="shared" si="255"/>
        <v>7.8169934399999995E-3</v>
      </c>
      <c r="O1163" s="44">
        <f t="shared" si="256"/>
        <v>7.2183006559999999E-2</v>
      </c>
      <c r="P1163" s="2">
        <v>671489</v>
      </c>
      <c r="Q1163" s="2">
        <v>0.30904030100000002</v>
      </c>
      <c r="R1163" s="111">
        <v>0</v>
      </c>
      <c r="S1163" s="111">
        <v>0</v>
      </c>
      <c r="T1163" s="111">
        <v>9.7712417999999995E-2</v>
      </c>
      <c r="U1163" s="111">
        <v>0.90228758200000003</v>
      </c>
      <c r="V1163" s="110">
        <f t="shared" si="257"/>
        <v>4.221635883905013E-2</v>
      </c>
      <c r="W1163" s="110">
        <v>0.35912500000000003</v>
      </c>
      <c r="X1163" s="110">
        <v>0.29611467299999999</v>
      </c>
      <c r="Y1163" s="110">
        <f t="shared" si="258"/>
        <v>0.29611467279885972</v>
      </c>
      <c r="Z1163" s="2" t="s">
        <v>532</v>
      </c>
      <c r="AA1163" s="2" t="s">
        <v>532</v>
      </c>
      <c r="AB1163" s="2">
        <v>0.22500000000000001</v>
      </c>
      <c r="AC1163" s="110">
        <v>0.30381597199999999</v>
      </c>
      <c r="AD1163" s="44">
        <f t="shared" si="259"/>
        <v>0</v>
      </c>
      <c r="AE1163" s="44">
        <f t="shared" si="260"/>
        <v>0</v>
      </c>
      <c r="AF1163" s="44">
        <f t="shared" si="261"/>
        <v>1.540729407024E-2</v>
      </c>
      <c r="AG1163" s="44">
        <f t="shared" si="262"/>
        <v>0.19210986862720089</v>
      </c>
      <c r="AH1163" s="44">
        <f t="shared" si="263"/>
        <v>0.20751716269744089</v>
      </c>
      <c r="AI1163" s="44">
        <v>517.37694444399995</v>
      </c>
      <c r="AJ1163" s="111">
        <f t="shared" si="264"/>
        <v>4.0109472392599478E-4</v>
      </c>
      <c r="AK1163" s="2">
        <f t="shared" si="265"/>
        <v>27</v>
      </c>
    </row>
    <row r="1164" spans="1:37">
      <c r="A1164" s="2">
        <v>306</v>
      </c>
      <c r="B1164" s="2" t="s">
        <v>357</v>
      </c>
      <c r="C1164" s="2" t="s">
        <v>17</v>
      </c>
      <c r="D1164" s="2" t="s">
        <v>414</v>
      </c>
      <c r="E1164" s="2" t="s">
        <v>1100</v>
      </c>
      <c r="F1164" s="2" t="s">
        <v>64</v>
      </c>
      <c r="H1164" s="2" t="s">
        <v>877</v>
      </c>
      <c r="I1164" s="2">
        <v>755</v>
      </c>
      <c r="J1164" s="2">
        <v>42</v>
      </c>
      <c r="K1164" s="110">
        <f t="shared" si="252"/>
        <v>5.562913907284768E-2</v>
      </c>
      <c r="L1164" s="44">
        <f t="shared" si="253"/>
        <v>0</v>
      </c>
      <c r="M1164" s="44">
        <f t="shared" si="254"/>
        <v>0</v>
      </c>
      <c r="N1164" s="44">
        <f t="shared" si="255"/>
        <v>9.9882352919999987E-2</v>
      </c>
      <c r="O1164" s="44">
        <f t="shared" si="256"/>
        <v>0.11011764708000001</v>
      </c>
      <c r="P1164" s="2">
        <v>1787408</v>
      </c>
      <c r="Q1164" s="2">
        <v>0.249251268</v>
      </c>
      <c r="R1164" s="111">
        <v>0</v>
      </c>
      <c r="S1164" s="111">
        <v>0</v>
      </c>
      <c r="T1164" s="111">
        <v>0.47563025199999998</v>
      </c>
      <c r="U1164" s="111">
        <v>0.52436974800000002</v>
      </c>
      <c r="V1164" s="110">
        <f t="shared" si="257"/>
        <v>5.562913907284768E-2</v>
      </c>
      <c r="W1164" s="110">
        <v>0.26774999999999999</v>
      </c>
      <c r="X1164" s="110">
        <v>0.24217966399999999</v>
      </c>
      <c r="Y1164" s="110">
        <f t="shared" si="258"/>
        <v>0.24217966386885001</v>
      </c>
      <c r="Z1164" s="2" t="s">
        <v>532</v>
      </c>
      <c r="AA1164" s="2" t="s">
        <v>532</v>
      </c>
      <c r="AB1164" s="2">
        <v>0.22500000000000001</v>
      </c>
      <c r="AC1164" s="110">
        <v>0.25776250000000001</v>
      </c>
      <c r="AD1164" s="44">
        <f t="shared" si="259"/>
        <v>0</v>
      </c>
      <c r="AE1164" s="44">
        <f t="shared" si="260"/>
        <v>0</v>
      </c>
      <c r="AF1164" s="44">
        <f t="shared" si="261"/>
        <v>0.19686811760531997</v>
      </c>
      <c r="AG1164" s="44">
        <f t="shared" si="262"/>
        <v>0.24864559204781647</v>
      </c>
      <c r="AH1164" s="44">
        <f t="shared" si="263"/>
        <v>0.44551370965313641</v>
      </c>
      <c r="AI1164" s="44">
        <v>517.37694444399995</v>
      </c>
      <c r="AJ1164" s="111">
        <f t="shared" si="264"/>
        <v>8.6110081718447759E-4</v>
      </c>
      <c r="AK1164" s="2">
        <f t="shared" si="265"/>
        <v>70</v>
      </c>
    </row>
    <row r="1165" spans="1:37">
      <c r="A1165" s="2">
        <v>47</v>
      </c>
      <c r="B1165" s="2" t="s">
        <v>111</v>
      </c>
      <c r="C1165" s="2" t="s">
        <v>17</v>
      </c>
      <c r="D1165" s="2" t="s">
        <v>414</v>
      </c>
      <c r="E1165" s="2" t="s">
        <v>1100</v>
      </c>
      <c r="F1165" s="2" t="s">
        <v>64</v>
      </c>
      <c r="H1165" s="2" t="s">
        <v>877</v>
      </c>
      <c r="I1165" s="2">
        <v>7447</v>
      </c>
      <c r="J1165" s="2">
        <v>105</v>
      </c>
      <c r="K1165" s="110">
        <f t="shared" si="252"/>
        <v>1.4099637437894455E-2</v>
      </c>
      <c r="L1165" s="44">
        <f t="shared" si="253"/>
        <v>0.2556733746</v>
      </c>
      <c r="M1165" s="44">
        <f t="shared" si="254"/>
        <v>0.26932662540000002</v>
      </c>
      <c r="N1165" s="44">
        <f t="shared" si="255"/>
        <v>0</v>
      </c>
      <c r="O1165" s="44">
        <f t="shared" si="256"/>
        <v>0</v>
      </c>
      <c r="P1165" s="2">
        <v>3922369</v>
      </c>
      <c r="Q1165" s="2">
        <v>0</v>
      </c>
      <c r="R1165" s="111">
        <v>0.48699690400000001</v>
      </c>
      <c r="S1165" s="111">
        <v>0.51300309600000005</v>
      </c>
      <c r="T1165" s="111">
        <v>0</v>
      </c>
      <c r="U1165" s="111">
        <v>0</v>
      </c>
      <c r="V1165" s="110">
        <f t="shared" si="257"/>
        <v>0</v>
      </c>
      <c r="W1165" s="110">
        <v>0.17531249999999998</v>
      </c>
      <c r="X1165" s="110"/>
      <c r="Y1165" s="110">
        <f t="shared" si="258"/>
        <v>0.13847523219999999</v>
      </c>
      <c r="Z1165" s="2">
        <v>0.1</v>
      </c>
      <c r="AA1165" s="2">
        <v>0.17499999999999999</v>
      </c>
      <c r="AB1165" s="2" t="s">
        <v>532</v>
      </c>
      <c r="AC1165" s="110"/>
      <c r="AD1165" s="44">
        <f t="shared" si="259"/>
        <v>0.22396987614960004</v>
      </c>
      <c r="AE1165" s="44">
        <f t="shared" si="260"/>
        <v>0.41287771673820006</v>
      </c>
      <c r="AF1165" s="44">
        <f t="shared" si="261"/>
        <v>0</v>
      </c>
      <c r="AG1165" s="44">
        <f t="shared" si="262"/>
        <v>0</v>
      </c>
      <c r="AH1165" s="44">
        <f t="shared" si="263"/>
        <v>0</v>
      </c>
      <c r="AI1165" s="44">
        <v>517.37694444399995</v>
      </c>
      <c r="AJ1165" s="111">
        <f t="shared" si="264"/>
        <v>0</v>
      </c>
      <c r="AK1165" s="2">
        <f t="shared" si="265"/>
        <v>0</v>
      </c>
    </row>
    <row r="1166" spans="1:37">
      <c r="A1166" s="2">
        <v>48</v>
      </c>
      <c r="B1166" s="2" t="s">
        <v>112</v>
      </c>
      <c r="C1166" s="2" t="s">
        <v>17</v>
      </c>
      <c r="D1166" s="2" t="s">
        <v>414</v>
      </c>
      <c r="E1166" s="2" t="s">
        <v>1100</v>
      </c>
      <c r="F1166" s="2" t="s">
        <v>64</v>
      </c>
      <c r="H1166" s="2" t="s">
        <v>877</v>
      </c>
      <c r="I1166" s="2">
        <v>5384</v>
      </c>
      <c r="J1166" s="2">
        <v>279</v>
      </c>
      <c r="K1166" s="110">
        <f t="shared" si="252"/>
        <v>5.1820208023774149E-2</v>
      </c>
      <c r="L1166" s="44">
        <f t="shared" si="253"/>
        <v>0.69073014730500004</v>
      </c>
      <c r="M1166" s="44">
        <f t="shared" si="254"/>
        <v>0.70426985269499998</v>
      </c>
      <c r="N1166" s="44">
        <f t="shared" si="255"/>
        <v>0</v>
      </c>
      <c r="O1166" s="44">
        <f t="shared" si="256"/>
        <v>0</v>
      </c>
      <c r="P1166" s="2">
        <v>1040091</v>
      </c>
      <c r="Q1166" s="2">
        <v>0</v>
      </c>
      <c r="R1166" s="111">
        <v>0.495147059</v>
      </c>
      <c r="S1166" s="111">
        <v>0.504852941</v>
      </c>
      <c r="T1166" s="111">
        <v>0</v>
      </c>
      <c r="U1166" s="111">
        <v>0</v>
      </c>
      <c r="V1166" s="110">
        <f t="shared" si="257"/>
        <v>0</v>
      </c>
      <c r="W1166" s="110">
        <v>0.18487500000000001</v>
      </c>
      <c r="X1166" s="110"/>
      <c r="Y1166" s="110">
        <f t="shared" si="258"/>
        <v>0.13786397057499999</v>
      </c>
      <c r="Z1166" s="2">
        <v>0.1</v>
      </c>
      <c r="AA1166" s="2">
        <v>0.17499999999999999</v>
      </c>
      <c r="AB1166" s="2" t="s">
        <v>532</v>
      </c>
      <c r="AC1166" s="110"/>
      <c r="AD1166" s="44">
        <f t="shared" si="259"/>
        <v>0.60507960903918012</v>
      </c>
      <c r="AE1166" s="44">
        <f t="shared" si="260"/>
        <v>1.079645684181435</v>
      </c>
      <c r="AF1166" s="44">
        <f t="shared" si="261"/>
        <v>0</v>
      </c>
      <c r="AG1166" s="44">
        <f t="shared" si="262"/>
        <v>0</v>
      </c>
      <c r="AH1166" s="44">
        <f t="shared" si="263"/>
        <v>0</v>
      </c>
      <c r="AI1166" s="44">
        <v>517.37694444399995</v>
      </c>
      <c r="AJ1166" s="111">
        <f t="shared" si="264"/>
        <v>0</v>
      </c>
      <c r="AK1166" s="2">
        <f t="shared" si="265"/>
        <v>0</v>
      </c>
    </row>
    <row r="1167" spans="1:37">
      <c r="A1167" s="2">
        <v>49</v>
      </c>
      <c r="B1167" s="2" t="s">
        <v>113</v>
      </c>
      <c r="C1167" s="2" t="s">
        <v>17</v>
      </c>
      <c r="D1167" s="2" t="s">
        <v>414</v>
      </c>
      <c r="E1167" s="2" t="s">
        <v>1100</v>
      </c>
      <c r="F1167" s="2" t="s">
        <v>64</v>
      </c>
      <c r="H1167" s="2" t="s">
        <v>877</v>
      </c>
      <c r="I1167" s="2">
        <v>8293</v>
      </c>
      <c r="J1167" s="2">
        <v>528</v>
      </c>
      <c r="K1167" s="110">
        <f t="shared" si="252"/>
        <v>6.3668153864705174E-2</v>
      </c>
      <c r="L1167" s="44">
        <f t="shared" si="253"/>
        <v>0.97142016840000001</v>
      </c>
      <c r="M1167" s="44">
        <f t="shared" si="254"/>
        <v>1.2063514583999999</v>
      </c>
      <c r="N1167" s="44">
        <f t="shared" si="255"/>
        <v>0.46222837320000004</v>
      </c>
      <c r="O1167" s="44">
        <f t="shared" si="256"/>
        <v>0</v>
      </c>
      <c r="P1167" s="2">
        <v>1213712</v>
      </c>
      <c r="Q1167" s="2">
        <v>0.75063287199999995</v>
      </c>
      <c r="R1167" s="111">
        <v>0.367962185</v>
      </c>
      <c r="S1167" s="111">
        <v>0.45695131</v>
      </c>
      <c r="T1167" s="111">
        <v>0.175086505</v>
      </c>
      <c r="U1167" s="111">
        <v>0</v>
      </c>
      <c r="V1167" s="110">
        <f t="shared" si="257"/>
        <v>1.1147434539973472E-2</v>
      </c>
      <c r="W1167" s="110">
        <v>0.22500000000000001</v>
      </c>
      <c r="X1167" s="110">
        <v>0.22500000000000001</v>
      </c>
      <c r="Y1167" s="110">
        <f t="shared" si="258"/>
        <v>0.15615716137500002</v>
      </c>
      <c r="Z1167" s="2">
        <v>0.1</v>
      </c>
      <c r="AA1167" s="2">
        <v>0.17499999999999999</v>
      </c>
      <c r="AB1167" s="2">
        <v>0.22500000000000001</v>
      </c>
      <c r="AC1167" s="110"/>
      <c r="AD1167" s="44">
        <f t="shared" si="259"/>
        <v>0.85096406751840015</v>
      </c>
      <c r="AE1167" s="44">
        <f t="shared" si="260"/>
        <v>1.8493367857271996</v>
      </c>
      <c r="AF1167" s="44">
        <f t="shared" si="261"/>
        <v>0.91105212357720011</v>
      </c>
      <c r="AG1167" s="44">
        <f t="shared" si="262"/>
        <v>0</v>
      </c>
      <c r="AH1167" s="44">
        <f t="shared" si="263"/>
        <v>0.91105212357720011</v>
      </c>
      <c r="AI1167" s="44">
        <v>517.37694444399995</v>
      </c>
      <c r="AJ1167" s="111">
        <f t="shared" si="264"/>
        <v>1.7609059185199369E-3</v>
      </c>
      <c r="AK1167" s="2">
        <f t="shared" si="265"/>
        <v>154</v>
      </c>
    </row>
    <row r="1168" spans="1:37">
      <c r="A1168" s="2">
        <v>50</v>
      </c>
      <c r="B1168" s="2" t="s">
        <v>114</v>
      </c>
      <c r="C1168" s="2" t="s">
        <v>17</v>
      </c>
      <c r="D1168" s="2" t="s">
        <v>414</v>
      </c>
      <c r="E1168" s="2" t="s">
        <v>1100</v>
      </c>
      <c r="F1168" s="2" t="s">
        <v>64</v>
      </c>
      <c r="H1168" s="2" t="s">
        <v>877</v>
      </c>
      <c r="I1168" s="2">
        <v>22882</v>
      </c>
      <c r="J1168" s="2">
        <v>3784</v>
      </c>
      <c r="K1168" s="110">
        <f t="shared" si="252"/>
        <v>0.16537015995105322</v>
      </c>
      <c r="L1168" s="44">
        <f t="shared" si="253"/>
        <v>0</v>
      </c>
      <c r="M1168" s="44">
        <f t="shared" si="254"/>
        <v>0</v>
      </c>
      <c r="N1168" s="44">
        <f t="shared" si="255"/>
        <v>4.3643193294800007</v>
      </c>
      <c r="O1168" s="44">
        <f t="shared" si="256"/>
        <v>14.555680670519997</v>
      </c>
      <c r="P1168" s="2">
        <v>1612362</v>
      </c>
      <c r="Q1168" s="2">
        <v>28.609705389999998</v>
      </c>
      <c r="R1168" s="111">
        <v>0</v>
      </c>
      <c r="S1168" s="111">
        <v>0</v>
      </c>
      <c r="T1168" s="111">
        <v>0.23067226900000001</v>
      </c>
      <c r="U1168" s="111">
        <v>0.76932773099999996</v>
      </c>
      <c r="V1168" s="110">
        <f t="shared" si="257"/>
        <v>0.16537015995105322</v>
      </c>
      <c r="W1168" s="110">
        <v>0.34531249999999997</v>
      </c>
      <c r="X1168" s="110">
        <v>0.278324028</v>
      </c>
      <c r="Y1168" s="110">
        <f t="shared" si="258"/>
        <v>0.27832402835493747</v>
      </c>
      <c r="Z1168" s="2" t="s">
        <v>532</v>
      </c>
      <c r="AA1168" s="2" t="s">
        <v>532</v>
      </c>
      <c r="AB1168" s="2">
        <v>0.22500000000000001</v>
      </c>
      <c r="AC1168" s="110">
        <v>0.29431249999999998</v>
      </c>
      <c r="AD1168" s="44">
        <f t="shared" si="259"/>
        <v>0</v>
      </c>
      <c r="AE1168" s="44">
        <f t="shared" si="260"/>
        <v>0</v>
      </c>
      <c r="AF1168" s="44">
        <f t="shared" si="261"/>
        <v>8.6020733984050821</v>
      </c>
      <c r="AG1168" s="44">
        <f t="shared" si="262"/>
        <v>37.527128401919569</v>
      </c>
      <c r="AH1168" s="44">
        <f t="shared" si="263"/>
        <v>46.129201800324651</v>
      </c>
      <c r="AI1168" s="44">
        <v>517.37694444399995</v>
      </c>
      <c r="AJ1168" s="111">
        <f t="shared" si="264"/>
        <v>8.9159755369264626E-2</v>
      </c>
      <c r="AK1168" s="2">
        <f t="shared" si="265"/>
        <v>6307</v>
      </c>
    </row>
    <row r="1169" spans="1:37">
      <c r="A1169" s="2">
        <v>51</v>
      </c>
      <c r="B1169" s="2" t="s">
        <v>115</v>
      </c>
      <c r="C1169" s="2" t="s">
        <v>17</v>
      </c>
      <c r="D1169" s="2" t="s">
        <v>414</v>
      </c>
      <c r="E1169" s="2" t="s">
        <v>1100</v>
      </c>
      <c r="F1169" s="2" t="s">
        <v>64</v>
      </c>
      <c r="H1169" s="2" t="s">
        <v>877</v>
      </c>
      <c r="I1169" s="2">
        <v>8124</v>
      </c>
      <c r="J1169" s="2">
        <v>753</v>
      </c>
      <c r="K1169" s="110">
        <f t="shared" si="252"/>
        <v>9.2688330871491878E-2</v>
      </c>
      <c r="L1169" s="44">
        <f t="shared" si="253"/>
        <v>0</v>
      </c>
      <c r="M1169" s="44">
        <f t="shared" si="254"/>
        <v>1.328380586685</v>
      </c>
      <c r="N1169" s="44">
        <f t="shared" si="255"/>
        <v>2.4366194133150003</v>
      </c>
      <c r="O1169" s="44">
        <f t="shared" si="256"/>
        <v>0</v>
      </c>
      <c r="P1169" s="2">
        <v>1598164</v>
      </c>
      <c r="Q1169" s="2">
        <v>3.005058843</v>
      </c>
      <c r="R1169" s="111">
        <v>0</v>
      </c>
      <c r="S1169" s="111">
        <v>0.35282352900000002</v>
      </c>
      <c r="T1169" s="111">
        <v>0.64717647099999998</v>
      </c>
      <c r="U1169" s="111">
        <v>0</v>
      </c>
      <c r="V1169" s="110">
        <f t="shared" si="257"/>
        <v>5.9985706876292469E-2</v>
      </c>
      <c r="W1169" s="110">
        <v>0.24278125</v>
      </c>
      <c r="X1169" s="110">
        <v>0.22500000000000001</v>
      </c>
      <c r="Y1169" s="110">
        <f t="shared" si="258"/>
        <v>0.20735882355000002</v>
      </c>
      <c r="Z1169" s="2" t="s">
        <v>532</v>
      </c>
      <c r="AA1169" s="2">
        <v>0.17499999999999999</v>
      </c>
      <c r="AB1169" s="2">
        <v>0.22500000000000001</v>
      </c>
      <c r="AC1169" s="110"/>
      <c r="AD1169" s="44">
        <f t="shared" si="259"/>
        <v>0</v>
      </c>
      <c r="AE1169" s="44">
        <f t="shared" si="260"/>
        <v>2.0364074393881051</v>
      </c>
      <c r="AF1169" s="44">
        <f t="shared" si="261"/>
        <v>4.8025768636438659</v>
      </c>
      <c r="AG1169" s="44">
        <f t="shared" si="262"/>
        <v>0</v>
      </c>
      <c r="AH1169" s="44">
        <f t="shared" si="263"/>
        <v>4.8025768636438659</v>
      </c>
      <c r="AI1169" s="44">
        <v>517.37694444399995</v>
      </c>
      <c r="AJ1169" s="111">
        <f t="shared" si="264"/>
        <v>9.2825490490399867E-3</v>
      </c>
      <c r="AK1169" s="2">
        <f t="shared" si="265"/>
        <v>812</v>
      </c>
    </row>
    <row r="1170" spans="1:37">
      <c r="A1170" s="2">
        <v>52</v>
      </c>
      <c r="B1170" s="2" t="s">
        <v>116</v>
      </c>
      <c r="C1170" s="2" t="s">
        <v>17</v>
      </c>
      <c r="D1170" s="2" t="s">
        <v>414</v>
      </c>
      <c r="E1170" s="2" t="s">
        <v>1100</v>
      </c>
      <c r="F1170" s="2" t="s">
        <v>64</v>
      </c>
      <c r="H1170" s="2" t="s">
        <v>877</v>
      </c>
      <c r="I1170" s="2">
        <v>9080</v>
      </c>
      <c r="J1170" s="2">
        <v>703</v>
      </c>
      <c r="K1170" s="110">
        <f t="shared" si="252"/>
        <v>7.7422907488986781E-2</v>
      </c>
      <c r="L1170" s="44">
        <f t="shared" si="253"/>
        <v>0</v>
      </c>
      <c r="M1170" s="44">
        <f t="shared" si="254"/>
        <v>0.32724491122000005</v>
      </c>
      <c r="N1170" s="44">
        <f t="shared" si="255"/>
        <v>2.0256158167249998</v>
      </c>
      <c r="O1170" s="44">
        <f t="shared" si="256"/>
        <v>1.1621392720549999</v>
      </c>
      <c r="P1170" s="2">
        <v>2132290</v>
      </c>
      <c r="Q1170" s="2">
        <v>3.1177592380000001</v>
      </c>
      <c r="R1170" s="111">
        <v>0</v>
      </c>
      <c r="S1170" s="111">
        <v>9.3099548000000004E-2</v>
      </c>
      <c r="T1170" s="111">
        <v>0.57627761499999997</v>
      </c>
      <c r="U1170" s="111">
        <v>0.330622837</v>
      </c>
      <c r="V1170" s="110">
        <f t="shared" si="257"/>
        <v>7.0214869796916296E-2</v>
      </c>
      <c r="W1170" s="110">
        <v>0.27040624999999996</v>
      </c>
      <c r="X1170" s="110">
        <v>0.238067324</v>
      </c>
      <c r="Y1170" s="110">
        <f t="shared" si="258"/>
        <v>0.23219578491371873</v>
      </c>
      <c r="Z1170" s="2" t="s">
        <v>532</v>
      </c>
      <c r="AA1170" s="2">
        <v>0.17499999999999999</v>
      </c>
      <c r="AB1170" s="2">
        <v>0.22500000000000001</v>
      </c>
      <c r="AC1170" s="110">
        <v>0.26084374999999999</v>
      </c>
      <c r="AD1170" s="44">
        <f t="shared" si="259"/>
        <v>0</v>
      </c>
      <c r="AE1170" s="44">
        <f t="shared" si="260"/>
        <v>0.50166644890026002</v>
      </c>
      <c r="AF1170" s="44">
        <f t="shared" si="261"/>
        <v>3.9924887747649747</v>
      </c>
      <c r="AG1170" s="44">
        <f t="shared" si="262"/>
        <v>2.655478067927044</v>
      </c>
      <c r="AH1170" s="44">
        <f t="shared" si="263"/>
        <v>6.6479668426920187</v>
      </c>
      <c r="AI1170" s="44">
        <v>517.37694444399995</v>
      </c>
      <c r="AJ1170" s="111">
        <f t="shared" si="264"/>
        <v>1.2849368171664989E-2</v>
      </c>
      <c r="AK1170" s="2">
        <f t="shared" si="265"/>
        <v>1063</v>
      </c>
    </row>
    <row r="1171" spans="1:37">
      <c r="A1171" s="2">
        <v>53</v>
      </c>
      <c r="B1171" s="2" t="s">
        <v>117</v>
      </c>
      <c r="C1171" s="2" t="s">
        <v>17</v>
      </c>
      <c r="D1171" s="2" t="s">
        <v>414</v>
      </c>
      <c r="E1171" s="2" t="s">
        <v>1100</v>
      </c>
      <c r="F1171" s="2" t="s">
        <v>64</v>
      </c>
      <c r="H1171" s="2" t="s">
        <v>877</v>
      </c>
      <c r="I1171" s="2">
        <v>15471</v>
      </c>
      <c r="J1171" s="2">
        <v>1670</v>
      </c>
      <c r="K1171" s="110">
        <f t="shared" si="252"/>
        <v>0.10794389502940986</v>
      </c>
      <c r="L1171" s="44">
        <f t="shared" si="253"/>
        <v>0</v>
      </c>
      <c r="M1171" s="44">
        <f t="shared" si="254"/>
        <v>1.09491421585</v>
      </c>
      <c r="N1171" s="44">
        <f t="shared" si="255"/>
        <v>4.0317401939499993</v>
      </c>
      <c r="O1171" s="44">
        <f t="shared" si="256"/>
        <v>3.2233455902000006</v>
      </c>
      <c r="P1171" s="2">
        <v>1699969</v>
      </c>
      <c r="Q1171" s="2">
        <v>9.6601315000000003</v>
      </c>
      <c r="R1171" s="111">
        <v>0</v>
      </c>
      <c r="S1171" s="111">
        <v>0.13112745100000001</v>
      </c>
      <c r="T1171" s="111">
        <v>0.48284313699999998</v>
      </c>
      <c r="U1171" s="111">
        <v>0.38602941200000002</v>
      </c>
      <c r="V1171" s="110">
        <f t="shared" si="257"/>
        <v>9.3789487223191775E-2</v>
      </c>
      <c r="W1171" s="110">
        <v>0.34318749999999992</v>
      </c>
      <c r="X1171" s="110">
        <v>0.25839099999999998</v>
      </c>
      <c r="Y1171" s="110">
        <f t="shared" si="258"/>
        <v>0.24745615044562502</v>
      </c>
      <c r="Z1171" s="2" t="s">
        <v>532</v>
      </c>
      <c r="AA1171" s="2">
        <v>0.17499999999999999</v>
      </c>
      <c r="AB1171" s="2">
        <v>0.22500000000000001</v>
      </c>
      <c r="AC1171" s="110">
        <v>0.30015625000000001</v>
      </c>
      <c r="AD1171" s="44">
        <f t="shared" si="259"/>
        <v>0</v>
      </c>
      <c r="AE1171" s="44">
        <f t="shared" si="260"/>
        <v>1.67850349289805</v>
      </c>
      <c r="AF1171" s="44">
        <f t="shared" si="261"/>
        <v>7.9465599222754486</v>
      </c>
      <c r="AG1171" s="44">
        <f t="shared" si="262"/>
        <v>8.4753641653221869</v>
      </c>
      <c r="AH1171" s="44">
        <f t="shared" si="263"/>
        <v>16.421924087597635</v>
      </c>
      <c r="AI1171" s="44">
        <v>517.37694444399995</v>
      </c>
      <c r="AJ1171" s="111">
        <f t="shared" si="264"/>
        <v>3.174073422472562E-2</v>
      </c>
      <c r="AK1171" s="2">
        <f t="shared" si="265"/>
        <v>2418</v>
      </c>
    </row>
    <row r="1172" spans="1:37">
      <c r="A1172" s="2">
        <v>54</v>
      </c>
      <c r="B1172" s="2" t="s">
        <v>118</v>
      </c>
      <c r="C1172" s="2" t="s">
        <v>17</v>
      </c>
      <c r="D1172" s="2" t="s">
        <v>414</v>
      </c>
      <c r="E1172" s="2" t="s">
        <v>1100</v>
      </c>
      <c r="F1172" s="2" t="s">
        <v>64</v>
      </c>
      <c r="H1172" s="2" t="s">
        <v>877</v>
      </c>
      <c r="I1172" s="2">
        <v>14900</v>
      </c>
      <c r="J1172" s="2">
        <v>1421</v>
      </c>
      <c r="K1172" s="110">
        <f t="shared" si="252"/>
        <v>9.5369127516778521E-2</v>
      </c>
      <c r="L1172" s="44">
        <f t="shared" si="253"/>
        <v>0</v>
      </c>
      <c r="M1172" s="44">
        <f t="shared" si="254"/>
        <v>0</v>
      </c>
      <c r="N1172" s="44">
        <f t="shared" si="255"/>
        <v>2.0308141710849998</v>
      </c>
      <c r="O1172" s="44">
        <f t="shared" si="256"/>
        <v>5.0741858289149997</v>
      </c>
      <c r="P1172" s="2">
        <v>2496176</v>
      </c>
      <c r="Q1172" s="2">
        <v>6.7795547860000003</v>
      </c>
      <c r="R1172" s="111">
        <v>0</v>
      </c>
      <c r="S1172" s="111">
        <v>0</v>
      </c>
      <c r="T1172" s="111">
        <v>0.28582887699999998</v>
      </c>
      <c r="U1172" s="111">
        <v>0.71417112299999996</v>
      </c>
      <c r="V1172" s="110">
        <f t="shared" si="257"/>
        <v>9.5369127516778521E-2</v>
      </c>
      <c r="W1172" s="110">
        <v>0.37346874999999996</v>
      </c>
      <c r="X1172" s="110">
        <v>0.27189936300000001</v>
      </c>
      <c r="Y1172" s="110">
        <f t="shared" si="258"/>
        <v>0.27189936268831905</v>
      </c>
      <c r="Z1172" s="2" t="s">
        <v>532</v>
      </c>
      <c r="AA1172" s="2" t="s">
        <v>532</v>
      </c>
      <c r="AB1172" s="2">
        <v>0.22500000000000001</v>
      </c>
      <c r="AC1172" s="110">
        <v>0.29066964299999998</v>
      </c>
      <c r="AD1172" s="44">
        <f t="shared" si="259"/>
        <v>0</v>
      </c>
      <c r="AE1172" s="44">
        <f t="shared" si="260"/>
        <v>0</v>
      </c>
      <c r="AF1172" s="44">
        <f t="shared" si="261"/>
        <v>4.0027347312085348</v>
      </c>
      <c r="AG1172" s="44">
        <f t="shared" si="262"/>
        <v>12.920227222639905</v>
      </c>
      <c r="AH1172" s="44">
        <f t="shared" si="263"/>
        <v>16.922961953848439</v>
      </c>
      <c r="AI1172" s="44">
        <v>517.37694444399995</v>
      </c>
      <c r="AJ1172" s="111">
        <f t="shared" si="264"/>
        <v>3.2709153617262031E-2</v>
      </c>
      <c r="AK1172" s="2">
        <f t="shared" si="265"/>
        <v>2368</v>
      </c>
    </row>
    <row r="1173" spans="1:37">
      <c r="A1173" s="2">
        <v>55</v>
      </c>
      <c r="B1173" s="2" t="s">
        <v>119</v>
      </c>
      <c r="C1173" s="2" t="s">
        <v>17</v>
      </c>
      <c r="D1173" s="2" t="s">
        <v>414</v>
      </c>
      <c r="E1173" s="2" t="s">
        <v>1100</v>
      </c>
      <c r="F1173" s="2" t="s">
        <v>64</v>
      </c>
      <c r="H1173" s="2" t="s">
        <v>877</v>
      </c>
      <c r="I1173" s="2">
        <v>5298</v>
      </c>
      <c r="J1173" s="2">
        <v>189</v>
      </c>
      <c r="K1173" s="110">
        <f t="shared" si="252"/>
        <v>3.5673839184597961E-2</v>
      </c>
      <c r="L1173" s="44">
        <f t="shared" si="253"/>
        <v>0</v>
      </c>
      <c r="M1173" s="44">
        <f t="shared" si="254"/>
        <v>0</v>
      </c>
      <c r="N1173" s="44">
        <f t="shared" si="255"/>
        <v>0.51002205849000004</v>
      </c>
      <c r="O1173" s="44">
        <f t="shared" si="256"/>
        <v>0.43497794151000002</v>
      </c>
      <c r="P1173" s="2">
        <v>5173623</v>
      </c>
      <c r="Q1173" s="2">
        <v>0.38759049600000001</v>
      </c>
      <c r="R1173" s="111">
        <v>0</v>
      </c>
      <c r="S1173" s="111">
        <v>0</v>
      </c>
      <c r="T1173" s="111">
        <v>0.53970588200000003</v>
      </c>
      <c r="U1173" s="111">
        <v>0.46029411799999997</v>
      </c>
      <c r="V1173" s="110">
        <f t="shared" si="257"/>
        <v>3.5673839184597961E-2</v>
      </c>
      <c r="W1173" s="110">
        <v>0.27784374999999994</v>
      </c>
      <c r="X1173" s="110">
        <v>0.242232261</v>
      </c>
      <c r="Y1173" s="110">
        <f t="shared" si="258"/>
        <v>0.24223226104262499</v>
      </c>
      <c r="Z1173" s="2" t="s">
        <v>532</v>
      </c>
      <c r="AA1173" s="2" t="s">
        <v>532</v>
      </c>
      <c r="AB1173" s="2">
        <v>0.22500000000000001</v>
      </c>
      <c r="AC1173" s="110">
        <v>0.26243749999999999</v>
      </c>
      <c r="AD1173" s="44">
        <f t="shared" si="259"/>
        <v>0</v>
      </c>
      <c r="AE1173" s="44">
        <f t="shared" si="260"/>
        <v>0</v>
      </c>
      <c r="AF1173" s="44">
        <f t="shared" si="261"/>
        <v>1.00525347728379</v>
      </c>
      <c r="AG1173" s="44">
        <f t="shared" si="262"/>
        <v>0.99999362607926823</v>
      </c>
      <c r="AH1173" s="44">
        <f t="shared" si="263"/>
        <v>2.0052471033630583</v>
      </c>
      <c r="AI1173" s="44">
        <v>517.37694444399995</v>
      </c>
      <c r="AJ1173" s="111">
        <f t="shared" si="264"/>
        <v>3.8757952492800016E-3</v>
      </c>
      <c r="AK1173" s="2">
        <f t="shared" si="265"/>
        <v>315</v>
      </c>
    </row>
    <row r="1174" spans="1:37">
      <c r="A1174" s="2">
        <v>56</v>
      </c>
      <c r="B1174" s="2" t="s">
        <v>120</v>
      </c>
      <c r="C1174" s="2" t="s">
        <v>17</v>
      </c>
      <c r="D1174" s="2" t="s">
        <v>414</v>
      </c>
      <c r="E1174" s="2" t="s">
        <v>1100</v>
      </c>
      <c r="F1174" s="2" t="s">
        <v>64</v>
      </c>
      <c r="H1174" s="2" t="s">
        <v>877</v>
      </c>
      <c r="I1174" s="2">
        <v>7386</v>
      </c>
      <c r="J1174" s="2">
        <v>325</v>
      </c>
      <c r="K1174" s="110">
        <f t="shared" si="252"/>
        <v>4.4002166260492824E-2</v>
      </c>
      <c r="L1174" s="44">
        <f t="shared" si="253"/>
        <v>0</v>
      </c>
      <c r="M1174" s="44">
        <f t="shared" si="254"/>
        <v>0.39340533049999998</v>
      </c>
      <c r="N1174" s="44">
        <f t="shared" si="255"/>
        <v>0.73740349312500009</v>
      </c>
      <c r="O1174" s="44">
        <f t="shared" si="256"/>
        <v>0.49419117637499999</v>
      </c>
      <c r="P1174" s="2">
        <v>4422371</v>
      </c>
      <c r="Q1174" s="2">
        <v>0.58087522400000002</v>
      </c>
      <c r="R1174" s="111">
        <v>0</v>
      </c>
      <c r="S1174" s="111">
        <v>0.242095588</v>
      </c>
      <c r="T1174" s="111">
        <v>0.45378676499999998</v>
      </c>
      <c r="U1174" s="111">
        <v>0.30411764699999999</v>
      </c>
      <c r="V1174" s="110">
        <f t="shared" si="257"/>
        <v>3.334943594638505E-2</v>
      </c>
      <c r="W1174" s="110">
        <v>0.26403125000000005</v>
      </c>
      <c r="X1174" s="110">
        <v>0.23810368700000001</v>
      </c>
      <c r="Y1174" s="110">
        <f t="shared" si="258"/>
        <v>0.22282656250984373</v>
      </c>
      <c r="Z1174" s="2" t="s">
        <v>532</v>
      </c>
      <c r="AA1174" s="2">
        <v>0.17499999999999999</v>
      </c>
      <c r="AB1174" s="2">
        <v>0.22500000000000001</v>
      </c>
      <c r="AC1174" s="110">
        <v>0.25765624999999998</v>
      </c>
      <c r="AD1174" s="44">
        <f t="shared" si="259"/>
        <v>0</v>
      </c>
      <c r="AE1174" s="44">
        <f t="shared" si="260"/>
        <v>0.60309037165650003</v>
      </c>
      <c r="AF1174" s="44">
        <f t="shared" si="261"/>
        <v>1.4534222849493754</v>
      </c>
      <c r="AG1174" s="44">
        <f t="shared" si="262"/>
        <v>1.1154234607217506</v>
      </c>
      <c r="AH1174" s="44">
        <f t="shared" si="263"/>
        <v>2.5688457456711262</v>
      </c>
      <c r="AI1174" s="44">
        <v>517.37694444399995</v>
      </c>
      <c r="AJ1174" s="111">
        <f t="shared" si="264"/>
        <v>4.9651337835158868E-3</v>
      </c>
      <c r="AK1174" s="2">
        <f t="shared" si="265"/>
        <v>411</v>
      </c>
    </row>
    <row r="1175" spans="1:37">
      <c r="A1175" s="2">
        <v>57</v>
      </c>
      <c r="B1175" s="2" t="s">
        <v>121</v>
      </c>
      <c r="C1175" s="2" t="s">
        <v>17</v>
      </c>
      <c r="D1175" s="2" t="s">
        <v>414</v>
      </c>
      <c r="E1175" s="2" t="s">
        <v>1100</v>
      </c>
      <c r="F1175" s="2" t="s">
        <v>64</v>
      </c>
      <c r="H1175" s="2" t="s">
        <v>877</v>
      </c>
      <c r="I1175" s="2">
        <v>6930</v>
      </c>
      <c r="J1175" s="2">
        <v>1384</v>
      </c>
      <c r="K1175" s="110">
        <f t="shared" si="252"/>
        <v>0.1997113997113997</v>
      </c>
      <c r="L1175" s="44">
        <f t="shared" si="253"/>
        <v>0</v>
      </c>
      <c r="M1175" s="44">
        <f t="shared" si="254"/>
        <v>0</v>
      </c>
      <c r="N1175" s="44">
        <f t="shared" si="255"/>
        <v>5.6682941172400003</v>
      </c>
      <c r="O1175" s="44">
        <f t="shared" si="256"/>
        <v>1.2517058827600001</v>
      </c>
      <c r="P1175" s="2">
        <v>2614229</v>
      </c>
      <c r="Q1175" s="2">
        <v>5.3654517520000002</v>
      </c>
      <c r="R1175" s="111">
        <v>0</v>
      </c>
      <c r="S1175" s="111">
        <v>0</v>
      </c>
      <c r="T1175" s="111">
        <v>0.819117647</v>
      </c>
      <c r="U1175" s="111">
        <v>0.180882353</v>
      </c>
      <c r="V1175" s="110">
        <f t="shared" si="257"/>
        <v>0.1997113997113997</v>
      </c>
      <c r="W1175" s="110">
        <v>0.2603125</v>
      </c>
      <c r="X1175" s="110">
        <v>0.23138740799999999</v>
      </c>
      <c r="Y1175" s="110">
        <f t="shared" si="258"/>
        <v>0.23138740809031252</v>
      </c>
      <c r="Z1175" s="2" t="s">
        <v>532</v>
      </c>
      <c r="AA1175" s="2" t="s">
        <v>532</v>
      </c>
      <c r="AB1175" s="2">
        <v>0.22500000000000001</v>
      </c>
      <c r="AC1175" s="110">
        <v>0.2603125</v>
      </c>
      <c r="AD1175" s="44">
        <f t="shared" si="259"/>
        <v>0</v>
      </c>
      <c r="AE1175" s="44">
        <f t="shared" si="260"/>
        <v>0</v>
      </c>
      <c r="AF1175" s="44">
        <f t="shared" si="261"/>
        <v>11.172207705080039</v>
      </c>
      <c r="AG1175" s="44">
        <f t="shared" si="262"/>
        <v>2.8543118634282321</v>
      </c>
      <c r="AH1175" s="44">
        <f t="shared" si="263"/>
        <v>14.02651956850827</v>
      </c>
      <c r="AI1175" s="44">
        <v>517.37694444399995</v>
      </c>
      <c r="AJ1175" s="111">
        <f t="shared" si="264"/>
        <v>2.7110832284151926E-2</v>
      </c>
      <c r="AK1175" s="2">
        <f t="shared" si="265"/>
        <v>2307</v>
      </c>
    </row>
    <row r="1176" spans="1:37">
      <c r="A1176" s="2">
        <v>58</v>
      </c>
      <c r="B1176" s="2" t="s">
        <v>122</v>
      </c>
      <c r="C1176" s="2" t="s">
        <v>17</v>
      </c>
      <c r="D1176" s="2" t="s">
        <v>414</v>
      </c>
      <c r="E1176" s="2" t="s">
        <v>1100</v>
      </c>
      <c r="F1176" s="2" t="s">
        <v>64</v>
      </c>
      <c r="H1176" s="2" t="s">
        <v>877</v>
      </c>
      <c r="I1176" s="2">
        <v>6503</v>
      </c>
      <c r="J1176" s="2">
        <v>910</v>
      </c>
      <c r="K1176" s="110">
        <f t="shared" si="252"/>
        <v>0.13993541442411195</v>
      </c>
      <c r="L1176" s="44">
        <f t="shared" si="253"/>
        <v>0</v>
      </c>
      <c r="M1176" s="44">
        <f t="shared" si="254"/>
        <v>1.1793198508</v>
      </c>
      <c r="N1176" s="44">
        <f t="shared" si="255"/>
        <v>2.5759742645000001</v>
      </c>
      <c r="O1176" s="44">
        <f t="shared" si="256"/>
        <v>0.79470588014999999</v>
      </c>
      <c r="P1176" s="2">
        <v>2057996</v>
      </c>
      <c r="Q1176" s="2">
        <v>3.3476463999999999</v>
      </c>
      <c r="R1176" s="111">
        <v>0</v>
      </c>
      <c r="S1176" s="111">
        <v>0.25919117600000002</v>
      </c>
      <c r="T1176" s="111">
        <v>0.56614819000000005</v>
      </c>
      <c r="U1176" s="111">
        <v>0.17466063300000001</v>
      </c>
      <c r="V1176" s="110">
        <f t="shared" si="257"/>
        <v>0.1036653896555436</v>
      </c>
      <c r="W1176" s="110">
        <v>0.2603125</v>
      </c>
      <c r="X1176" s="110">
        <v>0.233325635</v>
      </c>
      <c r="Y1176" s="110">
        <f t="shared" si="258"/>
        <v>0.21820814457781251</v>
      </c>
      <c r="Z1176" s="2" t="s">
        <v>532</v>
      </c>
      <c r="AA1176" s="2">
        <v>0.17499999999999999</v>
      </c>
      <c r="AB1176" s="2">
        <v>0.22500000000000001</v>
      </c>
      <c r="AC1176" s="110">
        <v>0.2603125</v>
      </c>
      <c r="AD1176" s="44">
        <f t="shared" si="259"/>
        <v>0</v>
      </c>
      <c r="AE1176" s="44">
        <f t="shared" si="260"/>
        <v>1.8078973312764</v>
      </c>
      <c r="AF1176" s="44">
        <f t="shared" si="261"/>
        <v>5.077245275329501</v>
      </c>
      <c r="AG1176" s="44">
        <f t="shared" si="262"/>
        <v>1.8121976199765506</v>
      </c>
      <c r="AH1176" s="44">
        <f t="shared" si="263"/>
        <v>6.8894428953060514</v>
      </c>
      <c r="AI1176" s="44">
        <v>517.37694444399995</v>
      </c>
      <c r="AJ1176" s="111">
        <f t="shared" si="264"/>
        <v>1.3316099546549767E-2</v>
      </c>
      <c r="AK1176" s="2">
        <f t="shared" si="265"/>
        <v>1124</v>
      </c>
    </row>
    <row r="1177" spans="1:37">
      <c r="A1177" s="2">
        <v>59</v>
      </c>
      <c r="B1177" s="2" t="s">
        <v>123</v>
      </c>
      <c r="C1177" s="2" t="s">
        <v>17</v>
      </c>
      <c r="D1177" s="2" t="s">
        <v>414</v>
      </c>
      <c r="E1177" s="2" t="s">
        <v>1100</v>
      </c>
      <c r="F1177" s="2" t="s">
        <v>64</v>
      </c>
      <c r="H1177" s="2" t="s">
        <v>877</v>
      </c>
      <c r="I1177" s="2">
        <v>8013</v>
      </c>
      <c r="J1177" s="2">
        <v>558</v>
      </c>
      <c r="K1177" s="110">
        <f t="shared" si="252"/>
        <v>6.9636840134780983E-2</v>
      </c>
      <c r="L1177" s="44">
        <f t="shared" si="253"/>
        <v>0.48301085987999998</v>
      </c>
      <c r="M1177" s="44">
        <f t="shared" si="254"/>
        <v>0.60597285030000003</v>
      </c>
      <c r="N1177" s="44">
        <f t="shared" si="255"/>
        <v>1.2961927610099999</v>
      </c>
      <c r="O1177" s="44">
        <f t="shared" si="256"/>
        <v>0.40482352881000006</v>
      </c>
      <c r="P1177" s="2">
        <v>3597297</v>
      </c>
      <c r="Q1177" s="2">
        <v>0.95948567500000004</v>
      </c>
      <c r="R1177" s="111">
        <v>0.17312217199999999</v>
      </c>
      <c r="S1177" s="111">
        <v>0.21719457</v>
      </c>
      <c r="T1177" s="111">
        <v>0.46458521899999999</v>
      </c>
      <c r="U1177" s="111">
        <v>0.14509803900000001</v>
      </c>
      <c r="V1177" s="110">
        <f t="shared" si="257"/>
        <v>4.2456415570198427E-2</v>
      </c>
      <c r="W1177" s="110">
        <v>0.25287500000000002</v>
      </c>
      <c r="X1177" s="110">
        <v>0.23163394900000001</v>
      </c>
      <c r="Y1177" s="110">
        <f t="shared" si="258"/>
        <v>0.19654460783712499</v>
      </c>
      <c r="Z1177" s="2">
        <v>0.1</v>
      </c>
      <c r="AA1177" s="2">
        <v>0.17499999999999999</v>
      </c>
      <c r="AB1177" s="2">
        <v>0.22500000000000001</v>
      </c>
      <c r="AC1177" s="110">
        <v>0.25287500000000002</v>
      </c>
      <c r="AD1177" s="44">
        <f t="shared" si="259"/>
        <v>0.42311751325488001</v>
      </c>
      <c r="AE1177" s="44">
        <f t="shared" si="260"/>
        <v>0.92895637950990007</v>
      </c>
      <c r="AF1177" s="44">
        <f t="shared" si="261"/>
        <v>2.5547959319507099</v>
      </c>
      <c r="AG1177" s="44">
        <f t="shared" si="262"/>
        <v>0.89675900866698011</v>
      </c>
      <c r="AH1177" s="44">
        <f t="shared" si="263"/>
        <v>3.4515549406176902</v>
      </c>
      <c r="AI1177" s="44">
        <v>517.37694444399995</v>
      </c>
      <c r="AJ1177" s="111">
        <f t="shared" si="264"/>
        <v>6.6712577312986179E-3</v>
      </c>
      <c r="AK1177" s="2">
        <f t="shared" si="265"/>
        <v>567</v>
      </c>
    </row>
    <row r="1178" spans="1:37">
      <c r="A1178" s="2">
        <v>60</v>
      </c>
      <c r="B1178" s="2" t="s">
        <v>124</v>
      </c>
      <c r="C1178" s="2" t="s">
        <v>17</v>
      </c>
      <c r="D1178" s="2" t="s">
        <v>414</v>
      </c>
      <c r="E1178" s="2" t="s">
        <v>1100</v>
      </c>
      <c r="F1178" s="2" t="s">
        <v>64</v>
      </c>
      <c r="H1178" s="2" t="s">
        <v>877</v>
      </c>
      <c r="I1178" s="2">
        <v>8092</v>
      </c>
      <c r="J1178" s="2">
        <v>289</v>
      </c>
      <c r="K1178" s="110">
        <f t="shared" si="252"/>
        <v>3.5714285714285712E-2</v>
      </c>
      <c r="L1178" s="44">
        <f t="shared" si="253"/>
        <v>0.54849999987499998</v>
      </c>
      <c r="M1178" s="44">
        <f t="shared" si="254"/>
        <v>0.701708332835</v>
      </c>
      <c r="N1178" s="44">
        <f t="shared" si="255"/>
        <v>0.19479166729</v>
      </c>
      <c r="O1178" s="44">
        <f t="shared" si="256"/>
        <v>0</v>
      </c>
      <c r="P1178" s="2">
        <v>1488308</v>
      </c>
      <c r="Q1178" s="2">
        <v>0.25796701700000002</v>
      </c>
      <c r="R1178" s="111">
        <v>0.37958477499999999</v>
      </c>
      <c r="S1178" s="111">
        <v>0.48561130299999999</v>
      </c>
      <c r="T1178" s="111">
        <v>0.13480392199999999</v>
      </c>
      <c r="U1178" s="111">
        <v>0</v>
      </c>
      <c r="V1178" s="110">
        <f t="shared" si="257"/>
        <v>4.8144257857142851E-3</v>
      </c>
      <c r="W1178" s="110">
        <v>0.22500000000000001</v>
      </c>
      <c r="X1178" s="110">
        <v>0.22500000000000001</v>
      </c>
      <c r="Y1178" s="110">
        <f t="shared" si="258"/>
        <v>0.15327133797499998</v>
      </c>
      <c r="Z1178" s="2">
        <v>0.1</v>
      </c>
      <c r="AA1178" s="2">
        <v>0.17499999999999999</v>
      </c>
      <c r="AB1178" s="2">
        <v>0.22500000000000001</v>
      </c>
      <c r="AC1178" s="110"/>
      <c r="AD1178" s="44">
        <f t="shared" si="259"/>
        <v>0.4804859998905</v>
      </c>
      <c r="AE1178" s="44">
        <f t="shared" si="260"/>
        <v>1.0757188742360548</v>
      </c>
      <c r="AF1178" s="44">
        <f t="shared" si="261"/>
        <v>0.38393437622859</v>
      </c>
      <c r="AG1178" s="44">
        <f t="shared" si="262"/>
        <v>0</v>
      </c>
      <c r="AH1178" s="44">
        <f t="shared" si="263"/>
        <v>0.38393437622859</v>
      </c>
      <c r="AI1178" s="44">
        <v>517.37694444399995</v>
      </c>
      <c r="AJ1178" s="111">
        <f t="shared" si="264"/>
        <v>7.4207863406280266E-4</v>
      </c>
      <c r="AK1178" s="2">
        <f t="shared" si="265"/>
        <v>65</v>
      </c>
    </row>
    <row r="1179" spans="1:37">
      <c r="A1179" s="2">
        <v>61</v>
      </c>
      <c r="B1179" s="2" t="s">
        <v>125</v>
      </c>
      <c r="C1179" s="2" t="s">
        <v>17</v>
      </c>
      <c r="D1179" s="2" t="s">
        <v>414</v>
      </c>
      <c r="E1179" s="2" t="s">
        <v>1100</v>
      </c>
      <c r="F1179" s="2" t="s">
        <v>64</v>
      </c>
      <c r="H1179" s="2" t="s">
        <v>877</v>
      </c>
      <c r="I1179" s="2">
        <v>4922</v>
      </c>
      <c r="J1179" s="2">
        <v>150</v>
      </c>
      <c r="K1179" s="110">
        <f t="shared" si="252"/>
        <v>3.0475416497358798E-2</v>
      </c>
      <c r="L1179" s="44">
        <f t="shared" si="253"/>
        <v>0.12809330624999998</v>
      </c>
      <c r="M1179" s="44">
        <f t="shared" si="254"/>
        <v>0.400991661</v>
      </c>
      <c r="N1179" s="44">
        <f t="shared" si="255"/>
        <v>0.22091503275000002</v>
      </c>
      <c r="O1179" s="44">
        <f t="shared" si="256"/>
        <v>0</v>
      </c>
      <c r="P1179" s="2">
        <v>532715</v>
      </c>
      <c r="Q1179" s="2">
        <v>0.81736675199999997</v>
      </c>
      <c r="R1179" s="111">
        <v>0.17079107499999999</v>
      </c>
      <c r="S1179" s="111">
        <v>0.53465554800000004</v>
      </c>
      <c r="T1179" s="111">
        <v>0.29455337700000001</v>
      </c>
      <c r="U1179" s="111">
        <v>0</v>
      </c>
      <c r="V1179" s="110">
        <f t="shared" si="257"/>
        <v>8.9766368447785454E-3</v>
      </c>
      <c r="W1179" s="110">
        <v>0.22950000000000001</v>
      </c>
      <c r="X1179" s="110">
        <v>0.22500000000000001</v>
      </c>
      <c r="Y1179" s="110">
        <f t="shared" si="258"/>
        <v>0.176918338225</v>
      </c>
      <c r="Z1179" s="2">
        <v>0.1</v>
      </c>
      <c r="AA1179" s="2">
        <v>0.17499999999999999</v>
      </c>
      <c r="AB1179" s="2">
        <v>0.22500000000000001</v>
      </c>
      <c r="AC1179" s="110"/>
      <c r="AD1179" s="44">
        <f t="shared" si="259"/>
        <v>0.11220973627499999</v>
      </c>
      <c r="AE1179" s="44">
        <f t="shared" si="260"/>
        <v>0.61472021631299989</v>
      </c>
      <c r="AF1179" s="44">
        <f t="shared" si="261"/>
        <v>0.43542352955024999</v>
      </c>
      <c r="AG1179" s="44">
        <f t="shared" si="262"/>
        <v>0</v>
      </c>
      <c r="AH1179" s="44">
        <f t="shared" si="263"/>
        <v>0.43542352955024999</v>
      </c>
      <c r="AI1179" s="44">
        <v>517.37694444399995</v>
      </c>
      <c r="AJ1179" s="111">
        <f t="shared" si="264"/>
        <v>8.4159824713136121E-4</v>
      </c>
      <c r="AK1179" s="2">
        <f t="shared" si="265"/>
        <v>74</v>
      </c>
    </row>
    <row r="1180" spans="1:37">
      <c r="A1180" s="2">
        <v>62</v>
      </c>
      <c r="B1180" s="2" t="s">
        <v>126</v>
      </c>
      <c r="C1180" s="2" t="s">
        <v>17</v>
      </c>
      <c r="D1180" s="2" t="s">
        <v>414</v>
      </c>
      <c r="E1180" s="2" t="s">
        <v>1100</v>
      </c>
      <c r="F1180" s="2" t="s">
        <v>64</v>
      </c>
      <c r="H1180" s="2" t="s">
        <v>877</v>
      </c>
      <c r="I1180" s="2">
        <v>6815</v>
      </c>
      <c r="J1180" s="2">
        <v>402</v>
      </c>
      <c r="K1180" s="110">
        <f t="shared" si="252"/>
        <v>5.8987527512839324E-2</v>
      </c>
      <c r="L1180" s="44">
        <f t="shared" si="253"/>
        <v>0.31486572816000002</v>
      </c>
      <c r="M1180" s="44">
        <f t="shared" si="254"/>
        <v>1.3157064633000002</v>
      </c>
      <c r="N1180" s="44">
        <f t="shared" si="255"/>
        <v>0.37942780653000002</v>
      </c>
      <c r="O1180" s="44">
        <f t="shared" si="256"/>
        <v>0</v>
      </c>
      <c r="P1180" s="2">
        <v>2031780</v>
      </c>
      <c r="Q1180" s="2">
        <v>0.36807735499999999</v>
      </c>
      <c r="R1180" s="111">
        <v>0.15664961599999999</v>
      </c>
      <c r="S1180" s="111">
        <v>0.65458033000000004</v>
      </c>
      <c r="T1180" s="111">
        <v>0.18877005299999999</v>
      </c>
      <c r="U1180" s="111">
        <v>0</v>
      </c>
      <c r="V1180" s="110">
        <f t="shared" si="257"/>
        <v>1.1135078694937637E-2</v>
      </c>
      <c r="W1180" s="110">
        <v>0.22500000000000001</v>
      </c>
      <c r="X1180" s="110">
        <v>0.22500000000000001</v>
      </c>
      <c r="Y1180" s="110">
        <f t="shared" si="258"/>
        <v>0.17268978127500001</v>
      </c>
      <c r="Z1180" s="2">
        <v>0.1</v>
      </c>
      <c r="AA1180" s="2">
        <v>0.17499999999999999</v>
      </c>
      <c r="AB1180" s="2">
        <v>0.22500000000000001</v>
      </c>
      <c r="AC1180" s="110"/>
      <c r="AD1180" s="44">
        <f t="shared" si="259"/>
        <v>0.27582237786816</v>
      </c>
      <c r="AE1180" s="44">
        <f t="shared" si="260"/>
        <v>2.0169780082389002</v>
      </c>
      <c r="AF1180" s="44">
        <f t="shared" si="261"/>
        <v>0.74785220667063002</v>
      </c>
      <c r="AG1180" s="44">
        <f t="shared" si="262"/>
        <v>0</v>
      </c>
      <c r="AH1180" s="44">
        <f t="shared" si="263"/>
        <v>0.74785220667063002</v>
      </c>
      <c r="AI1180" s="44">
        <v>517.37694444399995</v>
      </c>
      <c r="AJ1180" s="111">
        <f t="shared" si="264"/>
        <v>1.445468752911498E-3</v>
      </c>
      <c r="AK1180" s="2">
        <f t="shared" si="265"/>
        <v>126</v>
      </c>
    </row>
    <row r="1181" spans="1:37">
      <c r="A1181" s="2">
        <v>64</v>
      </c>
      <c r="B1181" s="2" t="s">
        <v>128</v>
      </c>
      <c r="C1181" s="2" t="s">
        <v>17</v>
      </c>
      <c r="D1181" s="2" t="s">
        <v>414</v>
      </c>
      <c r="E1181" s="2" t="s">
        <v>1100</v>
      </c>
      <c r="F1181" s="2" t="s">
        <v>64</v>
      </c>
      <c r="H1181" s="2" t="s">
        <v>877</v>
      </c>
      <c r="I1181" s="2">
        <v>7930</v>
      </c>
      <c r="J1181" s="2">
        <v>725</v>
      </c>
      <c r="K1181" s="110">
        <f t="shared" si="252"/>
        <v>9.1424968474148799E-2</v>
      </c>
      <c r="L1181" s="44">
        <f t="shared" si="253"/>
        <v>0</v>
      </c>
      <c r="M1181" s="44">
        <f t="shared" si="254"/>
        <v>0.95180481312499987</v>
      </c>
      <c r="N1181" s="44">
        <f t="shared" si="255"/>
        <v>2.2017928752500002</v>
      </c>
      <c r="O1181" s="44">
        <f t="shared" si="256"/>
        <v>0.47140231162500001</v>
      </c>
      <c r="P1181" s="2">
        <v>1602754</v>
      </c>
      <c r="Q1181" s="2">
        <v>3.3633099359999998</v>
      </c>
      <c r="R1181" s="111">
        <v>0</v>
      </c>
      <c r="S1181" s="111">
        <v>0.26256684499999999</v>
      </c>
      <c r="T1181" s="111">
        <v>0.607391138</v>
      </c>
      <c r="U1181" s="111">
        <v>0.13004201700000001</v>
      </c>
      <c r="V1181" s="110">
        <f t="shared" si="257"/>
        <v>6.7419802947667085E-2</v>
      </c>
      <c r="W1181" s="110">
        <v>0.25446875000000002</v>
      </c>
      <c r="X1181" s="110">
        <v>0.23019664100000001</v>
      </c>
      <c r="Y1181" s="110">
        <f t="shared" si="258"/>
        <v>0.21570383343846875</v>
      </c>
      <c r="Z1181" s="2" t="s">
        <v>532</v>
      </c>
      <c r="AA1181" s="2">
        <v>0.17499999999999999</v>
      </c>
      <c r="AB1181" s="2">
        <v>0.22500000000000001</v>
      </c>
      <c r="AC1181" s="110">
        <v>0.25446875000000002</v>
      </c>
      <c r="AD1181" s="44">
        <f t="shared" si="259"/>
        <v>0</v>
      </c>
      <c r="AE1181" s="44">
        <f t="shared" si="260"/>
        <v>1.4591167785206247</v>
      </c>
      <c r="AF1181" s="44">
        <f t="shared" si="261"/>
        <v>4.3397337571177506</v>
      </c>
      <c r="AG1181" s="44">
        <f t="shared" si="262"/>
        <v>1.0508246952002003</v>
      </c>
      <c r="AH1181" s="44">
        <f t="shared" si="263"/>
        <v>5.3905584523179506</v>
      </c>
      <c r="AI1181" s="44">
        <v>517.37694444399995</v>
      </c>
      <c r="AJ1181" s="111">
        <f t="shared" si="264"/>
        <v>1.0419015594347606E-2</v>
      </c>
      <c r="AK1181" s="2">
        <f t="shared" si="265"/>
        <v>891</v>
      </c>
    </row>
    <row r="1182" spans="1:37">
      <c r="A1182" s="2">
        <v>65</v>
      </c>
      <c r="B1182" s="2" t="s">
        <v>129</v>
      </c>
      <c r="C1182" s="2" t="s">
        <v>17</v>
      </c>
      <c r="D1182" s="2" t="s">
        <v>414</v>
      </c>
      <c r="E1182" s="2" t="s">
        <v>1100</v>
      </c>
      <c r="F1182" s="2" t="s">
        <v>64</v>
      </c>
      <c r="H1182" s="2" t="s">
        <v>877</v>
      </c>
      <c r="I1182" s="2">
        <v>6527</v>
      </c>
      <c r="J1182" s="193">
        <v>910</v>
      </c>
      <c r="K1182" s="110">
        <f t="shared" si="252"/>
        <v>0.13942086716715182</v>
      </c>
      <c r="L1182" s="44">
        <f t="shared" si="253"/>
        <v>0</v>
      </c>
      <c r="M1182" s="44">
        <f t="shared" si="254"/>
        <v>1.9755698508000001</v>
      </c>
      <c r="N1182" s="44">
        <f t="shared" si="255"/>
        <v>2.5744301491999999</v>
      </c>
      <c r="O1182" s="44">
        <f t="shared" si="256"/>
        <v>0</v>
      </c>
      <c r="P1182" s="2">
        <v>1465612</v>
      </c>
      <c r="Q1182" s="193">
        <v>3.4621726759999998</v>
      </c>
      <c r="R1182" s="111">
        <v>0</v>
      </c>
      <c r="S1182" s="111">
        <v>0.43419117600000001</v>
      </c>
      <c r="T1182" s="111">
        <v>0.56580882399999999</v>
      </c>
      <c r="U1182" s="111">
        <v>0</v>
      </c>
      <c r="V1182" s="110">
        <f t="shared" si="257"/>
        <v>7.8885556892906383E-2</v>
      </c>
      <c r="W1182" s="110">
        <v>0.24756249999999999</v>
      </c>
      <c r="X1182" s="110">
        <v>0.22500000000000001</v>
      </c>
      <c r="Y1182" s="110">
        <f t="shared" si="258"/>
        <v>0.2032904412</v>
      </c>
      <c r="Z1182" s="2" t="s">
        <v>532</v>
      </c>
      <c r="AA1182" s="2">
        <v>0.17499999999999999</v>
      </c>
      <c r="AB1182" s="2">
        <v>0.22500000000000001</v>
      </c>
      <c r="AC1182" s="110"/>
      <c r="AD1182" s="44">
        <f t="shared" si="259"/>
        <v>0</v>
      </c>
      <c r="AE1182" s="44">
        <f t="shared" si="260"/>
        <v>3.0285485812764006</v>
      </c>
      <c r="AF1182" s="44">
        <f t="shared" si="261"/>
        <v>5.0742018240732003</v>
      </c>
      <c r="AG1182" s="44">
        <f t="shared" si="262"/>
        <v>0</v>
      </c>
      <c r="AH1182" s="44">
        <f t="shared" si="263"/>
        <v>5.0742018240732003</v>
      </c>
      <c r="AI1182" s="44">
        <v>517.37694444399995</v>
      </c>
      <c r="AJ1182" s="111">
        <f t="shared" si="264"/>
        <v>9.8075530395468243E-3</v>
      </c>
      <c r="AK1182" s="2">
        <f t="shared" si="265"/>
        <v>858</v>
      </c>
    </row>
    <row r="1183" spans="1:37">
      <c r="A1183" s="2">
        <v>66</v>
      </c>
      <c r="B1183" s="2" t="s">
        <v>130</v>
      </c>
      <c r="C1183" s="2" t="s">
        <v>17</v>
      </c>
      <c r="D1183" s="2" t="s">
        <v>414</v>
      </c>
      <c r="E1183" s="2" t="s">
        <v>1100</v>
      </c>
      <c r="F1183" s="2" t="s">
        <v>64</v>
      </c>
      <c r="H1183" s="2" t="s">
        <v>877</v>
      </c>
      <c r="I1183" s="2">
        <v>3996</v>
      </c>
      <c r="J1183" s="193">
        <v>399</v>
      </c>
      <c r="K1183" s="110">
        <f t="shared" si="252"/>
        <v>9.9849849849849848E-2</v>
      </c>
      <c r="L1183" s="44">
        <f t="shared" si="253"/>
        <v>0</v>
      </c>
      <c r="M1183" s="44">
        <f t="shared" si="254"/>
        <v>0.21365138486999999</v>
      </c>
      <c r="N1183" s="44">
        <f t="shared" si="255"/>
        <v>1.7813486151300002</v>
      </c>
      <c r="O1183" s="44">
        <f t="shared" si="256"/>
        <v>0</v>
      </c>
      <c r="P1183" s="2">
        <v>1016485</v>
      </c>
      <c r="Q1183" s="193">
        <v>3.454097328</v>
      </c>
      <c r="R1183" s="111">
        <v>0</v>
      </c>
      <c r="S1183" s="111">
        <v>0.10709342600000001</v>
      </c>
      <c r="T1183" s="111">
        <v>0.89290657399999995</v>
      </c>
      <c r="U1183" s="111">
        <v>0</v>
      </c>
      <c r="V1183" s="110">
        <f t="shared" si="257"/>
        <v>8.9156587343843838E-2</v>
      </c>
      <c r="W1183" s="110">
        <v>0.24437499999999998</v>
      </c>
      <c r="X1183" s="110">
        <v>0.22500000000000001</v>
      </c>
      <c r="Y1183" s="110">
        <f t="shared" si="258"/>
        <v>0.2196453287</v>
      </c>
      <c r="Z1183" s="2" t="s">
        <v>532</v>
      </c>
      <c r="AA1183" s="2">
        <v>0.17499999999999999</v>
      </c>
      <c r="AB1183" s="2">
        <v>0.22500000000000001</v>
      </c>
      <c r="AC1183" s="110"/>
      <c r="AD1183" s="44">
        <f t="shared" si="259"/>
        <v>0</v>
      </c>
      <c r="AE1183" s="44">
        <f t="shared" si="260"/>
        <v>0.32752757300570995</v>
      </c>
      <c r="AF1183" s="44">
        <f t="shared" si="261"/>
        <v>3.5110381204212304</v>
      </c>
      <c r="AG1183" s="44">
        <f t="shared" si="262"/>
        <v>0</v>
      </c>
      <c r="AH1183" s="44">
        <f t="shared" si="263"/>
        <v>3.5110381204212304</v>
      </c>
      <c r="AI1183" s="44">
        <v>517.37694444399995</v>
      </c>
      <c r="AJ1183" s="111">
        <f t="shared" si="264"/>
        <v>6.786228412621621E-3</v>
      </c>
      <c r="AK1183" s="2">
        <f t="shared" si="265"/>
        <v>594</v>
      </c>
    </row>
    <row r="1184" spans="1:37">
      <c r="A1184" s="2">
        <v>307</v>
      </c>
      <c r="B1184" s="2" t="s">
        <v>358</v>
      </c>
      <c r="C1184" s="2" t="s">
        <v>17</v>
      </c>
      <c r="D1184" s="2" t="s">
        <v>414</v>
      </c>
      <c r="E1184" s="2" t="s">
        <v>1100</v>
      </c>
      <c r="F1184" s="2" t="s">
        <v>64</v>
      </c>
      <c r="H1184" s="2" t="s">
        <v>877</v>
      </c>
      <c r="I1184" s="2">
        <v>20503</v>
      </c>
      <c r="J1184" s="193">
        <v>3575</v>
      </c>
      <c r="K1184" s="110">
        <f t="shared" si="252"/>
        <v>0.17436472711310541</v>
      </c>
      <c r="L1184" s="44">
        <f t="shared" si="253"/>
        <v>0</v>
      </c>
      <c r="M1184" s="44">
        <f t="shared" si="254"/>
        <v>4.1743382394999999</v>
      </c>
      <c r="N1184" s="44">
        <f t="shared" si="255"/>
        <v>13.700661760499999</v>
      </c>
      <c r="O1184" s="44">
        <f t="shared" si="256"/>
        <v>0</v>
      </c>
      <c r="P1184" s="2">
        <v>2245470</v>
      </c>
      <c r="Q1184" s="193">
        <v>12.025992037</v>
      </c>
      <c r="R1184" s="111">
        <v>0</v>
      </c>
      <c r="S1184" s="111">
        <v>0.23352941199999999</v>
      </c>
      <c r="T1184" s="111">
        <v>0.76647058800000001</v>
      </c>
      <c r="U1184" s="111">
        <v>0</v>
      </c>
      <c r="V1184" s="110">
        <f t="shared" si="257"/>
        <v>0.13364543491684144</v>
      </c>
      <c r="W1184" s="110">
        <v>0.24171875000000004</v>
      </c>
      <c r="X1184" s="110">
        <v>0.22500000000000001</v>
      </c>
      <c r="Y1184" s="110">
        <f t="shared" si="258"/>
        <v>0.21332352939999999</v>
      </c>
      <c r="Z1184" s="2" t="s">
        <v>532</v>
      </c>
      <c r="AA1184" s="2">
        <v>0.17499999999999999</v>
      </c>
      <c r="AB1184" s="2">
        <v>0.22500000000000001</v>
      </c>
      <c r="AC1184" s="110"/>
      <c r="AD1184" s="44">
        <f t="shared" si="259"/>
        <v>0</v>
      </c>
      <c r="AE1184" s="44">
        <f t="shared" si="260"/>
        <v>6.3992605211534999</v>
      </c>
      <c r="AF1184" s="44">
        <f t="shared" si="261"/>
        <v>27.004004329945499</v>
      </c>
      <c r="AG1184" s="44">
        <f t="shared" si="262"/>
        <v>0</v>
      </c>
      <c r="AH1184" s="44">
        <f t="shared" si="263"/>
        <v>27.004004329945499</v>
      </c>
      <c r="AI1184" s="44">
        <v>517.37694444399995</v>
      </c>
      <c r="AJ1184" s="111">
        <f t="shared" si="264"/>
        <v>5.2194062027571403E-2</v>
      </c>
      <c r="AK1184" s="2">
        <f t="shared" si="265"/>
        <v>4567</v>
      </c>
    </row>
    <row r="1185" spans="1:37">
      <c r="A1185" s="2">
        <v>67</v>
      </c>
      <c r="B1185" s="2" t="s">
        <v>131</v>
      </c>
      <c r="C1185" s="2" t="s">
        <v>17</v>
      </c>
      <c r="D1185" s="2" t="s">
        <v>414</v>
      </c>
      <c r="E1185" s="2" t="s">
        <v>1100</v>
      </c>
      <c r="F1185" s="2" t="s">
        <v>64</v>
      </c>
      <c r="H1185" s="2" t="s">
        <v>877</v>
      </c>
      <c r="I1185" s="2">
        <v>15387</v>
      </c>
      <c r="J1185" s="193">
        <v>2288</v>
      </c>
      <c r="K1185" s="110">
        <f t="shared" si="252"/>
        <v>0.14869695197244426</v>
      </c>
      <c r="L1185" s="44">
        <f t="shared" si="253"/>
        <v>0</v>
      </c>
      <c r="M1185" s="44">
        <f t="shared" si="254"/>
        <v>0</v>
      </c>
      <c r="N1185" s="44">
        <f t="shared" si="255"/>
        <v>0.51431932552000004</v>
      </c>
      <c r="O1185" s="44">
        <f t="shared" si="256"/>
        <v>10.925680674479999</v>
      </c>
      <c r="P1185" s="2">
        <v>2858714</v>
      </c>
      <c r="Q1185" s="193">
        <v>11.069748136999999</v>
      </c>
      <c r="R1185" s="111">
        <v>0</v>
      </c>
      <c r="S1185" s="111">
        <v>0</v>
      </c>
      <c r="T1185" s="111">
        <v>4.4957983E-2</v>
      </c>
      <c r="U1185" s="111">
        <v>0.95504201700000002</v>
      </c>
      <c r="V1185" s="110">
        <f t="shared" si="257"/>
        <v>0.14869695197244426</v>
      </c>
      <c r="W1185" s="110">
        <v>0.40109374999999997</v>
      </c>
      <c r="X1185" s="110">
        <v>0.315775417</v>
      </c>
      <c r="Y1185" s="110">
        <f t="shared" si="258"/>
        <v>0.31577541716248836</v>
      </c>
      <c r="Z1185" s="2" t="s">
        <v>532</v>
      </c>
      <c r="AA1185" s="2" t="s">
        <v>532</v>
      </c>
      <c r="AB1185" s="2">
        <v>0.22500000000000001</v>
      </c>
      <c r="AC1185" s="110">
        <v>0.32004861099999998</v>
      </c>
      <c r="AD1185" s="44">
        <f t="shared" si="259"/>
        <v>0</v>
      </c>
      <c r="AE1185" s="44">
        <f t="shared" si="260"/>
        <v>0</v>
      </c>
      <c r="AF1185" s="44">
        <f t="shared" si="261"/>
        <v>1.0137233905999201</v>
      </c>
      <c r="AG1185" s="44">
        <f t="shared" si="262"/>
        <v>30.631520575088555</v>
      </c>
      <c r="AH1185" s="44">
        <f t="shared" si="263"/>
        <v>31.645243965688476</v>
      </c>
      <c r="AI1185" s="44">
        <v>517.37694444399995</v>
      </c>
      <c r="AJ1185" s="111">
        <f t="shared" si="264"/>
        <v>6.1164774166147066E-2</v>
      </c>
      <c r="AK1185" s="2">
        <f t="shared" si="265"/>
        <v>3813</v>
      </c>
    </row>
    <row r="1186" spans="1:37">
      <c r="A1186" s="2">
        <v>68</v>
      </c>
      <c r="B1186" s="2" t="s">
        <v>132</v>
      </c>
      <c r="C1186" s="2" t="s">
        <v>17</v>
      </c>
      <c r="D1186" s="2" t="s">
        <v>414</v>
      </c>
      <c r="E1186" s="2" t="s">
        <v>1100</v>
      </c>
      <c r="F1186" s="2" t="s">
        <v>64</v>
      </c>
      <c r="H1186" s="2" t="s">
        <v>877</v>
      </c>
      <c r="I1186" s="2">
        <v>16214</v>
      </c>
      <c r="J1186" s="193">
        <v>1909</v>
      </c>
      <c r="K1186" s="110">
        <f t="shared" si="252"/>
        <v>0.11773775749352411</v>
      </c>
      <c r="L1186" s="44">
        <f t="shared" si="253"/>
        <v>0.82816911876999999</v>
      </c>
      <c r="M1186" s="44">
        <f t="shared" si="254"/>
        <v>4.4656964299349999</v>
      </c>
      <c r="N1186" s="44">
        <f t="shared" si="255"/>
        <v>4.251134451295</v>
      </c>
      <c r="O1186" s="44">
        <f t="shared" si="256"/>
        <v>0</v>
      </c>
      <c r="P1186" s="2">
        <v>2170714</v>
      </c>
      <c r="Q1186" s="193">
        <v>3.860013806</v>
      </c>
      <c r="R1186" s="111">
        <v>8.6764705999999997E-2</v>
      </c>
      <c r="S1186" s="111">
        <v>0.46785714299999998</v>
      </c>
      <c r="T1186" s="111">
        <v>0.445378151</v>
      </c>
      <c r="U1186" s="111">
        <v>0</v>
      </c>
      <c r="V1186" s="110">
        <f t="shared" si="257"/>
        <v>5.2437824735352162E-2</v>
      </c>
      <c r="W1186" s="110">
        <v>0.23534374999999999</v>
      </c>
      <c r="X1186" s="110">
        <v>0.22500000000000001</v>
      </c>
      <c r="Y1186" s="110">
        <f t="shared" si="258"/>
        <v>0.19076155459999999</v>
      </c>
      <c r="Z1186" s="2">
        <v>0.1</v>
      </c>
      <c r="AA1186" s="2">
        <v>0.17499999999999999</v>
      </c>
      <c r="AB1186" s="2">
        <v>0.22500000000000001</v>
      </c>
      <c r="AC1186" s="110"/>
      <c r="AD1186" s="44">
        <f t="shared" si="259"/>
        <v>0.72547614804252014</v>
      </c>
      <c r="AE1186" s="44">
        <f t="shared" si="260"/>
        <v>6.845912627090355</v>
      </c>
      <c r="AF1186" s="44">
        <f t="shared" si="261"/>
        <v>8.3789860035024457</v>
      </c>
      <c r="AG1186" s="44">
        <f t="shared" si="262"/>
        <v>0</v>
      </c>
      <c r="AH1186" s="44">
        <f t="shared" si="263"/>
        <v>8.3789860035024457</v>
      </c>
      <c r="AI1186" s="44">
        <v>517.37694444399995</v>
      </c>
      <c r="AJ1186" s="111">
        <f t="shared" si="264"/>
        <v>1.6195128316950688E-2</v>
      </c>
      <c r="AK1186" s="2">
        <f t="shared" si="265"/>
        <v>1417</v>
      </c>
    </row>
    <row r="1187" spans="1:37">
      <c r="A1187" s="2">
        <v>84</v>
      </c>
      <c r="B1187" s="2" t="s">
        <v>139</v>
      </c>
      <c r="C1187" s="2" t="s">
        <v>16</v>
      </c>
      <c r="D1187" s="2" t="s">
        <v>421</v>
      </c>
      <c r="E1187" s="2" t="s">
        <v>1100</v>
      </c>
      <c r="F1187" s="2" t="s">
        <v>64</v>
      </c>
      <c r="H1187" s="2" t="s">
        <v>877</v>
      </c>
      <c r="I1187" s="2">
        <v>3682</v>
      </c>
      <c r="J1187" s="193">
        <v>1559</v>
      </c>
      <c r="K1187" s="110">
        <f t="shared" si="252"/>
        <v>0.42341118957088542</v>
      </c>
      <c r="L1187" s="44">
        <f t="shared" si="253"/>
        <v>0.93998529182500012</v>
      </c>
      <c r="M1187" s="44">
        <f t="shared" si="254"/>
        <v>1.9651260477999999</v>
      </c>
      <c r="N1187" s="44">
        <f t="shared" si="255"/>
        <v>1.781856688115</v>
      </c>
      <c r="O1187" s="44">
        <f t="shared" si="256"/>
        <v>3.1080319722600001</v>
      </c>
      <c r="P1187" s="2">
        <v>3781274</v>
      </c>
      <c r="Q1187" s="193">
        <v>3.2315483619999998</v>
      </c>
      <c r="R1187" s="111">
        <v>0.120588235</v>
      </c>
      <c r="S1187" s="111">
        <v>0.25210083999999999</v>
      </c>
      <c r="T1187" s="111">
        <v>0.22858969700000001</v>
      </c>
      <c r="U1187" s="111">
        <v>0.39872122799999998</v>
      </c>
      <c r="V1187" s="110">
        <f t="shared" si="257"/>
        <v>0.26561046498506247</v>
      </c>
      <c r="W1187" s="110">
        <v>0.37240624999999999</v>
      </c>
      <c r="X1187" s="110">
        <v>0.285263188</v>
      </c>
      <c r="Y1187" s="110">
        <f t="shared" si="258"/>
        <v>0.23512518505475</v>
      </c>
      <c r="Z1187" s="2">
        <v>0.1</v>
      </c>
      <c r="AA1187" s="2">
        <v>0.17499999999999999</v>
      </c>
      <c r="AB1187" s="2">
        <v>0.22500000000000001</v>
      </c>
      <c r="AC1187" s="110">
        <v>0.3198125</v>
      </c>
      <c r="AD1187" s="44">
        <f t="shared" si="259"/>
        <v>0.82342711563870008</v>
      </c>
      <c r="AE1187" s="44">
        <f t="shared" si="260"/>
        <v>3.0125382312773996</v>
      </c>
      <c r="AF1187" s="44">
        <f t="shared" si="261"/>
        <v>3.5120395322746649</v>
      </c>
      <c r="AG1187" s="44">
        <f t="shared" si="262"/>
        <v>8.7073302821247935</v>
      </c>
      <c r="AH1187" s="44">
        <f t="shared" si="263"/>
        <v>12.219369814399458</v>
      </c>
      <c r="AI1187" s="44">
        <v>53.363055555999999</v>
      </c>
      <c r="AJ1187" s="111">
        <f t="shared" si="264"/>
        <v>0.22898557226687041</v>
      </c>
      <c r="AK1187" s="2">
        <f t="shared" si="265"/>
        <v>1630</v>
      </c>
    </row>
    <row r="1188" spans="1:37">
      <c r="A1188" s="2">
        <v>85</v>
      </c>
      <c r="B1188" s="2" t="s">
        <v>140</v>
      </c>
      <c r="C1188" s="2" t="s">
        <v>16</v>
      </c>
      <c r="D1188" s="2" t="s">
        <v>421</v>
      </c>
      <c r="E1188" s="2" t="s">
        <v>1100</v>
      </c>
      <c r="F1188" s="2" t="s">
        <v>64</v>
      </c>
      <c r="H1188" s="2" t="s">
        <v>877</v>
      </c>
      <c r="I1188" s="2">
        <v>3666</v>
      </c>
      <c r="J1188" s="193">
        <v>2411</v>
      </c>
      <c r="K1188" s="110">
        <f t="shared" si="252"/>
        <v>0.65766503000545551</v>
      </c>
      <c r="L1188" s="44">
        <f t="shared" si="253"/>
        <v>0</v>
      </c>
      <c r="M1188" s="44">
        <f t="shared" si="254"/>
        <v>0</v>
      </c>
      <c r="N1188" s="44">
        <f t="shared" si="255"/>
        <v>1.3108962501949999</v>
      </c>
      <c r="O1188" s="44">
        <f t="shared" si="256"/>
        <v>10.744103749804999</v>
      </c>
      <c r="P1188" s="2">
        <v>196654</v>
      </c>
      <c r="Q1188" s="193">
        <v>187.17662343399999</v>
      </c>
      <c r="R1188" s="111">
        <v>0</v>
      </c>
      <c r="S1188" s="111">
        <v>0</v>
      </c>
      <c r="T1188" s="111">
        <v>0.10874294900000001</v>
      </c>
      <c r="U1188" s="111">
        <v>0.89125705099999997</v>
      </c>
      <c r="V1188" s="110">
        <f t="shared" si="257"/>
        <v>0.65766503000545551</v>
      </c>
      <c r="W1188" s="110">
        <v>0.47918749999999999</v>
      </c>
      <c r="X1188" s="110">
        <v>0.34856443500000001</v>
      </c>
      <c r="Y1188" s="110">
        <f t="shared" si="258"/>
        <v>0.34856443458629688</v>
      </c>
      <c r="Z1188" s="2" t="s">
        <v>532</v>
      </c>
      <c r="AA1188" s="2" t="s">
        <v>532</v>
      </c>
      <c r="AB1188" s="2">
        <v>0.22500000000000001</v>
      </c>
      <c r="AC1188" s="110">
        <v>0.363640625</v>
      </c>
      <c r="AD1188" s="44">
        <f t="shared" si="259"/>
        <v>0</v>
      </c>
      <c r="AE1188" s="44">
        <f t="shared" si="260"/>
        <v>0</v>
      </c>
      <c r="AF1188" s="44">
        <f t="shared" si="261"/>
        <v>2.5837765091343448</v>
      </c>
      <c r="AG1188" s="44">
        <f t="shared" si="262"/>
        <v>34.225255199160856</v>
      </c>
      <c r="AH1188" s="44">
        <f t="shared" si="263"/>
        <v>36.809031708295201</v>
      </c>
      <c r="AI1188" s="44">
        <v>53.363055555999999</v>
      </c>
      <c r="AJ1188" s="111">
        <f t="shared" si="264"/>
        <v>0.68978493312976141</v>
      </c>
      <c r="AK1188" s="2">
        <f t="shared" si="265"/>
        <v>4018</v>
      </c>
    </row>
    <row r="1189" spans="1:37">
      <c r="A1189" s="2">
        <v>86</v>
      </c>
      <c r="B1189" s="2" t="s">
        <v>141</v>
      </c>
      <c r="C1189" s="2" t="s">
        <v>16</v>
      </c>
      <c r="D1189" s="2" t="s">
        <v>421</v>
      </c>
      <c r="E1189" s="2" t="s">
        <v>1100</v>
      </c>
      <c r="F1189" s="2" t="s">
        <v>64</v>
      </c>
      <c r="H1189" s="2" t="s">
        <v>877</v>
      </c>
      <c r="I1189" s="2">
        <v>4910</v>
      </c>
      <c r="J1189" s="193">
        <v>3777</v>
      </c>
      <c r="K1189" s="110">
        <f t="shared" si="252"/>
        <v>0.76924643584521379</v>
      </c>
      <c r="L1189" s="44">
        <f t="shared" si="253"/>
        <v>0</v>
      </c>
      <c r="M1189" s="44">
        <f t="shared" si="254"/>
        <v>0</v>
      </c>
      <c r="N1189" s="44">
        <f t="shared" si="255"/>
        <v>1.3844885650950003</v>
      </c>
      <c r="O1189" s="44">
        <f t="shared" si="256"/>
        <v>17.500511434904997</v>
      </c>
      <c r="P1189" s="2">
        <v>334791</v>
      </c>
      <c r="Q1189" s="193">
        <v>178.13916466699999</v>
      </c>
      <c r="R1189" s="111">
        <v>0</v>
      </c>
      <c r="S1189" s="111">
        <v>0</v>
      </c>
      <c r="T1189" s="111">
        <v>7.3311547000000005E-2</v>
      </c>
      <c r="U1189" s="111">
        <v>0.92668845300000002</v>
      </c>
      <c r="V1189" s="110">
        <f t="shared" si="257"/>
        <v>0.76924643584521379</v>
      </c>
      <c r="W1189" s="110">
        <v>0.51212500000000005</v>
      </c>
      <c r="X1189" s="110">
        <v>0.36050566299999998</v>
      </c>
      <c r="Y1189" s="110">
        <f t="shared" si="258"/>
        <v>0.36050566216171137</v>
      </c>
      <c r="Z1189" s="2" t="s">
        <v>532</v>
      </c>
      <c r="AA1189" s="2" t="s">
        <v>532</v>
      </c>
      <c r="AB1189" s="2">
        <v>0.22500000000000001</v>
      </c>
      <c r="AC1189" s="110">
        <v>0.37122569399999999</v>
      </c>
      <c r="AD1189" s="44">
        <f t="shared" si="259"/>
        <v>0</v>
      </c>
      <c r="AE1189" s="44">
        <f t="shared" si="260"/>
        <v>0</v>
      </c>
      <c r="AF1189" s="44">
        <f t="shared" si="261"/>
        <v>2.728826961802246</v>
      </c>
      <c r="AG1189" s="44">
        <f t="shared" si="262"/>
        <v>56.910562044331279</v>
      </c>
      <c r="AH1189" s="44">
        <f t="shared" si="263"/>
        <v>59.639389006133527</v>
      </c>
      <c r="AI1189" s="44">
        <v>53.363055555999999</v>
      </c>
      <c r="AJ1189" s="111">
        <f t="shared" si="264"/>
        <v>1.1176157059362362</v>
      </c>
      <c r="AK1189" s="2">
        <f t="shared" si="265"/>
        <v>6295</v>
      </c>
    </row>
    <row r="1190" spans="1:37">
      <c r="A1190" s="2">
        <v>87</v>
      </c>
      <c r="B1190" s="2" t="s">
        <v>142</v>
      </c>
      <c r="C1190" s="2" t="s">
        <v>16</v>
      </c>
      <c r="D1190" s="2" t="s">
        <v>421</v>
      </c>
      <c r="E1190" s="2" t="s">
        <v>1100</v>
      </c>
      <c r="F1190" s="2" t="s">
        <v>64</v>
      </c>
      <c r="H1190" s="2" t="s">
        <v>877</v>
      </c>
      <c r="I1190" s="2">
        <v>8120</v>
      </c>
      <c r="J1190" s="193">
        <v>6408</v>
      </c>
      <c r="K1190" s="110">
        <f t="shared" si="252"/>
        <v>0.78916256157635467</v>
      </c>
      <c r="L1190" s="44">
        <f t="shared" si="253"/>
        <v>2.2534526912400001</v>
      </c>
      <c r="M1190" s="44">
        <f t="shared" si="254"/>
        <v>6.5554987352400005</v>
      </c>
      <c r="N1190" s="44">
        <f t="shared" si="255"/>
        <v>6.5554987352400005</v>
      </c>
      <c r="O1190" s="44">
        <f t="shared" si="256"/>
        <v>16.675549870319998</v>
      </c>
      <c r="P1190" s="2">
        <v>631812</v>
      </c>
      <c r="Q1190" s="193">
        <v>92.673051521000005</v>
      </c>
      <c r="R1190" s="111">
        <v>7.0332481000000002E-2</v>
      </c>
      <c r="S1190" s="111">
        <v>0.20460358100000001</v>
      </c>
      <c r="T1190" s="111">
        <v>0.20460358100000001</v>
      </c>
      <c r="U1190" s="111">
        <v>0.52046035800000001</v>
      </c>
      <c r="V1190" s="110">
        <f t="shared" si="257"/>
        <v>0.57219331540788176</v>
      </c>
      <c r="W1190" s="110">
        <v>0.40853125000000001</v>
      </c>
      <c r="X1190" s="110">
        <v>0.28771891500000002</v>
      </c>
      <c r="Y1190" s="110">
        <f t="shared" si="258"/>
        <v>0.25145348483024998</v>
      </c>
      <c r="Z1190" s="2">
        <v>0.1</v>
      </c>
      <c r="AA1190" s="2">
        <v>0.17499999999999999</v>
      </c>
      <c r="AB1190" s="2">
        <v>0.22500000000000001</v>
      </c>
      <c r="AC1190" s="110">
        <v>0.31237500000000001</v>
      </c>
      <c r="AD1190" s="44">
        <f t="shared" si="259"/>
        <v>1.9740245575262403</v>
      </c>
      <c r="AE1190" s="44">
        <f t="shared" si="260"/>
        <v>10.04957956112292</v>
      </c>
      <c r="AF1190" s="44">
        <f t="shared" si="261"/>
        <v>12.920888007158043</v>
      </c>
      <c r="AG1190" s="44">
        <f t="shared" si="262"/>
        <v>45.631058042892988</v>
      </c>
      <c r="AH1190" s="44">
        <f t="shared" si="263"/>
        <v>58.551946050051029</v>
      </c>
      <c r="AI1190" s="44">
        <v>53.363055555999999</v>
      </c>
      <c r="AJ1190" s="111">
        <f t="shared" si="264"/>
        <v>1.0972375071102465</v>
      </c>
      <c r="AK1190" s="2">
        <f t="shared" si="265"/>
        <v>7744</v>
      </c>
    </row>
    <row r="1191" spans="1:37">
      <c r="A1191" s="2">
        <v>75</v>
      </c>
      <c r="B1191" s="2" t="s">
        <v>422</v>
      </c>
      <c r="C1191" s="2" t="s">
        <v>16</v>
      </c>
      <c r="D1191" s="2" t="s">
        <v>421</v>
      </c>
      <c r="E1191" s="2" t="s">
        <v>1100</v>
      </c>
      <c r="F1191" s="2" t="s">
        <v>64</v>
      </c>
      <c r="H1191" s="2" t="s">
        <v>877</v>
      </c>
      <c r="I1191" s="2">
        <v>13932</v>
      </c>
      <c r="J1191" s="193">
        <v>6466</v>
      </c>
      <c r="K1191" s="110">
        <f t="shared" si="252"/>
        <v>0.46411139821992536</v>
      </c>
      <c r="L1191" s="44">
        <f t="shared" si="253"/>
        <v>8.6485014069900004</v>
      </c>
      <c r="M1191" s="44">
        <f t="shared" si="254"/>
        <v>7.2448179318799992</v>
      </c>
      <c r="N1191" s="44">
        <f t="shared" si="255"/>
        <v>10.122045615219999</v>
      </c>
      <c r="O1191" s="44">
        <f t="shared" si="256"/>
        <v>6.3146350459100002</v>
      </c>
      <c r="P1191" s="2">
        <v>604504</v>
      </c>
      <c r="Q1191" s="193">
        <v>60.420889289999998</v>
      </c>
      <c r="R1191" s="111">
        <v>0.26750700300000002</v>
      </c>
      <c r="S1191" s="111">
        <v>0.22408963600000001</v>
      </c>
      <c r="T1191" s="111">
        <v>0.31308523399999999</v>
      </c>
      <c r="U1191" s="111">
        <v>0.19531812700000001</v>
      </c>
      <c r="V1191" s="110">
        <f t="shared" si="257"/>
        <v>0.23595579473341949</v>
      </c>
      <c r="W1191" s="110">
        <v>0.29962500000000003</v>
      </c>
      <c r="X1191" s="110">
        <v>0.25366939199999999</v>
      </c>
      <c r="Y1191" s="110">
        <f t="shared" si="258"/>
        <v>0.19493275805237498</v>
      </c>
      <c r="Z1191" s="2">
        <v>0.1</v>
      </c>
      <c r="AA1191" s="2">
        <v>0.17499999999999999</v>
      </c>
      <c r="AB1191" s="2">
        <v>0.22500000000000001</v>
      </c>
      <c r="AC1191" s="110">
        <v>0.29962499999999997</v>
      </c>
      <c r="AD1191" s="44">
        <f t="shared" si="259"/>
        <v>7.5760872325232409</v>
      </c>
      <c r="AE1191" s="44">
        <f t="shared" si="260"/>
        <v>11.106305889572038</v>
      </c>
      <c r="AF1191" s="44">
        <f t="shared" si="261"/>
        <v>19.950551907598619</v>
      </c>
      <c r="AG1191" s="44">
        <f t="shared" si="262"/>
        <v>16.574117324525666</v>
      </c>
      <c r="AH1191" s="44">
        <f t="shared" si="263"/>
        <v>36.524669232124282</v>
      </c>
      <c r="AI1191" s="44">
        <v>53.363055555999999</v>
      </c>
      <c r="AJ1191" s="111">
        <f t="shared" si="264"/>
        <v>0.68445610641232379</v>
      </c>
      <c r="AK1191" s="2">
        <f t="shared" si="265"/>
        <v>5479</v>
      </c>
    </row>
    <row r="1192" spans="1:37">
      <c r="A1192" s="2">
        <v>76</v>
      </c>
      <c r="B1192" s="2" t="s">
        <v>423</v>
      </c>
      <c r="C1192" s="2" t="s">
        <v>16</v>
      </c>
      <c r="D1192" s="2" t="s">
        <v>421</v>
      </c>
      <c r="E1192" s="2" t="s">
        <v>1100</v>
      </c>
      <c r="F1192" s="2" t="s">
        <v>64</v>
      </c>
      <c r="H1192" s="2" t="s">
        <v>877</v>
      </c>
      <c r="I1192" s="2">
        <v>18652</v>
      </c>
      <c r="J1192" s="193">
        <v>10068</v>
      </c>
      <c r="K1192" s="110">
        <f t="shared" si="252"/>
        <v>0.53978125670169419</v>
      </c>
      <c r="L1192" s="44">
        <f t="shared" si="253"/>
        <v>26.6505882501</v>
      </c>
      <c r="M1192" s="44">
        <f t="shared" si="254"/>
        <v>17.125470566520001</v>
      </c>
      <c r="N1192" s="44">
        <f t="shared" si="255"/>
        <v>6.5639411833800008</v>
      </c>
      <c r="O1192" s="44">
        <f t="shared" si="256"/>
        <v>0</v>
      </c>
      <c r="P1192" s="2">
        <v>1883339</v>
      </c>
      <c r="Q1192" s="193">
        <v>6.8694632560000004</v>
      </c>
      <c r="R1192" s="111">
        <v>0.52941176499999998</v>
      </c>
      <c r="S1192" s="111">
        <v>0.34019607800000001</v>
      </c>
      <c r="T1192" s="111">
        <v>0.13039215700000001</v>
      </c>
      <c r="U1192" s="111">
        <v>0</v>
      </c>
      <c r="V1192" s="110">
        <f t="shared" si="257"/>
        <v>7.038324236950462E-2</v>
      </c>
      <c r="W1192" s="110">
        <v>0.22500000000000001</v>
      </c>
      <c r="X1192" s="110">
        <v>0.22500000000000001</v>
      </c>
      <c r="Y1192" s="110">
        <f t="shared" si="258"/>
        <v>0.14181372547499999</v>
      </c>
      <c r="Z1192" s="2">
        <v>0.1</v>
      </c>
      <c r="AA1192" s="2">
        <v>0.17499999999999999</v>
      </c>
      <c r="AB1192" s="2">
        <v>0.22500000000000001</v>
      </c>
      <c r="AC1192" s="110"/>
      <c r="AD1192" s="44">
        <f t="shared" si="259"/>
        <v>23.345915307087601</v>
      </c>
      <c r="AE1192" s="44">
        <f t="shared" si="260"/>
        <v>26.253346378475158</v>
      </c>
      <c r="AF1192" s="44">
        <f t="shared" si="261"/>
        <v>12.937528072441983</v>
      </c>
      <c r="AG1192" s="44">
        <f t="shared" si="262"/>
        <v>0</v>
      </c>
      <c r="AH1192" s="44">
        <f t="shared" si="263"/>
        <v>12.937528072441983</v>
      </c>
      <c r="AI1192" s="44">
        <v>53.363055555999999</v>
      </c>
      <c r="AJ1192" s="111">
        <f t="shared" si="264"/>
        <v>0.24244353959201503</v>
      </c>
      <c r="AK1192" s="2">
        <f t="shared" si="265"/>
        <v>2188</v>
      </c>
    </row>
    <row r="1193" spans="1:37">
      <c r="A1193" s="2">
        <v>77</v>
      </c>
      <c r="B1193" s="2" t="s">
        <v>424</v>
      </c>
      <c r="C1193" s="2" t="s">
        <v>16</v>
      </c>
      <c r="D1193" s="2" t="s">
        <v>421</v>
      </c>
      <c r="E1193" s="2" t="s">
        <v>1100</v>
      </c>
      <c r="F1193" s="2" t="s">
        <v>64</v>
      </c>
      <c r="H1193" s="2" t="s">
        <v>877</v>
      </c>
      <c r="I1193" s="2">
        <v>9502</v>
      </c>
      <c r="J1193" s="193">
        <v>5325</v>
      </c>
      <c r="K1193" s="110">
        <f t="shared" si="252"/>
        <v>0.56040833508735</v>
      </c>
      <c r="L1193" s="44">
        <f t="shared" si="253"/>
        <v>13.72505378925</v>
      </c>
      <c r="M1193" s="44">
        <f t="shared" si="254"/>
        <v>7.3209716403750003</v>
      </c>
      <c r="N1193" s="44">
        <f t="shared" si="255"/>
        <v>2.1990646908749998</v>
      </c>
      <c r="O1193" s="44">
        <f t="shared" si="256"/>
        <v>3.3799098795</v>
      </c>
      <c r="P1193" s="2">
        <v>273843</v>
      </c>
      <c r="Q1193" s="193">
        <v>44.777121596999997</v>
      </c>
      <c r="R1193" s="111">
        <v>0.51549497799999999</v>
      </c>
      <c r="S1193" s="111">
        <v>0.27496607099999998</v>
      </c>
      <c r="T1193" s="111">
        <v>8.2593978999999998E-2</v>
      </c>
      <c r="U1193" s="111">
        <v>0.12694497199999999</v>
      </c>
      <c r="V1193" s="110">
        <f t="shared" si="257"/>
        <v>0.1174273746658598</v>
      </c>
      <c r="W1193" s="110">
        <v>0.26774999999999999</v>
      </c>
      <c r="X1193" s="110">
        <v>0.25089922999999997</v>
      </c>
      <c r="Y1193" s="110">
        <f t="shared" si="258"/>
        <v>0.15224172175299999</v>
      </c>
      <c r="Z1193" s="2">
        <v>0.1</v>
      </c>
      <c r="AA1193" s="2">
        <v>0.17499999999999999</v>
      </c>
      <c r="AB1193" s="2">
        <v>0.22500000000000001</v>
      </c>
      <c r="AC1193" s="110">
        <v>0.26774999999999999</v>
      </c>
      <c r="AD1193" s="44">
        <f t="shared" si="259"/>
        <v>12.023147119383001</v>
      </c>
      <c r="AE1193" s="44">
        <f t="shared" si="260"/>
        <v>11.223049524694874</v>
      </c>
      <c r="AF1193" s="44">
        <f t="shared" si="261"/>
        <v>4.3343565057146254</v>
      </c>
      <c r="AG1193" s="44">
        <f t="shared" si="262"/>
        <v>7.9275448232684544</v>
      </c>
      <c r="AH1193" s="44">
        <f t="shared" si="263"/>
        <v>12.261901328983079</v>
      </c>
      <c r="AI1193" s="44">
        <v>53.363055555999999</v>
      </c>
      <c r="AJ1193" s="111">
        <f t="shared" si="264"/>
        <v>0.22978259399174122</v>
      </c>
      <c r="AK1193" s="2">
        <f t="shared" si="265"/>
        <v>1860</v>
      </c>
    </row>
    <row r="1194" spans="1:37">
      <c r="A1194" s="2">
        <v>78</v>
      </c>
      <c r="B1194" s="2" t="s">
        <v>425</v>
      </c>
      <c r="C1194" s="2" t="s">
        <v>16</v>
      </c>
      <c r="D1194" s="2" t="s">
        <v>421</v>
      </c>
      <c r="E1194" s="2" t="s">
        <v>1100</v>
      </c>
      <c r="F1194" s="2" t="s">
        <v>64</v>
      </c>
      <c r="H1194" s="2" t="s">
        <v>877</v>
      </c>
      <c r="I1194" s="2">
        <v>9070</v>
      </c>
      <c r="J1194" s="193">
        <v>4227</v>
      </c>
      <c r="K1194" s="110">
        <f t="shared" si="252"/>
        <v>0.46604189636163174</v>
      </c>
      <c r="L1194" s="44">
        <f t="shared" si="253"/>
        <v>11.03371324524</v>
      </c>
      <c r="M1194" s="44">
        <f t="shared" si="254"/>
        <v>3.1711380292950002</v>
      </c>
      <c r="N1194" s="44">
        <f t="shared" si="255"/>
        <v>2.7241283409449997</v>
      </c>
      <c r="O1194" s="44">
        <f t="shared" si="256"/>
        <v>4.2060204056549999</v>
      </c>
      <c r="P1194" s="2">
        <v>729442</v>
      </c>
      <c r="Q1194" s="193">
        <v>24.239290689000001</v>
      </c>
      <c r="R1194" s="111">
        <v>0.52205882400000003</v>
      </c>
      <c r="S1194" s="111">
        <v>0.150042017</v>
      </c>
      <c r="T1194" s="111">
        <v>0.128891807</v>
      </c>
      <c r="U1194" s="111">
        <v>0.199007353</v>
      </c>
      <c r="V1194" s="110">
        <f t="shared" si="257"/>
        <v>0.1528147463417861</v>
      </c>
      <c r="W1194" s="110">
        <v>0.33415625000000004</v>
      </c>
      <c r="X1194" s="110">
        <v>0.29124871000000002</v>
      </c>
      <c r="Y1194" s="110">
        <f t="shared" si="258"/>
        <v>0.17396344275090625</v>
      </c>
      <c r="Z1194" s="2">
        <v>0.1</v>
      </c>
      <c r="AA1194" s="2">
        <v>0.17499999999999999</v>
      </c>
      <c r="AB1194" s="2">
        <v>0.22500000000000001</v>
      </c>
      <c r="AC1194" s="110">
        <v>0.33415624999999999</v>
      </c>
      <c r="AD1194" s="44">
        <f t="shared" si="259"/>
        <v>9.6655328028302385</v>
      </c>
      <c r="AE1194" s="44">
        <f t="shared" si="260"/>
        <v>4.8613545989092355</v>
      </c>
      <c r="AF1194" s="44">
        <f t="shared" si="261"/>
        <v>5.3692569600025948</v>
      </c>
      <c r="AG1194" s="44">
        <f t="shared" si="262"/>
        <v>12.311899734111867</v>
      </c>
      <c r="AH1194" s="44">
        <f t="shared" si="263"/>
        <v>17.681156694114463</v>
      </c>
      <c r="AI1194" s="44">
        <v>53.363055555999999</v>
      </c>
      <c r="AJ1194" s="111">
        <f t="shared" si="264"/>
        <v>0.33133703664250613</v>
      </c>
      <c r="AK1194" s="2">
        <f t="shared" si="265"/>
        <v>2310</v>
      </c>
    </row>
    <row r="1195" spans="1:37">
      <c r="A1195" s="2">
        <v>79</v>
      </c>
      <c r="B1195" s="2" t="s">
        <v>426</v>
      </c>
      <c r="C1195" s="2" t="s">
        <v>16</v>
      </c>
      <c r="D1195" s="2" t="s">
        <v>421</v>
      </c>
      <c r="E1195" s="2" t="s">
        <v>1100</v>
      </c>
      <c r="F1195" s="2" t="s">
        <v>64</v>
      </c>
      <c r="H1195" s="2" t="s">
        <v>877</v>
      </c>
      <c r="I1195" s="2">
        <v>13932</v>
      </c>
      <c r="J1195" s="193">
        <v>8258</v>
      </c>
      <c r="K1195" s="110">
        <f t="shared" si="252"/>
        <v>0.59273614699971289</v>
      </c>
      <c r="L1195" s="44">
        <f t="shared" si="253"/>
        <v>15.44465592607</v>
      </c>
      <c r="M1195" s="44">
        <f t="shared" si="254"/>
        <v>17.065147007819998</v>
      </c>
      <c r="N1195" s="44">
        <f t="shared" si="255"/>
        <v>3.1123876378299999</v>
      </c>
      <c r="O1195" s="44">
        <f t="shared" si="256"/>
        <v>5.6678094282799991</v>
      </c>
      <c r="P1195" s="2">
        <v>336834</v>
      </c>
      <c r="Q1195" s="193">
        <v>59.323626136999998</v>
      </c>
      <c r="R1195" s="111">
        <v>0.37405318300000001</v>
      </c>
      <c r="S1195" s="111">
        <v>0.41329975800000002</v>
      </c>
      <c r="T1195" s="111">
        <v>7.5378727000000006E-2</v>
      </c>
      <c r="U1195" s="111">
        <v>0.13726833199999999</v>
      </c>
      <c r="V1195" s="110">
        <f t="shared" si="257"/>
        <v>0.12604359842248061</v>
      </c>
      <c r="W1195" s="110">
        <v>0.27890625000000002</v>
      </c>
      <c r="X1195" s="110">
        <v>0.25979766500000001</v>
      </c>
      <c r="Y1195" s="110">
        <f t="shared" si="258"/>
        <v>0.16497798524687499</v>
      </c>
      <c r="Z1195" s="2">
        <v>0.1</v>
      </c>
      <c r="AA1195" s="2">
        <v>0.17499999999999999</v>
      </c>
      <c r="AB1195" s="2">
        <v>0.22500000000000001</v>
      </c>
      <c r="AC1195" s="110">
        <v>0.27890625000000002</v>
      </c>
      <c r="AD1195" s="44">
        <f t="shared" si="259"/>
        <v>13.529518591237322</v>
      </c>
      <c r="AE1195" s="44">
        <f t="shared" si="260"/>
        <v>26.160870362988057</v>
      </c>
      <c r="AF1195" s="44">
        <f t="shared" si="261"/>
        <v>6.1345160341629299</v>
      </c>
      <c r="AG1195" s="44">
        <f t="shared" si="262"/>
        <v>13.847698266600474</v>
      </c>
      <c r="AH1195" s="44">
        <f t="shared" si="263"/>
        <v>19.982214300763403</v>
      </c>
      <c r="AI1195" s="44">
        <v>53.363055555999999</v>
      </c>
      <c r="AJ1195" s="111">
        <f t="shared" si="264"/>
        <v>0.37445783590472559</v>
      </c>
      <c r="AK1195" s="2">
        <f t="shared" si="265"/>
        <v>2927</v>
      </c>
    </row>
    <row r="1196" spans="1:37">
      <c r="A1196" s="2">
        <v>80</v>
      </c>
      <c r="B1196" s="2" t="s">
        <v>427</v>
      </c>
      <c r="C1196" s="2" t="s">
        <v>16</v>
      </c>
      <c r="D1196" s="2" t="s">
        <v>421</v>
      </c>
      <c r="E1196" s="2" t="s">
        <v>1100</v>
      </c>
      <c r="F1196" s="2" t="s">
        <v>64</v>
      </c>
      <c r="H1196" s="2" t="s">
        <v>877</v>
      </c>
      <c r="I1196" s="2">
        <v>2175</v>
      </c>
      <c r="J1196" s="2">
        <v>1494</v>
      </c>
      <c r="K1196" s="110">
        <f t="shared" si="252"/>
        <v>0.68689655172413788</v>
      </c>
      <c r="L1196" s="44">
        <f t="shared" si="253"/>
        <v>0.41227162316999999</v>
      </c>
      <c r="M1196" s="44">
        <f t="shared" si="254"/>
        <v>1.5508650537899997</v>
      </c>
      <c r="N1196" s="44">
        <f t="shared" si="255"/>
        <v>1.5508650537899997</v>
      </c>
      <c r="O1196" s="44">
        <f t="shared" si="256"/>
        <v>3.9559982692499998</v>
      </c>
      <c r="P1196" s="2">
        <v>206141</v>
      </c>
      <c r="Q1196" s="2">
        <v>66.270396183000003</v>
      </c>
      <c r="R1196" s="111">
        <v>5.5190310999999999E-2</v>
      </c>
      <c r="S1196" s="111">
        <v>0.207612457</v>
      </c>
      <c r="T1196" s="111">
        <v>0.207612457</v>
      </c>
      <c r="U1196" s="111">
        <v>0.52958477500000001</v>
      </c>
      <c r="V1196" s="110">
        <f t="shared" si="257"/>
        <v>0.50637823660137926</v>
      </c>
      <c r="W1196" s="110">
        <v>0.38568749999999996</v>
      </c>
      <c r="X1196" s="110">
        <v>0.28318845300000001</v>
      </c>
      <c r="Y1196" s="110">
        <f t="shared" si="258"/>
        <v>0.25061695504999998</v>
      </c>
      <c r="Z1196" s="2">
        <v>0.1</v>
      </c>
      <c r="AA1196" s="2">
        <v>0.17499999999999999</v>
      </c>
      <c r="AB1196" s="2">
        <v>0.22500000000000001</v>
      </c>
      <c r="AC1196" s="110">
        <v>0.30599999999999999</v>
      </c>
      <c r="AD1196" s="44">
        <f t="shared" si="259"/>
        <v>0.36114994189691996</v>
      </c>
      <c r="AE1196" s="44">
        <f t="shared" si="260"/>
        <v>2.3774761274600698</v>
      </c>
      <c r="AF1196" s="44">
        <f t="shared" si="261"/>
        <v>3.0567550210200891</v>
      </c>
      <c r="AG1196" s="44">
        <f t="shared" si="262"/>
        <v>10.604290720620778</v>
      </c>
      <c r="AH1196" s="44">
        <f t="shared" si="263"/>
        <v>13.661045741640867</v>
      </c>
      <c r="AI1196" s="44">
        <v>53.363055555999999</v>
      </c>
      <c r="AJ1196" s="111">
        <f t="shared" si="264"/>
        <v>0.25600193990587289</v>
      </c>
      <c r="AK1196" s="2">
        <f t="shared" si="265"/>
        <v>1836</v>
      </c>
    </row>
    <row r="1197" spans="1:37">
      <c r="A1197" s="2">
        <v>81</v>
      </c>
      <c r="B1197" s="2" t="s">
        <v>428</v>
      </c>
      <c r="C1197" s="2" t="s">
        <v>16</v>
      </c>
      <c r="D1197" s="2" t="s">
        <v>421</v>
      </c>
      <c r="E1197" s="2" t="s">
        <v>1100</v>
      </c>
      <c r="F1197" s="2" t="s">
        <v>64</v>
      </c>
      <c r="H1197" s="2" t="s">
        <v>877</v>
      </c>
      <c r="I1197" s="2">
        <v>11222</v>
      </c>
      <c r="J1197" s="2">
        <v>6647</v>
      </c>
      <c r="K1197" s="110">
        <f t="shared" si="252"/>
        <v>0.59231865977544107</v>
      </c>
      <c r="L1197" s="44">
        <f t="shared" si="253"/>
        <v>9.5496779647099999</v>
      </c>
      <c r="M1197" s="44">
        <f t="shared" si="254"/>
        <v>9.1148220186149995</v>
      </c>
      <c r="N1197" s="44">
        <f t="shared" si="255"/>
        <v>7.9357187647200007</v>
      </c>
      <c r="O1197" s="44">
        <f t="shared" si="256"/>
        <v>6.6347812519550011</v>
      </c>
      <c r="P1197" s="2">
        <v>668258</v>
      </c>
      <c r="Q1197" s="2">
        <v>52.514998695999999</v>
      </c>
      <c r="R1197" s="111">
        <v>0.28733798599999999</v>
      </c>
      <c r="S1197" s="111">
        <v>0.27425370900000001</v>
      </c>
      <c r="T1197" s="111">
        <v>0.23877595200000001</v>
      </c>
      <c r="U1197" s="111">
        <v>0.19963235300000001</v>
      </c>
      <c r="V1197" s="110">
        <f t="shared" si="257"/>
        <v>0.25967741965202285</v>
      </c>
      <c r="W1197" s="110">
        <v>0.33468750000000003</v>
      </c>
      <c r="X1197" s="110">
        <v>0.27494698699999998</v>
      </c>
      <c r="Y1197" s="110">
        <f t="shared" si="258"/>
        <v>0.19726724001968751</v>
      </c>
      <c r="Z1197" s="2">
        <v>0.1</v>
      </c>
      <c r="AA1197" s="2">
        <v>0.17499999999999999</v>
      </c>
      <c r="AB1197" s="2">
        <v>0.22500000000000001</v>
      </c>
      <c r="AC1197" s="110">
        <v>0.33468750000000003</v>
      </c>
      <c r="AD1197" s="44">
        <f t="shared" si="259"/>
        <v>8.3655178970859598</v>
      </c>
      <c r="AE1197" s="44">
        <f t="shared" si="260"/>
        <v>13.973022154536793</v>
      </c>
      <c r="AF1197" s="44">
        <f t="shared" si="261"/>
        <v>15.641301685263123</v>
      </c>
      <c r="AG1197" s="44">
        <f t="shared" si="262"/>
        <v>19.452266348309923</v>
      </c>
      <c r="AH1197" s="44">
        <f t="shared" si="263"/>
        <v>35.09356803357305</v>
      </c>
      <c r="AI1197" s="44">
        <v>53.363055555999999</v>
      </c>
      <c r="AJ1197" s="111">
        <f t="shared" si="264"/>
        <v>0.65763790450015236</v>
      </c>
      <c r="AK1197" s="2">
        <f t="shared" si="265"/>
        <v>4857</v>
      </c>
    </row>
    <row r="1198" spans="1:37">
      <c r="A1198" s="2">
        <v>82</v>
      </c>
      <c r="B1198" s="2" t="s">
        <v>429</v>
      </c>
      <c r="C1198" s="2" t="s">
        <v>16</v>
      </c>
      <c r="D1198" s="2" t="s">
        <v>421</v>
      </c>
      <c r="E1198" s="2" t="s">
        <v>1100</v>
      </c>
      <c r="F1198" s="2" t="s">
        <v>64</v>
      </c>
      <c r="H1198" s="2" t="s">
        <v>877</v>
      </c>
      <c r="I1198" s="2">
        <v>15354</v>
      </c>
      <c r="J1198" s="2">
        <v>9064</v>
      </c>
      <c r="K1198" s="110">
        <f t="shared" si="252"/>
        <v>0.59033476618470759</v>
      </c>
      <c r="L1198" s="44">
        <f t="shared" si="253"/>
        <v>16.035533860280001</v>
      </c>
      <c r="M1198" s="44">
        <f t="shared" si="254"/>
        <v>11.742960281360002</v>
      </c>
      <c r="N1198" s="44">
        <f t="shared" si="255"/>
        <v>7.2207327689199996</v>
      </c>
      <c r="O1198" s="44">
        <f t="shared" si="256"/>
        <v>10.320773089439999</v>
      </c>
      <c r="P1198" s="2">
        <v>555830</v>
      </c>
      <c r="Q1198" s="2">
        <v>75.119056129000001</v>
      </c>
      <c r="R1198" s="111">
        <v>0.35382907899999999</v>
      </c>
      <c r="S1198" s="111">
        <v>0.25911209800000001</v>
      </c>
      <c r="T1198" s="111">
        <v>0.159327731</v>
      </c>
      <c r="U1198" s="111">
        <v>0.227731092</v>
      </c>
      <c r="V1198" s="110">
        <f t="shared" si="257"/>
        <v>0.22849427977543313</v>
      </c>
      <c r="W1198" s="110">
        <v>0.34850000000000003</v>
      </c>
      <c r="X1198" s="110">
        <v>0.27171970000000001</v>
      </c>
      <c r="Y1198" s="110">
        <f t="shared" si="258"/>
        <v>0.18589903224912499</v>
      </c>
      <c r="Z1198" s="2">
        <v>0.1</v>
      </c>
      <c r="AA1198" s="2">
        <v>0.17499999999999999</v>
      </c>
      <c r="AB1198" s="2">
        <v>0.22500000000000001</v>
      </c>
      <c r="AC1198" s="110">
        <v>0.30440624999999999</v>
      </c>
      <c r="AD1198" s="44">
        <f t="shared" si="259"/>
        <v>14.047127661605282</v>
      </c>
      <c r="AE1198" s="44">
        <f t="shared" si="260"/>
        <v>18.001958111324882</v>
      </c>
      <c r="AF1198" s="44">
        <f t="shared" si="261"/>
        <v>14.23206428754132</v>
      </c>
      <c r="AG1198" s="44">
        <f t="shared" si="262"/>
        <v>27.521360619334342</v>
      </c>
      <c r="AH1198" s="44">
        <f t="shared" si="263"/>
        <v>41.753424906875665</v>
      </c>
      <c r="AI1198" s="44">
        <v>53.363055555999999</v>
      </c>
      <c r="AJ1198" s="111">
        <f t="shared" si="264"/>
        <v>0.78244066933271816</v>
      </c>
      <c r="AK1198" s="2">
        <f t="shared" si="265"/>
        <v>5847</v>
      </c>
    </row>
    <row r="1199" spans="1:37">
      <c r="A1199" s="2">
        <v>83</v>
      </c>
      <c r="B1199" s="2" t="s">
        <v>430</v>
      </c>
      <c r="C1199" s="2" t="s">
        <v>16</v>
      </c>
      <c r="D1199" s="2" t="s">
        <v>421</v>
      </c>
      <c r="E1199" s="2" t="s">
        <v>1100</v>
      </c>
      <c r="F1199" s="2" t="s">
        <v>64</v>
      </c>
      <c r="H1199" s="2" t="s">
        <v>877</v>
      </c>
      <c r="I1199" s="2">
        <v>15350</v>
      </c>
      <c r="J1199" s="2">
        <v>10949</v>
      </c>
      <c r="K1199" s="110">
        <f t="shared" si="252"/>
        <v>0.71328990228013034</v>
      </c>
      <c r="L1199" s="44">
        <f t="shared" si="253"/>
        <v>14.418866914985001</v>
      </c>
      <c r="M1199" s="44">
        <f t="shared" si="254"/>
        <v>12.881176489909999</v>
      </c>
      <c r="N1199" s="44">
        <f t="shared" si="255"/>
        <v>13.608670203559999</v>
      </c>
      <c r="O1199" s="44">
        <f t="shared" si="256"/>
        <v>13.83628644629</v>
      </c>
      <c r="P1199" s="2">
        <v>581026</v>
      </c>
      <c r="Q1199" s="2">
        <v>111.327844724</v>
      </c>
      <c r="R1199" s="111">
        <v>0.26338235300000001</v>
      </c>
      <c r="S1199" s="111">
        <v>0.235294118</v>
      </c>
      <c r="T1199" s="111">
        <v>0.248582888</v>
      </c>
      <c r="U1199" s="111">
        <v>0.25274064200000002</v>
      </c>
      <c r="V1199" s="110">
        <f t="shared" si="257"/>
        <v>0.35758901172443003</v>
      </c>
      <c r="W1199" s="110">
        <v>0.35009374999999998</v>
      </c>
      <c r="X1199" s="110">
        <v>0.26904982500000002</v>
      </c>
      <c r="Y1199" s="110">
        <f t="shared" si="258"/>
        <v>0.20239571379475002</v>
      </c>
      <c r="Z1199" s="2">
        <v>0.1</v>
      </c>
      <c r="AA1199" s="2">
        <v>0.17499999999999999</v>
      </c>
      <c r="AB1199" s="2">
        <v>0.22500000000000001</v>
      </c>
      <c r="AC1199" s="110">
        <v>0.31237500000000001</v>
      </c>
      <c r="AD1199" s="44">
        <f t="shared" si="259"/>
        <v>12.630927417526863</v>
      </c>
      <c r="AE1199" s="44">
        <f t="shared" si="260"/>
        <v>19.746843559032026</v>
      </c>
      <c r="AF1199" s="44">
        <f t="shared" si="261"/>
        <v>26.822688971216756</v>
      </c>
      <c r="AG1199" s="44">
        <f t="shared" si="262"/>
        <v>37.861683413060184</v>
      </c>
      <c r="AH1199" s="44">
        <f t="shared" si="263"/>
        <v>64.684372384276941</v>
      </c>
      <c r="AI1199" s="44">
        <v>53.363055555999999</v>
      </c>
      <c r="AJ1199" s="111">
        <f t="shared" si="264"/>
        <v>1.2121564575026289</v>
      </c>
      <c r="AK1199" s="2">
        <f t="shared" si="265"/>
        <v>9148</v>
      </c>
    </row>
    <row r="1200" spans="1:37">
      <c r="A1200" s="2">
        <v>132</v>
      </c>
      <c r="B1200" s="2" t="s">
        <v>187</v>
      </c>
      <c r="C1200" s="2" t="s">
        <v>15</v>
      </c>
      <c r="D1200" s="2" t="s">
        <v>432</v>
      </c>
      <c r="E1200" s="2" t="s">
        <v>1100</v>
      </c>
      <c r="F1200" s="2" t="s">
        <v>64</v>
      </c>
      <c r="H1200" s="2" t="s">
        <v>877</v>
      </c>
      <c r="I1200" s="2">
        <v>6896</v>
      </c>
      <c r="J1200" s="2">
        <v>1361</v>
      </c>
      <c r="K1200" s="110">
        <f t="shared" si="252"/>
        <v>0.19736078886310904</v>
      </c>
      <c r="L1200" s="44">
        <f t="shared" si="253"/>
        <v>0</v>
      </c>
      <c r="M1200" s="44">
        <f t="shared" si="254"/>
        <v>4.8902598040549998</v>
      </c>
      <c r="N1200" s="44">
        <f t="shared" si="255"/>
        <v>1.9147401959450003</v>
      </c>
      <c r="O1200" s="44">
        <f t="shared" si="256"/>
        <v>0</v>
      </c>
      <c r="P1200" s="2">
        <v>2993948</v>
      </c>
      <c r="Q1200" s="2">
        <v>1.260527212</v>
      </c>
      <c r="R1200" s="111">
        <v>0</v>
      </c>
      <c r="S1200" s="111">
        <v>0.71862745100000003</v>
      </c>
      <c r="T1200" s="111">
        <v>0.28137254900000003</v>
      </c>
      <c r="U1200" s="111">
        <v>0</v>
      </c>
      <c r="V1200" s="110">
        <f t="shared" si="257"/>
        <v>5.5531908235063807E-2</v>
      </c>
      <c r="W1200" s="110">
        <v>0.22950000000000001</v>
      </c>
      <c r="X1200" s="110">
        <v>0.22500000000000001</v>
      </c>
      <c r="Y1200" s="110">
        <f t="shared" si="258"/>
        <v>0.18906862745</v>
      </c>
      <c r="Z1200" s="2" t="s">
        <v>532</v>
      </c>
      <c r="AA1200" s="2">
        <v>0.17499999999999999</v>
      </c>
      <c r="AB1200" s="2">
        <v>0.22500000000000001</v>
      </c>
      <c r="AC1200" s="110"/>
      <c r="AD1200" s="44">
        <f t="shared" si="259"/>
        <v>0</v>
      </c>
      <c r="AE1200" s="44">
        <f t="shared" si="260"/>
        <v>7.4967682796163144</v>
      </c>
      <c r="AF1200" s="44">
        <f t="shared" si="261"/>
        <v>3.7739529262075959</v>
      </c>
      <c r="AG1200" s="44">
        <f t="shared" si="262"/>
        <v>0</v>
      </c>
      <c r="AH1200" s="44">
        <f t="shared" si="263"/>
        <v>3.7739529262075959</v>
      </c>
      <c r="AI1200" s="44">
        <v>37.118055556000002</v>
      </c>
      <c r="AJ1200" s="111">
        <f t="shared" si="264"/>
        <v>0.10167431643917429</v>
      </c>
      <c r="AK1200" s="2">
        <f t="shared" si="265"/>
        <v>638</v>
      </c>
    </row>
    <row r="1201" spans="1:37">
      <c r="A1201" s="2">
        <v>133</v>
      </c>
      <c r="B1201" s="2" t="s">
        <v>188</v>
      </c>
      <c r="C1201" s="2" t="s">
        <v>15</v>
      </c>
      <c r="D1201" s="2" t="s">
        <v>432</v>
      </c>
      <c r="E1201" s="2" t="s">
        <v>1100</v>
      </c>
      <c r="F1201" s="2" t="s">
        <v>64</v>
      </c>
      <c r="H1201" s="2" t="s">
        <v>877</v>
      </c>
      <c r="I1201" s="2">
        <v>11118</v>
      </c>
      <c r="J1201" s="2">
        <v>2636</v>
      </c>
      <c r="K1201" s="110">
        <f t="shared" si="252"/>
        <v>0.2370930023385501</v>
      </c>
      <c r="L1201" s="44">
        <f t="shared" si="253"/>
        <v>0</v>
      </c>
      <c r="M1201" s="44">
        <f t="shared" si="254"/>
        <v>0</v>
      </c>
      <c r="N1201" s="44">
        <f t="shared" si="255"/>
        <v>9.416299469540002</v>
      </c>
      <c r="O1201" s="44">
        <f t="shared" si="256"/>
        <v>3.7637005304600004</v>
      </c>
      <c r="P1201" s="2">
        <v>1060703</v>
      </c>
      <c r="Q1201" s="2">
        <v>25.687799169000002</v>
      </c>
      <c r="R1201" s="111">
        <v>0</v>
      </c>
      <c r="S1201" s="111">
        <v>0</v>
      </c>
      <c r="T1201" s="111">
        <v>0.714438503</v>
      </c>
      <c r="U1201" s="111">
        <v>0.285561497</v>
      </c>
      <c r="V1201" s="110">
        <f t="shared" si="257"/>
        <v>0.2370930023385501</v>
      </c>
      <c r="W1201" s="110">
        <v>0.27199999999999996</v>
      </c>
      <c r="X1201" s="110">
        <v>0.235994118</v>
      </c>
      <c r="Y1201" s="110">
        <f t="shared" si="258"/>
        <v>0.23599411763450001</v>
      </c>
      <c r="Z1201" s="2" t="s">
        <v>532</v>
      </c>
      <c r="AA1201" s="2" t="s">
        <v>532</v>
      </c>
      <c r="AB1201" s="2">
        <v>0.22500000000000001</v>
      </c>
      <c r="AC1201" s="110">
        <v>0.26350000000000001</v>
      </c>
      <c r="AD1201" s="44">
        <f t="shared" si="259"/>
        <v>0</v>
      </c>
      <c r="AE1201" s="44">
        <f t="shared" si="260"/>
        <v>0</v>
      </c>
      <c r="AF1201" s="44">
        <f t="shared" si="261"/>
        <v>18.559526254463343</v>
      </c>
      <c r="AG1201" s="44">
        <f t="shared" si="262"/>
        <v>8.6875993864396008</v>
      </c>
      <c r="AH1201" s="44">
        <f t="shared" si="263"/>
        <v>27.247125640902944</v>
      </c>
      <c r="AI1201" s="44">
        <v>37.118055556000002</v>
      </c>
      <c r="AJ1201" s="111">
        <f t="shared" si="264"/>
        <v>0.73406662156090619</v>
      </c>
      <c r="AK1201" s="2">
        <f t="shared" si="265"/>
        <v>4393</v>
      </c>
    </row>
    <row r="1202" spans="1:37">
      <c r="A1202" s="2">
        <v>134</v>
      </c>
      <c r="B1202" s="2" t="s">
        <v>189</v>
      </c>
      <c r="C1202" s="2" t="s">
        <v>15</v>
      </c>
      <c r="D1202" s="2" t="s">
        <v>432</v>
      </c>
      <c r="E1202" s="2" t="s">
        <v>1100</v>
      </c>
      <c r="F1202" s="2" t="s">
        <v>64</v>
      </c>
      <c r="H1202" s="2" t="s">
        <v>877</v>
      </c>
      <c r="I1202" s="2">
        <v>11327</v>
      </c>
      <c r="J1202" s="2">
        <v>2102</v>
      </c>
      <c r="K1202" s="110">
        <f t="shared" si="252"/>
        <v>0.18557429151584709</v>
      </c>
      <c r="L1202" s="44">
        <f t="shared" si="253"/>
        <v>0</v>
      </c>
      <c r="M1202" s="44">
        <f t="shared" si="254"/>
        <v>0.17637889357000003</v>
      </c>
      <c r="N1202" s="44">
        <f t="shared" si="255"/>
        <v>4.3640138356299998</v>
      </c>
      <c r="O1202" s="44">
        <f t="shared" si="256"/>
        <v>5.969607270800001</v>
      </c>
      <c r="P1202" s="2">
        <v>983933</v>
      </c>
      <c r="Q1202" s="2">
        <v>23.028689500999999</v>
      </c>
      <c r="R1202" s="111">
        <v>0</v>
      </c>
      <c r="S1202" s="111">
        <v>1.6782007000000002E-2</v>
      </c>
      <c r="T1202" s="111">
        <v>0.41522491299999997</v>
      </c>
      <c r="U1202" s="111">
        <v>0.56799308000000004</v>
      </c>
      <c r="V1202" s="110">
        <f t="shared" si="257"/>
        <v>0.18245998245660811</v>
      </c>
      <c r="W1202" s="110">
        <v>0.28581250000000002</v>
      </c>
      <c r="X1202" s="110">
        <v>0.25030994899999998</v>
      </c>
      <c r="Y1202" s="110">
        <f t="shared" si="258"/>
        <v>0.24904609646750003</v>
      </c>
      <c r="Z1202" s="2" t="s">
        <v>532</v>
      </c>
      <c r="AA1202" s="2">
        <v>0.17499999999999999</v>
      </c>
      <c r="AB1202" s="2">
        <v>0.22500000000000001</v>
      </c>
      <c r="AC1202" s="110">
        <v>0.26881250000000001</v>
      </c>
      <c r="AD1202" s="44">
        <f t="shared" si="259"/>
        <v>0</v>
      </c>
      <c r="AE1202" s="44">
        <f t="shared" si="260"/>
        <v>0.27038884384280998</v>
      </c>
      <c r="AF1202" s="44">
        <f t="shared" si="261"/>
        <v>8.60147127002673</v>
      </c>
      <c r="AG1202" s="44">
        <f t="shared" si="262"/>
        <v>14.057216277261665</v>
      </c>
      <c r="AH1202" s="44">
        <f t="shared" si="263"/>
        <v>22.658687547288395</v>
      </c>
      <c r="AI1202" s="44">
        <v>37.118055556000002</v>
      </c>
      <c r="AJ1202" s="111">
        <f t="shared" si="264"/>
        <v>0.61044920613104958</v>
      </c>
      <c r="AK1202" s="2">
        <f t="shared" si="265"/>
        <v>3445</v>
      </c>
    </row>
    <row r="1203" spans="1:37">
      <c r="A1203" s="2">
        <v>135</v>
      </c>
      <c r="B1203" s="2" t="s">
        <v>190</v>
      </c>
      <c r="C1203" s="2" t="s">
        <v>15</v>
      </c>
      <c r="D1203" s="2" t="s">
        <v>432</v>
      </c>
      <c r="E1203" s="2" t="s">
        <v>1100</v>
      </c>
      <c r="F1203" s="2" t="s">
        <v>64</v>
      </c>
      <c r="H1203" s="2" t="s">
        <v>877</v>
      </c>
      <c r="I1203" s="2">
        <v>14203</v>
      </c>
      <c r="J1203" s="2">
        <v>3923</v>
      </c>
      <c r="K1203" s="110">
        <f t="shared" si="252"/>
        <v>0.27620925156657045</v>
      </c>
      <c r="L1203" s="44">
        <f t="shared" si="253"/>
        <v>0</v>
      </c>
      <c r="M1203" s="44">
        <f t="shared" si="254"/>
        <v>2.1765307517050001</v>
      </c>
      <c r="N1203" s="44">
        <f t="shared" si="255"/>
        <v>14.470979352819999</v>
      </c>
      <c r="O1203" s="44">
        <f t="shared" si="256"/>
        <v>2.967489895475</v>
      </c>
      <c r="P1203" s="2">
        <v>900868</v>
      </c>
      <c r="Q1203" s="2">
        <v>39.126430208999999</v>
      </c>
      <c r="R1203" s="111">
        <v>0</v>
      </c>
      <c r="S1203" s="111">
        <v>0.110962567</v>
      </c>
      <c r="T1203" s="111">
        <v>0.737750668</v>
      </c>
      <c r="U1203" s="111">
        <v>0.15128676499999999</v>
      </c>
      <c r="V1203" s="110">
        <f t="shared" si="257"/>
        <v>0.24556036398359499</v>
      </c>
      <c r="W1203" s="110">
        <v>0.25871875</v>
      </c>
      <c r="X1203" s="110">
        <v>0.230737892</v>
      </c>
      <c r="Y1203" s="110">
        <f t="shared" si="258"/>
        <v>0.22455307225734372</v>
      </c>
      <c r="Z1203" s="2" t="s">
        <v>532</v>
      </c>
      <c r="AA1203" s="2">
        <v>0.17499999999999999</v>
      </c>
      <c r="AB1203" s="2">
        <v>0.22500000000000001</v>
      </c>
      <c r="AC1203" s="110">
        <v>0.25871875</v>
      </c>
      <c r="AD1203" s="44">
        <f t="shared" si="259"/>
        <v>0</v>
      </c>
      <c r="AE1203" s="44">
        <f t="shared" si="260"/>
        <v>3.3366216423637649</v>
      </c>
      <c r="AF1203" s="44">
        <f t="shared" si="261"/>
        <v>28.522300304408223</v>
      </c>
      <c r="AG1203" s="44">
        <f t="shared" si="262"/>
        <v>6.7254486212195221</v>
      </c>
      <c r="AH1203" s="44">
        <f t="shared" si="263"/>
        <v>35.247748925627747</v>
      </c>
      <c r="AI1203" s="44">
        <v>37.118055556000002</v>
      </c>
      <c r="AJ1203" s="111">
        <f t="shared" si="264"/>
        <v>0.94961194485119182</v>
      </c>
      <c r="AK1203" s="2">
        <f t="shared" si="265"/>
        <v>5813</v>
      </c>
    </row>
    <row r="1204" spans="1:37">
      <c r="A1204" s="2">
        <v>136</v>
      </c>
      <c r="B1204" s="2" t="s">
        <v>191</v>
      </c>
      <c r="C1204" s="2" t="s">
        <v>15</v>
      </c>
      <c r="D1204" s="2" t="s">
        <v>432</v>
      </c>
      <c r="E1204" s="2" t="s">
        <v>1100</v>
      </c>
      <c r="F1204" s="2" t="s">
        <v>64</v>
      </c>
      <c r="H1204" s="2" t="s">
        <v>877</v>
      </c>
      <c r="I1204" s="2">
        <v>13432</v>
      </c>
      <c r="J1204" s="2">
        <v>3383</v>
      </c>
      <c r="K1204" s="110">
        <f t="shared" si="252"/>
        <v>0.25186122692078616</v>
      </c>
      <c r="L1204" s="44">
        <f t="shared" si="253"/>
        <v>7.8024583366500009</v>
      </c>
      <c r="M1204" s="44">
        <f t="shared" si="254"/>
        <v>9.1125416633500009</v>
      </c>
      <c r="N1204" s="44">
        <f t="shared" si="255"/>
        <v>0</v>
      </c>
      <c r="O1204" s="44">
        <f t="shared" si="256"/>
        <v>0</v>
      </c>
      <c r="P1204" s="2">
        <v>1153714</v>
      </c>
      <c r="Q1204" s="2">
        <v>0</v>
      </c>
      <c r="R1204" s="111">
        <v>0.46127451000000003</v>
      </c>
      <c r="S1204" s="111">
        <v>0.53872549000000003</v>
      </c>
      <c r="T1204" s="111">
        <v>0</v>
      </c>
      <c r="U1204" s="111">
        <v>0</v>
      </c>
      <c r="V1204" s="110">
        <f t="shared" si="257"/>
        <v>0</v>
      </c>
      <c r="W1204" s="110">
        <v>0.18434374999999997</v>
      </c>
      <c r="X1204" s="110"/>
      <c r="Y1204" s="110">
        <f t="shared" si="258"/>
        <v>0.14040441175000001</v>
      </c>
      <c r="Z1204" s="2">
        <v>0.1</v>
      </c>
      <c r="AA1204" s="2">
        <v>0.17499999999999999</v>
      </c>
      <c r="AB1204" s="2" t="s">
        <v>532</v>
      </c>
      <c r="AC1204" s="110"/>
      <c r="AD1204" s="44">
        <f t="shared" si="259"/>
        <v>6.8349535029054014</v>
      </c>
      <c r="AE1204" s="44">
        <f t="shared" si="260"/>
        <v>13.969526369915551</v>
      </c>
      <c r="AF1204" s="44">
        <f t="shared" si="261"/>
        <v>0</v>
      </c>
      <c r="AG1204" s="44">
        <f t="shared" si="262"/>
        <v>0</v>
      </c>
      <c r="AH1204" s="44">
        <f t="shared" si="263"/>
        <v>0</v>
      </c>
      <c r="AI1204" s="44">
        <v>37.118055556000002</v>
      </c>
      <c r="AJ1204" s="111">
        <f t="shared" si="264"/>
        <v>0</v>
      </c>
      <c r="AK1204" s="2">
        <f t="shared" si="265"/>
        <v>0</v>
      </c>
    </row>
    <row r="1205" spans="1:37">
      <c r="A1205" s="2">
        <v>137</v>
      </c>
      <c r="B1205" s="2" t="s">
        <v>192</v>
      </c>
      <c r="C1205" s="2" t="s">
        <v>15</v>
      </c>
      <c r="D1205" s="2" t="s">
        <v>432</v>
      </c>
      <c r="E1205" s="2" t="s">
        <v>1100</v>
      </c>
      <c r="F1205" s="2" t="s">
        <v>64</v>
      </c>
      <c r="H1205" s="2" t="s">
        <v>877</v>
      </c>
      <c r="I1205" s="2">
        <v>17693</v>
      </c>
      <c r="J1205" s="2">
        <v>7342</v>
      </c>
      <c r="K1205" s="110">
        <f t="shared" si="252"/>
        <v>0.41496637088113941</v>
      </c>
      <c r="L1205" s="44">
        <f t="shared" si="253"/>
        <v>3.8869411786299999</v>
      </c>
      <c r="M1205" s="44">
        <f t="shared" si="254"/>
        <v>32.823058821370005</v>
      </c>
      <c r="N1205" s="44">
        <f t="shared" si="255"/>
        <v>0</v>
      </c>
      <c r="O1205" s="44">
        <f t="shared" si="256"/>
        <v>0</v>
      </c>
      <c r="P1205" s="2">
        <v>1474383</v>
      </c>
      <c r="Q1205" s="2">
        <v>0</v>
      </c>
      <c r="R1205" s="111">
        <v>0.105882353</v>
      </c>
      <c r="S1205" s="111">
        <v>0.89411764699999996</v>
      </c>
      <c r="T1205" s="111">
        <v>0</v>
      </c>
      <c r="U1205" s="111">
        <v>0</v>
      </c>
      <c r="V1205" s="110">
        <f t="shared" si="257"/>
        <v>0</v>
      </c>
      <c r="W1205" s="110">
        <v>0.18965625</v>
      </c>
      <c r="X1205" s="110"/>
      <c r="Y1205" s="110">
        <f t="shared" si="258"/>
        <v>0.16705882352499998</v>
      </c>
      <c r="Z1205" s="2">
        <v>0.1</v>
      </c>
      <c r="AA1205" s="2">
        <v>0.17499999999999999</v>
      </c>
      <c r="AB1205" s="2" t="s">
        <v>532</v>
      </c>
      <c r="AC1205" s="110"/>
      <c r="AD1205" s="44">
        <f t="shared" si="259"/>
        <v>3.4049604724798801</v>
      </c>
      <c r="AE1205" s="44">
        <f t="shared" si="260"/>
        <v>50.317749173160216</v>
      </c>
      <c r="AF1205" s="44">
        <f t="shared" si="261"/>
        <v>0</v>
      </c>
      <c r="AG1205" s="44">
        <f t="shared" si="262"/>
        <v>0</v>
      </c>
      <c r="AH1205" s="44">
        <f t="shared" si="263"/>
        <v>0</v>
      </c>
      <c r="AI1205" s="44">
        <v>37.118055556000002</v>
      </c>
      <c r="AJ1205" s="111">
        <f t="shared" si="264"/>
        <v>0</v>
      </c>
      <c r="AK1205" s="2">
        <f t="shared" si="265"/>
        <v>0</v>
      </c>
    </row>
    <row r="1206" spans="1:37">
      <c r="A1206" s="2">
        <v>138</v>
      </c>
      <c r="B1206" s="2" t="s">
        <v>193</v>
      </c>
      <c r="C1206" s="2" t="s">
        <v>15</v>
      </c>
      <c r="D1206" s="2" t="s">
        <v>432</v>
      </c>
      <c r="E1206" s="2" t="s">
        <v>1100</v>
      </c>
      <c r="F1206" s="2" t="s">
        <v>64</v>
      </c>
      <c r="H1206" s="2" t="s">
        <v>877</v>
      </c>
      <c r="I1206" s="2">
        <v>18307</v>
      </c>
      <c r="J1206" s="2">
        <v>8161</v>
      </c>
      <c r="K1206" s="110">
        <f t="shared" si="252"/>
        <v>0.44578576500792044</v>
      </c>
      <c r="L1206" s="44">
        <f t="shared" si="253"/>
        <v>0</v>
      </c>
      <c r="M1206" s="44">
        <f t="shared" si="254"/>
        <v>30.594518113579998</v>
      </c>
      <c r="N1206" s="44">
        <f t="shared" si="255"/>
        <v>10.210481886419998</v>
      </c>
      <c r="O1206" s="44">
        <f t="shared" si="256"/>
        <v>0</v>
      </c>
      <c r="P1206" s="2">
        <v>1262936</v>
      </c>
      <c r="Q1206" s="2">
        <v>15.93497994</v>
      </c>
      <c r="R1206" s="111">
        <v>0</v>
      </c>
      <c r="S1206" s="111">
        <v>0.74977375599999996</v>
      </c>
      <c r="T1206" s="111">
        <v>0.25022624399999999</v>
      </c>
      <c r="U1206" s="111">
        <v>0</v>
      </c>
      <c r="V1206" s="110">
        <f t="shared" si="257"/>
        <v>0.11154729760659855</v>
      </c>
      <c r="W1206" s="110">
        <v>0.22500000000000001</v>
      </c>
      <c r="X1206" s="110">
        <v>0.22500000000000001</v>
      </c>
      <c r="Y1206" s="110">
        <f t="shared" si="258"/>
        <v>0.1875113122</v>
      </c>
      <c r="Z1206" s="2" t="s">
        <v>532</v>
      </c>
      <c r="AA1206" s="2">
        <v>0.17499999999999999</v>
      </c>
      <c r="AB1206" s="2">
        <v>0.22500000000000001</v>
      </c>
      <c r="AC1206" s="110"/>
      <c r="AD1206" s="44">
        <f t="shared" si="259"/>
        <v>0</v>
      </c>
      <c r="AE1206" s="44">
        <f t="shared" si="260"/>
        <v>46.901396268118134</v>
      </c>
      <c r="AF1206" s="44">
        <f t="shared" si="261"/>
        <v>20.124859798133816</v>
      </c>
      <c r="AG1206" s="44">
        <f t="shared" si="262"/>
        <v>0</v>
      </c>
      <c r="AH1206" s="44">
        <f t="shared" si="263"/>
        <v>20.124859798133816</v>
      </c>
      <c r="AI1206" s="44">
        <v>37.118055556000002</v>
      </c>
      <c r="AJ1206" s="111">
        <f t="shared" si="264"/>
        <v>0.54218518445211772</v>
      </c>
      <c r="AK1206" s="2">
        <f t="shared" si="265"/>
        <v>3403</v>
      </c>
    </row>
    <row r="1207" spans="1:37">
      <c r="A1207" s="2">
        <v>139</v>
      </c>
      <c r="B1207" s="2" t="s">
        <v>194</v>
      </c>
      <c r="C1207" s="2" t="s">
        <v>14</v>
      </c>
      <c r="D1207" s="2" t="s">
        <v>434</v>
      </c>
      <c r="E1207" s="2" t="s">
        <v>1100</v>
      </c>
      <c r="F1207" s="2" t="s">
        <v>64</v>
      </c>
      <c r="H1207" s="2" t="s">
        <v>877</v>
      </c>
      <c r="I1207" s="2">
        <v>32931</v>
      </c>
      <c r="J1207" s="2">
        <v>14328</v>
      </c>
      <c r="K1207" s="110">
        <f t="shared" si="252"/>
        <v>0.43509155506969116</v>
      </c>
      <c r="L1207" s="44">
        <f t="shared" si="253"/>
        <v>0</v>
      </c>
      <c r="M1207" s="44">
        <f t="shared" si="254"/>
        <v>0</v>
      </c>
      <c r="N1207" s="44">
        <f t="shared" si="255"/>
        <v>0</v>
      </c>
      <c r="O1207" s="44">
        <f t="shared" si="256"/>
        <v>71.64</v>
      </c>
      <c r="P1207" s="2">
        <v>1250094</v>
      </c>
      <c r="Q1207" s="2">
        <v>223.78433207</v>
      </c>
      <c r="R1207" s="111">
        <v>0</v>
      </c>
      <c r="S1207" s="111">
        <v>0</v>
      </c>
      <c r="T1207" s="111">
        <v>0</v>
      </c>
      <c r="U1207" s="111">
        <v>1</v>
      </c>
      <c r="V1207" s="110">
        <f t="shared" si="257"/>
        <v>0.43509155506969116</v>
      </c>
      <c r="W1207" s="110">
        <v>0.50256250000000002</v>
      </c>
      <c r="X1207" s="110">
        <v>0.44577187499999998</v>
      </c>
      <c r="Y1207" s="110">
        <f t="shared" si="258"/>
        <v>0.44577187499999998</v>
      </c>
      <c r="Z1207" s="2" t="s">
        <v>532</v>
      </c>
      <c r="AA1207" s="2" t="s">
        <v>532</v>
      </c>
      <c r="AB1207" s="2" t="s">
        <v>532</v>
      </c>
      <c r="AC1207" s="110">
        <v>0.44577187499999998</v>
      </c>
      <c r="AD1207" s="44">
        <f t="shared" si="259"/>
        <v>0</v>
      </c>
      <c r="AE1207" s="44">
        <f t="shared" si="260"/>
        <v>0</v>
      </c>
      <c r="AF1207" s="44">
        <f t="shared" si="261"/>
        <v>0</v>
      </c>
      <c r="AG1207" s="44">
        <f t="shared" si="262"/>
        <v>279.751450815</v>
      </c>
      <c r="AH1207" s="44">
        <f t="shared" si="263"/>
        <v>279.751450815</v>
      </c>
      <c r="AI1207" s="44">
        <v>25.573888888999999</v>
      </c>
      <c r="AJ1207" s="111">
        <f t="shared" si="264"/>
        <v>10.938948394951714</v>
      </c>
      <c r="AK1207" s="2">
        <f t="shared" si="265"/>
        <v>23880</v>
      </c>
    </row>
    <row r="1208" spans="1:37">
      <c r="A1208" s="2">
        <v>140</v>
      </c>
      <c r="B1208" s="2" t="s">
        <v>195</v>
      </c>
      <c r="C1208" s="2" t="s">
        <v>14</v>
      </c>
      <c r="D1208" s="2" t="s">
        <v>434</v>
      </c>
      <c r="E1208" s="2" t="s">
        <v>1100</v>
      </c>
      <c r="F1208" s="2" t="s">
        <v>64</v>
      </c>
      <c r="H1208" s="2" t="s">
        <v>877</v>
      </c>
      <c r="I1208" s="2">
        <v>36184</v>
      </c>
      <c r="J1208" s="2">
        <v>14972</v>
      </c>
      <c r="K1208" s="110">
        <f t="shared" si="252"/>
        <v>0.41377404377625471</v>
      </c>
      <c r="L1208" s="44">
        <f t="shared" si="253"/>
        <v>0</v>
      </c>
      <c r="M1208" s="44">
        <f t="shared" si="254"/>
        <v>0</v>
      </c>
      <c r="N1208" s="44">
        <f t="shared" si="255"/>
        <v>0</v>
      </c>
      <c r="O1208" s="44">
        <f t="shared" si="256"/>
        <v>74.86</v>
      </c>
      <c r="P1208" s="2">
        <v>3474626</v>
      </c>
      <c r="Q1208" s="2">
        <v>84.422245286000006</v>
      </c>
      <c r="R1208" s="111">
        <v>0</v>
      </c>
      <c r="S1208" s="111">
        <v>0</v>
      </c>
      <c r="T1208" s="111">
        <v>0</v>
      </c>
      <c r="U1208" s="111">
        <v>1</v>
      </c>
      <c r="V1208" s="110">
        <f t="shared" si="257"/>
        <v>0.41377404377625471</v>
      </c>
      <c r="W1208" s="110">
        <v>0.50840624999999995</v>
      </c>
      <c r="X1208" s="110">
        <v>0.4473125</v>
      </c>
      <c r="Y1208" s="110">
        <f t="shared" si="258"/>
        <v>0.4473125</v>
      </c>
      <c r="Z1208" s="2" t="s">
        <v>532</v>
      </c>
      <c r="AA1208" s="2" t="s">
        <v>532</v>
      </c>
      <c r="AB1208" s="2" t="s">
        <v>532</v>
      </c>
      <c r="AC1208" s="110">
        <v>0.4473125</v>
      </c>
      <c r="AD1208" s="44">
        <f t="shared" si="259"/>
        <v>0</v>
      </c>
      <c r="AE1208" s="44">
        <f t="shared" si="260"/>
        <v>0</v>
      </c>
      <c r="AF1208" s="44">
        <f t="shared" si="261"/>
        <v>0</v>
      </c>
      <c r="AG1208" s="44">
        <f t="shared" si="262"/>
        <v>293.33572844999998</v>
      </c>
      <c r="AH1208" s="44">
        <f t="shared" si="263"/>
        <v>293.33572844999998</v>
      </c>
      <c r="AI1208" s="44">
        <v>25.573888888999999</v>
      </c>
      <c r="AJ1208" s="111">
        <f t="shared" si="264"/>
        <v>11.470126022803335</v>
      </c>
      <c r="AK1208" s="2">
        <f t="shared" si="265"/>
        <v>24953</v>
      </c>
    </row>
    <row r="1209" spans="1:37">
      <c r="A1209" s="2">
        <v>141</v>
      </c>
      <c r="B1209" s="2" t="s">
        <v>196</v>
      </c>
      <c r="C1209" s="2" t="s">
        <v>13</v>
      </c>
      <c r="D1209" s="2" t="s">
        <v>435</v>
      </c>
      <c r="E1209" s="2" t="s">
        <v>1100</v>
      </c>
      <c r="F1209" s="2" t="s">
        <v>64</v>
      </c>
      <c r="H1209" s="2" t="s">
        <v>877</v>
      </c>
      <c r="I1209" s="2">
        <v>25378</v>
      </c>
      <c r="J1209" s="2">
        <v>5548</v>
      </c>
      <c r="K1209" s="110">
        <f t="shared" si="252"/>
        <v>0.21861454803373001</v>
      </c>
      <c r="L1209" s="44">
        <f t="shared" si="253"/>
        <v>20.24828028104</v>
      </c>
      <c r="M1209" s="44">
        <f t="shared" si="254"/>
        <v>2.5517829878200002</v>
      </c>
      <c r="N1209" s="44">
        <f t="shared" si="255"/>
        <v>1.2315205455799998</v>
      </c>
      <c r="O1209" s="44">
        <f t="shared" si="256"/>
        <v>3.7084162133</v>
      </c>
      <c r="P1209" s="2">
        <v>4404246</v>
      </c>
      <c r="Q1209" s="2">
        <v>2.674960864</v>
      </c>
      <c r="R1209" s="111">
        <v>0.72993079599999999</v>
      </c>
      <c r="S1209" s="111">
        <v>9.1989293E-2</v>
      </c>
      <c r="T1209" s="111">
        <v>4.4395116999999998E-2</v>
      </c>
      <c r="U1209" s="111">
        <v>0.133684795</v>
      </c>
      <c r="V1209" s="110">
        <f t="shared" si="257"/>
        <v>3.8930859475766418E-2</v>
      </c>
      <c r="W1209" s="110">
        <v>0.28793750000000001</v>
      </c>
      <c r="X1209" s="110">
        <v>0.27224725399999999</v>
      </c>
      <c r="Y1209" s="110">
        <f t="shared" si="258"/>
        <v>0.1375729728603125</v>
      </c>
      <c r="Z1209" s="2">
        <v>0.1</v>
      </c>
      <c r="AA1209" s="2">
        <v>0.17499999999999999</v>
      </c>
      <c r="AB1209" s="2">
        <v>0.22500000000000001</v>
      </c>
      <c r="AC1209" s="110">
        <v>0.28793750000000001</v>
      </c>
      <c r="AD1209" s="44">
        <f t="shared" si="259"/>
        <v>17.737493526191038</v>
      </c>
      <c r="AE1209" s="44">
        <f t="shared" si="260"/>
        <v>3.9118833203280601</v>
      </c>
      <c r="AF1209" s="44">
        <f t="shared" si="261"/>
        <v>2.4273269953381797</v>
      </c>
      <c r="AG1209" s="44">
        <f t="shared" si="262"/>
        <v>9.353858738333523</v>
      </c>
      <c r="AH1209" s="44">
        <f t="shared" si="263"/>
        <v>11.781185733671702</v>
      </c>
      <c r="AI1209" s="44">
        <v>286.02694444399998</v>
      </c>
      <c r="AJ1209" s="111">
        <f t="shared" si="264"/>
        <v>4.1189076632527855E-2</v>
      </c>
      <c r="AK1209" s="2">
        <f t="shared" si="265"/>
        <v>1647</v>
      </c>
    </row>
    <row r="1210" spans="1:37">
      <c r="A1210" s="2">
        <v>142</v>
      </c>
      <c r="B1210" s="2" t="s">
        <v>197</v>
      </c>
      <c r="C1210" s="2" t="s">
        <v>13</v>
      </c>
      <c r="D1210" s="2" t="s">
        <v>435</v>
      </c>
      <c r="E1210" s="2" t="s">
        <v>1100</v>
      </c>
      <c r="F1210" s="2" t="s">
        <v>64</v>
      </c>
      <c r="H1210" s="2" t="s">
        <v>877</v>
      </c>
      <c r="I1210" s="2">
        <v>3259</v>
      </c>
      <c r="J1210" s="2">
        <v>578</v>
      </c>
      <c r="K1210" s="110">
        <f t="shared" si="252"/>
        <v>0.17735501687634245</v>
      </c>
      <c r="L1210" s="44">
        <f t="shared" si="253"/>
        <v>1.1113750013599999</v>
      </c>
      <c r="M1210" s="44">
        <f t="shared" si="254"/>
        <v>0.49741346265000003</v>
      </c>
      <c r="N1210" s="44">
        <f t="shared" si="255"/>
        <v>0.46573461494000001</v>
      </c>
      <c r="O1210" s="44">
        <f t="shared" si="256"/>
        <v>0.81547692394000004</v>
      </c>
      <c r="P1210" s="2">
        <v>127329</v>
      </c>
      <c r="Q1210" s="2">
        <v>24.645233838999999</v>
      </c>
      <c r="R1210" s="111">
        <v>0.38455882400000002</v>
      </c>
      <c r="S1210" s="111">
        <v>0.17211538500000001</v>
      </c>
      <c r="T1210" s="111">
        <v>0.16115384599999999</v>
      </c>
      <c r="U1210" s="111">
        <v>0.28217194600000001</v>
      </c>
      <c r="V1210" s="110">
        <f t="shared" si="257"/>
        <v>7.8626053321877887E-2</v>
      </c>
      <c r="W1210" s="110">
        <v>0.34318750000000003</v>
      </c>
      <c r="X1210" s="110">
        <v>0.279598813</v>
      </c>
      <c r="Y1210" s="110">
        <f t="shared" si="258"/>
        <v>0.19252944021781249</v>
      </c>
      <c r="Z1210" s="2">
        <v>0.1</v>
      </c>
      <c r="AA1210" s="2">
        <v>0.17499999999999999</v>
      </c>
      <c r="AB1210" s="2">
        <v>0.22500000000000001</v>
      </c>
      <c r="AC1210" s="110">
        <v>0.31078125000000001</v>
      </c>
      <c r="AD1210" s="44">
        <f t="shared" si="259"/>
        <v>0.97356450119135995</v>
      </c>
      <c r="AE1210" s="44">
        <f t="shared" si="260"/>
        <v>0.76253483824245005</v>
      </c>
      <c r="AF1210" s="44">
        <f t="shared" si="261"/>
        <v>0.91796292604674001</v>
      </c>
      <c r="AG1210" s="44">
        <f t="shared" si="262"/>
        <v>2.2200900548496785</v>
      </c>
      <c r="AH1210" s="44">
        <f t="shared" si="263"/>
        <v>3.1380529808964184</v>
      </c>
      <c r="AI1210" s="44">
        <v>286.02694444399998</v>
      </c>
      <c r="AJ1210" s="111">
        <f t="shared" si="264"/>
        <v>1.0971179610355921E-2</v>
      </c>
      <c r="AK1210" s="2">
        <f t="shared" si="265"/>
        <v>427</v>
      </c>
    </row>
    <row r="1211" spans="1:37">
      <c r="A1211" s="2">
        <v>143</v>
      </c>
      <c r="B1211" s="2" t="s">
        <v>198</v>
      </c>
      <c r="C1211" s="2" t="s">
        <v>13</v>
      </c>
      <c r="D1211" s="2" t="s">
        <v>435</v>
      </c>
      <c r="E1211" s="2" t="s">
        <v>1100</v>
      </c>
      <c r="F1211" s="2" t="s">
        <v>64</v>
      </c>
      <c r="H1211" s="2" t="s">
        <v>877</v>
      </c>
      <c r="I1211" s="2">
        <v>5358</v>
      </c>
      <c r="J1211" s="2">
        <v>289</v>
      </c>
      <c r="K1211" s="110">
        <f t="shared" si="252"/>
        <v>5.3938036580813739E-2</v>
      </c>
      <c r="L1211" s="44">
        <f t="shared" si="253"/>
        <v>0.92292999948999999</v>
      </c>
      <c r="M1211" s="44">
        <f t="shared" si="254"/>
        <v>0.21085666720500001</v>
      </c>
      <c r="N1211" s="44">
        <f t="shared" si="255"/>
        <v>0.11262242432999998</v>
      </c>
      <c r="O1211" s="44">
        <f t="shared" si="256"/>
        <v>0.19859090897499998</v>
      </c>
      <c r="P1211" s="2">
        <v>1571053</v>
      </c>
      <c r="Q1211" s="2">
        <v>0.447189795</v>
      </c>
      <c r="R1211" s="111">
        <v>0.638705882</v>
      </c>
      <c r="S1211" s="111">
        <v>0.145921569</v>
      </c>
      <c r="T1211" s="111">
        <v>7.7939393999999995E-2</v>
      </c>
      <c r="U1211" s="111">
        <v>0.137433155</v>
      </c>
      <c r="V1211" s="110">
        <f t="shared" si="257"/>
        <v>1.1616772426465099E-2</v>
      </c>
      <c r="W1211" s="110">
        <v>0.27625</v>
      </c>
      <c r="X1211" s="110">
        <v>0.25770356100000003</v>
      </c>
      <c r="Y1211" s="110">
        <f t="shared" si="258"/>
        <v>0.14490913549375001</v>
      </c>
      <c r="Z1211" s="2">
        <v>0.1</v>
      </c>
      <c r="AA1211" s="2">
        <v>0.17499999999999999</v>
      </c>
      <c r="AB1211" s="2">
        <v>0.22500000000000001</v>
      </c>
      <c r="AC1211" s="110">
        <v>0.27625</v>
      </c>
      <c r="AD1211" s="44">
        <f t="shared" si="259"/>
        <v>0.80848667955324005</v>
      </c>
      <c r="AE1211" s="44">
        <f t="shared" si="260"/>
        <v>0.32324327082526499</v>
      </c>
      <c r="AF1211" s="44">
        <f t="shared" si="261"/>
        <v>0.22197879835442996</v>
      </c>
      <c r="AG1211" s="44">
        <f t="shared" si="262"/>
        <v>0.48058007017405119</v>
      </c>
      <c r="AH1211" s="44">
        <f t="shared" si="263"/>
        <v>0.70255886852848115</v>
      </c>
      <c r="AI1211" s="44">
        <v>286.02694444399998</v>
      </c>
      <c r="AJ1211" s="111">
        <f t="shared" si="264"/>
        <v>2.4562681319907336E-3</v>
      </c>
      <c r="AK1211" s="2">
        <f t="shared" si="265"/>
        <v>104</v>
      </c>
    </row>
    <row r="1212" spans="1:37">
      <c r="A1212" s="2">
        <v>144</v>
      </c>
      <c r="B1212" s="2" t="s">
        <v>199</v>
      </c>
      <c r="C1212" s="2" t="s">
        <v>13</v>
      </c>
      <c r="D1212" s="2" t="s">
        <v>435</v>
      </c>
      <c r="E1212" s="2" t="s">
        <v>1100</v>
      </c>
      <c r="F1212" s="2" t="s">
        <v>64</v>
      </c>
      <c r="H1212" s="2" t="s">
        <v>877</v>
      </c>
      <c r="I1212" s="2">
        <v>23844</v>
      </c>
      <c r="J1212" s="193">
        <v>3299</v>
      </c>
      <c r="K1212" s="110">
        <f t="shared" si="252"/>
        <v>0.13835765811105519</v>
      </c>
      <c r="L1212" s="44">
        <f t="shared" si="253"/>
        <v>13.706790553565002</v>
      </c>
      <c r="M1212" s="44">
        <f t="shared" si="254"/>
        <v>1.1089075670449999</v>
      </c>
      <c r="N1212" s="44">
        <f t="shared" si="255"/>
        <v>1.6793018958850003</v>
      </c>
      <c r="O1212" s="44">
        <f t="shared" si="256"/>
        <v>0</v>
      </c>
      <c r="P1212" s="2">
        <v>10008349</v>
      </c>
      <c r="Q1212" s="193">
        <v>0.33071428899999999</v>
      </c>
      <c r="R1212" s="111">
        <v>0.83096638700000003</v>
      </c>
      <c r="S1212" s="111">
        <v>6.7226890999999997E-2</v>
      </c>
      <c r="T1212" s="111">
        <v>0.101806723</v>
      </c>
      <c r="U1212" s="111">
        <v>0</v>
      </c>
      <c r="V1212" s="110">
        <f t="shared" si="257"/>
        <v>1.4085739774240899E-2</v>
      </c>
      <c r="W1212" s="110">
        <v>0.22500000000000001</v>
      </c>
      <c r="X1212" s="110">
        <v>0.22500000000000001</v>
      </c>
      <c r="Y1212" s="110">
        <f t="shared" si="258"/>
        <v>0.1177678573</v>
      </c>
      <c r="Z1212" s="2">
        <v>0.1</v>
      </c>
      <c r="AA1212" s="2">
        <v>0.17499999999999999</v>
      </c>
      <c r="AB1212" s="2">
        <v>0.22500000000000001</v>
      </c>
      <c r="AC1212" s="110"/>
      <c r="AD1212" s="44">
        <f t="shared" si="259"/>
        <v>12.007148524922943</v>
      </c>
      <c r="AE1212" s="44">
        <f t="shared" si="260"/>
        <v>1.6999553002799848</v>
      </c>
      <c r="AF1212" s="44">
        <f t="shared" si="261"/>
        <v>3.309904036789336</v>
      </c>
      <c r="AG1212" s="44">
        <f t="shared" si="262"/>
        <v>0</v>
      </c>
      <c r="AH1212" s="44">
        <f t="shared" si="263"/>
        <v>3.309904036789336</v>
      </c>
      <c r="AI1212" s="44">
        <v>286.02694444399998</v>
      </c>
      <c r="AJ1212" s="111">
        <f t="shared" si="264"/>
        <v>1.1572000823990092E-2</v>
      </c>
      <c r="AK1212" s="2">
        <f t="shared" si="265"/>
        <v>560</v>
      </c>
    </row>
    <row r="1213" spans="1:37">
      <c r="A1213" s="2">
        <v>145</v>
      </c>
      <c r="B1213" s="2" t="s">
        <v>200</v>
      </c>
      <c r="C1213" s="2" t="s">
        <v>13</v>
      </c>
      <c r="D1213" s="2" t="s">
        <v>435</v>
      </c>
      <c r="E1213" s="2" t="s">
        <v>1100</v>
      </c>
      <c r="F1213" s="2" t="s">
        <v>64</v>
      </c>
      <c r="H1213" s="2" t="s">
        <v>877</v>
      </c>
      <c r="I1213" s="2">
        <v>10792</v>
      </c>
      <c r="J1213" s="193">
        <v>1648</v>
      </c>
      <c r="K1213" s="110">
        <f t="shared" si="252"/>
        <v>0.15270570793180133</v>
      </c>
      <c r="L1213" s="44">
        <f t="shared" si="253"/>
        <v>3.2208211322400002</v>
      </c>
      <c r="M1213" s="44">
        <f t="shared" si="254"/>
        <v>2.9183926475999997</v>
      </c>
      <c r="N1213" s="44">
        <f t="shared" si="255"/>
        <v>0.98904719176</v>
      </c>
      <c r="O1213" s="44">
        <f t="shared" si="256"/>
        <v>1.11173903664</v>
      </c>
      <c r="P1213" s="2">
        <v>1326513</v>
      </c>
      <c r="Q1213" s="193">
        <v>3.4548124160000002</v>
      </c>
      <c r="R1213" s="111">
        <v>0.39087635100000001</v>
      </c>
      <c r="S1213" s="111">
        <v>0.35417386499999998</v>
      </c>
      <c r="T1213" s="111">
        <v>0.120029999</v>
      </c>
      <c r="U1213" s="111">
        <v>0.13491978600000001</v>
      </c>
      <c r="V1213" s="110">
        <f t="shared" si="257"/>
        <v>3.8932287405485544E-2</v>
      </c>
      <c r="W1213" s="110">
        <v>0.27040625000000001</v>
      </c>
      <c r="X1213" s="110">
        <v>0.249029052</v>
      </c>
      <c r="Y1213" s="110">
        <f t="shared" si="258"/>
        <v>0.16455796463306249</v>
      </c>
      <c r="Z1213" s="2">
        <v>0.1</v>
      </c>
      <c r="AA1213" s="2">
        <v>0.17499999999999999</v>
      </c>
      <c r="AB1213" s="2">
        <v>0.22500000000000001</v>
      </c>
      <c r="AC1213" s="110">
        <v>0.27040625000000001</v>
      </c>
      <c r="AD1213" s="44">
        <f t="shared" si="259"/>
        <v>2.8214393118422403</v>
      </c>
      <c r="AE1213" s="44">
        <f t="shared" si="260"/>
        <v>4.4738959287707996</v>
      </c>
      <c r="AF1213" s="44">
        <f t="shared" si="261"/>
        <v>1.94941201495896</v>
      </c>
      <c r="AG1213" s="44">
        <f t="shared" si="262"/>
        <v>2.6334415707575705</v>
      </c>
      <c r="AH1213" s="44">
        <f t="shared" si="263"/>
        <v>4.5828535857165305</v>
      </c>
      <c r="AI1213" s="44">
        <v>286.02694444399998</v>
      </c>
      <c r="AJ1213" s="111">
        <f t="shared" si="264"/>
        <v>1.6022454089508999E-2</v>
      </c>
      <c r="AK1213" s="2">
        <f t="shared" si="265"/>
        <v>700</v>
      </c>
    </row>
    <row r="1214" spans="1:37">
      <c r="A1214" s="2">
        <v>146</v>
      </c>
      <c r="B1214" s="2" t="s">
        <v>201</v>
      </c>
      <c r="C1214" s="2" t="s">
        <v>13</v>
      </c>
      <c r="D1214" s="2" t="s">
        <v>435</v>
      </c>
      <c r="E1214" s="2" t="s">
        <v>1100</v>
      </c>
      <c r="F1214" s="2" t="s">
        <v>64</v>
      </c>
      <c r="H1214" s="2" t="s">
        <v>877</v>
      </c>
      <c r="I1214" s="2">
        <v>4429</v>
      </c>
      <c r="J1214" s="193">
        <v>1493</v>
      </c>
      <c r="K1214" s="110">
        <f t="shared" si="252"/>
        <v>0.33709641002483631</v>
      </c>
      <c r="L1214" s="44">
        <f t="shared" si="253"/>
        <v>1.680123997925</v>
      </c>
      <c r="M1214" s="44">
        <f t="shared" si="254"/>
        <v>2.4115115085349998</v>
      </c>
      <c r="N1214" s="44">
        <f t="shared" si="255"/>
        <v>2.2389772409799997</v>
      </c>
      <c r="O1214" s="44">
        <f t="shared" si="256"/>
        <v>1.1343872525599998</v>
      </c>
      <c r="P1214" s="2">
        <v>312027</v>
      </c>
      <c r="Q1214" s="193">
        <v>22.737887180000001</v>
      </c>
      <c r="R1214" s="111">
        <v>0.22506684499999999</v>
      </c>
      <c r="S1214" s="111">
        <v>0.32304239899999998</v>
      </c>
      <c r="T1214" s="111">
        <v>0.29992997199999999</v>
      </c>
      <c r="U1214" s="111">
        <v>0.15196078399999999</v>
      </c>
      <c r="V1214" s="110">
        <f t="shared" si="257"/>
        <v>0.15233075157100925</v>
      </c>
      <c r="W1214" s="110">
        <v>0.26987499999999998</v>
      </c>
      <c r="X1214" s="110">
        <v>0.240090462</v>
      </c>
      <c r="Y1214" s="110">
        <f t="shared" si="258"/>
        <v>0.187533764607</v>
      </c>
      <c r="Z1214" s="2">
        <v>0.1</v>
      </c>
      <c r="AA1214" s="2">
        <v>0.17499999999999999</v>
      </c>
      <c r="AB1214" s="2">
        <v>0.22500000000000001</v>
      </c>
      <c r="AC1214" s="110">
        <v>0.26987499999999998</v>
      </c>
      <c r="AD1214" s="44">
        <f t="shared" si="259"/>
        <v>1.4717886221823</v>
      </c>
      <c r="AE1214" s="44">
        <f t="shared" si="260"/>
        <v>3.6968471425841543</v>
      </c>
      <c r="AF1214" s="44">
        <f t="shared" si="261"/>
        <v>4.4130241419715794</v>
      </c>
      <c r="AG1214" s="44">
        <f t="shared" si="262"/>
        <v>2.6818105757133579</v>
      </c>
      <c r="AH1214" s="44">
        <f t="shared" si="263"/>
        <v>7.0948347176849378</v>
      </c>
      <c r="AI1214" s="44">
        <v>286.02694444399998</v>
      </c>
      <c r="AJ1214" s="111">
        <f t="shared" si="264"/>
        <v>2.4804777506106618E-2</v>
      </c>
      <c r="AK1214" s="2">
        <f t="shared" si="265"/>
        <v>1124</v>
      </c>
    </row>
    <row r="1215" spans="1:37">
      <c r="A1215" s="2">
        <v>147</v>
      </c>
      <c r="B1215" s="2" t="s">
        <v>202</v>
      </c>
      <c r="C1215" s="2" t="s">
        <v>13</v>
      </c>
      <c r="D1215" s="2" t="s">
        <v>435</v>
      </c>
      <c r="E1215" s="2" t="s">
        <v>1100</v>
      </c>
      <c r="F1215" s="2" t="s">
        <v>64</v>
      </c>
      <c r="H1215" s="2" t="s">
        <v>877</v>
      </c>
      <c r="I1215" s="2">
        <v>13590</v>
      </c>
      <c r="J1215" s="193">
        <v>2615</v>
      </c>
      <c r="K1215" s="110">
        <f t="shared" si="252"/>
        <v>0.19242089771891097</v>
      </c>
      <c r="L1215" s="44">
        <f t="shared" si="253"/>
        <v>4.5939988679499999</v>
      </c>
      <c r="M1215" s="44">
        <f t="shared" si="254"/>
        <v>3.9355158356250004</v>
      </c>
      <c r="N1215" s="44">
        <f t="shared" si="255"/>
        <v>2.5038275374499999</v>
      </c>
      <c r="O1215" s="44">
        <f t="shared" si="256"/>
        <v>2.041657758975</v>
      </c>
      <c r="P1215" s="2">
        <v>5850850</v>
      </c>
      <c r="Q1215" s="193">
        <v>1.6879177830000001</v>
      </c>
      <c r="R1215" s="111">
        <v>0.35135746600000001</v>
      </c>
      <c r="S1215" s="111">
        <v>0.30099547500000001</v>
      </c>
      <c r="T1215" s="111">
        <v>0.191497326</v>
      </c>
      <c r="U1215" s="111">
        <v>0.15614973300000001</v>
      </c>
      <c r="V1215" s="110">
        <f t="shared" si="257"/>
        <v>6.6894559182119215E-2</v>
      </c>
      <c r="W1215" s="110">
        <v>0.27625</v>
      </c>
      <c r="X1215" s="110">
        <v>0.24801953500000001</v>
      </c>
      <c r="Y1215" s="110">
        <f t="shared" si="258"/>
        <v>0.17403321681625</v>
      </c>
      <c r="Z1215" s="2">
        <v>0.1</v>
      </c>
      <c r="AA1215" s="2">
        <v>0.17499999999999999</v>
      </c>
      <c r="AB1215" s="2">
        <v>0.22500000000000001</v>
      </c>
      <c r="AC1215" s="110">
        <v>0.27625</v>
      </c>
      <c r="AD1215" s="44">
        <f t="shared" si="259"/>
        <v>4.0243430083242</v>
      </c>
      <c r="AE1215" s="44">
        <f t="shared" si="260"/>
        <v>6.0331457760131251</v>
      </c>
      <c r="AF1215" s="44">
        <f t="shared" si="261"/>
        <v>4.9350440763139503</v>
      </c>
      <c r="AG1215" s="44">
        <f t="shared" si="262"/>
        <v>4.9407096938315505</v>
      </c>
      <c r="AH1215" s="44">
        <f t="shared" si="263"/>
        <v>9.8757537701455007</v>
      </c>
      <c r="AI1215" s="44">
        <v>286.02694444399998</v>
      </c>
      <c r="AJ1215" s="111">
        <f t="shared" si="264"/>
        <v>3.4527354719474802E-2</v>
      </c>
      <c r="AK1215" s="2">
        <f t="shared" si="265"/>
        <v>1515</v>
      </c>
    </row>
    <row r="1216" spans="1:37">
      <c r="A1216" s="2">
        <v>148</v>
      </c>
      <c r="B1216" s="2" t="s">
        <v>203</v>
      </c>
      <c r="C1216" s="2" t="s">
        <v>13</v>
      </c>
      <c r="D1216" s="2" t="s">
        <v>435</v>
      </c>
      <c r="E1216" s="2" t="s">
        <v>1100</v>
      </c>
      <c r="F1216" s="2" t="s">
        <v>64</v>
      </c>
      <c r="H1216" s="2" t="s">
        <v>877</v>
      </c>
      <c r="I1216" s="2">
        <v>19185</v>
      </c>
      <c r="J1216" s="193">
        <v>9580</v>
      </c>
      <c r="K1216" s="110">
        <f t="shared" si="252"/>
        <v>0.49934844930935629</v>
      </c>
      <c r="L1216" s="44">
        <f t="shared" si="253"/>
        <v>0</v>
      </c>
      <c r="M1216" s="44">
        <f t="shared" si="254"/>
        <v>5.6705147087000007</v>
      </c>
      <c r="N1216" s="44">
        <f t="shared" si="255"/>
        <v>33.439651546900002</v>
      </c>
      <c r="O1216" s="44">
        <f t="shared" si="256"/>
        <v>8.789833744400001</v>
      </c>
      <c r="P1216" s="2">
        <v>4077166</v>
      </c>
      <c r="Q1216" s="193">
        <v>21.272263333000001</v>
      </c>
      <c r="R1216" s="111">
        <v>0</v>
      </c>
      <c r="S1216" s="111">
        <v>0.118382353</v>
      </c>
      <c r="T1216" s="111">
        <v>0.69811381100000003</v>
      </c>
      <c r="U1216" s="111">
        <v>0.183503836</v>
      </c>
      <c r="V1216" s="110">
        <f t="shared" si="257"/>
        <v>0.44023440491321347</v>
      </c>
      <c r="W1216" s="110">
        <v>0.27040625000000001</v>
      </c>
      <c r="X1216" s="110">
        <v>0.23445105999999999</v>
      </c>
      <c r="Y1216" s="110">
        <f t="shared" si="258"/>
        <v>0.22741310340337501</v>
      </c>
      <c r="Z1216" s="2" t="s">
        <v>532</v>
      </c>
      <c r="AA1216" s="2">
        <v>0.17499999999999999</v>
      </c>
      <c r="AB1216" s="2">
        <v>0.22500000000000001</v>
      </c>
      <c r="AC1216" s="110">
        <v>0.27040625000000001</v>
      </c>
      <c r="AD1216" s="44">
        <f t="shared" si="259"/>
        <v>0</v>
      </c>
      <c r="AE1216" s="44">
        <f t="shared" si="260"/>
        <v>8.6928990484371003</v>
      </c>
      <c r="AF1216" s="44">
        <f t="shared" si="261"/>
        <v>65.909553198939903</v>
      </c>
      <c r="AG1216" s="44">
        <f t="shared" si="262"/>
        <v>20.820995593092764</v>
      </c>
      <c r="AH1216" s="44">
        <f t="shared" si="263"/>
        <v>86.730548792032664</v>
      </c>
      <c r="AI1216" s="44">
        <v>286.02694444399998</v>
      </c>
      <c r="AJ1216" s="111">
        <f t="shared" si="264"/>
        <v>0.30322509986122398</v>
      </c>
      <c r="AK1216" s="2">
        <f t="shared" si="265"/>
        <v>14076</v>
      </c>
    </row>
    <row r="1217" spans="1:37">
      <c r="A1217" s="2">
        <v>149</v>
      </c>
      <c r="B1217" s="2" t="s">
        <v>204</v>
      </c>
      <c r="C1217" s="2" t="s">
        <v>13</v>
      </c>
      <c r="D1217" s="2" t="s">
        <v>435</v>
      </c>
      <c r="E1217" s="2" t="s">
        <v>1100</v>
      </c>
      <c r="F1217" s="2" t="s">
        <v>64</v>
      </c>
      <c r="H1217" s="2" t="s">
        <v>877</v>
      </c>
      <c r="I1217" s="2">
        <v>9987</v>
      </c>
      <c r="J1217" s="193">
        <v>4235</v>
      </c>
      <c r="K1217" s="110">
        <f t="shared" si="252"/>
        <v>0.42405126664664061</v>
      </c>
      <c r="L1217" s="44">
        <f t="shared" si="253"/>
        <v>0.85856616615000003</v>
      </c>
      <c r="M1217" s="44">
        <f t="shared" si="254"/>
        <v>7.1176470634499998</v>
      </c>
      <c r="N1217" s="44">
        <f t="shared" si="255"/>
        <v>8.5278308730999992</v>
      </c>
      <c r="O1217" s="44">
        <f t="shared" si="256"/>
        <v>4.6709558761250003</v>
      </c>
      <c r="P1217" s="2">
        <v>573694</v>
      </c>
      <c r="Q1217" s="193">
        <v>48.887772879000003</v>
      </c>
      <c r="R1217" s="111">
        <v>4.0546218000000002E-2</v>
      </c>
      <c r="S1217" s="111">
        <v>0.33613445400000003</v>
      </c>
      <c r="T1217" s="111">
        <v>0.40273109200000001</v>
      </c>
      <c r="U1217" s="111">
        <v>0.22058823499999999</v>
      </c>
      <c r="V1217" s="110">
        <f t="shared" si="257"/>
        <v>0.26431935013968161</v>
      </c>
      <c r="W1217" s="110">
        <v>0.295375</v>
      </c>
      <c r="X1217" s="110">
        <v>0.24257298999999999</v>
      </c>
      <c r="Y1217" s="110">
        <f t="shared" si="258"/>
        <v>0.21407858436921876</v>
      </c>
      <c r="Z1217" s="2">
        <v>0.1</v>
      </c>
      <c r="AA1217" s="2">
        <v>0.17499999999999999</v>
      </c>
      <c r="AB1217" s="2">
        <v>0.22500000000000001</v>
      </c>
      <c r="AC1217" s="110">
        <v>0.27465624999999999</v>
      </c>
      <c r="AD1217" s="44">
        <f t="shared" si="259"/>
        <v>0.75210396154740011</v>
      </c>
      <c r="AE1217" s="44">
        <f t="shared" si="260"/>
        <v>10.911352948268847</v>
      </c>
      <c r="AF1217" s="44">
        <f t="shared" si="261"/>
        <v>16.808354650880098</v>
      </c>
      <c r="AG1217" s="44">
        <f t="shared" si="262"/>
        <v>11.238267289703144</v>
      </c>
      <c r="AH1217" s="44">
        <f t="shared" si="263"/>
        <v>28.046621940583243</v>
      </c>
      <c r="AI1217" s="44">
        <v>286.02694444399998</v>
      </c>
      <c r="AJ1217" s="111">
        <f t="shared" si="264"/>
        <v>9.8055873704843824E-2</v>
      </c>
      <c r="AK1217" s="2">
        <f t="shared" si="265"/>
        <v>4400</v>
      </c>
    </row>
    <row r="1218" spans="1:37">
      <c r="A1218" s="2">
        <v>150</v>
      </c>
      <c r="B1218" s="2" t="s">
        <v>205</v>
      </c>
      <c r="C1218" s="2" t="s">
        <v>13</v>
      </c>
      <c r="D1218" s="2" t="s">
        <v>435</v>
      </c>
      <c r="E1218" s="2" t="s">
        <v>1100</v>
      </c>
      <c r="F1218" s="2" t="s">
        <v>64</v>
      </c>
      <c r="H1218" s="2" t="s">
        <v>877</v>
      </c>
      <c r="I1218" s="2">
        <v>15033</v>
      </c>
      <c r="J1218" s="193">
        <v>4621</v>
      </c>
      <c r="K1218" s="110">
        <f t="shared" si="252"/>
        <v>0.3073904077695736</v>
      </c>
      <c r="L1218" s="44">
        <f t="shared" si="253"/>
        <v>6.6596764678699989</v>
      </c>
      <c r="M1218" s="44">
        <f t="shared" si="254"/>
        <v>6.5625966283650001</v>
      </c>
      <c r="N1218" s="44">
        <f t="shared" si="255"/>
        <v>5.6335965877199996</v>
      </c>
      <c r="O1218" s="44">
        <f t="shared" si="256"/>
        <v>4.2491303160450009</v>
      </c>
      <c r="P1218" s="2">
        <v>1970521</v>
      </c>
      <c r="Q1218" s="193">
        <v>10.963608125</v>
      </c>
      <c r="R1218" s="111">
        <v>0.28823529399999998</v>
      </c>
      <c r="S1218" s="111">
        <v>0.28403361300000002</v>
      </c>
      <c r="T1218" s="111">
        <v>0.243825864</v>
      </c>
      <c r="U1218" s="111">
        <v>0.183905229</v>
      </c>
      <c r="V1218" s="110">
        <f t="shared" si="257"/>
        <v>0.13148043509299542</v>
      </c>
      <c r="W1218" s="110">
        <v>0.28209375000000003</v>
      </c>
      <c r="X1218" s="110">
        <v>0.24954775800000001</v>
      </c>
      <c r="Y1218" s="110">
        <f t="shared" si="258"/>
        <v>0.18526874676821875</v>
      </c>
      <c r="Z1218" s="2">
        <v>0.1</v>
      </c>
      <c r="AA1218" s="2">
        <v>0.17499999999999999</v>
      </c>
      <c r="AB1218" s="2">
        <v>0.22500000000000001</v>
      </c>
      <c r="AC1218" s="110">
        <v>0.28209374999999998</v>
      </c>
      <c r="AD1218" s="44">
        <f t="shared" si="259"/>
        <v>5.8338765858541191</v>
      </c>
      <c r="AE1218" s="44">
        <f t="shared" si="260"/>
        <v>10.060460631283544</v>
      </c>
      <c r="AF1218" s="44">
        <f t="shared" si="261"/>
        <v>11.10381887439612</v>
      </c>
      <c r="AG1218" s="44">
        <f t="shared" si="262"/>
        <v>10.500201200604339</v>
      </c>
      <c r="AH1218" s="44">
        <f t="shared" si="263"/>
        <v>21.604020075000459</v>
      </c>
      <c r="AI1218" s="44">
        <v>286.02694444399998</v>
      </c>
      <c r="AJ1218" s="111">
        <f t="shared" si="264"/>
        <v>7.5531415814674138E-2</v>
      </c>
      <c r="AK1218" s="2">
        <f t="shared" si="265"/>
        <v>3294</v>
      </c>
    </row>
    <row r="1219" spans="1:37">
      <c r="A1219" s="2">
        <v>151</v>
      </c>
      <c r="B1219" s="2" t="s">
        <v>206</v>
      </c>
      <c r="C1219" s="2" t="s">
        <v>13</v>
      </c>
      <c r="D1219" s="2" t="s">
        <v>435</v>
      </c>
      <c r="E1219" s="2" t="s">
        <v>1100</v>
      </c>
      <c r="F1219" s="2" t="s">
        <v>64</v>
      </c>
      <c r="H1219" s="2" t="s">
        <v>877</v>
      </c>
      <c r="I1219" s="2">
        <v>25684</v>
      </c>
      <c r="J1219" s="2">
        <v>14087</v>
      </c>
      <c r="K1219" s="110">
        <f t="shared" si="252"/>
        <v>0.54847375798162279</v>
      </c>
      <c r="L1219" s="44">
        <f t="shared" si="253"/>
        <v>6.6782410648349995</v>
      </c>
      <c r="M1219" s="44">
        <f t="shared" si="254"/>
        <v>26.167801867180003</v>
      </c>
      <c r="N1219" s="44">
        <f t="shared" si="255"/>
        <v>23.421394148899999</v>
      </c>
      <c r="O1219" s="44">
        <f t="shared" si="256"/>
        <v>14.167562919084999</v>
      </c>
      <c r="P1219" s="2">
        <v>5074261</v>
      </c>
      <c r="Q1219" s="2">
        <v>15.841209075</v>
      </c>
      <c r="R1219" s="111">
        <v>9.4814240999999994E-2</v>
      </c>
      <c r="S1219" s="111">
        <v>0.37151702800000003</v>
      </c>
      <c r="T1219" s="111">
        <v>0.33252493999999999</v>
      </c>
      <c r="U1219" s="111">
        <v>0.20114379099999999</v>
      </c>
      <c r="V1219" s="110">
        <f t="shared" si="257"/>
        <v>0.29270329440885379</v>
      </c>
      <c r="W1219" s="110">
        <v>0.30121874999999998</v>
      </c>
      <c r="X1219" s="110">
        <v>0.24411628099999999</v>
      </c>
      <c r="Y1219" s="110">
        <f t="shared" si="258"/>
        <v>0.20477413012478127</v>
      </c>
      <c r="Z1219" s="2">
        <v>0.1</v>
      </c>
      <c r="AA1219" s="2">
        <v>0.17499999999999999</v>
      </c>
      <c r="AB1219" s="2">
        <v>0.22500000000000001</v>
      </c>
      <c r="AC1219" s="110">
        <v>0.27571875000000001</v>
      </c>
      <c r="AD1219" s="44">
        <f t="shared" si="259"/>
        <v>5.8501391727954593</v>
      </c>
      <c r="AE1219" s="44">
        <f t="shared" si="260"/>
        <v>40.115240262386941</v>
      </c>
      <c r="AF1219" s="44">
        <f t="shared" si="261"/>
        <v>46.163567867481902</v>
      </c>
      <c r="AG1219" s="44">
        <f t="shared" si="262"/>
        <v>34.21886159010505</v>
      </c>
      <c r="AH1219" s="44">
        <f t="shared" si="263"/>
        <v>80.382429457586952</v>
      </c>
      <c r="AI1219" s="44">
        <v>286.02694444399998</v>
      </c>
      <c r="AJ1219" s="111">
        <f t="shared" si="264"/>
        <v>0.28103096935094762</v>
      </c>
      <c r="AK1219" s="2">
        <f t="shared" si="265"/>
        <v>12530</v>
      </c>
    </row>
    <row r="1220" spans="1:37">
      <c r="A1220" s="2">
        <v>152</v>
      </c>
      <c r="B1220" s="2" t="s">
        <v>207</v>
      </c>
      <c r="C1220" s="2" t="s">
        <v>13</v>
      </c>
      <c r="D1220" s="2" t="s">
        <v>435</v>
      </c>
      <c r="E1220" s="2" t="s">
        <v>1100</v>
      </c>
      <c r="F1220" s="2" t="s">
        <v>64</v>
      </c>
      <c r="H1220" s="2" t="s">
        <v>877</v>
      </c>
      <c r="I1220" s="2">
        <v>23851</v>
      </c>
      <c r="J1220" s="2">
        <v>12083</v>
      </c>
      <c r="K1220" s="110">
        <f t="shared" si="252"/>
        <v>0.50660349670873339</v>
      </c>
      <c r="L1220" s="44">
        <f t="shared" si="253"/>
        <v>0</v>
      </c>
      <c r="M1220" s="44">
        <f t="shared" si="254"/>
        <v>18.479882356495001</v>
      </c>
      <c r="N1220" s="44">
        <f t="shared" si="255"/>
        <v>21.960538946150002</v>
      </c>
      <c r="O1220" s="44">
        <f t="shared" si="256"/>
        <v>19.974578697355</v>
      </c>
      <c r="P1220" s="2">
        <v>1658138</v>
      </c>
      <c r="Q1220" s="2">
        <v>56.320934215000001</v>
      </c>
      <c r="R1220" s="111">
        <v>0</v>
      </c>
      <c r="S1220" s="111">
        <v>0.305882353</v>
      </c>
      <c r="T1220" s="111">
        <v>0.36349481</v>
      </c>
      <c r="U1220" s="111">
        <v>0.330622837</v>
      </c>
      <c r="V1220" s="110">
        <f t="shared" si="257"/>
        <v>0.35164242709743826</v>
      </c>
      <c r="W1220" s="110">
        <v>0.32884374999999999</v>
      </c>
      <c r="X1220" s="110">
        <v>0.254219319</v>
      </c>
      <c r="Y1220" s="110">
        <f t="shared" si="258"/>
        <v>0.22998752700721875</v>
      </c>
      <c r="Z1220" s="2" t="s">
        <v>532</v>
      </c>
      <c r="AA1220" s="2">
        <v>0.17499999999999999</v>
      </c>
      <c r="AB1220" s="2">
        <v>0.22500000000000001</v>
      </c>
      <c r="AC1220" s="110">
        <v>0.28634375000000001</v>
      </c>
      <c r="AD1220" s="44">
        <f t="shared" si="259"/>
        <v>0</v>
      </c>
      <c r="AE1220" s="44">
        <f t="shared" si="260"/>
        <v>28.329659652506834</v>
      </c>
      <c r="AF1220" s="44">
        <f t="shared" si="261"/>
        <v>43.284222262861661</v>
      </c>
      <c r="AG1220" s="44">
        <f t="shared" si="262"/>
        <v>50.103658935307735</v>
      </c>
      <c r="AH1220" s="44">
        <f t="shared" si="263"/>
        <v>93.387881198169396</v>
      </c>
      <c r="AI1220" s="44">
        <v>286.02694444399998</v>
      </c>
      <c r="AJ1220" s="111">
        <f t="shared" si="264"/>
        <v>0.3265002931094606</v>
      </c>
      <c r="AK1220" s="2">
        <f t="shared" si="265"/>
        <v>13978</v>
      </c>
    </row>
    <row r="1221" spans="1:37">
      <c r="A1221" s="2">
        <v>153</v>
      </c>
      <c r="B1221" s="2" t="s">
        <v>208</v>
      </c>
      <c r="C1221" s="2" t="s">
        <v>13</v>
      </c>
      <c r="D1221" s="2" t="s">
        <v>435</v>
      </c>
      <c r="E1221" s="2" t="s">
        <v>1100</v>
      </c>
      <c r="F1221" s="2" t="s">
        <v>64</v>
      </c>
      <c r="H1221" s="2" t="s">
        <v>877</v>
      </c>
      <c r="I1221" s="2">
        <v>7425</v>
      </c>
      <c r="J1221" s="2">
        <v>908</v>
      </c>
      <c r="K1221" s="110">
        <f t="shared" si="252"/>
        <v>0.1222895622895623</v>
      </c>
      <c r="L1221" s="44">
        <f t="shared" si="253"/>
        <v>2.4486623521400004</v>
      </c>
      <c r="M1221" s="44">
        <f t="shared" si="254"/>
        <v>0.51276963262000008</v>
      </c>
      <c r="N1221" s="44">
        <f t="shared" si="255"/>
        <v>0.58668415135999996</v>
      </c>
      <c r="O1221" s="44">
        <f t="shared" si="256"/>
        <v>0.99188385934000012</v>
      </c>
      <c r="P1221" s="2">
        <v>520891</v>
      </c>
      <c r="Q1221" s="2">
        <v>7.1027512120000003</v>
      </c>
      <c r="R1221" s="111">
        <v>0.53935294099999997</v>
      </c>
      <c r="S1221" s="111">
        <v>0.112944853</v>
      </c>
      <c r="T1221" s="111">
        <v>0.129225584</v>
      </c>
      <c r="U1221" s="111">
        <v>0.21847662100000001</v>
      </c>
      <c r="V1221" s="110">
        <f t="shared" si="257"/>
        <v>4.2520350456565666E-2</v>
      </c>
      <c r="W1221" s="110">
        <v>0.32778124999999997</v>
      </c>
      <c r="X1221" s="110">
        <v>0.26755067500000002</v>
      </c>
      <c r="Y1221" s="110">
        <f t="shared" si="258"/>
        <v>0.16672860317834376</v>
      </c>
      <c r="Z1221" s="2">
        <v>0.1</v>
      </c>
      <c r="AA1221" s="2">
        <v>0.17499999999999999</v>
      </c>
      <c r="AB1221" s="2">
        <v>0.22500000000000001</v>
      </c>
      <c r="AC1221" s="110">
        <v>0.29271875000000003</v>
      </c>
      <c r="AD1221" s="44">
        <f t="shared" si="259"/>
        <v>2.1450282204746403</v>
      </c>
      <c r="AE1221" s="44">
        <f t="shared" si="260"/>
        <v>0.78607584680646003</v>
      </c>
      <c r="AF1221" s="44">
        <f t="shared" si="261"/>
        <v>1.1563544623305599</v>
      </c>
      <c r="AG1221" s="44">
        <f t="shared" si="262"/>
        <v>2.5434047102323429</v>
      </c>
      <c r="AH1221" s="44">
        <f t="shared" si="263"/>
        <v>3.6997591725629029</v>
      </c>
      <c r="AI1221" s="44">
        <v>286.02694444399998</v>
      </c>
      <c r="AJ1221" s="111">
        <f t="shared" si="264"/>
        <v>1.2935002259156963E-2</v>
      </c>
      <c r="AK1221" s="2">
        <f t="shared" si="265"/>
        <v>526</v>
      </c>
    </row>
    <row r="1222" spans="1:37">
      <c r="A1222" s="2">
        <v>154</v>
      </c>
      <c r="B1222" s="2" t="s">
        <v>209</v>
      </c>
      <c r="C1222" s="2" t="s">
        <v>13</v>
      </c>
      <c r="D1222" s="2" t="s">
        <v>435</v>
      </c>
      <c r="E1222" s="2" t="s">
        <v>1100</v>
      </c>
      <c r="F1222" s="2" t="s">
        <v>64</v>
      </c>
      <c r="H1222" s="2" t="s">
        <v>877</v>
      </c>
      <c r="I1222" s="2">
        <v>6192</v>
      </c>
      <c r="J1222" s="2">
        <v>517</v>
      </c>
      <c r="K1222" s="110">
        <f t="shared" si="252"/>
        <v>8.349483204134367E-2</v>
      </c>
      <c r="L1222" s="44">
        <f t="shared" si="253"/>
        <v>1.4845743045099997</v>
      </c>
      <c r="M1222" s="44">
        <f t="shared" si="254"/>
        <v>0.41414844652499994</v>
      </c>
      <c r="N1222" s="44">
        <f t="shared" si="255"/>
        <v>0.26942224023</v>
      </c>
      <c r="O1222" s="44">
        <f t="shared" si="256"/>
        <v>0.41685500873499998</v>
      </c>
      <c r="P1222" s="2">
        <v>538223</v>
      </c>
      <c r="Q1222" s="2">
        <v>2.9654209229999999</v>
      </c>
      <c r="R1222" s="111">
        <v>0.57430340599999996</v>
      </c>
      <c r="S1222" s="111">
        <v>0.16021216499999999</v>
      </c>
      <c r="T1222" s="111">
        <v>0.104225238</v>
      </c>
      <c r="U1222" s="111">
        <v>0.161259191</v>
      </c>
      <c r="V1222" s="110">
        <f t="shared" si="257"/>
        <v>2.2166577808947031E-2</v>
      </c>
      <c r="W1222" s="110">
        <v>0.29165625000000001</v>
      </c>
      <c r="X1222" s="110">
        <v>0.265487998</v>
      </c>
      <c r="Y1222" s="110">
        <f t="shared" si="258"/>
        <v>0.15595039895009374</v>
      </c>
      <c r="Z1222" s="2">
        <v>0.1</v>
      </c>
      <c r="AA1222" s="2">
        <v>0.17499999999999999</v>
      </c>
      <c r="AB1222" s="2">
        <v>0.22500000000000001</v>
      </c>
      <c r="AC1222" s="110">
        <v>0.29165625000000001</v>
      </c>
      <c r="AD1222" s="44">
        <f t="shared" si="259"/>
        <v>1.30048709075076</v>
      </c>
      <c r="AE1222" s="44">
        <f t="shared" si="260"/>
        <v>0.63488956852282474</v>
      </c>
      <c r="AF1222" s="44">
        <f t="shared" si="261"/>
        <v>0.53103123549332998</v>
      </c>
      <c r="AG1222" s="44">
        <f t="shared" si="262"/>
        <v>1.0650265092983779</v>
      </c>
      <c r="AH1222" s="44">
        <f t="shared" si="263"/>
        <v>1.5960577447917079</v>
      </c>
      <c r="AI1222" s="44">
        <v>286.02694444399998</v>
      </c>
      <c r="AJ1222" s="111">
        <f t="shared" si="264"/>
        <v>5.5800957769703875E-3</v>
      </c>
      <c r="AK1222" s="2">
        <f t="shared" si="265"/>
        <v>229</v>
      </c>
    </row>
    <row r="1223" spans="1:37">
      <c r="A1223" s="2">
        <v>155</v>
      </c>
      <c r="B1223" s="2" t="s">
        <v>210</v>
      </c>
      <c r="C1223" s="2" t="s">
        <v>13</v>
      </c>
      <c r="D1223" s="2" t="s">
        <v>435</v>
      </c>
      <c r="E1223" s="2" t="s">
        <v>1100</v>
      </c>
      <c r="F1223" s="2" t="s">
        <v>64</v>
      </c>
      <c r="H1223" s="2" t="s">
        <v>877</v>
      </c>
      <c r="I1223" s="2">
        <v>17697</v>
      </c>
      <c r="J1223" s="193">
        <v>3218</v>
      </c>
      <c r="K1223" s="110">
        <f t="shared" ref="K1223:K1286" si="266">J1223/I1223</f>
        <v>0.18183872972820253</v>
      </c>
      <c r="L1223" s="44">
        <f t="shared" ref="L1223:L1286" si="267">R1223*$J1223*$D$2/1000</f>
        <v>12.996657098010001</v>
      </c>
      <c r="M1223" s="44">
        <f t="shared" ref="M1223:M1286" si="268">S1223*$J1223*$D$2/1000</f>
        <v>3.0933429019899994</v>
      </c>
      <c r="N1223" s="44">
        <f t="shared" ref="N1223:N1286" si="269">T1223*$J1223*$D$2/1000</f>
        <v>0</v>
      </c>
      <c r="O1223" s="44">
        <f t="shared" ref="O1223:O1286" si="270">U1223*$J1223*$D$2/1000</f>
        <v>0</v>
      </c>
      <c r="P1223" s="2">
        <v>4915123</v>
      </c>
      <c r="Q1223" s="193">
        <v>0</v>
      </c>
      <c r="R1223" s="111">
        <v>0.80774748900000004</v>
      </c>
      <c r="S1223" s="111">
        <v>0.19225251099999999</v>
      </c>
      <c r="T1223" s="111">
        <v>0</v>
      </c>
      <c r="U1223" s="111">
        <v>0</v>
      </c>
      <c r="V1223" s="110">
        <f t="shared" ref="V1223:V1286" si="271">K1223*(T1223+U1223)</f>
        <v>0</v>
      </c>
      <c r="W1223" s="110">
        <v>0.19018750000000001</v>
      </c>
      <c r="X1223" s="110"/>
      <c r="Y1223" s="110">
        <f t="shared" ref="Y1223:Y1286" si="272">SUMPRODUCT(R1223:U1223,Z1223:AC1223)</f>
        <v>0.11441893832500001</v>
      </c>
      <c r="Z1223" s="2">
        <v>0.1</v>
      </c>
      <c r="AA1223" s="2">
        <v>0.17499999999999999</v>
      </c>
      <c r="AB1223" s="2" t="s">
        <v>532</v>
      </c>
      <c r="AC1223" s="110"/>
      <c r="AD1223" s="44">
        <f t="shared" ref="AD1223:AD1286" si="273">IFERROR(L1223*Z1223*8760/1000,0)</f>
        <v>11.385071617856761</v>
      </c>
      <c r="AE1223" s="44">
        <f t="shared" ref="AE1223:AE1286" si="274">IFERROR(M1223*AA1223*8760/1000,0)</f>
        <v>4.7420946687506689</v>
      </c>
      <c r="AF1223" s="44">
        <f t="shared" ref="AF1223:AF1286" si="275">IFERROR(N1223*AB1223*8760/1000,0)</f>
        <v>0</v>
      </c>
      <c r="AG1223" s="44">
        <f t="shared" ref="AG1223:AG1286" si="276">IFERROR(O1223*AC1223*8760/1000,0)</f>
        <v>0</v>
      </c>
      <c r="AH1223" s="44">
        <f t="shared" ref="AH1223:AH1286" si="277">AF1223+AG1223</f>
        <v>0</v>
      </c>
      <c r="AI1223" s="44">
        <v>286.02694444399998</v>
      </c>
      <c r="AJ1223" s="111">
        <f t="shared" ref="AJ1223:AJ1286" si="278">AH1223/AI1223</f>
        <v>0</v>
      </c>
      <c r="AK1223" s="2">
        <f t="shared" ref="AK1223:AK1286" si="279">ROUND((O1223+N1223)/0.003,0)</f>
        <v>0</v>
      </c>
    </row>
    <row r="1224" spans="1:37">
      <c r="A1224" s="2">
        <v>156</v>
      </c>
      <c r="B1224" s="2" t="s">
        <v>211</v>
      </c>
      <c r="C1224" s="2" t="s">
        <v>13</v>
      </c>
      <c r="D1224" s="2" t="s">
        <v>435</v>
      </c>
      <c r="E1224" s="2" t="s">
        <v>1100</v>
      </c>
      <c r="F1224" s="2" t="s">
        <v>64</v>
      </c>
      <c r="H1224" s="2" t="s">
        <v>877</v>
      </c>
      <c r="I1224" s="2">
        <v>7724</v>
      </c>
      <c r="J1224" s="193">
        <v>1402</v>
      </c>
      <c r="K1224" s="110">
        <f t="shared" si="266"/>
        <v>0.18151216986017607</v>
      </c>
      <c r="L1224" s="44">
        <f t="shared" si="267"/>
        <v>5.6160068500400016</v>
      </c>
      <c r="M1224" s="44">
        <f t="shared" si="268"/>
        <v>0.32027412777999997</v>
      </c>
      <c r="N1224" s="44">
        <f t="shared" si="269"/>
        <v>0.32027412777999997</v>
      </c>
      <c r="O1224" s="44">
        <f t="shared" si="270"/>
        <v>0.75344488738999993</v>
      </c>
      <c r="P1224" s="2">
        <v>1221218</v>
      </c>
      <c r="Q1224" s="193">
        <v>1.9123068649999999</v>
      </c>
      <c r="R1224" s="111">
        <v>0.80114220400000002</v>
      </c>
      <c r="S1224" s="111">
        <v>4.5688178000000003E-2</v>
      </c>
      <c r="T1224" s="111">
        <v>4.5688178000000003E-2</v>
      </c>
      <c r="U1224" s="111">
        <v>0.107481439</v>
      </c>
      <c r="V1224" s="110">
        <f t="shared" si="271"/>
        <v>2.7802149538322114E-2</v>
      </c>
      <c r="W1224" s="110">
        <v>0.25818750000000001</v>
      </c>
      <c r="X1224" s="110">
        <v>0.248288171</v>
      </c>
      <c r="Y1224" s="110">
        <f t="shared" si="272"/>
        <v>0.12613985563181251</v>
      </c>
      <c r="Z1224" s="2">
        <v>0.1</v>
      </c>
      <c r="AA1224" s="2">
        <v>0.17499999999999999</v>
      </c>
      <c r="AB1224" s="2">
        <v>0.22500000000000001</v>
      </c>
      <c r="AC1224" s="110">
        <v>0.25818750000000001</v>
      </c>
      <c r="AD1224" s="44">
        <f t="shared" si="273"/>
        <v>4.9196220006350417</v>
      </c>
      <c r="AE1224" s="44">
        <f t="shared" si="274"/>
        <v>0.49098023788673995</v>
      </c>
      <c r="AF1224" s="44">
        <f t="shared" si="275"/>
        <v>0.63126030585437998</v>
      </c>
      <c r="AG1224" s="44">
        <f t="shared" si="276"/>
        <v>1.7040832543199291</v>
      </c>
      <c r="AH1224" s="44">
        <f t="shared" si="277"/>
        <v>2.3353435601743091</v>
      </c>
      <c r="AI1224" s="44">
        <v>286.02694444399998</v>
      </c>
      <c r="AJ1224" s="111">
        <f t="shared" si="278"/>
        <v>8.1647677099579551E-3</v>
      </c>
      <c r="AK1224" s="2">
        <f t="shared" si="279"/>
        <v>358</v>
      </c>
    </row>
    <row r="1225" spans="1:37">
      <c r="A1225" s="2">
        <v>157</v>
      </c>
      <c r="B1225" s="2" t="s">
        <v>212</v>
      </c>
      <c r="C1225" s="2" t="s">
        <v>13</v>
      </c>
      <c r="D1225" s="2" t="s">
        <v>435</v>
      </c>
      <c r="E1225" s="2" t="s">
        <v>1100</v>
      </c>
      <c r="F1225" s="2" t="s">
        <v>64</v>
      </c>
      <c r="H1225" s="2" t="s">
        <v>877</v>
      </c>
      <c r="I1225" s="2">
        <v>22460</v>
      </c>
      <c r="J1225" s="193">
        <v>5350</v>
      </c>
      <c r="K1225" s="110">
        <f t="shared" si="266"/>
        <v>0.2382012466607302</v>
      </c>
      <c r="L1225" s="44">
        <f t="shared" si="267"/>
        <v>21.846882343500003</v>
      </c>
      <c r="M1225" s="44">
        <f t="shared" si="268"/>
        <v>4.9031176565000001</v>
      </c>
      <c r="N1225" s="44">
        <f t="shared" si="269"/>
        <v>0</v>
      </c>
      <c r="O1225" s="44">
        <f t="shared" si="270"/>
        <v>0</v>
      </c>
      <c r="P1225" s="2">
        <v>4448146</v>
      </c>
      <c r="Q1225" s="193">
        <v>0</v>
      </c>
      <c r="R1225" s="111">
        <v>0.81670588200000005</v>
      </c>
      <c r="S1225" s="111">
        <v>0.18329411800000001</v>
      </c>
      <c r="T1225" s="111">
        <v>0</v>
      </c>
      <c r="U1225" s="111">
        <v>0</v>
      </c>
      <c r="V1225" s="110">
        <f t="shared" si="271"/>
        <v>0</v>
      </c>
      <c r="W1225" s="110">
        <v>0.17499999999999999</v>
      </c>
      <c r="X1225" s="110"/>
      <c r="Y1225" s="110">
        <f t="shared" si="272"/>
        <v>0.11374705885</v>
      </c>
      <c r="Z1225" s="2">
        <v>0.1</v>
      </c>
      <c r="AA1225" s="2">
        <v>0.17499999999999999</v>
      </c>
      <c r="AB1225" s="2" t="s">
        <v>532</v>
      </c>
      <c r="AC1225" s="110"/>
      <c r="AD1225" s="44">
        <f t="shared" si="273"/>
        <v>19.137868932906002</v>
      </c>
      <c r="AE1225" s="44">
        <f t="shared" si="274"/>
        <v>7.5164793674145001</v>
      </c>
      <c r="AF1225" s="44">
        <f t="shared" si="275"/>
        <v>0</v>
      </c>
      <c r="AG1225" s="44">
        <f t="shared" si="276"/>
        <v>0</v>
      </c>
      <c r="AH1225" s="44">
        <f t="shared" si="277"/>
        <v>0</v>
      </c>
      <c r="AI1225" s="44">
        <v>286.02694444399998</v>
      </c>
      <c r="AJ1225" s="111">
        <f t="shared" si="278"/>
        <v>0</v>
      </c>
      <c r="AK1225" s="2">
        <f t="shared" si="279"/>
        <v>0</v>
      </c>
    </row>
    <row r="1226" spans="1:37">
      <c r="A1226" s="2">
        <v>158</v>
      </c>
      <c r="B1226" s="2" t="s">
        <v>213</v>
      </c>
      <c r="C1226" s="2" t="s">
        <v>13</v>
      </c>
      <c r="D1226" s="2" t="s">
        <v>435</v>
      </c>
      <c r="E1226" s="2" t="s">
        <v>1100</v>
      </c>
      <c r="F1226" s="2" t="s">
        <v>64</v>
      </c>
      <c r="H1226" s="2" t="s">
        <v>877</v>
      </c>
      <c r="I1226" s="2">
        <v>22854</v>
      </c>
      <c r="J1226" s="193">
        <v>5185</v>
      </c>
      <c r="K1226" s="110">
        <f t="shared" si="266"/>
        <v>0.22687494530497943</v>
      </c>
      <c r="L1226" s="44">
        <f t="shared" si="267"/>
        <v>11.66842858145</v>
      </c>
      <c r="M1226" s="44">
        <f t="shared" si="268"/>
        <v>10.429313366775</v>
      </c>
      <c r="N1226" s="44">
        <f t="shared" si="269"/>
        <v>3.8272580517749999</v>
      </c>
      <c r="O1226" s="44">
        <f t="shared" si="270"/>
        <v>0</v>
      </c>
      <c r="P1226" s="2">
        <v>3744398</v>
      </c>
      <c r="Q1226" s="193">
        <v>2.0146164070000001</v>
      </c>
      <c r="R1226" s="111">
        <v>0.45008403400000002</v>
      </c>
      <c r="S1226" s="111">
        <v>0.40228788300000001</v>
      </c>
      <c r="T1226" s="111">
        <v>0.14762808299999999</v>
      </c>
      <c r="U1226" s="111">
        <v>0</v>
      </c>
      <c r="V1226" s="110">
        <f t="shared" si="271"/>
        <v>3.3493113256103962E-2</v>
      </c>
      <c r="W1226" s="110">
        <v>0.22500000000000001</v>
      </c>
      <c r="X1226" s="110">
        <v>0.22500000000000001</v>
      </c>
      <c r="Y1226" s="110">
        <f t="shared" si="272"/>
        <v>0.1486251016</v>
      </c>
      <c r="Z1226" s="2">
        <v>0.1</v>
      </c>
      <c r="AA1226" s="2">
        <v>0.17499999999999999</v>
      </c>
      <c r="AB1226" s="2">
        <v>0.22500000000000001</v>
      </c>
      <c r="AC1226" s="110"/>
      <c r="AD1226" s="44">
        <f t="shared" si="273"/>
        <v>10.221543437350201</v>
      </c>
      <c r="AE1226" s="44">
        <f t="shared" si="274"/>
        <v>15.988137391266076</v>
      </c>
      <c r="AF1226" s="44">
        <f t="shared" si="275"/>
        <v>7.5435256200485243</v>
      </c>
      <c r="AG1226" s="44">
        <f t="shared" si="276"/>
        <v>0</v>
      </c>
      <c r="AH1226" s="44">
        <f t="shared" si="277"/>
        <v>7.5435256200485243</v>
      </c>
      <c r="AI1226" s="44">
        <v>286.02694444399998</v>
      </c>
      <c r="AJ1226" s="111">
        <f t="shared" si="278"/>
        <v>2.6373479025593827E-2</v>
      </c>
      <c r="AK1226" s="2">
        <f t="shared" si="279"/>
        <v>1276</v>
      </c>
    </row>
    <row r="1227" spans="1:37">
      <c r="A1227" s="2">
        <v>159</v>
      </c>
      <c r="B1227" s="2" t="s">
        <v>214</v>
      </c>
      <c r="C1227" s="2" t="s">
        <v>13</v>
      </c>
      <c r="D1227" s="2" t="s">
        <v>435</v>
      </c>
      <c r="E1227" s="2" t="s">
        <v>1100</v>
      </c>
      <c r="F1227" s="2" t="s">
        <v>64</v>
      </c>
      <c r="H1227" s="2" t="s">
        <v>877</v>
      </c>
      <c r="I1227" s="2">
        <v>8504</v>
      </c>
      <c r="J1227" s="193">
        <v>2355</v>
      </c>
      <c r="K1227" s="110">
        <f t="shared" si="266"/>
        <v>0.27692850423330195</v>
      </c>
      <c r="L1227" s="44">
        <f t="shared" si="267"/>
        <v>4.6753676526000003</v>
      </c>
      <c r="M1227" s="44">
        <f t="shared" si="268"/>
        <v>4.31211274125</v>
      </c>
      <c r="N1227" s="44">
        <f t="shared" si="269"/>
        <v>1.2784468983750001</v>
      </c>
      <c r="O1227" s="44">
        <f t="shared" si="270"/>
        <v>1.5090727077750001</v>
      </c>
      <c r="P1227" s="2">
        <v>891181</v>
      </c>
      <c r="Q1227" s="193">
        <v>6.77557673</v>
      </c>
      <c r="R1227" s="111">
        <v>0.39705882399999998</v>
      </c>
      <c r="S1227" s="111">
        <v>0.36620914999999998</v>
      </c>
      <c r="T1227" s="111">
        <v>0.108572985</v>
      </c>
      <c r="U1227" s="111">
        <v>0.128159041</v>
      </c>
      <c r="V1227" s="110">
        <f t="shared" si="271"/>
        <v>6.555784586429915E-2</v>
      </c>
      <c r="W1227" s="110">
        <v>0.26615624999999998</v>
      </c>
      <c r="X1227" s="110">
        <v>0.24728065900000001</v>
      </c>
      <c r="Y1227" s="110">
        <f t="shared" si="272"/>
        <v>0.16233173503115625</v>
      </c>
      <c r="Z1227" s="2">
        <v>0.1</v>
      </c>
      <c r="AA1227" s="2">
        <v>0.17499999999999999</v>
      </c>
      <c r="AB1227" s="2">
        <v>0.22500000000000001</v>
      </c>
      <c r="AC1227" s="110">
        <v>0.26615624999999998</v>
      </c>
      <c r="AD1227" s="44">
        <f t="shared" si="273"/>
        <v>4.0956220636776006</v>
      </c>
      <c r="AE1227" s="44">
        <f t="shared" si="274"/>
        <v>6.6104688323362488</v>
      </c>
      <c r="AF1227" s="44">
        <f t="shared" si="275"/>
        <v>2.5198188366971253</v>
      </c>
      <c r="AG1227" s="44">
        <f t="shared" si="276"/>
        <v>3.5184464040177614</v>
      </c>
      <c r="AH1227" s="44">
        <f t="shared" si="277"/>
        <v>6.0382652407148871</v>
      </c>
      <c r="AI1227" s="44">
        <v>286.02694444399998</v>
      </c>
      <c r="AJ1227" s="111">
        <f t="shared" si="278"/>
        <v>2.1110826647652049E-2</v>
      </c>
      <c r="AK1227" s="2">
        <f t="shared" si="279"/>
        <v>929</v>
      </c>
    </row>
    <row r="1228" spans="1:37">
      <c r="A1228" s="2">
        <v>160</v>
      </c>
      <c r="B1228" s="2" t="s">
        <v>215</v>
      </c>
      <c r="C1228" s="2" t="s">
        <v>13</v>
      </c>
      <c r="D1228" s="2" t="s">
        <v>435</v>
      </c>
      <c r="E1228" s="2" t="s">
        <v>1100</v>
      </c>
      <c r="F1228" s="2" t="s">
        <v>64</v>
      </c>
      <c r="H1228" s="2" t="s">
        <v>877</v>
      </c>
      <c r="I1228" s="2">
        <v>9378</v>
      </c>
      <c r="J1228" s="193">
        <v>2889</v>
      </c>
      <c r="K1228" s="110">
        <f t="shared" si="266"/>
        <v>0.30806142034548945</v>
      </c>
      <c r="L1228" s="44">
        <f t="shared" si="267"/>
        <v>6.7518936582300002</v>
      </c>
      <c r="M1228" s="44">
        <f t="shared" si="268"/>
        <v>5.1376158963449994</v>
      </c>
      <c r="N1228" s="44">
        <f t="shared" si="269"/>
        <v>2.5554904454249998</v>
      </c>
      <c r="O1228" s="44">
        <f t="shared" si="270"/>
        <v>0</v>
      </c>
      <c r="P1228" s="2">
        <v>1543752</v>
      </c>
      <c r="Q1228" s="193">
        <v>3.2627466460000001</v>
      </c>
      <c r="R1228" s="111">
        <v>0.46742081400000002</v>
      </c>
      <c r="S1228" s="111">
        <v>0.35566742099999998</v>
      </c>
      <c r="T1228" s="111">
        <v>0.176911765</v>
      </c>
      <c r="U1228" s="111">
        <v>0</v>
      </c>
      <c r="V1228" s="110">
        <f t="shared" si="271"/>
        <v>5.449968960172745E-2</v>
      </c>
      <c r="W1228" s="110">
        <v>0.23268749999999999</v>
      </c>
      <c r="X1228" s="110">
        <v>0.22500000000000001</v>
      </c>
      <c r="Y1228" s="110">
        <f t="shared" si="272"/>
        <v>0.14878902720000001</v>
      </c>
      <c r="Z1228" s="2">
        <v>0.1</v>
      </c>
      <c r="AA1228" s="2">
        <v>0.17499999999999999</v>
      </c>
      <c r="AB1228" s="2">
        <v>0.22500000000000001</v>
      </c>
      <c r="AC1228" s="110"/>
      <c r="AD1228" s="44">
        <f t="shared" si="273"/>
        <v>5.9146588446094803</v>
      </c>
      <c r="AE1228" s="44">
        <f t="shared" si="274"/>
        <v>7.875965169096883</v>
      </c>
      <c r="AF1228" s="44">
        <f t="shared" si="275"/>
        <v>5.036871667932675</v>
      </c>
      <c r="AG1228" s="44">
        <f t="shared" si="276"/>
        <v>0</v>
      </c>
      <c r="AH1228" s="44">
        <f t="shared" si="277"/>
        <v>5.036871667932675</v>
      </c>
      <c r="AI1228" s="44">
        <v>286.02694444399998</v>
      </c>
      <c r="AJ1228" s="111">
        <f t="shared" si="278"/>
        <v>1.7609780357314635E-2</v>
      </c>
      <c r="AK1228" s="2">
        <f t="shared" si="279"/>
        <v>852</v>
      </c>
    </row>
    <row r="1229" spans="1:37">
      <c r="A1229" s="2">
        <v>161</v>
      </c>
      <c r="B1229" s="2" t="s">
        <v>216</v>
      </c>
      <c r="C1229" s="2" t="s">
        <v>13</v>
      </c>
      <c r="D1229" s="2" t="s">
        <v>435</v>
      </c>
      <c r="E1229" s="2" t="s">
        <v>1100</v>
      </c>
      <c r="F1229" s="2" t="s">
        <v>64</v>
      </c>
      <c r="H1229" s="2" t="s">
        <v>877</v>
      </c>
      <c r="I1229" s="2">
        <v>17141</v>
      </c>
      <c r="J1229" s="193">
        <v>3409</v>
      </c>
      <c r="K1229" s="110">
        <f t="shared" si="266"/>
        <v>0.1988798786535208</v>
      </c>
      <c r="L1229" s="44">
        <f t="shared" si="267"/>
        <v>7.9407008502850003</v>
      </c>
      <c r="M1229" s="44">
        <f t="shared" si="268"/>
        <v>6.3904677818450004</v>
      </c>
      <c r="N1229" s="44">
        <f t="shared" si="269"/>
        <v>2.7138313678700001</v>
      </c>
      <c r="O1229" s="44">
        <f t="shared" si="270"/>
        <v>0</v>
      </c>
      <c r="P1229" s="2">
        <v>5888472</v>
      </c>
      <c r="Q1229" s="193">
        <v>0.90837854600000001</v>
      </c>
      <c r="R1229" s="111">
        <v>0.46586687300000001</v>
      </c>
      <c r="S1229" s="111">
        <v>0.37491744100000002</v>
      </c>
      <c r="T1229" s="111">
        <v>0.159215686</v>
      </c>
      <c r="U1229" s="111">
        <v>0</v>
      </c>
      <c r="V1229" s="110">
        <f t="shared" si="271"/>
        <v>3.1664796311417068E-2</v>
      </c>
      <c r="W1229" s="110">
        <v>0.22500000000000001</v>
      </c>
      <c r="X1229" s="110">
        <v>0.22500000000000001</v>
      </c>
      <c r="Y1229" s="110">
        <f t="shared" si="272"/>
        <v>0.14802076882500001</v>
      </c>
      <c r="Z1229" s="2">
        <v>0.1</v>
      </c>
      <c r="AA1229" s="2">
        <v>0.17499999999999999</v>
      </c>
      <c r="AB1229" s="2">
        <v>0.22500000000000001</v>
      </c>
      <c r="AC1229" s="110"/>
      <c r="AD1229" s="44">
        <f t="shared" si="273"/>
        <v>6.9560539448496606</v>
      </c>
      <c r="AE1229" s="44">
        <f t="shared" si="274"/>
        <v>9.7965871095683852</v>
      </c>
      <c r="AF1229" s="44">
        <f t="shared" si="275"/>
        <v>5.3489616260717705</v>
      </c>
      <c r="AG1229" s="44">
        <f t="shared" si="276"/>
        <v>0</v>
      </c>
      <c r="AH1229" s="44">
        <f t="shared" si="277"/>
        <v>5.3489616260717705</v>
      </c>
      <c r="AI1229" s="44">
        <v>286.02694444399998</v>
      </c>
      <c r="AJ1229" s="111">
        <f t="shared" si="278"/>
        <v>1.870090119121285E-2</v>
      </c>
      <c r="AK1229" s="2">
        <f t="shared" si="279"/>
        <v>905</v>
      </c>
    </row>
    <row r="1230" spans="1:37">
      <c r="A1230" s="2">
        <v>314</v>
      </c>
      <c r="B1230" s="2" t="s">
        <v>363</v>
      </c>
      <c r="C1230" s="2" t="s">
        <v>13</v>
      </c>
      <c r="D1230" s="2" t="s">
        <v>435</v>
      </c>
      <c r="E1230" s="2" t="s">
        <v>1100</v>
      </c>
      <c r="F1230" s="2" t="s">
        <v>64</v>
      </c>
      <c r="H1230" s="2" t="s">
        <v>877</v>
      </c>
      <c r="I1230" s="2">
        <v>65</v>
      </c>
      <c r="J1230" s="193">
        <v>30</v>
      </c>
      <c r="K1230" s="110">
        <f t="shared" si="266"/>
        <v>0.46153846153846156</v>
      </c>
      <c r="L1230" s="44">
        <f t="shared" si="267"/>
        <v>7.5661764749999985E-2</v>
      </c>
      <c r="M1230" s="44">
        <f t="shared" si="268"/>
        <v>5.6779411800000006E-2</v>
      </c>
      <c r="N1230" s="44">
        <f t="shared" si="269"/>
        <v>1.7558823600000002E-2</v>
      </c>
      <c r="O1230" s="44">
        <f t="shared" si="270"/>
        <v>0</v>
      </c>
      <c r="Q1230" s="193"/>
      <c r="R1230" s="111">
        <v>0.50441176499999996</v>
      </c>
      <c r="S1230" s="111">
        <v>0.37852941200000001</v>
      </c>
      <c r="T1230" s="111">
        <v>0.11705882400000001</v>
      </c>
      <c r="U1230" s="111">
        <v>0</v>
      </c>
      <c r="V1230" s="110">
        <f t="shared" si="271"/>
        <v>5.4027149538461543E-2</v>
      </c>
      <c r="W1230" s="110">
        <v>0.22500000000000001</v>
      </c>
      <c r="X1230" s="110">
        <v>0.22500000000000001</v>
      </c>
      <c r="Y1230" s="110">
        <f t="shared" si="272"/>
        <v>0.14302205899999998</v>
      </c>
      <c r="Z1230" s="2">
        <v>0.1</v>
      </c>
      <c r="AA1230" s="2">
        <v>0.17499999999999999</v>
      </c>
      <c r="AB1230" s="2">
        <v>0.22500000000000001</v>
      </c>
      <c r="AC1230" s="110"/>
      <c r="AD1230" s="44">
        <f t="shared" si="273"/>
        <v>6.6279705920999993E-2</v>
      </c>
      <c r="AE1230" s="44">
        <f t="shared" si="274"/>
        <v>8.7042838289400001E-2</v>
      </c>
      <c r="AF1230" s="44">
        <f t="shared" si="275"/>
        <v>3.4608441315600008E-2</v>
      </c>
      <c r="AG1230" s="44">
        <f t="shared" si="276"/>
        <v>0</v>
      </c>
      <c r="AH1230" s="44">
        <f t="shared" si="277"/>
        <v>3.4608441315600008E-2</v>
      </c>
      <c r="AI1230" s="44">
        <v>286.02694444399998</v>
      </c>
      <c r="AJ1230" s="111">
        <f t="shared" si="278"/>
        <v>1.2099713676581911E-4</v>
      </c>
      <c r="AK1230" s="2">
        <f t="shared" si="279"/>
        <v>6</v>
      </c>
    </row>
    <row r="1231" spans="1:37">
      <c r="A1231" s="2">
        <v>164</v>
      </c>
      <c r="B1231" s="2" t="s">
        <v>219</v>
      </c>
      <c r="C1231" s="2" t="s">
        <v>12</v>
      </c>
      <c r="D1231" s="2" t="s">
        <v>437</v>
      </c>
      <c r="E1231" s="2" t="s">
        <v>1100</v>
      </c>
      <c r="F1231" s="2" t="s">
        <v>64</v>
      </c>
      <c r="H1231" s="2" t="s">
        <v>877</v>
      </c>
      <c r="I1231" s="2">
        <v>64470</v>
      </c>
      <c r="J1231" s="193">
        <v>15891</v>
      </c>
      <c r="K1231" s="110">
        <f t="shared" si="266"/>
        <v>0.24648673801768264</v>
      </c>
      <c r="L1231" s="44">
        <f t="shared" si="267"/>
        <v>0</v>
      </c>
      <c r="M1231" s="44">
        <f t="shared" si="268"/>
        <v>0</v>
      </c>
      <c r="N1231" s="44">
        <f t="shared" si="269"/>
        <v>19.396367642384998</v>
      </c>
      <c r="O1231" s="44">
        <f t="shared" si="270"/>
        <v>60.058632357614997</v>
      </c>
      <c r="P1231" s="2">
        <v>1968957</v>
      </c>
      <c r="Q1231" s="193">
        <v>97.936362068999998</v>
      </c>
      <c r="R1231" s="111">
        <v>0</v>
      </c>
      <c r="S1231" s="111">
        <v>0</v>
      </c>
      <c r="T1231" s="111">
        <v>0.24411764699999999</v>
      </c>
      <c r="U1231" s="111">
        <v>0.75588235299999995</v>
      </c>
      <c r="V1231" s="110">
        <f t="shared" si="271"/>
        <v>0.24648673801768264</v>
      </c>
      <c r="W1231" s="110">
        <v>0.34053125000000001</v>
      </c>
      <c r="X1231" s="110">
        <v>0.27704789899999999</v>
      </c>
      <c r="Y1231" s="110">
        <f t="shared" si="272"/>
        <v>0.27704789927169748</v>
      </c>
      <c r="Z1231" s="2" t="s">
        <v>532</v>
      </c>
      <c r="AA1231" s="2" t="s">
        <v>532</v>
      </c>
      <c r="AB1231" s="2">
        <v>0.22500000000000001</v>
      </c>
      <c r="AC1231" s="110">
        <v>0.29385714299999999</v>
      </c>
      <c r="AD1231" s="44">
        <f t="shared" si="273"/>
        <v>0</v>
      </c>
      <c r="AE1231" s="44">
        <f t="shared" si="274"/>
        <v>0</v>
      </c>
      <c r="AF1231" s="44">
        <f t="shared" si="275"/>
        <v>38.23024062314083</v>
      </c>
      <c r="AG1231" s="44">
        <f t="shared" si="276"/>
        <v>154.6022451057618</v>
      </c>
      <c r="AH1231" s="44">
        <f t="shared" si="277"/>
        <v>192.83248572890261</v>
      </c>
      <c r="AI1231" s="44">
        <v>6.4819444439999998</v>
      </c>
      <c r="AJ1231" s="111">
        <f t="shared" si="278"/>
        <v>29.749172859294969</v>
      </c>
      <c r="AK1231" s="2">
        <f t="shared" si="279"/>
        <v>26485</v>
      </c>
    </row>
    <row r="1232" spans="1:37">
      <c r="A1232" s="2">
        <v>162</v>
      </c>
      <c r="B1232" s="2" t="s">
        <v>217</v>
      </c>
      <c r="C1232" s="2" t="s">
        <v>11</v>
      </c>
      <c r="D1232" s="2" t="s">
        <v>436</v>
      </c>
      <c r="E1232" s="2" t="s">
        <v>1100</v>
      </c>
      <c r="F1232" s="2" t="s">
        <v>64</v>
      </c>
      <c r="H1232" s="2" t="s">
        <v>877</v>
      </c>
      <c r="I1232" s="2">
        <v>64897</v>
      </c>
      <c r="J1232" s="193">
        <v>25662</v>
      </c>
      <c r="K1232" s="110">
        <f t="shared" si="266"/>
        <v>0.39542659907237621</v>
      </c>
      <c r="L1232" s="44">
        <f t="shared" si="267"/>
        <v>0</v>
      </c>
      <c r="M1232" s="44">
        <f t="shared" si="268"/>
        <v>0</v>
      </c>
      <c r="N1232" s="44">
        <f t="shared" si="269"/>
        <v>17.064245477370001</v>
      </c>
      <c r="O1232" s="44">
        <f t="shared" si="270"/>
        <v>111.24575452262999</v>
      </c>
      <c r="P1232" s="2">
        <v>2888558</v>
      </c>
      <c r="Q1232" s="193">
        <v>111.78728322400001</v>
      </c>
      <c r="R1232" s="111">
        <v>0</v>
      </c>
      <c r="S1232" s="111">
        <v>0</v>
      </c>
      <c r="T1232" s="111">
        <v>0.13299232699999999</v>
      </c>
      <c r="U1232" s="111">
        <v>0.86700767300000003</v>
      </c>
      <c r="V1232" s="110">
        <f t="shared" si="271"/>
        <v>0.39542659907237621</v>
      </c>
      <c r="W1232" s="110">
        <v>0.33946874999999999</v>
      </c>
      <c r="X1232" s="110">
        <v>0.28728230900000001</v>
      </c>
      <c r="Y1232" s="110">
        <f t="shared" si="272"/>
        <v>0.28728230857614462</v>
      </c>
      <c r="Z1232" s="2" t="s">
        <v>532</v>
      </c>
      <c r="AA1232" s="2" t="s">
        <v>532</v>
      </c>
      <c r="AB1232" s="2">
        <v>0.22500000000000001</v>
      </c>
      <c r="AC1232" s="110">
        <v>0.29683593699999999</v>
      </c>
      <c r="AD1232" s="44">
        <f t="shared" si="273"/>
        <v>0</v>
      </c>
      <c r="AE1232" s="44">
        <f t="shared" si="274"/>
        <v>0</v>
      </c>
      <c r="AF1232" s="44">
        <f t="shared" si="275"/>
        <v>33.63362783589627</v>
      </c>
      <c r="AG1232" s="44">
        <f t="shared" si="276"/>
        <v>289.27042296153246</v>
      </c>
      <c r="AH1232" s="44">
        <f t="shared" si="277"/>
        <v>322.90405079742874</v>
      </c>
      <c r="AI1232" s="44">
        <v>9.75</v>
      </c>
      <c r="AJ1232" s="111">
        <f t="shared" si="278"/>
        <v>33.118364184351663</v>
      </c>
      <c r="AK1232" s="2">
        <f t="shared" si="279"/>
        <v>42770</v>
      </c>
    </row>
    <row r="1233" spans="1:37">
      <c r="A1233" s="2">
        <v>163</v>
      </c>
      <c r="B1233" s="2" t="s">
        <v>218</v>
      </c>
      <c r="C1233" s="2" t="s">
        <v>534</v>
      </c>
      <c r="D1233" s="2" t="s">
        <v>533</v>
      </c>
      <c r="E1233" s="2" t="s">
        <v>1100</v>
      </c>
      <c r="F1233" s="2" t="s">
        <v>64</v>
      </c>
      <c r="H1233" s="2" t="s">
        <v>877</v>
      </c>
      <c r="I1233" s="2">
        <v>2606</v>
      </c>
      <c r="J1233" s="193">
        <v>377</v>
      </c>
      <c r="K1233" s="110">
        <f t="shared" si="266"/>
        <v>0.14466615502686109</v>
      </c>
      <c r="L1233" s="44">
        <f t="shared" si="267"/>
        <v>0</v>
      </c>
      <c r="M1233" s="44">
        <f t="shared" si="268"/>
        <v>1.1911932773109248</v>
      </c>
      <c r="N1233" s="44">
        <f t="shared" si="269"/>
        <v>0.69380672268907506</v>
      </c>
      <c r="O1233" s="44">
        <f t="shared" si="270"/>
        <v>0</v>
      </c>
      <c r="P1233" s="2">
        <v>576249</v>
      </c>
      <c r="Q1233" s="193"/>
      <c r="R1233" s="111">
        <f>1-S1233-T1233-U1233</f>
        <v>0</v>
      </c>
      <c r="S1233" s="111">
        <v>0.63193277310924401</v>
      </c>
      <c r="T1233" s="111">
        <v>0.36806722689075599</v>
      </c>
      <c r="U1233" s="111">
        <v>0</v>
      </c>
      <c r="V1233" s="110">
        <f t="shared" si="271"/>
        <v>5.3246870505684961E-2</v>
      </c>
      <c r="W1233" s="110">
        <v>0.22578124999999999</v>
      </c>
      <c r="X1233" s="110">
        <v>0.22500000000000001</v>
      </c>
      <c r="Y1233" s="110">
        <f t="shared" si="272"/>
        <v>0.19340336134453778</v>
      </c>
      <c r="Z1233" s="2">
        <v>0.1</v>
      </c>
      <c r="AA1233" s="2">
        <v>0.17499999999999999</v>
      </c>
      <c r="AB1233" s="2">
        <v>0.22500000000000001</v>
      </c>
      <c r="AC1233" s="110"/>
      <c r="AD1233" s="44">
        <f t="shared" si="273"/>
        <v>0</v>
      </c>
      <c r="AE1233" s="44">
        <f t="shared" si="274"/>
        <v>1.8260992941176477</v>
      </c>
      <c r="AF1233" s="44">
        <f t="shared" si="275"/>
        <v>1.3674930504201668</v>
      </c>
      <c r="AG1233" s="44">
        <f t="shared" si="276"/>
        <v>0</v>
      </c>
      <c r="AH1233" s="44">
        <f t="shared" si="277"/>
        <v>1.3674930504201668</v>
      </c>
      <c r="AI1233" s="44">
        <v>6.37</v>
      </c>
      <c r="AJ1233" s="111">
        <f t="shared" si="278"/>
        <v>0.21467708797804816</v>
      </c>
      <c r="AK1233" s="2">
        <f t="shared" si="279"/>
        <v>231</v>
      </c>
    </row>
    <row r="1234" spans="1:37">
      <c r="A1234" s="2">
        <v>165</v>
      </c>
      <c r="B1234" s="2" t="s">
        <v>220</v>
      </c>
      <c r="C1234" s="2" t="s">
        <v>10</v>
      </c>
      <c r="D1234" s="2" t="s">
        <v>438</v>
      </c>
      <c r="E1234" s="2" t="s">
        <v>1100</v>
      </c>
      <c r="F1234" s="2" t="s">
        <v>64</v>
      </c>
      <c r="H1234" s="2" t="s">
        <v>877</v>
      </c>
      <c r="I1234" s="2">
        <v>285</v>
      </c>
      <c r="J1234" s="193">
        <v>10</v>
      </c>
      <c r="K1234" s="110">
        <f t="shared" si="266"/>
        <v>3.5087719298245612E-2</v>
      </c>
      <c r="L1234" s="44">
        <f t="shared" si="267"/>
        <v>0</v>
      </c>
      <c r="M1234" s="44">
        <f t="shared" si="268"/>
        <v>0</v>
      </c>
      <c r="N1234" s="44">
        <f t="shared" si="269"/>
        <v>1.22764706E-2</v>
      </c>
      <c r="O1234" s="44">
        <f t="shared" si="270"/>
        <v>3.7723529400000004E-2</v>
      </c>
      <c r="P1234" s="2">
        <v>434403</v>
      </c>
      <c r="Q1234" s="193">
        <v>0.273990224</v>
      </c>
      <c r="R1234" s="111">
        <v>0</v>
      </c>
      <c r="S1234" s="111">
        <v>0</v>
      </c>
      <c r="T1234" s="111">
        <v>0.245529412</v>
      </c>
      <c r="U1234" s="111">
        <v>0.754470588</v>
      </c>
      <c r="V1234" s="110">
        <f t="shared" si="271"/>
        <v>3.5087719298245612E-2</v>
      </c>
      <c r="W1234" s="110">
        <v>0.32778124999999997</v>
      </c>
      <c r="X1234" s="110">
        <v>0.271740127</v>
      </c>
      <c r="Y1234" s="110">
        <f t="shared" si="272"/>
        <v>0.27174012666883507</v>
      </c>
      <c r="Z1234" s="2" t="s">
        <v>532</v>
      </c>
      <c r="AA1234" s="2" t="s">
        <v>532</v>
      </c>
      <c r="AB1234" s="2">
        <v>0.22500000000000001</v>
      </c>
      <c r="AC1234" s="110">
        <v>0.28695089299999998</v>
      </c>
      <c r="AD1234" s="44">
        <f t="shared" si="273"/>
        <v>0</v>
      </c>
      <c r="AE1234" s="44">
        <f t="shared" si="274"/>
        <v>0</v>
      </c>
      <c r="AF1234" s="44">
        <f t="shared" si="275"/>
        <v>2.4196923552600003E-2</v>
      </c>
      <c r="AG1234" s="44">
        <f t="shared" si="276"/>
        <v>9.4825251928349771E-2</v>
      </c>
      <c r="AH1234" s="44">
        <f t="shared" si="277"/>
        <v>0.11902217548094977</v>
      </c>
      <c r="AI1234" s="44">
        <v>2.113888889</v>
      </c>
      <c r="AJ1234" s="111">
        <f t="shared" si="278"/>
        <v>5.6304839909184917E-2</v>
      </c>
      <c r="AK1234" s="2">
        <f t="shared" si="279"/>
        <v>17</v>
      </c>
    </row>
    <row r="1235" spans="1:37">
      <c r="A1235" s="2">
        <v>166</v>
      </c>
      <c r="B1235" s="2" t="s">
        <v>221</v>
      </c>
      <c r="C1235" s="2" t="s">
        <v>9</v>
      </c>
      <c r="D1235" s="2" t="s">
        <v>439</v>
      </c>
      <c r="E1235" s="2" t="s">
        <v>1100</v>
      </c>
      <c r="F1235" s="2" t="s">
        <v>64</v>
      </c>
      <c r="H1235" s="2" t="s">
        <v>877</v>
      </c>
      <c r="I1235" s="2">
        <v>2392</v>
      </c>
      <c r="J1235" s="193">
        <v>1042</v>
      </c>
      <c r="K1235" s="110">
        <f t="shared" si="266"/>
        <v>0.43561872909698995</v>
      </c>
      <c r="L1235" s="44">
        <f t="shared" si="267"/>
        <v>0</v>
      </c>
      <c r="M1235" s="44">
        <f t="shared" si="268"/>
        <v>0</v>
      </c>
      <c r="N1235" s="44">
        <f t="shared" si="269"/>
        <v>0</v>
      </c>
      <c r="O1235" s="44">
        <f t="shared" si="270"/>
        <v>5.21</v>
      </c>
      <c r="P1235" s="2">
        <v>583721</v>
      </c>
      <c r="Q1235" s="193">
        <v>26.874459308999999</v>
      </c>
      <c r="R1235" s="111">
        <v>0</v>
      </c>
      <c r="S1235" s="111">
        <v>0</v>
      </c>
      <c r="T1235" s="111">
        <v>0</v>
      </c>
      <c r="U1235" s="111">
        <v>1</v>
      </c>
      <c r="V1235" s="110">
        <f t="shared" si="271"/>
        <v>0.43561872909698995</v>
      </c>
      <c r="W1235" s="110">
        <v>0.42499999999999999</v>
      </c>
      <c r="X1235" s="110">
        <v>0.34371875000000002</v>
      </c>
      <c r="Y1235" s="110">
        <f t="shared" si="272"/>
        <v>0.34371875000000002</v>
      </c>
      <c r="Z1235" s="2" t="s">
        <v>532</v>
      </c>
      <c r="AA1235" s="2" t="s">
        <v>532</v>
      </c>
      <c r="AB1235" s="2" t="s">
        <v>532</v>
      </c>
      <c r="AC1235" s="110">
        <v>0.34371875000000002</v>
      </c>
      <c r="AD1235" s="44">
        <f t="shared" si="273"/>
        <v>0</v>
      </c>
      <c r="AE1235" s="44">
        <f t="shared" si="274"/>
        <v>0</v>
      </c>
      <c r="AF1235" s="44">
        <f t="shared" si="275"/>
        <v>0</v>
      </c>
      <c r="AG1235" s="44">
        <f t="shared" si="276"/>
        <v>15.687186262500001</v>
      </c>
      <c r="AH1235" s="44">
        <f t="shared" si="277"/>
        <v>15.687186262500001</v>
      </c>
      <c r="AI1235" s="44">
        <v>105.62805555600001</v>
      </c>
      <c r="AJ1235" s="111">
        <f t="shared" si="278"/>
        <v>0.14851344351580198</v>
      </c>
      <c r="AK1235" s="2">
        <f t="shared" si="279"/>
        <v>1737</v>
      </c>
    </row>
    <row r="1236" spans="1:37">
      <c r="A1236" s="2">
        <v>167</v>
      </c>
      <c r="B1236" s="2" t="s">
        <v>222</v>
      </c>
      <c r="C1236" s="2" t="s">
        <v>9</v>
      </c>
      <c r="D1236" s="2" t="s">
        <v>439</v>
      </c>
      <c r="E1236" s="2" t="s">
        <v>1100</v>
      </c>
      <c r="F1236" s="2" t="s">
        <v>64</v>
      </c>
      <c r="H1236" s="2" t="s">
        <v>877</v>
      </c>
      <c r="I1236" s="2">
        <v>3472</v>
      </c>
      <c r="J1236" s="2">
        <v>853</v>
      </c>
      <c r="K1236" s="110">
        <f t="shared" si="266"/>
        <v>0.24567972350230416</v>
      </c>
      <c r="L1236" s="44">
        <f t="shared" si="267"/>
        <v>0</v>
      </c>
      <c r="M1236" s="44">
        <f t="shared" si="268"/>
        <v>0</v>
      </c>
      <c r="N1236" s="44">
        <f t="shared" si="269"/>
        <v>0</v>
      </c>
      <c r="O1236" s="44">
        <f t="shared" si="270"/>
        <v>4.2649999999999997</v>
      </c>
      <c r="P1236" s="2">
        <v>646040</v>
      </c>
      <c r="Q1236" s="2">
        <v>20.768702827999999</v>
      </c>
      <c r="R1236" s="111">
        <v>0</v>
      </c>
      <c r="S1236" s="111">
        <v>0</v>
      </c>
      <c r="T1236" s="111">
        <v>0</v>
      </c>
      <c r="U1236" s="111">
        <v>1</v>
      </c>
      <c r="V1236" s="110">
        <f t="shared" si="271"/>
        <v>0.24567972350230416</v>
      </c>
      <c r="W1236" s="110">
        <v>0.42659374999999994</v>
      </c>
      <c r="X1236" s="110">
        <v>0.35912500000000003</v>
      </c>
      <c r="Y1236" s="110">
        <f t="shared" si="272"/>
        <v>0.35912500000000003</v>
      </c>
      <c r="Z1236" s="2" t="s">
        <v>532</v>
      </c>
      <c r="AA1236" s="2" t="s">
        <v>532</v>
      </c>
      <c r="AB1236" s="2" t="s">
        <v>532</v>
      </c>
      <c r="AC1236" s="110">
        <v>0.35912500000000003</v>
      </c>
      <c r="AD1236" s="44">
        <f t="shared" si="273"/>
        <v>0</v>
      </c>
      <c r="AE1236" s="44">
        <f t="shared" si="274"/>
        <v>0</v>
      </c>
      <c r="AF1236" s="44">
        <f t="shared" si="275"/>
        <v>0</v>
      </c>
      <c r="AG1236" s="44">
        <f t="shared" si="276"/>
        <v>13.417412774999999</v>
      </c>
      <c r="AH1236" s="44">
        <f t="shared" si="277"/>
        <v>13.417412774999999</v>
      </c>
      <c r="AI1236" s="44">
        <v>105.62805555600001</v>
      </c>
      <c r="AJ1236" s="111">
        <f t="shared" si="278"/>
        <v>0.12702508537503648</v>
      </c>
      <c r="AK1236" s="2">
        <f t="shared" si="279"/>
        <v>1422</v>
      </c>
    </row>
    <row r="1237" spans="1:37">
      <c r="A1237" s="2">
        <v>168</v>
      </c>
      <c r="B1237" s="2" t="s">
        <v>223</v>
      </c>
      <c r="C1237" s="2" t="s">
        <v>9</v>
      </c>
      <c r="D1237" s="2" t="s">
        <v>439</v>
      </c>
      <c r="E1237" s="2" t="s">
        <v>1100</v>
      </c>
      <c r="F1237" s="2" t="s">
        <v>64</v>
      </c>
      <c r="H1237" s="2" t="s">
        <v>877</v>
      </c>
      <c r="I1237" s="2">
        <v>2699</v>
      </c>
      <c r="J1237" s="2">
        <v>1156</v>
      </c>
      <c r="K1237" s="110">
        <f t="shared" si="266"/>
        <v>0.42830678028899594</v>
      </c>
      <c r="L1237" s="44">
        <f t="shared" si="267"/>
        <v>0</v>
      </c>
      <c r="M1237" s="44">
        <f t="shared" si="268"/>
        <v>0</v>
      </c>
      <c r="N1237" s="44">
        <f t="shared" si="269"/>
        <v>0</v>
      </c>
      <c r="O1237" s="44">
        <f t="shared" si="270"/>
        <v>5.78</v>
      </c>
      <c r="P1237" s="2">
        <v>488629</v>
      </c>
      <c r="Q1237" s="2">
        <v>28.955921670999999</v>
      </c>
      <c r="R1237" s="111">
        <v>0</v>
      </c>
      <c r="S1237" s="111">
        <v>0</v>
      </c>
      <c r="T1237" s="111">
        <v>0</v>
      </c>
      <c r="U1237" s="111">
        <v>1</v>
      </c>
      <c r="V1237" s="110">
        <f t="shared" si="271"/>
        <v>0.42830678028899594</v>
      </c>
      <c r="W1237" s="110">
        <v>0.32087499999999997</v>
      </c>
      <c r="X1237" s="110">
        <v>0.27943750000000001</v>
      </c>
      <c r="Y1237" s="110">
        <f t="shared" si="272"/>
        <v>0.27943750000000001</v>
      </c>
      <c r="Z1237" s="2" t="s">
        <v>532</v>
      </c>
      <c r="AA1237" s="2" t="s">
        <v>532</v>
      </c>
      <c r="AB1237" s="2" t="s">
        <v>532</v>
      </c>
      <c r="AC1237" s="110">
        <v>0.27943750000000001</v>
      </c>
      <c r="AD1237" s="44">
        <f t="shared" si="273"/>
        <v>0</v>
      </c>
      <c r="AE1237" s="44">
        <f t="shared" si="274"/>
        <v>0</v>
      </c>
      <c r="AF1237" s="44">
        <f t="shared" si="275"/>
        <v>0</v>
      </c>
      <c r="AG1237" s="44">
        <f t="shared" si="276"/>
        <v>14.148703050000002</v>
      </c>
      <c r="AH1237" s="44">
        <f t="shared" si="277"/>
        <v>14.148703050000002</v>
      </c>
      <c r="AI1237" s="44">
        <v>105.62805555600001</v>
      </c>
      <c r="AJ1237" s="111">
        <f t="shared" si="278"/>
        <v>0.13394834332152308</v>
      </c>
      <c r="AK1237" s="2">
        <f t="shared" si="279"/>
        <v>1927</v>
      </c>
    </row>
    <row r="1238" spans="1:37">
      <c r="A1238" s="2">
        <v>169</v>
      </c>
      <c r="B1238" s="2" t="s">
        <v>224</v>
      </c>
      <c r="C1238" s="2" t="s">
        <v>9</v>
      </c>
      <c r="D1238" s="2" t="s">
        <v>439</v>
      </c>
      <c r="E1238" s="2" t="s">
        <v>1100</v>
      </c>
      <c r="F1238" s="2" t="s">
        <v>64</v>
      </c>
      <c r="H1238" s="2" t="s">
        <v>877</v>
      </c>
      <c r="I1238" s="2">
        <v>3430</v>
      </c>
      <c r="J1238" s="2">
        <v>1225</v>
      </c>
      <c r="K1238" s="110">
        <f t="shared" si="266"/>
        <v>0.35714285714285715</v>
      </c>
      <c r="L1238" s="44">
        <f t="shared" si="267"/>
        <v>0</v>
      </c>
      <c r="M1238" s="44">
        <f t="shared" si="268"/>
        <v>0</v>
      </c>
      <c r="N1238" s="44">
        <f t="shared" si="269"/>
        <v>0.97166819925000003</v>
      </c>
      <c r="O1238" s="44">
        <f t="shared" si="270"/>
        <v>5.1533318007500002</v>
      </c>
      <c r="P1238" s="2">
        <v>1144280</v>
      </c>
      <c r="Q1238" s="2">
        <v>13.075068114</v>
      </c>
      <c r="R1238" s="111">
        <v>0</v>
      </c>
      <c r="S1238" s="111">
        <v>0</v>
      </c>
      <c r="T1238" s="111">
        <v>0.15863970599999999</v>
      </c>
      <c r="U1238" s="111">
        <v>0.84136029400000001</v>
      </c>
      <c r="V1238" s="110">
        <f t="shared" si="271"/>
        <v>0.35714285714285715</v>
      </c>
      <c r="W1238" s="110">
        <v>0.35168749999999993</v>
      </c>
      <c r="X1238" s="110">
        <v>0.27884705900000001</v>
      </c>
      <c r="Y1238" s="110">
        <f t="shared" si="272"/>
        <v>0.27884705881599997</v>
      </c>
      <c r="Z1238" s="2" t="s">
        <v>532</v>
      </c>
      <c r="AA1238" s="2" t="s">
        <v>532</v>
      </c>
      <c r="AB1238" s="2">
        <v>0.22500000000000001</v>
      </c>
      <c r="AC1238" s="110">
        <v>0.28899999999999998</v>
      </c>
      <c r="AD1238" s="44">
        <f t="shared" si="273"/>
        <v>0</v>
      </c>
      <c r="AE1238" s="44">
        <f t="shared" si="274"/>
        <v>0</v>
      </c>
      <c r="AF1238" s="44">
        <f t="shared" si="275"/>
        <v>1.91515802072175</v>
      </c>
      <c r="AG1238" s="44">
        <f t="shared" si="276"/>
        <v>13.04638092005073</v>
      </c>
      <c r="AH1238" s="44">
        <f t="shared" si="277"/>
        <v>14.961538940772479</v>
      </c>
      <c r="AI1238" s="44">
        <v>105.62805555600001</v>
      </c>
      <c r="AJ1238" s="111">
        <f t="shared" si="278"/>
        <v>0.14164360843356089</v>
      </c>
      <c r="AK1238" s="2">
        <f t="shared" si="279"/>
        <v>2042</v>
      </c>
    </row>
    <row r="1239" spans="1:37">
      <c r="A1239" s="2">
        <v>170</v>
      </c>
      <c r="B1239" s="2" t="s">
        <v>225</v>
      </c>
      <c r="C1239" s="2" t="s">
        <v>9</v>
      </c>
      <c r="D1239" s="2" t="s">
        <v>439</v>
      </c>
      <c r="E1239" s="2" t="s">
        <v>1100</v>
      </c>
      <c r="F1239" s="2" t="s">
        <v>64</v>
      </c>
      <c r="H1239" s="2" t="s">
        <v>877</v>
      </c>
      <c r="I1239" s="2">
        <v>5127</v>
      </c>
      <c r="J1239" s="2">
        <v>1210</v>
      </c>
      <c r="K1239" s="110">
        <f t="shared" si="266"/>
        <v>0.23600546128340161</v>
      </c>
      <c r="L1239" s="44">
        <f t="shared" si="267"/>
        <v>0</v>
      </c>
      <c r="M1239" s="44">
        <f t="shared" si="268"/>
        <v>0</v>
      </c>
      <c r="N1239" s="44">
        <f t="shared" si="269"/>
        <v>2.4022058851999999</v>
      </c>
      <c r="O1239" s="44">
        <f t="shared" si="270"/>
        <v>3.6477941147999995</v>
      </c>
      <c r="P1239" s="2">
        <v>2035351</v>
      </c>
      <c r="Q1239" s="2">
        <v>6.6299736420000004</v>
      </c>
      <c r="R1239" s="111">
        <v>0</v>
      </c>
      <c r="S1239" s="111">
        <v>0</v>
      </c>
      <c r="T1239" s="111">
        <v>0.39705882399999998</v>
      </c>
      <c r="U1239" s="111">
        <v>0.60294117599999997</v>
      </c>
      <c r="V1239" s="110">
        <f t="shared" si="271"/>
        <v>0.23600546128340161</v>
      </c>
      <c r="W1239" s="110">
        <v>0.31396875000000002</v>
      </c>
      <c r="X1239" s="110">
        <v>0.25461948499999998</v>
      </c>
      <c r="Y1239" s="110">
        <f t="shared" si="272"/>
        <v>0.25461948527099998</v>
      </c>
      <c r="Z1239" s="2" t="s">
        <v>532</v>
      </c>
      <c r="AA1239" s="2" t="s">
        <v>532</v>
      </c>
      <c r="AB1239" s="2">
        <v>0.22500000000000001</v>
      </c>
      <c r="AC1239" s="110">
        <v>0.27412500000000001</v>
      </c>
      <c r="AD1239" s="44">
        <f t="shared" si="273"/>
        <v>0</v>
      </c>
      <c r="AE1239" s="44">
        <f t="shared" si="274"/>
        <v>0</v>
      </c>
      <c r="AF1239" s="44">
        <f t="shared" si="275"/>
        <v>4.7347477997292007</v>
      </c>
      <c r="AG1239" s="44">
        <f t="shared" si="276"/>
        <v>8.7595756806632572</v>
      </c>
      <c r="AH1239" s="44">
        <f t="shared" si="277"/>
        <v>13.494323480392458</v>
      </c>
      <c r="AI1239" s="44">
        <v>105.62805555600001</v>
      </c>
      <c r="AJ1239" s="111">
        <f t="shared" si="278"/>
        <v>0.12775321300161846</v>
      </c>
      <c r="AK1239" s="2">
        <f t="shared" si="279"/>
        <v>2017</v>
      </c>
    </row>
    <row r="1240" spans="1:37">
      <c r="A1240" s="2">
        <v>171</v>
      </c>
      <c r="B1240" s="2" t="s">
        <v>226</v>
      </c>
      <c r="C1240" s="2" t="s">
        <v>9</v>
      </c>
      <c r="D1240" s="2" t="s">
        <v>439</v>
      </c>
      <c r="E1240" s="2" t="s">
        <v>1100</v>
      </c>
      <c r="F1240" s="2" t="s">
        <v>64</v>
      </c>
      <c r="H1240" s="2" t="s">
        <v>877</v>
      </c>
      <c r="I1240" s="2">
        <v>1549</v>
      </c>
      <c r="J1240" s="2">
        <v>573</v>
      </c>
      <c r="K1240" s="110">
        <f t="shared" si="266"/>
        <v>0.36991607488702388</v>
      </c>
      <c r="L1240" s="44">
        <f t="shared" si="267"/>
        <v>0</v>
      </c>
      <c r="M1240" s="44">
        <f t="shared" si="268"/>
        <v>0</v>
      </c>
      <c r="N1240" s="44">
        <f t="shared" si="269"/>
        <v>0</v>
      </c>
      <c r="O1240" s="44">
        <f t="shared" si="270"/>
        <v>2.8650000000000002</v>
      </c>
      <c r="P1240" s="2">
        <v>404068</v>
      </c>
      <c r="Q1240" s="2">
        <v>22.008936197000001</v>
      </c>
      <c r="R1240" s="111">
        <v>0</v>
      </c>
      <c r="S1240" s="111">
        <v>0</v>
      </c>
      <c r="T1240" s="111">
        <v>0</v>
      </c>
      <c r="U1240" s="111">
        <v>1</v>
      </c>
      <c r="V1240" s="110">
        <f t="shared" si="271"/>
        <v>0.36991607488702388</v>
      </c>
      <c r="W1240" s="110">
        <v>0.40587500000000004</v>
      </c>
      <c r="X1240" s="110">
        <v>0.35434375000000001</v>
      </c>
      <c r="Y1240" s="110">
        <f t="shared" si="272"/>
        <v>0.35434375000000001</v>
      </c>
      <c r="Z1240" s="2" t="s">
        <v>532</v>
      </c>
      <c r="AA1240" s="2" t="s">
        <v>532</v>
      </c>
      <c r="AB1240" s="2" t="s">
        <v>532</v>
      </c>
      <c r="AC1240" s="110">
        <v>0.35434375000000001</v>
      </c>
      <c r="AD1240" s="44">
        <f t="shared" si="273"/>
        <v>0</v>
      </c>
      <c r="AE1240" s="44">
        <f t="shared" si="274"/>
        <v>0</v>
      </c>
      <c r="AF1240" s="44">
        <f t="shared" si="275"/>
        <v>0</v>
      </c>
      <c r="AG1240" s="44">
        <f t="shared" si="276"/>
        <v>8.8931068312500017</v>
      </c>
      <c r="AH1240" s="44">
        <f t="shared" si="277"/>
        <v>8.8931068312500017</v>
      </c>
      <c r="AI1240" s="44">
        <v>105.62805555600001</v>
      </c>
      <c r="AJ1240" s="111">
        <f t="shared" si="278"/>
        <v>8.4192658706428725E-2</v>
      </c>
      <c r="AK1240" s="2">
        <f t="shared" si="279"/>
        <v>955</v>
      </c>
    </row>
    <row r="1241" spans="1:37">
      <c r="A1241" s="2">
        <v>172</v>
      </c>
      <c r="B1241" s="2" t="s">
        <v>227</v>
      </c>
      <c r="C1241" s="2" t="s">
        <v>9</v>
      </c>
      <c r="D1241" s="2" t="s">
        <v>439</v>
      </c>
      <c r="E1241" s="2" t="s">
        <v>1100</v>
      </c>
      <c r="F1241" s="2" t="s">
        <v>64</v>
      </c>
      <c r="H1241" s="2" t="s">
        <v>877</v>
      </c>
      <c r="I1241" s="2">
        <v>1442</v>
      </c>
      <c r="J1241" s="2">
        <v>329</v>
      </c>
      <c r="K1241" s="110">
        <f t="shared" si="266"/>
        <v>0.22815533980582525</v>
      </c>
      <c r="L1241" s="44">
        <f t="shared" si="267"/>
        <v>0</v>
      </c>
      <c r="M1241" s="44">
        <f t="shared" si="268"/>
        <v>0</v>
      </c>
      <c r="N1241" s="44">
        <f t="shared" si="269"/>
        <v>0</v>
      </c>
      <c r="O1241" s="44">
        <f t="shared" si="270"/>
        <v>1.645</v>
      </c>
      <c r="P1241" s="2">
        <v>1273613</v>
      </c>
      <c r="Q1241" s="2">
        <v>3.6058721980000001</v>
      </c>
      <c r="R1241" s="111">
        <v>0</v>
      </c>
      <c r="S1241" s="111">
        <v>0</v>
      </c>
      <c r="T1241" s="111">
        <v>0</v>
      </c>
      <c r="U1241" s="111">
        <v>1</v>
      </c>
      <c r="V1241" s="110">
        <f t="shared" si="271"/>
        <v>0.22815533980582525</v>
      </c>
      <c r="W1241" s="110">
        <v>0.35646875</v>
      </c>
      <c r="X1241" s="110">
        <v>0.31869687499999999</v>
      </c>
      <c r="Y1241" s="110">
        <f t="shared" si="272"/>
        <v>0.31869687499999999</v>
      </c>
      <c r="Z1241" s="2" t="s">
        <v>532</v>
      </c>
      <c r="AA1241" s="2" t="s">
        <v>532</v>
      </c>
      <c r="AB1241" s="2" t="s">
        <v>532</v>
      </c>
      <c r="AC1241" s="110">
        <v>0.31869687499999999</v>
      </c>
      <c r="AD1241" s="44">
        <f t="shared" si="273"/>
        <v>0</v>
      </c>
      <c r="AE1241" s="44">
        <f t="shared" si="274"/>
        <v>0</v>
      </c>
      <c r="AF1241" s="44">
        <f t="shared" si="275"/>
        <v>0</v>
      </c>
      <c r="AG1241" s="44">
        <f t="shared" si="276"/>
        <v>4.5924857081250003</v>
      </c>
      <c r="AH1241" s="44">
        <f t="shared" si="277"/>
        <v>4.5924857081250003</v>
      </c>
      <c r="AI1241" s="44">
        <v>105.62805555600001</v>
      </c>
      <c r="AJ1241" s="111">
        <f t="shared" si="278"/>
        <v>4.3477896889716365E-2</v>
      </c>
      <c r="AK1241" s="2">
        <f t="shared" si="279"/>
        <v>548</v>
      </c>
    </row>
    <row r="1242" spans="1:37">
      <c r="A1242" s="2">
        <v>173</v>
      </c>
      <c r="B1242" s="2" t="s">
        <v>228</v>
      </c>
      <c r="C1242" s="2" t="s">
        <v>9</v>
      </c>
      <c r="D1242" s="2" t="s">
        <v>439</v>
      </c>
      <c r="E1242" s="2" t="s">
        <v>1100</v>
      </c>
      <c r="F1242" s="2" t="s">
        <v>64</v>
      </c>
      <c r="H1242" s="2" t="s">
        <v>877</v>
      </c>
      <c r="I1242" s="2">
        <v>2813</v>
      </c>
      <c r="J1242" s="2">
        <v>658</v>
      </c>
      <c r="K1242" s="110">
        <f t="shared" si="266"/>
        <v>0.23391397084962673</v>
      </c>
      <c r="L1242" s="44">
        <f t="shared" si="267"/>
        <v>0</v>
      </c>
      <c r="M1242" s="44">
        <f t="shared" si="268"/>
        <v>0</v>
      </c>
      <c r="N1242" s="44">
        <f t="shared" si="269"/>
        <v>0</v>
      </c>
      <c r="O1242" s="44">
        <f t="shared" si="270"/>
        <v>3.29</v>
      </c>
      <c r="P1242" s="2">
        <v>2784854</v>
      </c>
      <c r="Q1242" s="2">
        <v>4.0409535160000001</v>
      </c>
      <c r="R1242" s="111">
        <v>0</v>
      </c>
      <c r="S1242" s="111">
        <v>0</v>
      </c>
      <c r="T1242" s="111">
        <v>0</v>
      </c>
      <c r="U1242" s="111">
        <v>1</v>
      </c>
      <c r="V1242" s="110">
        <f t="shared" si="271"/>
        <v>0.23391397084962673</v>
      </c>
      <c r="W1242" s="110">
        <v>0.45103124999999999</v>
      </c>
      <c r="X1242" s="110">
        <v>0.39046874999999998</v>
      </c>
      <c r="Y1242" s="110">
        <f t="shared" si="272"/>
        <v>0.39046874999999998</v>
      </c>
      <c r="Z1242" s="2" t="s">
        <v>532</v>
      </c>
      <c r="AA1242" s="2" t="s">
        <v>532</v>
      </c>
      <c r="AB1242" s="2" t="s">
        <v>532</v>
      </c>
      <c r="AC1242" s="110">
        <v>0.39046874999999998</v>
      </c>
      <c r="AD1242" s="44">
        <f t="shared" si="273"/>
        <v>0</v>
      </c>
      <c r="AE1242" s="44">
        <f t="shared" si="274"/>
        <v>0</v>
      </c>
      <c r="AF1242" s="44">
        <f t="shared" si="275"/>
        <v>0</v>
      </c>
      <c r="AG1242" s="44">
        <f t="shared" si="276"/>
        <v>11.253465562499999</v>
      </c>
      <c r="AH1242" s="44">
        <f t="shared" si="277"/>
        <v>11.253465562499999</v>
      </c>
      <c r="AI1242" s="44">
        <v>105.62805555600001</v>
      </c>
      <c r="AJ1242" s="111">
        <f t="shared" si="278"/>
        <v>0.10653860381377404</v>
      </c>
      <c r="AK1242" s="2">
        <f t="shared" si="279"/>
        <v>1097</v>
      </c>
    </row>
    <row r="1243" spans="1:37">
      <c r="A1243" s="2">
        <v>174</v>
      </c>
      <c r="B1243" s="2" t="s">
        <v>229</v>
      </c>
      <c r="C1243" s="2" t="s">
        <v>9</v>
      </c>
      <c r="D1243" s="2" t="s">
        <v>439</v>
      </c>
      <c r="E1243" s="2" t="s">
        <v>1100</v>
      </c>
      <c r="F1243" s="2" t="s">
        <v>64</v>
      </c>
      <c r="H1243" s="2" t="s">
        <v>877</v>
      </c>
      <c r="I1243" s="2">
        <v>3034</v>
      </c>
      <c r="J1243" s="2">
        <v>666</v>
      </c>
      <c r="K1243" s="110">
        <f t="shared" si="266"/>
        <v>0.21951219512195122</v>
      </c>
      <c r="L1243" s="44">
        <f t="shared" si="267"/>
        <v>0</v>
      </c>
      <c r="M1243" s="44">
        <f t="shared" si="268"/>
        <v>0</v>
      </c>
      <c r="N1243" s="44">
        <f t="shared" si="269"/>
        <v>0</v>
      </c>
      <c r="O1243" s="44">
        <f t="shared" si="270"/>
        <v>3.33</v>
      </c>
      <c r="P1243" s="2">
        <v>3622303</v>
      </c>
      <c r="Q1243" s="2">
        <v>2.6640438739999999</v>
      </c>
      <c r="R1243" s="111">
        <v>0</v>
      </c>
      <c r="S1243" s="111">
        <v>0</v>
      </c>
      <c r="T1243" s="111">
        <v>0</v>
      </c>
      <c r="U1243" s="111">
        <v>1</v>
      </c>
      <c r="V1243" s="110">
        <f t="shared" si="271"/>
        <v>0.21951219512195122</v>
      </c>
      <c r="W1243" s="110">
        <v>0.37665624999999997</v>
      </c>
      <c r="X1243" s="110">
        <v>0.33080937500000002</v>
      </c>
      <c r="Y1243" s="110">
        <f t="shared" si="272"/>
        <v>0.33080937500000002</v>
      </c>
      <c r="Z1243" s="2" t="s">
        <v>532</v>
      </c>
      <c r="AA1243" s="2" t="s">
        <v>532</v>
      </c>
      <c r="AB1243" s="2" t="s">
        <v>532</v>
      </c>
      <c r="AC1243" s="110">
        <v>0.33080937500000002</v>
      </c>
      <c r="AD1243" s="44">
        <f t="shared" si="273"/>
        <v>0</v>
      </c>
      <c r="AE1243" s="44">
        <f t="shared" si="274"/>
        <v>0</v>
      </c>
      <c r="AF1243" s="44">
        <f t="shared" si="275"/>
        <v>0</v>
      </c>
      <c r="AG1243" s="44">
        <f t="shared" si="276"/>
        <v>9.6499741162500001</v>
      </c>
      <c r="AH1243" s="44">
        <f t="shared" si="277"/>
        <v>9.6499741162500001</v>
      </c>
      <c r="AI1243" s="44">
        <v>105.62805555600001</v>
      </c>
      <c r="AJ1243" s="111">
        <f t="shared" si="278"/>
        <v>9.1358058855243701E-2</v>
      </c>
      <c r="AK1243" s="2">
        <f t="shared" si="279"/>
        <v>1110</v>
      </c>
    </row>
    <row r="1244" spans="1:37">
      <c r="A1244" s="2">
        <v>175</v>
      </c>
      <c r="B1244" s="2" t="s">
        <v>230</v>
      </c>
      <c r="C1244" s="2" t="s">
        <v>9</v>
      </c>
      <c r="D1244" s="2" t="s">
        <v>439</v>
      </c>
      <c r="E1244" s="2" t="s">
        <v>1100</v>
      </c>
      <c r="F1244" s="2" t="s">
        <v>64</v>
      </c>
      <c r="H1244" s="2" t="s">
        <v>877</v>
      </c>
      <c r="I1244" s="2">
        <v>1781</v>
      </c>
      <c r="J1244" s="2">
        <v>640</v>
      </c>
      <c r="K1244" s="110">
        <f t="shared" si="266"/>
        <v>0.35934868051656371</v>
      </c>
      <c r="L1244" s="44">
        <f t="shared" si="267"/>
        <v>0</v>
      </c>
      <c r="M1244" s="44">
        <f t="shared" si="268"/>
        <v>0</v>
      </c>
      <c r="N1244" s="44">
        <f t="shared" si="269"/>
        <v>0</v>
      </c>
      <c r="O1244" s="44">
        <f t="shared" si="270"/>
        <v>3.2</v>
      </c>
      <c r="P1244" s="2">
        <v>381252</v>
      </c>
      <c r="Q1244" s="2">
        <v>24.323146895000001</v>
      </c>
      <c r="R1244" s="111">
        <v>0</v>
      </c>
      <c r="S1244" s="111">
        <v>0</v>
      </c>
      <c r="T1244" s="111">
        <v>0</v>
      </c>
      <c r="U1244" s="111">
        <v>1</v>
      </c>
      <c r="V1244" s="110">
        <f t="shared" si="271"/>
        <v>0.35934868051656371</v>
      </c>
      <c r="W1244" s="110">
        <v>0.37665624999999997</v>
      </c>
      <c r="X1244" s="110">
        <v>0.33080937500000002</v>
      </c>
      <c r="Y1244" s="110">
        <f t="shared" si="272"/>
        <v>0.33080937500000002</v>
      </c>
      <c r="Z1244" s="2" t="s">
        <v>532</v>
      </c>
      <c r="AA1244" s="2" t="s">
        <v>532</v>
      </c>
      <c r="AB1244" s="2" t="s">
        <v>532</v>
      </c>
      <c r="AC1244" s="110">
        <v>0.33080937500000002</v>
      </c>
      <c r="AD1244" s="44">
        <f t="shared" si="273"/>
        <v>0</v>
      </c>
      <c r="AE1244" s="44">
        <f t="shared" si="274"/>
        <v>0</v>
      </c>
      <c r="AF1244" s="44">
        <f t="shared" si="275"/>
        <v>0</v>
      </c>
      <c r="AG1244" s="44">
        <f t="shared" si="276"/>
        <v>9.2732483999999999</v>
      </c>
      <c r="AH1244" s="44">
        <f t="shared" si="277"/>
        <v>9.2732483999999999</v>
      </c>
      <c r="AI1244" s="44">
        <v>105.62805555600001</v>
      </c>
      <c r="AJ1244" s="111">
        <f t="shared" si="278"/>
        <v>8.779152802906301E-2</v>
      </c>
      <c r="AK1244" s="2">
        <f t="shared" si="279"/>
        <v>1067</v>
      </c>
    </row>
    <row r="1245" spans="1:37">
      <c r="A1245" s="2">
        <v>176</v>
      </c>
      <c r="B1245" s="2" t="s">
        <v>231</v>
      </c>
      <c r="C1245" s="2" t="s">
        <v>9</v>
      </c>
      <c r="D1245" s="2" t="s">
        <v>439</v>
      </c>
      <c r="E1245" s="2" t="s">
        <v>1100</v>
      </c>
      <c r="F1245" s="2" t="s">
        <v>64</v>
      </c>
      <c r="H1245" s="2" t="s">
        <v>877</v>
      </c>
      <c r="I1245" s="2">
        <v>4995</v>
      </c>
      <c r="J1245" s="2">
        <v>990</v>
      </c>
      <c r="K1245" s="110">
        <f t="shared" si="266"/>
        <v>0.1981981981981982</v>
      </c>
      <c r="L1245" s="44">
        <f t="shared" si="267"/>
        <v>0</v>
      </c>
      <c r="M1245" s="44">
        <f t="shared" si="268"/>
        <v>0</v>
      </c>
      <c r="N1245" s="44">
        <f t="shared" si="269"/>
        <v>0</v>
      </c>
      <c r="O1245" s="44">
        <f t="shared" si="270"/>
        <v>4.95</v>
      </c>
      <c r="P1245" s="2">
        <v>2498749</v>
      </c>
      <c r="Q1245" s="2">
        <v>5.53050102</v>
      </c>
      <c r="R1245" s="111">
        <v>0</v>
      </c>
      <c r="S1245" s="111">
        <v>0</v>
      </c>
      <c r="T1245" s="111">
        <v>0</v>
      </c>
      <c r="U1245" s="111">
        <v>1</v>
      </c>
      <c r="V1245" s="110">
        <f t="shared" si="271"/>
        <v>0.1981981981981982</v>
      </c>
      <c r="W1245" s="110">
        <v>0.35646875</v>
      </c>
      <c r="X1245" s="110">
        <v>0.31869687499999999</v>
      </c>
      <c r="Y1245" s="110">
        <f t="shared" si="272"/>
        <v>0.31869687499999999</v>
      </c>
      <c r="Z1245" s="2" t="s">
        <v>532</v>
      </c>
      <c r="AA1245" s="2" t="s">
        <v>532</v>
      </c>
      <c r="AB1245" s="2" t="s">
        <v>532</v>
      </c>
      <c r="AC1245" s="110">
        <v>0.31869687499999999</v>
      </c>
      <c r="AD1245" s="44">
        <f t="shared" si="273"/>
        <v>0</v>
      </c>
      <c r="AE1245" s="44">
        <f t="shared" si="274"/>
        <v>0</v>
      </c>
      <c r="AF1245" s="44">
        <f t="shared" si="275"/>
        <v>0</v>
      </c>
      <c r="AG1245" s="44">
        <f t="shared" si="276"/>
        <v>13.819333893750001</v>
      </c>
      <c r="AH1245" s="44">
        <f t="shared" si="277"/>
        <v>13.819333893750001</v>
      </c>
      <c r="AI1245" s="44">
        <v>105.62805555600001</v>
      </c>
      <c r="AJ1245" s="111">
        <f t="shared" si="278"/>
        <v>0.13083014565598541</v>
      </c>
      <c r="AK1245" s="2">
        <f t="shared" si="279"/>
        <v>1650</v>
      </c>
    </row>
    <row r="1246" spans="1:37">
      <c r="A1246" s="2">
        <v>177</v>
      </c>
      <c r="B1246" s="2" t="s">
        <v>232</v>
      </c>
      <c r="C1246" s="2" t="s">
        <v>9</v>
      </c>
      <c r="D1246" s="2" t="s">
        <v>439</v>
      </c>
      <c r="E1246" s="2" t="s">
        <v>1100</v>
      </c>
      <c r="F1246" s="2" t="s">
        <v>64</v>
      </c>
      <c r="H1246" s="2" t="s">
        <v>877</v>
      </c>
      <c r="I1246" s="2">
        <v>2214</v>
      </c>
      <c r="J1246" s="2">
        <v>431</v>
      </c>
      <c r="K1246" s="110">
        <f t="shared" si="266"/>
        <v>0.19467028003613371</v>
      </c>
      <c r="L1246" s="44">
        <f t="shared" si="267"/>
        <v>0</v>
      </c>
      <c r="M1246" s="44">
        <f t="shared" si="268"/>
        <v>0</v>
      </c>
      <c r="N1246" s="44">
        <f t="shared" si="269"/>
        <v>2.1549999999999998</v>
      </c>
      <c r="O1246" s="44">
        <f t="shared" si="270"/>
        <v>0</v>
      </c>
      <c r="P1246" s="2">
        <v>1116260</v>
      </c>
      <c r="Q1246" s="2">
        <v>3.805121567</v>
      </c>
      <c r="R1246" s="111">
        <v>0</v>
      </c>
      <c r="S1246" s="111">
        <v>0</v>
      </c>
      <c r="T1246" s="111">
        <v>1</v>
      </c>
      <c r="U1246" s="111">
        <v>0</v>
      </c>
      <c r="V1246" s="110">
        <f t="shared" si="271"/>
        <v>0.19467028003613371</v>
      </c>
      <c r="W1246" s="110">
        <v>0.24862499999999998</v>
      </c>
      <c r="X1246" s="110">
        <v>0.22500000000000001</v>
      </c>
      <c r="Y1246" s="110">
        <f t="shared" si="272"/>
        <v>0.22500000000000001</v>
      </c>
      <c r="Z1246" s="2" t="s">
        <v>532</v>
      </c>
      <c r="AA1246" s="2" t="s">
        <v>532</v>
      </c>
      <c r="AB1246" s="2">
        <v>0.22500000000000001</v>
      </c>
      <c r="AC1246" s="110"/>
      <c r="AD1246" s="44">
        <f t="shared" si="273"/>
        <v>0</v>
      </c>
      <c r="AE1246" s="44">
        <f t="shared" si="274"/>
        <v>0</v>
      </c>
      <c r="AF1246" s="44">
        <f t="shared" si="275"/>
        <v>4.2475049999999994</v>
      </c>
      <c r="AG1246" s="44">
        <f t="shared" si="276"/>
        <v>0</v>
      </c>
      <c r="AH1246" s="44">
        <f t="shared" si="277"/>
        <v>4.2475049999999994</v>
      </c>
      <c r="AI1246" s="44">
        <v>105.62805555600001</v>
      </c>
      <c r="AJ1246" s="111">
        <f t="shared" si="278"/>
        <v>4.0211901825156035E-2</v>
      </c>
      <c r="AK1246" s="2">
        <f t="shared" si="279"/>
        <v>718</v>
      </c>
    </row>
    <row r="1247" spans="1:37">
      <c r="A1247" s="2">
        <v>178</v>
      </c>
      <c r="B1247" s="2" t="s">
        <v>233</v>
      </c>
      <c r="C1247" s="2" t="s">
        <v>8</v>
      </c>
      <c r="D1247" s="2" t="s">
        <v>440</v>
      </c>
      <c r="E1247" s="2" t="s">
        <v>1100</v>
      </c>
      <c r="F1247" s="2" t="s">
        <v>64</v>
      </c>
      <c r="H1247" s="2" t="s">
        <v>877</v>
      </c>
      <c r="I1247" s="2">
        <v>18215</v>
      </c>
      <c r="J1247" s="2">
        <v>1134</v>
      </c>
      <c r="K1247" s="110">
        <f t="shared" si="266"/>
        <v>6.2256382102662641E-2</v>
      </c>
      <c r="L1247" s="44">
        <f t="shared" si="267"/>
        <v>0</v>
      </c>
      <c r="M1247" s="44">
        <f t="shared" si="268"/>
        <v>0</v>
      </c>
      <c r="N1247" s="44">
        <f t="shared" si="269"/>
        <v>2.7718049526300002</v>
      </c>
      <c r="O1247" s="44">
        <f t="shared" si="270"/>
        <v>2.8981950473700002</v>
      </c>
      <c r="P1247" s="2">
        <v>2479350</v>
      </c>
      <c r="Q1247" s="2">
        <v>4.9452134890000004</v>
      </c>
      <c r="R1247" s="111">
        <v>0</v>
      </c>
      <c r="S1247" s="111">
        <v>0</v>
      </c>
      <c r="T1247" s="111">
        <v>0.488854489</v>
      </c>
      <c r="U1247" s="111">
        <v>0.51114551100000005</v>
      </c>
      <c r="V1247" s="110">
        <f t="shared" si="271"/>
        <v>6.2256382102662641E-2</v>
      </c>
      <c r="W1247" s="110">
        <v>0.28581249999999997</v>
      </c>
      <c r="X1247" s="110">
        <v>0.24685147099999999</v>
      </c>
      <c r="Y1247" s="110">
        <f t="shared" si="272"/>
        <v>0.24685147059524998</v>
      </c>
      <c r="Z1247" s="2" t="s">
        <v>532</v>
      </c>
      <c r="AA1247" s="2" t="s">
        <v>532</v>
      </c>
      <c r="AB1247" s="2">
        <v>0.22500000000000001</v>
      </c>
      <c r="AC1247" s="110">
        <v>0.26774999999999999</v>
      </c>
      <c r="AD1247" s="44">
        <f t="shared" si="273"/>
        <v>0</v>
      </c>
      <c r="AE1247" s="44">
        <f t="shared" si="274"/>
        <v>0</v>
      </c>
      <c r="AF1247" s="44">
        <f t="shared" si="275"/>
        <v>5.4632275616337305</v>
      </c>
      <c r="AG1247" s="44">
        <f t="shared" si="276"/>
        <v>6.7976875016558616</v>
      </c>
      <c r="AH1247" s="44">
        <f t="shared" si="277"/>
        <v>12.260915063289591</v>
      </c>
      <c r="AI1247" s="44">
        <v>132.838888889</v>
      </c>
      <c r="AJ1247" s="111">
        <f t="shared" si="278"/>
        <v>9.2299138948194567E-2</v>
      </c>
      <c r="AK1247" s="2">
        <f t="shared" si="279"/>
        <v>1890</v>
      </c>
    </row>
    <row r="1248" spans="1:37">
      <c r="A1248" s="2">
        <v>179</v>
      </c>
      <c r="B1248" s="2" t="s">
        <v>234</v>
      </c>
      <c r="C1248" s="2" t="s">
        <v>8</v>
      </c>
      <c r="D1248" s="2" t="s">
        <v>440</v>
      </c>
      <c r="E1248" s="2" t="s">
        <v>1100</v>
      </c>
      <c r="F1248" s="2" t="s">
        <v>64</v>
      </c>
      <c r="H1248" s="2" t="s">
        <v>877</v>
      </c>
      <c r="I1248" s="2">
        <v>35533</v>
      </c>
      <c r="J1248" s="2">
        <v>1858</v>
      </c>
      <c r="K1248" s="110">
        <f t="shared" si="266"/>
        <v>5.2289421101511274E-2</v>
      </c>
      <c r="L1248" s="44">
        <f t="shared" si="267"/>
        <v>0</v>
      </c>
      <c r="M1248" s="44">
        <f t="shared" si="268"/>
        <v>0</v>
      </c>
      <c r="N1248" s="44">
        <f t="shared" si="269"/>
        <v>2.8545897851800004</v>
      </c>
      <c r="O1248" s="44">
        <f t="shared" si="270"/>
        <v>6.4354102148200001</v>
      </c>
      <c r="P1248" s="2">
        <v>5323267</v>
      </c>
      <c r="Q1248" s="2">
        <v>3.953717862</v>
      </c>
      <c r="R1248" s="111">
        <v>0</v>
      </c>
      <c r="S1248" s="111">
        <v>0</v>
      </c>
      <c r="T1248" s="111">
        <v>0.30727554200000001</v>
      </c>
      <c r="U1248" s="111">
        <v>0.69272445800000004</v>
      </c>
      <c r="V1248" s="110">
        <f t="shared" si="271"/>
        <v>5.2289421101511274E-2</v>
      </c>
      <c r="W1248" s="110">
        <v>0.29112500000000002</v>
      </c>
      <c r="X1248" s="110">
        <v>0.25862118899999997</v>
      </c>
      <c r="Y1248" s="110">
        <f t="shared" si="272"/>
        <v>0.25862118899163067</v>
      </c>
      <c r="Z1248" s="2" t="s">
        <v>532</v>
      </c>
      <c r="AA1248" s="2" t="s">
        <v>532</v>
      </c>
      <c r="AB1248" s="2">
        <v>0.22500000000000001</v>
      </c>
      <c r="AC1248" s="110">
        <v>0.27353472200000001</v>
      </c>
      <c r="AD1248" s="44">
        <f t="shared" si="273"/>
        <v>0</v>
      </c>
      <c r="AE1248" s="44">
        <f t="shared" si="274"/>
        <v>0</v>
      </c>
      <c r="AF1248" s="44">
        <f t="shared" si="275"/>
        <v>5.6263964665897799</v>
      </c>
      <c r="AG1248" s="44">
        <f t="shared" si="276"/>
        <v>15.42029934202472</v>
      </c>
      <c r="AH1248" s="44">
        <f t="shared" si="277"/>
        <v>21.046695808614501</v>
      </c>
      <c r="AI1248" s="44">
        <v>132.838888889</v>
      </c>
      <c r="AJ1248" s="111">
        <f t="shared" si="278"/>
        <v>0.15843775858589942</v>
      </c>
      <c r="AK1248" s="2">
        <f t="shared" si="279"/>
        <v>3097</v>
      </c>
    </row>
    <row r="1249" spans="1:37">
      <c r="A1249" s="2">
        <v>180</v>
      </c>
      <c r="B1249" s="2" t="s">
        <v>235</v>
      </c>
      <c r="C1249" s="2" t="s">
        <v>8</v>
      </c>
      <c r="D1249" s="2" t="s">
        <v>440</v>
      </c>
      <c r="E1249" s="2" t="s">
        <v>1100</v>
      </c>
      <c r="F1249" s="2" t="s">
        <v>64</v>
      </c>
      <c r="H1249" s="2" t="s">
        <v>877</v>
      </c>
      <c r="I1249" s="2">
        <v>15179</v>
      </c>
      <c r="J1249" s="2">
        <v>484</v>
      </c>
      <c r="K1249" s="110">
        <f t="shared" si="266"/>
        <v>3.1886158508465642E-2</v>
      </c>
      <c r="L1249" s="44">
        <f t="shared" si="267"/>
        <v>0.47910661721999998</v>
      </c>
      <c r="M1249" s="44">
        <f t="shared" si="268"/>
        <v>0.71176470573999995</v>
      </c>
      <c r="N1249" s="44">
        <f t="shared" si="269"/>
        <v>0.90808533265999991</v>
      </c>
      <c r="O1249" s="44">
        <f t="shared" si="270"/>
        <v>0.32104334437999998</v>
      </c>
      <c r="P1249" s="2">
        <v>3330031</v>
      </c>
      <c r="Q1249" s="2">
        <v>0.75418666599999995</v>
      </c>
      <c r="R1249" s="111">
        <v>0.19797794099999999</v>
      </c>
      <c r="S1249" s="111">
        <v>0.29411764699999998</v>
      </c>
      <c r="T1249" s="111">
        <v>0.375241873</v>
      </c>
      <c r="U1249" s="111">
        <v>0.132662539</v>
      </c>
      <c r="V1249" s="110">
        <f t="shared" si="271"/>
        <v>1.6195120588181039E-2</v>
      </c>
      <c r="W1249" s="110">
        <v>0.25659375000000001</v>
      </c>
      <c r="X1249" s="110">
        <v>0.23325215699999999</v>
      </c>
      <c r="Y1249" s="110">
        <f t="shared" si="272"/>
        <v>0.18973818211653123</v>
      </c>
      <c r="Z1249" s="2">
        <v>0.1</v>
      </c>
      <c r="AA1249" s="2">
        <v>0.17499999999999999</v>
      </c>
      <c r="AB1249" s="2">
        <v>0.22500000000000001</v>
      </c>
      <c r="AC1249" s="110">
        <v>0.25659375000000001</v>
      </c>
      <c r="AD1249" s="44">
        <f t="shared" si="273"/>
        <v>0.41969739668472</v>
      </c>
      <c r="AE1249" s="44">
        <f t="shared" si="274"/>
        <v>1.0911352938994199</v>
      </c>
      <c r="AF1249" s="44">
        <f t="shared" si="275"/>
        <v>1.7898361906728599</v>
      </c>
      <c r="AG1249" s="44">
        <f t="shared" si="276"/>
        <v>0.72162878906776928</v>
      </c>
      <c r="AH1249" s="44">
        <f t="shared" si="277"/>
        <v>2.5114649797406292</v>
      </c>
      <c r="AI1249" s="44">
        <v>132.838888889</v>
      </c>
      <c r="AJ1249" s="111">
        <f t="shared" si="278"/>
        <v>1.8906097459451095E-2</v>
      </c>
      <c r="AK1249" s="2">
        <f t="shared" si="279"/>
        <v>410</v>
      </c>
    </row>
    <row r="1250" spans="1:37">
      <c r="A1250" s="2">
        <v>181</v>
      </c>
      <c r="B1250" s="2" t="s">
        <v>236</v>
      </c>
      <c r="C1250" s="2" t="s">
        <v>8</v>
      </c>
      <c r="D1250" s="2" t="s">
        <v>440</v>
      </c>
      <c r="E1250" s="2" t="s">
        <v>1100</v>
      </c>
      <c r="F1250" s="2" t="s">
        <v>64</v>
      </c>
      <c r="H1250" s="2" t="s">
        <v>877</v>
      </c>
      <c r="I1250" s="2">
        <v>12329</v>
      </c>
      <c r="J1250" s="2">
        <v>78</v>
      </c>
      <c r="K1250" s="110">
        <f t="shared" si="266"/>
        <v>6.3265471652202126E-3</v>
      </c>
      <c r="L1250" s="44">
        <f t="shared" si="267"/>
        <v>0</v>
      </c>
      <c r="M1250" s="44">
        <f t="shared" si="268"/>
        <v>8.5251050429999989E-2</v>
      </c>
      <c r="N1250" s="44">
        <f t="shared" si="269"/>
        <v>0.23280287121000001</v>
      </c>
      <c r="O1250" s="44">
        <f t="shared" si="270"/>
        <v>7.1946078359999999E-2</v>
      </c>
      <c r="P1250" s="2">
        <v>4520567</v>
      </c>
      <c r="Q1250" s="2">
        <v>0.13861066699999999</v>
      </c>
      <c r="R1250" s="111">
        <v>0</v>
      </c>
      <c r="S1250" s="111">
        <v>0.218592437</v>
      </c>
      <c r="T1250" s="111">
        <v>0.59693043899999998</v>
      </c>
      <c r="U1250" s="111">
        <v>0.18447712399999999</v>
      </c>
      <c r="V1250" s="110">
        <f t="shared" si="271"/>
        <v>4.9436118025792839E-3</v>
      </c>
      <c r="W1250" s="110">
        <v>0.26615624999999998</v>
      </c>
      <c r="X1250" s="110">
        <v>0.23471629499999999</v>
      </c>
      <c r="Y1250" s="110">
        <f t="shared" si="272"/>
        <v>0.22166276478462499</v>
      </c>
      <c r="Z1250" s="2" t="s">
        <v>532</v>
      </c>
      <c r="AA1250" s="2">
        <v>0.17499999999999999</v>
      </c>
      <c r="AB1250" s="2">
        <v>0.22500000000000001</v>
      </c>
      <c r="AC1250" s="110">
        <v>0.26615624999999998</v>
      </c>
      <c r="AD1250" s="44">
        <f t="shared" si="273"/>
        <v>0</v>
      </c>
      <c r="AE1250" s="44">
        <f t="shared" si="274"/>
        <v>0.13068986030918997</v>
      </c>
      <c r="AF1250" s="44">
        <f t="shared" si="275"/>
        <v>0.45885445915491002</v>
      </c>
      <c r="AG1250" s="44">
        <f t="shared" si="276"/>
        <v>0.16774435014609285</v>
      </c>
      <c r="AH1250" s="44">
        <f t="shared" si="277"/>
        <v>0.62659880930100287</v>
      </c>
      <c r="AI1250" s="44">
        <v>132.838888889</v>
      </c>
      <c r="AJ1250" s="111">
        <f t="shared" si="278"/>
        <v>4.7169832158456852E-3</v>
      </c>
      <c r="AK1250" s="2">
        <f t="shared" si="279"/>
        <v>102</v>
      </c>
    </row>
    <row r="1251" spans="1:37">
      <c r="A1251" s="2">
        <v>182</v>
      </c>
      <c r="B1251" s="2" t="s">
        <v>237</v>
      </c>
      <c r="C1251" s="2" t="s">
        <v>8</v>
      </c>
      <c r="D1251" s="2" t="s">
        <v>440</v>
      </c>
      <c r="E1251" s="2" t="s">
        <v>1100</v>
      </c>
      <c r="F1251" s="2" t="s">
        <v>64</v>
      </c>
      <c r="H1251" s="2" t="s">
        <v>877</v>
      </c>
      <c r="I1251" s="2">
        <v>25117</v>
      </c>
      <c r="J1251" s="2">
        <v>2432</v>
      </c>
      <c r="K1251" s="110">
        <f t="shared" si="266"/>
        <v>9.6826850340406889E-2</v>
      </c>
      <c r="L1251" s="44">
        <f t="shared" si="267"/>
        <v>0</v>
      </c>
      <c r="M1251" s="44">
        <f t="shared" si="268"/>
        <v>0</v>
      </c>
      <c r="N1251" s="44">
        <f t="shared" si="269"/>
        <v>1.5294671315200001</v>
      </c>
      <c r="O1251" s="44">
        <f t="shared" si="270"/>
        <v>10.630532868480001</v>
      </c>
      <c r="P1251" s="2">
        <v>2118528</v>
      </c>
      <c r="Q1251" s="2">
        <v>13.495937843</v>
      </c>
      <c r="R1251" s="111">
        <v>0</v>
      </c>
      <c r="S1251" s="111">
        <v>0</v>
      </c>
      <c r="T1251" s="111">
        <v>0.12577854699999999</v>
      </c>
      <c r="U1251" s="111">
        <v>0.87422145299999998</v>
      </c>
      <c r="V1251" s="110">
        <f t="shared" si="271"/>
        <v>9.6826850340406889E-2</v>
      </c>
      <c r="W1251" s="110">
        <v>0.29590624999999998</v>
      </c>
      <c r="X1251" s="110">
        <v>0.26841055899999999</v>
      </c>
      <c r="Y1251" s="110">
        <f t="shared" si="272"/>
        <v>0.26841055902553124</v>
      </c>
      <c r="Z1251" s="2" t="s">
        <v>532</v>
      </c>
      <c r="AA1251" s="2" t="s">
        <v>532</v>
      </c>
      <c r="AB1251" s="2">
        <v>0.22500000000000001</v>
      </c>
      <c r="AC1251" s="110">
        <v>0.27465624999999999</v>
      </c>
      <c r="AD1251" s="44">
        <f t="shared" si="273"/>
        <v>0</v>
      </c>
      <c r="AE1251" s="44">
        <f t="shared" si="274"/>
        <v>0</v>
      </c>
      <c r="AF1251" s="44">
        <f t="shared" si="275"/>
        <v>3.0145797162259207</v>
      </c>
      <c r="AG1251" s="44">
        <f t="shared" si="276"/>
        <v>25.576942488068113</v>
      </c>
      <c r="AH1251" s="44">
        <f t="shared" si="277"/>
        <v>28.591522204294034</v>
      </c>
      <c r="AI1251" s="44">
        <v>132.838888889</v>
      </c>
      <c r="AJ1251" s="111">
        <f t="shared" si="278"/>
        <v>0.21523457809245206</v>
      </c>
      <c r="AK1251" s="2">
        <f t="shared" si="279"/>
        <v>4053</v>
      </c>
    </row>
    <row r="1252" spans="1:37">
      <c r="A1252" s="2">
        <v>183</v>
      </c>
      <c r="B1252" s="2" t="s">
        <v>238</v>
      </c>
      <c r="C1252" s="2" t="s">
        <v>8</v>
      </c>
      <c r="D1252" s="2" t="s">
        <v>440</v>
      </c>
      <c r="E1252" s="2" t="s">
        <v>1100</v>
      </c>
      <c r="F1252" s="2" t="s">
        <v>64</v>
      </c>
      <c r="H1252" s="2" t="s">
        <v>877</v>
      </c>
      <c r="I1252" s="2">
        <v>17786</v>
      </c>
      <c r="J1252" s="2">
        <v>825</v>
      </c>
      <c r="K1252" s="110">
        <f t="shared" si="266"/>
        <v>4.6384797031372993E-2</v>
      </c>
      <c r="L1252" s="44">
        <f t="shared" si="267"/>
        <v>0</v>
      </c>
      <c r="M1252" s="44">
        <f t="shared" si="268"/>
        <v>1.3084276012500002</v>
      </c>
      <c r="N1252" s="44">
        <f t="shared" si="269"/>
        <v>1.8945135742499999</v>
      </c>
      <c r="O1252" s="44">
        <f t="shared" si="270"/>
        <v>0.92205882449999998</v>
      </c>
      <c r="P1252" s="2">
        <v>2083496</v>
      </c>
      <c r="Q1252" s="2">
        <v>2.7931550829999998</v>
      </c>
      <c r="R1252" s="111">
        <v>0</v>
      </c>
      <c r="S1252" s="111">
        <v>0.31719457000000001</v>
      </c>
      <c r="T1252" s="111">
        <v>0.45927601800000001</v>
      </c>
      <c r="U1252" s="111">
        <v>0.22352941200000001</v>
      </c>
      <c r="V1252" s="110">
        <f t="shared" si="271"/>
        <v>3.1671791282469365E-2</v>
      </c>
      <c r="W1252" s="110">
        <v>0.26350000000000001</v>
      </c>
      <c r="X1252" s="110">
        <v>0.235864563</v>
      </c>
      <c r="Y1252" s="110">
        <f t="shared" si="272"/>
        <v>0.21655865386075002</v>
      </c>
      <c r="Z1252" s="2" t="s">
        <v>532</v>
      </c>
      <c r="AA1252" s="2">
        <v>0.17499999999999999</v>
      </c>
      <c r="AB1252" s="2">
        <v>0.22500000000000001</v>
      </c>
      <c r="AC1252" s="110">
        <v>0.25818750000000001</v>
      </c>
      <c r="AD1252" s="44">
        <f t="shared" si="273"/>
        <v>0</v>
      </c>
      <c r="AE1252" s="44">
        <f t="shared" si="274"/>
        <v>2.0058195127162501</v>
      </c>
      <c r="AF1252" s="44">
        <f t="shared" si="275"/>
        <v>3.7340862548467499</v>
      </c>
      <c r="AG1252" s="44">
        <f t="shared" si="276"/>
        <v>2.0854411896952012</v>
      </c>
      <c r="AH1252" s="44">
        <f t="shared" si="277"/>
        <v>5.8195274445419507</v>
      </c>
      <c r="AI1252" s="44">
        <v>132.838888889</v>
      </c>
      <c r="AJ1252" s="111">
        <f t="shared" si="278"/>
        <v>4.3808913889702435E-2</v>
      </c>
      <c r="AK1252" s="2">
        <f t="shared" si="279"/>
        <v>939</v>
      </c>
    </row>
    <row r="1253" spans="1:37">
      <c r="A1253" s="2">
        <v>184</v>
      </c>
      <c r="B1253" s="2" t="s">
        <v>239</v>
      </c>
      <c r="C1253" s="2" t="s">
        <v>8</v>
      </c>
      <c r="D1253" s="2" t="s">
        <v>440</v>
      </c>
      <c r="E1253" s="2" t="s">
        <v>1100</v>
      </c>
      <c r="F1253" s="2" t="s">
        <v>64</v>
      </c>
      <c r="H1253" s="2" t="s">
        <v>877</v>
      </c>
      <c r="I1253" s="2">
        <v>11684</v>
      </c>
      <c r="J1253" s="2">
        <v>415</v>
      </c>
      <c r="K1253" s="110">
        <f t="shared" si="266"/>
        <v>3.5518657993837729E-2</v>
      </c>
      <c r="L1253" s="44">
        <f t="shared" si="267"/>
        <v>0</v>
      </c>
      <c r="M1253" s="44">
        <f t="shared" si="268"/>
        <v>0.16699866222499998</v>
      </c>
      <c r="N1253" s="44">
        <f t="shared" si="269"/>
        <v>1.2658363034</v>
      </c>
      <c r="O1253" s="44">
        <f t="shared" si="270"/>
        <v>0.64216503229999999</v>
      </c>
      <c r="P1253" s="2">
        <v>1241895</v>
      </c>
      <c r="Q1253" s="2">
        <v>3.1784993570000002</v>
      </c>
      <c r="R1253" s="111">
        <v>0</v>
      </c>
      <c r="S1253" s="111">
        <v>8.0481283000000001E-2</v>
      </c>
      <c r="T1253" s="111">
        <v>0.61004159199999997</v>
      </c>
      <c r="U1253" s="111">
        <v>0.30947712399999999</v>
      </c>
      <c r="V1253" s="110">
        <f t="shared" si="271"/>
        <v>3.2660070792536806E-2</v>
      </c>
      <c r="W1253" s="110">
        <v>0.26721874999999995</v>
      </c>
      <c r="X1253" s="110">
        <v>0.236169726</v>
      </c>
      <c r="Y1253" s="110">
        <f t="shared" si="272"/>
        <v>0.23124670767774996</v>
      </c>
      <c r="Z1253" s="2" t="s">
        <v>532</v>
      </c>
      <c r="AA1253" s="2">
        <v>0.17499999999999999</v>
      </c>
      <c r="AB1253" s="2">
        <v>0.22500000000000001</v>
      </c>
      <c r="AC1253" s="110">
        <v>0.25818750000000001</v>
      </c>
      <c r="AD1253" s="44">
        <f t="shared" si="273"/>
        <v>0</v>
      </c>
      <c r="AE1253" s="44">
        <f t="shared" si="274"/>
        <v>0.25600894919092498</v>
      </c>
      <c r="AF1253" s="44">
        <f t="shared" si="275"/>
        <v>2.4949633540014</v>
      </c>
      <c r="AG1253" s="44">
        <f t="shared" si="276"/>
        <v>1.4523991022661367</v>
      </c>
      <c r="AH1253" s="44">
        <f t="shared" si="277"/>
        <v>3.9473624562675367</v>
      </c>
      <c r="AI1253" s="44">
        <v>132.838888889</v>
      </c>
      <c r="AJ1253" s="111">
        <f t="shared" si="278"/>
        <v>2.9715413078815704E-2</v>
      </c>
      <c r="AK1253" s="2">
        <f t="shared" si="279"/>
        <v>636</v>
      </c>
    </row>
    <row r="1254" spans="1:37">
      <c r="A1254" s="2">
        <v>185</v>
      </c>
      <c r="B1254" s="2" t="s">
        <v>240</v>
      </c>
      <c r="C1254" s="2" t="s">
        <v>8</v>
      </c>
      <c r="D1254" s="2" t="s">
        <v>440</v>
      </c>
      <c r="E1254" s="2" t="s">
        <v>1100</v>
      </c>
      <c r="F1254" s="2" t="s">
        <v>64</v>
      </c>
      <c r="H1254" s="2" t="s">
        <v>877</v>
      </c>
      <c r="I1254" s="2">
        <v>20218</v>
      </c>
      <c r="J1254" s="2">
        <v>1507</v>
      </c>
      <c r="K1254" s="110">
        <f t="shared" si="266"/>
        <v>7.4537540805223068E-2</v>
      </c>
      <c r="L1254" s="44">
        <f t="shared" si="267"/>
        <v>0</v>
      </c>
      <c r="M1254" s="44">
        <f t="shared" si="268"/>
        <v>0</v>
      </c>
      <c r="N1254" s="44">
        <f t="shared" si="269"/>
        <v>0</v>
      </c>
      <c r="O1254" s="44">
        <f t="shared" si="270"/>
        <v>7.5350000000000001</v>
      </c>
      <c r="P1254" s="2">
        <v>1158945</v>
      </c>
      <c r="Q1254" s="2">
        <v>16.117815365999999</v>
      </c>
      <c r="R1254" s="111">
        <v>0</v>
      </c>
      <c r="S1254" s="111">
        <v>0</v>
      </c>
      <c r="T1254" s="111">
        <v>0</v>
      </c>
      <c r="U1254" s="111">
        <v>1</v>
      </c>
      <c r="V1254" s="110">
        <f t="shared" si="271"/>
        <v>7.4537540805223068E-2</v>
      </c>
      <c r="W1254" s="110">
        <v>0.32246875000000003</v>
      </c>
      <c r="X1254" s="110">
        <v>0.28299687499999998</v>
      </c>
      <c r="Y1254" s="110">
        <f t="shared" si="272"/>
        <v>0.28299687499999998</v>
      </c>
      <c r="Z1254" s="2" t="s">
        <v>532</v>
      </c>
      <c r="AA1254" s="2" t="s">
        <v>532</v>
      </c>
      <c r="AB1254" s="2" t="s">
        <v>532</v>
      </c>
      <c r="AC1254" s="110">
        <v>0.28299687499999998</v>
      </c>
      <c r="AD1254" s="44">
        <f t="shared" si="273"/>
        <v>0</v>
      </c>
      <c r="AE1254" s="44">
        <f t="shared" si="274"/>
        <v>0</v>
      </c>
      <c r="AF1254" s="44">
        <f t="shared" si="275"/>
        <v>0</v>
      </c>
      <c r="AG1254" s="44">
        <f t="shared" si="276"/>
        <v>18.679661529375</v>
      </c>
      <c r="AH1254" s="44">
        <f t="shared" si="277"/>
        <v>18.679661529375</v>
      </c>
      <c r="AI1254" s="44">
        <v>132.838888889</v>
      </c>
      <c r="AJ1254" s="111">
        <f t="shared" si="278"/>
        <v>0.14061892331080622</v>
      </c>
      <c r="AK1254" s="2">
        <f t="shared" si="279"/>
        <v>2512</v>
      </c>
    </row>
    <row r="1255" spans="1:37">
      <c r="A1255" s="2">
        <v>186</v>
      </c>
      <c r="B1255" s="2" t="s">
        <v>241</v>
      </c>
      <c r="C1255" s="2" t="s">
        <v>8</v>
      </c>
      <c r="D1255" s="2" t="s">
        <v>440</v>
      </c>
      <c r="E1255" s="2" t="s">
        <v>1100</v>
      </c>
      <c r="F1255" s="2" t="s">
        <v>64</v>
      </c>
      <c r="H1255" s="2" t="s">
        <v>877</v>
      </c>
      <c r="I1255" s="2">
        <v>29836</v>
      </c>
      <c r="J1255" s="2">
        <v>2079</v>
      </c>
      <c r="K1255" s="110">
        <f t="shared" si="266"/>
        <v>6.968092237565357E-2</v>
      </c>
      <c r="L1255" s="44">
        <f t="shared" si="267"/>
        <v>0</v>
      </c>
      <c r="M1255" s="44">
        <f t="shared" si="268"/>
        <v>0</v>
      </c>
      <c r="N1255" s="44">
        <f t="shared" si="269"/>
        <v>2.9044852971749995</v>
      </c>
      <c r="O1255" s="44">
        <f t="shared" si="270"/>
        <v>7.490514702825001</v>
      </c>
      <c r="P1255" s="2">
        <v>3450966</v>
      </c>
      <c r="Q1255" s="2">
        <v>6.882656764</v>
      </c>
      <c r="R1255" s="111">
        <v>0</v>
      </c>
      <c r="S1255" s="111">
        <v>0</v>
      </c>
      <c r="T1255" s="111">
        <v>0.27941176499999998</v>
      </c>
      <c r="U1255" s="111">
        <v>0.72058823500000002</v>
      </c>
      <c r="V1255" s="110">
        <f t="shared" si="271"/>
        <v>6.968092237565357E-2</v>
      </c>
      <c r="W1255" s="110">
        <v>0.30228124999999995</v>
      </c>
      <c r="X1255" s="110">
        <v>0.260836397</v>
      </c>
      <c r="Y1255" s="110">
        <f t="shared" si="272"/>
        <v>0.26083639714713758</v>
      </c>
      <c r="Z1255" s="2" t="s">
        <v>532</v>
      </c>
      <c r="AA1255" s="2" t="s">
        <v>532</v>
      </c>
      <c r="AB1255" s="2">
        <v>0.22500000000000001</v>
      </c>
      <c r="AC1255" s="110">
        <v>0.27473214299999998</v>
      </c>
      <c r="AD1255" s="44">
        <f t="shared" si="273"/>
        <v>0</v>
      </c>
      <c r="AE1255" s="44">
        <f t="shared" si="274"/>
        <v>0</v>
      </c>
      <c r="AF1255" s="44">
        <f t="shared" si="275"/>
        <v>5.724740520731924</v>
      </c>
      <c r="AG1255" s="44">
        <f t="shared" si="276"/>
        <v>18.027073970765858</v>
      </c>
      <c r="AH1255" s="44">
        <f t="shared" si="277"/>
        <v>23.751814491497782</v>
      </c>
      <c r="AI1255" s="44">
        <v>132.838888889</v>
      </c>
      <c r="AJ1255" s="111">
        <f t="shared" si="278"/>
        <v>0.17880166485993998</v>
      </c>
      <c r="AK1255" s="2">
        <f t="shared" si="279"/>
        <v>3465</v>
      </c>
    </row>
    <row r="1256" spans="1:37">
      <c r="A1256" s="2">
        <v>187</v>
      </c>
      <c r="B1256" s="2" t="s">
        <v>242</v>
      </c>
      <c r="C1256" s="2" t="s">
        <v>8</v>
      </c>
      <c r="D1256" s="2" t="s">
        <v>440</v>
      </c>
      <c r="E1256" s="2" t="s">
        <v>1100</v>
      </c>
      <c r="F1256" s="2" t="s">
        <v>64</v>
      </c>
      <c r="H1256" s="2" t="s">
        <v>877</v>
      </c>
      <c r="I1256" s="2">
        <v>22365</v>
      </c>
      <c r="J1256" s="2">
        <v>2067</v>
      </c>
      <c r="K1256" s="110">
        <f t="shared" si="266"/>
        <v>9.2421193829644532E-2</v>
      </c>
      <c r="L1256" s="44">
        <f t="shared" si="267"/>
        <v>0</v>
      </c>
      <c r="M1256" s="44">
        <f t="shared" si="268"/>
        <v>0</v>
      </c>
      <c r="N1256" s="44">
        <f t="shared" si="269"/>
        <v>2.5315050557549998</v>
      </c>
      <c r="O1256" s="44">
        <f t="shared" si="270"/>
        <v>7.8034949442450001</v>
      </c>
      <c r="P1256" s="2">
        <v>1684025</v>
      </c>
      <c r="Q1256" s="2">
        <v>14.752635553999999</v>
      </c>
      <c r="R1256" s="111">
        <v>0</v>
      </c>
      <c r="S1256" s="111">
        <v>0</v>
      </c>
      <c r="T1256" s="111">
        <v>0.24494485299999999</v>
      </c>
      <c r="U1256" s="111">
        <v>0.75505514699999998</v>
      </c>
      <c r="V1256" s="110">
        <f t="shared" si="271"/>
        <v>9.2421193829644532E-2</v>
      </c>
      <c r="W1256" s="110">
        <v>0.34318749999999998</v>
      </c>
      <c r="X1256" s="110">
        <v>0.274412292</v>
      </c>
      <c r="Y1256" s="110">
        <f t="shared" si="272"/>
        <v>0.2744122917479887</v>
      </c>
      <c r="Z1256" s="2" t="s">
        <v>532</v>
      </c>
      <c r="AA1256" s="2" t="s">
        <v>532</v>
      </c>
      <c r="AB1256" s="2">
        <v>0.22500000000000001</v>
      </c>
      <c r="AC1256" s="110">
        <v>0.290441964</v>
      </c>
      <c r="AD1256" s="44">
        <f t="shared" si="273"/>
        <v>0</v>
      </c>
      <c r="AE1256" s="44">
        <f t="shared" si="274"/>
        <v>0</v>
      </c>
      <c r="AF1256" s="44">
        <f t="shared" si="275"/>
        <v>4.989596464893105</v>
      </c>
      <c r="AG1256" s="44">
        <f t="shared" si="276"/>
        <v>19.854210603594353</v>
      </c>
      <c r="AH1256" s="44">
        <f t="shared" si="277"/>
        <v>24.843807068487457</v>
      </c>
      <c r="AI1256" s="44">
        <v>132.838888889</v>
      </c>
      <c r="AJ1256" s="111">
        <f t="shared" si="278"/>
        <v>0.18702209327606548</v>
      </c>
      <c r="AK1256" s="2">
        <f t="shared" si="279"/>
        <v>3445</v>
      </c>
    </row>
    <row r="1257" spans="1:37">
      <c r="A1257" s="2">
        <v>188</v>
      </c>
      <c r="B1257" s="2" t="s">
        <v>243</v>
      </c>
      <c r="C1257" s="2" t="s">
        <v>8</v>
      </c>
      <c r="D1257" s="2" t="s">
        <v>440</v>
      </c>
      <c r="E1257" s="2" t="s">
        <v>1100</v>
      </c>
      <c r="F1257" s="2" t="s">
        <v>64</v>
      </c>
      <c r="H1257" s="2" t="s">
        <v>877</v>
      </c>
      <c r="I1257" s="2">
        <v>13956</v>
      </c>
      <c r="J1257" s="2">
        <v>971</v>
      </c>
      <c r="K1257" s="110">
        <f t="shared" si="266"/>
        <v>6.9575809687589571E-2</v>
      </c>
      <c r="L1257" s="44">
        <f t="shared" si="267"/>
        <v>0</v>
      </c>
      <c r="M1257" s="44">
        <f t="shared" si="268"/>
        <v>1.4850588238149998</v>
      </c>
      <c r="N1257" s="44">
        <f t="shared" si="269"/>
        <v>2.5786937739950004</v>
      </c>
      <c r="O1257" s="44">
        <f t="shared" si="270"/>
        <v>0.79124740704500007</v>
      </c>
      <c r="P1257" s="2">
        <v>1005159</v>
      </c>
      <c r="Q1257" s="2">
        <v>6.8588960429999997</v>
      </c>
      <c r="R1257" s="111">
        <v>0</v>
      </c>
      <c r="S1257" s="111">
        <v>0.305882353</v>
      </c>
      <c r="T1257" s="111">
        <v>0.53114186900000004</v>
      </c>
      <c r="U1257" s="111">
        <v>0.16297577899999999</v>
      </c>
      <c r="V1257" s="110">
        <f t="shared" si="271"/>
        <v>4.8293797378045289E-2</v>
      </c>
      <c r="W1257" s="110">
        <v>0.26137500000000002</v>
      </c>
      <c r="X1257" s="110">
        <v>0.23354069</v>
      </c>
      <c r="Y1257" s="110">
        <f t="shared" si="272"/>
        <v>0.21563412653612501</v>
      </c>
      <c r="Z1257" s="2" t="s">
        <v>532</v>
      </c>
      <c r="AA1257" s="2">
        <v>0.17499999999999999</v>
      </c>
      <c r="AB1257" s="2">
        <v>0.22500000000000001</v>
      </c>
      <c r="AC1257" s="110">
        <v>0.26137500000000002</v>
      </c>
      <c r="AD1257" s="44">
        <f t="shared" si="273"/>
        <v>0</v>
      </c>
      <c r="AE1257" s="44">
        <f t="shared" si="274"/>
        <v>2.2765951769083945</v>
      </c>
      <c r="AF1257" s="44">
        <f t="shared" si="275"/>
        <v>5.082605428544146</v>
      </c>
      <c r="AG1257" s="44">
        <f t="shared" si="276"/>
        <v>1.8116756693035492</v>
      </c>
      <c r="AH1257" s="44">
        <f t="shared" si="277"/>
        <v>6.8942810978476956</v>
      </c>
      <c r="AI1257" s="44">
        <v>132.838888889</v>
      </c>
      <c r="AJ1257" s="111">
        <f t="shared" si="278"/>
        <v>5.1899569136027231E-2</v>
      </c>
      <c r="AK1257" s="2">
        <f t="shared" si="279"/>
        <v>1123</v>
      </c>
    </row>
    <row r="1258" spans="1:37">
      <c r="A1258" s="2">
        <v>189</v>
      </c>
      <c r="B1258" s="2" t="s">
        <v>244</v>
      </c>
      <c r="C1258" s="2" t="s">
        <v>8</v>
      </c>
      <c r="D1258" s="2" t="s">
        <v>440</v>
      </c>
      <c r="E1258" s="2" t="s">
        <v>1100</v>
      </c>
      <c r="F1258" s="2" t="s">
        <v>64</v>
      </c>
      <c r="H1258" s="2" t="s">
        <v>877</v>
      </c>
      <c r="I1258" s="2">
        <v>19933</v>
      </c>
      <c r="J1258" s="2">
        <v>1049</v>
      </c>
      <c r="K1258" s="110">
        <f t="shared" si="266"/>
        <v>5.2626298098630411E-2</v>
      </c>
      <c r="L1258" s="44">
        <f t="shared" si="267"/>
        <v>0</v>
      </c>
      <c r="M1258" s="44">
        <f t="shared" si="268"/>
        <v>0</v>
      </c>
      <c r="N1258" s="44">
        <f t="shared" si="269"/>
        <v>2.5813627464349995</v>
      </c>
      <c r="O1258" s="44">
        <f t="shared" si="270"/>
        <v>2.6636372535649997</v>
      </c>
      <c r="P1258" s="2">
        <v>2864624</v>
      </c>
      <c r="Q1258" s="2">
        <v>3.9829925070000001</v>
      </c>
      <c r="R1258" s="111">
        <v>0</v>
      </c>
      <c r="S1258" s="111">
        <v>0</v>
      </c>
      <c r="T1258" s="111">
        <v>0.492156863</v>
      </c>
      <c r="U1258" s="111">
        <v>0.50784313699999994</v>
      </c>
      <c r="V1258" s="110">
        <f t="shared" si="271"/>
        <v>5.2626298098630411E-2</v>
      </c>
      <c r="W1258" s="110">
        <v>0.29165625000000001</v>
      </c>
      <c r="X1258" s="110">
        <v>0.248329044</v>
      </c>
      <c r="Y1258" s="110">
        <f t="shared" si="272"/>
        <v>0.24832904410593748</v>
      </c>
      <c r="Z1258" s="2" t="s">
        <v>532</v>
      </c>
      <c r="AA1258" s="2" t="s">
        <v>532</v>
      </c>
      <c r="AB1258" s="2">
        <v>0.22500000000000001</v>
      </c>
      <c r="AC1258" s="110">
        <v>0.2709375</v>
      </c>
      <c r="AD1258" s="44">
        <f t="shared" si="273"/>
        <v>0</v>
      </c>
      <c r="AE1258" s="44">
        <f t="shared" si="274"/>
        <v>0</v>
      </c>
      <c r="AF1258" s="44">
        <f t="shared" si="275"/>
        <v>5.0878659732233844</v>
      </c>
      <c r="AG1258" s="44">
        <f t="shared" si="276"/>
        <v>6.3219099530768386</v>
      </c>
      <c r="AH1258" s="44">
        <f t="shared" si="277"/>
        <v>11.409775926300224</v>
      </c>
      <c r="AI1258" s="44">
        <v>132.838888889</v>
      </c>
      <c r="AJ1258" s="111">
        <f t="shared" si="278"/>
        <v>8.5891835001979111E-2</v>
      </c>
      <c r="AK1258" s="2">
        <f t="shared" si="279"/>
        <v>1748</v>
      </c>
    </row>
    <row r="1259" spans="1:37">
      <c r="A1259" s="2">
        <v>190</v>
      </c>
      <c r="B1259" s="2" t="s">
        <v>245</v>
      </c>
      <c r="C1259" s="2" t="s">
        <v>8</v>
      </c>
      <c r="D1259" s="2" t="s">
        <v>440</v>
      </c>
      <c r="E1259" s="2" t="s">
        <v>1100</v>
      </c>
      <c r="F1259" s="2" t="s">
        <v>64</v>
      </c>
      <c r="H1259" s="2" t="s">
        <v>877</v>
      </c>
      <c r="I1259" s="2">
        <v>9441</v>
      </c>
      <c r="J1259" s="2">
        <v>437</v>
      </c>
      <c r="K1259" s="110">
        <f t="shared" si="266"/>
        <v>4.6287469547717404E-2</v>
      </c>
      <c r="L1259" s="44">
        <f t="shared" si="267"/>
        <v>0</v>
      </c>
      <c r="M1259" s="44">
        <f t="shared" si="268"/>
        <v>0</v>
      </c>
      <c r="N1259" s="44">
        <f t="shared" si="269"/>
        <v>0.72333496812000009</v>
      </c>
      <c r="O1259" s="44">
        <f t="shared" si="270"/>
        <v>1.46166503188</v>
      </c>
      <c r="P1259" s="2">
        <v>952557</v>
      </c>
      <c r="Q1259" s="2">
        <v>5.2195502710000001</v>
      </c>
      <c r="R1259" s="111">
        <v>0</v>
      </c>
      <c r="S1259" s="111">
        <v>0</v>
      </c>
      <c r="T1259" s="111">
        <v>0.33104575200000003</v>
      </c>
      <c r="U1259" s="111">
        <v>0.66895424800000003</v>
      </c>
      <c r="V1259" s="110">
        <f t="shared" si="271"/>
        <v>4.6287469547717404E-2</v>
      </c>
      <c r="W1259" s="110">
        <v>0.29749999999999999</v>
      </c>
      <c r="X1259" s="110">
        <v>0.25975774800000001</v>
      </c>
      <c r="Y1259" s="110">
        <f t="shared" si="272"/>
        <v>0.25975774757934861</v>
      </c>
      <c r="Z1259" s="2" t="s">
        <v>532</v>
      </c>
      <c r="AA1259" s="2" t="s">
        <v>532</v>
      </c>
      <c r="AB1259" s="2">
        <v>0.22500000000000001</v>
      </c>
      <c r="AC1259" s="110">
        <v>0.276958333</v>
      </c>
      <c r="AD1259" s="44">
        <f t="shared" si="273"/>
        <v>0</v>
      </c>
      <c r="AE1259" s="44">
        <f t="shared" si="274"/>
        <v>0</v>
      </c>
      <c r="AF1259" s="44">
        <f t="shared" si="275"/>
        <v>1.4256932221645202</v>
      </c>
      <c r="AG1259" s="44">
        <f t="shared" si="276"/>
        <v>3.5462259211527596</v>
      </c>
      <c r="AH1259" s="44">
        <f t="shared" si="277"/>
        <v>4.9719191433172796</v>
      </c>
      <c r="AI1259" s="44">
        <v>132.838888889</v>
      </c>
      <c r="AJ1259" s="111">
        <f t="shared" si="278"/>
        <v>3.7428189778610753E-2</v>
      </c>
      <c r="AK1259" s="2">
        <f t="shared" si="279"/>
        <v>728</v>
      </c>
    </row>
    <row r="1260" spans="1:37">
      <c r="A1260" s="2">
        <v>191</v>
      </c>
      <c r="B1260" s="2" t="s">
        <v>246</v>
      </c>
      <c r="C1260" s="2" t="s">
        <v>8</v>
      </c>
      <c r="D1260" s="2" t="s">
        <v>440</v>
      </c>
      <c r="E1260" s="2" t="s">
        <v>1100</v>
      </c>
      <c r="F1260" s="2" t="s">
        <v>64</v>
      </c>
      <c r="H1260" s="2" t="s">
        <v>877</v>
      </c>
      <c r="I1260" s="2">
        <v>17982</v>
      </c>
      <c r="J1260" s="2">
        <v>1648</v>
      </c>
      <c r="K1260" s="110">
        <f t="shared" si="266"/>
        <v>9.1647202758313867E-2</v>
      </c>
      <c r="L1260" s="44">
        <f t="shared" si="267"/>
        <v>0</v>
      </c>
      <c r="M1260" s="44">
        <f t="shared" si="268"/>
        <v>0</v>
      </c>
      <c r="N1260" s="44">
        <f t="shared" si="269"/>
        <v>0</v>
      </c>
      <c r="O1260" s="44">
        <f t="shared" si="270"/>
        <v>8.24</v>
      </c>
      <c r="P1260" s="2">
        <v>2062006</v>
      </c>
      <c r="Q1260" s="2">
        <v>10.006986832000001</v>
      </c>
      <c r="R1260" s="111">
        <v>0</v>
      </c>
      <c r="S1260" s="111">
        <v>0</v>
      </c>
      <c r="T1260" s="111">
        <v>0</v>
      </c>
      <c r="U1260" s="111">
        <v>1</v>
      </c>
      <c r="V1260" s="110">
        <f t="shared" si="271"/>
        <v>9.1647202758313867E-2</v>
      </c>
      <c r="W1260" s="110">
        <v>0.32087499999999997</v>
      </c>
      <c r="X1260" s="110">
        <v>0.28586562500000001</v>
      </c>
      <c r="Y1260" s="110">
        <f t="shared" si="272"/>
        <v>0.28586562500000001</v>
      </c>
      <c r="Z1260" s="2" t="s">
        <v>532</v>
      </c>
      <c r="AA1260" s="2" t="s">
        <v>532</v>
      </c>
      <c r="AB1260" s="2" t="s">
        <v>532</v>
      </c>
      <c r="AC1260" s="110">
        <v>0.28586562500000001</v>
      </c>
      <c r="AD1260" s="44">
        <f t="shared" si="273"/>
        <v>0</v>
      </c>
      <c r="AE1260" s="44">
        <f t="shared" si="274"/>
        <v>0</v>
      </c>
      <c r="AF1260" s="44">
        <f t="shared" si="275"/>
        <v>0</v>
      </c>
      <c r="AG1260" s="44">
        <f t="shared" si="276"/>
        <v>20.634466889999999</v>
      </c>
      <c r="AH1260" s="44">
        <f t="shared" si="277"/>
        <v>20.634466889999999</v>
      </c>
      <c r="AI1260" s="44">
        <v>132.838888889</v>
      </c>
      <c r="AJ1260" s="111">
        <f t="shared" si="278"/>
        <v>0.1553345339047674</v>
      </c>
      <c r="AK1260" s="2">
        <f t="shared" si="279"/>
        <v>2747</v>
      </c>
    </row>
    <row r="1261" spans="1:37">
      <c r="A1261" s="2">
        <v>192</v>
      </c>
      <c r="B1261" s="2" t="s">
        <v>247</v>
      </c>
      <c r="C1261" s="2" t="s">
        <v>8</v>
      </c>
      <c r="D1261" s="2" t="s">
        <v>440</v>
      </c>
      <c r="E1261" s="2" t="s">
        <v>1100</v>
      </c>
      <c r="F1261" s="2" t="s">
        <v>64</v>
      </c>
      <c r="H1261" s="2" t="s">
        <v>877</v>
      </c>
      <c r="I1261" s="2">
        <v>24027</v>
      </c>
      <c r="J1261" s="2">
        <v>2680</v>
      </c>
      <c r="K1261" s="110">
        <f t="shared" si="266"/>
        <v>0.11154118283597619</v>
      </c>
      <c r="L1261" s="44">
        <f t="shared" si="267"/>
        <v>0</v>
      </c>
      <c r="M1261" s="44">
        <f t="shared" si="268"/>
        <v>0</v>
      </c>
      <c r="N1261" s="44">
        <f t="shared" si="269"/>
        <v>0</v>
      </c>
      <c r="O1261" s="44">
        <f t="shared" si="270"/>
        <v>13.4</v>
      </c>
      <c r="P1261" s="2">
        <v>1414734</v>
      </c>
      <c r="Q1261" s="2">
        <v>24.640236080000001</v>
      </c>
      <c r="R1261" s="111">
        <v>0</v>
      </c>
      <c r="S1261" s="111">
        <v>0</v>
      </c>
      <c r="T1261" s="111">
        <v>0</v>
      </c>
      <c r="U1261" s="111">
        <v>1</v>
      </c>
      <c r="V1261" s="110">
        <f t="shared" si="271"/>
        <v>0.11154118283597619</v>
      </c>
      <c r="W1261" s="110">
        <v>0.34265625</v>
      </c>
      <c r="X1261" s="110">
        <v>0.29696875</v>
      </c>
      <c r="Y1261" s="110">
        <f t="shared" si="272"/>
        <v>0.29696875</v>
      </c>
      <c r="Z1261" s="2" t="s">
        <v>532</v>
      </c>
      <c r="AA1261" s="2" t="s">
        <v>532</v>
      </c>
      <c r="AB1261" s="2" t="s">
        <v>532</v>
      </c>
      <c r="AC1261" s="110">
        <v>0.29696875</v>
      </c>
      <c r="AD1261" s="44">
        <f t="shared" si="273"/>
        <v>0</v>
      </c>
      <c r="AE1261" s="44">
        <f t="shared" si="274"/>
        <v>0</v>
      </c>
      <c r="AF1261" s="44">
        <f t="shared" si="275"/>
        <v>0</v>
      </c>
      <c r="AG1261" s="44">
        <f t="shared" si="276"/>
        <v>34.859379750000002</v>
      </c>
      <c r="AH1261" s="44">
        <f t="shared" si="277"/>
        <v>34.859379750000002</v>
      </c>
      <c r="AI1261" s="44">
        <v>132.838888889</v>
      </c>
      <c r="AJ1261" s="111">
        <f t="shared" si="278"/>
        <v>0.2624184833338109</v>
      </c>
      <c r="AK1261" s="2">
        <f t="shared" si="279"/>
        <v>4467</v>
      </c>
    </row>
    <row r="1262" spans="1:37">
      <c r="A1262" s="2">
        <v>193</v>
      </c>
      <c r="B1262" s="2" t="s">
        <v>248</v>
      </c>
      <c r="C1262" s="2" t="s">
        <v>8</v>
      </c>
      <c r="D1262" s="2" t="s">
        <v>440</v>
      </c>
      <c r="E1262" s="2" t="s">
        <v>1100</v>
      </c>
      <c r="F1262" s="2" t="s">
        <v>64</v>
      </c>
      <c r="H1262" s="2" t="s">
        <v>877</v>
      </c>
      <c r="I1262" s="2">
        <v>18154</v>
      </c>
      <c r="J1262" s="2">
        <v>1493</v>
      </c>
      <c r="K1262" s="110">
        <f t="shared" si="266"/>
        <v>8.2240828467555357E-2</v>
      </c>
      <c r="L1262" s="44">
        <f t="shared" si="267"/>
        <v>0</v>
      </c>
      <c r="M1262" s="44">
        <f t="shared" si="268"/>
        <v>0</v>
      </c>
      <c r="N1262" s="44">
        <f t="shared" si="269"/>
        <v>0</v>
      </c>
      <c r="O1262" s="44">
        <f t="shared" si="270"/>
        <v>7.4649999999999999</v>
      </c>
      <c r="P1262" s="2">
        <v>2277059</v>
      </c>
      <c r="Q1262" s="2">
        <v>8.8152800780000007</v>
      </c>
      <c r="R1262" s="111">
        <v>0</v>
      </c>
      <c r="S1262" s="111">
        <v>0</v>
      </c>
      <c r="T1262" s="111">
        <v>0</v>
      </c>
      <c r="U1262" s="111">
        <v>1</v>
      </c>
      <c r="V1262" s="110">
        <f t="shared" si="271"/>
        <v>8.2240828467555357E-2</v>
      </c>
      <c r="W1262" s="110">
        <v>0.35593750000000002</v>
      </c>
      <c r="X1262" s="110">
        <v>0.30695624999999999</v>
      </c>
      <c r="Y1262" s="110">
        <f t="shared" si="272"/>
        <v>0.30695624999999999</v>
      </c>
      <c r="Z1262" s="2" t="s">
        <v>532</v>
      </c>
      <c r="AA1262" s="2" t="s">
        <v>532</v>
      </c>
      <c r="AB1262" s="2" t="s">
        <v>532</v>
      </c>
      <c r="AC1262" s="110">
        <v>0.30695624999999999</v>
      </c>
      <c r="AD1262" s="44">
        <f t="shared" si="273"/>
        <v>0</v>
      </c>
      <c r="AE1262" s="44">
        <f t="shared" si="274"/>
        <v>0</v>
      </c>
      <c r="AF1262" s="44">
        <f t="shared" si="275"/>
        <v>0</v>
      </c>
      <c r="AG1262" s="44">
        <f t="shared" si="276"/>
        <v>20.07291283875</v>
      </c>
      <c r="AH1262" s="44">
        <f t="shared" si="277"/>
        <v>20.07291283875</v>
      </c>
      <c r="AI1262" s="44">
        <v>132.838888889</v>
      </c>
      <c r="AJ1262" s="111">
        <f t="shared" si="278"/>
        <v>0.15110720216519499</v>
      </c>
      <c r="AK1262" s="2">
        <f t="shared" si="279"/>
        <v>2488</v>
      </c>
    </row>
    <row r="1263" spans="1:37">
      <c r="A1263" s="2">
        <v>194</v>
      </c>
      <c r="B1263" s="2" t="s">
        <v>249</v>
      </c>
      <c r="C1263" s="2" t="s">
        <v>7</v>
      </c>
      <c r="D1263" s="2" t="s">
        <v>441</v>
      </c>
      <c r="E1263" s="2" t="s">
        <v>1100</v>
      </c>
      <c r="F1263" s="2" t="s">
        <v>64</v>
      </c>
      <c r="H1263" s="2" t="s">
        <v>877</v>
      </c>
      <c r="I1263" s="2">
        <v>21220</v>
      </c>
      <c r="J1263" s="2">
        <v>4592</v>
      </c>
      <c r="K1263" s="110">
        <f t="shared" si="266"/>
        <v>0.21639962299717247</v>
      </c>
      <c r="L1263" s="44">
        <f t="shared" si="267"/>
        <v>3.8586305990400001</v>
      </c>
      <c r="M1263" s="44">
        <f t="shared" si="268"/>
        <v>6.4828235253600006</v>
      </c>
      <c r="N1263" s="44">
        <f t="shared" si="269"/>
        <v>8.0853618187999992</v>
      </c>
      <c r="O1263" s="44">
        <f t="shared" si="270"/>
        <v>4.5331840567999997</v>
      </c>
      <c r="P1263" s="2">
        <v>3603778</v>
      </c>
      <c r="Q1263" s="2">
        <v>7.5305377509999998</v>
      </c>
      <c r="R1263" s="111">
        <v>0.168058824</v>
      </c>
      <c r="S1263" s="111">
        <v>0.28235294100000002</v>
      </c>
      <c r="T1263" s="111">
        <v>0.35214990499999999</v>
      </c>
      <c r="U1263" s="111">
        <v>0.19743833</v>
      </c>
      <c r="V1263" s="110">
        <f t="shared" si="271"/>
        <v>0.11893068685768142</v>
      </c>
      <c r="W1263" s="110">
        <v>0.28209374999999998</v>
      </c>
      <c r="X1263" s="110">
        <v>0.245510801</v>
      </c>
      <c r="Y1263" s="110">
        <f t="shared" si="272"/>
        <v>0.2011474946034375</v>
      </c>
      <c r="Z1263" s="2">
        <v>0.1</v>
      </c>
      <c r="AA1263" s="2">
        <v>0.17499999999999999</v>
      </c>
      <c r="AB1263" s="2">
        <v>0.22500000000000001</v>
      </c>
      <c r="AC1263" s="110">
        <v>0.28209374999999998</v>
      </c>
      <c r="AD1263" s="44">
        <f t="shared" si="273"/>
        <v>3.3801604047590406</v>
      </c>
      <c r="AE1263" s="44">
        <f t="shared" si="274"/>
        <v>9.9381684643768811</v>
      </c>
      <c r="AF1263" s="44">
        <f t="shared" si="275"/>
        <v>15.936248144854799</v>
      </c>
      <c r="AG1263" s="44">
        <f t="shared" si="276"/>
        <v>11.202138116600821</v>
      </c>
      <c r="AH1263" s="44">
        <f t="shared" si="277"/>
        <v>27.138386261455622</v>
      </c>
      <c r="AI1263" s="44">
        <v>46.353055556000001</v>
      </c>
      <c r="AJ1263" s="111">
        <f t="shared" si="278"/>
        <v>0.58547135536014938</v>
      </c>
      <c r="AK1263" s="2">
        <f t="shared" si="279"/>
        <v>4206</v>
      </c>
    </row>
    <row r="1264" spans="1:37">
      <c r="A1264" s="2">
        <v>195</v>
      </c>
      <c r="B1264" s="2" t="s">
        <v>250</v>
      </c>
      <c r="C1264" s="2" t="s">
        <v>7</v>
      </c>
      <c r="D1264" s="2" t="s">
        <v>441</v>
      </c>
      <c r="E1264" s="2" t="s">
        <v>1100</v>
      </c>
      <c r="F1264" s="2" t="s">
        <v>64</v>
      </c>
      <c r="H1264" s="2" t="s">
        <v>877</v>
      </c>
      <c r="I1264" s="2">
        <v>4913</v>
      </c>
      <c r="J1264" s="2">
        <v>669</v>
      </c>
      <c r="K1264" s="110">
        <f t="shared" si="266"/>
        <v>0.13616934663138611</v>
      </c>
      <c r="L1264" s="44">
        <f t="shared" si="267"/>
        <v>0</v>
      </c>
      <c r="M1264" s="44">
        <f t="shared" si="268"/>
        <v>1.056268716345</v>
      </c>
      <c r="N1264" s="44">
        <f t="shared" si="269"/>
        <v>1.6621113732899999</v>
      </c>
      <c r="O1264" s="44">
        <f t="shared" si="270"/>
        <v>0.62661991036499998</v>
      </c>
      <c r="P1264" s="2">
        <v>441929</v>
      </c>
      <c r="Q1264" s="2">
        <v>10.817904773</v>
      </c>
      <c r="R1264" s="111">
        <v>0</v>
      </c>
      <c r="S1264" s="111">
        <v>0.31577540100000001</v>
      </c>
      <c r="T1264" s="111">
        <v>0.49689428200000002</v>
      </c>
      <c r="U1264" s="111">
        <v>0.187330317</v>
      </c>
      <c r="V1264" s="110">
        <f t="shared" si="271"/>
        <v>9.3170416594952163E-2</v>
      </c>
      <c r="W1264" s="110">
        <v>0.27412500000000001</v>
      </c>
      <c r="X1264" s="110">
        <v>0.23844968</v>
      </c>
      <c r="Y1264" s="110">
        <f t="shared" si="272"/>
        <v>0.21841383177262502</v>
      </c>
      <c r="Z1264" s="2" t="s">
        <v>532</v>
      </c>
      <c r="AA1264" s="2">
        <v>0.17499999999999999</v>
      </c>
      <c r="AB1264" s="2">
        <v>0.22500000000000001</v>
      </c>
      <c r="AC1264" s="110">
        <v>0.27412500000000001</v>
      </c>
      <c r="AD1264" s="44">
        <f t="shared" si="273"/>
        <v>0</v>
      </c>
      <c r="AE1264" s="44">
        <f t="shared" si="274"/>
        <v>1.6192599421568847</v>
      </c>
      <c r="AF1264" s="44">
        <f t="shared" si="275"/>
        <v>3.2760215167545899</v>
      </c>
      <c r="AG1264" s="44">
        <f t="shared" si="276"/>
        <v>1.5047243224563371</v>
      </c>
      <c r="AH1264" s="44">
        <f t="shared" si="277"/>
        <v>4.780745839210927</v>
      </c>
      <c r="AI1264" s="44">
        <v>46.353055556000001</v>
      </c>
      <c r="AJ1264" s="111">
        <f t="shared" si="278"/>
        <v>0.10313766335069795</v>
      </c>
      <c r="AK1264" s="2">
        <f t="shared" si="279"/>
        <v>763</v>
      </c>
    </row>
    <row r="1265" spans="1:37">
      <c r="A1265" s="2">
        <v>196</v>
      </c>
      <c r="B1265" s="2" t="s">
        <v>251</v>
      </c>
      <c r="C1265" s="2" t="s">
        <v>7</v>
      </c>
      <c r="D1265" s="2" t="s">
        <v>441</v>
      </c>
      <c r="E1265" s="2" t="s">
        <v>1100</v>
      </c>
      <c r="F1265" s="2" t="s">
        <v>64</v>
      </c>
      <c r="H1265" s="2" t="s">
        <v>877</v>
      </c>
      <c r="I1265" s="2">
        <v>28111</v>
      </c>
      <c r="J1265" s="2">
        <v>4079</v>
      </c>
      <c r="K1265" s="110">
        <f t="shared" si="266"/>
        <v>0.14510334032940841</v>
      </c>
      <c r="L1265" s="44">
        <f t="shared" si="267"/>
        <v>5.5324898123599997</v>
      </c>
      <c r="M1265" s="44">
        <f t="shared" si="268"/>
        <v>10.183657240465001</v>
      </c>
      <c r="N1265" s="44">
        <f t="shared" si="269"/>
        <v>4.6788529471749998</v>
      </c>
      <c r="O1265" s="44">
        <f t="shared" si="270"/>
        <v>0</v>
      </c>
      <c r="P1265" s="2">
        <v>2256364</v>
      </c>
      <c r="Q1265" s="2">
        <v>4.0871149989999997</v>
      </c>
      <c r="R1265" s="111">
        <v>0.271266968</v>
      </c>
      <c r="S1265" s="111">
        <v>0.49932126700000001</v>
      </c>
      <c r="T1265" s="111">
        <v>0.22941176499999999</v>
      </c>
      <c r="U1265" s="111">
        <v>0</v>
      </c>
      <c r="V1265" s="110">
        <f t="shared" si="271"/>
        <v>3.3288413412365263E-2</v>
      </c>
      <c r="W1265" s="110">
        <v>0.23109374999999999</v>
      </c>
      <c r="X1265" s="110">
        <v>0.22500000000000001</v>
      </c>
      <c r="Y1265" s="110">
        <f t="shared" si="272"/>
        <v>0.16612556565</v>
      </c>
      <c r="Z1265" s="2">
        <v>0.1</v>
      </c>
      <c r="AA1265" s="2">
        <v>0.17499999999999999</v>
      </c>
      <c r="AB1265" s="2">
        <v>0.22500000000000001</v>
      </c>
      <c r="AC1265" s="110"/>
      <c r="AD1265" s="44">
        <f t="shared" si="273"/>
        <v>4.8464610756273592</v>
      </c>
      <c r="AE1265" s="44">
        <f t="shared" si="274"/>
        <v>15.611546549632845</v>
      </c>
      <c r="AF1265" s="44">
        <f t="shared" si="275"/>
        <v>9.2220191588819258</v>
      </c>
      <c r="AG1265" s="44">
        <f t="shared" si="276"/>
        <v>0</v>
      </c>
      <c r="AH1265" s="44">
        <f t="shared" si="277"/>
        <v>9.2220191588819258</v>
      </c>
      <c r="AI1265" s="44">
        <v>46.353055556000001</v>
      </c>
      <c r="AJ1265" s="111">
        <f t="shared" si="278"/>
        <v>0.19895169904690815</v>
      </c>
      <c r="AK1265" s="2">
        <f t="shared" si="279"/>
        <v>1560</v>
      </c>
    </row>
    <row r="1266" spans="1:37">
      <c r="A1266" s="2">
        <v>197</v>
      </c>
      <c r="B1266" s="2" t="s">
        <v>252</v>
      </c>
      <c r="C1266" s="2" t="s">
        <v>7</v>
      </c>
      <c r="D1266" s="2" t="s">
        <v>441</v>
      </c>
      <c r="E1266" s="2" t="s">
        <v>1100</v>
      </c>
      <c r="F1266" s="2" t="s">
        <v>64</v>
      </c>
      <c r="H1266" s="2" t="s">
        <v>877</v>
      </c>
      <c r="I1266" s="2">
        <v>2767</v>
      </c>
      <c r="J1266" s="2">
        <v>240</v>
      </c>
      <c r="K1266" s="110">
        <f t="shared" si="266"/>
        <v>8.6736537766534158E-2</v>
      </c>
      <c r="L1266" s="44">
        <f t="shared" si="267"/>
        <v>0</v>
      </c>
      <c r="M1266" s="44">
        <f t="shared" si="268"/>
        <v>0.14959275960000001</v>
      </c>
      <c r="N1266" s="44">
        <f t="shared" si="269"/>
        <v>1.0504072404</v>
      </c>
      <c r="O1266" s="44">
        <f t="shared" si="270"/>
        <v>0</v>
      </c>
      <c r="P1266" s="2">
        <v>2812678</v>
      </c>
      <c r="Q1266" s="2">
        <v>0.73607880800000003</v>
      </c>
      <c r="R1266" s="111">
        <v>0</v>
      </c>
      <c r="S1266" s="111">
        <v>0.12466063300000001</v>
      </c>
      <c r="T1266" s="111">
        <v>0.87533936700000003</v>
      </c>
      <c r="U1266" s="111">
        <v>0</v>
      </c>
      <c r="V1266" s="110">
        <f t="shared" si="271"/>
        <v>7.592390606432961E-2</v>
      </c>
      <c r="W1266" s="110">
        <v>0.23321874999999997</v>
      </c>
      <c r="X1266" s="110">
        <v>0.22500000000000001</v>
      </c>
      <c r="Y1266" s="110">
        <f t="shared" si="272"/>
        <v>0.21876696835000001</v>
      </c>
      <c r="Z1266" s="2" t="s">
        <v>532</v>
      </c>
      <c r="AA1266" s="2">
        <v>0.17499999999999999</v>
      </c>
      <c r="AB1266" s="2">
        <v>0.22500000000000001</v>
      </c>
      <c r="AC1266" s="110"/>
      <c r="AD1266" s="44">
        <f t="shared" si="273"/>
        <v>0</v>
      </c>
      <c r="AE1266" s="44">
        <f t="shared" si="274"/>
        <v>0.22932570046680001</v>
      </c>
      <c r="AF1266" s="44">
        <f t="shared" si="275"/>
        <v>2.0703526708283997</v>
      </c>
      <c r="AG1266" s="44">
        <f t="shared" si="276"/>
        <v>0</v>
      </c>
      <c r="AH1266" s="44">
        <f t="shared" si="277"/>
        <v>2.0703526708283997</v>
      </c>
      <c r="AI1266" s="44">
        <v>46.353055556000001</v>
      </c>
      <c r="AJ1266" s="111">
        <f t="shared" si="278"/>
        <v>4.4664858572854328E-2</v>
      </c>
      <c r="AK1266" s="2">
        <f t="shared" si="279"/>
        <v>350</v>
      </c>
    </row>
    <row r="1267" spans="1:37">
      <c r="A1267" s="2">
        <v>198</v>
      </c>
      <c r="B1267" s="2" t="s">
        <v>253</v>
      </c>
      <c r="C1267" s="2" t="s">
        <v>7</v>
      </c>
      <c r="D1267" s="2" t="s">
        <v>441</v>
      </c>
      <c r="E1267" s="2" t="s">
        <v>1100</v>
      </c>
      <c r="F1267" s="2" t="s">
        <v>64</v>
      </c>
      <c r="H1267" s="2" t="s">
        <v>877</v>
      </c>
      <c r="I1267" s="2">
        <v>31456</v>
      </c>
      <c r="J1267" s="2">
        <v>12664</v>
      </c>
      <c r="K1267" s="110">
        <f t="shared" si="266"/>
        <v>0.4025940996948118</v>
      </c>
      <c r="L1267" s="44">
        <f t="shared" si="267"/>
        <v>0</v>
      </c>
      <c r="M1267" s="44">
        <f t="shared" si="268"/>
        <v>44.767417359319992</v>
      </c>
      <c r="N1267" s="44">
        <f t="shared" si="269"/>
        <v>18.552582640680001</v>
      </c>
      <c r="O1267" s="44">
        <f t="shared" si="270"/>
        <v>0</v>
      </c>
      <c r="P1267" s="2">
        <v>724391</v>
      </c>
      <c r="Q1267" s="2">
        <v>50.479838057000002</v>
      </c>
      <c r="R1267" s="111">
        <v>0</v>
      </c>
      <c r="S1267" s="111">
        <v>0.70700280100000001</v>
      </c>
      <c r="T1267" s="111">
        <v>0.29299719899999999</v>
      </c>
      <c r="U1267" s="111">
        <v>0</v>
      </c>
      <c r="V1267" s="110">
        <f t="shared" si="271"/>
        <v>0.1179589435445066</v>
      </c>
      <c r="W1267" s="110">
        <v>0.22631249999999997</v>
      </c>
      <c r="X1267" s="110">
        <v>0.22500000000000001</v>
      </c>
      <c r="Y1267" s="110">
        <f t="shared" si="272"/>
        <v>0.18964985995</v>
      </c>
      <c r="Z1267" s="2" t="s">
        <v>532</v>
      </c>
      <c r="AA1267" s="2">
        <v>0.17499999999999999</v>
      </c>
      <c r="AB1267" s="2">
        <v>0.22500000000000001</v>
      </c>
      <c r="AC1267" s="110"/>
      <c r="AD1267" s="44">
        <f t="shared" si="273"/>
        <v>0</v>
      </c>
      <c r="AE1267" s="44">
        <f t="shared" si="274"/>
        <v>68.628450811837553</v>
      </c>
      <c r="AF1267" s="44">
        <f t="shared" si="275"/>
        <v>36.567140384780288</v>
      </c>
      <c r="AG1267" s="44">
        <f t="shared" si="276"/>
        <v>0</v>
      </c>
      <c r="AH1267" s="44">
        <f t="shared" si="277"/>
        <v>36.567140384780288</v>
      </c>
      <c r="AI1267" s="44">
        <v>46.353055556000001</v>
      </c>
      <c r="AJ1267" s="111">
        <f t="shared" si="278"/>
        <v>0.78888306167007338</v>
      </c>
      <c r="AK1267" s="2">
        <f t="shared" si="279"/>
        <v>6184</v>
      </c>
    </row>
    <row r="1268" spans="1:37">
      <c r="A1268" s="2">
        <v>199</v>
      </c>
      <c r="B1268" s="2" t="s">
        <v>254</v>
      </c>
      <c r="C1268" s="2" t="s">
        <v>6</v>
      </c>
      <c r="D1268" s="2" t="s">
        <v>442</v>
      </c>
      <c r="E1268" s="2" t="s">
        <v>1100</v>
      </c>
      <c r="F1268" s="2" t="s">
        <v>64</v>
      </c>
      <c r="H1268" s="2" t="s">
        <v>877</v>
      </c>
      <c r="I1268" s="2">
        <v>34125</v>
      </c>
      <c r="J1268" s="2">
        <v>14946</v>
      </c>
      <c r="K1268" s="110">
        <f t="shared" si="266"/>
        <v>0.43797802197802199</v>
      </c>
      <c r="L1268" s="44">
        <f t="shared" si="267"/>
        <v>42.485608929989993</v>
      </c>
      <c r="M1268" s="44">
        <f t="shared" si="268"/>
        <v>22.996130897130001</v>
      </c>
      <c r="N1268" s="44">
        <f t="shared" si="269"/>
        <v>9.2482601728800002</v>
      </c>
      <c r="O1268" s="44">
        <f t="shared" si="270"/>
        <v>0</v>
      </c>
      <c r="P1268" s="2">
        <v>2576777</v>
      </c>
      <c r="Q1268" s="2">
        <v>7.0740777399999999</v>
      </c>
      <c r="R1268" s="111">
        <v>0.56852146299999995</v>
      </c>
      <c r="S1268" s="111">
        <v>0.307722881</v>
      </c>
      <c r="T1268" s="111">
        <v>0.12375565600000001</v>
      </c>
      <c r="U1268" s="111">
        <v>0</v>
      </c>
      <c r="V1268" s="110">
        <f t="shared" si="271"/>
        <v>5.4202257423472532E-2</v>
      </c>
      <c r="W1268" s="110">
        <v>0.22500000000000001</v>
      </c>
      <c r="X1268" s="110">
        <v>0.22500000000000001</v>
      </c>
      <c r="Y1268" s="110">
        <f t="shared" si="272"/>
        <v>0.13854867307499999</v>
      </c>
      <c r="Z1268" s="2">
        <v>0.1</v>
      </c>
      <c r="AA1268" s="2">
        <v>0.17499999999999999</v>
      </c>
      <c r="AB1268" s="2">
        <v>0.22500000000000001</v>
      </c>
      <c r="AC1268" s="110"/>
      <c r="AD1268" s="44">
        <f t="shared" si="273"/>
        <v>37.217393422671236</v>
      </c>
      <c r="AE1268" s="44">
        <f t="shared" si="274"/>
        <v>35.25306866530029</v>
      </c>
      <c r="AF1268" s="44">
        <f t="shared" si="275"/>
        <v>18.228320800746481</v>
      </c>
      <c r="AG1268" s="44">
        <f t="shared" si="276"/>
        <v>0</v>
      </c>
      <c r="AH1268" s="44">
        <f t="shared" si="277"/>
        <v>18.228320800746481</v>
      </c>
      <c r="AI1268" s="44">
        <v>43.256944443999998</v>
      </c>
      <c r="AJ1268" s="111">
        <f t="shared" si="278"/>
        <v>0.42139640316815907</v>
      </c>
      <c r="AK1268" s="2">
        <f t="shared" si="279"/>
        <v>3083</v>
      </c>
    </row>
    <row r="1269" spans="1:37">
      <c r="A1269" s="2">
        <v>200</v>
      </c>
      <c r="B1269" s="2" t="s">
        <v>255</v>
      </c>
      <c r="C1269" s="2" t="s">
        <v>6</v>
      </c>
      <c r="D1269" s="2" t="s">
        <v>442</v>
      </c>
      <c r="E1269" s="2" t="s">
        <v>1100</v>
      </c>
      <c r="F1269" s="2" t="s">
        <v>64</v>
      </c>
      <c r="H1269" s="2" t="s">
        <v>877</v>
      </c>
      <c r="I1269" s="2">
        <v>34131</v>
      </c>
      <c r="J1269" s="2">
        <v>13952</v>
      </c>
      <c r="K1269" s="110">
        <f t="shared" si="266"/>
        <v>0.4087779438047523</v>
      </c>
      <c r="L1269" s="44">
        <f t="shared" si="267"/>
        <v>45.021579813759999</v>
      </c>
      <c r="M1269" s="44">
        <f t="shared" si="268"/>
        <v>14.73982046848</v>
      </c>
      <c r="N1269" s="44">
        <f t="shared" si="269"/>
        <v>9.9985997177599995</v>
      </c>
      <c r="O1269" s="44">
        <f t="shared" si="270"/>
        <v>0</v>
      </c>
      <c r="P1269" s="2">
        <v>2341749</v>
      </c>
      <c r="Q1269" s="2">
        <v>8.4156073239999998</v>
      </c>
      <c r="R1269" s="111">
        <v>0.64537815099999996</v>
      </c>
      <c r="S1269" s="111">
        <v>0.21129329799999999</v>
      </c>
      <c r="T1269" s="111">
        <v>0.143328551</v>
      </c>
      <c r="U1269" s="111">
        <v>0</v>
      </c>
      <c r="V1269" s="110">
        <f t="shared" si="271"/>
        <v>5.8589550366294575E-2</v>
      </c>
      <c r="W1269" s="110">
        <v>0.22500000000000001</v>
      </c>
      <c r="X1269" s="110">
        <v>0.22500000000000001</v>
      </c>
      <c r="Y1269" s="110">
        <f t="shared" si="272"/>
        <v>0.133763066225</v>
      </c>
      <c r="Z1269" s="2">
        <v>0.1</v>
      </c>
      <c r="AA1269" s="2">
        <v>0.17499999999999999</v>
      </c>
      <c r="AB1269" s="2">
        <v>0.22500000000000001</v>
      </c>
      <c r="AC1269" s="110"/>
      <c r="AD1269" s="44">
        <f t="shared" si="273"/>
        <v>39.438903916853761</v>
      </c>
      <c r="AE1269" s="44">
        <f t="shared" si="274"/>
        <v>22.596144778179841</v>
      </c>
      <c r="AF1269" s="44">
        <f t="shared" si="275"/>
        <v>19.70724004370496</v>
      </c>
      <c r="AG1269" s="44">
        <f t="shared" si="276"/>
        <v>0</v>
      </c>
      <c r="AH1269" s="44">
        <f t="shared" si="277"/>
        <v>19.70724004370496</v>
      </c>
      <c r="AI1269" s="44">
        <v>43.256944443999998</v>
      </c>
      <c r="AJ1269" s="111">
        <f t="shared" si="278"/>
        <v>0.45558557815422568</v>
      </c>
      <c r="AK1269" s="2">
        <f t="shared" si="279"/>
        <v>3333</v>
      </c>
    </row>
    <row r="1270" spans="1:37">
      <c r="A1270" s="2">
        <v>201</v>
      </c>
      <c r="B1270" s="2" t="s">
        <v>256</v>
      </c>
      <c r="C1270" s="2" t="s">
        <v>6</v>
      </c>
      <c r="D1270" s="2" t="s">
        <v>442</v>
      </c>
      <c r="E1270" s="2" t="s">
        <v>1100</v>
      </c>
      <c r="F1270" s="2" t="s">
        <v>64</v>
      </c>
      <c r="H1270" s="2" t="s">
        <v>877</v>
      </c>
      <c r="I1270" s="2">
        <v>36750</v>
      </c>
      <c r="J1270" s="2">
        <v>14367</v>
      </c>
      <c r="K1270" s="110">
        <f t="shared" si="266"/>
        <v>0.39093877551020406</v>
      </c>
      <c r="L1270" s="44">
        <f t="shared" si="267"/>
        <v>0</v>
      </c>
      <c r="M1270" s="44">
        <f t="shared" si="268"/>
        <v>28.777498678560001</v>
      </c>
      <c r="N1270" s="44">
        <f t="shared" si="269"/>
        <v>30.343992311609998</v>
      </c>
      <c r="O1270" s="44">
        <f t="shared" si="270"/>
        <v>12.713508937995</v>
      </c>
      <c r="P1270" s="2">
        <v>3256282</v>
      </c>
      <c r="Q1270" s="2">
        <v>27.560803398000001</v>
      </c>
      <c r="R1270" s="111">
        <v>0</v>
      </c>
      <c r="S1270" s="111">
        <v>0.40060553599999998</v>
      </c>
      <c r="T1270" s="111">
        <v>0.42241236599999998</v>
      </c>
      <c r="U1270" s="111">
        <v>0.176982097</v>
      </c>
      <c r="V1270" s="110">
        <f t="shared" si="271"/>
        <v>0.23432653741281631</v>
      </c>
      <c r="W1270" s="110">
        <v>0.26881250000000001</v>
      </c>
      <c r="X1270" s="110">
        <v>0.237936436</v>
      </c>
      <c r="Y1270" s="110">
        <f t="shared" si="272"/>
        <v>0.21272375109981251</v>
      </c>
      <c r="Z1270" s="2" t="s">
        <v>532</v>
      </c>
      <c r="AA1270" s="2">
        <v>0.17499999999999999</v>
      </c>
      <c r="AB1270" s="2">
        <v>0.22500000000000001</v>
      </c>
      <c r="AC1270" s="110">
        <v>0.26881250000000001</v>
      </c>
      <c r="AD1270" s="44">
        <f t="shared" si="273"/>
        <v>0</v>
      </c>
      <c r="AE1270" s="44">
        <f t="shared" si="274"/>
        <v>44.115905474232484</v>
      </c>
      <c r="AF1270" s="44">
        <f t="shared" si="275"/>
        <v>59.808008846183306</v>
      </c>
      <c r="AG1270" s="44">
        <f t="shared" si="276"/>
        <v>29.937739063418285</v>
      </c>
      <c r="AH1270" s="44">
        <f t="shared" si="277"/>
        <v>89.74574790960159</v>
      </c>
      <c r="AI1270" s="44">
        <v>43.256944443999998</v>
      </c>
      <c r="AJ1270" s="111">
        <f t="shared" si="278"/>
        <v>2.0747130677661603</v>
      </c>
      <c r="AK1270" s="2">
        <f t="shared" si="279"/>
        <v>14353</v>
      </c>
    </row>
    <row r="1271" spans="1:37">
      <c r="A1271" s="2">
        <v>202</v>
      </c>
      <c r="B1271" s="2" t="s">
        <v>257</v>
      </c>
      <c r="C1271" s="2" t="s">
        <v>6</v>
      </c>
      <c r="D1271" s="2" t="s">
        <v>442</v>
      </c>
      <c r="E1271" s="2" t="s">
        <v>1100</v>
      </c>
      <c r="F1271" s="2" t="s">
        <v>64</v>
      </c>
      <c r="H1271" s="2" t="s">
        <v>877</v>
      </c>
      <c r="I1271" s="2">
        <v>35518</v>
      </c>
      <c r="J1271" s="2">
        <v>16333</v>
      </c>
      <c r="K1271" s="110">
        <f t="shared" si="266"/>
        <v>0.4598513429810237</v>
      </c>
      <c r="L1271" s="44">
        <f t="shared" si="267"/>
        <v>0</v>
      </c>
      <c r="M1271" s="44">
        <f t="shared" si="268"/>
        <v>25.383403495785</v>
      </c>
      <c r="N1271" s="44">
        <f t="shared" si="269"/>
        <v>39.780462642254996</v>
      </c>
      <c r="O1271" s="44">
        <f t="shared" si="270"/>
        <v>16.50113386196</v>
      </c>
      <c r="P1271" s="2">
        <v>2469801</v>
      </c>
      <c r="Q1271" s="2">
        <v>46.981698577000003</v>
      </c>
      <c r="R1271" s="111">
        <v>0</v>
      </c>
      <c r="S1271" s="111">
        <v>0.31082352899999999</v>
      </c>
      <c r="T1271" s="111">
        <v>0.48711764699999999</v>
      </c>
      <c r="U1271" s="111">
        <v>0.202058824</v>
      </c>
      <c r="V1271" s="110">
        <f t="shared" si="271"/>
        <v>0.31691872574027252</v>
      </c>
      <c r="W1271" s="110">
        <v>0.27040624999999996</v>
      </c>
      <c r="X1271" s="110">
        <v>0.23535323</v>
      </c>
      <c r="Y1271" s="110">
        <f t="shared" si="272"/>
        <v>0.21659402577249998</v>
      </c>
      <c r="Z1271" s="2" t="s">
        <v>532</v>
      </c>
      <c r="AA1271" s="2">
        <v>0.17499999999999999</v>
      </c>
      <c r="AB1271" s="2">
        <v>0.22500000000000001</v>
      </c>
      <c r="AC1271" s="110">
        <v>0.2603125</v>
      </c>
      <c r="AD1271" s="44">
        <f t="shared" si="273"/>
        <v>0</v>
      </c>
      <c r="AE1271" s="44">
        <f t="shared" si="274"/>
        <v>38.912757559038411</v>
      </c>
      <c r="AF1271" s="44">
        <f t="shared" si="275"/>
        <v>78.407291867884609</v>
      </c>
      <c r="AG1271" s="44">
        <f t="shared" si="276"/>
        <v>37.628154337947215</v>
      </c>
      <c r="AH1271" s="44">
        <f t="shared" si="277"/>
        <v>116.03544620583182</v>
      </c>
      <c r="AI1271" s="44">
        <v>43.256944443999998</v>
      </c>
      <c r="AJ1271" s="111">
        <f t="shared" si="278"/>
        <v>2.6824697790675005</v>
      </c>
      <c r="AK1271" s="2">
        <f t="shared" si="279"/>
        <v>18761</v>
      </c>
    </row>
    <row r="1272" spans="1:37">
      <c r="A1272" s="2">
        <v>203</v>
      </c>
      <c r="B1272" s="2" t="s">
        <v>258</v>
      </c>
      <c r="C1272" s="2" t="s">
        <v>6</v>
      </c>
      <c r="D1272" s="2" t="s">
        <v>442</v>
      </c>
      <c r="E1272" s="2" t="s">
        <v>1100</v>
      </c>
      <c r="F1272" s="2" t="s">
        <v>64</v>
      </c>
      <c r="H1272" s="2" t="s">
        <v>877</v>
      </c>
      <c r="I1272" s="2">
        <v>34411</v>
      </c>
      <c r="J1272" s="2">
        <v>18869</v>
      </c>
      <c r="K1272" s="110">
        <f t="shared" si="266"/>
        <v>0.54834209990991256</v>
      </c>
      <c r="L1272" s="44">
        <f t="shared" si="267"/>
        <v>9.4491045116550012</v>
      </c>
      <c r="M1272" s="44">
        <f t="shared" si="268"/>
        <v>54.649998457269987</v>
      </c>
      <c r="N1272" s="44">
        <f t="shared" si="269"/>
        <v>30.245897031075</v>
      </c>
      <c r="O1272" s="44">
        <f t="shared" si="270"/>
        <v>0</v>
      </c>
      <c r="P1272" s="2">
        <v>3031386</v>
      </c>
      <c r="Q1272" s="2">
        <v>19.665810657000002</v>
      </c>
      <c r="R1272" s="111">
        <v>0.100154799</v>
      </c>
      <c r="S1272" s="111">
        <v>0.57925696599999998</v>
      </c>
      <c r="T1272" s="111">
        <v>0.320588235</v>
      </c>
      <c r="U1272" s="111">
        <v>0</v>
      </c>
      <c r="V1272" s="110">
        <f t="shared" si="271"/>
        <v>0.17579202598631252</v>
      </c>
      <c r="W1272" s="110">
        <v>0.23746875000000003</v>
      </c>
      <c r="X1272" s="110">
        <v>0.22500000000000001</v>
      </c>
      <c r="Y1272" s="110">
        <f t="shared" si="272"/>
        <v>0.18351780182499999</v>
      </c>
      <c r="Z1272" s="2">
        <v>0.1</v>
      </c>
      <c r="AA1272" s="2">
        <v>0.17499999999999999</v>
      </c>
      <c r="AB1272" s="2">
        <v>0.22500000000000001</v>
      </c>
      <c r="AC1272" s="110"/>
      <c r="AD1272" s="44">
        <f t="shared" si="273"/>
        <v>8.2774155522097832</v>
      </c>
      <c r="AE1272" s="44">
        <f t="shared" si="274"/>
        <v>83.778447634994876</v>
      </c>
      <c r="AF1272" s="44">
        <f t="shared" si="275"/>
        <v>59.614663048248822</v>
      </c>
      <c r="AG1272" s="44">
        <f t="shared" si="276"/>
        <v>0</v>
      </c>
      <c r="AH1272" s="44">
        <f t="shared" si="277"/>
        <v>59.614663048248822</v>
      </c>
      <c r="AI1272" s="44">
        <v>43.256944443999998</v>
      </c>
      <c r="AJ1272" s="111">
        <f t="shared" si="278"/>
        <v>1.3781524288065552</v>
      </c>
      <c r="AK1272" s="2">
        <f t="shared" si="279"/>
        <v>10082</v>
      </c>
    </row>
    <row r="1273" spans="1:37">
      <c r="A1273" s="2">
        <v>204</v>
      </c>
      <c r="B1273" s="2" t="s">
        <v>259</v>
      </c>
      <c r="C1273" s="2" t="s">
        <v>6</v>
      </c>
      <c r="D1273" s="2" t="s">
        <v>442</v>
      </c>
      <c r="E1273" s="2" t="s">
        <v>1100</v>
      </c>
      <c r="F1273" s="2" t="s">
        <v>64</v>
      </c>
      <c r="H1273" s="2" t="s">
        <v>877</v>
      </c>
      <c r="I1273" s="2">
        <v>1795</v>
      </c>
      <c r="J1273" s="2">
        <v>587</v>
      </c>
      <c r="K1273" s="110">
        <f t="shared" si="266"/>
        <v>0.32701949860724233</v>
      </c>
      <c r="L1273" s="44">
        <f t="shared" si="267"/>
        <v>0.26976103027500004</v>
      </c>
      <c r="M1273" s="44">
        <f t="shared" si="268"/>
        <v>2.6652389697249999</v>
      </c>
      <c r="N1273" s="44">
        <f t="shared" si="269"/>
        <v>0</v>
      </c>
      <c r="O1273" s="44">
        <f t="shared" si="270"/>
        <v>0</v>
      </c>
      <c r="P1273" s="2">
        <v>2288538</v>
      </c>
      <c r="Q1273" s="2">
        <v>0</v>
      </c>
      <c r="R1273" s="111">
        <v>9.1911765000000006E-2</v>
      </c>
      <c r="S1273" s="111">
        <v>0.90808823500000002</v>
      </c>
      <c r="T1273" s="111">
        <v>0</v>
      </c>
      <c r="U1273" s="111">
        <v>0</v>
      </c>
      <c r="V1273" s="110">
        <f t="shared" si="271"/>
        <v>0</v>
      </c>
      <c r="W1273" s="110">
        <v>0.17796875000000001</v>
      </c>
      <c r="X1273" s="110"/>
      <c r="Y1273" s="110">
        <f t="shared" si="272"/>
        <v>0.16810661762500001</v>
      </c>
      <c r="Z1273" s="2">
        <v>0.1</v>
      </c>
      <c r="AA1273" s="2">
        <v>0.17499999999999999</v>
      </c>
      <c r="AB1273" s="2" t="s">
        <v>532</v>
      </c>
      <c r="AC1273" s="110"/>
      <c r="AD1273" s="44">
        <f t="shared" si="273"/>
        <v>0.23631066252090002</v>
      </c>
      <c r="AE1273" s="44">
        <f t="shared" si="274"/>
        <v>4.0858113405884238</v>
      </c>
      <c r="AF1273" s="44">
        <f t="shared" si="275"/>
        <v>0</v>
      </c>
      <c r="AG1273" s="44">
        <f t="shared" si="276"/>
        <v>0</v>
      </c>
      <c r="AH1273" s="44">
        <f t="shared" si="277"/>
        <v>0</v>
      </c>
      <c r="AI1273" s="44">
        <v>43.256944443999998</v>
      </c>
      <c r="AJ1273" s="111">
        <f t="shared" si="278"/>
        <v>0</v>
      </c>
      <c r="AK1273" s="2">
        <f t="shared" si="279"/>
        <v>0</v>
      </c>
    </row>
    <row r="1274" spans="1:37">
      <c r="A1274" s="2">
        <v>205</v>
      </c>
      <c r="B1274" s="2" t="s">
        <v>260</v>
      </c>
      <c r="C1274" s="2" t="s">
        <v>6</v>
      </c>
      <c r="D1274" s="2" t="s">
        <v>442</v>
      </c>
      <c r="E1274" s="2" t="s">
        <v>1100</v>
      </c>
      <c r="F1274" s="2" t="s">
        <v>64</v>
      </c>
      <c r="H1274" s="2" t="s">
        <v>877</v>
      </c>
      <c r="I1274" s="2">
        <v>29203</v>
      </c>
      <c r="J1274" s="2">
        <v>13092</v>
      </c>
      <c r="K1274" s="110">
        <f t="shared" si="266"/>
        <v>0.44831010512618569</v>
      </c>
      <c r="L1274" s="44">
        <f t="shared" si="267"/>
        <v>17.274535475579999</v>
      </c>
      <c r="M1274" s="44">
        <f t="shared" si="268"/>
        <v>36.970626250620001</v>
      </c>
      <c r="N1274" s="44">
        <f t="shared" si="269"/>
        <v>11.21483820834</v>
      </c>
      <c r="O1274" s="44">
        <f t="shared" si="270"/>
        <v>0</v>
      </c>
      <c r="P1274" s="2">
        <v>1993741</v>
      </c>
      <c r="Q1274" s="2">
        <v>11.086919596</v>
      </c>
      <c r="R1274" s="111">
        <v>0.26389452299999999</v>
      </c>
      <c r="S1274" s="111">
        <v>0.56478194699999995</v>
      </c>
      <c r="T1274" s="111">
        <v>0.171323529</v>
      </c>
      <c r="U1274" s="111">
        <v>0</v>
      </c>
      <c r="V1274" s="110">
        <f t="shared" si="271"/>
        <v>7.6806069296579127E-2</v>
      </c>
      <c r="W1274" s="110">
        <v>0.22500000000000001</v>
      </c>
      <c r="X1274" s="110">
        <v>0.22500000000000001</v>
      </c>
      <c r="Y1274" s="110">
        <f t="shared" si="272"/>
        <v>0.16377408704999999</v>
      </c>
      <c r="Z1274" s="2">
        <v>0.1</v>
      </c>
      <c r="AA1274" s="2">
        <v>0.17499999999999999</v>
      </c>
      <c r="AB1274" s="2">
        <v>0.22500000000000001</v>
      </c>
      <c r="AC1274" s="110"/>
      <c r="AD1274" s="44">
        <f t="shared" si="273"/>
        <v>15.13249307660808</v>
      </c>
      <c r="AE1274" s="44">
        <f t="shared" si="274"/>
        <v>56.675970042200461</v>
      </c>
      <c r="AF1274" s="44">
        <f t="shared" si="275"/>
        <v>22.104446108638143</v>
      </c>
      <c r="AG1274" s="44">
        <f t="shared" si="276"/>
        <v>0</v>
      </c>
      <c r="AH1274" s="44">
        <f t="shared" si="277"/>
        <v>22.104446108638143</v>
      </c>
      <c r="AI1274" s="44">
        <v>43.256944443999998</v>
      </c>
      <c r="AJ1274" s="111">
        <f t="shared" si="278"/>
        <v>0.51100340980520098</v>
      </c>
      <c r="AK1274" s="2">
        <f t="shared" si="279"/>
        <v>3738</v>
      </c>
    </row>
    <row r="1275" spans="1:37">
      <c r="A1275" s="2">
        <v>206</v>
      </c>
      <c r="B1275" s="2" t="s">
        <v>261</v>
      </c>
      <c r="C1275" s="2" t="s">
        <v>6</v>
      </c>
      <c r="D1275" s="2" t="s">
        <v>442</v>
      </c>
      <c r="E1275" s="2" t="s">
        <v>1100</v>
      </c>
      <c r="F1275" s="2" t="s">
        <v>64</v>
      </c>
      <c r="H1275" s="2" t="s">
        <v>877</v>
      </c>
      <c r="I1275" s="2">
        <v>31965</v>
      </c>
      <c r="J1275" s="2">
        <v>13710</v>
      </c>
      <c r="K1275" s="110">
        <f t="shared" si="266"/>
        <v>0.42890661661191931</v>
      </c>
      <c r="L1275" s="44">
        <f t="shared" si="267"/>
        <v>28.20918907275</v>
      </c>
      <c r="M1275" s="44">
        <f t="shared" si="268"/>
        <v>31.51443837375</v>
      </c>
      <c r="N1275" s="44">
        <f t="shared" si="269"/>
        <v>8.8263725535000006</v>
      </c>
      <c r="O1275" s="44">
        <f t="shared" si="270"/>
        <v>0</v>
      </c>
      <c r="P1275" s="2">
        <v>1802040</v>
      </c>
      <c r="Q1275" s="2">
        <v>9.6539368129999996</v>
      </c>
      <c r="R1275" s="111">
        <v>0.41151260499999998</v>
      </c>
      <c r="S1275" s="111">
        <v>0.45972922500000002</v>
      </c>
      <c r="T1275" s="111">
        <v>0.12875817000000001</v>
      </c>
      <c r="U1275" s="111">
        <v>0</v>
      </c>
      <c r="V1275" s="110">
        <f t="shared" si="271"/>
        <v>5.522523105584233E-2</v>
      </c>
      <c r="W1275" s="110">
        <v>0.22500000000000001</v>
      </c>
      <c r="X1275" s="110">
        <v>0.22500000000000001</v>
      </c>
      <c r="Y1275" s="110">
        <f t="shared" si="272"/>
        <v>0.150574463125</v>
      </c>
      <c r="Z1275" s="2">
        <v>0.1</v>
      </c>
      <c r="AA1275" s="2">
        <v>0.17499999999999999</v>
      </c>
      <c r="AB1275" s="2">
        <v>0.22500000000000001</v>
      </c>
      <c r="AC1275" s="110"/>
      <c r="AD1275" s="44">
        <f t="shared" si="273"/>
        <v>24.711249627729</v>
      </c>
      <c r="AE1275" s="44">
        <f t="shared" si="274"/>
        <v>48.311634026958743</v>
      </c>
      <c r="AF1275" s="44">
        <f t="shared" si="275"/>
        <v>17.3967803029485</v>
      </c>
      <c r="AG1275" s="44">
        <f t="shared" si="276"/>
        <v>0</v>
      </c>
      <c r="AH1275" s="44">
        <f t="shared" si="277"/>
        <v>17.3967803029485</v>
      </c>
      <c r="AI1275" s="44">
        <v>43.256944443999998</v>
      </c>
      <c r="AJ1275" s="111">
        <f t="shared" si="278"/>
        <v>0.40217311986680415</v>
      </c>
      <c r="AK1275" s="2">
        <f t="shared" si="279"/>
        <v>2942</v>
      </c>
    </row>
    <row r="1276" spans="1:37">
      <c r="A1276" s="2">
        <v>217</v>
      </c>
      <c r="B1276" s="2" t="s">
        <v>270</v>
      </c>
      <c r="C1276" s="2" t="s">
        <v>5</v>
      </c>
      <c r="D1276" s="2" t="s">
        <v>447</v>
      </c>
      <c r="E1276" s="2" t="s">
        <v>1100</v>
      </c>
      <c r="F1276" s="2" t="s">
        <v>64</v>
      </c>
      <c r="H1276" s="2" t="s">
        <v>877</v>
      </c>
      <c r="I1276" s="2">
        <v>2056</v>
      </c>
      <c r="J1276" s="2">
        <v>397</v>
      </c>
      <c r="K1276" s="110">
        <f t="shared" si="266"/>
        <v>0.19309338521400779</v>
      </c>
      <c r="L1276" s="44">
        <f t="shared" si="267"/>
        <v>0</v>
      </c>
      <c r="M1276" s="44">
        <f t="shared" si="268"/>
        <v>0</v>
      </c>
      <c r="N1276" s="44">
        <f t="shared" si="269"/>
        <v>0.69160633564999996</v>
      </c>
      <c r="O1276" s="44">
        <f t="shared" si="270"/>
        <v>1.2933936643500001</v>
      </c>
      <c r="P1276" s="2">
        <v>633288</v>
      </c>
      <c r="Q1276" s="2">
        <v>7.1408214770000003</v>
      </c>
      <c r="R1276" s="111">
        <v>0</v>
      </c>
      <c r="S1276" s="111">
        <v>0</v>
      </c>
      <c r="T1276" s="111">
        <v>0.34841629000000002</v>
      </c>
      <c r="U1276" s="111">
        <v>0.65158371000000004</v>
      </c>
      <c r="V1276" s="110">
        <f t="shared" si="271"/>
        <v>0.19309338521400779</v>
      </c>
      <c r="W1276" s="110">
        <v>0.30174999999999996</v>
      </c>
      <c r="X1276" s="110">
        <v>0.26006674200000002</v>
      </c>
      <c r="Y1276" s="110">
        <f t="shared" si="272"/>
        <v>0.26006674184233669</v>
      </c>
      <c r="Z1276" s="2" t="s">
        <v>532</v>
      </c>
      <c r="AA1276" s="2" t="s">
        <v>532</v>
      </c>
      <c r="AB1276" s="2">
        <v>0.22500000000000001</v>
      </c>
      <c r="AC1276" s="110">
        <v>0.278817708</v>
      </c>
      <c r="AD1276" s="44">
        <f t="shared" si="273"/>
        <v>0</v>
      </c>
      <c r="AE1276" s="44">
        <f t="shared" si="274"/>
        <v>0</v>
      </c>
      <c r="AF1276" s="44">
        <f t="shared" si="275"/>
        <v>1.3631560875661499</v>
      </c>
      <c r="AG1276" s="44">
        <f t="shared" si="276"/>
        <v>3.1590404596335055</v>
      </c>
      <c r="AH1276" s="44">
        <f t="shared" si="277"/>
        <v>4.5221965471996555</v>
      </c>
      <c r="AI1276" s="44">
        <v>24.986944443999999</v>
      </c>
      <c r="AJ1276" s="111">
        <f t="shared" si="278"/>
        <v>0.18098237490921185</v>
      </c>
      <c r="AK1276" s="2">
        <f t="shared" si="279"/>
        <v>662</v>
      </c>
    </row>
    <row r="1277" spans="1:37">
      <c r="A1277" s="2">
        <v>218</v>
      </c>
      <c r="B1277" s="2" t="s">
        <v>271</v>
      </c>
      <c r="C1277" s="2" t="s">
        <v>5</v>
      </c>
      <c r="D1277" s="2" t="s">
        <v>447</v>
      </c>
      <c r="E1277" s="2" t="s">
        <v>1100</v>
      </c>
      <c r="F1277" s="2" t="s">
        <v>64</v>
      </c>
      <c r="H1277" s="2" t="s">
        <v>877</v>
      </c>
      <c r="I1277" s="2">
        <v>15000</v>
      </c>
      <c r="J1277" s="2">
        <v>5764</v>
      </c>
      <c r="K1277" s="110">
        <f t="shared" si="266"/>
        <v>0.38426666666666665</v>
      </c>
      <c r="L1277" s="44">
        <f t="shared" si="267"/>
        <v>0</v>
      </c>
      <c r="M1277" s="44">
        <f t="shared" si="268"/>
        <v>3.33664705682</v>
      </c>
      <c r="N1277" s="44">
        <f t="shared" si="269"/>
        <v>12.608535953860001</v>
      </c>
      <c r="O1277" s="44">
        <f t="shared" si="270"/>
        <v>12.874816989319999</v>
      </c>
      <c r="P1277" s="2">
        <v>1832159</v>
      </c>
      <c r="Q1277" s="2">
        <v>30.111475708</v>
      </c>
      <c r="R1277" s="111">
        <v>0</v>
      </c>
      <c r="S1277" s="111">
        <v>0.115775401</v>
      </c>
      <c r="T1277" s="111">
        <v>0.437492573</v>
      </c>
      <c r="U1277" s="111">
        <v>0.446732026</v>
      </c>
      <c r="V1277" s="110">
        <f t="shared" si="271"/>
        <v>0.33977803924239997</v>
      </c>
      <c r="W1277" s="110">
        <v>0.28740624999999997</v>
      </c>
      <c r="X1277" s="110">
        <v>0.247135153</v>
      </c>
      <c r="Y1277" s="110">
        <f t="shared" si="272"/>
        <v>0.23878367683912499</v>
      </c>
      <c r="Z1277" s="2" t="s">
        <v>532</v>
      </c>
      <c r="AA1277" s="2">
        <v>0.17499999999999999</v>
      </c>
      <c r="AB1277" s="2">
        <v>0.22500000000000001</v>
      </c>
      <c r="AC1277" s="110">
        <v>0.26881250000000001</v>
      </c>
      <c r="AD1277" s="44">
        <f t="shared" si="273"/>
        <v>0</v>
      </c>
      <c r="AE1277" s="44">
        <f t="shared" si="274"/>
        <v>5.11507993810506</v>
      </c>
      <c r="AF1277" s="44">
        <f t="shared" si="275"/>
        <v>24.851424365058065</v>
      </c>
      <c r="AG1277" s="44">
        <f t="shared" si="276"/>
        <v>30.317586859408259</v>
      </c>
      <c r="AH1277" s="44">
        <f t="shared" si="277"/>
        <v>55.169011224466324</v>
      </c>
      <c r="AI1277" s="44">
        <v>24.986944443999999</v>
      </c>
      <c r="AJ1277" s="111">
        <f t="shared" si="278"/>
        <v>2.2079134704969423</v>
      </c>
      <c r="AK1277" s="2">
        <f t="shared" si="279"/>
        <v>8494</v>
      </c>
    </row>
    <row r="1278" spans="1:37">
      <c r="A1278" s="2">
        <v>219</v>
      </c>
      <c r="B1278" s="2" t="s">
        <v>272</v>
      </c>
      <c r="C1278" s="2" t="s">
        <v>5</v>
      </c>
      <c r="D1278" s="2" t="s">
        <v>447</v>
      </c>
      <c r="E1278" s="2" t="s">
        <v>1100</v>
      </c>
      <c r="F1278" s="2" t="s">
        <v>64</v>
      </c>
      <c r="H1278" s="2" t="s">
        <v>877</v>
      </c>
      <c r="I1278" s="2">
        <v>16261</v>
      </c>
      <c r="J1278" s="2">
        <v>2937</v>
      </c>
      <c r="K1278" s="110">
        <f t="shared" si="266"/>
        <v>0.18061619826578931</v>
      </c>
      <c r="L1278" s="44">
        <f t="shared" si="267"/>
        <v>8.0569540472850001</v>
      </c>
      <c r="M1278" s="44">
        <f t="shared" si="268"/>
        <v>4.8039386038049994</v>
      </c>
      <c r="N1278" s="44">
        <f t="shared" si="269"/>
        <v>1.8241073489099999</v>
      </c>
      <c r="O1278" s="44">
        <f t="shared" si="270"/>
        <v>0</v>
      </c>
      <c r="P1278" s="2">
        <v>1343458</v>
      </c>
      <c r="Q1278" s="2">
        <v>2.6761652339999999</v>
      </c>
      <c r="R1278" s="111">
        <v>0.54865196100000002</v>
      </c>
      <c r="S1278" s="111">
        <v>0.32713235299999999</v>
      </c>
      <c r="T1278" s="111">
        <v>0.12421568600000001</v>
      </c>
      <c r="U1278" s="111">
        <v>0</v>
      </c>
      <c r="V1278" s="110">
        <f t="shared" si="271"/>
        <v>2.243536497029703E-2</v>
      </c>
      <c r="W1278" s="110">
        <v>0.22500000000000001</v>
      </c>
      <c r="X1278" s="110">
        <v>0.22500000000000001</v>
      </c>
      <c r="Y1278" s="110">
        <f t="shared" si="272"/>
        <v>0.14006188722500001</v>
      </c>
      <c r="Z1278" s="2">
        <v>0.1</v>
      </c>
      <c r="AA1278" s="2">
        <v>0.17499999999999999</v>
      </c>
      <c r="AB1278" s="2">
        <v>0.22500000000000001</v>
      </c>
      <c r="AC1278" s="110"/>
      <c r="AD1278" s="44">
        <f t="shared" si="273"/>
        <v>7.057891745421661</v>
      </c>
      <c r="AE1278" s="44">
        <f t="shared" si="274"/>
        <v>7.3644378796330638</v>
      </c>
      <c r="AF1278" s="44">
        <f t="shared" si="275"/>
        <v>3.5953155847016096</v>
      </c>
      <c r="AG1278" s="44">
        <f t="shared" si="276"/>
        <v>0</v>
      </c>
      <c r="AH1278" s="44">
        <f t="shared" si="277"/>
        <v>3.5953155847016096</v>
      </c>
      <c r="AI1278" s="44">
        <v>24.986944443999999</v>
      </c>
      <c r="AJ1278" s="111">
        <f t="shared" si="278"/>
        <v>0.14388776477889581</v>
      </c>
      <c r="AK1278" s="2">
        <f t="shared" si="279"/>
        <v>608</v>
      </c>
    </row>
    <row r="1279" spans="1:37">
      <c r="A1279" s="2">
        <v>220</v>
      </c>
      <c r="B1279" s="2" t="s">
        <v>273</v>
      </c>
      <c r="C1279" s="2" t="s">
        <v>5</v>
      </c>
      <c r="D1279" s="2" t="s">
        <v>447</v>
      </c>
      <c r="E1279" s="2" t="s">
        <v>1100</v>
      </c>
      <c r="F1279" s="2" t="s">
        <v>64</v>
      </c>
      <c r="H1279" s="2" t="s">
        <v>877</v>
      </c>
      <c r="I1279" s="2">
        <v>15742</v>
      </c>
      <c r="J1279" s="2">
        <v>3478</v>
      </c>
      <c r="K1279" s="110">
        <f t="shared" si="266"/>
        <v>0.2209376191081184</v>
      </c>
      <c r="L1279" s="44">
        <f t="shared" si="267"/>
        <v>9.6258764746800001</v>
      </c>
      <c r="M1279" s="44">
        <f t="shared" si="268"/>
        <v>7.7641235253200005</v>
      </c>
      <c r="N1279" s="44">
        <f t="shared" si="269"/>
        <v>0</v>
      </c>
      <c r="O1279" s="44">
        <f t="shared" si="270"/>
        <v>0</v>
      </c>
      <c r="P1279" s="2">
        <v>1617347</v>
      </c>
      <c r="Q1279" s="2">
        <v>0</v>
      </c>
      <c r="R1279" s="111">
        <v>0.55352941200000005</v>
      </c>
      <c r="S1279" s="111">
        <v>0.446470588</v>
      </c>
      <c r="T1279" s="111">
        <v>0</v>
      </c>
      <c r="U1279" s="111">
        <v>0</v>
      </c>
      <c r="V1279" s="110">
        <f t="shared" si="271"/>
        <v>0</v>
      </c>
      <c r="W1279" s="110">
        <v>0.19284374999999998</v>
      </c>
      <c r="X1279" s="110"/>
      <c r="Y1279" s="110">
        <f t="shared" si="272"/>
        <v>0.13348529409999998</v>
      </c>
      <c r="Z1279" s="2">
        <v>0.1</v>
      </c>
      <c r="AA1279" s="2">
        <v>0.17499999999999999</v>
      </c>
      <c r="AB1279" s="2" t="s">
        <v>532</v>
      </c>
      <c r="AC1279" s="110"/>
      <c r="AD1279" s="44">
        <f t="shared" si="273"/>
        <v>8.4322677918196813</v>
      </c>
      <c r="AE1279" s="44">
        <f t="shared" si="274"/>
        <v>11.90240136431556</v>
      </c>
      <c r="AF1279" s="44">
        <f t="shared" si="275"/>
        <v>0</v>
      </c>
      <c r="AG1279" s="44">
        <f t="shared" si="276"/>
        <v>0</v>
      </c>
      <c r="AH1279" s="44">
        <f t="shared" si="277"/>
        <v>0</v>
      </c>
      <c r="AI1279" s="44">
        <v>24.986944443999999</v>
      </c>
      <c r="AJ1279" s="111">
        <f t="shared" si="278"/>
        <v>0</v>
      </c>
      <c r="AK1279" s="2">
        <f t="shared" si="279"/>
        <v>0</v>
      </c>
    </row>
    <row r="1280" spans="1:37">
      <c r="A1280" s="2">
        <v>215</v>
      </c>
      <c r="B1280" s="2" t="s">
        <v>445</v>
      </c>
      <c r="C1280" s="2" t="s">
        <v>4</v>
      </c>
      <c r="D1280" s="2" t="s">
        <v>444</v>
      </c>
      <c r="E1280" s="2" t="s">
        <v>1100</v>
      </c>
      <c r="F1280" s="2" t="s">
        <v>64</v>
      </c>
      <c r="H1280" s="2" t="s">
        <v>877</v>
      </c>
      <c r="I1280" s="2">
        <v>12201</v>
      </c>
      <c r="J1280" s="2">
        <v>2406</v>
      </c>
      <c r="K1280" s="110">
        <f t="shared" si="266"/>
        <v>0.19719695106958446</v>
      </c>
      <c r="L1280" s="44">
        <f t="shared" si="267"/>
        <v>6.0963794131800002</v>
      </c>
      <c r="M1280" s="44">
        <f t="shared" si="268"/>
        <v>4.0351743348899998</v>
      </c>
      <c r="N1280" s="44">
        <f t="shared" si="269"/>
        <v>1.8984462519299998</v>
      </c>
      <c r="O1280" s="44">
        <f t="shared" si="270"/>
        <v>0</v>
      </c>
      <c r="P1280" s="2">
        <v>1092193</v>
      </c>
      <c r="Q1280" s="2">
        <v>3.4259856580000001</v>
      </c>
      <c r="R1280" s="111">
        <v>0.50676470600000001</v>
      </c>
      <c r="S1280" s="111">
        <v>0.33542596299999999</v>
      </c>
      <c r="T1280" s="111">
        <v>0.157809331</v>
      </c>
      <c r="U1280" s="111">
        <v>0</v>
      </c>
      <c r="V1280" s="110">
        <f t="shared" si="271"/>
        <v>3.1119518923530858E-2</v>
      </c>
      <c r="W1280" s="110">
        <v>0.22500000000000001</v>
      </c>
      <c r="X1280" s="110">
        <v>0.22500000000000001</v>
      </c>
      <c r="Y1280" s="110">
        <f t="shared" si="272"/>
        <v>0.1448831136</v>
      </c>
      <c r="Z1280" s="2">
        <v>0.1</v>
      </c>
      <c r="AA1280" s="2">
        <v>0.17499999999999999</v>
      </c>
      <c r="AB1280" s="2">
        <v>0.22500000000000001</v>
      </c>
      <c r="AC1280" s="110"/>
      <c r="AD1280" s="44">
        <f t="shared" si="273"/>
        <v>5.3404283659456802</v>
      </c>
      <c r="AE1280" s="44">
        <f t="shared" si="274"/>
        <v>6.1859222553863695</v>
      </c>
      <c r="AF1280" s="44">
        <f t="shared" si="275"/>
        <v>3.7418375625540299</v>
      </c>
      <c r="AG1280" s="44">
        <f t="shared" si="276"/>
        <v>0</v>
      </c>
      <c r="AH1280" s="44">
        <f t="shared" si="277"/>
        <v>3.7418375625540299</v>
      </c>
      <c r="AI1280" s="44">
        <v>13.025</v>
      </c>
      <c r="AJ1280" s="111">
        <f t="shared" si="278"/>
        <v>0.28728119482180653</v>
      </c>
      <c r="AK1280" s="2">
        <f t="shared" si="279"/>
        <v>633</v>
      </c>
    </row>
    <row r="1281" spans="1:37">
      <c r="A1281" s="2">
        <v>216</v>
      </c>
      <c r="B1281" s="2" t="s">
        <v>446</v>
      </c>
      <c r="C1281" s="2" t="s">
        <v>4</v>
      </c>
      <c r="D1281" s="2" t="s">
        <v>444</v>
      </c>
      <c r="E1281" s="2" t="s">
        <v>1100</v>
      </c>
      <c r="F1281" s="2" t="s">
        <v>64</v>
      </c>
      <c r="H1281" s="2" t="s">
        <v>877</v>
      </c>
      <c r="I1281" s="2">
        <v>8040</v>
      </c>
      <c r="J1281" s="2">
        <v>637</v>
      </c>
      <c r="K1281" s="110">
        <f t="shared" si="266"/>
        <v>7.9228855721393029E-2</v>
      </c>
      <c r="L1281" s="44">
        <f t="shared" si="267"/>
        <v>2.3850698535299997</v>
      </c>
      <c r="M1281" s="44">
        <f t="shared" si="268"/>
        <v>0.27384707395499996</v>
      </c>
      <c r="N1281" s="44">
        <f t="shared" si="269"/>
        <v>0.15944931093000003</v>
      </c>
      <c r="O1281" s="44">
        <f t="shared" si="270"/>
        <v>0.366633761585</v>
      </c>
      <c r="P1281" s="2">
        <v>971995</v>
      </c>
      <c r="Q1281" s="2">
        <v>1.199264712</v>
      </c>
      <c r="R1281" s="111">
        <v>0.74884453799999995</v>
      </c>
      <c r="S1281" s="111">
        <v>8.5980242999999998E-2</v>
      </c>
      <c r="T1281" s="111">
        <v>5.0062578000000003E-2</v>
      </c>
      <c r="U1281" s="111">
        <v>0.115112641</v>
      </c>
      <c r="V1281" s="110">
        <f t="shared" si="271"/>
        <v>1.3086643594900497E-2</v>
      </c>
      <c r="W1281" s="110">
        <v>0.26509375000000002</v>
      </c>
      <c r="X1281" s="110">
        <v>0.25294182700000001</v>
      </c>
      <c r="Y1281" s="110">
        <f t="shared" si="272"/>
        <v>0.13171071805009374</v>
      </c>
      <c r="Z1281" s="2">
        <v>0.1</v>
      </c>
      <c r="AA1281" s="2">
        <v>0.17499999999999999</v>
      </c>
      <c r="AB1281" s="2">
        <v>0.22500000000000001</v>
      </c>
      <c r="AC1281" s="110">
        <v>0.26509375000000002</v>
      </c>
      <c r="AD1281" s="44">
        <f t="shared" si="273"/>
        <v>2.0893211916922798</v>
      </c>
      <c r="AE1281" s="44">
        <f t="shared" si="274"/>
        <v>0.41980756437301486</v>
      </c>
      <c r="AF1281" s="44">
        <f t="shared" si="275"/>
        <v>0.31427459184303008</v>
      </c>
      <c r="AG1281" s="44">
        <f t="shared" si="276"/>
        <v>0.8514047121201207</v>
      </c>
      <c r="AH1281" s="44">
        <f t="shared" si="277"/>
        <v>1.1656793039631508</v>
      </c>
      <c r="AI1281" s="44">
        <v>13.025</v>
      </c>
      <c r="AJ1281" s="111">
        <f t="shared" si="278"/>
        <v>8.9495531974138259E-2</v>
      </c>
      <c r="AK1281" s="2">
        <f t="shared" si="279"/>
        <v>175</v>
      </c>
    </row>
    <row r="1282" spans="1:37">
      <c r="A1282" s="2">
        <v>312</v>
      </c>
      <c r="B1282" s="2" t="s">
        <v>362</v>
      </c>
      <c r="C1282" s="2" t="s">
        <v>3</v>
      </c>
      <c r="D1282" s="2" t="s">
        <v>418</v>
      </c>
      <c r="E1282" s="2" t="s">
        <v>1100</v>
      </c>
      <c r="F1282" s="2" t="s">
        <v>64</v>
      </c>
      <c r="H1282" s="2" t="s">
        <v>877</v>
      </c>
      <c r="I1282" s="2">
        <v>467</v>
      </c>
      <c r="J1282" s="2">
        <v>179</v>
      </c>
      <c r="K1282" s="110">
        <f t="shared" si="266"/>
        <v>0.38329764453961457</v>
      </c>
      <c r="L1282" s="44">
        <f t="shared" si="267"/>
        <v>0.12058787064499998</v>
      </c>
      <c r="M1282" s="44">
        <f t="shared" si="268"/>
        <v>0.10442391825499998</v>
      </c>
      <c r="N1282" s="44">
        <f t="shared" si="269"/>
        <v>0.10442391825499998</v>
      </c>
      <c r="O1282" s="44">
        <f t="shared" si="270"/>
        <v>0.56556429284500009</v>
      </c>
      <c r="R1282" s="111">
        <v>0.13473505099999999</v>
      </c>
      <c r="S1282" s="111">
        <v>0.116674769</v>
      </c>
      <c r="T1282" s="111">
        <v>0.116674769</v>
      </c>
      <c r="U1282" s="111">
        <v>0.63191541100000004</v>
      </c>
      <c r="V1282" s="110">
        <f t="shared" si="271"/>
        <v>0.2869328527194861</v>
      </c>
      <c r="W1282" s="110">
        <v>0.46378125000000003</v>
      </c>
      <c r="X1282" s="110">
        <v>0.34011382099999998</v>
      </c>
      <c r="Y1282" s="110">
        <f t="shared" si="272"/>
        <v>0.28849745632951102</v>
      </c>
      <c r="Z1282" s="2">
        <v>0.1</v>
      </c>
      <c r="AA1282" s="2">
        <v>0.17499999999999999</v>
      </c>
      <c r="AB1282" s="2">
        <v>0.22500000000000001</v>
      </c>
      <c r="AC1282" s="110">
        <v>0.36136805599999999</v>
      </c>
      <c r="AD1282" s="44">
        <f t="shared" si="273"/>
        <v>0.10563497468501998</v>
      </c>
      <c r="AE1282" s="44">
        <f t="shared" si="274"/>
        <v>0.16008186668491495</v>
      </c>
      <c r="AF1282" s="44">
        <f t="shared" si="275"/>
        <v>0.20581954288060497</v>
      </c>
      <c r="AG1282" s="44">
        <f t="shared" si="276"/>
        <v>1.7903413728640927</v>
      </c>
      <c r="AH1282" s="44">
        <f t="shared" si="277"/>
        <v>1.9961609157446976</v>
      </c>
      <c r="AI1282" s="44">
        <v>232.51499999999999</v>
      </c>
      <c r="AJ1282" s="111">
        <f t="shared" si="278"/>
        <v>8.5850844708715464E-3</v>
      </c>
      <c r="AK1282" s="2">
        <f t="shared" si="279"/>
        <v>223</v>
      </c>
    </row>
    <row r="1283" spans="1:37">
      <c r="A1283" s="2">
        <v>88</v>
      </c>
      <c r="B1283" s="2" t="s">
        <v>143</v>
      </c>
      <c r="C1283" s="2" t="s">
        <v>3</v>
      </c>
      <c r="D1283" s="2" t="s">
        <v>418</v>
      </c>
      <c r="E1283" s="2" t="s">
        <v>1100</v>
      </c>
      <c r="F1283" s="2" t="s">
        <v>64</v>
      </c>
      <c r="H1283" s="2" t="s">
        <v>877</v>
      </c>
      <c r="I1283" s="2">
        <v>29339</v>
      </c>
      <c r="J1283" s="2">
        <v>4773</v>
      </c>
      <c r="K1283" s="110">
        <f t="shared" si="266"/>
        <v>0.16268448140700092</v>
      </c>
      <c r="L1283" s="44">
        <f t="shared" si="267"/>
        <v>3.4986670874099999</v>
      </c>
      <c r="M1283" s="44">
        <f t="shared" si="268"/>
        <v>5.8089249514199999</v>
      </c>
      <c r="N1283" s="44">
        <f t="shared" si="269"/>
        <v>7.9070914102499987</v>
      </c>
      <c r="O1283" s="44">
        <f t="shared" si="270"/>
        <v>6.6503165509200004</v>
      </c>
      <c r="P1283" s="2">
        <v>2720102</v>
      </c>
      <c r="Q1283" s="2">
        <v>12.271782747</v>
      </c>
      <c r="R1283" s="111">
        <v>0.146602434</v>
      </c>
      <c r="S1283" s="111">
        <v>0.243407708</v>
      </c>
      <c r="T1283" s="111">
        <v>0.33132584999999998</v>
      </c>
      <c r="U1283" s="111">
        <v>0.27866400800000002</v>
      </c>
      <c r="V1283" s="110">
        <f t="shared" si="271"/>
        <v>9.9235883712260137E-2</v>
      </c>
      <c r="W1283" s="110">
        <v>0.33628124999999998</v>
      </c>
      <c r="X1283" s="110">
        <v>0.26176084799999999</v>
      </c>
      <c r="Y1283" s="110">
        <f t="shared" si="272"/>
        <v>0.21692805474374999</v>
      </c>
      <c r="Z1283" s="2">
        <v>0.1</v>
      </c>
      <c r="AA1283" s="2">
        <v>0.17499999999999999</v>
      </c>
      <c r="AB1283" s="2">
        <v>0.22500000000000001</v>
      </c>
      <c r="AC1283" s="110">
        <v>0.30546875000000001</v>
      </c>
      <c r="AD1283" s="44">
        <f t="shared" si="273"/>
        <v>3.0648323685711603</v>
      </c>
      <c r="AE1283" s="44">
        <f t="shared" si="274"/>
        <v>8.9050819505268599</v>
      </c>
      <c r="AF1283" s="44">
        <f t="shared" si="275"/>
        <v>15.584877169602748</v>
      </c>
      <c r="AG1283" s="44">
        <f t="shared" si="276"/>
        <v>17.795623623085273</v>
      </c>
      <c r="AH1283" s="44">
        <f t="shared" si="277"/>
        <v>33.380500792688025</v>
      </c>
      <c r="AI1283" s="44">
        <v>232.51499999999999</v>
      </c>
      <c r="AJ1283" s="111">
        <f t="shared" si="278"/>
        <v>0.1435627843050471</v>
      </c>
      <c r="AK1283" s="2">
        <f t="shared" si="279"/>
        <v>4852</v>
      </c>
    </row>
    <row r="1284" spans="1:37">
      <c r="A1284" s="2">
        <v>89</v>
      </c>
      <c r="B1284" s="2" t="s">
        <v>144</v>
      </c>
      <c r="C1284" s="2" t="s">
        <v>3</v>
      </c>
      <c r="D1284" s="2" t="s">
        <v>418</v>
      </c>
      <c r="E1284" s="2" t="s">
        <v>1100</v>
      </c>
      <c r="F1284" s="2" t="s">
        <v>64</v>
      </c>
      <c r="H1284" s="2" t="s">
        <v>877</v>
      </c>
      <c r="I1284" s="2">
        <v>10607</v>
      </c>
      <c r="J1284" s="2">
        <v>2279</v>
      </c>
      <c r="K1284" s="110">
        <f t="shared" si="266"/>
        <v>0.21485811256717263</v>
      </c>
      <c r="L1284" s="44">
        <f t="shared" si="267"/>
        <v>2.6346883272949997</v>
      </c>
      <c r="M1284" s="44">
        <f t="shared" si="268"/>
        <v>1.7297912765150001</v>
      </c>
      <c r="N1284" s="44">
        <f t="shared" si="269"/>
        <v>2.5898218708000003</v>
      </c>
      <c r="O1284" s="44">
        <f t="shared" si="270"/>
        <v>4.4406985253900002</v>
      </c>
      <c r="P1284" s="2">
        <v>1040925</v>
      </c>
      <c r="Q1284" s="2">
        <v>16.895302711999999</v>
      </c>
      <c r="R1284" s="111">
        <v>0.231214421</v>
      </c>
      <c r="S1284" s="111">
        <v>0.15180265700000001</v>
      </c>
      <c r="T1284" s="111">
        <v>0.22727704000000001</v>
      </c>
      <c r="U1284" s="111">
        <v>0.389705882</v>
      </c>
      <c r="V1284" s="110">
        <f t="shared" si="271"/>
        <v>0.1325637861070991</v>
      </c>
      <c r="W1284" s="110">
        <v>0.36815624999999996</v>
      </c>
      <c r="X1284" s="110">
        <v>0.28555767500000001</v>
      </c>
      <c r="Y1284" s="110">
        <f t="shared" si="272"/>
        <v>0.22587111596175002</v>
      </c>
      <c r="Z1284" s="2">
        <v>0.1</v>
      </c>
      <c r="AA1284" s="2">
        <v>0.17499999999999999</v>
      </c>
      <c r="AB1284" s="2">
        <v>0.22500000000000001</v>
      </c>
      <c r="AC1284" s="110">
        <v>0.32087500000000002</v>
      </c>
      <c r="AD1284" s="44">
        <f t="shared" si="273"/>
        <v>2.30798697471042</v>
      </c>
      <c r="AE1284" s="44">
        <f t="shared" si="274"/>
        <v>2.6517700268974949</v>
      </c>
      <c r="AF1284" s="44">
        <f t="shared" si="275"/>
        <v>5.1045389073468002</v>
      </c>
      <c r="AG1284" s="44">
        <f t="shared" si="276"/>
        <v>12.482204060570362</v>
      </c>
      <c r="AH1284" s="44">
        <f t="shared" si="277"/>
        <v>17.586742967917161</v>
      </c>
      <c r="AI1284" s="44">
        <v>232.51499999999999</v>
      </c>
      <c r="AJ1284" s="111">
        <f t="shared" si="278"/>
        <v>7.5637025430261115E-2</v>
      </c>
      <c r="AK1284" s="2">
        <f t="shared" si="279"/>
        <v>2344</v>
      </c>
    </row>
    <row r="1285" spans="1:37">
      <c r="A1285" s="2">
        <v>90</v>
      </c>
      <c r="B1285" s="2" t="s">
        <v>145</v>
      </c>
      <c r="C1285" s="2" t="s">
        <v>3</v>
      </c>
      <c r="D1285" s="2" t="s">
        <v>418</v>
      </c>
      <c r="E1285" s="2" t="s">
        <v>1100</v>
      </c>
      <c r="F1285" s="2" t="s">
        <v>64</v>
      </c>
      <c r="H1285" s="2" t="s">
        <v>877</v>
      </c>
      <c r="I1285" s="2">
        <v>5287</v>
      </c>
      <c r="J1285" s="2">
        <v>825</v>
      </c>
      <c r="K1285" s="110">
        <f t="shared" si="266"/>
        <v>0.15604312464535652</v>
      </c>
      <c r="L1285" s="44">
        <f t="shared" si="267"/>
        <v>1.08821931075</v>
      </c>
      <c r="M1285" s="44">
        <f t="shared" si="268"/>
        <v>0.843989771625</v>
      </c>
      <c r="N1285" s="44">
        <f t="shared" si="269"/>
        <v>1.0592071627499999</v>
      </c>
      <c r="O1285" s="44">
        <f t="shared" si="270"/>
        <v>1.1335837590000002</v>
      </c>
      <c r="P1285" s="2">
        <v>582504</v>
      </c>
      <c r="Q1285" s="2">
        <v>8.6103320720000003</v>
      </c>
      <c r="R1285" s="111">
        <v>0.26381074199999999</v>
      </c>
      <c r="S1285" s="111">
        <v>0.20460358100000001</v>
      </c>
      <c r="T1285" s="111">
        <v>0.256777494</v>
      </c>
      <c r="U1285" s="111">
        <v>0.27480818400000001</v>
      </c>
      <c r="V1285" s="110">
        <f t="shared" si="271"/>
        <v>8.2950290211840361E-2</v>
      </c>
      <c r="W1285" s="110">
        <v>0.32140625</v>
      </c>
      <c r="X1285" s="110">
        <v>0.261106379</v>
      </c>
      <c r="Y1285" s="110">
        <f t="shared" si="272"/>
        <v>0.20098711252625001</v>
      </c>
      <c r="Z1285" s="2">
        <v>0.1</v>
      </c>
      <c r="AA1285" s="2">
        <v>0.17499999999999999</v>
      </c>
      <c r="AB1285" s="2">
        <v>0.22500000000000001</v>
      </c>
      <c r="AC1285" s="110">
        <v>0.29484375000000002</v>
      </c>
      <c r="AD1285" s="44">
        <f t="shared" si="273"/>
        <v>0.95328011621700004</v>
      </c>
      <c r="AE1285" s="44">
        <f t="shared" si="274"/>
        <v>1.2938363199011251</v>
      </c>
      <c r="AF1285" s="44">
        <f t="shared" si="275"/>
        <v>2.0876973177802496</v>
      </c>
      <c r="AG1285" s="44">
        <f t="shared" si="276"/>
        <v>2.9278555572376694</v>
      </c>
      <c r="AH1285" s="44">
        <f t="shared" si="277"/>
        <v>5.015552875017919</v>
      </c>
      <c r="AI1285" s="44">
        <v>232.51499999999999</v>
      </c>
      <c r="AJ1285" s="111">
        <f t="shared" si="278"/>
        <v>2.1570878760587144E-2</v>
      </c>
      <c r="AK1285" s="2">
        <f t="shared" si="279"/>
        <v>731</v>
      </c>
    </row>
    <row r="1286" spans="1:37">
      <c r="A1286" s="2">
        <v>91</v>
      </c>
      <c r="B1286" s="2" t="s">
        <v>146</v>
      </c>
      <c r="C1286" s="2" t="s">
        <v>3</v>
      </c>
      <c r="D1286" s="2" t="s">
        <v>418</v>
      </c>
      <c r="E1286" s="2" t="s">
        <v>1100</v>
      </c>
      <c r="F1286" s="2" t="s">
        <v>64</v>
      </c>
      <c r="H1286" s="2" t="s">
        <v>877</v>
      </c>
      <c r="I1286" s="2">
        <v>7199</v>
      </c>
      <c r="J1286" s="2">
        <v>1140</v>
      </c>
      <c r="K1286" s="110">
        <f t="shared" si="266"/>
        <v>0.15835532712876788</v>
      </c>
      <c r="L1286" s="44">
        <f t="shared" si="267"/>
        <v>1.1599442202000001</v>
      </c>
      <c r="M1286" s="44">
        <f t="shared" si="268"/>
        <v>1.3874239356</v>
      </c>
      <c r="N1286" s="44">
        <f t="shared" si="269"/>
        <v>2.0296759614000002</v>
      </c>
      <c r="O1286" s="44">
        <f t="shared" si="270"/>
        <v>1.1229558827999999</v>
      </c>
      <c r="P1286" s="2">
        <v>2164066</v>
      </c>
      <c r="Q1286" s="2">
        <v>3.266133038</v>
      </c>
      <c r="R1286" s="111">
        <v>0.20349898599999999</v>
      </c>
      <c r="S1286" s="111">
        <v>0.243407708</v>
      </c>
      <c r="T1286" s="111">
        <v>0.356083502</v>
      </c>
      <c r="U1286" s="111">
        <v>0.19700980400000001</v>
      </c>
      <c r="V1286" s="110">
        <f t="shared" si="271"/>
        <v>8.7585271404361717E-2</v>
      </c>
      <c r="W1286" s="110">
        <v>0.31184375000000003</v>
      </c>
      <c r="X1286" s="110">
        <v>0.25593342499999999</v>
      </c>
      <c r="Y1286" s="110">
        <f t="shared" si="272"/>
        <v>0.204501311516125</v>
      </c>
      <c r="Z1286" s="2">
        <v>0.1</v>
      </c>
      <c r="AA1286" s="2">
        <v>0.17499999999999999</v>
      </c>
      <c r="AB1286" s="2">
        <v>0.22500000000000001</v>
      </c>
      <c r="AC1286" s="110">
        <v>0.31184374999999998</v>
      </c>
      <c r="AD1286" s="44">
        <f t="shared" si="273"/>
        <v>1.0161111368952001</v>
      </c>
      <c r="AE1286" s="44">
        <f t="shared" si="274"/>
        <v>2.1269208932747996</v>
      </c>
      <c r="AF1286" s="44">
        <f t="shared" si="275"/>
        <v>4.0004913199194005</v>
      </c>
      <c r="AG1286" s="44">
        <f t="shared" si="276"/>
        <v>3.0676361365337534</v>
      </c>
      <c r="AH1286" s="44">
        <f t="shared" si="277"/>
        <v>7.068127456453154</v>
      </c>
      <c r="AI1286" s="44">
        <v>232.51499999999999</v>
      </c>
      <c r="AJ1286" s="111">
        <f t="shared" si="278"/>
        <v>3.0398587000637182E-2</v>
      </c>
      <c r="AK1286" s="2">
        <f t="shared" si="279"/>
        <v>1051</v>
      </c>
    </row>
    <row r="1287" spans="1:37">
      <c r="A1287" s="2">
        <v>92</v>
      </c>
      <c r="B1287" s="2" t="s">
        <v>147</v>
      </c>
      <c r="C1287" s="2" t="s">
        <v>3</v>
      </c>
      <c r="D1287" s="2" t="s">
        <v>418</v>
      </c>
      <c r="E1287" s="2" t="s">
        <v>1100</v>
      </c>
      <c r="F1287" s="2" t="s">
        <v>64</v>
      </c>
      <c r="H1287" s="2" t="s">
        <v>877</v>
      </c>
      <c r="I1287" s="2">
        <v>10378</v>
      </c>
      <c r="J1287" s="2">
        <v>3409</v>
      </c>
      <c r="K1287" s="110">
        <f t="shared" ref="K1287:K1350" si="280">J1287/I1287</f>
        <v>0.32848333012141068</v>
      </c>
      <c r="L1287" s="44">
        <f t="shared" ref="L1287:L1350" si="281">R1287*$J1287*$D$2/1000</f>
        <v>0</v>
      </c>
      <c r="M1287" s="44">
        <f t="shared" ref="M1287:M1350" si="282">S1287*$J1287*$D$2/1000</f>
        <v>3.3742929880449997</v>
      </c>
      <c r="N1287" s="44">
        <f t="shared" ref="N1287:N1350" si="283">T1287*$J1287*$D$2/1000</f>
        <v>7.2832554621750001</v>
      </c>
      <c r="O1287" s="44">
        <f t="shared" ref="O1287:O1350" si="284">U1287*$J1287*$D$2/1000</f>
        <v>6.3874515497799997</v>
      </c>
      <c r="P1287" s="2">
        <v>637486</v>
      </c>
      <c r="Q1287" s="2">
        <v>47.045681813000002</v>
      </c>
      <c r="R1287" s="111">
        <v>0</v>
      </c>
      <c r="S1287" s="111">
        <v>0.19796380099999999</v>
      </c>
      <c r="T1287" s="111">
        <v>0.42729571500000002</v>
      </c>
      <c r="U1287" s="111">
        <v>0.37474048399999998</v>
      </c>
      <c r="V1287" s="110">
        <f t="shared" ref="V1287:V1350" si="285">K1287*(T1287+U1287)</f>
        <v>0.26345552152543844</v>
      </c>
      <c r="W1287" s="110">
        <v>0.30387500000000001</v>
      </c>
      <c r="X1287" s="110">
        <v>0.25043517999999998</v>
      </c>
      <c r="Y1287" s="110">
        <f t="shared" ref="Y1287:Y1350" si="286">SUMPRODUCT(R1287:U1287,Z1287:AC1287)</f>
        <v>0.23550174504775001</v>
      </c>
      <c r="Z1287" s="2" t="s">
        <v>532</v>
      </c>
      <c r="AA1287" s="2">
        <v>0.17499999999999999</v>
      </c>
      <c r="AB1287" s="2">
        <v>0.22500000000000001</v>
      </c>
      <c r="AC1287" s="110">
        <v>0.27943750000000001</v>
      </c>
      <c r="AD1287" s="44">
        <f t="shared" ref="AD1287:AD1350" si="287">IFERROR(L1287*Z1287*8760/1000,0)</f>
        <v>0</v>
      </c>
      <c r="AE1287" s="44">
        <f t="shared" ref="AE1287:AE1350" si="288">IFERROR(M1287*AA1287*8760/1000,0)</f>
        <v>5.1727911506729845</v>
      </c>
      <c r="AF1287" s="44">
        <f t="shared" ref="AF1287:AF1350" si="289">IFERROR(N1287*AB1287*8760/1000,0)</f>
        <v>14.355296515946925</v>
      </c>
      <c r="AG1287" s="44">
        <f t="shared" ref="AG1287:AG1350" si="290">IFERROR(O1287*AC1287*8760/1000,0)</f>
        <v>15.635666993788842</v>
      </c>
      <c r="AH1287" s="44">
        <f t="shared" ref="AH1287:AH1350" si="291">AF1287+AG1287</f>
        <v>29.990963509735767</v>
      </c>
      <c r="AI1287" s="44">
        <v>232.51499999999999</v>
      </c>
      <c r="AJ1287" s="111">
        <f t="shared" ref="AJ1287:AJ1350" si="292">AH1287/AI1287</f>
        <v>0.12898506982231583</v>
      </c>
      <c r="AK1287" s="2">
        <f t="shared" ref="AK1287:AK1350" si="293">ROUND((O1287+N1287)/0.003,0)</f>
        <v>4557</v>
      </c>
    </row>
    <row r="1288" spans="1:37">
      <c r="A1288" s="2">
        <v>93</v>
      </c>
      <c r="B1288" s="2" t="s">
        <v>148</v>
      </c>
      <c r="C1288" s="2" t="s">
        <v>3</v>
      </c>
      <c r="D1288" s="2" t="s">
        <v>418</v>
      </c>
      <c r="E1288" s="2" t="s">
        <v>1100</v>
      </c>
      <c r="F1288" s="2" t="s">
        <v>64</v>
      </c>
      <c r="H1288" s="2" t="s">
        <v>877</v>
      </c>
      <c r="I1288" s="2">
        <v>5052</v>
      </c>
      <c r="J1288" s="2">
        <v>1336</v>
      </c>
      <c r="K1288" s="110">
        <f t="shared" si="280"/>
        <v>0.26444972288202689</v>
      </c>
      <c r="L1288" s="44">
        <f t="shared" si="281"/>
        <v>0</v>
      </c>
      <c r="M1288" s="44">
        <f t="shared" si="282"/>
        <v>1.80143204608</v>
      </c>
      <c r="N1288" s="44">
        <f t="shared" si="283"/>
        <v>3.2570306992799996</v>
      </c>
      <c r="O1288" s="44">
        <f t="shared" si="284"/>
        <v>1.62153725464</v>
      </c>
      <c r="P1288" s="2">
        <v>312810</v>
      </c>
      <c r="Q1288" s="2">
        <v>32.753254708999997</v>
      </c>
      <c r="R1288" s="111">
        <v>0</v>
      </c>
      <c r="S1288" s="111">
        <v>0.26967545599999998</v>
      </c>
      <c r="T1288" s="111">
        <v>0.48757944600000003</v>
      </c>
      <c r="U1288" s="111">
        <v>0.24274509799999999</v>
      </c>
      <c r="V1288" s="110">
        <f t="shared" si="285"/>
        <v>0.19313412327474266</v>
      </c>
      <c r="W1288" s="110">
        <v>0.28528124999999999</v>
      </c>
      <c r="X1288" s="110">
        <v>0.239738965</v>
      </c>
      <c r="Y1288" s="110">
        <f t="shared" si="286"/>
        <v>0.2222804551394375</v>
      </c>
      <c r="Z1288" s="2" t="s">
        <v>532</v>
      </c>
      <c r="AA1288" s="2">
        <v>0.17499999999999999</v>
      </c>
      <c r="AB1288" s="2">
        <v>0.22500000000000001</v>
      </c>
      <c r="AC1288" s="110">
        <v>0.26934374999999999</v>
      </c>
      <c r="AD1288" s="44">
        <f t="shared" si="287"/>
        <v>0</v>
      </c>
      <c r="AE1288" s="44">
        <f t="shared" si="288"/>
        <v>2.7615953266406397</v>
      </c>
      <c r="AF1288" s="44">
        <f t="shared" si="289"/>
        <v>6.4196075082808797</v>
      </c>
      <c r="AG1288" s="44">
        <f t="shared" si="290"/>
        <v>3.8259381023819166</v>
      </c>
      <c r="AH1288" s="44">
        <f t="shared" si="291"/>
        <v>10.245545610662797</v>
      </c>
      <c r="AI1288" s="44">
        <v>232.51499999999999</v>
      </c>
      <c r="AJ1288" s="111">
        <f t="shared" si="292"/>
        <v>4.4064020001560317E-2</v>
      </c>
      <c r="AK1288" s="2">
        <f t="shared" si="293"/>
        <v>1626</v>
      </c>
    </row>
    <row r="1289" spans="1:37">
      <c r="A1289" s="2">
        <v>94</v>
      </c>
      <c r="B1289" s="2" t="s">
        <v>149</v>
      </c>
      <c r="C1289" s="2" t="s">
        <v>3</v>
      </c>
      <c r="D1289" s="2" t="s">
        <v>418</v>
      </c>
      <c r="E1289" s="2" t="s">
        <v>1100</v>
      </c>
      <c r="F1289" s="2" t="s">
        <v>64</v>
      </c>
      <c r="H1289" s="2" t="s">
        <v>877</v>
      </c>
      <c r="I1289" s="2">
        <v>47728</v>
      </c>
      <c r="J1289" s="2">
        <v>27879</v>
      </c>
      <c r="K1289" s="110">
        <f t="shared" si="280"/>
        <v>0.58412252765672146</v>
      </c>
      <c r="L1289" s="44">
        <f t="shared" si="281"/>
        <v>0</v>
      </c>
      <c r="M1289" s="44">
        <f t="shared" si="282"/>
        <v>18.201800012115005</v>
      </c>
      <c r="N1289" s="44">
        <f t="shared" si="283"/>
        <v>37.130743587104995</v>
      </c>
      <c r="O1289" s="44">
        <f t="shared" si="284"/>
        <v>84.062456400779993</v>
      </c>
      <c r="P1289" s="2">
        <v>1318571</v>
      </c>
      <c r="Q1289" s="2">
        <v>213.07792044999999</v>
      </c>
      <c r="R1289" s="111">
        <v>0</v>
      </c>
      <c r="S1289" s="111">
        <v>0.13057713700000001</v>
      </c>
      <c r="T1289" s="111">
        <v>0.26637069899999999</v>
      </c>
      <c r="U1289" s="111">
        <v>0.60305216399999995</v>
      </c>
      <c r="V1289" s="110">
        <f t="shared" si="285"/>
        <v>0.5078494803381034</v>
      </c>
      <c r="W1289" s="110">
        <v>0.32884374999999999</v>
      </c>
      <c r="X1289" s="110">
        <v>0.264642512</v>
      </c>
      <c r="Y1289" s="110">
        <f t="shared" si="286"/>
        <v>0.25293724960151154</v>
      </c>
      <c r="Z1289" s="2" t="s">
        <v>532</v>
      </c>
      <c r="AA1289" s="2">
        <v>0.17499999999999999</v>
      </c>
      <c r="AB1289" s="2">
        <v>0.22500000000000001</v>
      </c>
      <c r="AC1289" s="110">
        <v>0.28215277799999999</v>
      </c>
      <c r="AD1289" s="44">
        <f t="shared" si="287"/>
        <v>0</v>
      </c>
      <c r="AE1289" s="44">
        <f t="shared" si="288"/>
        <v>27.9033594185723</v>
      </c>
      <c r="AF1289" s="44">
        <f t="shared" si="289"/>
        <v>73.184695610183951</v>
      </c>
      <c r="AG1289" s="44">
        <f t="shared" si="290"/>
        <v>207.77367104709944</v>
      </c>
      <c r="AH1289" s="44">
        <f t="shared" si="291"/>
        <v>280.95836665728336</v>
      </c>
      <c r="AI1289" s="44">
        <v>232.51499999999999</v>
      </c>
      <c r="AJ1289" s="111">
        <f t="shared" si="292"/>
        <v>1.2083451246469405</v>
      </c>
      <c r="AK1289" s="2">
        <f t="shared" si="293"/>
        <v>40398</v>
      </c>
    </row>
    <row r="1290" spans="1:37">
      <c r="A1290" s="2">
        <v>95</v>
      </c>
      <c r="B1290" s="2" t="s">
        <v>150</v>
      </c>
      <c r="C1290" s="2" t="s">
        <v>3</v>
      </c>
      <c r="D1290" s="2" t="s">
        <v>418</v>
      </c>
      <c r="E1290" s="2" t="s">
        <v>1100</v>
      </c>
      <c r="F1290" s="2" t="s">
        <v>64</v>
      </c>
      <c r="H1290" s="2" t="s">
        <v>877</v>
      </c>
      <c r="I1290" s="2">
        <v>8029</v>
      </c>
      <c r="J1290" s="2">
        <v>1395</v>
      </c>
      <c r="K1290" s="110">
        <f t="shared" si="280"/>
        <v>0.17374517374517376</v>
      </c>
      <c r="L1290" s="44">
        <f t="shared" si="281"/>
        <v>0.6598897049250001</v>
      </c>
      <c r="M1290" s="44">
        <f t="shared" si="282"/>
        <v>4.9264225096500001</v>
      </c>
      <c r="N1290" s="44">
        <f t="shared" si="283"/>
        <v>1.3886877854249999</v>
      </c>
      <c r="O1290" s="44">
        <f t="shared" si="284"/>
        <v>0</v>
      </c>
      <c r="P1290" s="2">
        <v>6424275</v>
      </c>
      <c r="Q1290" s="2">
        <v>0.42605642199999999</v>
      </c>
      <c r="R1290" s="111">
        <v>9.4607842999999997E-2</v>
      </c>
      <c r="S1290" s="111">
        <v>0.70629713400000005</v>
      </c>
      <c r="T1290" s="111">
        <v>0.19909502300000001</v>
      </c>
      <c r="U1290" s="111">
        <v>0</v>
      </c>
      <c r="V1290" s="110">
        <f t="shared" si="285"/>
        <v>3.459179936293437E-2</v>
      </c>
      <c r="W1290" s="110">
        <v>0.22737499999999999</v>
      </c>
      <c r="X1290" s="110">
        <v>0.22500000000000001</v>
      </c>
      <c r="Y1290" s="110">
        <f t="shared" si="286"/>
        <v>0.17785916292500001</v>
      </c>
      <c r="Z1290" s="2">
        <v>0.1</v>
      </c>
      <c r="AA1290" s="2">
        <v>0.17499999999999999</v>
      </c>
      <c r="AB1290" s="2">
        <v>0.22500000000000001</v>
      </c>
      <c r="AC1290" s="110"/>
      <c r="AD1290" s="44">
        <f t="shared" si="287"/>
        <v>0.57806338151430015</v>
      </c>
      <c r="AE1290" s="44">
        <f t="shared" si="288"/>
        <v>7.5522057072934494</v>
      </c>
      <c r="AF1290" s="44">
        <f t="shared" si="289"/>
        <v>2.7371036250726748</v>
      </c>
      <c r="AG1290" s="44">
        <f t="shared" si="290"/>
        <v>0</v>
      </c>
      <c r="AH1290" s="44">
        <f t="shared" si="291"/>
        <v>2.7371036250726748</v>
      </c>
      <c r="AI1290" s="44">
        <v>232.51499999999999</v>
      </c>
      <c r="AJ1290" s="111">
        <f t="shared" si="292"/>
        <v>1.1771729243587188E-2</v>
      </c>
      <c r="AK1290" s="2">
        <f t="shared" si="293"/>
        <v>463</v>
      </c>
    </row>
    <row r="1291" spans="1:37">
      <c r="A1291" s="2">
        <v>96</v>
      </c>
      <c r="B1291" s="2" t="s">
        <v>151</v>
      </c>
      <c r="C1291" s="2" t="s">
        <v>3</v>
      </c>
      <c r="D1291" s="2" t="s">
        <v>418</v>
      </c>
      <c r="E1291" s="2" t="s">
        <v>1100</v>
      </c>
      <c r="F1291" s="2" t="s">
        <v>64</v>
      </c>
      <c r="H1291" s="2" t="s">
        <v>877</v>
      </c>
      <c r="I1291" s="2">
        <v>94180</v>
      </c>
      <c r="J1291" s="2">
        <v>55120</v>
      </c>
      <c r="K1291" s="110">
        <f t="shared" si="280"/>
        <v>0.58526226375026547</v>
      </c>
      <c r="L1291" s="44">
        <f t="shared" si="281"/>
        <v>0</v>
      </c>
      <c r="M1291" s="44">
        <f t="shared" si="282"/>
        <v>47.4078320092</v>
      </c>
      <c r="N1291" s="44">
        <f t="shared" si="283"/>
        <v>120.49973115959999</v>
      </c>
      <c r="O1291" s="44">
        <f t="shared" si="284"/>
        <v>107.6924371068</v>
      </c>
      <c r="P1291" s="2">
        <v>2454454</v>
      </c>
      <c r="Q1291" s="2">
        <v>204.576933309</v>
      </c>
      <c r="R1291" s="111">
        <v>0</v>
      </c>
      <c r="S1291" s="111">
        <v>0.17201680699999999</v>
      </c>
      <c r="T1291" s="111">
        <v>0.43722689100000001</v>
      </c>
      <c r="U1291" s="111">
        <v>0.39075630300000003</v>
      </c>
      <c r="V1291" s="110">
        <f t="shared" si="285"/>
        <v>0.48458731846761521</v>
      </c>
      <c r="W1291" s="110">
        <v>0.30174999999999996</v>
      </c>
      <c r="X1291" s="110">
        <v>0.25119253000000002</v>
      </c>
      <c r="Y1291" s="110">
        <f t="shared" si="286"/>
        <v>0.2380861346915</v>
      </c>
      <c r="Z1291" s="2" t="s">
        <v>532</v>
      </c>
      <c r="AA1291" s="2">
        <v>0.17499999999999999</v>
      </c>
      <c r="AB1291" s="2">
        <v>0.22500000000000001</v>
      </c>
      <c r="AC1291" s="110">
        <v>0.28050000000000003</v>
      </c>
      <c r="AD1291" s="44">
        <f t="shared" si="287"/>
        <v>0</v>
      </c>
      <c r="AE1291" s="44">
        <f t="shared" si="288"/>
        <v>72.67620647010358</v>
      </c>
      <c r="AF1291" s="44">
        <f t="shared" si="289"/>
        <v>237.50497011557158</v>
      </c>
      <c r="AG1291" s="44">
        <f t="shared" si="290"/>
        <v>264.61970261008685</v>
      </c>
      <c r="AH1291" s="44">
        <f t="shared" si="291"/>
        <v>502.12467272565846</v>
      </c>
      <c r="AI1291" s="44">
        <v>232.51499999999999</v>
      </c>
      <c r="AJ1291" s="111">
        <f t="shared" si="292"/>
        <v>2.1595366867757284</v>
      </c>
      <c r="AK1291" s="2">
        <f t="shared" si="293"/>
        <v>76064</v>
      </c>
    </row>
    <row r="1292" spans="1:37">
      <c r="A1292" s="2">
        <v>97</v>
      </c>
      <c r="B1292" s="2" t="s">
        <v>152</v>
      </c>
      <c r="C1292" s="2" t="s">
        <v>3</v>
      </c>
      <c r="D1292" s="2" t="s">
        <v>418</v>
      </c>
      <c r="E1292" s="2" t="s">
        <v>1100</v>
      </c>
      <c r="F1292" s="2" t="s">
        <v>64</v>
      </c>
      <c r="H1292" s="2" t="s">
        <v>877</v>
      </c>
      <c r="I1292" s="2">
        <v>79394</v>
      </c>
      <c r="J1292" s="2">
        <v>52537</v>
      </c>
      <c r="K1292" s="110">
        <f t="shared" si="280"/>
        <v>0.66172506738544479</v>
      </c>
      <c r="L1292" s="44">
        <f t="shared" si="281"/>
        <v>27.141877189480002</v>
      </c>
      <c r="M1292" s="44">
        <f t="shared" si="282"/>
        <v>80.619437381135</v>
      </c>
      <c r="N1292" s="44">
        <f t="shared" si="283"/>
        <v>107.51395960452999</v>
      </c>
      <c r="O1292" s="44">
        <f t="shared" si="284"/>
        <v>47.409725824854995</v>
      </c>
      <c r="P1292" s="2">
        <v>2048900</v>
      </c>
      <c r="Q1292" s="2">
        <v>157.914157966</v>
      </c>
      <c r="R1292" s="111">
        <v>0.103324808</v>
      </c>
      <c r="S1292" s="111">
        <v>0.30690537099999998</v>
      </c>
      <c r="T1292" s="111">
        <v>0.40928853799999998</v>
      </c>
      <c r="U1292" s="111">
        <v>0.18048128299999999</v>
      </c>
      <c r="V1292" s="110">
        <f t="shared" si="285"/>
        <v>0.39026547454312671</v>
      </c>
      <c r="W1292" s="110">
        <v>0.26881250000000001</v>
      </c>
      <c r="X1292" s="110">
        <v>0.238407496</v>
      </c>
      <c r="Y1292" s="110">
        <f t="shared" si="286"/>
        <v>0.20464646666143749</v>
      </c>
      <c r="Z1292" s="2">
        <v>0.1</v>
      </c>
      <c r="AA1292" s="2">
        <v>0.17499999999999999</v>
      </c>
      <c r="AB1292" s="2">
        <v>0.22500000000000001</v>
      </c>
      <c r="AC1292" s="110">
        <v>0.26881250000000001</v>
      </c>
      <c r="AD1292" s="44">
        <f t="shared" si="287"/>
        <v>23.776284417984488</v>
      </c>
      <c r="AE1292" s="44">
        <f t="shared" si="288"/>
        <v>123.58959750527995</v>
      </c>
      <c r="AF1292" s="44">
        <f t="shared" si="289"/>
        <v>211.91001438052862</v>
      </c>
      <c r="AG1292" s="44">
        <f t="shared" si="290"/>
        <v>111.64030384805399</v>
      </c>
      <c r="AH1292" s="44">
        <f t="shared" si="291"/>
        <v>323.55031822858263</v>
      </c>
      <c r="AI1292" s="44">
        <v>232.51499999999999</v>
      </c>
      <c r="AJ1292" s="111">
        <f t="shared" si="292"/>
        <v>1.3915244961769462</v>
      </c>
      <c r="AK1292" s="2">
        <f t="shared" si="293"/>
        <v>51641</v>
      </c>
    </row>
    <row r="1293" spans="1:37">
      <c r="A1293" s="2">
        <v>98</v>
      </c>
      <c r="B1293" s="2" t="s">
        <v>153</v>
      </c>
      <c r="C1293" s="2" t="s">
        <v>3</v>
      </c>
      <c r="D1293" s="2" t="s">
        <v>418</v>
      </c>
      <c r="E1293" s="2" t="s">
        <v>1100</v>
      </c>
      <c r="F1293" s="2" t="s">
        <v>64</v>
      </c>
      <c r="H1293" s="2" t="s">
        <v>877</v>
      </c>
      <c r="I1293" s="2">
        <v>41629</v>
      </c>
      <c r="J1293" s="2">
        <v>27196</v>
      </c>
      <c r="K1293" s="110">
        <f t="shared" si="280"/>
        <v>0.65329457829878212</v>
      </c>
      <c r="L1293" s="44">
        <f t="shared" si="281"/>
        <v>46.816643538859999</v>
      </c>
      <c r="M1293" s="44">
        <f t="shared" si="282"/>
        <v>72.811915254520002</v>
      </c>
      <c r="N1293" s="44">
        <f t="shared" si="283"/>
        <v>16.351441206619999</v>
      </c>
      <c r="O1293" s="44">
        <f t="shared" si="284"/>
        <v>0</v>
      </c>
      <c r="P1293" s="2">
        <v>1084969</v>
      </c>
      <c r="Q1293" s="2">
        <v>29.704710972000001</v>
      </c>
      <c r="R1293" s="111">
        <v>0.344290657</v>
      </c>
      <c r="S1293" s="111">
        <v>0.53546047399999996</v>
      </c>
      <c r="T1293" s="111">
        <v>0.12024886899999999</v>
      </c>
      <c r="U1293" s="111">
        <v>0</v>
      </c>
      <c r="V1293" s="110">
        <f t="shared" si="285"/>
        <v>7.855793416426049E-2</v>
      </c>
      <c r="W1293" s="110">
        <v>0.22500000000000001</v>
      </c>
      <c r="X1293" s="110">
        <v>0.22500000000000001</v>
      </c>
      <c r="Y1293" s="110">
        <f t="shared" si="286"/>
        <v>0.15519064417499998</v>
      </c>
      <c r="Z1293" s="2">
        <v>0.1</v>
      </c>
      <c r="AA1293" s="2">
        <v>0.17499999999999999</v>
      </c>
      <c r="AB1293" s="2">
        <v>0.22500000000000001</v>
      </c>
      <c r="AC1293" s="110"/>
      <c r="AD1293" s="44">
        <f t="shared" si="287"/>
        <v>41.011379740041363</v>
      </c>
      <c r="AE1293" s="44">
        <f t="shared" si="288"/>
        <v>111.62066608517915</v>
      </c>
      <c r="AF1293" s="44">
        <f t="shared" si="289"/>
        <v>32.228690618248017</v>
      </c>
      <c r="AG1293" s="44">
        <f t="shared" si="290"/>
        <v>0</v>
      </c>
      <c r="AH1293" s="44">
        <f t="shared" si="291"/>
        <v>32.228690618248017</v>
      </c>
      <c r="AI1293" s="44">
        <v>232.51499999999999</v>
      </c>
      <c r="AJ1293" s="111">
        <f t="shared" si="292"/>
        <v>0.13860908164311128</v>
      </c>
      <c r="AK1293" s="2">
        <f t="shared" si="293"/>
        <v>5450</v>
      </c>
    </row>
    <row r="1294" spans="1:37">
      <c r="A1294" s="2">
        <v>99</v>
      </c>
      <c r="B1294" s="2" t="s">
        <v>154</v>
      </c>
      <c r="C1294" s="2" t="s">
        <v>3</v>
      </c>
      <c r="D1294" s="2" t="s">
        <v>418</v>
      </c>
      <c r="E1294" s="2" t="s">
        <v>1100</v>
      </c>
      <c r="F1294" s="2" t="s">
        <v>64</v>
      </c>
      <c r="H1294" s="2" t="s">
        <v>877</v>
      </c>
      <c r="I1294" s="2">
        <v>31954</v>
      </c>
      <c r="J1294" s="2">
        <v>11507</v>
      </c>
      <c r="K1294" s="110">
        <f t="shared" si="280"/>
        <v>0.36011141015209364</v>
      </c>
      <c r="L1294" s="44">
        <f t="shared" si="281"/>
        <v>8.1804795157049988</v>
      </c>
      <c r="M1294" s="44">
        <f t="shared" si="282"/>
        <v>21.126697000710003</v>
      </c>
      <c r="N1294" s="44">
        <f t="shared" si="283"/>
        <v>15.373444516279999</v>
      </c>
      <c r="O1294" s="44">
        <f t="shared" si="284"/>
        <v>12.85437902484</v>
      </c>
      <c r="P1294" s="2">
        <v>7408290</v>
      </c>
      <c r="Q1294" s="2">
        <v>8.5797899419999997</v>
      </c>
      <c r="R1294" s="111">
        <v>0.14218266299999999</v>
      </c>
      <c r="S1294" s="111">
        <v>0.367197306</v>
      </c>
      <c r="T1294" s="111">
        <v>0.26720160799999998</v>
      </c>
      <c r="U1294" s="111">
        <v>0.223418424</v>
      </c>
      <c r="V1294" s="110">
        <f t="shared" si="285"/>
        <v>0.17667787157238529</v>
      </c>
      <c r="W1294" s="110">
        <v>0.33415624999999993</v>
      </c>
      <c r="X1294" s="110">
        <v>0.25704734899999998</v>
      </c>
      <c r="Y1294" s="110">
        <f t="shared" si="286"/>
        <v>0.20459037363900001</v>
      </c>
      <c r="Z1294" s="2">
        <v>0.1</v>
      </c>
      <c r="AA1294" s="2">
        <v>0.17499999999999999</v>
      </c>
      <c r="AB1294" s="2">
        <v>0.22500000000000001</v>
      </c>
      <c r="AC1294" s="110">
        <v>0.295375</v>
      </c>
      <c r="AD1294" s="44">
        <f t="shared" si="287"/>
        <v>7.1661000557575791</v>
      </c>
      <c r="AE1294" s="44">
        <f t="shared" si="288"/>
        <v>32.387226502088431</v>
      </c>
      <c r="AF1294" s="44">
        <f t="shared" si="289"/>
        <v>30.301059141587878</v>
      </c>
      <c r="AG1294" s="44">
        <f t="shared" si="290"/>
        <v>33.260512911088135</v>
      </c>
      <c r="AH1294" s="44">
        <f t="shared" si="291"/>
        <v>63.561572052676013</v>
      </c>
      <c r="AI1294" s="44">
        <v>232.51499999999999</v>
      </c>
      <c r="AJ1294" s="111">
        <f t="shared" si="292"/>
        <v>0.27336546912102883</v>
      </c>
      <c r="AK1294" s="2">
        <f t="shared" si="293"/>
        <v>9409</v>
      </c>
    </row>
    <row r="1295" spans="1:37">
      <c r="A1295" s="2">
        <v>100</v>
      </c>
      <c r="B1295" s="2" t="s">
        <v>155</v>
      </c>
      <c r="C1295" s="2" t="s">
        <v>3</v>
      </c>
      <c r="D1295" s="2" t="s">
        <v>418</v>
      </c>
      <c r="E1295" s="2" t="s">
        <v>1100</v>
      </c>
      <c r="F1295" s="2" t="s">
        <v>64</v>
      </c>
      <c r="H1295" s="2" t="s">
        <v>877</v>
      </c>
      <c r="I1295" s="2">
        <v>23258</v>
      </c>
      <c r="J1295" s="2">
        <v>11064</v>
      </c>
      <c r="K1295" s="110">
        <f t="shared" si="280"/>
        <v>0.47570728351534958</v>
      </c>
      <c r="L1295" s="44">
        <f t="shared" si="281"/>
        <v>7.1823025335600006</v>
      </c>
      <c r="M1295" s="44">
        <f t="shared" si="282"/>
        <v>18.594957995280001</v>
      </c>
      <c r="N1295" s="44">
        <f t="shared" si="283"/>
        <v>18.874892961480004</v>
      </c>
      <c r="O1295" s="44">
        <f t="shared" si="284"/>
        <v>10.667846565</v>
      </c>
      <c r="P1295" s="2">
        <v>4932347</v>
      </c>
      <c r="Q1295" s="2">
        <v>13.138837743</v>
      </c>
      <c r="R1295" s="111">
        <v>0.12983193300000001</v>
      </c>
      <c r="S1295" s="111">
        <v>0.33613445400000003</v>
      </c>
      <c r="T1295" s="111">
        <v>0.34119473900000002</v>
      </c>
      <c r="U1295" s="111">
        <v>0.19283887499999999</v>
      </c>
      <c r="V1295" s="110">
        <f t="shared" si="285"/>
        <v>0.2540436798218248</v>
      </c>
      <c r="W1295" s="110">
        <v>0.295375</v>
      </c>
      <c r="X1295" s="110">
        <v>0.25041232499999999</v>
      </c>
      <c r="Y1295" s="110">
        <f t="shared" si="286"/>
        <v>0.205535321728125</v>
      </c>
      <c r="Z1295" s="2">
        <v>0.1</v>
      </c>
      <c r="AA1295" s="2">
        <v>0.17499999999999999</v>
      </c>
      <c r="AB1295" s="2">
        <v>0.22500000000000001</v>
      </c>
      <c r="AC1295" s="110">
        <v>0.295375</v>
      </c>
      <c r="AD1295" s="44">
        <f t="shared" si="287"/>
        <v>6.2916970193985611</v>
      </c>
      <c r="AE1295" s="44">
        <f t="shared" si="288"/>
        <v>28.506070606764244</v>
      </c>
      <c r="AF1295" s="44">
        <f t="shared" si="289"/>
        <v>37.20241402707709</v>
      </c>
      <c r="AG1295" s="44">
        <f t="shared" si="290"/>
        <v>27.602892969239022</v>
      </c>
      <c r="AH1295" s="44">
        <f t="shared" si="291"/>
        <v>64.805306996316119</v>
      </c>
      <c r="AI1295" s="44">
        <v>232.51499999999999</v>
      </c>
      <c r="AJ1295" s="111">
        <f t="shared" si="292"/>
        <v>0.27871452162792132</v>
      </c>
      <c r="AK1295" s="2">
        <f t="shared" si="293"/>
        <v>9848</v>
      </c>
    </row>
    <row r="1296" spans="1:37">
      <c r="A1296" s="2">
        <v>101</v>
      </c>
      <c r="B1296" s="2" t="s">
        <v>156</v>
      </c>
      <c r="C1296" s="2" t="s">
        <v>3</v>
      </c>
      <c r="D1296" s="2" t="s">
        <v>418</v>
      </c>
      <c r="E1296" s="2" t="s">
        <v>1100</v>
      </c>
      <c r="F1296" s="2" t="s">
        <v>64</v>
      </c>
      <c r="H1296" s="2" t="s">
        <v>877</v>
      </c>
      <c r="I1296" s="2">
        <v>4862</v>
      </c>
      <c r="J1296" s="2">
        <v>1266</v>
      </c>
      <c r="K1296" s="110">
        <f t="shared" si="280"/>
        <v>0.26038667215137801</v>
      </c>
      <c r="L1296" s="44">
        <f t="shared" si="281"/>
        <v>0</v>
      </c>
      <c r="M1296" s="44">
        <f t="shared" si="282"/>
        <v>3.6877262473800001</v>
      </c>
      <c r="N1296" s="44">
        <f t="shared" si="283"/>
        <v>1.3919823945600001</v>
      </c>
      <c r="O1296" s="44">
        <f t="shared" si="284"/>
        <v>1.2502913580599999</v>
      </c>
      <c r="P1296" s="2">
        <v>1135527</v>
      </c>
      <c r="Q1296" s="2">
        <v>5.1472848669999998</v>
      </c>
      <c r="R1296" s="111">
        <v>0</v>
      </c>
      <c r="S1296" s="111">
        <v>0.58257918600000003</v>
      </c>
      <c r="T1296" s="111">
        <v>0.21990243200000001</v>
      </c>
      <c r="U1296" s="111">
        <v>0.19751838199999999</v>
      </c>
      <c r="V1296" s="110">
        <f t="shared" si="285"/>
        <v>0.10869081664417933</v>
      </c>
      <c r="W1296" s="110">
        <v>0.28315625</v>
      </c>
      <c r="X1296" s="110">
        <v>0.25251881999999998</v>
      </c>
      <c r="Y1296" s="110">
        <f t="shared" si="286"/>
        <v>0.20735796910318749</v>
      </c>
      <c r="Z1296" s="2" t="s">
        <v>532</v>
      </c>
      <c r="AA1296" s="2">
        <v>0.17499999999999999</v>
      </c>
      <c r="AB1296" s="2">
        <v>0.22500000000000001</v>
      </c>
      <c r="AC1296" s="110">
        <v>0.28315625</v>
      </c>
      <c r="AD1296" s="44">
        <f t="shared" si="287"/>
        <v>0</v>
      </c>
      <c r="AE1296" s="44">
        <f t="shared" si="288"/>
        <v>5.65328433723354</v>
      </c>
      <c r="AF1296" s="44">
        <f t="shared" si="289"/>
        <v>2.7435972996777602</v>
      </c>
      <c r="AG1296" s="44">
        <f t="shared" si="290"/>
        <v>3.1012836362357294</v>
      </c>
      <c r="AH1296" s="44">
        <f t="shared" si="291"/>
        <v>5.8448809359134897</v>
      </c>
      <c r="AI1296" s="44">
        <v>232.51499999999999</v>
      </c>
      <c r="AJ1296" s="111">
        <f t="shared" si="292"/>
        <v>2.5137651058699396E-2</v>
      </c>
      <c r="AK1296" s="2">
        <f t="shared" si="293"/>
        <v>881</v>
      </c>
    </row>
    <row r="1297" spans="1:37">
      <c r="A1297" s="2">
        <v>102</v>
      </c>
      <c r="B1297" s="2" t="s">
        <v>157</v>
      </c>
      <c r="C1297" s="2" t="s">
        <v>3</v>
      </c>
      <c r="D1297" s="2" t="s">
        <v>418</v>
      </c>
      <c r="E1297" s="2" t="s">
        <v>1100</v>
      </c>
      <c r="F1297" s="2" t="s">
        <v>64</v>
      </c>
      <c r="H1297" s="2" t="s">
        <v>877</v>
      </c>
      <c r="I1297" s="2">
        <v>87231</v>
      </c>
      <c r="J1297" s="2">
        <v>41286</v>
      </c>
      <c r="K1297" s="110">
        <f t="shared" si="280"/>
        <v>0.47329504419300478</v>
      </c>
      <c r="L1297" s="44">
        <f t="shared" si="281"/>
        <v>48.311558731590004</v>
      </c>
      <c r="M1297" s="44">
        <f t="shared" si="282"/>
        <v>93.578708879040008</v>
      </c>
      <c r="N1297" s="44">
        <f t="shared" si="283"/>
        <v>32.664511740419996</v>
      </c>
      <c r="O1297" s="44">
        <f t="shared" si="284"/>
        <v>31.875220648950002</v>
      </c>
      <c r="P1297" s="2">
        <v>8403774</v>
      </c>
      <c r="Q1297" s="2">
        <v>16.928095553999999</v>
      </c>
      <c r="R1297" s="111">
        <v>0.234033613</v>
      </c>
      <c r="S1297" s="111">
        <v>0.45331932800000002</v>
      </c>
      <c r="T1297" s="111">
        <v>0.158235294</v>
      </c>
      <c r="U1297" s="111">
        <v>0.15441176500000001</v>
      </c>
      <c r="V1297" s="110">
        <f t="shared" si="285"/>
        <v>0.14797430360621797</v>
      </c>
      <c r="W1297" s="110">
        <v>0.27890625000000002</v>
      </c>
      <c r="X1297" s="110">
        <v>0.25162350100000003</v>
      </c>
      <c r="Y1297" s="110">
        <f t="shared" si="286"/>
        <v>0.18140359118203128</v>
      </c>
      <c r="Z1297" s="2">
        <v>0.1</v>
      </c>
      <c r="AA1297" s="2">
        <v>0.17499999999999999</v>
      </c>
      <c r="AB1297" s="2">
        <v>0.22500000000000001</v>
      </c>
      <c r="AC1297" s="110">
        <v>0.27890625000000002</v>
      </c>
      <c r="AD1297" s="44">
        <f t="shared" si="287"/>
        <v>42.320925448872849</v>
      </c>
      <c r="AE1297" s="44">
        <f t="shared" si="288"/>
        <v>143.45616071156832</v>
      </c>
      <c r="AF1297" s="44">
        <f t="shared" si="289"/>
        <v>64.381752640367807</v>
      </c>
      <c r="AG1297" s="44">
        <f t="shared" si="290"/>
        <v>77.878136749901813</v>
      </c>
      <c r="AH1297" s="44">
        <f t="shared" si="291"/>
        <v>142.25988939026962</v>
      </c>
      <c r="AI1297" s="44">
        <v>232.51499999999999</v>
      </c>
      <c r="AJ1297" s="111">
        <f t="shared" si="292"/>
        <v>0.61183101903218984</v>
      </c>
      <c r="AK1297" s="2">
        <f t="shared" si="293"/>
        <v>21513</v>
      </c>
    </row>
    <row r="1298" spans="1:37">
      <c r="A1298" s="2">
        <v>103</v>
      </c>
      <c r="B1298" s="2" t="s">
        <v>158</v>
      </c>
      <c r="C1298" s="2" t="s">
        <v>3</v>
      </c>
      <c r="D1298" s="2" t="s">
        <v>418</v>
      </c>
      <c r="E1298" s="2" t="s">
        <v>1100</v>
      </c>
      <c r="F1298" s="2" t="s">
        <v>64</v>
      </c>
      <c r="H1298" s="2" t="s">
        <v>877</v>
      </c>
      <c r="I1298" s="2">
        <v>11274</v>
      </c>
      <c r="J1298" s="2">
        <v>6384</v>
      </c>
      <c r="K1298" s="110">
        <f t="shared" si="280"/>
        <v>0.56625864821713678</v>
      </c>
      <c r="L1298" s="44">
        <f t="shared" si="281"/>
        <v>2.7659185612800004</v>
      </c>
      <c r="M1298" s="44">
        <f t="shared" si="282"/>
        <v>17.905268608079997</v>
      </c>
      <c r="N1298" s="44">
        <f t="shared" si="283"/>
        <v>7.5388412450399995</v>
      </c>
      <c r="O1298" s="44">
        <f t="shared" si="284"/>
        <v>3.7099716175199999</v>
      </c>
      <c r="P1298" s="2">
        <v>1466474</v>
      </c>
      <c r="Q1298" s="2">
        <v>15.783703382000001</v>
      </c>
      <c r="R1298" s="111">
        <v>8.6651584000000004E-2</v>
      </c>
      <c r="S1298" s="111">
        <v>0.56094199899999997</v>
      </c>
      <c r="T1298" s="111">
        <v>0.23617923699999999</v>
      </c>
      <c r="U1298" s="111">
        <v>0.116227181</v>
      </c>
      <c r="V1298" s="110">
        <f t="shared" si="285"/>
        <v>0.19955318187972326</v>
      </c>
      <c r="W1298" s="110">
        <v>0.255</v>
      </c>
      <c r="X1298" s="110">
        <v>0.234894302</v>
      </c>
      <c r="Y1298" s="110">
        <f t="shared" si="286"/>
        <v>0.18960826770499997</v>
      </c>
      <c r="Z1298" s="2">
        <v>0.1</v>
      </c>
      <c r="AA1298" s="2">
        <v>0.17499999999999999</v>
      </c>
      <c r="AB1298" s="2">
        <v>0.22500000000000001</v>
      </c>
      <c r="AC1298" s="110">
        <v>0.255</v>
      </c>
      <c r="AD1298" s="44">
        <f t="shared" si="287"/>
        <v>2.4229446596812805</v>
      </c>
      <c r="AE1298" s="44">
        <f t="shared" si="288"/>
        <v>27.44877677618663</v>
      </c>
      <c r="AF1298" s="44">
        <f t="shared" si="289"/>
        <v>14.859056093973839</v>
      </c>
      <c r="AG1298" s="44">
        <f t="shared" si="290"/>
        <v>8.2873345992161767</v>
      </c>
      <c r="AH1298" s="44">
        <f t="shared" si="291"/>
        <v>23.146390693190014</v>
      </c>
      <c r="AI1298" s="44">
        <v>232.51499999999999</v>
      </c>
      <c r="AJ1298" s="111">
        <f t="shared" si="292"/>
        <v>9.9547946124723202E-2</v>
      </c>
      <c r="AK1298" s="2">
        <f t="shared" si="293"/>
        <v>3750</v>
      </c>
    </row>
    <row r="1299" spans="1:37">
      <c r="A1299" s="2">
        <v>207</v>
      </c>
      <c r="B1299" s="2" t="s">
        <v>262</v>
      </c>
      <c r="C1299" s="2" t="s">
        <v>2</v>
      </c>
      <c r="D1299" s="2" t="s">
        <v>443</v>
      </c>
      <c r="E1299" s="2" t="s">
        <v>1100</v>
      </c>
      <c r="F1299" s="2" t="s">
        <v>64</v>
      </c>
      <c r="H1299" s="2" t="s">
        <v>877</v>
      </c>
      <c r="I1299" s="2">
        <v>6558</v>
      </c>
      <c r="J1299" s="2">
        <v>13</v>
      </c>
      <c r="K1299" s="110">
        <f t="shared" si="280"/>
        <v>1.982311680390363E-3</v>
      </c>
      <c r="L1299" s="44">
        <f t="shared" si="281"/>
        <v>0</v>
      </c>
      <c r="M1299" s="44">
        <f t="shared" si="282"/>
        <v>0</v>
      </c>
      <c r="N1299" s="44">
        <f t="shared" si="283"/>
        <v>1.4946981400000002E-2</v>
      </c>
      <c r="O1299" s="44">
        <f t="shared" si="284"/>
        <v>5.0053018599999999E-2</v>
      </c>
      <c r="P1299" s="2">
        <v>2231439</v>
      </c>
      <c r="Q1299" s="2">
        <v>7.4298953000000001E-2</v>
      </c>
      <c r="R1299" s="111">
        <v>0</v>
      </c>
      <c r="S1299" s="111">
        <v>0</v>
      </c>
      <c r="T1299" s="111">
        <v>0.22995356</v>
      </c>
      <c r="U1299" s="111">
        <v>0.77004644</v>
      </c>
      <c r="V1299" s="110">
        <f t="shared" si="285"/>
        <v>1.982311680390363E-3</v>
      </c>
      <c r="W1299" s="110">
        <v>0.38834374999999999</v>
      </c>
      <c r="X1299" s="110">
        <v>0.29117242799999998</v>
      </c>
      <c r="Y1299" s="110">
        <f t="shared" si="286"/>
        <v>0.29117242845019187</v>
      </c>
      <c r="Z1299" s="2" t="s">
        <v>532</v>
      </c>
      <c r="AA1299" s="2" t="s">
        <v>532</v>
      </c>
      <c r="AB1299" s="2">
        <v>0.22500000000000001</v>
      </c>
      <c r="AC1299" s="110">
        <v>0.310933036</v>
      </c>
      <c r="AD1299" s="44">
        <f t="shared" si="287"/>
        <v>0</v>
      </c>
      <c r="AE1299" s="44">
        <f t="shared" si="288"/>
        <v>0</v>
      </c>
      <c r="AF1299" s="44">
        <f t="shared" si="289"/>
        <v>2.9460500339400002E-2</v>
      </c>
      <c r="AG1299" s="44">
        <f t="shared" si="290"/>
        <v>0.13633308042013922</v>
      </c>
      <c r="AH1299" s="44">
        <f t="shared" si="291"/>
        <v>0.16579358075953923</v>
      </c>
      <c r="AI1299" s="44">
        <v>127.496111111</v>
      </c>
      <c r="AJ1299" s="111">
        <f t="shared" si="292"/>
        <v>1.3003814729313343E-3</v>
      </c>
      <c r="AK1299" s="2">
        <f t="shared" si="293"/>
        <v>22</v>
      </c>
    </row>
    <row r="1300" spans="1:37">
      <c r="A1300" s="2">
        <v>208</v>
      </c>
      <c r="B1300" s="2" t="s">
        <v>263</v>
      </c>
      <c r="C1300" s="2" t="s">
        <v>2</v>
      </c>
      <c r="D1300" s="2" t="s">
        <v>443</v>
      </c>
      <c r="E1300" s="2" t="s">
        <v>1100</v>
      </c>
      <c r="F1300" s="2" t="s">
        <v>64</v>
      </c>
      <c r="H1300" s="2" t="s">
        <v>877</v>
      </c>
      <c r="I1300" s="2">
        <v>43034</v>
      </c>
      <c r="J1300" s="2">
        <v>2166</v>
      </c>
      <c r="K1300" s="110">
        <f t="shared" si="280"/>
        <v>5.0332295394339359E-2</v>
      </c>
      <c r="L1300" s="44">
        <f t="shared" si="281"/>
        <v>0</v>
      </c>
      <c r="M1300" s="44">
        <f t="shared" si="282"/>
        <v>0</v>
      </c>
      <c r="N1300" s="44">
        <f t="shared" si="283"/>
        <v>3.58118067327</v>
      </c>
      <c r="O1300" s="44">
        <f t="shared" si="284"/>
        <v>7.2488193267299996</v>
      </c>
      <c r="P1300" s="2">
        <v>1638825</v>
      </c>
      <c r="Q1300" s="2">
        <v>15.971534346</v>
      </c>
      <c r="R1300" s="111">
        <v>0</v>
      </c>
      <c r="S1300" s="111">
        <v>0</v>
      </c>
      <c r="T1300" s="111">
        <v>0.33067226900000002</v>
      </c>
      <c r="U1300" s="111">
        <v>0.66932773099999998</v>
      </c>
      <c r="V1300" s="110">
        <f t="shared" si="285"/>
        <v>5.0332295394339359E-2</v>
      </c>
      <c r="W1300" s="110">
        <v>0.36178125</v>
      </c>
      <c r="X1300" s="110">
        <v>0.275896796</v>
      </c>
      <c r="Y1300" s="110">
        <f t="shared" si="286"/>
        <v>0.2758967964345676</v>
      </c>
      <c r="Z1300" s="2" t="s">
        <v>532</v>
      </c>
      <c r="AA1300" s="2" t="s">
        <v>532</v>
      </c>
      <c r="AB1300" s="2">
        <v>0.22500000000000001</v>
      </c>
      <c r="AC1300" s="110">
        <v>0.30104166700000001</v>
      </c>
      <c r="AD1300" s="44">
        <f t="shared" si="287"/>
        <v>0</v>
      </c>
      <c r="AE1300" s="44">
        <f t="shared" si="288"/>
        <v>0</v>
      </c>
      <c r="AF1300" s="44">
        <f t="shared" si="289"/>
        <v>7.0585071070151697</v>
      </c>
      <c r="AG1300" s="44">
        <f t="shared" si="290"/>
        <v>19.116042688169404</v>
      </c>
      <c r="AH1300" s="44">
        <f t="shared" si="291"/>
        <v>26.174549795184575</v>
      </c>
      <c r="AI1300" s="44">
        <v>127.496111111</v>
      </c>
      <c r="AJ1300" s="111">
        <f t="shared" si="292"/>
        <v>0.20529684840658885</v>
      </c>
      <c r="AK1300" s="2">
        <f t="shared" si="293"/>
        <v>3610</v>
      </c>
    </row>
    <row r="1301" spans="1:37">
      <c r="A1301" s="2">
        <v>209</v>
      </c>
      <c r="B1301" s="2" t="s">
        <v>264</v>
      </c>
      <c r="C1301" s="2" t="s">
        <v>2</v>
      </c>
      <c r="D1301" s="2" t="s">
        <v>443</v>
      </c>
      <c r="E1301" s="2" t="s">
        <v>1100</v>
      </c>
      <c r="F1301" s="2" t="s">
        <v>64</v>
      </c>
      <c r="H1301" s="2" t="s">
        <v>877</v>
      </c>
      <c r="I1301" s="2">
        <v>35640</v>
      </c>
      <c r="J1301" s="2">
        <v>2254</v>
      </c>
      <c r="K1301" s="110">
        <f t="shared" si="280"/>
        <v>6.3243546576879917E-2</v>
      </c>
      <c r="L1301" s="44">
        <f t="shared" si="281"/>
        <v>0</v>
      </c>
      <c r="M1301" s="44">
        <f t="shared" si="282"/>
        <v>1.04107933447</v>
      </c>
      <c r="N1301" s="44">
        <f t="shared" si="283"/>
        <v>2.09349845278</v>
      </c>
      <c r="O1301" s="44">
        <f t="shared" si="284"/>
        <v>8.1354222127499991</v>
      </c>
      <c r="P1301" s="2">
        <v>834276</v>
      </c>
      <c r="Q1301" s="2">
        <v>33.659110673000001</v>
      </c>
      <c r="R1301" s="111">
        <v>0</v>
      </c>
      <c r="S1301" s="111">
        <v>9.2376160999999998E-2</v>
      </c>
      <c r="T1301" s="111">
        <v>0.18575851400000001</v>
      </c>
      <c r="U1301" s="111">
        <v>0.721865325</v>
      </c>
      <c r="V1301" s="110">
        <f t="shared" si="285"/>
        <v>5.7401350536083057E-2</v>
      </c>
      <c r="W1301" s="110">
        <v>0.42393750000000002</v>
      </c>
      <c r="X1301" s="110">
        <v>0.31338519199999998</v>
      </c>
      <c r="Y1301" s="110">
        <f t="shared" si="286"/>
        <v>0.3006016985974358</v>
      </c>
      <c r="Z1301" s="2" t="s">
        <v>532</v>
      </c>
      <c r="AA1301" s="2">
        <v>0.17499999999999999</v>
      </c>
      <c r="AB1301" s="2">
        <v>0.22500000000000001</v>
      </c>
      <c r="AC1301" s="110">
        <v>0.33612946399999999</v>
      </c>
      <c r="AD1301" s="44">
        <f t="shared" si="287"/>
        <v>0</v>
      </c>
      <c r="AE1301" s="44">
        <f t="shared" si="288"/>
        <v>1.59597461974251</v>
      </c>
      <c r="AF1301" s="44">
        <f t="shared" si="289"/>
        <v>4.1262854504293802</v>
      </c>
      <c r="AG1301" s="44">
        <f t="shared" si="290"/>
        <v>23.954702744199675</v>
      </c>
      <c r="AH1301" s="44">
        <f t="shared" si="291"/>
        <v>28.080988194629057</v>
      </c>
      <c r="AI1301" s="44">
        <v>127.496111111</v>
      </c>
      <c r="AJ1301" s="111">
        <f t="shared" si="292"/>
        <v>0.22024976252162964</v>
      </c>
      <c r="AK1301" s="2">
        <f t="shared" si="293"/>
        <v>3410</v>
      </c>
    </row>
    <row r="1302" spans="1:37">
      <c r="A1302" s="2">
        <v>210</v>
      </c>
      <c r="B1302" s="2" t="s">
        <v>265</v>
      </c>
      <c r="C1302" s="2" t="s">
        <v>2</v>
      </c>
      <c r="D1302" s="2" t="s">
        <v>443</v>
      </c>
      <c r="E1302" s="2" t="s">
        <v>1100</v>
      </c>
      <c r="F1302" s="2" t="s">
        <v>64</v>
      </c>
      <c r="H1302" s="2" t="s">
        <v>877</v>
      </c>
      <c r="I1302" s="2">
        <v>14287</v>
      </c>
      <c r="J1302" s="2">
        <v>1205</v>
      </c>
      <c r="K1302" s="110">
        <f t="shared" si="280"/>
        <v>8.4342409183173511E-2</v>
      </c>
      <c r="L1302" s="44">
        <f t="shared" si="281"/>
        <v>0</v>
      </c>
      <c r="M1302" s="44">
        <f t="shared" si="282"/>
        <v>0</v>
      </c>
      <c r="N1302" s="44">
        <f t="shared" si="283"/>
        <v>0.72171122840000002</v>
      </c>
      <c r="O1302" s="44">
        <f t="shared" si="284"/>
        <v>5.3032887716000001</v>
      </c>
      <c r="P1302" s="2">
        <v>1459880</v>
      </c>
      <c r="Q1302" s="2">
        <v>11.498140227</v>
      </c>
      <c r="R1302" s="111">
        <v>0</v>
      </c>
      <c r="S1302" s="111">
        <v>0</v>
      </c>
      <c r="T1302" s="111">
        <v>0.11978609599999999</v>
      </c>
      <c r="U1302" s="111">
        <v>0.88021390399999999</v>
      </c>
      <c r="V1302" s="110">
        <f t="shared" si="285"/>
        <v>8.4342409183173511E-2</v>
      </c>
      <c r="W1302" s="110">
        <v>0.393125</v>
      </c>
      <c r="X1302" s="110">
        <v>0.31804136</v>
      </c>
      <c r="Y1302" s="110">
        <f t="shared" si="286"/>
        <v>0.31804136032125002</v>
      </c>
      <c r="Z1302" s="2" t="s">
        <v>532</v>
      </c>
      <c r="AA1302" s="2" t="s">
        <v>532</v>
      </c>
      <c r="AB1302" s="2">
        <v>0.22500000000000001</v>
      </c>
      <c r="AC1302" s="110">
        <v>0.33070312499999999</v>
      </c>
      <c r="AD1302" s="44">
        <f t="shared" si="287"/>
        <v>0</v>
      </c>
      <c r="AE1302" s="44">
        <f t="shared" si="288"/>
        <v>0</v>
      </c>
      <c r="AF1302" s="44">
        <f t="shared" si="289"/>
        <v>1.4224928311764002</v>
      </c>
      <c r="AG1302" s="44">
        <f t="shared" si="290"/>
        <v>15.363412125218852</v>
      </c>
      <c r="AH1302" s="44">
        <f t="shared" si="291"/>
        <v>16.785904956395253</v>
      </c>
      <c r="AI1302" s="44">
        <v>127.496111111</v>
      </c>
      <c r="AJ1302" s="111">
        <f t="shared" si="292"/>
        <v>0.13165817223853357</v>
      </c>
      <c r="AK1302" s="2">
        <f t="shared" si="293"/>
        <v>2008</v>
      </c>
    </row>
    <row r="1303" spans="1:37">
      <c r="A1303" s="2">
        <v>211</v>
      </c>
      <c r="B1303" s="2" t="s">
        <v>266</v>
      </c>
      <c r="C1303" s="2" t="s">
        <v>2</v>
      </c>
      <c r="D1303" s="2" t="s">
        <v>443</v>
      </c>
      <c r="E1303" s="2" t="s">
        <v>1100</v>
      </c>
      <c r="F1303" s="2" t="s">
        <v>64</v>
      </c>
      <c r="H1303" s="2" t="s">
        <v>877</v>
      </c>
      <c r="I1303" s="2">
        <v>34237</v>
      </c>
      <c r="J1303" s="2">
        <v>2779</v>
      </c>
      <c r="K1303" s="110">
        <f t="shared" si="280"/>
        <v>8.1169494990799423E-2</v>
      </c>
      <c r="L1303" s="44">
        <f t="shared" si="281"/>
        <v>0</v>
      </c>
      <c r="M1303" s="44">
        <f t="shared" si="282"/>
        <v>0</v>
      </c>
      <c r="N1303" s="44">
        <f t="shared" si="283"/>
        <v>3.8466672753249997</v>
      </c>
      <c r="O1303" s="44">
        <f t="shared" si="284"/>
        <v>10.048332724674999</v>
      </c>
      <c r="P1303" s="2">
        <v>1963466</v>
      </c>
      <c r="Q1303" s="2">
        <v>17.668056887999999</v>
      </c>
      <c r="R1303" s="111">
        <v>0</v>
      </c>
      <c r="S1303" s="111">
        <v>0</v>
      </c>
      <c r="T1303" s="111">
        <v>0.27683823499999999</v>
      </c>
      <c r="U1303" s="111">
        <v>0.72316176499999996</v>
      </c>
      <c r="V1303" s="110">
        <f t="shared" si="285"/>
        <v>8.1169494990799423E-2</v>
      </c>
      <c r="W1303" s="110">
        <v>0.37453124999999993</v>
      </c>
      <c r="X1303" s="110">
        <v>0.28500305599999998</v>
      </c>
      <c r="Y1303" s="110">
        <f t="shared" si="286"/>
        <v>0.28500305588396269</v>
      </c>
      <c r="Z1303" s="2" t="s">
        <v>532</v>
      </c>
      <c r="AA1303" s="2" t="s">
        <v>532</v>
      </c>
      <c r="AB1303" s="2">
        <v>0.22500000000000001</v>
      </c>
      <c r="AC1303" s="110">
        <v>0.307973214</v>
      </c>
      <c r="AD1303" s="44">
        <f t="shared" si="287"/>
        <v>0</v>
      </c>
      <c r="AE1303" s="44">
        <f t="shared" si="288"/>
        <v>0</v>
      </c>
      <c r="AF1303" s="44">
        <f t="shared" si="289"/>
        <v>7.5817811996655742</v>
      </c>
      <c r="AG1303" s="44">
        <f t="shared" si="290"/>
        <v>27.10884776314154</v>
      </c>
      <c r="AH1303" s="44">
        <f t="shared" si="291"/>
        <v>34.690628962807111</v>
      </c>
      <c r="AI1303" s="44">
        <v>127.496111111</v>
      </c>
      <c r="AJ1303" s="111">
        <f t="shared" si="292"/>
        <v>0.27209166350654362</v>
      </c>
      <c r="AK1303" s="2">
        <f t="shared" si="293"/>
        <v>4632</v>
      </c>
    </row>
    <row r="1304" spans="1:37">
      <c r="A1304" s="2">
        <v>212</v>
      </c>
      <c r="B1304" s="2" t="s">
        <v>267</v>
      </c>
      <c r="C1304" s="2" t="s">
        <v>2</v>
      </c>
      <c r="D1304" s="2" t="s">
        <v>443</v>
      </c>
      <c r="E1304" s="2" t="s">
        <v>1100</v>
      </c>
      <c r="F1304" s="2" t="s">
        <v>64</v>
      </c>
      <c r="H1304" s="2" t="s">
        <v>877</v>
      </c>
      <c r="I1304" s="2">
        <v>71887</v>
      </c>
      <c r="J1304" s="2">
        <v>2048</v>
      </c>
      <c r="K1304" s="110">
        <f t="shared" si="280"/>
        <v>2.8489156592986214E-2</v>
      </c>
      <c r="L1304" s="44">
        <f t="shared" si="281"/>
        <v>0</v>
      </c>
      <c r="M1304" s="44">
        <f t="shared" si="282"/>
        <v>2.8340705894400005</v>
      </c>
      <c r="N1304" s="44">
        <f t="shared" si="283"/>
        <v>3.5998117683200004</v>
      </c>
      <c r="O1304" s="44">
        <f t="shared" si="284"/>
        <v>3.8061176422400003</v>
      </c>
      <c r="P1304" s="2">
        <v>838747</v>
      </c>
      <c r="Q1304" s="2">
        <v>20.475502944999999</v>
      </c>
      <c r="R1304" s="111">
        <v>0</v>
      </c>
      <c r="S1304" s="111">
        <v>0.27676470600000003</v>
      </c>
      <c r="T1304" s="111">
        <v>0.35154411800000002</v>
      </c>
      <c r="U1304" s="111">
        <v>0.37169117600000001</v>
      </c>
      <c r="V1304" s="110">
        <f t="shared" si="285"/>
        <v>2.060436354434042E-2</v>
      </c>
      <c r="W1304" s="110">
        <v>0.34425</v>
      </c>
      <c r="X1304" s="110">
        <v>0.26471703099999999</v>
      </c>
      <c r="Y1304" s="110">
        <f t="shared" si="286"/>
        <v>0.23988652339525002</v>
      </c>
      <c r="Z1304" s="2" t="s">
        <v>532</v>
      </c>
      <c r="AA1304" s="2">
        <v>0.17499999999999999</v>
      </c>
      <c r="AB1304" s="2">
        <v>0.22500000000000001</v>
      </c>
      <c r="AC1304" s="110">
        <v>0.30228125</v>
      </c>
      <c r="AD1304" s="44">
        <f t="shared" si="287"/>
        <v>0</v>
      </c>
      <c r="AE1304" s="44">
        <f t="shared" si="288"/>
        <v>4.34463021361152</v>
      </c>
      <c r="AF1304" s="44">
        <f t="shared" si="289"/>
        <v>7.0952289953587204</v>
      </c>
      <c r="AG1304" s="44">
        <f t="shared" si="290"/>
        <v>10.078537667239834</v>
      </c>
      <c r="AH1304" s="44">
        <f t="shared" si="291"/>
        <v>17.173766662598553</v>
      </c>
      <c r="AI1304" s="44">
        <v>127.496111111</v>
      </c>
      <c r="AJ1304" s="111">
        <f t="shared" si="292"/>
        <v>0.13470031762495732</v>
      </c>
      <c r="AK1304" s="2">
        <f t="shared" si="293"/>
        <v>2469</v>
      </c>
    </row>
    <row r="1305" spans="1:37">
      <c r="A1305" s="2">
        <v>213</v>
      </c>
      <c r="B1305" s="2" t="s">
        <v>268</v>
      </c>
      <c r="C1305" s="2" t="s">
        <v>2</v>
      </c>
      <c r="D1305" s="2" t="s">
        <v>443</v>
      </c>
      <c r="E1305" s="2" t="s">
        <v>1100</v>
      </c>
      <c r="F1305" s="2" t="s">
        <v>64</v>
      </c>
      <c r="H1305" s="2" t="s">
        <v>877</v>
      </c>
      <c r="I1305" s="2">
        <v>76994</v>
      </c>
      <c r="J1305" s="2">
        <v>5873</v>
      </c>
      <c r="K1305" s="110">
        <f t="shared" si="280"/>
        <v>7.6278671065277817E-2</v>
      </c>
      <c r="L1305" s="44">
        <f t="shared" si="281"/>
        <v>0</v>
      </c>
      <c r="M1305" s="44">
        <f t="shared" si="282"/>
        <v>0</v>
      </c>
      <c r="N1305" s="44">
        <f t="shared" si="283"/>
        <v>3.9503384003649993</v>
      </c>
      <c r="O1305" s="44">
        <f t="shared" si="284"/>
        <v>25.414661599635</v>
      </c>
      <c r="P1305" s="2">
        <v>371273</v>
      </c>
      <c r="Q1305" s="2">
        <v>241.894175846</v>
      </c>
      <c r="R1305" s="111">
        <v>0</v>
      </c>
      <c r="S1305" s="111">
        <v>0</v>
      </c>
      <c r="T1305" s="111">
        <v>0.13452540099999999</v>
      </c>
      <c r="U1305" s="111">
        <v>0.86547459900000001</v>
      </c>
      <c r="V1305" s="110">
        <f t="shared" si="285"/>
        <v>7.6278671065277817E-2</v>
      </c>
      <c r="W1305" s="110">
        <v>0.46643750000000006</v>
      </c>
      <c r="X1305" s="110">
        <v>0.34912799</v>
      </c>
      <c r="Y1305" s="110">
        <f t="shared" si="286"/>
        <v>0.34912798975345316</v>
      </c>
      <c r="Z1305" s="2" t="s">
        <v>532</v>
      </c>
      <c r="AA1305" s="2" t="s">
        <v>532</v>
      </c>
      <c r="AB1305" s="2">
        <v>0.22500000000000001</v>
      </c>
      <c r="AC1305" s="110">
        <v>0.36842187500000001</v>
      </c>
      <c r="AD1305" s="44">
        <f t="shared" si="287"/>
        <v>0</v>
      </c>
      <c r="AE1305" s="44">
        <f t="shared" si="288"/>
        <v>0</v>
      </c>
      <c r="AF1305" s="44">
        <f t="shared" si="289"/>
        <v>7.7861169871194145</v>
      </c>
      <c r="AG1305" s="44">
        <f t="shared" si="290"/>
        <v>82.022659364285502</v>
      </c>
      <c r="AH1305" s="44">
        <f t="shared" si="291"/>
        <v>89.808776351404916</v>
      </c>
      <c r="AI1305" s="44">
        <v>127.496111111</v>
      </c>
      <c r="AJ1305" s="111">
        <f t="shared" si="292"/>
        <v>0.70440404471016427</v>
      </c>
      <c r="AK1305" s="2">
        <f t="shared" si="293"/>
        <v>9788</v>
      </c>
    </row>
    <row r="1306" spans="1:37">
      <c r="A1306" s="2">
        <v>214</v>
      </c>
      <c r="B1306" s="2" t="s">
        <v>269</v>
      </c>
      <c r="C1306" s="2" t="s">
        <v>2</v>
      </c>
      <c r="D1306" s="2" t="s">
        <v>443</v>
      </c>
      <c r="E1306" s="2" t="s">
        <v>1100</v>
      </c>
      <c r="F1306" s="2" t="s">
        <v>64</v>
      </c>
      <c r="H1306" s="2" t="s">
        <v>877</v>
      </c>
      <c r="I1306" s="2">
        <v>164656</v>
      </c>
      <c r="J1306" s="2">
        <v>11210</v>
      </c>
      <c r="K1306" s="110">
        <f t="shared" si="280"/>
        <v>6.8081333203770286E-2</v>
      </c>
      <c r="L1306" s="44">
        <f t="shared" si="281"/>
        <v>0</v>
      </c>
      <c r="M1306" s="44">
        <f t="shared" si="282"/>
        <v>0</v>
      </c>
      <c r="N1306" s="44">
        <f t="shared" si="283"/>
        <v>6.2953216647999994</v>
      </c>
      <c r="O1306" s="44">
        <f t="shared" si="284"/>
        <v>49.754678335199998</v>
      </c>
      <c r="P1306" s="2">
        <v>513111</v>
      </c>
      <c r="Q1306" s="2">
        <v>318.17713910100002</v>
      </c>
      <c r="R1306" s="111">
        <v>0</v>
      </c>
      <c r="S1306" s="111">
        <v>0</v>
      </c>
      <c r="T1306" s="111">
        <v>0.112316176</v>
      </c>
      <c r="U1306" s="111">
        <v>0.88768382400000001</v>
      </c>
      <c r="V1306" s="110">
        <f t="shared" si="285"/>
        <v>6.8081333203770286E-2</v>
      </c>
      <c r="W1306" s="110">
        <v>0.44093750000000004</v>
      </c>
      <c r="X1306" s="110">
        <v>0.332506833</v>
      </c>
      <c r="Y1306" s="110">
        <f t="shared" si="286"/>
        <v>0.33250683312224999</v>
      </c>
      <c r="Z1306" s="2" t="s">
        <v>532</v>
      </c>
      <c r="AA1306" s="2" t="s">
        <v>532</v>
      </c>
      <c r="AB1306" s="2">
        <v>0.22500000000000001</v>
      </c>
      <c r="AC1306" s="110">
        <v>0.346109375</v>
      </c>
      <c r="AD1306" s="44">
        <f t="shared" si="287"/>
        <v>0</v>
      </c>
      <c r="AE1306" s="44">
        <f t="shared" si="288"/>
        <v>0</v>
      </c>
      <c r="AF1306" s="44">
        <f t="shared" si="289"/>
        <v>12.408079001320798</v>
      </c>
      <c r="AG1306" s="44">
        <f t="shared" si="290"/>
        <v>150.85211104803767</v>
      </c>
      <c r="AH1306" s="44">
        <f t="shared" si="291"/>
        <v>163.26019004935847</v>
      </c>
      <c r="AI1306" s="44">
        <v>127.496111111</v>
      </c>
      <c r="AJ1306" s="111">
        <f t="shared" si="292"/>
        <v>1.2805111358041481</v>
      </c>
      <c r="AK1306" s="2">
        <f t="shared" si="293"/>
        <v>18683</v>
      </c>
    </row>
    <row r="1307" spans="1:37">
      <c r="A1307" s="2">
        <v>245</v>
      </c>
      <c r="B1307" s="2" t="s">
        <v>298</v>
      </c>
      <c r="C1307" s="2" t="s">
        <v>1</v>
      </c>
      <c r="D1307" s="2" t="s">
        <v>448</v>
      </c>
      <c r="E1307" s="2" t="s">
        <v>1100</v>
      </c>
      <c r="F1307" s="2" t="s">
        <v>64</v>
      </c>
      <c r="H1307" s="2" t="s">
        <v>877</v>
      </c>
      <c r="I1307" s="2">
        <v>3013</v>
      </c>
      <c r="J1307" s="2">
        <v>317</v>
      </c>
      <c r="K1307" s="110">
        <f t="shared" si="280"/>
        <v>0.105210753401925</v>
      </c>
      <c r="L1307" s="44">
        <f t="shared" si="281"/>
        <v>0</v>
      </c>
      <c r="M1307" s="44">
        <f t="shared" si="282"/>
        <v>0</v>
      </c>
      <c r="N1307" s="44">
        <f t="shared" si="283"/>
        <v>0</v>
      </c>
      <c r="O1307" s="44">
        <f t="shared" si="284"/>
        <v>1.585</v>
      </c>
      <c r="P1307" s="2">
        <v>1190295</v>
      </c>
      <c r="Q1307" s="2">
        <v>4.2151626179999999</v>
      </c>
      <c r="R1307" s="111">
        <v>0</v>
      </c>
      <c r="S1307" s="111">
        <v>0</v>
      </c>
      <c r="T1307" s="111">
        <v>0</v>
      </c>
      <c r="U1307" s="111">
        <v>1</v>
      </c>
      <c r="V1307" s="110">
        <f t="shared" si="285"/>
        <v>0.105210753401925</v>
      </c>
      <c r="W1307" s="110">
        <v>0.41012499999999996</v>
      </c>
      <c r="X1307" s="110">
        <v>0.36135624999999999</v>
      </c>
      <c r="Y1307" s="110">
        <f t="shared" si="286"/>
        <v>0.36135624999999999</v>
      </c>
      <c r="Z1307" s="2" t="s">
        <v>532</v>
      </c>
      <c r="AA1307" s="2" t="s">
        <v>532</v>
      </c>
      <c r="AB1307" s="2" t="s">
        <v>532</v>
      </c>
      <c r="AC1307" s="110">
        <v>0.36135624999999999</v>
      </c>
      <c r="AD1307" s="44">
        <f t="shared" si="287"/>
        <v>0</v>
      </c>
      <c r="AE1307" s="44">
        <f t="shared" si="288"/>
        <v>0</v>
      </c>
      <c r="AF1307" s="44">
        <f t="shared" si="289"/>
        <v>0</v>
      </c>
      <c r="AG1307" s="44">
        <f t="shared" si="290"/>
        <v>5.0172869887500005</v>
      </c>
      <c r="AH1307" s="44">
        <f t="shared" si="291"/>
        <v>5.0172869887500005</v>
      </c>
      <c r="AI1307" s="44">
        <v>303.90305555600003</v>
      </c>
      <c r="AJ1307" s="111">
        <f t="shared" si="292"/>
        <v>1.6509498331863492E-2</v>
      </c>
      <c r="AK1307" s="2">
        <f t="shared" si="293"/>
        <v>528</v>
      </c>
    </row>
    <row r="1308" spans="1:37">
      <c r="A1308" s="2">
        <v>246</v>
      </c>
      <c r="B1308" s="2" t="s">
        <v>299</v>
      </c>
      <c r="C1308" s="2" t="s">
        <v>1</v>
      </c>
      <c r="D1308" s="2" t="s">
        <v>448</v>
      </c>
      <c r="E1308" s="2" t="s">
        <v>1100</v>
      </c>
      <c r="F1308" s="2" t="s">
        <v>64</v>
      </c>
      <c r="H1308" s="2" t="s">
        <v>877</v>
      </c>
      <c r="I1308" s="2">
        <v>5592</v>
      </c>
      <c r="J1308" s="2">
        <v>1304</v>
      </c>
      <c r="K1308" s="110">
        <f t="shared" si="280"/>
        <v>0.23319027181688126</v>
      </c>
      <c r="L1308" s="44">
        <f t="shared" si="281"/>
        <v>0</v>
      </c>
      <c r="M1308" s="44">
        <f t="shared" si="282"/>
        <v>0</v>
      </c>
      <c r="N1308" s="44">
        <f t="shared" si="283"/>
        <v>0</v>
      </c>
      <c r="O1308" s="44">
        <f t="shared" si="284"/>
        <v>6.52</v>
      </c>
      <c r="P1308" s="2">
        <v>1441996</v>
      </c>
      <c r="Q1308" s="2">
        <v>15.108141145999999</v>
      </c>
      <c r="R1308" s="111">
        <v>0</v>
      </c>
      <c r="S1308" s="111">
        <v>0</v>
      </c>
      <c r="T1308" s="111">
        <v>0</v>
      </c>
      <c r="U1308" s="111">
        <v>1</v>
      </c>
      <c r="V1308" s="110">
        <f t="shared" si="285"/>
        <v>0.23319027181688126</v>
      </c>
      <c r="W1308" s="110">
        <v>0.42978125</v>
      </c>
      <c r="X1308" s="110">
        <v>0.38143749999999998</v>
      </c>
      <c r="Y1308" s="110">
        <f t="shared" si="286"/>
        <v>0.38143749999999998</v>
      </c>
      <c r="Z1308" s="2" t="s">
        <v>532</v>
      </c>
      <c r="AA1308" s="2" t="s">
        <v>532</v>
      </c>
      <c r="AB1308" s="2" t="s">
        <v>532</v>
      </c>
      <c r="AC1308" s="110">
        <v>0.38143749999999998</v>
      </c>
      <c r="AD1308" s="44">
        <f t="shared" si="287"/>
        <v>0</v>
      </c>
      <c r="AE1308" s="44">
        <f t="shared" si="288"/>
        <v>0</v>
      </c>
      <c r="AF1308" s="44">
        <f t="shared" si="289"/>
        <v>0</v>
      </c>
      <c r="AG1308" s="44">
        <f t="shared" si="290"/>
        <v>21.785879099999999</v>
      </c>
      <c r="AH1308" s="44">
        <f t="shared" si="291"/>
        <v>21.785879099999999</v>
      </c>
      <c r="AI1308" s="44">
        <v>303.90305555600003</v>
      </c>
      <c r="AJ1308" s="111">
        <f t="shared" si="292"/>
        <v>7.1686936678349814E-2</v>
      </c>
      <c r="AK1308" s="2">
        <f t="shared" si="293"/>
        <v>2173</v>
      </c>
    </row>
    <row r="1309" spans="1:37">
      <c r="A1309" s="2">
        <v>247</v>
      </c>
      <c r="B1309" s="2" t="s">
        <v>300</v>
      </c>
      <c r="C1309" s="2" t="s">
        <v>1</v>
      </c>
      <c r="D1309" s="2" t="s">
        <v>448</v>
      </c>
      <c r="E1309" s="2" t="s">
        <v>1100</v>
      </c>
      <c r="F1309" s="2" t="s">
        <v>64</v>
      </c>
      <c r="H1309" s="2" t="s">
        <v>877</v>
      </c>
      <c r="I1309" s="2">
        <v>6770</v>
      </c>
      <c r="J1309" s="2">
        <v>1037</v>
      </c>
      <c r="K1309" s="110">
        <f t="shared" si="280"/>
        <v>0.15317577548005909</v>
      </c>
      <c r="L1309" s="44">
        <f t="shared" si="281"/>
        <v>0</v>
      </c>
      <c r="M1309" s="44">
        <f t="shared" si="282"/>
        <v>0</v>
      </c>
      <c r="N1309" s="44">
        <f t="shared" si="283"/>
        <v>0</v>
      </c>
      <c r="O1309" s="44">
        <f t="shared" si="284"/>
        <v>5.1849999999999996</v>
      </c>
      <c r="P1309" s="2">
        <v>497677</v>
      </c>
      <c r="Q1309" s="2">
        <v>33.454406548000001</v>
      </c>
      <c r="R1309" s="111">
        <v>0</v>
      </c>
      <c r="S1309" s="111">
        <v>0</v>
      </c>
      <c r="T1309" s="111">
        <v>0</v>
      </c>
      <c r="U1309" s="111">
        <v>1</v>
      </c>
      <c r="V1309" s="110">
        <f t="shared" si="285"/>
        <v>0.15317577548005909</v>
      </c>
      <c r="W1309" s="110">
        <v>0.43243750000000003</v>
      </c>
      <c r="X1309" s="110">
        <v>0.36656250000000001</v>
      </c>
      <c r="Y1309" s="110">
        <f t="shared" si="286"/>
        <v>0.36656250000000001</v>
      </c>
      <c r="Z1309" s="2" t="s">
        <v>532</v>
      </c>
      <c r="AA1309" s="2" t="s">
        <v>532</v>
      </c>
      <c r="AB1309" s="2" t="s">
        <v>532</v>
      </c>
      <c r="AC1309" s="110">
        <v>0.36656250000000001</v>
      </c>
      <c r="AD1309" s="44">
        <f t="shared" si="287"/>
        <v>0</v>
      </c>
      <c r="AE1309" s="44">
        <f t="shared" si="288"/>
        <v>0</v>
      </c>
      <c r="AF1309" s="44">
        <f t="shared" si="289"/>
        <v>0</v>
      </c>
      <c r="AG1309" s="44">
        <f t="shared" si="290"/>
        <v>16.649488687499996</v>
      </c>
      <c r="AH1309" s="44">
        <f t="shared" si="291"/>
        <v>16.649488687499996</v>
      </c>
      <c r="AI1309" s="44">
        <v>303.90305555600003</v>
      </c>
      <c r="AJ1309" s="111">
        <f t="shared" si="292"/>
        <v>5.4785525788937008E-2</v>
      </c>
      <c r="AK1309" s="2">
        <f t="shared" si="293"/>
        <v>1728</v>
      </c>
    </row>
    <row r="1310" spans="1:37">
      <c r="A1310" s="2">
        <v>248</v>
      </c>
      <c r="B1310" s="2" t="s">
        <v>301</v>
      </c>
      <c r="C1310" s="2" t="s">
        <v>1</v>
      </c>
      <c r="D1310" s="2" t="s">
        <v>448</v>
      </c>
      <c r="E1310" s="2" t="s">
        <v>1100</v>
      </c>
      <c r="F1310" s="2" t="s">
        <v>64</v>
      </c>
      <c r="H1310" s="2" t="s">
        <v>877</v>
      </c>
      <c r="I1310" s="2">
        <v>1272</v>
      </c>
      <c r="J1310" s="2">
        <v>15</v>
      </c>
      <c r="K1310" s="110">
        <f t="shared" si="280"/>
        <v>1.179245283018868E-2</v>
      </c>
      <c r="L1310" s="44">
        <f t="shared" si="281"/>
        <v>0</v>
      </c>
      <c r="M1310" s="44">
        <f t="shared" si="282"/>
        <v>0</v>
      </c>
      <c r="N1310" s="44">
        <f t="shared" si="283"/>
        <v>9.2463235500000011E-3</v>
      </c>
      <c r="O1310" s="44">
        <f t="shared" si="284"/>
        <v>6.5753676450000006E-2</v>
      </c>
      <c r="P1310" s="2">
        <v>2765142</v>
      </c>
      <c r="Q1310" s="2">
        <v>7.0001170000000001E-2</v>
      </c>
      <c r="R1310" s="111">
        <v>0</v>
      </c>
      <c r="S1310" s="111">
        <v>0</v>
      </c>
      <c r="T1310" s="111">
        <v>0.12328431400000001</v>
      </c>
      <c r="U1310" s="111">
        <v>0.87671568600000005</v>
      </c>
      <c r="V1310" s="110">
        <f t="shared" si="285"/>
        <v>1.179245283018868E-2</v>
      </c>
      <c r="W1310" s="110">
        <v>0.36231249999999998</v>
      </c>
      <c r="X1310" s="110">
        <v>0.29461670499999998</v>
      </c>
      <c r="Y1310" s="110">
        <f t="shared" si="286"/>
        <v>0.29461670494143755</v>
      </c>
      <c r="Z1310" s="2" t="s">
        <v>532</v>
      </c>
      <c r="AA1310" s="2" t="s">
        <v>532</v>
      </c>
      <c r="AB1310" s="2">
        <v>0.22500000000000001</v>
      </c>
      <c r="AC1310" s="110">
        <v>0.30440624999999999</v>
      </c>
      <c r="AD1310" s="44">
        <f t="shared" si="287"/>
        <v>0</v>
      </c>
      <c r="AE1310" s="44">
        <f t="shared" si="288"/>
        <v>0</v>
      </c>
      <c r="AF1310" s="44">
        <f t="shared" si="289"/>
        <v>1.8224503717050002E-2</v>
      </c>
      <c r="AG1310" s="44">
        <f t="shared" si="290"/>
        <v>0.17533867142947443</v>
      </c>
      <c r="AH1310" s="44">
        <f t="shared" si="291"/>
        <v>0.19356317514652444</v>
      </c>
      <c r="AI1310" s="44">
        <v>303.90305555600003</v>
      </c>
      <c r="AJ1310" s="111">
        <f t="shared" si="292"/>
        <v>6.3692408354497994E-4</v>
      </c>
      <c r="AK1310" s="2">
        <f t="shared" si="293"/>
        <v>25</v>
      </c>
    </row>
    <row r="1311" spans="1:37">
      <c r="A1311" s="2">
        <v>249</v>
      </c>
      <c r="B1311" s="2" t="s">
        <v>302</v>
      </c>
      <c r="C1311" s="2" t="s">
        <v>1</v>
      </c>
      <c r="D1311" s="2" t="s">
        <v>448</v>
      </c>
      <c r="E1311" s="2" t="s">
        <v>1100</v>
      </c>
      <c r="F1311" s="2" t="s">
        <v>64</v>
      </c>
      <c r="H1311" s="2" t="s">
        <v>877</v>
      </c>
      <c r="I1311" s="2">
        <v>3076</v>
      </c>
      <c r="J1311" s="2">
        <v>154</v>
      </c>
      <c r="K1311" s="110">
        <f t="shared" si="280"/>
        <v>5.0065019505851759E-2</v>
      </c>
      <c r="L1311" s="44">
        <f t="shared" si="281"/>
        <v>0</v>
      </c>
      <c r="M1311" s="44">
        <f t="shared" si="282"/>
        <v>0</v>
      </c>
      <c r="N1311" s="44">
        <f t="shared" si="283"/>
        <v>0</v>
      </c>
      <c r="O1311" s="44">
        <f t="shared" si="284"/>
        <v>0.77</v>
      </c>
      <c r="P1311" s="2">
        <v>1479227</v>
      </c>
      <c r="Q1311" s="2">
        <v>1.598589947</v>
      </c>
      <c r="R1311" s="111">
        <v>0</v>
      </c>
      <c r="S1311" s="111">
        <v>0</v>
      </c>
      <c r="T1311" s="111">
        <v>0</v>
      </c>
      <c r="U1311" s="111">
        <v>1</v>
      </c>
      <c r="V1311" s="110">
        <f t="shared" si="285"/>
        <v>5.0065019505851759E-2</v>
      </c>
      <c r="W1311" s="110">
        <v>0.4090625</v>
      </c>
      <c r="X1311" s="110">
        <v>0.35057187499999998</v>
      </c>
      <c r="Y1311" s="110">
        <f t="shared" si="286"/>
        <v>0.35057187499999998</v>
      </c>
      <c r="Z1311" s="2" t="s">
        <v>532</v>
      </c>
      <c r="AA1311" s="2" t="s">
        <v>532</v>
      </c>
      <c r="AB1311" s="2" t="s">
        <v>532</v>
      </c>
      <c r="AC1311" s="110">
        <v>0.35057187499999998</v>
      </c>
      <c r="AD1311" s="44">
        <f t="shared" si="287"/>
        <v>0</v>
      </c>
      <c r="AE1311" s="44">
        <f t="shared" si="288"/>
        <v>0</v>
      </c>
      <c r="AF1311" s="44">
        <f t="shared" si="289"/>
        <v>0</v>
      </c>
      <c r="AG1311" s="44">
        <f t="shared" si="290"/>
        <v>2.3646774112499997</v>
      </c>
      <c r="AH1311" s="44">
        <f t="shared" si="291"/>
        <v>2.3646774112499997</v>
      </c>
      <c r="AI1311" s="44">
        <v>303.90305555600003</v>
      </c>
      <c r="AJ1311" s="111">
        <f t="shared" si="292"/>
        <v>7.7810254553832949E-3</v>
      </c>
      <c r="AK1311" s="2">
        <f t="shared" si="293"/>
        <v>257</v>
      </c>
    </row>
    <row r="1312" spans="1:37">
      <c r="A1312" s="2">
        <v>250</v>
      </c>
      <c r="B1312" s="2" t="s">
        <v>303</v>
      </c>
      <c r="C1312" s="2" t="s">
        <v>1</v>
      </c>
      <c r="D1312" s="2" t="s">
        <v>448</v>
      </c>
      <c r="E1312" s="2" t="s">
        <v>1100</v>
      </c>
      <c r="F1312" s="2" t="s">
        <v>64</v>
      </c>
      <c r="H1312" s="2" t="s">
        <v>877</v>
      </c>
      <c r="I1312" s="2">
        <v>2280</v>
      </c>
      <c r="J1312" s="2">
        <v>181</v>
      </c>
      <c r="K1312" s="110">
        <f t="shared" si="280"/>
        <v>7.9385964912280699E-2</v>
      </c>
      <c r="L1312" s="44">
        <f t="shared" si="281"/>
        <v>0</v>
      </c>
      <c r="M1312" s="44">
        <f t="shared" si="282"/>
        <v>0</v>
      </c>
      <c r="N1312" s="44">
        <f t="shared" si="283"/>
        <v>0</v>
      </c>
      <c r="O1312" s="44">
        <f t="shared" si="284"/>
        <v>0.90500000000000003</v>
      </c>
      <c r="P1312" s="2">
        <v>919043</v>
      </c>
      <c r="Q1312" s="2">
        <v>3.1510236649999999</v>
      </c>
      <c r="R1312" s="111">
        <v>0</v>
      </c>
      <c r="S1312" s="111">
        <v>0</v>
      </c>
      <c r="T1312" s="111">
        <v>0</v>
      </c>
      <c r="U1312" s="111">
        <v>1</v>
      </c>
      <c r="V1312" s="110">
        <f t="shared" si="285"/>
        <v>7.9385964912280699E-2</v>
      </c>
      <c r="W1312" s="110">
        <v>0.40268749999999998</v>
      </c>
      <c r="X1312" s="110">
        <v>0.36528749999999999</v>
      </c>
      <c r="Y1312" s="110">
        <f t="shared" si="286"/>
        <v>0.36528749999999999</v>
      </c>
      <c r="Z1312" s="2" t="s">
        <v>532</v>
      </c>
      <c r="AA1312" s="2" t="s">
        <v>532</v>
      </c>
      <c r="AB1312" s="2" t="s">
        <v>532</v>
      </c>
      <c r="AC1312" s="110">
        <v>0.36528749999999999</v>
      </c>
      <c r="AD1312" s="44">
        <f t="shared" si="287"/>
        <v>0</v>
      </c>
      <c r="AE1312" s="44">
        <f t="shared" si="288"/>
        <v>0</v>
      </c>
      <c r="AF1312" s="44">
        <f t="shared" si="289"/>
        <v>0</v>
      </c>
      <c r="AG1312" s="44">
        <f t="shared" si="290"/>
        <v>2.8959262424999999</v>
      </c>
      <c r="AH1312" s="44">
        <f t="shared" si="291"/>
        <v>2.8959262424999999</v>
      </c>
      <c r="AI1312" s="44">
        <v>303.90305555600003</v>
      </c>
      <c r="AJ1312" s="111">
        <f t="shared" si="292"/>
        <v>9.5291119636879383E-3</v>
      </c>
      <c r="AK1312" s="2">
        <f t="shared" si="293"/>
        <v>302</v>
      </c>
    </row>
    <row r="1313" spans="1:37">
      <c r="A1313" s="2">
        <v>251</v>
      </c>
      <c r="B1313" s="2" t="s">
        <v>304</v>
      </c>
      <c r="C1313" s="2" t="s">
        <v>1</v>
      </c>
      <c r="D1313" s="2" t="s">
        <v>448</v>
      </c>
      <c r="E1313" s="2" t="s">
        <v>1100</v>
      </c>
      <c r="F1313" s="2" t="s">
        <v>64</v>
      </c>
      <c r="H1313" s="2" t="s">
        <v>877</v>
      </c>
      <c r="I1313" s="2">
        <v>688</v>
      </c>
      <c r="J1313" s="2">
        <v>2</v>
      </c>
      <c r="K1313" s="110">
        <f t="shared" si="280"/>
        <v>2.9069767441860465E-3</v>
      </c>
      <c r="L1313" s="44">
        <f t="shared" si="281"/>
        <v>0</v>
      </c>
      <c r="M1313" s="44">
        <f t="shared" si="282"/>
        <v>0</v>
      </c>
      <c r="N1313" s="44">
        <f t="shared" si="283"/>
        <v>0</v>
      </c>
      <c r="O1313" s="44">
        <f t="shared" si="284"/>
        <v>0.01</v>
      </c>
      <c r="P1313" s="2">
        <v>1526142</v>
      </c>
      <c r="Q1313" s="2">
        <v>1.9241435000000001E-2</v>
      </c>
      <c r="R1313" s="111">
        <v>0</v>
      </c>
      <c r="S1313" s="111">
        <v>0</v>
      </c>
      <c r="T1313" s="111">
        <v>0</v>
      </c>
      <c r="U1313" s="111">
        <v>1</v>
      </c>
      <c r="V1313" s="110">
        <f t="shared" si="285"/>
        <v>2.9069767441860465E-3</v>
      </c>
      <c r="W1313" s="110">
        <v>0.40534374999999995</v>
      </c>
      <c r="X1313" s="110">
        <v>0.33521875000000001</v>
      </c>
      <c r="Y1313" s="110">
        <f t="shared" si="286"/>
        <v>0.33521875000000001</v>
      </c>
      <c r="Z1313" s="2" t="s">
        <v>532</v>
      </c>
      <c r="AA1313" s="2" t="s">
        <v>532</v>
      </c>
      <c r="AB1313" s="2" t="s">
        <v>532</v>
      </c>
      <c r="AC1313" s="110">
        <v>0.33521875000000001</v>
      </c>
      <c r="AD1313" s="44">
        <f t="shared" si="287"/>
        <v>0</v>
      </c>
      <c r="AE1313" s="44">
        <f t="shared" si="288"/>
        <v>0</v>
      </c>
      <c r="AF1313" s="44">
        <f t="shared" si="289"/>
        <v>0</v>
      </c>
      <c r="AG1313" s="44">
        <f t="shared" si="290"/>
        <v>2.93651625E-2</v>
      </c>
      <c r="AH1313" s="44">
        <f t="shared" si="291"/>
        <v>2.93651625E-2</v>
      </c>
      <c r="AI1313" s="44">
        <v>303.90305555600003</v>
      </c>
      <c r="AJ1313" s="111">
        <f t="shared" si="292"/>
        <v>9.6626743177279109E-5</v>
      </c>
      <c r="AK1313" s="2">
        <f t="shared" si="293"/>
        <v>3</v>
      </c>
    </row>
    <row r="1314" spans="1:37">
      <c r="A1314" s="2">
        <v>252</v>
      </c>
      <c r="B1314" s="2" t="s">
        <v>305</v>
      </c>
      <c r="C1314" s="2" t="s">
        <v>1</v>
      </c>
      <c r="D1314" s="2" t="s">
        <v>448</v>
      </c>
      <c r="E1314" s="2" t="s">
        <v>1100</v>
      </c>
      <c r="F1314" s="2" t="s">
        <v>64</v>
      </c>
      <c r="H1314" s="2" t="s">
        <v>877</v>
      </c>
      <c r="I1314" s="2">
        <v>3467</v>
      </c>
      <c r="J1314" s="2">
        <v>1051</v>
      </c>
      <c r="K1314" s="110">
        <f t="shared" si="280"/>
        <v>0.30314392846841648</v>
      </c>
      <c r="L1314" s="44">
        <f t="shared" si="281"/>
        <v>0</v>
      </c>
      <c r="M1314" s="44">
        <f t="shared" si="282"/>
        <v>0</v>
      </c>
      <c r="N1314" s="44">
        <f t="shared" si="283"/>
        <v>0</v>
      </c>
      <c r="O1314" s="44">
        <f t="shared" si="284"/>
        <v>5.2549999999999999</v>
      </c>
      <c r="P1314" s="2">
        <v>927490</v>
      </c>
      <c r="Q1314" s="2">
        <v>18.272575641</v>
      </c>
      <c r="R1314" s="111">
        <v>0</v>
      </c>
      <c r="S1314" s="111">
        <v>0</v>
      </c>
      <c r="T1314" s="111">
        <v>0</v>
      </c>
      <c r="U1314" s="111">
        <v>1</v>
      </c>
      <c r="V1314" s="110">
        <f t="shared" si="285"/>
        <v>0.30314392846841648</v>
      </c>
      <c r="W1314" s="110">
        <v>0.42234375000000007</v>
      </c>
      <c r="X1314" s="110">
        <v>0.36815625000000002</v>
      </c>
      <c r="Y1314" s="110">
        <f t="shared" si="286"/>
        <v>0.36815625000000002</v>
      </c>
      <c r="Z1314" s="2" t="s">
        <v>532</v>
      </c>
      <c r="AA1314" s="2" t="s">
        <v>532</v>
      </c>
      <c r="AB1314" s="2" t="s">
        <v>532</v>
      </c>
      <c r="AC1314" s="110">
        <v>0.36815625000000002</v>
      </c>
      <c r="AD1314" s="44">
        <f t="shared" si="287"/>
        <v>0</v>
      </c>
      <c r="AE1314" s="44">
        <f t="shared" si="288"/>
        <v>0</v>
      </c>
      <c r="AF1314" s="44">
        <f t="shared" si="289"/>
        <v>0</v>
      </c>
      <c r="AG1314" s="44">
        <f t="shared" si="290"/>
        <v>16.947631181249999</v>
      </c>
      <c r="AH1314" s="44">
        <f t="shared" si="291"/>
        <v>16.947631181249999</v>
      </c>
      <c r="AI1314" s="44">
        <v>303.90305555600003</v>
      </c>
      <c r="AJ1314" s="111">
        <f t="shared" si="292"/>
        <v>5.576657052770919E-2</v>
      </c>
      <c r="AK1314" s="2">
        <f t="shared" si="293"/>
        <v>1752</v>
      </c>
    </row>
    <row r="1315" spans="1:37">
      <c r="A1315" s="2">
        <v>253</v>
      </c>
      <c r="B1315" s="2" t="s">
        <v>306</v>
      </c>
      <c r="C1315" s="2" t="s">
        <v>1</v>
      </c>
      <c r="D1315" s="2" t="s">
        <v>448</v>
      </c>
      <c r="E1315" s="2" t="s">
        <v>1100</v>
      </c>
      <c r="F1315" s="2" t="s">
        <v>64</v>
      </c>
      <c r="H1315" s="2" t="s">
        <v>877</v>
      </c>
      <c r="I1315" s="2">
        <v>8332</v>
      </c>
      <c r="J1315" s="2">
        <v>1319</v>
      </c>
      <c r="K1315" s="110">
        <f t="shared" si="280"/>
        <v>0.15830532885261642</v>
      </c>
      <c r="L1315" s="44">
        <f t="shared" si="281"/>
        <v>0</v>
      </c>
      <c r="M1315" s="44">
        <f t="shared" si="282"/>
        <v>0</v>
      </c>
      <c r="N1315" s="44">
        <f t="shared" si="283"/>
        <v>0</v>
      </c>
      <c r="O1315" s="44">
        <f t="shared" si="284"/>
        <v>6.5949999999999998</v>
      </c>
      <c r="P1315" s="2">
        <v>811004</v>
      </c>
      <c r="Q1315" s="2">
        <v>25.203977430999998</v>
      </c>
      <c r="R1315" s="111">
        <v>0</v>
      </c>
      <c r="S1315" s="111">
        <v>0</v>
      </c>
      <c r="T1315" s="111">
        <v>0</v>
      </c>
      <c r="U1315" s="111">
        <v>1</v>
      </c>
      <c r="V1315" s="110">
        <f t="shared" si="285"/>
        <v>0.15830532885261642</v>
      </c>
      <c r="W1315" s="110">
        <v>0.40375</v>
      </c>
      <c r="X1315" s="110">
        <v>0.35381249999999997</v>
      </c>
      <c r="Y1315" s="110">
        <f t="shared" si="286"/>
        <v>0.35381249999999997</v>
      </c>
      <c r="Z1315" s="2" t="s">
        <v>532</v>
      </c>
      <c r="AA1315" s="2" t="s">
        <v>532</v>
      </c>
      <c r="AB1315" s="2" t="s">
        <v>532</v>
      </c>
      <c r="AC1315" s="110">
        <v>0.35381249999999997</v>
      </c>
      <c r="AD1315" s="44">
        <f t="shared" si="287"/>
        <v>0</v>
      </c>
      <c r="AE1315" s="44">
        <f t="shared" si="288"/>
        <v>0</v>
      </c>
      <c r="AF1315" s="44">
        <f t="shared" si="289"/>
        <v>0</v>
      </c>
      <c r="AG1315" s="44">
        <f t="shared" si="290"/>
        <v>20.440526512499996</v>
      </c>
      <c r="AH1315" s="44">
        <f t="shared" si="291"/>
        <v>20.440526512499996</v>
      </c>
      <c r="AI1315" s="44">
        <v>303.90305555600003</v>
      </c>
      <c r="AJ1315" s="111">
        <f t="shared" si="292"/>
        <v>6.7260023019852247E-2</v>
      </c>
      <c r="AK1315" s="2">
        <f t="shared" si="293"/>
        <v>2198</v>
      </c>
    </row>
    <row r="1316" spans="1:37">
      <c r="A1316" s="2">
        <v>254</v>
      </c>
      <c r="B1316" s="2" t="s">
        <v>307</v>
      </c>
      <c r="C1316" s="2" t="s">
        <v>1</v>
      </c>
      <c r="D1316" s="2" t="s">
        <v>448</v>
      </c>
      <c r="E1316" s="2" t="s">
        <v>1100</v>
      </c>
      <c r="F1316" s="2" t="s">
        <v>64</v>
      </c>
      <c r="H1316" s="2" t="s">
        <v>877</v>
      </c>
      <c r="I1316" s="2">
        <v>1548</v>
      </c>
      <c r="J1316" s="2">
        <v>77</v>
      </c>
      <c r="K1316" s="110">
        <f t="shared" si="280"/>
        <v>4.9741602067183463E-2</v>
      </c>
      <c r="L1316" s="44">
        <f t="shared" si="281"/>
        <v>0</v>
      </c>
      <c r="M1316" s="44">
        <f t="shared" si="282"/>
        <v>0</v>
      </c>
      <c r="N1316" s="44">
        <f t="shared" si="283"/>
        <v>0</v>
      </c>
      <c r="O1316" s="44">
        <f t="shared" si="284"/>
        <v>0.38500000000000001</v>
      </c>
      <c r="P1316" s="2">
        <v>1378722</v>
      </c>
      <c r="Q1316" s="2">
        <v>0.79518380499999997</v>
      </c>
      <c r="R1316" s="111">
        <v>0</v>
      </c>
      <c r="S1316" s="111">
        <v>0</v>
      </c>
      <c r="T1316" s="111">
        <v>0</v>
      </c>
      <c r="U1316" s="111">
        <v>1</v>
      </c>
      <c r="V1316" s="110">
        <f t="shared" si="285"/>
        <v>4.9741602067183463E-2</v>
      </c>
      <c r="W1316" s="110">
        <v>0.35859374999999999</v>
      </c>
      <c r="X1316" s="110">
        <v>0.32507187500000001</v>
      </c>
      <c r="Y1316" s="110">
        <f t="shared" si="286"/>
        <v>0.32507187500000001</v>
      </c>
      <c r="Z1316" s="2" t="s">
        <v>532</v>
      </c>
      <c r="AA1316" s="2" t="s">
        <v>532</v>
      </c>
      <c r="AB1316" s="2" t="s">
        <v>532</v>
      </c>
      <c r="AC1316" s="110">
        <v>0.32507187500000001</v>
      </c>
      <c r="AD1316" s="44">
        <f t="shared" si="287"/>
        <v>0</v>
      </c>
      <c r="AE1316" s="44">
        <f t="shared" si="288"/>
        <v>0</v>
      </c>
      <c r="AF1316" s="44">
        <f t="shared" si="289"/>
        <v>0</v>
      </c>
      <c r="AG1316" s="44">
        <f t="shared" si="290"/>
        <v>1.0963374056249999</v>
      </c>
      <c r="AH1316" s="44">
        <f t="shared" si="291"/>
        <v>1.0963374056249999</v>
      </c>
      <c r="AI1316" s="44">
        <v>303.90305555600003</v>
      </c>
      <c r="AJ1316" s="111">
        <f t="shared" si="292"/>
        <v>3.6075234703356858E-3</v>
      </c>
      <c r="AK1316" s="2">
        <f t="shared" si="293"/>
        <v>128</v>
      </c>
    </row>
    <row r="1317" spans="1:37">
      <c r="A1317" s="2">
        <v>255</v>
      </c>
      <c r="B1317" s="2" t="s">
        <v>308</v>
      </c>
      <c r="C1317" s="2" t="s">
        <v>1</v>
      </c>
      <c r="D1317" s="2" t="s">
        <v>448</v>
      </c>
      <c r="E1317" s="2" t="s">
        <v>1100</v>
      </c>
      <c r="F1317" s="2" t="s">
        <v>64</v>
      </c>
      <c r="H1317" s="2" t="s">
        <v>877</v>
      </c>
      <c r="I1317" s="2">
        <v>2037</v>
      </c>
      <c r="J1317" s="2">
        <v>48</v>
      </c>
      <c r="K1317" s="110">
        <f t="shared" si="280"/>
        <v>2.3564064801178203E-2</v>
      </c>
      <c r="L1317" s="44">
        <f t="shared" si="281"/>
        <v>0</v>
      </c>
      <c r="M1317" s="44">
        <f t="shared" si="282"/>
        <v>0</v>
      </c>
      <c r="N1317" s="44">
        <f t="shared" si="283"/>
        <v>0</v>
      </c>
      <c r="O1317" s="44">
        <f t="shared" si="284"/>
        <v>0.24</v>
      </c>
      <c r="P1317" s="2">
        <v>2289330</v>
      </c>
      <c r="Q1317" s="2">
        <v>0.29740676999999999</v>
      </c>
      <c r="R1317" s="111">
        <v>0</v>
      </c>
      <c r="S1317" s="111">
        <v>0</v>
      </c>
      <c r="T1317" s="111">
        <v>0</v>
      </c>
      <c r="U1317" s="111">
        <v>1</v>
      </c>
      <c r="V1317" s="110">
        <f t="shared" si="285"/>
        <v>2.3564064801178203E-2</v>
      </c>
      <c r="W1317" s="110">
        <v>0.39046874999999998</v>
      </c>
      <c r="X1317" s="110">
        <v>0.32385000000000003</v>
      </c>
      <c r="Y1317" s="110">
        <f t="shared" si="286"/>
        <v>0.32385000000000003</v>
      </c>
      <c r="Z1317" s="2" t="s">
        <v>532</v>
      </c>
      <c r="AA1317" s="2" t="s">
        <v>532</v>
      </c>
      <c r="AB1317" s="2" t="s">
        <v>532</v>
      </c>
      <c r="AC1317" s="110">
        <v>0.32385000000000003</v>
      </c>
      <c r="AD1317" s="44">
        <f t="shared" si="287"/>
        <v>0</v>
      </c>
      <c r="AE1317" s="44">
        <f t="shared" si="288"/>
        <v>0</v>
      </c>
      <c r="AF1317" s="44">
        <f t="shared" si="289"/>
        <v>0</v>
      </c>
      <c r="AG1317" s="44">
        <f t="shared" si="290"/>
        <v>0.68086224000000006</v>
      </c>
      <c r="AH1317" s="44">
        <f t="shared" si="291"/>
        <v>0.68086224000000006</v>
      </c>
      <c r="AI1317" s="44">
        <v>303.90305555600003</v>
      </c>
      <c r="AJ1317" s="111">
        <f t="shared" si="292"/>
        <v>2.2403928738207045E-3</v>
      </c>
      <c r="AK1317" s="2">
        <f t="shared" si="293"/>
        <v>80</v>
      </c>
    </row>
    <row r="1318" spans="1:37">
      <c r="A1318" s="2">
        <v>256</v>
      </c>
      <c r="B1318" s="2" t="s">
        <v>309</v>
      </c>
      <c r="C1318" s="2" t="s">
        <v>1</v>
      </c>
      <c r="D1318" s="2" t="s">
        <v>448</v>
      </c>
      <c r="E1318" s="2" t="s">
        <v>1100</v>
      </c>
      <c r="F1318" s="2" t="s">
        <v>64</v>
      </c>
      <c r="H1318" s="2" t="s">
        <v>877</v>
      </c>
      <c r="I1318" s="2">
        <v>4803</v>
      </c>
      <c r="J1318" s="2">
        <v>379</v>
      </c>
      <c r="K1318" s="110">
        <f t="shared" si="280"/>
        <v>7.8909015198834059E-2</v>
      </c>
      <c r="L1318" s="44">
        <f t="shared" si="281"/>
        <v>0</v>
      </c>
      <c r="M1318" s="44">
        <f t="shared" si="282"/>
        <v>0</v>
      </c>
      <c r="N1318" s="44">
        <f t="shared" si="283"/>
        <v>0</v>
      </c>
      <c r="O1318" s="44">
        <f t="shared" si="284"/>
        <v>1.895</v>
      </c>
      <c r="P1318" s="2">
        <v>2168542</v>
      </c>
      <c r="Q1318" s="2">
        <v>2.5295007370000002</v>
      </c>
      <c r="R1318" s="111">
        <v>0</v>
      </c>
      <c r="S1318" s="111">
        <v>0</v>
      </c>
      <c r="T1318" s="111">
        <v>0</v>
      </c>
      <c r="U1318" s="111">
        <v>1</v>
      </c>
      <c r="V1318" s="110">
        <f t="shared" si="285"/>
        <v>7.8909015198834059E-2</v>
      </c>
      <c r="W1318" s="110">
        <v>0.38993749999999999</v>
      </c>
      <c r="X1318" s="110">
        <v>0.3304375</v>
      </c>
      <c r="Y1318" s="110">
        <f t="shared" si="286"/>
        <v>0.3304375</v>
      </c>
      <c r="Z1318" s="2" t="s">
        <v>532</v>
      </c>
      <c r="AA1318" s="2" t="s">
        <v>532</v>
      </c>
      <c r="AB1318" s="2" t="s">
        <v>532</v>
      </c>
      <c r="AC1318" s="110">
        <v>0.3304375</v>
      </c>
      <c r="AD1318" s="44">
        <f t="shared" si="287"/>
        <v>0</v>
      </c>
      <c r="AE1318" s="44">
        <f t="shared" si="288"/>
        <v>0</v>
      </c>
      <c r="AF1318" s="44">
        <f t="shared" si="289"/>
        <v>0</v>
      </c>
      <c r="AG1318" s="44">
        <f t="shared" si="290"/>
        <v>5.4853285874999997</v>
      </c>
      <c r="AH1318" s="44">
        <f t="shared" si="291"/>
        <v>5.4853285874999997</v>
      </c>
      <c r="AI1318" s="44">
        <v>303.90305555600003</v>
      </c>
      <c r="AJ1318" s="111">
        <f t="shared" si="292"/>
        <v>1.8049599986628702E-2</v>
      </c>
      <c r="AK1318" s="2">
        <f t="shared" si="293"/>
        <v>632</v>
      </c>
    </row>
    <row r="1319" spans="1:37">
      <c r="A1319" s="2">
        <v>257</v>
      </c>
      <c r="B1319" s="2" t="s">
        <v>310</v>
      </c>
      <c r="C1319" s="2" t="s">
        <v>1</v>
      </c>
      <c r="D1319" s="2" t="s">
        <v>448</v>
      </c>
      <c r="E1319" s="2" t="s">
        <v>1100</v>
      </c>
      <c r="F1319" s="2" t="s">
        <v>64</v>
      </c>
      <c r="H1319" s="2" t="s">
        <v>877</v>
      </c>
      <c r="I1319" s="2">
        <v>4912</v>
      </c>
      <c r="J1319" s="2">
        <v>860</v>
      </c>
      <c r="K1319" s="110">
        <f t="shared" si="280"/>
        <v>0.17508143322475569</v>
      </c>
      <c r="L1319" s="44">
        <f t="shared" si="281"/>
        <v>0</v>
      </c>
      <c r="M1319" s="44">
        <f t="shared" si="282"/>
        <v>0</v>
      </c>
      <c r="N1319" s="44">
        <f t="shared" si="283"/>
        <v>0</v>
      </c>
      <c r="O1319" s="44">
        <f t="shared" si="284"/>
        <v>4.3</v>
      </c>
      <c r="P1319" s="2">
        <v>1785506</v>
      </c>
      <c r="Q1319" s="2">
        <v>7.2064464499999996</v>
      </c>
      <c r="R1319" s="111">
        <v>0</v>
      </c>
      <c r="S1319" s="111">
        <v>0</v>
      </c>
      <c r="T1319" s="111">
        <v>0</v>
      </c>
      <c r="U1319" s="111">
        <v>1</v>
      </c>
      <c r="V1319" s="110">
        <f t="shared" si="285"/>
        <v>0.17508143322475569</v>
      </c>
      <c r="W1319" s="110">
        <v>0.37187500000000001</v>
      </c>
      <c r="X1319" s="110">
        <v>0.34159374999999997</v>
      </c>
      <c r="Y1319" s="110">
        <f t="shared" si="286"/>
        <v>0.34159374999999997</v>
      </c>
      <c r="Z1319" s="2" t="s">
        <v>532</v>
      </c>
      <c r="AA1319" s="2" t="s">
        <v>532</v>
      </c>
      <c r="AB1319" s="2" t="s">
        <v>532</v>
      </c>
      <c r="AC1319" s="110">
        <v>0.34159374999999997</v>
      </c>
      <c r="AD1319" s="44">
        <f t="shared" si="287"/>
        <v>0</v>
      </c>
      <c r="AE1319" s="44">
        <f t="shared" si="288"/>
        <v>0</v>
      </c>
      <c r="AF1319" s="44">
        <f t="shared" si="289"/>
        <v>0</v>
      </c>
      <c r="AG1319" s="44">
        <f t="shared" si="290"/>
        <v>12.867153374999997</v>
      </c>
      <c r="AH1319" s="44">
        <f t="shared" si="291"/>
        <v>12.867153374999997</v>
      </c>
      <c r="AI1319" s="44">
        <v>303.90305555600003</v>
      </c>
      <c r="AJ1319" s="111">
        <f t="shared" si="292"/>
        <v>4.2339664375730418E-2</v>
      </c>
      <c r="AK1319" s="2">
        <f t="shared" si="293"/>
        <v>1433</v>
      </c>
    </row>
    <row r="1320" spans="1:37">
      <c r="A1320" s="2">
        <v>258</v>
      </c>
      <c r="B1320" s="2" t="s">
        <v>311</v>
      </c>
      <c r="C1320" s="2" t="s">
        <v>1</v>
      </c>
      <c r="D1320" s="2" t="s">
        <v>448</v>
      </c>
      <c r="E1320" s="2" t="s">
        <v>1100</v>
      </c>
      <c r="F1320" s="2" t="s">
        <v>64</v>
      </c>
      <c r="H1320" s="2" t="s">
        <v>877</v>
      </c>
      <c r="I1320" s="2">
        <v>5906</v>
      </c>
      <c r="J1320" s="2">
        <v>2010</v>
      </c>
      <c r="K1320" s="110">
        <f t="shared" si="280"/>
        <v>0.34033186589908565</v>
      </c>
      <c r="L1320" s="44">
        <f t="shared" si="281"/>
        <v>0</v>
      </c>
      <c r="M1320" s="44">
        <f t="shared" si="282"/>
        <v>0</v>
      </c>
      <c r="N1320" s="44">
        <f t="shared" si="283"/>
        <v>0</v>
      </c>
      <c r="O1320" s="44">
        <f t="shared" si="284"/>
        <v>10.050000000000001</v>
      </c>
      <c r="P1320" s="2">
        <v>739568</v>
      </c>
      <c r="Q1320" s="2">
        <v>41.750965141000002</v>
      </c>
      <c r="R1320" s="111">
        <v>0</v>
      </c>
      <c r="S1320" s="111">
        <v>0</v>
      </c>
      <c r="T1320" s="111">
        <v>0</v>
      </c>
      <c r="U1320" s="111">
        <v>1</v>
      </c>
      <c r="V1320" s="110">
        <f t="shared" si="285"/>
        <v>0.34033186589908565</v>
      </c>
      <c r="W1320" s="110">
        <v>0.39206249999999998</v>
      </c>
      <c r="X1320" s="110">
        <v>0.35073124999999999</v>
      </c>
      <c r="Y1320" s="110">
        <f t="shared" si="286"/>
        <v>0.35073124999999999</v>
      </c>
      <c r="Z1320" s="2" t="s">
        <v>532</v>
      </c>
      <c r="AA1320" s="2" t="s">
        <v>532</v>
      </c>
      <c r="AB1320" s="2" t="s">
        <v>532</v>
      </c>
      <c r="AC1320" s="110">
        <v>0.35073124999999999</v>
      </c>
      <c r="AD1320" s="44">
        <f t="shared" si="287"/>
        <v>0</v>
      </c>
      <c r="AE1320" s="44">
        <f t="shared" si="288"/>
        <v>0</v>
      </c>
      <c r="AF1320" s="44">
        <f t="shared" si="289"/>
        <v>0</v>
      </c>
      <c r="AG1320" s="44">
        <f t="shared" si="290"/>
        <v>30.877677787500005</v>
      </c>
      <c r="AH1320" s="44">
        <f t="shared" si="291"/>
        <v>30.877677787500005</v>
      </c>
      <c r="AI1320" s="44">
        <v>303.90305555600003</v>
      </c>
      <c r="AJ1320" s="111">
        <f t="shared" si="292"/>
        <v>0.10160370954812659</v>
      </c>
      <c r="AK1320" s="2">
        <f t="shared" si="293"/>
        <v>3350</v>
      </c>
    </row>
    <row r="1321" spans="1:37">
      <c r="A1321" s="2">
        <v>259</v>
      </c>
      <c r="B1321" s="2" t="s">
        <v>312</v>
      </c>
      <c r="C1321" s="2" t="s">
        <v>1</v>
      </c>
      <c r="D1321" s="2" t="s">
        <v>448</v>
      </c>
      <c r="E1321" s="2" t="s">
        <v>1100</v>
      </c>
      <c r="F1321" s="2" t="s">
        <v>64</v>
      </c>
      <c r="H1321" s="2" t="s">
        <v>877</v>
      </c>
      <c r="I1321" s="2">
        <v>5954</v>
      </c>
      <c r="J1321" s="2">
        <v>747</v>
      </c>
      <c r="K1321" s="110">
        <f t="shared" si="280"/>
        <v>0.12546187437017131</v>
      </c>
      <c r="L1321" s="44">
        <f t="shared" si="281"/>
        <v>0</v>
      </c>
      <c r="M1321" s="44">
        <f t="shared" si="282"/>
        <v>0</v>
      </c>
      <c r="N1321" s="44">
        <f t="shared" si="283"/>
        <v>0</v>
      </c>
      <c r="O1321" s="44">
        <f t="shared" si="284"/>
        <v>3.7349999999999999</v>
      </c>
      <c r="P1321" s="2">
        <v>1324254</v>
      </c>
      <c r="Q1321" s="2">
        <v>8.2954402629999997</v>
      </c>
      <c r="R1321" s="111">
        <v>0</v>
      </c>
      <c r="S1321" s="111">
        <v>0</v>
      </c>
      <c r="T1321" s="111">
        <v>0</v>
      </c>
      <c r="U1321" s="111">
        <v>1</v>
      </c>
      <c r="V1321" s="110">
        <f t="shared" si="285"/>
        <v>0.12546187437017131</v>
      </c>
      <c r="W1321" s="110">
        <v>0.40321874999999996</v>
      </c>
      <c r="X1321" s="110">
        <v>0.33574999999999999</v>
      </c>
      <c r="Y1321" s="110">
        <f t="shared" si="286"/>
        <v>0.33574999999999999</v>
      </c>
      <c r="Z1321" s="2" t="s">
        <v>532</v>
      </c>
      <c r="AA1321" s="2" t="s">
        <v>532</v>
      </c>
      <c r="AB1321" s="2" t="s">
        <v>532</v>
      </c>
      <c r="AC1321" s="110">
        <v>0.33574999999999999</v>
      </c>
      <c r="AD1321" s="44">
        <f t="shared" si="287"/>
        <v>0</v>
      </c>
      <c r="AE1321" s="44">
        <f t="shared" si="288"/>
        <v>0</v>
      </c>
      <c r="AF1321" s="44">
        <f t="shared" si="289"/>
        <v>0</v>
      </c>
      <c r="AG1321" s="44">
        <f t="shared" si="290"/>
        <v>10.985269949999999</v>
      </c>
      <c r="AH1321" s="44">
        <f t="shared" si="291"/>
        <v>10.985269949999999</v>
      </c>
      <c r="AI1321" s="44">
        <v>303.90305555600003</v>
      </c>
      <c r="AJ1321" s="111">
        <f t="shared" si="292"/>
        <v>3.6147283645773513E-2</v>
      </c>
      <c r="AK1321" s="2">
        <f t="shared" si="293"/>
        <v>1245</v>
      </c>
    </row>
    <row r="1322" spans="1:37">
      <c r="A1322" s="2">
        <v>260</v>
      </c>
      <c r="B1322" s="2" t="s">
        <v>313</v>
      </c>
      <c r="C1322" s="2" t="s">
        <v>1</v>
      </c>
      <c r="D1322" s="2" t="s">
        <v>448</v>
      </c>
      <c r="E1322" s="2" t="s">
        <v>1100</v>
      </c>
      <c r="F1322" s="2" t="s">
        <v>64</v>
      </c>
      <c r="H1322" s="2" t="s">
        <v>877</v>
      </c>
      <c r="I1322" s="2">
        <v>6180</v>
      </c>
      <c r="J1322" s="2">
        <v>824</v>
      </c>
      <c r="K1322" s="110">
        <f t="shared" si="280"/>
        <v>0.13333333333333333</v>
      </c>
      <c r="L1322" s="44">
        <f t="shared" si="281"/>
        <v>0</v>
      </c>
      <c r="M1322" s="44">
        <f t="shared" si="282"/>
        <v>0</v>
      </c>
      <c r="N1322" s="44">
        <f t="shared" si="283"/>
        <v>0</v>
      </c>
      <c r="O1322" s="44">
        <f t="shared" si="284"/>
        <v>4.12</v>
      </c>
      <c r="P1322" s="2">
        <v>1600427</v>
      </c>
      <c r="Q1322" s="2">
        <v>7.9189181700000004</v>
      </c>
      <c r="R1322" s="111">
        <v>0</v>
      </c>
      <c r="S1322" s="111">
        <v>0</v>
      </c>
      <c r="T1322" s="111">
        <v>0</v>
      </c>
      <c r="U1322" s="111">
        <v>1</v>
      </c>
      <c r="V1322" s="110">
        <f t="shared" si="285"/>
        <v>0.13333333333333333</v>
      </c>
      <c r="W1322" s="110">
        <v>0.40693750000000001</v>
      </c>
      <c r="X1322" s="110">
        <v>0.35115625</v>
      </c>
      <c r="Y1322" s="110">
        <f t="shared" si="286"/>
        <v>0.35115625</v>
      </c>
      <c r="Z1322" s="2" t="s">
        <v>532</v>
      </c>
      <c r="AA1322" s="2" t="s">
        <v>532</v>
      </c>
      <c r="AB1322" s="2" t="s">
        <v>532</v>
      </c>
      <c r="AC1322" s="110">
        <v>0.35115625</v>
      </c>
      <c r="AD1322" s="44">
        <f t="shared" si="287"/>
        <v>0</v>
      </c>
      <c r="AE1322" s="44">
        <f t="shared" si="288"/>
        <v>0</v>
      </c>
      <c r="AF1322" s="44">
        <f t="shared" si="289"/>
        <v>0</v>
      </c>
      <c r="AG1322" s="44">
        <f t="shared" si="290"/>
        <v>12.67365045</v>
      </c>
      <c r="AH1322" s="44">
        <f t="shared" si="291"/>
        <v>12.67365045</v>
      </c>
      <c r="AI1322" s="44">
        <v>303.90305555600003</v>
      </c>
      <c r="AJ1322" s="111">
        <f t="shared" si="292"/>
        <v>4.1702938546679516E-2</v>
      </c>
      <c r="AK1322" s="2">
        <f t="shared" si="293"/>
        <v>1373</v>
      </c>
    </row>
    <row r="1323" spans="1:37">
      <c r="A1323" s="2">
        <v>261</v>
      </c>
      <c r="B1323" s="2" t="s">
        <v>314</v>
      </c>
      <c r="C1323" s="2" t="s">
        <v>1</v>
      </c>
      <c r="D1323" s="2" t="s">
        <v>448</v>
      </c>
      <c r="E1323" s="2" t="s">
        <v>1100</v>
      </c>
      <c r="F1323" s="2" t="s">
        <v>64</v>
      </c>
      <c r="H1323" s="2" t="s">
        <v>877</v>
      </c>
      <c r="I1323" s="2">
        <v>901</v>
      </c>
      <c r="J1323" s="2">
        <v>0</v>
      </c>
      <c r="K1323" s="110">
        <f t="shared" si="280"/>
        <v>0</v>
      </c>
      <c r="L1323" s="44">
        <f t="shared" si="281"/>
        <v>0</v>
      </c>
      <c r="M1323" s="44">
        <f t="shared" si="282"/>
        <v>0</v>
      </c>
      <c r="N1323" s="44">
        <f t="shared" si="283"/>
        <v>0</v>
      </c>
      <c r="O1323" s="44">
        <f t="shared" si="284"/>
        <v>0</v>
      </c>
      <c r="P1323" s="2">
        <v>2847401</v>
      </c>
      <c r="Q1323" s="2">
        <v>0</v>
      </c>
      <c r="R1323" s="111">
        <v>0</v>
      </c>
      <c r="S1323" s="111">
        <v>0</v>
      </c>
      <c r="T1323" s="111">
        <v>0</v>
      </c>
      <c r="U1323" s="111">
        <v>1</v>
      </c>
      <c r="V1323" s="110">
        <f t="shared" si="285"/>
        <v>0</v>
      </c>
      <c r="W1323" s="110">
        <v>0.32778124999999997</v>
      </c>
      <c r="X1323" s="110">
        <v>0.29484375000000002</v>
      </c>
      <c r="Y1323" s="110">
        <f t="shared" si="286"/>
        <v>0.29484375000000002</v>
      </c>
      <c r="Z1323" s="2" t="s">
        <v>532</v>
      </c>
      <c r="AA1323" s="2" t="s">
        <v>532</v>
      </c>
      <c r="AB1323" s="2" t="s">
        <v>532</v>
      </c>
      <c r="AC1323" s="110">
        <v>0.29484375000000002</v>
      </c>
      <c r="AD1323" s="44">
        <f t="shared" si="287"/>
        <v>0</v>
      </c>
      <c r="AE1323" s="44">
        <f t="shared" si="288"/>
        <v>0</v>
      </c>
      <c r="AF1323" s="44">
        <f t="shared" si="289"/>
        <v>0</v>
      </c>
      <c r="AG1323" s="44">
        <f t="shared" si="290"/>
        <v>0</v>
      </c>
      <c r="AH1323" s="44">
        <f t="shared" si="291"/>
        <v>0</v>
      </c>
      <c r="AI1323" s="44">
        <v>303.90305555600003</v>
      </c>
      <c r="AJ1323" s="111">
        <f t="shared" si="292"/>
        <v>0</v>
      </c>
      <c r="AK1323" s="2">
        <f t="shared" si="293"/>
        <v>0</v>
      </c>
    </row>
    <row r="1324" spans="1:37">
      <c r="A1324" s="2">
        <v>262</v>
      </c>
      <c r="B1324" s="2" t="s">
        <v>315</v>
      </c>
      <c r="C1324" s="2" t="s">
        <v>1</v>
      </c>
      <c r="D1324" s="2" t="s">
        <v>448</v>
      </c>
      <c r="E1324" s="2" t="s">
        <v>1100</v>
      </c>
      <c r="F1324" s="2" t="s">
        <v>64</v>
      </c>
      <c r="H1324" s="2" t="s">
        <v>877</v>
      </c>
      <c r="I1324" s="2">
        <v>12566</v>
      </c>
      <c r="J1324" s="2">
        <v>3417</v>
      </c>
      <c r="K1324" s="110">
        <f t="shared" si="280"/>
        <v>0.2719242400127328</v>
      </c>
      <c r="L1324" s="44">
        <f t="shared" si="281"/>
        <v>0</v>
      </c>
      <c r="M1324" s="44">
        <f t="shared" si="282"/>
        <v>0</v>
      </c>
      <c r="N1324" s="44">
        <f t="shared" si="283"/>
        <v>0</v>
      </c>
      <c r="O1324" s="44">
        <f t="shared" si="284"/>
        <v>17.085000000000001</v>
      </c>
      <c r="P1324" s="2">
        <v>2477141</v>
      </c>
      <c r="Q1324" s="2">
        <v>20.937011103</v>
      </c>
      <c r="R1324" s="111">
        <v>0</v>
      </c>
      <c r="S1324" s="111">
        <v>0</v>
      </c>
      <c r="T1324" s="111">
        <v>0</v>
      </c>
      <c r="U1324" s="111">
        <v>1</v>
      </c>
      <c r="V1324" s="110">
        <f t="shared" si="285"/>
        <v>0.2719242400127328</v>
      </c>
      <c r="W1324" s="110">
        <v>0.38621874999999994</v>
      </c>
      <c r="X1324" s="110">
        <v>0.34653437500000001</v>
      </c>
      <c r="Y1324" s="110">
        <f t="shared" si="286"/>
        <v>0.34653437500000001</v>
      </c>
      <c r="Z1324" s="2" t="s">
        <v>532</v>
      </c>
      <c r="AA1324" s="2" t="s">
        <v>532</v>
      </c>
      <c r="AB1324" s="2" t="s">
        <v>532</v>
      </c>
      <c r="AC1324" s="110">
        <v>0.34653437500000001</v>
      </c>
      <c r="AD1324" s="44">
        <f t="shared" si="287"/>
        <v>0</v>
      </c>
      <c r="AE1324" s="44">
        <f t="shared" si="288"/>
        <v>0</v>
      </c>
      <c r="AF1324" s="44">
        <f t="shared" si="289"/>
        <v>0</v>
      </c>
      <c r="AG1324" s="44">
        <f t="shared" si="290"/>
        <v>51.863928620625003</v>
      </c>
      <c r="AH1324" s="44">
        <f t="shared" si="291"/>
        <v>51.863928620625003</v>
      </c>
      <c r="AI1324" s="44">
        <v>303.90305555600003</v>
      </c>
      <c r="AJ1324" s="111">
        <f t="shared" si="292"/>
        <v>0.17065945100729027</v>
      </c>
      <c r="AK1324" s="2">
        <f t="shared" si="293"/>
        <v>5695</v>
      </c>
    </row>
    <row r="1325" spans="1:37">
      <c r="A1325" s="2">
        <v>263</v>
      </c>
      <c r="B1325" s="2" t="s">
        <v>316</v>
      </c>
      <c r="C1325" s="2" t="s">
        <v>1</v>
      </c>
      <c r="D1325" s="2" t="s">
        <v>448</v>
      </c>
      <c r="E1325" s="2" t="s">
        <v>1100</v>
      </c>
      <c r="F1325" s="2" t="s">
        <v>64</v>
      </c>
      <c r="H1325" s="2" t="s">
        <v>877</v>
      </c>
      <c r="I1325" s="2">
        <v>2871</v>
      </c>
      <c r="J1325" s="2">
        <v>228</v>
      </c>
      <c r="K1325" s="110">
        <f t="shared" si="280"/>
        <v>7.9414838035527693E-2</v>
      </c>
      <c r="L1325" s="44">
        <f t="shared" si="281"/>
        <v>0</v>
      </c>
      <c r="M1325" s="44">
        <f t="shared" si="282"/>
        <v>0</v>
      </c>
      <c r="N1325" s="44">
        <f t="shared" si="283"/>
        <v>0</v>
      </c>
      <c r="O1325" s="44">
        <f t="shared" si="284"/>
        <v>1.1399999999999999</v>
      </c>
      <c r="P1325" s="2">
        <v>1832858</v>
      </c>
      <c r="Q1325" s="2">
        <v>1.796928469</v>
      </c>
      <c r="R1325" s="111">
        <v>0</v>
      </c>
      <c r="S1325" s="111">
        <v>0</v>
      </c>
      <c r="T1325" s="111">
        <v>0</v>
      </c>
      <c r="U1325" s="111">
        <v>1</v>
      </c>
      <c r="V1325" s="110">
        <f t="shared" si="285"/>
        <v>7.9414838035527693E-2</v>
      </c>
      <c r="W1325" s="110">
        <v>0.35806250000000001</v>
      </c>
      <c r="X1325" s="110">
        <v>0.32979999999999998</v>
      </c>
      <c r="Y1325" s="110">
        <f t="shared" si="286"/>
        <v>0.32979999999999998</v>
      </c>
      <c r="Z1325" s="2" t="s">
        <v>532</v>
      </c>
      <c r="AA1325" s="2" t="s">
        <v>532</v>
      </c>
      <c r="AB1325" s="2" t="s">
        <v>532</v>
      </c>
      <c r="AC1325" s="110">
        <v>0.32979999999999998</v>
      </c>
      <c r="AD1325" s="44">
        <f t="shared" si="287"/>
        <v>0</v>
      </c>
      <c r="AE1325" s="44">
        <f t="shared" si="288"/>
        <v>0</v>
      </c>
      <c r="AF1325" s="44">
        <f t="shared" si="289"/>
        <v>0</v>
      </c>
      <c r="AG1325" s="44">
        <f t="shared" si="290"/>
        <v>3.2935147199999997</v>
      </c>
      <c r="AH1325" s="44">
        <f t="shared" si="291"/>
        <v>3.2935147199999997</v>
      </c>
      <c r="AI1325" s="44">
        <v>303.90305555600003</v>
      </c>
      <c r="AJ1325" s="111">
        <f t="shared" si="292"/>
        <v>1.083738600118519E-2</v>
      </c>
      <c r="AK1325" s="2">
        <f t="shared" si="293"/>
        <v>380</v>
      </c>
    </row>
    <row r="1326" spans="1:37">
      <c r="A1326" s="2">
        <v>264</v>
      </c>
      <c r="B1326" s="2" t="s">
        <v>317</v>
      </c>
      <c r="C1326" s="2" t="s">
        <v>1</v>
      </c>
      <c r="D1326" s="2" t="s">
        <v>448</v>
      </c>
      <c r="E1326" s="2" t="s">
        <v>1100</v>
      </c>
      <c r="F1326" s="2" t="s">
        <v>64</v>
      </c>
      <c r="H1326" s="2" t="s">
        <v>877</v>
      </c>
      <c r="I1326" s="2">
        <v>3640</v>
      </c>
      <c r="J1326" s="2">
        <v>197</v>
      </c>
      <c r="K1326" s="110">
        <f t="shared" si="280"/>
        <v>5.4120879120879123E-2</v>
      </c>
      <c r="L1326" s="44">
        <f t="shared" si="281"/>
        <v>0</v>
      </c>
      <c r="M1326" s="44">
        <f t="shared" si="282"/>
        <v>0</v>
      </c>
      <c r="N1326" s="44">
        <f t="shared" si="283"/>
        <v>0</v>
      </c>
      <c r="O1326" s="44">
        <f t="shared" si="284"/>
        <v>0.98499999999999999</v>
      </c>
      <c r="P1326" s="2">
        <v>1795481</v>
      </c>
      <c r="Q1326" s="2">
        <v>1.7181992699999999</v>
      </c>
      <c r="R1326" s="111">
        <v>0</v>
      </c>
      <c r="S1326" s="111">
        <v>0</v>
      </c>
      <c r="T1326" s="111">
        <v>0</v>
      </c>
      <c r="U1326" s="111">
        <v>1</v>
      </c>
      <c r="V1326" s="110">
        <f t="shared" si="285"/>
        <v>5.4120879120879123E-2</v>
      </c>
      <c r="W1326" s="110">
        <v>0.37399999999999994</v>
      </c>
      <c r="X1326" s="110">
        <v>0.35753125000000002</v>
      </c>
      <c r="Y1326" s="110">
        <f t="shared" si="286"/>
        <v>0.35753125000000002</v>
      </c>
      <c r="Z1326" s="2" t="s">
        <v>532</v>
      </c>
      <c r="AA1326" s="2" t="s">
        <v>532</v>
      </c>
      <c r="AB1326" s="2" t="s">
        <v>532</v>
      </c>
      <c r="AC1326" s="110">
        <v>0.35753125000000002</v>
      </c>
      <c r="AD1326" s="44">
        <f t="shared" si="287"/>
        <v>0</v>
      </c>
      <c r="AE1326" s="44">
        <f t="shared" si="288"/>
        <v>0</v>
      </c>
      <c r="AF1326" s="44">
        <f t="shared" si="289"/>
        <v>0</v>
      </c>
      <c r="AG1326" s="44">
        <f t="shared" si="290"/>
        <v>3.0849941437500004</v>
      </c>
      <c r="AH1326" s="44">
        <f t="shared" si="291"/>
        <v>3.0849941437500004</v>
      </c>
      <c r="AI1326" s="44">
        <v>303.90305555600003</v>
      </c>
      <c r="AJ1326" s="111">
        <f t="shared" si="292"/>
        <v>1.0151244244997498E-2</v>
      </c>
      <c r="AK1326" s="2">
        <f t="shared" si="293"/>
        <v>328</v>
      </c>
    </row>
    <row r="1327" spans="1:37">
      <c r="A1327" s="2">
        <v>311</v>
      </c>
      <c r="B1327" s="2" t="s">
        <v>449</v>
      </c>
      <c r="C1327" s="2" t="s">
        <v>1</v>
      </c>
      <c r="D1327" s="2" t="s">
        <v>448</v>
      </c>
      <c r="E1327" s="2" t="s">
        <v>1100</v>
      </c>
      <c r="F1327" s="2" t="s">
        <v>64</v>
      </c>
      <c r="H1327" s="2" t="s">
        <v>877</v>
      </c>
      <c r="I1327" s="2">
        <v>112</v>
      </c>
      <c r="J1327" s="2">
        <v>0</v>
      </c>
      <c r="K1327" s="110">
        <f t="shared" si="280"/>
        <v>0</v>
      </c>
      <c r="L1327" s="44">
        <f t="shared" si="281"/>
        <v>0</v>
      </c>
      <c r="M1327" s="44">
        <f t="shared" si="282"/>
        <v>0</v>
      </c>
      <c r="N1327" s="44">
        <f t="shared" si="283"/>
        <v>0</v>
      </c>
      <c r="O1327" s="44">
        <f t="shared" si="284"/>
        <v>0</v>
      </c>
      <c r="P1327" s="2">
        <v>1154723</v>
      </c>
      <c r="Q1327" s="2">
        <v>0</v>
      </c>
      <c r="R1327" s="111">
        <v>0</v>
      </c>
      <c r="S1327" s="111">
        <v>0</v>
      </c>
      <c r="T1327" s="111">
        <v>8.8235294000000006E-2</v>
      </c>
      <c r="U1327" s="111">
        <v>0.91176470600000004</v>
      </c>
      <c r="V1327" s="110">
        <f t="shared" si="285"/>
        <v>0</v>
      </c>
      <c r="W1327" s="110">
        <v>0.29590624999999998</v>
      </c>
      <c r="X1327" s="110">
        <v>0.26882169099999997</v>
      </c>
      <c r="Y1327" s="110">
        <f t="shared" si="286"/>
        <v>0.26882169118212501</v>
      </c>
      <c r="Z1327" s="2" t="s">
        <v>532</v>
      </c>
      <c r="AA1327" s="2" t="s">
        <v>532</v>
      </c>
      <c r="AB1327" s="2">
        <v>0.22500000000000001</v>
      </c>
      <c r="AC1327" s="110">
        <v>0.27306249999999999</v>
      </c>
      <c r="AD1327" s="44">
        <f t="shared" si="287"/>
        <v>0</v>
      </c>
      <c r="AE1327" s="44">
        <f t="shared" si="288"/>
        <v>0</v>
      </c>
      <c r="AF1327" s="44">
        <f t="shared" si="289"/>
        <v>0</v>
      </c>
      <c r="AG1327" s="44">
        <f t="shared" si="290"/>
        <v>0</v>
      </c>
      <c r="AH1327" s="44">
        <f t="shared" si="291"/>
        <v>0</v>
      </c>
      <c r="AI1327" s="44">
        <v>303.90305555600003</v>
      </c>
      <c r="AJ1327" s="111">
        <f t="shared" si="292"/>
        <v>0</v>
      </c>
      <c r="AK1327" s="2">
        <f t="shared" si="293"/>
        <v>0</v>
      </c>
    </row>
    <row r="1328" spans="1:37">
      <c r="A1328" s="2">
        <v>310</v>
      </c>
      <c r="B1328" s="2" t="s">
        <v>450</v>
      </c>
      <c r="C1328" s="2" t="s">
        <v>1</v>
      </c>
      <c r="D1328" s="2" t="s">
        <v>448</v>
      </c>
      <c r="E1328" s="2" t="s">
        <v>1100</v>
      </c>
      <c r="F1328" s="2" t="s">
        <v>64</v>
      </c>
      <c r="H1328" s="2" t="s">
        <v>877</v>
      </c>
      <c r="I1328" s="2">
        <v>216</v>
      </c>
      <c r="J1328" s="2">
        <v>0</v>
      </c>
      <c r="K1328" s="110">
        <f t="shared" si="280"/>
        <v>0</v>
      </c>
      <c r="L1328" s="44">
        <f t="shared" si="281"/>
        <v>0</v>
      </c>
      <c r="M1328" s="44">
        <f t="shared" si="282"/>
        <v>0</v>
      </c>
      <c r="N1328" s="44">
        <f t="shared" si="283"/>
        <v>0</v>
      </c>
      <c r="O1328" s="44">
        <f t="shared" si="284"/>
        <v>0</v>
      </c>
      <c r="P1328" s="2">
        <v>2351077</v>
      </c>
      <c r="Q1328" s="2">
        <v>0</v>
      </c>
      <c r="R1328" s="111">
        <v>0</v>
      </c>
      <c r="S1328" s="111">
        <v>0</v>
      </c>
      <c r="T1328" s="111">
        <v>8.8235294000000006E-2</v>
      </c>
      <c r="U1328" s="111">
        <v>0.91176470600000004</v>
      </c>
      <c r="V1328" s="110">
        <f t="shared" si="285"/>
        <v>0</v>
      </c>
      <c r="W1328" s="110">
        <v>0.29590624999999998</v>
      </c>
      <c r="X1328" s="110">
        <v>0.26882169099999997</v>
      </c>
      <c r="Y1328" s="110">
        <f t="shared" si="286"/>
        <v>0.26882169118212501</v>
      </c>
      <c r="Z1328" s="2" t="s">
        <v>532</v>
      </c>
      <c r="AA1328" s="2" t="s">
        <v>532</v>
      </c>
      <c r="AB1328" s="2">
        <v>0.22500000000000001</v>
      </c>
      <c r="AC1328" s="110">
        <v>0.27306249999999999</v>
      </c>
      <c r="AD1328" s="44">
        <f t="shared" si="287"/>
        <v>0</v>
      </c>
      <c r="AE1328" s="44">
        <f t="shared" si="288"/>
        <v>0</v>
      </c>
      <c r="AF1328" s="44">
        <f t="shared" si="289"/>
        <v>0</v>
      </c>
      <c r="AG1328" s="44">
        <f t="shared" si="290"/>
        <v>0</v>
      </c>
      <c r="AH1328" s="44">
        <f t="shared" si="291"/>
        <v>0</v>
      </c>
      <c r="AI1328" s="44">
        <v>303.90305555600003</v>
      </c>
      <c r="AJ1328" s="111">
        <f t="shared" si="292"/>
        <v>0</v>
      </c>
      <c r="AK1328" s="2">
        <f t="shared" si="293"/>
        <v>0</v>
      </c>
    </row>
    <row r="1329" spans="1:37">
      <c r="A1329" s="2">
        <v>0</v>
      </c>
      <c r="B1329" s="2" t="s">
        <v>451</v>
      </c>
      <c r="C1329" s="2" t="s">
        <v>1</v>
      </c>
      <c r="D1329" s="2" t="s">
        <v>448</v>
      </c>
      <c r="E1329" s="2" t="s">
        <v>1100</v>
      </c>
      <c r="F1329" s="2" t="s">
        <v>64</v>
      </c>
      <c r="H1329" s="2" t="s">
        <v>877</v>
      </c>
      <c r="I1329" s="2">
        <v>444</v>
      </c>
      <c r="J1329" s="2">
        <v>0</v>
      </c>
      <c r="K1329" s="110">
        <f t="shared" si="280"/>
        <v>0</v>
      </c>
      <c r="L1329" s="44">
        <f t="shared" si="281"/>
        <v>0</v>
      </c>
      <c r="M1329" s="44">
        <f t="shared" si="282"/>
        <v>0</v>
      </c>
      <c r="N1329" s="44">
        <f t="shared" si="283"/>
        <v>0</v>
      </c>
      <c r="O1329" s="44">
        <f t="shared" si="284"/>
        <v>0</v>
      </c>
      <c r="P1329" s="2">
        <v>1881234</v>
      </c>
      <c r="Q1329" s="2">
        <v>0</v>
      </c>
      <c r="R1329" s="111">
        <v>0</v>
      </c>
      <c r="S1329" s="111">
        <v>0</v>
      </c>
      <c r="T1329" s="111">
        <v>8.8235294000000006E-2</v>
      </c>
      <c r="U1329" s="111">
        <v>0.91176470600000004</v>
      </c>
      <c r="V1329" s="110">
        <f t="shared" si="285"/>
        <v>0</v>
      </c>
      <c r="W1329" s="110">
        <v>0.29590624999999998</v>
      </c>
      <c r="X1329" s="110">
        <v>0.26882169099999997</v>
      </c>
      <c r="Y1329" s="110">
        <f t="shared" si="286"/>
        <v>0.26882169118212501</v>
      </c>
      <c r="Z1329" s="2" t="s">
        <v>532</v>
      </c>
      <c r="AA1329" s="2" t="s">
        <v>532</v>
      </c>
      <c r="AB1329" s="2">
        <v>0.22500000000000001</v>
      </c>
      <c r="AC1329" s="110">
        <v>0.27306249999999999</v>
      </c>
      <c r="AD1329" s="44">
        <f t="shared" si="287"/>
        <v>0</v>
      </c>
      <c r="AE1329" s="44">
        <f t="shared" si="288"/>
        <v>0</v>
      </c>
      <c r="AF1329" s="44">
        <f t="shared" si="289"/>
        <v>0</v>
      </c>
      <c r="AG1329" s="44">
        <f t="shared" si="290"/>
        <v>0</v>
      </c>
      <c r="AH1329" s="44">
        <f t="shared" si="291"/>
        <v>0</v>
      </c>
      <c r="AI1329" s="44">
        <v>303.90305555600003</v>
      </c>
      <c r="AJ1329" s="111">
        <f t="shared" si="292"/>
        <v>0</v>
      </c>
      <c r="AK1329" s="2">
        <f t="shared" si="293"/>
        <v>0</v>
      </c>
    </row>
    <row r="1330" spans="1:37">
      <c r="A1330" s="2">
        <v>0</v>
      </c>
      <c r="B1330" s="2" t="s">
        <v>452</v>
      </c>
      <c r="C1330" s="2" t="s">
        <v>1</v>
      </c>
      <c r="D1330" s="2" t="s">
        <v>448</v>
      </c>
      <c r="E1330" s="2" t="s">
        <v>1100</v>
      </c>
      <c r="F1330" s="2" t="s">
        <v>64</v>
      </c>
      <c r="H1330" s="2" t="s">
        <v>877</v>
      </c>
      <c r="I1330" s="2">
        <v>355</v>
      </c>
      <c r="J1330" s="2">
        <v>0</v>
      </c>
      <c r="K1330" s="110">
        <f t="shared" si="280"/>
        <v>0</v>
      </c>
      <c r="L1330" s="44">
        <f t="shared" si="281"/>
        <v>0</v>
      </c>
      <c r="M1330" s="44">
        <f t="shared" si="282"/>
        <v>0</v>
      </c>
      <c r="N1330" s="44">
        <f t="shared" si="283"/>
        <v>0</v>
      </c>
      <c r="O1330" s="44">
        <f t="shared" si="284"/>
        <v>0</v>
      </c>
      <c r="P1330" s="2">
        <v>1293591</v>
      </c>
      <c r="Q1330" s="2">
        <v>0</v>
      </c>
      <c r="R1330" s="111">
        <v>0</v>
      </c>
      <c r="S1330" s="111">
        <v>0</v>
      </c>
      <c r="T1330" s="111">
        <v>8.8235294000000006E-2</v>
      </c>
      <c r="U1330" s="111">
        <v>0.91176470600000004</v>
      </c>
      <c r="V1330" s="110">
        <f t="shared" si="285"/>
        <v>0</v>
      </c>
      <c r="W1330" s="110">
        <v>0.29590624999999998</v>
      </c>
      <c r="X1330" s="110">
        <v>0.26882169099999997</v>
      </c>
      <c r="Y1330" s="110">
        <f t="shared" si="286"/>
        <v>0.26882169118212501</v>
      </c>
      <c r="Z1330" s="2" t="s">
        <v>532</v>
      </c>
      <c r="AA1330" s="2" t="s">
        <v>532</v>
      </c>
      <c r="AB1330" s="2">
        <v>0.22500000000000001</v>
      </c>
      <c r="AC1330" s="110">
        <v>0.27306249999999999</v>
      </c>
      <c r="AD1330" s="44">
        <f t="shared" si="287"/>
        <v>0</v>
      </c>
      <c r="AE1330" s="44">
        <f t="shared" si="288"/>
        <v>0</v>
      </c>
      <c r="AF1330" s="44">
        <f t="shared" si="289"/>
        <v>0</v>
      </c>
      <c r="AG1330" s="44">
        <f t="shared" si="290"/>
        <v>0</v>
      </c>
      <c r="AH1330" s="44">
        <f t="shared" si="291"/>
        <v>0</v>
      </c>
      <c r="AI1330" s="44">
        <v>303.90305555600003</v>
      </c>
      <c r="AJ1330" s="111">
        <f t="shared" si="292"/>
        <v>0</v>
      </c>
      <c r="AK1330" s="2">
        <f t="shared" si="293"/>
        <v>0</v>
      </c>
    </row>
    <row r="1331" spans="1:37">
      <c r="A1331" s="2">
        <v>0</v>
      </c>
      <c r="B1331" s="2" t="s">
        <v>453</v>
      </c>
      <c r="C1331" s="2" t="s">
        <v>1</v>
      </c>
      <c r="D1331" s="2" t="s">
        <v>448</v>
      </c>
      <c r="E1331" s="2" t="s">
        <v>1100</v>
      </c>
      <c r="F1331" s="2" t="s">
        <v>64</v>
      </c>
      <c r="H1331" s="2" t="s">
        <v>877</v>
      </c>
      <c r="I1331" s="2">
        <v>467</v>
      </c>
      <c r="J1331" s="2">
        <v>0</v>
      </c>
      <c r="K1331" s="110">
        <f t="shared" si="280"/>
        <v>0</v>
      </c>
      <c r="L1331" s="44">
        <f t="shared" si="281"/>
        <v>0</v>
      </c>
      <c r="M1331" s="44">
        <f t="shared" si="282"/>
        <v>0</v>
      </c>
      <c r="N1331" s="44">
        <f t="shared" si="283"/>
        <v>0</v>
      </c>
      <c r="O1331" s="44">
        <f t="shared" si="284"/>
        <v>0</v>
      </c>
      <c r="P1331" s="2">
        <v>2078783</v>
      </c>
      <c r="Q1331" s="2">
        <v>0</v>
      </c>
      <c r="R1331" s="111">
        <v>0</v>
      </c>
      <c r="S1331" s="111">
        <v>0</v>
      </c>
      <c r="T1331" s="111">
        <v>8.8235294000000006E-2</v>
      </c>
      <c r="U1331" s="111">
        <v>0.91176470600000004</v>
      </c>
      <c r="V1331" s="110">
        <f t="shared" si="285"/>
        <v>0</v>
      </c>
      <c r="W1331" s="110">
        <v>0.29590624999999998</v>
      </c>
      <c r="X1331" s="110">
        <v>0.26882169099999997</v>
      </c>
      <c r="Y1331" s="110">
        <f t="shared" si="286"/>
        <v>0.26882169118212501</v>
      </c>
      <c r="Z1331" s="2" t="s">
        <v>532</v>
      </c>
      <c r="AA1331" s="2" t="s">
        <v>532</v>
      </c>
      <c r="AB1331" s="2">
        <v>0.22500000000000001</v>
      </c>
      <c r="AC1331" s="110">
        <v>0.27306249999999999</v>
      </c>
      <c r="AD1331" s="44">
        <f t="shared" si="287"/>
        <v>0</v>
      </c>
      <c r="AE1331" s="44">
        <f t="shared" si="288"/>
        <v>0</v>
      </c>
      <c r="AF1331" s="44">
        <f t="shared" si="289"/>
        <v>0</v>
      </c>
      <c r="AG1331" s="44">
        <f t="shared" si="290"/>
        <v>0</v>
      </c>
      <c r="AH1331" s="44">
        <f t="shared" si="291"/>
        <v>0</v>
      </c>
      <c r="AI1331" s="44">
        <v>303.90305555600003</v>
      </c>
      <c r="AJ1331" s="111">
        <f t="shared" si="292"/>
        <v>0</v>
      </c>
      <c r="AK1331" s="2">
        <f t="shared" si="293"/>
        <v>0</v>
      </c>
    </row>
    <row r="1332" spans="1:37">
      <c r="A1332" s="2">
        <v>265</v>
      </c>
      <c r="B1332" s="2" t="s">
        <v>318</v>
      </c>
      <c r="C1332" s="2" t="s">
        <v>1</v>
      </c>
      <c r="D1332" s="2" t="s">
        <v>448</v>
      </c>
      <c r="E1332" s="2" t="s">
        <v>1100</v>
      </c>
      <c r="F1332" s="2" t="s">
        <v>64</v>
      </c>
      <c r="H1332" s="2" t="s">
        <v>877</v>
      </c>
      <c r="I1332" s="2">
        <v>5732</v>
      </c>
      <c r="J1332" s="193">
        <v>506</v>
      </c>
      <c r="K1332" s="110">
        <f t="shared" si="280"/>
        <v>8.8276343335659452E-2</v>
      </c>
      <c r="L1332" s="44">
        <f t="shared" si="281"/>
        <v>0</v>
      </c>
      <c r="M1332" s="44">
        <f t="shared" si="282"/>
        <v>0</v>
      </c>
      <c r="N1332" s="44">
        <f t="shared" si="283"/>
        <v>0</v>
      </c>
      <c r="O1332" s="44">
        <f t="shared" si="284"/>
        <v>2.5299999999999998</v>
      </c>
      <c r="P1332" s="2">
        <v>2371762</v>
      </c>
      <c r="Q1332" s="193">
        <v>3.0778266329999999</v>
      </c>
      <c r="R1332" s="111">
        <v>0</v>
      </c>
      <c r="S1332" s="111">
        <v>0</v>
      </c>
      <c r="T1332" s="111">
        <v>0</v>
      </c>
      <c r="U1332" s="111">
        <v>1</v>
      </c>
      <c r="V1332" s="110">
        <f t="shared" si="285"/>
        <v>8.8276343335659452E-2</v>
      </c>
      <c r="W1332" s="110">
        <v>0.354875</v>
      </c>
      <c r="X1332" s="110">
        <v>0.32937499999999997</v>
      </c>
      <c r="Y1332" s="110">
        <f t="shared" si="286"/>
        <v>0.32937499999999997</v>
      </c>
      <c r="Z1332" s="2" t="s">
        <v>532</v>
      </c>
      <c r="AA1332" s="2" t="s">
        <v>532</v>
      </c>
      <c r="AB1332" s="2" t="s">
        <v>532</v>
      </c>
      <c r="AC1332" s="110">
        <v>0.32937499999999997</v>
      </c>
      <c r="AD1332" s="44">
        <f t="shared" si="287"/>
        <v>0</v>
      </c>
      <c r="AE1332" s="44">
        <f t="shared" si="288"/>
        <v>0</v>
      </c>
      <c r="AF1332" s="44">
        <f t="shared" si="289"/>
        <v>0</v>
      </c>
      <c r="AG1332" s="44">
        <f t="shared" si="290"/>
        <v>7.2998722499999991</v>
      </c>
      <c r="AH1332" s="44">
        <f t="shared" si="291"/>
        <v>7.2998722499999991</v>
      </c>
      <c r="AI1332" s="44">
        <v>303.90305555600003</v>
      </c>
      <c r="AJ1332" s="111">
        <f t="shared" si="292"/>
        <v>2.4020397677952457E-2</v>
      </c>
      <c r="AK1332" s="2">
        <f t="shared" si="293"/>
        <v>843</v>
      </c>
    </row>
    <row r="1333" spans="1:37">
      <c r="A1333" s="2">
        <v>266</v>
      </c>
      <c r="B1333" s="2" t="s">
        <v>319</v>
      </c>
      <c r="C1333" s="2" t="s">
        <v>1</v>
      </c>
      <c r="D1333" s="2" t="s">
        <v>448</v>
      </c>
      <c r="E1333" s="2" t="s">
        <v>1100</v>
      </c>
      <c r="F1333" s="2" t="s">
        <v>64</v>
      </c>
      <c r="H1333" s="2" t="s">
        <v>877</v>
      </c>
      <c r="I1333" s="2">
        <v>5426</v>
      </c>
      <c r="J1333" s="193">
        <v>112</v>
      </c>
      <c r="K1333" s="110">
        <f t="shared" si="280"/>
        <v>2.0641356431994103E-2</v>
      </c>
      <c r="L1333" s="44">
        <f t="shared" si="281"/>
        <v>0</v>
      </c>
      <c r="M1333" s="44">
        <f t="shared" si="282"/>
        <v>0</v>
      </c>
      <c r="N1333" s="44">
        <f t="shared" si="283"/>
        <v>0</v>
      </c>
      <c r="O1333" s="44">
        <f t="shared" si="284"/>
        <v>0.56000000000000005</v>
      </c>
      <c r="P1333" s="2">
        <v>2848968</v>
      </c>
      <c r="Q1333" s="193">
        <v>0.54574121600000003</v>
      </c>
      <c r="R1333" s="111">
        <v>0</v>
      </c>
      <c r="S1333" s="111">
        <v>0</v>
      </c>
      <c r="T1333" s="111">
        <v>0</v>
      </c>
      <c r="U1333" s="111">
        <v>1</v>
      </c>
      <c r="V1333" s="110">
        <f t="shared" si="285"/>
        <v>2.0641356431994103E-2</v>
      </c>
      <c r="W1333" s="110">
        <v>0.38409375000000001</v>
      </c>
      <c r="X1333" s="110">
        <v>0.31694375000000002</v>
      </c>
      <c r="Y1333" s="110">
        <f t="shared" si="286"/>
        <v>0.31694375000000002</v>
      </c>
      <c r="Z1333" s="2" t="s">
        <v>532</v>
      </c>
      <c r="AA1333" s="2" t="s">
        <v>532</v>
      </c>
      <c r="AB1333" s="2" t="s">
        <v>532</v>
      </c>
      <c r="AC1333" s="110">
        <v>0.31694375000000002</v>
      </c>
      <c r="AD1333" s="44">
        <f t="shared" si="287"/>
        <v>0</v>
      </c>
      <c r="AE1333" s="44">
        <f t="shared" si="288"/>
        <v>0</v>
      </c>
      <c r="AF1333" s="44">
        <f t="shared" si="289"/>
        <v>0</v>
      </c>
      <c r="AG1333" s="44">
        <f t="shared" si="290"/>
        <v>1.5547992600000002</v>
      </c>
      <c r="AH1333" s="44">
        <f t="shared" si="291"/>
        <v>1.5547992600000002</v>
      </c>
      <c r="AI1333" s="44">
        <v>303.90305555600003</v>
      </c>
      <c r="AJ1333" s="111">
        <f t="shared" si="292"/>
        <v>5.116102755714144E-3</v>
      </c>
      <c r="AK1333" s="2">
        <f t="shared" si="293"/>
        <v>187</v>
      </c>
    </row>
    <row r="1334" spans="1:37">
      <c r="A1334" s="2">
        <v>267</v>
      </c>
      <c r="B1334" s="2" t="s">
        <v>320</v>
      </c>
      <c r="C1334" s="2" t="s">
        <v>1</v>
      </c>
      <c r="D1334" s="2" t="s">
        <v>448</v>
      </c>
      <c r="E1334" s="2" t="s">
        <v>1100</v>
      </c>
      <c r="F1334" s="2" t="s">
        <v>64</v>
      </c>
      <c r="H1334" s="2" t="s">
        <v>877</v>
      </c>
      <c r="I1334" s="2">
        <v>4078</v>
      </c>
      <c r="J1334" s="193">
        <v>338</v>
      </c>
      <c r="K1334" s="110">
        <f t="shared" si="280"/>
        <v>8.288376655223148E-2</v>
      </c>
      <c r="L1334" s="44">
        <f t="shared" si="281"/>
        <v>0</v>
      </c>
      <c r="M1334" s="44">
        <f t="shared" si="282"/>
        <v>0</v>
      </c>
      <c r="N1334" s="44">
        <f t="shared" si="283"/>
        <v>0</v>
      </c>
      <c r="O1334" s="44">
        <f t="shared" si="284"/>
        <v>1.69</v>
      </c>
      <c r="P1334" s="2">
        <v>1961234</v>
      </c>
      <c r="Q1334" s="193">
        <v>2.4662406739999998</v>
      </c>
      <c r="R1334" s="111">
        <v>0</v>
      </c>
      <c r="S1334" s="111">
        <v>0</v>
      </c>
      <c r="T1334" s="111">
        <v>0</v>
      </c>
      <c r="U1334" s="111">
        <v>1</v>
      </c>
      <c r="V1334" s="110">
        <f t="shared" si="285"/>
        <v>8.288376655223148E-2</v>
      </c>
      <c r="W1334" s="110">
        <v>0.37346875000000002</v>
      </c>
      <c r="X1334" s="110">
        <v>0.32671875</v>
      </c>
      <c r="Y1334" s="110">
        <f t="shared" si="286"/>
        <v>0.32671875</v>
      </c>
      <c r="Z1334" s="2" t="s">
        <v>532</v>
      </c>
      <c r="AA1334" s="2" t="s">
        <v>532</v>
      </c>
      <c r="AB1334" s="2" t="s">
        <v>532</v>
      </c>
      <c r="AC1334" s="110">
        <v>0.32671875</v>
      </c>
      <c r="AD1334" s="44">
        <f t="shared" si="287"/>
        <v>0</v>
      </c>
      <c r="AE1334" s="44">
        <f t="shared" si="288"/>
        <v>0</v>
      </c>
      <c r="AF1334" s="44">
        <f t="shared" si="289"/>
        <v>0</v>
      </c>
      <c r="AG1334" s="44">
        <f t="shared" si="290"/>
        <v>4.836875062499999</v>
      </c>
      <c r="AH1334" s="44">
        <f t="shared" si="291"/>
        <v>4.836875062499999</v>
      </c>
      <c r="AI1334" s="44">
        <v>303.90305555600003</v>
      </c>
      <c r="AJ1334" s="111">
        <f t="shared" si="292"/>
        <v>1.5915848735547546E-2</v>
      </c>
      <c r="AK1334" s="2">
        <f t="shared" si="293"/>
        <v>563</v>
      </c>
    </row>
    <row r="1335" spans="1:37">
      <c r="A1335" s="2">
        <v>268</v>
      </c>
      <c r="B1335" s="2" t="s">
        <v>321</v>
      </c>
      <c r="C1335" s="2" t="s">
        <v>1</v>
      </c>
      <c r="D1335" s="2" t="s">
        <v>448</v>
      </c>
      <c r="E1335" s="2" t="s">
        <v>1100</v>
      </c>
      <c r="F1335" s="2" t="s">
        <v>64</v>
      </c>
      <c r="H1335" s="2" t="s">
        <v>877</v>
      </c>
      <c r="I1335" s="2">
        <v>3685</v>
      </c>
      <c r="J1335" s="193">
        <v>199</v>
      </c>
      <c r="K1335" s="110">
        <f t="shared" si="280"/>
        <v>5.4002713704206243E-2</v>
      </c>
      <c r="L1335" s="44">
        <f t="shared" si="281"/>
        <v>0</v>
      </c>
      <c r="M1335" s="44">
        <f t="shared" si="282"/>
        <v>0</v>
      </c>
      <c r="N1335" s="44">
        <f t="shared" si="283"/>
        <v>0</v>
      </c>
      <c r="O1335" s="44">
        <f t="shared" si="284"/>
        <v>0.995</v>
      </c>
      <c r="P1335" s="2">
        <v>1810607</v>
      </c>
      <c r="Q1335" s="193">
        <v>1.525756342</v>
      </c>
      <c r="R1335" s="111">
        <v>0</v>
      </c>
      <c r="S1335" s="111">
        <v>0</v>
      </c>
      <c r="T1335" s="111">
        <v>0</v>
      </c>
      <c r="U1335" s="111">
        <v>1</v>
      </c>
      <c r="V1335" s="110">
        <f t="shared" si="285"/>
        <v>5.4002713704206243E-2</v>
      </c>
      <c r="W1335" s="110">
        <v>0.38409375000000001</v>
      </c>
      <c r="X1335" s="110">
        <v>0.31694375000000002</v>
      </c>
      <c r="Y1335" s="110">
        <f t="shared" si="286"/>
        <v>0.31694375000000002</v>
      </c>
      <c r="Z1335" s="2" t="s">
        <v>532</v>
      </c>
      <c r="AA1335" s="2" t="s">
        <v>532</v>
      </c>
      <c r="AB1335" s="2" t="s">
        <v>532</v>
      </c>
      <c r="AC1335" s="110">
        <v>0.31694375000000002</v>
      </c>
      <c r="AD1335" s="44">
        <f t="shared" si="287"/>
        <v>0</v>
      </c>
      <c r="AE1335" s="44">
        <f t="shared" si="288"/>
        <v>0</v>
      </c>
      <c r="AF1335" s="44">
        <f t="shared" si="289"/>
        <v>0</v>
      </c>
      <c r="AG1335" s="44">
        <f t="shared" si="290"/>
        <v>2.7625451137500003</v>
      </c>
      <c r="AH1335" s="44">
        <f t="shared" si="291"/>
        <v>2.7625451137500003</v>
      </c>
      <c r="AI1335" s="44">
        <v>303.90305555600003</v>
      </c>
      <c r="AJ1335" s="111">
        <f t="shared" si="292"/>
        <v>9.0902182891706654E-3</v>
      </c>
      <c r="AK1335" s="2">
        <f t="shared" si="293"/>
        <v>332</v>
      </c>
    </row>
    <row r="1336" spans="1:37">
      <c r="A1336" s="2">
        <v>269</v>
      </c>
      <c r="B1336" s="2" t="s">
        <v>322</v>
      </c>
      <c r="C1336" s="2" t="s">
        <v>1</v>
      </c>
      <c r="D1336" s="2" t="s">
        <v>448</v>
      </c>
      <c r="E1336" s="2" t="s">
        <v>1100</v>
      </c>
      <c r="F1336" s="2" t="s">
        <v>64</v>
      </c>
      <c r="H1336" s="2" t="s">
        <v>877</v>
      </c>
      <c r="I1336" s="2">
        <v>7458</v>
      </c>
      <c r="J1336" s="193">
        <v>443</v>
      </c>
      <c r="K1336" s="110">
        <f t="shared" si="280"/>
        <v>5.939930276213462E-2</v>
      </c>
      <c r="L1336" s="44">
        <f t="shared" si="281"/>
        <v>0</v>
      </c>
      <c r="M1336" s="44">
        <f t="shared" si="282"/>
        <v>0</v>
      </c>
      <c r="N1336" s="44">
        <f t="shared" si="283"/>
        <v>0</v>
      </c>
      <c r="O1336" s="44">
        <f t="shared" si="284"/>
        <v>2.2149999999999999</v>
      </c>
      <c r="P1336" s="2">
        <v>2450153</v>
      </c>
      <c r="Q1336" s="193">
        <v>2.684134373</v>
      </c>
      <c r="R1336" s="111">
        <v>0</v>
      </c>
      <c r="S1336" s="111">
        <v>0</v>
      </c>
      <c r="T1336" s="111">
        <v>0</v>
      </c>
      <c r="U1336" s="111">
        <v>1</v>
      </c>
      <c r="V1336" s="110">
        <f t="shared" si="285"/>
        <v>5.939930276213462E-2</v>
      </c>
      <c r="W1336" s="110">
        <v>0.38834375000000004</v>
      </c>
      <c r="X1336" s="110">
        <v>0.3389375</v>
      </c>
      <c r="Y1336" s="110">
        <f t="shared" si="286"/>
        <v>0.3389375</v>
      </c>
      <c r="Z1336" s="2" t="s">
        <v>532</v>
      </c>
      <c r="AA1336" s="2" t="s">
        <v>532</v>
      </c>
      <c r="AB1336" s="2" t="s">
        <v>532</v>
      </c>
      <c r="AC1336" s="110">
        <v>0.3389375</v>
      </c>
      <c r="AD1336" s="44">
        <f t="shared" si="287"/>
        <v>0</v>
      </c>
      <c r="AE1336" s="44">
        <f t="shared" si="288"/>
        <v>0</v>
      </c>
      <c r="AF1336" s="44">
        <f t="shared" si="289"/>
        <v>0</v>
      </c>
      <c r="AG1336" s="44">
        <f t="shared" si="290"/>
        <v>6.5765398874999992</v>
      </c>
      <c r="AH1336" s="44">
        <f t="shared" si="291"/>
        <v>6.5765398874999992</v>
      </c>
      <c r="AI1336" s="44">
        <v>303.90305555600003</v>
      </c>
      <c r="AJ1336" s="111">
        <f t="shared" si="292"/>
        <v>2.1640255888404993E-2</v>
      </c>
      <c r="AK1336" s="2">
        <f t="shared" si="293"/>
        <v>738</v>
      </c>
    </row>
    <row r="1337" spans="1:37">
      <c r="A1337" s="2">
        <v>270</v>
      </c>
      <c r="B1337" s="2" t="s">
        <v>323</v>
      </c>
      <c r="C1337" s="2" t="s">
        <v>1</v>
      </c>
      <c r="D1337" s="2" t="s">
        <v>448</v>
      </c>
      <c r="E1337" s="2" t="s">
        <v>1100</v>
      </c>
      <c r="F1337" s="2" t="s">
        <v>64</v>
      </c>
      <c r="H1337" s="2" t="s">
        <v>877</v>
      </c>
      <c r="I1337" s="2">
        <v>6040</v>
      </c>
      <c r="J1337" s="193">
        <v>654</v>
      </c>
      <c r="K1337" s="110">
        <f t="shared" si="280"/>
        <v>0.10827814569536424</v>
      </c>
      <c r="L1337" s="44">
        <f t="shared" si="281"/>
        <v>0</v>
      </c>
      <c r="M1337" s="44">
        <f t="shared" si="282"/>
        <v>0</v>
      </c>
      <c r="N1337" s="44">
        <f t="shared" si="283"/>
        <v>0</v>
      </c>
      <c r="O1337" s="44">
        <f t="shared" si="284"/>
        <v>3.27</v>
      </c>
      <c r="P1337" s="2">
        <v>1316014</v>
      </c>
      <c r="Q1337" s="193">
        <v>8.0713413569999997</v>
      </c>
      <c r="R1337" s="111">
        <v>0</v>
      </c>
      <c r="S1337" s="111">
        <v>0</v>
      </c>
      <c r="T1337" s="111">
        <v>0</v>
      </c>
      <c r="U1337" s="111">
        <v>1</v>
      </c>
      <c r="V1337" s="110">
        <f t="shared" si="285"/>
        <v>0.10827814569536424</v>
      </c>
      <c r="W1337" s="110">
        <v>0.42128125</v>
      </c>
      <c r="X1337" s="110">
        <v>0.37081249999999999</v>
      </c>
      <c r="Y1337" s="110">
        <f t="shared" si="286"/>
        <v>0.37081249999999999</v>
      </c>
      <c r="Z1337" s="2" t="s">
        <v>532</v>
      </c>
      <c r="AA1337" s="2" t="s">
        <v>532</v>
      </c>
      <c r="AB1337" s="2" t="s">
        <v>532</v>
      </c>
      <c r="AC1337" s="110">
        <v>0.37081249999999999</v>
      </c>
      <c r="AD1337" s="44">
        <f t="shared" si="287"/>
        <v>0</v>
      </c>
      <c r="AE1337" s="44">
        <f t="shared" si="288"/>
        <v>0</v>
      </c>
      <c r="AF1337" s="44">
        <f t="shared" si="289"/>
        <v>0</v>
      </c>
      <c r="AG1337" s="44">
        <f t="shared" si="290"/>
        <v>10.621998224999999</v>
      </c>
      <c r="AH1337" s="44">
        <f t="shared" si="291"/>
        <v>10.621998224999999</v>
      </c>
      <c r="AI1337" s="44">
        <v>303.90305555600003</v>
      </c>
      <c r="AJ1337" s="111">
        <f t="shared" si="292"/>
        <v>3.4951929672331607E-2</v>
      </c>
      <c r="AK1337" s="2">
        <f t="shared" si="293"/>
        <v>1090</v>
      </c>
    </row>
    <row r="1338" spans="1:37">
      <c r="A1338" s="2">
        <v>271</v>
      </c>
      <c r="B1338" s="2" t="s">
        <v>324</v>
      </c>
      <c r="C1338" s="2" t="s">
        <v>1</v>
      </c>
      <c r="D1338" s="2" t="s">
        <v>448</v>
      </c>
      <c r="E1338" s="2" t="s">
        <v>1100</v>
      </c>
      <c r="F1338" s="2" t="s">
        <v>64</v>
      </c>
      <c r="H1338" s="2" t="s">
        <v>877</v>
      </c>
      <c r="I1338" s="2">
        <v>3522</v>
      </c>
      <c r="J1338" s="193">
        <v>436</v>
      </c>
      <c r="K1338" s="110">
        <f t="shared" si="280"/>
        <v>0.12379329926178308</v>
      </c>
      <c r="L1338" s="44">
        <f t="shared" si="281"/>
        <v>0</v>
      </c>
      <c r="M1338" s="44">
        <f t="shared" si="282"/>
        <v>0</v>
      </c>
      <c r="N1338" s="44">
        <f t="shared" si="283"/>
        <v>0</v>
      </c>
      <c r="O1338" s="44">
        <f t="shared" si="284"/>
        <v>2.1800000000000002</v>
      </c>
      <c r="P1338" s="2">
        <v>554342</v>
      </c>
      <c r="Q1338" s="193">
        <v>15.373085568</v>
      </c>
      <c r="R1338" s="111">
        <v>0</v>
      </c>
      <c r="S1338" s="111">
        <v>0</v>
      </c>
      <c r="T1338" s="111">
        <v>0</v>
      </c>
      <c r="U1338" s="111">
        <v>1</v>
      </c>
      <c r="V1338" s="110">
        <f t="shared" si="285"/>
        <v>0.12379329926178308</v>
      </c>
      <c r="W1338" s="110">
        <v>0.48503124999999991</v>
      </c>
      <c r="X1338" s="110">
        <v>0.44624999999999998</v>
      </c>
      <c r="Y1338" s="110">
        <f t="shared" si="286"/>
        <v>0.44624999999999998</v>
      </c>
      <c r="Z1338" s="2" t="s">
        <v>532</v>
      </c>
      <c r="AA1338" s="2" t="s">
        <v>532</v>
      </c>
      <c r="AB1338" s="2" t="s">
        <v>532</v>
      </c>
      <c r="AC1338" s="110">
        <v>0.44624999999999998</v>
      </c>
      <c r="AD1338" s="44">
        <f t="shared" si="287"/>
        <v>0</v>
      </c>
      <c r="AE1338" s="44">
        <f t="shared" si="288"/>
        <v>0</v>
      </c>
      <c r="AF1338" s="44">
        <f t="shared" si="289"/>
        <v>0</v>
      </c>
      <c r="AG1338" s="44">
        <f t="shared" si="290"/>
        <v>8.5219470000000008</v>
      </c>
      <c r="AH1338" s="44">
        <f t="shared" si="291"/>
        <v>8.5219470000000008</v>
      </c>
      <c r="AI1338" s="44">
        <v>303.90305555600003</v>
      </c>
      <c r="AJ1338" s="111">
        <f t="shared" si="292"/>
        <v>2.8041662774363475E-2</v>
      </c>
      <c r="AK1338" s="2">
        <f t="shared" si="293"/>
        <v>727</v>
      </c>
    </row>
    <row r="1339" spans="1:37">
      <c r="A1339" s="2">
        <v>272</v>
      </c>
      <c r="B1339" s="2" t="s">
        <v>325</v>
      </c>
      <c r="C1339" s="2" t="s">
        <v>1</v>
      </c>
      <c r="D1339" s="2" t="s">
        <v>448</v>
      </c>
      <c r="E1339" s="2" t="s">
        <v>1100</v>
      </c>
      <c r="F1339" s="2" t="s">
        <v>64</v>
      </c>
      <c r="H1339" s="2" t="s">
        <v>877</v>
      </c>
      <c r="I1339" s="2">
        <v>6696</v>
      </c>
      <c r="J1339" s="193">
        <v>1227</v>
      </c>
      <c r="K1339" s="110">
        <f t="shared" si="280"/>
        <v>0.1832437275985663</v>
      </c>
      <c r="L1339" s="44">
        <f t="shared" si="281"/>
        <v>0</v>
      </c>
      <c r="M1339" s="44">
        <f t="shared" si="282"/>
        <v>0</v>
      </c>
      <c r="N1339" s="44">
        <f t="shared" si="283"/>
        <v>0</v>
      </c>
      <c r="O1339" s="44">
        <f t="shared" si="284"/>
        <v>6.1349999999999998</v>
      </c>
      <c r="P1339" s="2">
        <v>1171817</v>
      </c>
      <c r="Q1339" s="193">
        <v>19.101782019000002</v>
      </c>
      <c r="R1339" s="111">
        <v>0</v>
      </c>
      <c r="S1339" s="111">
        <v>0</v>
      </c>
      <c r="T1339" s="111">
        <v>0</v>
      </c>
      <c r="U1339" s="111">
        <v>1</v>
      </c>
      <c r="V1339" s="110">
        <f t="shared" si="285"/>
        <v>0.1832437275985663</v>
      </c>
      <c r="W1339" s="110">
        <v>0.46271875000000001</v>
      </c>
      <c r="X1339" s="110">
        <v>0.41649999999999998</v>
      </c>
      <c r="Y1339" s="110">
        <f t="shared" si="286"/>
        <v>0.41649999999999998</v>
      </c>
      <c r="Z1339" s="2" t="s">
        <v>532</v>
      </c>
      <c r="AA1339" s="2" t="s">
        <v>532</v>
      </c>
      <c r="AB1339" s="2" t="s">
        <v>532</v>
      </c>
      <c r="AC1339" s="110">
        <v>0.41649999999999998</v>
      </c>
      <c r="AD1339" s="44">
        <f t="shared" si="287"/>
        <v>0</v>
      </c>
      <c r="AE1339" s="44">
        <f t="shared" si="288"/>
        <v>0</v>
      </c>
      <c r="AF1339" s="44">
        <f t="shared" si="289"/>
        <v>0</v>
      </c>
      <c r="AG1339" s="44">
        <f t="shared" si="290"/>
        <v>22.3837929</v>
      </c>
      <c r="AH1339" s="44">
        <f t="shared" si="291"/>
        <v>22.3837929</v>
      </c>
      <c r="AI1339" s="44">
        <v>303.90305555600003</v>
      </c>
      <c r="AJ1339" s="111">
        <f t="shared" si="292"/>
        <v>7.3654385800919833E-2</v>
      </c>
      <c r="AK1339" s="2">
        <f t="shared" si="293"/>
        <v>2045</v>
      </c>
    </row>
    <row r="1340" spans="1:37">
      <c r="A1340" s="2">
        <v>273</v>
      </c>
      <c r="B1340" s="2" t="s">
        <v>326</v>
      </c>
      <c r="C1340" s="2" t="s">
        <v>1</v>
      </c>
      <c r="D1340" s="2" t="s">
        <v>448</v>
      </c>
      <c r="E1340" s="2" t="s">
        <v>1100</v>
      </c>
      <c r="F1340" s="2" t="s">
        <v>64</v>
      </c>
      <c r="H1340" s="2" t="s">
        <v>877</v>
      </c>
      <c r="I1340" s="2">
        <v>12974</v>
      </c>
      <c r="J1340" s="193">
        <v>4339</v>
      </c>
      <c r="K1340" s="110">
        <f t="shared" si="280"/>
        <v>0.33443810698319715</v>
      </c>
      <c r="L1340" s="44">
        <f t="shared" si="281"/>
        <v>0</v>
      </c>
      <c r="M1340" s="44">
        <f t="shared" si="282"/>
        <v>0</v>
      </c>
      <c r="N1340" s="44">
        <f t="shared" si="283"/>
        <v>0</v>
      </c>
      <c r="O1340" s="44">
        <f t="shared" si="284"/>
        <v>21.695</v>
      </c>
      <c r="P1340" s="2">
        <v>1954116</v>
      </c>
      <c r="Q1340" s="193">
        <v>39.215173327999999</v>
      </c>
      <c r="R1340" s="111">
        <v>0</v>
      </c>
      <c r="S1340" s="111">
        <v>0</v>
      </c>
      <c r="T1340" s="111">
        <v>0</v>
      </c>
      <c r="U1340" s="111">
        <v>1</v>
      </c>
      <c r="V1340" s="110">
        <f t="shared" si="285"/>
        <v>0.33443810698319715</v>
      </c>
      <c r="W1340" s="110">
        <v>0.48343750000000008</v>
      </c>
      <c r="X1340" s="110">
        <v>0.40321875000000001</v>
      </c>
      <c r="Y1340" s="110">
        <f t="shared" si="286"/>
        <v>0.40321875000000001</v>
      </c>
      <c r="Z1340" s="2" t="s">
        <v>532</v>
      </c>
      <c r="AA1340" s="2" t="s">
        <v>532</v>
      </c>
      <c r="AB1340" s="2" t="s">
        <v>532</v>
      </c>
      <c r="AC1340" s="110">
        <v>0.40321875000000001</v>
      </c>
      <c r="AD1340" s="44">
        <f t="shared" si="287"/>
        <v>0</v>
      </c>
      <c r="AE1340" s="44">
        <f t="shared" si="288"/>
        <v>0</v>
      </c>
      <c r="AF1340" s="44">
        <f t="shared" si="289"/>
        <v>0</v>
      </c>
      <c r="AG1340" s="44">
        <f t="shared" si="290"/>
        <v>76.630997643750007</v>
      </c>
      <c r="AH1340" s="44">
        <f t="shared" si="291"/>
        <v>76.630997643750007</v>
      </c>
      <c r="AI1340" s="44">
        <v>303.90305555600003</v>
      </c>
      <c r="AJ1340" s="111">
        <f t="shared" si="292"/>
        <v>0.25215606175315097</v>
      </c>
      <c r="AK1340" s="2">
        <f t="shared" si="293"/>
        <v>7232</v>
      </c>
    </row>
    <row r="1341" spans="1:37">
      <c r="A1341" s="2">
        <v>274</v>
      </c>
      <c r="B1341" s="2" t="s">
        <v>327</v>
      </c>
      <c r="C1341" s="2" t="s">
        <v>1</v>
      </c>
      <c r="D1341" s="2" t="s">
        <v>448</v>
      </c>
      <c r="E1341" s="2" t="s">
        <v>1100</v>
      </c>
      <c r="F1341" s="2" t="s">
        <v>64</v>
      </c>
      <c r="H1341" s="2" t="s">
        <v>877</v>
      </c>
      <c r="I1341" s="2">
        <v>7645</v>
      </c>
      <c r="J1341" s="193">
        <v>2853</v>
      </c>
      <c r="K1341" s="110">
        <f t="shared" si="280"/>
        <v>0.37318508829300195</v>
      </c>
      <c r="L1341" s="44">
        <f t="shared" si="281"/>
        <v>0</v>
      </c>
      <c r="M1341" s="44">
        <f t="shared" si="282"/>
        <v>0</v>
      </c>
      <c r="N1341" s="44">
        <f t="shared" si="283"/>
        <v>0</v>
      </c>
      <c r="O1341" s="44">
        <f t="shared" si="284"/>
        <v>14.265000000000001</v>
      </c>
      <c r="P1341" s="2">
        <v>1151742</v>
      </c>
      <c r="Q1341" s="193">
        <v>40.981629398000003</v>
      </c>
      <c r="R1341" s="111">
        <v>0</v>
      </c>
      <c r="S1341" s="111">
        <v>0</v>
      </c>
      <c r="T1341" s="111">
        <v>0</v>
      </c>
      <c r="U1341" s="111">
        <v>1</v>
      </c>
      <c r="V1341" s="110">
        <f t="shared" si="285"/>
        <v>0.37318508829300195</v>
      </c>
      <c r="W1341" s="110">
        <v>0.46696874999999993</v>
      </c>
      <c r="X1341" s="110">
        <v>0.37771874999999999</v>
      </c>
      <c r="Y1341" s="110">
        <f t="shared" si="286"/>
        <v>0.37771874999999999</v>
      </c>
      <c r="Z1341" s="2" t="s">
        <v>532</v>
      </c>
      <c r="AA1341" s="2" t="s">
        <v>532</v>
      </c>
      <c r="AB1341" s="2" t="s">
        <v>532</v>
      </c>
      <c r="AC1341" s="110">
        <v>0.37771874999999999</v>
      </c>
      <c r="AD1341" s="44">
        <f t="shared" si="287"/>
        <v>0</v>
      </c>
      <c r="AE1341" s="44">
        <f t="shared" si="288"/>
        <v>0</v>
      </c>
      <c r="AF1341" s="44">
        <f t="shared" si="289"/>
        <v>0</v>
      </c>
      <c r="AG1341" s="44">
        <f t="shared" si="290"/>
        <v>47.20026380625</v>
      </c>
      <c r="AH1341" s="44">
        <f t="shared" si="291"/>
        <v>47.20026380625</v>
      </c>
      <c r="AI1341" s="44">
        <v>303.90305555600003</v>
      </c>
      <c r="AJ1341" s="111">
        <f t="shared" si="292"/>
        <v>0.15531355458040941</v>
      </c>
      <c r="AK1341" s="2">
        <f t="shared" si="293"/>
        <v>4755</v>
      </c>
    </row>
    <row r="1342" spans="1:37">
      <c r="A1342" s="2">
        <v>275</v>
      </c>
      <c r="B1342" s="2" t="s">
        <v>328</v>
      </c>
      <c r="C1342" s="2" t="s">
        <v>1</v>
      </c>
      <c r="D1342" s="2" t="s">
        <v>448</v>
      </c>
      <c r="E1342" s="2" t="s">
        <v>1100</v>
      </c>
      <c r="F1342" s="2" t="s">
        <v>64</v>
      </c>
      <c r="H1342" s="2" t="s">
        <v>877</v>
      </c>
      <c r="I1342" s="2">
        <v>18055</v>
      </c>
      <c r="J1342" s="193">
        <v>3821</v>
      </c>
      <c r="K1342" s="110">
        <f t="shared" si="280"/>
        <v>0.21163112711160342</v>
      </c>
      <c r="L1342" s="44">
        <f t="shared" si="281"/>
        <v>0</v>
      </c>
      <c r="M1342" s="44">
        <f t="shared" si="282"/>
        <v>0</v>
      </c>
      <c r="N1342" s="44">
        <f t="shared" si="283"/>
        <v>2.3130751341799995</v>
      </c>
      <c r="O1342" s="44">
        <f t="shared" si="284"/>
        <v>16.791924865819997</v>
      </c>
      <c r="P1342" s="2">
        <v>2071557</v>
      </c>
      <c r="Q1342" s="193">
        <v>27.135721551</v>
      </c>
      <c r="R1342" s="111">
        <v>0</v>
      </c>
      <c r="S1342" s="111">
        <v>0</v>
      </c>
      <c r="T1342" s="111">
        <v>0.121071716</v>
      </c>
      <c r="U1342" s="111">
        <v>0.878928284</v>
      </c>
      <c r="V1342" s="110">
        <f t="shared" si="285"/>
        <v>0.21163112711160342</v>
      </c>
      <c r="W1342" s="110">
        <v>0.43137500000000006</v>
      </c>
      <c r="X1342" s="110">
        <v>0.33588229600000002</v>
      </c>
      <c r="Y1342" s="110">
        <f t="shared" si="286"/>
        <v>0.33588229632837502</v>
      </c>
      <c r="Z1342" s="2" t="s">
        <v>532</v>
      </c>
      <c r="AA1342" s="2" t="s">
        <v>532</v>
      </c>
      <c r="AB1342" s="2">
        <v>0.22500000000000001</v>
      </c>
      <c r="AC1342" s="110">
        <v>0.35115625</v>
      </c>
      <c r="AD1342" s="44">
        <f t="shared" si="287"/>
        <v>0</v>
      </c>
      <c r="AE1342" s="44">
        <f t="shared" si="288"/>
        <v>0</v>
      </c>
      <c r="AF1342" s="44">
        <f t="shared" si="289"/>
        <v>4.5590710894687794</v>
      </c>
      <c r="AG1342" s="44">
        <f t="shared" si="290"/>
        <v>51.654122847588781</v>
      </c>
      <c r="AH1342" s="44">
        <f t="shared" si="291"/>
        <v>56.213193937057561</v>
      </c>
      <c r="AI1342" s="44">
        <v>303.90305555600003</v>
      </c>
      <c r="AJ1342" s="111">
        <f t="shared" si="292"/>
        <v>0.18497080864887583</v>
      </c>
      <c r="AK1342" s="2">
        <f t="shared" si="293"/>
        <v>6368</v>
      </c>
    </row>
    <row r="1343" spans="1:37">
      <c r="A1343" s="2">
        <v>276</v>
      </c>
      <c r="B1343" s="2" t="s">
        <v>329</v>
      </c>
      <c r="C1343" s="2" t="s">
        <v>1</v>
      </c>
      <c r="D1343" s="2" t="s">
        <v>448</v>
      </c>
      <c r="E1343" s="2" t="s">
        <v>1100</v>
      </c>
      <c r="F1343" s="2" t="s">
        <v>64</v>
      </c>
      <c r="H1343" s="2" t="s">
        <v>877</v>
      </c>
      <c r="I1343" s="2">
        <v>13368</v>
      </c>
      <c r="J1343" s="193">
        <v>1691</v>
      </c>
      <c r="K1343" s="110">
        <f t="shared" si="280"/>
        <v>0.12649611011370437</v>
      </c>
      <c r="L1343" s="44">
        <f t="shared" si="281"/>
        <v>0</v>
      </c>
      <c r="M1343" s="44">
        <f t="shared" si="282"/>
        <v>0</v>
      </c>
      <c r="N1343" s="44">
        <f t="shared" si="283"/>
        <v>0</v>
      </c>
      <c r="O1343" s="44">
        <f t="shared" si="284"/>
        <v>8.4550000000000001</v>
      </c>
      <c r="P1343" s="2">
        <v>2341746</v>
      </c>
      <c r="Q1343" s="193">
        <v>11.308159832999999</v>
      </c>
      <c r="R1343" s="111">
        <v>0</v>
      </c>
      <c r="S1343" s="111">
        <v>0</v>
      </c>
      <c r="T1343" s="111">
        <v>0</v>
      </c>
      <c r="U1343" s="111">
        <v>1</v>
      </c>
      <c r="V1343" s="110">
        <f t="shared" si="285"/>
        <v>0.12649611011370437</v>
      </c>
      <c r="W1343" s="110">
        <v>0.45953125000000011</v>
      </c>
      <c r="X1343" s="110">
        <v>0.35753125000000002</v>
      </c>
      <c r="Y1343" s="110">
        <f t="shared" si="286"/>
        <v>0.35753125000000002</v>
      </c>
      <c r="Z1343" s="2" t="s">
        <v>532</v>
      </c>
      <c r="AA1343" s="2" t="s">
        <v>532</v>
      </c>
      <c r="AB1343" s="2" t="s">
        <v>532</v>
      </c>
      <c r="AC1343" s="110">
        <v>0.35753125000000002</v>
      </c>
      <c r="AD1343" s="44">
        <f t="shared" si="287"/>
        <v>0</v>
      </c>
      <c r="AE1343" s="44">
        <f t="shared" si="288"/>
        <v>0</v>
      </c>
      <c r="AF1343" s="44">
        <f t="shared" si="289"/>
        <v>0</v>
      </c>
      <c r="AG1343" s="44">
        <f t="shared" si="290"/>
        <v>26.480838056250004</v>
      </c>
      <c r="AH1343" s="44">
        <f t="shared" si="291"/>
        <v>26.480838056250004</v>
      </c>
      <c r="AI1343" s="44">
        <v>303.90305555600003</v>
      </c>
      <c r="AJ1343" s="111">
        <f t="shared" si="292"/>
        <v>8.7135807199445539E-2</v>
      </c>
      <c r="AK1343" s="2">
        <f t="shared" si="293"/>
        <v>2818</v>
      </c>
    </row>
    <row r="1344" spans="1:37">
      <c r="A1344" s="2">
        <v>277</v>
      </c>
      <c r="B1344" s="2" t="s">
        <v>330</v>
      </c>
      <c r="C1344" s="2" t="s">
        <v>1</v>
      </c>
      <c r="D1344" s="2" t="s">
        <v>448</v>
      </c>
      <c r="E1344" s="2" t="s">
        <v>1100</v>
      </c>
      <c r="F1344" s="2" t="s">
        <v>64</v>
      </c>
      <c r="H1344" s="2" t="s">
        <v>877</v>
      </c>
      <c r="I1344" s="2">
        <v>6447</v>
      </c>
      <c r="J1344" s="193">
        <v>842</v>
      </c>
      <c r="K1344" s="110">
        <f t="shared" si="280"/>
        <v>0.13060338141771366</v>
      </c>
      <c r="L1344" s="44">
        <f t="shared" si="281"/>
        <v>0</v>
      </c>
      <c r="M1344" s="44">
        <f t="shared" si="282"/>
        <v>0</v>
      </c>
      <c r="N1344" s="44">
        <f t="shared" si="283"/>
        <v>2.1792942910000002E-2</v>
      </c>
      <c r="O1344" s="44">
        <f t="shared" si="284"/>
        <v>4.1882070570900005</v>
      </c>
      <c r="P1344" s="2">
        <v>494758</v>
      </c>
      <c r="Q1344" s="193">
        <v>27.496810822</v>
      </c>
      <c r="R1344" s="111">
        <v>0</v>
      </c>
      <c r="S1344" s="111">
        <v>0</v>
      </c>
      <c r="T1344" s="111">
        <v>5.1764710000000002E-3</v>
      </c>
      <c r="U1344" s="111">
        <v>0.99482352900000004</v>
      </c>
      <c r="V1344" s="110">
        <f t="shared" si="285"/>
        <v>0.13060338141771366</v>
      </c>
      <c r="W1344" s="110">
        <v>0.44678125000000002</v>
      </c>
      <c r="X1344" s="110">
        <v>0.36888326100000002</v>
      </c>
      <c r="Y1344" s="110">
        <f t="shared" si="286"/>
        <v>0.36888326093621038</v>
      </c>
      <c r="Z1344" s="2" t="s">
        <v>532</v>
      </c>
      <c r="AA1344" s="2" t="s">
        <v>532</v>
      </c>
      <c r="AB1344" s="2">
        <v>0.22500000000000001</v>
      </c>
      <c r="AC1344" s="110">
        <v>0.36963194399999999</v>
      </c>
      <c r="AD1344" s="44">
        <f t="shared" si="287"/>
        <v>0</v>
      </c>
      <c r="AE1344" s="44">
        <f t="shared" si="288"/>
        <v>0</v>
      </c>
      <c r="AF1344" s="44">
        <f t="shared" si="289"/>
        <v>4.2953890475610004E-2</v>
      </c>
      <c r="AG1344" s="44">
        <f t="shared" si="290"/>
        <v>13.561313219547456</v>
      </c>
      <c r="AH1344" s="44">
        <f t="shared" si="291"/>
        <v>13.604267110023066</v>
      </c>
      <c r="AI1344" s="44">
        <v>303.90305555600003</v>
      </c>
      <c r="AJ1344" s="111">
        <f t="shared" si="292"/>
        <v>4.4765154088805194E-2</v>
      </c>
      <c r="AK1344" s="2">
        <f t="shared" si="293"/>
        <v>1403</v>
      </c>
    </row>
    <row r="1345" spans="1:37">
      <c r="A1345" s="2">
        <v>278</v>
      </c>
      <c r="B1345" s="2" t="s">
        <v>331</v>
      </c>
      <c r="C1345" s="2" t="s">
        <v>1</v>
      </c>
      <c r="D1345" s="2" t="s">
        <v>448</v>
      </c>
      <c r="E1345" s="2" t="s">
        <v>1100</v>
      </c>
      <c r="F1345" s="2" t="s">
        <v>64</v>
      </c>
      <c r="H1345" s="2" t="s">
        <v>877</v>
      </c>
      <c r="I1345" s="2">
        <v>39646</v>
      </c>
      <c r="J1345" s="2">
        <v>9379</v>
      </c>
      <c r="K1345" s="110">
        <f t="shared" si="280"/>
        <v>0.23656863239671089</v>
      </c>
      <c r="L1345" s="44">
        <f t="shared" si="281"/>
        <v>0</v>
      </c>
      <c r="M1345" s="44">
        <f t="shared" si="282"/>
        <v>0</v>
      </c>
      <c r="N1345" s="44">
        <f t="shared" si="283"/>
        <v>7.4640673886649989</v>
      </c>
      <c r="O1345" s="44">
        <f t="shared" si="284"/>
        <v>39.430932611335002</v>
      </c>
      <c r="P1345" s="2">
        <v>468546</v>
      </c>
      <c r="Q1345" s="2">
        <v>312.59662730999997</v>
      </c>
      <c r="R1345" s="111">
        <v>0</v>
      </c>
      <c r="S1345" s="111">
        <v>0</v>
      </c>
      <c r="T1345" s="111">
        <v>0.159165527</v>
      </c>
      <c r="U1345" s="111">
        <v>0.84083447300000003</v>
      </c>
      <c r="V1345" s="110">
        <f t="shared" si="285"/>
        <v>0.23656863239671089</v>
      </c>
      <c r="W1345" s="110">
        <v>0.5238124999999999</v>
      </c>
      <c r="X1345" s="110">
        <v>0.35653804300000003</v>
      </c>
      <c r="Y1345" s="110">
        <f t="shared" si="286"/>
        <v>0.35653804286993751</v>
      </c>
      <c r="Z1345" s="2" t="s">
        <v>532</v>
      </c>
      <c r="AA1345" s="2" t="s">
        <v>532</v>
      </c>
      <c r="AB1345" s="2">
        <v>0.22500000000000001</v>
      </c>
      <c r="AC1345" s="110">
        <v>0.38143749999999998</v>
      </c>
      <c r="AD1345" s="44">
        <f t="shared" si="287"/>
        <v>0</v>
      </c>
      <c r="AE1345" s="44">
        <f t="shared" si="288"/>
        <v>0</v>
      </c>
      <c r="AF1345" s="44">
        <f t="shared" si="289"/>
        <v>14.711676823058713</v>
      </c>
      <c r="AG1345" s="44">
        <f t="shared" si="290"/>
        <v>131.7542224955202</v>
      </c>
      <c r="AH1345" s="44">
        <f t="shared" si="291"/>
        <v>146.46589931857892</v>
      </c>
      <c r="AI1345" s="44">
        <v>303.90305555600003</v>
      </c>
      <c r="AJ1345" s="111">
        <f t="shared" si="292"/>
        <v>0.48194941327791202</v>
      </c>
      <c r="AK1345" s="2">
        <f t="shared" si="293"/>
        <v>15632</v>
      </c>
    </row>
    <row r="1346" spans="1:37">
      <c r="A1346" s="2">
        <v>279</v>
      </c>
      <c r="B1346" s="2" t="s">
        <v>332</v>
      </c>
      <c r="C1346" s="2" t="s">
        <v>1</v>
      </c>
      <c r="D1346" s="2" t="s">
        <v>448</v>
      </c>
      <c r="E1346" s="2" t="s">
        <v>1100</v>
      </c>
      <c r="F1346" s="2" t="s">
        <v>64</v>
      </c>
      <c r="H1346" s="2" t="s">
        <v>877</v>
      </c>
      <c r="I1346" s="2">
        <v>13993</v>
      </c>
      <c r="J1346" s="2">
        <v>4994</v>
      </c>
      <c r="K1346" s="110">
        <f t="shared" si="280"/>
        <v>0.3568927320803259</v>
      </c>
      <c r="L1346" s="44">
        <f t="shared" si="281"/>
        <v>0</v>
      </c>
      <c r="M1346" s="44">
        <f t="shared" si="282"/>
        <v>0</v>
      </c>
      <c r="N1346" s="44">
        <f t="shared" si="283"/>
        <v>0</v>
      </c>
      <c r="O1346" s="44">
        <f t="shared" si="284"/>
        <v>24.97</v>
      </c>
      <c r="P1346" s="2">
        <v>1858540</v>
      </c>
      <c r="Q1346" s="2">
        <v>52.420474609000003</v>
      </c>
      <c r="R1346" s="111">
        <v>0</v>
      </c>
      <c r="S1346" s="111">
        <v>0</v>
      </c>
      <c r="T1346" s="111">
        <v>0</v>
      </c>
      <c r="U1346" s="111">
        <v>1</v>
      </c>
      <c r="V1346" s="110">
        <f t="shared" si="285"/>
        <v>0.3568927320803259</v>
      </c>
      <c r="W1346" s="110">
        <v>0.48662499999999997</v>
      </c>
      <c r="X1346" s="110">
        <v>0.44540000000000002</v>
      </c>
      <c r="Y1346" s="110">
        <f t="shared" si="286"/>
        <v>0.44540000000000002</v>
      </c>
      <c r="Z1346" s="2" t="s">
        <v>532</v>
      </c>
      <c r="AA1346" s="2" t="s">
        <v>532</v>
      </c>
      <c r="AB1346" s="2" t="s">
        <v>532</v>
      </c>
      <c r="AC1346" s="110">
        <v>0.44540000000000002</v>
      </c>
      <c r="AD1346" s="44">
        <f t="shared" si="287"/>
        <v>0</v>
      </c>
      <c r="AE1346" s="44">
        <f t="shared" si="288"/>
        <v>0</v>
      </c>
      <c r="AF1346" s="44">
        <f t="shared" si="289"/>
        <v>0</v>
      </c>
      <c r="AG1346" s="44">
        <f t="shared" si="290"/>
        <v>97.425548880000008</v>
      </c>
      <c r="AH1346" s="44">
        <f t="shared" si="291"/>
        <v>97.425548880000008</v>
      </c>
      <c r="AI1346" s="44">
        <v>303.90305555600003</v>
      </c>
      <c r="AJ1346" s="111">
        <f t="shared" si="292"/>
        <v>0.32058101127597072</v>
      </c>
      <c r="AK1346" s="2">
        <f t="shared" si="293"/>
        <v>8323</v>
      </c>
    </row>
    <row r="1347" spans="1:37">
      <c r="A1347" s="2">
        <v>2</v>
      </c>
      <c r="B1347" s="2" t="s">
        <v>66</v>
      </c>
      <c r="C1347" s="2" t="s">
        <v>27</v>
      </c>
      <c r="D1347" s="2" t="s">
        <v>409</v>
      </c>
      <c r="E1347" s="2" t="s">
        <v>1100</v>
      </c>
      <c r="F1347" s="2" t="s">
        <v>64</v>
      </c>
      <c r="H1347" s="2" t="s">
        <v>878</v>
      </c>
      <c r="I1347" s="2">
        <v>3944</v>
      </c>
      <c r="J1347" s="2">
        <v>480</v>
      </c>
      <c r="K1347" s="110">
        <f t="shared" si="280"/>
        <v>0.12170385395537525</v>
      </c>
      <c r="L1347" s="44">
        <f t="shared" si="281"/>
        <v>0</v>
      </c>
      <c r="M1347" s="44">
        <f t="shared" si="282"/>
        <v>0.33376248720000001</v>
      </c>
      <c r="N1347" s="44">
        <f t="shared" si="283"/>
        <v>0.63928967759999999</v>
      </c>
      <c r="O1347" s="44">
        <f t="shared" si="284"/>
        <v>1.4269478351999998</v>
      </c>
      <c r="P1347" s="2">
        <v>290608</v>
      </c>
      <c r="Q1347" s="2">
        <v>16.583965020000001</v>
      </c>
      <c r="R1347" s="111">
        <v>0</v>
      </c>
      <c r="S1347" s="111">
        <v>0.13906770299999999</v>
      </c>
      <c r="T1347" s="111">
        <v>0.26637069899999999</v>
      </c>
      <c r="U1347" s="111">
        <v>0.59456159799999997</v>
      </c>
      <c r="V1347" s="110">
        <f t="shared" si="285"/>
        <v>0.10477877853955375</v>
      </c>
      <c r="W1347" s="110">
        <v>0.30387500000000001</v>
      </c>
      <c r="X1347" s="110">
        <v>0.266263472</v>
      </c>
      <c r="Y1347" s="110">
        <f t="shared" si="286"/>
        <v>0.25357167033049999</v>
      </c>
      <c r="Z1347" s="2" t="s">
        <v>532</v>
      </c>
      <c r="AA1347" s="2">
        <v>0.17499999999999999</v>
      </c>
      <c r="AB1347" s="2">
        <v>0.22500000000000001</v>
      </c>
      <c r="AC1347" s="110">
        <v>0.28475</v>
      </c>
      <c r="AD1347" s="44">
        <f t="shared" si="287"/>
        <v>0</v>
      </c>
      <c r="AE1347" s="44">
        <f t="shared" si="288"/>
        <v>0.5116578928776</v>
      </c>
      <c r="AF1347" s="44">
        <f t="shared" si="289"/>
        <v>1.2600399545495999</v>
      </c>
      <c r="AG1347" s="44">
        <f t="shared" si="290"/>
        <v>3.5593929496012313</v>
      </c>
      <c r="AH1347" s="44">
        <f t="shared" si="291"/>
        <v>4.8194329041508315</v>
      </c>
      <c r="AI1347" s="44">
        <v>61.851944443999997</v>
      </c>
      <c r="AJ1347" s="111">
        <f t="shared" si="292"/>
        <v>7.7918858452611581E-2</v>
      </c>
      <c r="AK1347" s="2">
        <f t="shared" si="293"/>
        <v>689</v>
      </c>
    </row>
    <row r="1348" spans="1:37">
      <c r="A1348" s="2">
        <v>3</v>
      </c>
      <c r="B1348" s="2" t="s">
        <v>67</v>
      </c>
      <c r="C1348" s="2" t="s">
        <v>27</v>
      </c>
      <c r="D1348" s="2" t="s">
        <v>409</v>
      </c>
      <c r="E1348" s="2" t="s">
        <v>1100</v>
      </c>
      <c r="F1348" s="2" t="s">
        <v>64</v>
      </c>
      <c r="H1348" s="2" t="s">
        <v>878</v>
      </c>
      <c r="I1348" s="2">
        <v>19185</v>
      </c>
      <c r="J1348" s="2">
        <v>3</v>
      </c>
      <c r="K1348" s="110">
        <f t="shared" si="280"/>
        <v>1.5637216575449569E-4</v>
      </c>
      <c r="L1348" s="44">
        <f t="shared" si="281"/>
        <v>0</v>
      </c>
      <c r="M1348" s="44">
        <f t="shared" si="282"/>
        <v>0</v>
      </c>
      <c r="N1348" s="44">
        <f t="shared" si="283"/>
        <v>2.349264705E-3</v>
      </c>
      <c r="O1348" s="44">
        <f t="shared" si="284"/>
        <v>1.2650735295E-2</v>
      </c>
      <c r="P1348" s="2">
        <v>1652324</v>
      </c>
      <c r="Q1348" s="2">
        <v>1.4932805E-2</v>
      </c>
      <c r="R1348" s="111">
        <v>0</v>
      </c>
      <c r="S1348" s="111">
        <v>0</v>
      </c>
      <c r="T1348" s="111">
        <v>0.156617647</v>
      </c>
      <c r="U1348" s="111">
        <v>0.84338235299999997</v>
      </c>
      <c r="V1348" s="110">
        <f t="shared" si="285"/>
        <v>1.5637216575449569E-4</v>
      </c>
      <c r="W1348" s="110">
        <v>0.32884375000000005</v>
      </c>
      <c r="X1348" s="110">
        <v>0.28166475200000002</v>
      </c>
      <c r="Y1348" s="110">
        <f t="shared" si="286"/>
        <v>0.28166475184218748</v>
      </c>
      <c r="Z1348" s="2" t="s">
        <v>532</v>
      </c>
      <c r="AA1348" s="2" t="s">
        <v>532</v>
      </c>
      <c r="AB1348" s="2">
        <v>0.22500000000000001</v>
      </c>
      <c r="AC1348" s="110">
        <v>0.29218749999999999</v>
      </c>
      <c r="AD1348" s="44">
        <f t="shared" si="287"/>
        <v>0</v>
      </c>
      <c r="AE1348" s="44">
        <f t="shared" si="288"/>
        <v>0</v>
      </c>
      <c r="AF1348" s="44">
        <f t="shared" si="289"/>
        <v>4.6304007335549995E-3</v>
      </c>
      <c r="AG1348" s="44">
        <f t="shared" si="290"/>
        <v>3.2380347658508432E-2</v>
      </c>
      <c r="AH1348" s="44">
        <f t="shared" si="291"/>
        <v>3.7010748392063433E-2</v>
      </c>
      <c r="AI1348" s="44">
        <v>61.851944443999997</v>
      </c>
      <c r="AJ1348" s="111">
        <f t="shared" si="292"/>
        <v>5.9837647344413748E-4</v>
      </c>
      <c r="AK1348" s="2">
        <f t="shared" si="293"/>
        <v>5</v>
      </c>
    </row>
    <row r="1349" spans="1:37">
      <c r="A1349" s="2">
        <v>295</v>
      </c>
      <c r="B1349" s="2" t="s">
        <v>346</v>
      </c>
      <c r="C1349" s="2" t="s">
        <v>27</v>
      </c>
      <c r="D1349" s="2" t="s">
        <v>409</v>
      </c>
      <c r="E1349" s="2" t="s">
        <v>1100</v>
      </c>
      <c r="F1349" s="2" t="s">
        <v>64</v>
      </c>
      <c r="H1349" s="2" t="s">
        <v>878</v>
      </c>
      <c r="I1349" s="2">
        <v>413</v>
      </c>
      <c r="J1349" s="2">
        <v>0</v>
      </c>
      <c r="K1349" s="110">
        <f t="shared" si="280"/>
        <v>0</v>
      </c>
      <c r="L1349" s="44">
        <f t="shared" si="281"/>
        <v>0</v>
      </c>
      <c r="M1349" s="44">
        <f t="shared" si="282"/>
        <v>0</v>
      </c>
      <c r="N1349" s="44">
        <f t="shared" si="283"/>
        <v>0</v>
      </c>
      <c r="O1349" s="44">
        <f t="shared" si="284"/>
        <v>0</v>
      </c>
      <c r="P1349" s="2">
        <v>1837438</v>
      </c>
      <c r="Q1349" s="2">
        <v>0</v>
      </c>
      <c r="R1349" s="111">
        <v>0</v>
      </c>
      <c r="S1349" s="111">
        <v>0</v>
      </c>
      <c r="T1349" s="111">
        <v>0</v>
      </c>
      <c r="U1349" s="111">
        <v>1</v>
      </c>
      <c r="V1349" s="110">
        <f t="shared" si="285"/>
        <v>0</v>
      </c>
      <c r="W1349" s="110">
        <v>0.30387500000000001</v>
      </c>
      <c r="X1349" s="110">
        <v>0.29643750000000002</v>
      </c>
      <c r="Y1349" s="110">
        <f t="shared" si="286"/>
        <v>0.29643750000000002</v>
      </c>
      <c r="Z1349" s="2" t="s">
        <v>532</v>
      </c>
      <c r="AA1349" s="2" t="s">
        <v>532</v>
      </c>
      <c r="AB1349" s="2" t="s">
        <v>532</v>
      </c>
      <c r="AC1349" s="110">
        <v>0.29643750000000002</v>
      </c>
      <c r="AD1349" s="44">
        <f t="shared" si="287"/>
        <v>0</v>
      </c>
      <c r="AE1349" s="44">
        <f t="shared" si="288"/>
        <v>0</v>
      </c>
      <c r="AF1349" s="44">
        <f t="shared" si="289"/>
        <v>0</v>
      </c>
      <c r="AG1349" s="44">
        <f t="shared" si="290"/>
        <v>0</v>
      </c>
      <c r="AH1349" s="44">
        <f t="shared" si="291"/>
        <v>0</v>
      </c>
      <c r="AI1349" s="44">
        <v>61.851944443999997</v>
      </c>
      <c r="AJ1349" s="111">
        <f t="shared" si="292"/>
        <v>0</v>
      </c>
      <c r="AK1349" s="2">
        <f t="shared" si="293"/>
        <v>0</v>
      </c>
    </row>
    <row r="1350" spans="1:37">
      <c r="A1350" s="2">
        <v>4</v>
      </c>
      <c r="B1350" s="2" t="s">
        <v>68</v>
      </c>
      <c r="C1350" s="2" t="s">
        <v>27</v>
      </c>
      <c r="D1350" s="2" t="s">
        <v>409</v>
      </c>
      <c r="E1350" s="2" t="s">
        <v>1100</v>
      </c>
      <c r="F1350" s="2" t="s">
        <v>64</v>
      </c>
      <c r="H1350" s="2" t="s">
        <v>878</v>
      </c>
      <c r="I1350" s="2">
        <v>9525</v>
      </c>
      <c r="J1350" s="2">
        <v>1</v>
      </c>
      <c r="K1350" s="110">
        <f t="shared" si="280"/>
        <v>1.0498687664041995E-4</v>
      </c>
      <c r="L1350" s="44">
        <f t="shared" si="281"/>
        <v>2.5136798900000003E-3</v>
      </c>
      <c r="M1350" s="44">
        <f t="shared" si="282"/>
        <v>5.5176128499999995E-4</v>
      </c>
      <c r="N1350" s="44">
        <f t="shared" si="283"/>
        <v>5.5749999999999994E-4</v>
      </c>
      <c r="O1350" s="44">
        <f t="shared" si="284"/>
        <v>1.3770588249999998E-3</v>
      </c>
      <c r="P1350" s="2">
        <v>559846</v>
      </c>
      <c r="Q1350" s="2">
        <v>8.9911220000000007E-3</v>
      </c>
      <c r="R1350" s="111">
        <v>0.50273597800000003</v>
      </c>
      <c r="S1350" s="111">
        <v>0.110352257</v>
      </c>
      <c r="T1350" s="111">
        <v>0.1115</v>
      </c>
      <c r="U1350" s="111">
        <v>0.27541176499999998</v>
      </c>
      <c r="V1350" s="110">
        <f t="shared" si="285"/>
        <v>4.0620657742782149E-5</v>
      </c>
      <c r="W1350" s="110">
        <v>0.36231249999999998</v>
      </c>
      <c r="X1350" s="110">
        <v>0.297027347</v>
      </c>
      <c r="Y1350" s="110">
        <f t="shared" si="286"/>
        <v>0.1845086178709375</v>
      </c>
      <c r="Z1350" s="2">
        <v>0.1</v>
      </c>
      <c r="AA1350" s="2">
        <v>0.17499999999999999</v>
      </c>
      <c r="AB1350" s="2">
        <v>0.22500000000000001</v>
      </c>
      <c r="AC1350" s="110">
        <v>0.32618750000000002</v>
      </c>
      <c r="AD1350" s="44">
        <f t="shared" si="287"/>
        <v>2.2019835836400007E-3</v>
      </c>
      <c r="AE1350" s="44">
        <f t="shared" si="288"/>
        <v>8.4585004990499993E-4</v>
      </c>
      <c r="AF1350" s="44">
        <f t="shared" si="289"/>
        <v>1.0988324999999998E-3</v>
      </c>
      <c r="AG1350" s="44">
        <f t="shared" si="290"/>
        <v>3.9348113292020622E-3</v>
      </c>
      <c r="AH1350" s="44">
        <f t="shared" si="291"/>
        <v>5.033643829202062E-3</v>
      </c>
      <c r="AI1350" s="44">
        <v>61.851944443999997</v>
      </c>
      <c r="AJ1350" s="111">
        <f t="shared" si="292"/>
        <v>8.1382143673097658E-5</v>
      </c>
      <c r="AK1350" s="2">
        <f t="shared" si="293"/>
        <v>1</v>
      </c>
    </row>
    <row r="1351" spans="1:37">
      <c r="A1351" s="2">
        <v>5</v>
      </c>
      <c r="B1351" s="2" t="s">
        <v>69</v>
      </c>
      <c r="C1351" s="2" t="s">
        <v>27</v>
      </c>
      <c r="D1351" s="2" t="s">
        <v>409</v>
      </c>
      <c r="E1351" s="2" t="s">
        <v>1100</v>
      </c>
      <c r="F1351" s="2" t="s">
        <v>64</v>
      </c>
      <c r="H1351" s="2" t="s">
        <v>878</v>
      </c>
      <c r="I1351" s="2">
        <v>16436</v>
      </c>
      <c r="J1351" s="2">
        <v>1046</v>
      </c>
      <c r="K1351" s="110">
        <f t="shared" ref="K1351:K1414" si="294">J1351/I1351</f>
        <v>6.3640788513020199E-2</v>
      </c>
      <c r="L1351" s="44">
        <f t="shared" ref="L1351:L1414" si="295">R1351*$J1351*$D$2/1000</f>
        <v>2.0470361994499999</v>
      </c>
      <c r="M1351" s="44">
        <f t="shared" ref="M1351:M1414" si="296">S1351*$J1351*$D$2/1000</f>
        <v>1.3296554829000002</v>
      </c>
      <c r="N1351" s="44">
        <f t="shared" ref="N1351:N1414" si="297">T1351*$J1351*$D$2/1000</f>
        <v>0.58461700442000009</v>
      </c>
      <c r="O1351" s="44">
        <f t="shared" ref="O1351:O1414" si="298">U1351*$J1351*$D$2/1000</f>
        <v>1.2686913132300002</v>
      </c>
      <c r="P1351" s="2">
        <v>1230756</v>
      </c>
      <c r="Q1351" s="2">
        <v>3.9152935649999998</v>
      </c>
      <c r="R1351" s="111">
        <v>0.39140271500000001</v>
      </c>
      <c r="S1351" s="111">
        <v>0.25423623000000001</v>
      </c>
      <c r="T1351" s="111">
        <v>0.111781454</v>
      </c>
      <c r="U1351" s="111">
        <v>0.24257960100000001</v>
      </c>
      <c r="V1351" s="110">
        <f t="shared" ref="V1351:V1414" si="299">K1351*(T1351+U1351)</f>
        <v>2.2551816958505722E-2</v>
      </c>
      <c r="W1351" s="110">
        <v>0.38515624999999998</v>
      </c>
      <c r="X1351" s="110">
        <v>0.296814089</v>
      </c>
      <c r="Y1351" s="110">
        <f t="shared" ref="Y1351:Y1414" si="300">SUMPRODUCT(R1351:U1351,Z1351:AC1351)</f>
        <v>0.18881096539240627</v>
      </c>
      <c r="Z1351" s="2">
        <v>0.1</v>
      </c>
      <c r="AA1351" s="2">
        <v>0.17499999999999999</v>
      </c>
      <c r="AB1351" s="2">
        <v>0.22500000000000001</v>
      </c>
      <c r="AC1351" s="110">
        <v>0.32990625000000001</v>
      </c>
      <c r="AD1351" s="44">
        <f t="shared" ref="AD1351:AD1414" si="301">IFERROR(L1351*Z1351*8760/1000,0)</f>
        <v>1.7932037107182</v>
      </c>
      <c r="AE1351" s="44">
        <f t="shared" ref="AE1351:AE1414" si="302">IFERROR(M1351*AA1351*8760/1000,0)</f>
        <v>2.0383618552857006</v>
      </c>
      <c r="AF1351" s="44">
        <f t="shared" ref="AF1351:AF1414" si="303">IFERROR(N1351*AB1351*8760/1000,0)</f>
        <v>1.1522801157118203</v>
      </c>
      <c r="AG1351" s="44">
        <f t="shared" ref="AG1351:AG1414" si="304">IFERROR(O1351*AC1351*8760/1000,0)</f>
        <v>3.6664909355442941</v>
      </c>
      <c r="AH1351" s="44">
        <f t="shared" ref="AH1351:AH1414" si="305">AF1351+AG1351</f>
        <v>4.8187710512561139</v>
      </c>
      <c r="AI1351" s="44">
        <v>61.851944443999997</v>
      </c>
      <c r="AJ1351" s="111">
        <f t="shared" ref="AJ1351:AJ1414" si="306">AH1351/AI1351</f>
        <v>7.7908157852967272E-2</v>
      </c>
      <c r="AK1351" s="2">
        <f t="shared" ref="AK1351:AK1414" si="307">ROUND((O1351+N1351)/0.003,0)</f>
        <v>618</v>
      </c>
    </row>
    <row r="1352" spans="1:37">
      <c r="A1352" s="2">
        <v>6</v>
      </c>
      <c r="B1352" s="2" t="s">
        <v>70</v>
      </c>
      <c r="C1352" s="2" t="s">
        <v>27</v>
      </c>
      <c r="D1352" s="2" t="s">
        <v>409</v>
      </c>
      <c r="E1352" s="2" t="s">
        <v>1100</v>
      </c>
      <c r="F1352" s="2" t="s">
        <v>64</v>
      </c>
      <c r="H1352" s="2" t="s">
        <v>878</v>
      </c>
      <c r="I1352" s="2">
        <v>11967</v>
      </c>
      <c r="J1352" s="2">
        <v>1887</v>
      </c>
      <c r="K1352" s="110">
        <f t="shared" si="294"/>
        <v>0.15768362998245175</v>
      </c>
      <c r="L1352" s="44">
        <f t="shared" si="295"/>
        <v>0</v>
      </c>
      <c r="M1352" s="44">
        <f t="shared" si="296"/>
        <v>2.3228382388200002</v>
      </c>
      <c r="N1352" s="44">
        <f t="shared" si="297"/>
        <v>3.89316176673</v>
      </c>
      <c r="O1352" s="44">
        <f t="shared" si="298"/>
        <v>3.2190000038849993</v>
      </c>
      <c r="P1352" s="2">
        <v>1451918</v>
      </c>
      <c r="Q1352" s="2">
        <v>10.774028522</v>
      </c>
      <c r="R1352" s="111">
        <v>0</v>
      </c>
      <c r="S1352" s="111">
        <v>0.24619377200000001</v>
      </c>
      <c r="T1352" s="111">
        <v>0.41262975800000001</v>
      </c>
      <c r="U1352" s="111">
        <v>0.34117647099999998</v>
      </c>
      <c r="V1352" s="110">
        <f t="shared" si="299"/>
        <v>0.1188629024921033</v>
      </c>
      <c r="W1352" s="110">
        <v>0.31981249999999994</v>
      </c>
      <c r="X1352" s="110">
        <v>0.251081363</v>
      </c>
      <c r="Y1352" s="110">
        <f t="shared" si="300"/>
        <v>0.23235060576637501</v>
      </c>
      <c r="Z1352" s="2" t="s">
        <v>532</v>
      </c>
      <c r="AA1352" s="2">
        <v>0.17499999999999999</v>
      </c>
      <c r="AB1352" s="2">
        <v>0.22500000000000001</v>
      </c>
      <c r="AC1352" s="110">
        <v>0.28262500000000002</v>
      </c>
      <c r="AD1352" s="44">
        <f t="shared" si="301"/>
        <v>0</v>
      </c>
      <c r="AE1352" s="44">
        <f t="shared" si="302"/>
        <v>3.5609110201110603</v>
      </c>
      <c r="AF1352" s="44">
        <f t="shared" si="303"/>
        <v>7.6734218422248306</v>
      </c>
      <c r="AG1352" s="44">
        <f t="shared" si="304"/>
        <v>7.9695841146184625</v>
      </c>
      <c r="AH1352" s="44">
        <f t="shared" si="305"/>
        <v>15.643005956843293</v>
      </c>
      <c r="AI1352" s="44">
        <v>61.851944443999997</v>
      </c>
      <c r="AJ1352" s="111">
        <f t="shared" si="306"/>
        <v>0.25291049614464878</v>
      </c>
      <c r="AK1352" s="2">
        <f t="shared" si="307"/>
        <v>2371</v>
      </c>
    </row>
    <row r="1353" spans="1:37">
      <c r="A1353" s="2">
        <v>7</v>
      </c>
      <c r="B1353" s="2" t="s">
        <v>71</v>
      </c>
      <c r="C1353" s="2" t="s">
        <v>27</v>
      </c>
      <c r="D1353" s="2" t="s">
        <v>409</v>
      </c>
      <c r="E1353" s="2" t="s">
        <v>1100</v>
      </c>
      <c r="F1353" s="2" t="s">
        <v>64</v>
      </c>
      <c r="H1353" s="2" t="s">
        <v>878</v>
      </c>
      <c r="I1353" s="2">
        <v>7155</v>
      </c>
      <c r="J1353" s="2">
        <v>0</v>
      </c>
      <c r="K1353" s="110">
        <f t="shared" si="294"/>
        <v>0</v>
      </c>
      <c r="L1353" s="44">
        <f t="shared" si="295"/>
        <v>0</v>
      </c>
      <c r="M1353" s="44">
        <f t="shared" si="296"/>
        <v>0</v>
      </c>
      <c r="N1353" s="44">
        <f t="shared" si="297"/>
        <v>0</v>
      </c>
      <c r="O1353" s="44">
        <f t="shared" si="298"/>
        <v>0</v>
      </c>
      <c r="P1353" s="2">
        <v>545074</v>
      </c>
      <c r="Q1353" s="2">
        <v>0</v>
      </c>
      <c r="R1353" s="111">
        <v>0.34463667799999997</v>
      </c>
      <c r="S1353" s="111">
        <v>0.13840830400000001</v>
      </c>
      <c r="T1353" s="111">
        <v>0.15368552299999999</v>
      </c>
      <c r="U1353" s="111">
        <v>0.36326949400000003</v>
      </c>
      <c r="V1353" s="110">
        <f t="shared" si="299"/>
        <v>0</v>
      </c>
      <c r="W1353" s="110">
        <v>0.37878124999999996</v>
      </c>
      <c r="X1353" s="110">
        <v>0.29498553100000002</v>
      </c>
      <c r="Y1353" s="110">
        <f t="shared" si="300"/>
        <v>0.2111793709930625</v>
      </c>
      <c r="Z1353" s="2">
        <v>0.1</v>
      </c>
      <c r="AA1353" s="2">
        <v>0.17499999999999999</v>
      </c>
      <c r="AB1353" s="2">
        <v>0.22500000000000001</v>
      </c>
      <c r="AC1353" s="110">
        <v>0.32459375000000001</v>
      </c>
      <c r="AD1353" s="44">
        <f t="shared" si="301"/>
        <v>0</v>
      </c>
      <c r="AE1353" s="44">
        <f t="shared" si="302"/>
        <v>0</v>
      </c>
      <c r="AF1353" s="44">
        <f t="shared" si="303"/>
        <v>0</v>
      </c>
      <c r="AG1353" s="44">
        <f t="shared" si="304"/>
        <v>0</v>
      </c>
      <c r="AH1353" s="44">
        <f t="shared" si="305"/>
        <v>0</v>
      </c>
      <c r="AI1353" s="44">
        <v>61.851944443999997</v>
      </c>
      <c r="AJ1353" s="111">
        <f t="shared" si="306"/>
        <v>0</v>
      </c>
      <c r="AK1353" s="2">
        <f t="shared" si="307"/>
        <v>0</v>
      </c>
    </row>
    <row r="1354" spans="1:37">
      <c r="A1354" s="2">
        <v>8</v>
      </c>
      <c r="B1354" s="2" t="s">
        <v>72</v>
      </c>
      <c r="C1354" s="2" t="s">
        <v>27</v>
      </c>
      <c r="D1354" s="2" t="s">
        <v>409</v>
      </c>
      <c r="E1354" s="2" t="s">
        <v>1100</v>
      </c>
      <c r="F1354" s="2" t="s">
        <v>64</v>
      </c>
      <c r="H1354" s="2" t="s">
        <v>878</v>
      </c>
      <c r="I1354" s="2">
        <v>12645</v>
      </c>
      <c r="J1354" s="193">
        <v>1</v>
      </c>
      <c r="K1354" s="110">
        <f t="shared" si="294"/>
        <v>7.9082641360221428E-5</v>
      </c>
      <c r="L1354" s="44">
        <f t="shared" si="295"/>
        <v>1.8893716599999999E-3</v>
      </c>
      <c r="M1354" s="44">
        <f t="shared" si="296"/>
        <v>7.44381845E-4</v>
      </c>
      <c r="N1354" s="44">
        <f t="shared" si="297"/>
        <v>7.5420168000000002E-4</v>
      </c>
      <c r="O1354" s="44">
        <f t="shared" si="298"/>
        <v>1.6120448200000002E-3</v>
      </c>
      <c r="P1354" s="2">
        <v>738455</v>
      </c>
      <c r="Q1354" s="193">
        <v>7.7630920000000001E-3</v>
      </c>
      <c r="R1354" s="111">
        <v>0.37787433199999998</v>
      </c>
      <c r="S1354" s="111">
        <v>0.14887636900000001</v>
      </c>
      <c r="T1354" s="111">
        <v>0.15084033599999999</v>
      </c>
      <c r="U1354" s="111">
        <v>0.32240896400000002</v>
      </c>
      <c r="V1354" s="110">
        <f t="shared" si="299"/>
        <v>3.7425804665875837E-5</v>
      </c>
      <c r="W1354" s="110">
        <v>0.35168749999999993</v>
      </c>
      <c r="X1354" s="110">
        <v>0.276563369</v>
      </c>
      <c r="Y1354" s="110">
        <f t="shared" si="300"/>
        <v>0.19472421873775</v>
      </c>
      <c r="Z1354" s="2">
        <v>0.1</v>
      </c>
      <c r="AA1354" s="2">
        <v>0.17499999999999999</v>
      </c>
      <c r="AB1354" s="2">
        <v>0.22500000000000001</v>
      </c>
      <c r="AC1354" s="110">
        <v>0.3006875</v>
      </c>
      <c r="AD1354" s="44">
        <f t="shared" si="301"/>
        <v>1.6550895741599999E-3</v>
      </c>
      <c r="AE1354" s="44">
        <f t="shared" si="302"/>
        <v>1.141137368385E-3</v>
      </c>
      <c r="AF1354" s="44">
        <f t="shared" si="303"/>
        <v>1.4865315112800002E-3</v>
      </c>
      <c r="AG1354" s="44">
        <f t="shared" si="304"/>
        <v>4.2461623268884507E-3</v>
      </c>
      <c r="AH1354" s="44">
        <f t="shared" si="305"/>
        <v>5.732693838168451E-3</v>
      </c>
      <c r="AI1354" s="44">
        <v>61.851944443999997</v>
      </c>
      <c r="AJ1354" s="111">
        <f t="shared" si="306"/>
        <v>9.268413288702286E-5</v>
      </c>
      <c r="AK1354" s="2">
        <f t="shared" si="307"/>
        <v>1</v>
      </c>
    </row>
    <row r="1355" spans="1:37">
      <c r="A1355" s="2">
        <v>9</v>
      </c>
      <c r="B1355" s="2" t="s">
        <v>73</v>
      </c>
      <c r="C1355" s="2" t="s">
        <v>27</v>
      </c>
      <c r="D1355" s="2" t="s">
        <v>409</v>
      </c>
      <c r="E1355" s="2" t="s">
        <v>1100</v>
      </c>
      <c r="F1355" s="2" t="s">
        <v>64</v>
      </c>
      <c r="H1355" s="2" t="s">
        <v>878</v>
      </c>
      <c r="I1355" s="2">
        <v>2592</v>
      </c>
      <c r="J1355" s="193">
        <v>1</v>
      </c>
      <c r="K1355" s="110">
        <f t="shared" si="294"/>
        <v>3.8580246913580245E-4</v>
      </c>
      <c r="L1355" s="44">
        <f t="shared" si="295"/>
        <v>1.6969649549999999E-3</v>
      </c>
      <c r="M1355" s="44">
        <f t="shared" si="296"/>
        <v>7.5093867500000005E-4</v>
      </c>
      <c r="N1355" s="44">
        <f t="shared" si="297"/>
        <v>8.8297872500000001E-4</v>
      </c>
      <c r="O1355" s="44">
        <f t="shared" si="298"/>
        <v>1.6691176449999999E-3</v>
      </c>
      <c r="P1355" s="2">
        <v>383657</v>
      </c>
      <c r="Q1355" s="193">
        <v>1.6258855999999999E-2</v>
      </c>
      <c r="R1355" s="111">
        <v>0.33939299099999998</v>
      </c>
      <c r="S1355" s="111">
        <v>0.15018773499999999</v>
      </c>
      <c r="T1355" s="111">
        <v>0.176595745</v>
      </c>
      <c r="U1355" s="111">
        <v>0.33382352900000001</v>
      </c>
      <c r="V1355" s="110">
        <f t="shared" si="299"/>
        <v>1.9692101620370368E-4</v>
      </c>
      <c r="W1355" s="110">
        <v>0.36178124999999994</v>
      </c>
      <c r="X1355" s="110">
        <v>0.279017821</v>
      </c>
      <c r="Y1355" s="110">
        <f t="shared" si="300"/>
        <v>0.20263822647334376</v>
      </c>
      <c r="Z1355" s="2">
        <v>0.1</v>
      </c>
      <c r="AA1355" s="2">
        <v>0.17499999999999999</v>
      </c>
      <c r="AB1355" s="2">
        <v>0.22500000000000001</v>
      </c>
      <c r="AC1355" s="110">
        <v>0.30759375</v>
      </c>
      <c r="AD1355" s="44">
        <f t="shared" si="301"/>
        <v>1.48654130058E-3</v>
      </c>
      <c r="AE1355" s="44">
        <f t="shared" si="302"/>
        <v>1.1511889887750003E-3</v>
      </c>
      <c r="AF1355" s="44">
        <f t="shared" si="303"/>
        <v>1.740351066975E-3</v>
      </c>
      <c r="AG1355" s="44">
        <f t="shared" si="304"/>
        <v>4.4974729632024559E-3</v>
      </c>
      <c r="AH1355" s="44">
        <f t="shared" si="305"/>
        <v>6.2378240301774555E-3</v>
      </c>
      <c r="AI1355" s="44">
        <v>61.851944443999997</v>
      </c>
      <c r="AJ1355" s="111">
        <f t="shared" si="306"/>
        <v>1.0085089622081495E-4</v>
      </c>
      <c r="AK1355" s="2">
        <f t="shared" si="307"/>
        <v>1</v>
      </c>
    </row>
    <row r="1356" spans="1:37">
      <c r="A1356" s="2">
        <v>296</v>
      </c>
      <c r="B1356" s="2" t="s">
        <v>347</v>
      </c>
      <c r="C1356" s="2" t="s">
        <v>26</v>
      </c>
      <c r="D1356" s="2" t="s">
        <v>410</v>
      </c>
      <c r="E1356" s="2" t="s">
        <v>1100</v>
      </c>
      <c r="F1356" s="2" t="s">
        <v>64</v>
      </c>
      <c r="H1356" s="2" t="s">
        <v>878</v>
      </c>
      <c r="I1356" s="2">
        <v>160</v>
      </c>
      <c r="J1356" s="193">
        <v>0</v>
      </c>
      <c r="K1356" s="110">
        <f t="shared" si="294"/>
        <v>0</v>
      </c>
      <c r="L1356" s="44">
        <f t="shared" si="295"/>
        <v>0</v>
      </c>
      <c r="M1356" s="44">
        <f t="shared" si="296"/>
        <v>0</v>
      </c>
      <c r="N1356" s="44">
        <f t="shared" si="297"/>
        <v>0</v>
      </c>
      <c r="O1356" s="44">
        <f t="shared" si="298"/>
        <v>0</v>
      </c>
      <c r="P1356" s="2">
        <v>1201285</v>
      </c>
      <c r="Q1356" s="193">
        <v>0</v>
      </c>
      <c r="R1356" s="111">
        <v>0.12740641699999999</v>
      </c>
      <c r="S1356" s="111">
        <v>0.70854129499999996</v>
      </c>
      <c r="T1356" s="111">
        <v>0.16405228799999999</v>
      </c>
      <c r="U1356" s="111">
        <v>0</v>
      </c>
      <c r="V1356" s="110">
        <f t="shared" si="299"/>
        <v>0</v>
      </c>
      <c r="W1356" s="110">
        <v>7.4999999999999997E-2</v>
      </c>
      <c r="X1356" s="110">
        <v>0.22500000000000001</v>
      </c>
      <c r="Y1356" s="110">
        <f t="shared" si="300"/>
        <v>0.17364713312499999</v>
      </c>
      <c r="Z1356" s="2">
        <v>0.1</v>
      </c>
      <c r="AA1356" s="2">
        <v>0.17499999999999999</v>
      </c>
      <c r="AB1356" s="2">
        <v>0.22500000000000001</v>
      </c>
      <c r="AC1356" s="110"/>
      <c r="AD1356" s="44">
        <f t="shared" si="301"/>
        <v>0</v>
      </c>
      <c r="AE1356" s="44">
        <f t="shared" si="302"/>
        <v>0</v>
      </c>
      <c r="AF1356" s="44">
        <f t="shared" si="303"/>
        <v>0</v>
      </c>
      <c r="AG1356" s="44">
        <f t="shared" si="304"/>
        <v>0</v>
      </c>
      <c r="AH1356" s="44">
        <f t="shared" si="305"/>
        <v>0</v>
      </c>
      <c r="AI1356" s="44">
        <v>81.848055556000006</v>
      </c>
      <c r="AJ1356" s="111">
        <f t="shared" si="306"/>
        <v>0</v>
      </c>
      <c r="AK1356" s="2">
        <f t="shared" si="307"/>
        <v>0</v>
      </c>
    </row>
    <row r="1357" spans="1:37">
      <c r="A1357" s="2">
        <v>10</v>
      </c>
      <c r="B1357" s="2" t="s">
        <v>74</v>
      </c>
      <c r="C1357" s="2" t="s">
        <v>26</v>
      </c>
      <c r="D1357" s="2" t="s">
        <v>410</v>
      </c>
      <c r="E1357" s="2" t="s">
        <v>1100</v>
      </c>
      <c r="F1357" s="2" t="s">
        <v>64</v>
      </c>
      <c r="H1357" s="2" t="s">
        <v>878</v>
      </c>
      <c r="I1357" s="2">
        <v>2886</v>
      </c>
      <c r="J1357" s="193">
        <v>75</v>
      </c>
      <c r="K1357" s="110">
        <f t="shared" si="294"/>
        <v>2.5987525987525989E-2</v>
      </c>
      <c r="L1357" s="44">
        <f t="shared" si="295"/>
        <v>0</v>
      </c>
      <c r="M1357" s="44">
        <f t="shared" si="296"/>
        <v>0</v>
      </c>
      <c r="N1357" s="44">
        <f t="shared" si="297"/>
        <v>0.375</v>
      </c>
      <c r="O1357" s="44">
        <f t="shared" si="298"/>
        <v>0</v>
      </c>
      <c r="P1357" s="2">
        <v>1828927</v>
      </c>
      <c r="Q1357" s="193">
        <v>0.4041304</v>
      </c>
      <c r="R1357" s="111">
        <v>0</v>
      </c>
      <c r="S1357" s="111">
        <v>0</v>
      </c>
      <c r="T1357" s="111">
        <v>1</v>
      </c>
      <c r="U1357" s="111">
        <v>0</v>
      </c>
      <c r="V1357" s="110">
        <f t="shared" si="299"/>
        <v>2.5987525987525989E-2</v>
      </c>
      <c r="W1357" s="110">
        <v>0.24862499999999998</v>
      </c>
      <c r="X1357" s="110">
        <v>0.22500000000000001</v>
      </c>
      <c r="Y1357" s="110">
        <f t="shared" si="300"/>
        <v>0.22500000000000001</v>
      </c>
      <c r="Z1357" s="2" t="s">
        <v>532</v>
      </c>
      <c r="AA1357" s="2" t="s">
        <v>532</v>
      </c>
      <c r="AB1357" s="2">
        <v>0.22500000000000001</v>
      </c>
      <c r="AC1357" s="110"/>
      <c r="AD1357" s="44">
        <f t="shared" si="301"/>
        <v>0</v>
      </c>
      <c r="AE1357" s="44">
        <f t="shared" si="302"/>
        <v>0</v>
      </c>
      <c r="AF1357" s="44">
        <f t="shared" si="303"/>
        <v>0.73912500000000003</v>
      </c>
      <c r="AG1357" s="44">
        <f t="shared" si="304"/>
        <v>0</v>
      </c>
      <c r="AH1357" s="44">
        <f t="shared" si="305"/>
        <v>0.73912500000000003</v>
      </c>
      <c r="AI1357" s="44">
        <v>81.848055556000006</v>
      </c>
      <c r="AJ1357" s="111">
        <f t="shared" si="306"/>
        <v>9.0304527698192496E-3</v>
      </c>
      <c r="AK1357" s="2">
        <f t="shared" si="307"/>
        <v>125</v>
      </c>
    </row>
    <row r="1358" spans="1:37">
      <c r="A1358" s="2">
        <v>11</v>
      </c>
      <c r="B1358" s="2" t="s">
        <v>75</v>
      </c>
      <c r="C1358" s="2" t="s">
        <v>26</v>
      </c>
      <c r="D1358" s="2" t="s">
        <v>410</v>
      </c>
      <c r="E1358" s="2" t="s">
        <v>1100</v>
      </c>
      <c r="F1358" s="2" t="s">
        <v>64</v>
      </c>
      <c r="H1358" s="2" t="s">
        <v>878</v>
      </c>
      <c r="I1358" s="2">
        <v>2440</v>
      </c>
      <c r="J1358" s="193">
        <v>129</v>
      </c>
      <c r="K1358" s="110">
        <f t="shared" si="294"/>
        <v>5.2868852459016395E-2</v>
      </c>
      <c r="L1358" s="44">
        <f t="shared" si="295"/>
        <v>0</v>
      </c>
      <c r="M1358" s="44">
        <f t="shared" si="296"/>
        <v>0</v>
      </c>
      <c r="N1358" s="44">
        <f t="shared" si="297"/>
        <v>0.64500000000000002</v>
      </c>
      <c r="O1358" s="44">
        <f t="shared" si="298"/>
        <v>0</v>
      </c>
      <c r="P1358" s="2">
        <v>866970</v>
      </c>
      <c r="Q1358" s="193">
        <v>1.466365618</v>
      </c>
      <c r="R1358" s="111">
        <v>0</v>
      </c>
      <c r="S1358" s="111">
        <v>0</v>
      </c>
      <c r="T1358" s="111">
        <v>1</v>
      </c>
      <c r="U1358" s="111">
        <v>0</v>
      </c>
      <c r="V1358" s="110">
        <f t="shared" si="299"/>
        <v>5.2868852459016395E-2</v>
      </c>
      <c r="W1358" s="110">
        <v>0.24862499999999998</v>
      </c>
      <c r="X1358" s="110">
        <v>0.22500000000000001</v>
      </c>
      <c r="Y1358" s="110">
        <f t="shared" si="300"/>
        <v>0.22500000000000001</v>
      </c>
      <c r="Z1358" s="2" t="s">
        <v>532</v>
      </c>
      <c r="AA1358" s="2" t="s">
        <v>532</v>
      </c>
      <c r="AB1358" s="2">
        <v>0.22500000000000001</v>
      </c>
      <c r="AC1358" s="110"/>
      <c r="AD1358" s="44">
        <f t="shared" si="301"/>
        <v>0</v>
      </c>
      <c r="AE1358" s="44">
        <f t="shared" si="302"/>
        <v>0</v>
      </c>
      <c r="AF1358" s="44">
        <f t="shared" si="303"/>
        <v>1.2712950000000001</v>
      </c>
      <c r="AG1358" s="44">
        <f t="shared" si="304"/>
        <v>0</v>
      </c>
      <c r="AH1358" s="44">
        <f t="shared" si="305"/>
        <v>1.2712950000000001</v>
      </c>
      <c r="AI1358" s="44">
        <v>81.848055556000006</v>
      </c>
      <c r="AJ1358" s="111">
        <f t="shared" si="306"/>
        <v>1.5532378764089109E-2</v>
      </c>
      <c r="AK1358" s="2">
        <f t="shared" si="307"/>
        <v>215</v>
      </c>
    </row>
    <row r="1359" spans="1:37">
      <c r="A1359" s="2">
        <v>12</v>
      </c>
      <c r="B1359" s="2" t="s">
        <v>76</v>
      </c>
      <c r="C1359" s="2" t="s">
        <v>26</v>
      </c>
      <c r="D1359" s="2" t="s">
        <v>410</v>
      </c>
      <c r="E1359" s="2" t="s">
        <v>1100</v>
      </c>
      <c r="F1359" s="2" t="s">
        <v>64</v>
      </c>
      <c r="H1359" s="2" t="s">
        <v>878</v>
      </c>
      <c r="I1359" s="2">
        <v>2996</v>
      </c>
      <c r="J1359" s="193">
        <v>137</v>
      </c>
      <c r="K1359" s="110">
        <f t="shared" si="294"/>
        <v>4.5727636849132176E-2</v>
      </c>
      <c r="L1359" s="44">
        <f t="shared" si="295"/>
        <v>0</v>
      </c>
      <c r="M1359" s="44">
        <f t="shared" si="296"/>
        <v>0</v>
      </c>
      <c r="N1359" s="44">
        <f t="shared" si="297"/>
        <v>0</v>
      </c>
      <c r="O1359" s="44">
        <f t="shared" si="298"/>
        <v>0.68500000000000005</v>
      </c>
      <c r="P1359" s="2">
        <v>1489084</v>
      </c>
      <c r="Q1359" s="193">
        <v>1.333071026</v>
      </c>
      <c r="R1359" s="111">
        <v>0</v>
      </c>
      <c r="S1359" s="111">
        <v>0</v>
      </c>
      <c r="T1359" s="111">
        <v>0</v>
      </c>
      <c r="U1359" s="111">
        <v>1</v>
      </c>
      <c r="V1359" s="110">
        <f t="shared" si="299"/>
        <v>4.5727636849132176E-2</v>
      </c>
      <c r="W1359" s="110">
        <v>0.37665624999999997</v>
      </c>
      <c r="X1359" s="110">
        <v>0.33080937500000002</v>
      </c>
      <c r="Y1359" s="110">
        <f t="shared" si="300"/>
        <v>0.33080937500000002</v>
      </c>
      <c r="Z1359" s="2" t="s">
        <v>532</v>
      </c>
      <c r="AA1359" s="2" t="s">
        <v>532</v>
      </c>
      <c r="AB1359" s="2" t="s">
        <v>532</v>
      </c>
      <c r="AC1359" s="110">
        <v>0.33080937500000002</v>
      </c>
      <c r="AD1359" s="44">
        <f t="shared" si="301"/>
        <v>0</v>
      </c>
      <c r="AE1359" s="44">
        <f t="shared" si="302"/>
        <v>0</v>
      </c>
      <c r="AF1359" s="44">
        <f t="shared" si="303"/>
        <v>0</v>
      </c>
      <c r="AG1359" s="44">
        <f t="shared" si="304"/>
        <v>1.9850547356250001</v>
      </c>
      <c r="AH1359" s="44">
        <f t="shared" si="305"/>
        <v>1.9850547356250001</v>
      </c>
      <c r="AI1359" s="44">
        <v>81.848055556000006</v>
      </c>
      <c r="AJ1359" s="111">
        <f t="shared" si="306"/>
        <v>2.4252924790214916E-2</v>
      </c>
      <c r="AK1359" s="2">
        <f t="shared" si="307"/>
        <v>228</v>
      </c>
    </row>
    <row r="1360" spans="1:37">
      <c r="A1360" s="2">
        <v>13</v>
      </c>
      <c r="B1360" s="2" t="s">
        <v>77</v>
      </c>
      <c r="C1360" s="2" t="s">
        <v>26</v>
      </c>
      <c r="D1360" s="2" t="s">
        <v>410</v>
      </c>
      <c r="E1360" s="2" t="s">
        <v>1100</v>
      </c>
      <c r="F1360" s="2" t="s">
        <v>64</v>
      </c>
      <c r="H1360" s="2" t="s">
        <v>878</v>
      </c>
      <c r="I1360" s="2">
        <v>2114</v>
      </c>
      <c r="J1360" s="2">
        <v>44</v>
      </c>
      <c r="K1360" s="110">
        <f t="shared" si="294"/>
        <v>2.0813623462630087E-2</v>
      </c>
      <c r="L1360" s="44">
        <f t="shared" si="295"/>
        <v>2.8029411739999999E-2</v>
      </c>
      <c r="M1360" s="44">
        <f t="shared" si="296"/>
        <v>0.15587908489999999</v>
      </c>
      <c r="N1360" s="44">
        <f t="shared" si="297"/>
        <v>3.6091503359999999E-2</v>
      </c>
      <c r="O1360" s="44">
        <f t="shared" si="298"/>
        <v>0</v>
      </c>
      <c r="P1360" s="2">
        <v>1122600</v>
      </c>
      <c r="Q1360" s="2">
        <v>6.3367497999999994E-2</v>
      </c>
      <c r="R1360" s="111">
        <v>0.12740641699999999</v>
      </c>
      <c r="S1360" s="111">
        <v>0.70854129499999996</v>
      </c>
      <c r="T1360" s="111">
        <v>0.16405228799999999</v>
      </c>
      <c r="U1360" s="111">
        <v>0</v>
      </c>
      <c r="V1360" s="110">
        <f t="shared" si="299"/>
        <v>3.4145225506149479E-3</v>
      </c>
      <c r="W1360" s="110">
        <v>0.22500000000000001</v>
      </c>
      <c r="X1360" s="110">
        <v>0.22500000000000001</v>
      </c>
      <c r="Y1360" s="110">
        <f t="shared" si="300"/>
        <v>0.17364713312499999</v>
      </c>
      <c r="Z1360" s="2">
        <v>0.1</v>
      </c>
      <c r="AA1360" s="2">
        <v>0.17499999999999999</v>
      </c>
      <c r="AB1360" s="2">
        <v>0.22500000000000001</v>
      </c>
      <c r="AC1360" s="110"/>
      <c r="AD1360" s="44">
        <f t="shared" si="301"/>
        <v>2.455376468424E-2</v>
      </c>
      <c r="AE1360" s="44">
        <f t="shared" si="302"/>
        <v>0.23896263715169996</v>
      </c>
      <c r="AF1360" s="44">
        <f t="shared" si="303"/>
        <v>7.1136353122560003E-2</v>
      </c>
      <c r="AG1360" s="44">
        <f t="shared" si="304"/>
        <v>0</v>
      </c>
      <c r="AH1360" s="44">
        <f t="shared" si="305"/>
        <v>7.1136353122560003E-2</v>
      </c>
      <c r="AI1360" s="44">
        <v>81.848055556000006</v>
      </c>
      <c r="AJ1360" s="111">
        <f t="shared" si="306"/>
        <v>8.6912697729134064E-4</v>
      </c>
      <c r="AK1360" s="2">
        <f t="shared" si="307"/>
        <v>12</v>
      </c>
    </row>
    <row r="1361" spans="1:37">
      <c r="A1361" s="2">
        <v>14</v>
      </c>
      <c r="B1361" s="2" t="s">
        <v>78</v>
      </c>
      <c r="C1361" s="2" t="s">
        <v>26</v>
      </c>
      <c r="D1361" s="2" t="s">
        <v>410</v>
      </c>
      <c r="E1361" s="2" t="s">
        <v>1100</v>
      </c>
      <c r="F1361" s="2" t="s">
        <v>64</v>
      </c>
      <c r="H1361" s="2" t="s">
        <v>878</v>
      </c>
      <c r="I1361" s="2">
        <v>3171</v>
      </c>
      <c r="J1361" s="2">
        <v>385</v>
      </c>
      <c r="K1361" s="110">
        <f t="shared" si="294"/>
        <v>0.12141280353200883</v>
      </c>
      <c r="L1361" s="44">
        <f t="shared" si="295"/>
        <v>0</v>
      </c>
      <c r="M1361" s="44">
        <f t="shared" si="296"/>
        <v>0</v>
      </c>
      <c r="N1361" s="44">
        <f t="shared" si="297"/>
        <v>0.41027080324999998</v>
      </c>
      <c r="O1361" s="44">
        <f t="shared" si="298"/>
        <v>1.5147291967500001</v>
      </c>
      <c r="P1361" s="2">
        <v>1184418</v>
      </c>
      <c r="Q1361" s="2">
        <v>3.9654624219999999</v>
      </c>
      <c r="R1361" s="111">
        <v>0</v>
      </c>
      <c r="S1361" s="111">
        <v>0</v>
      </c>
      <c r="T1361" s="111">
        <v>0.21312769000000001</v>
      </c>
      <c r="U1361" s="111">
        <v>0.78687231000000002</v>
      </c>
      <c r="V1361" s="110">
        <f t="shared" si="299"/>
        <v>0.12141280353200883</v>
      </c>
      <c r="W1361" s="110">
        <v>0.31290625</v>
      </c>
      <c r="X1361" s="110">
        <v>0.278524881</v>
      </c>
      <c r="Y1361" s="110">
        <f t="shared" si="300"/>
        <v>0.27852488085683152</v>
      </c>
      <c r="Z1361" s="2" t="s">
        <v>532</v>
      </c>
      <c r="AA1361" s="2" t="s">
        <v>532</v>
      </c>
      <c r="AB1361" s="2">
        <v>0.22500000000000001</v>
      </c>
      <c r="AC1361" s="110">
        <v>0.29302232099999997</v>
      </c>
      <c r="AD1361" s="44">
        <f t="shared" si="301"/>
        <v>0</v>
      </c>
      <c r="AE1361" s="44">
        <f t="shared" si="302"/>
        <v>0</v>
      </c>
      <c r="AF1361" s="44">
        <f t="shared" si="303"/>
        <v>0.80864375320574999</v>
      </c>
      <c r="AG1361" s="44">
        <f t="shared" si="304"/>
        <v>3.8881213126829999</v>
      </c>
      <c r="AH1361" s="44">
        <f t="shared" si="305"/>
        <v>4.6967650658887496</v>
      </c>
      <c r="AI1361" s="44">
        <v>81.848055556000006</v>
      </c>
      <c r="AJ1361" s="111">
        <f t="shared" si="306"/>
        <v>5.73839541328535E-2</v>
      </c>
      <c r="AK1361" s="2">
        <f t="shared" si="307"/>
        <v>642</v>
      </c>
    </row>
    <row r="1362" spans="1:37">
      <c r="A1362" s="2">
        <v>15</v>
      </c>
      <c r="B1362" s="2" t="s">
        <v>79</v>
      </c>
      <c r="C1362" s="2" t="s">
        <v>26</v>
      </c>
      <c r="D1362" s="2" t="s">
        <v>410</v>
      </c>
      <c r="E1362" s="2" t="s">
        <v>1100</v>
      </c>
      <c r="F1362" s="2" t="s">
        <v>64</v>
      </c>
      <c r="H1362" s="2" t="s">
        <v>878</v>
      </c>
      <c r="I1362" s="2">
        <v>1083</v>
      </c>
      <c r="J1362" s="2">
        <v>241</v>
      </c>
      <c r="K1362" s="110">
        <f t="shared" si="294"/>
        <v>0.22253000923361035</v>
      </c>
      <c r="L1362" s="44">
        <f t="shared" si="295"/>
        <v>0.15352473248499998</v>
      </c>
      <c r="M1362" s="44">
        <f t="shared" si="296"/>
        <v>0.8537922604749999</v>
      </c>
      <c r="N1362" s="44">
        <f t="shared" si="297"/>
        <v>0.19768300703999997</v>
      </c>
      <c r="O1362" s="44">
        <f t="shared" si="298"/>
        <v>0</v>
      </c>
      <c r="P1362" s="2">
        <v>397745</v>
      </c>
      <c r="Q1362" s="2">
        <v>0.97960554099999997</v>
      </c>
      <c r="R1362" s="111">
        <v>0.12740641699999999</v>
      </c>
      <c r="S1362" s="111">
        <v>0.70854129499999996</v>
      </c>
      <c r="T1362" s="111">
        <v>0.16405228799999999</v>
      </c>
      <c r="U1362" s="111">
        <v>0</v>
      </c>
      <c r="V1362" s="110">
        <f t="shared" si="299"/>
        <v>3.65065571634349E-2</v>
      </c>
      <c r="W1362" s="110">
        <v>0.22500000000000001</v>
      </c>
      <c r="X1362" s="110">
        <v>0.22500000000000001</v>
      </c>
      <c r="Y1362" s="110">
        <f t="shared" si="300"/>
        <v>0.17364713312499999</v>
      </c>
      <c r="Z1362" s="2">
        <v>0.1</v>
      </c>
      <c r="AA1362" s="2">
        <v>0.17499999999999999</v>
      </c>
      <c r="AB1362" s="2">
        <v>0.22500000000000001</v>
      </c>
      <c r="AC1362" s="110"/>
      <c r="AD1362" s="44">
        <f t="shared" si="301"/>
        <v>0.13448766565685996</v>
      </c>
      <c r="AE1362" s="44">
        <f t="shared" si="302"/>
        <v>1.3088635353081748</v>
      </c>
      <c r="AF1362" s="44">
        <f t="shared" si="303"/>
        <v>0.38963320687583997</v>
      </c>
      <c r="AG1362" s="44">
        <f t="shared" si="304"/>
        <v>0</v>
      </c>
      <c r="AH1362" s="44">
        <f t="shared" si="305"/>
        <v>0.38963320687583997</v>
      </c>
      <c r="AI1362" s="44">
        <v>81.848055556000006</v>
      </c>
      <c r="AJ1362" s="111">
        <f t="shared" si="306"/>
        <v>4.7604454892548427E-3</v>
      </c>
      <c r="AK1362" s="2">
        <f t="shared" si="307"/>
        <v>66</v>
      </c>
    </row>
    <row r="1363" spans="1:37">
      <c r="A1363" s="2">
        <v>16</v>
      </c>
      <c r="B1363" s="2" t="s">
        <v>80</v>
      </c>
      <c r="C1363" s="2" t="s">
        <v>26</v>
      </c>
      <c r="D1363" s="2" t="s">
        <v>410</v>
      </c>
      <c r="E1363" s="2" t="s">
        <v>1100</v>
      </c>
      <c r="F1363" s="2" t="s">
        <v>64</v>
      </c>
      <c r="H1363" s="2" t="s">
        <v>878</v>
      </c>
      <c r="I1363" s="2">
        <v>3830</v>
      </c>
      <c r="J1363" s="2">
        <v>900</v>
      </c>
      <c r="K1363" s="110">
        <f t="shared" si="294"/>
        <v>0.2349869451697128</v>
      </c>
      <c r="L1363" s="44">
        <f t="shared" si="295"/>
        <v>0</v>
      </c>
      <c r="M1363" s="44">
        <f t="shared" si="296"/>
        <v>2.1398481990000002</v>
      </c>
      <c r="N1363" s="44">
        <f t="shared" si="297"/>
        <v>2.3601518009999998</v>
      </c>
      <c r="O1363" s="44">
        <f t="shared" si="298"/>
        <v>0</v>
      </c>
      <c r="P1363" s="2">
        <v>1341267</v>
      </c>
      <c r="Q1363" s="2">
        <v>3.468257404</v>
      </c>
      <c r="R1363" s="111">
        <v>0</v>
      </c>
      <c r="S1363" s="111">
        <v>0.47552182199999998</v>
      </c>
      <c r="T1363" s="111">
        <v>0.52447817799999996</v>
      </c>
      <c r="U1363" s="111">
        <v>0</v>
      </c>
      <c r="V1363" s="110">
        <f t="shared" si="299"/>
        <v>0.12324552485639687</v>
      </c>
      <c r="W1363" s="110">
        <v>0.22500000000000001</v>
      </c>
      <c r="X1363" s="110">
        <v>0.22500000000000001</v>
      </c>
      <c r="Y1363" s="110">
        <f t="shared" si="300"/>
        <v>0.2012239089</v>
      </c>
      <c r="Z1363" s="2" t="s">
        <v>532</v>
      </c>
      <c r="AA1363" s="2">
        <v>0.17499999999999999</v>
      </c>
      <c r="AB1363" s="2">
        <v>0.22500000000000001</v>
      </c>
      <c r="AC1363" s="110"/>
      <c r="AD1363" s="44">
        <f t="shared" si="301"/>
        <v>0</v>
      </c>
      <c r="AE1363" s="44">
        <f t="shared" si="302"/>
        <v>3.2803872890669998</v>
      </c>
      <c r="AF1363" s="44">
        <f t="shared" si="303"/>
        <v>4.6518591997709997</v>
      </c>
      <c r="AG1363" s="44">
        <f t="shared" si="304"/>
        <v>0</v>
      </c>
      <c r="AH1363" s="44">
        <f t="shared" si="305"/>
        <v>4.6518591997709997</v>
      </c>
      <c r="AI1363" s="44">
        <v>81.848055556000006</v>
      </c>
      <c r="AJ1363" s="111">
        <f t="shared" si="306"/>
        <v>5.6835304982758232E-2</v>
      </c>
      <c r="AK1363" s="2">
        <f t="shared" si="307"/>
        <v>787</v>
      </c>
    </row>
    <row r="1364" spans="1:37">
      <c r="A1364" s="2">
        <v>17</v>
      </c>
      <c r="B1364" s="2" t="s">
        <v>81</v>
      </c>
      <c r="C1364" s="2" t="s">
        <v>26</v>
      </c>
      <c r="D1364" s="2" t="s">
        <v>410</v>
      </c>
      <c r="E1364" s="2" t="s">
        <v>1100</v>
      </c>
      <c r="F1364" s="2" t="s">
        <v>64</v>
      </c>
      <c r="H1364" s="2" t="s">
        <v>878</v>
      </c>
      <c r="I1364" s="2">
        <v>3840</v>
      </c>
      <c r="J1364" s="2">
        <v>531</v>
      </c>
      <c r="K1364" s="110">
        <f t="shared" si="294"/>
        <v>0.13828124999999999</v>
      </c>
      <c r="L1364" s="44">
        <f t="shared" si="295"/>
        <v>0.33826403713499997</v>
      </c>
      <c r="M1364" s="44">
        <f t="shared" si="296"/>
        <v>1.881177138225</v>
      </c>
      <c r="N1364" s="44">
        <f t="shared" si="297"/>
        <v>0.43555882464000001</v>
      </c>
      <c r="O1364" s="44">
        <f t="shared" si="298"/>
        <v>0</v>
      </c>
      <c r="P1364" s="2">
        <v>1103490</v>
      </c>
      <c r="Q1364" s="2">
        <v>0.77797391999999999</v>
      </c>
      <c r="R1364" s="111">
        <v>0.12740641699999999</v>
      </c>
      <c r="S1364" s="111">
        <v>0.70854129499999996</v>
      </c>
      <c r="T1364" s="111">
        <v>0.16405228799999999</v>
      </c>
      <c r="U1364" s="111">
        <v>0</v>
      </c>
      <c r="V1364" s="110">
        <f t="shared" si="299"/>
        <v>2.2685355449999996E-2</v>
      </c>
      <c r="W1364" s="110">
        <v>0.22500000000000001</v>
      </c>
      <c r="X1364" s="110">
        <v>0.22500000000000001</v>
      </c>
      <c r="Y1364" s="110">
        <f t="shared" si="300"/>
        <v>0.17364713312499999</v>
      </c>
      <c r="Z1364" s="2">
        <v>0.1</v>
      </c>
      <c r="AA1364" s="2">
        <v>0.17499999999999999</v>
      </c>
      <c r="AB1364" s="2">
        <v>0.22500000000000001</v>
      </c>
      <c r="AC1364" s="110"/>
      <c r="AD1364" s="44">
        <f t="shared" si="301"/>
        <v>0.29631929653025996</v>
      </c>
      <c r="AE1364" s="44">
        <f t="shared" si="302"/>
        <v>2.8838445528989252</v>
      </c>
      <c r="AF1364" s="44">
        <f t="shared" si="303"/>
        <v>0.85848644336544</v>
      </c>
      <c r="AG1364" s="44">
        <f t="shared" si="304"/>
        <v>0</v>
      </c>
      <c r="AH1364" s="44">
        <f t="shared" si="305"/>
        <v>0.85848644336544</v>
      </c>
      <c r="AI1364" s="44">
        <v>81.848055556000006</v>
      </c>
      <c r="AJ1364" s="111">
        <f t="shared" si="306"/>
        <v>1.0488782385038678E-2</v>
      </c>
      <c r="AK1364" s="2">
        <f t="shared" si="307"/>
        <v>145</v>
      </c>
    </row>
    <row r="1365" spans="1:37">
      <c r="A1365" s="2">
        <v>18</v>
      </c>
      <c r="B1365" s="2" t="s">
        <v>82</v>
      </c>
      <c r="C1365" s="2" t="s">
        <v>26</v>
      </c>
      <c r="D1365" s="2" t="s">
        <v>410</v>
      </c>
      <c r="E1365" s="2" t="s">
        <v>1100</v>
      </c>
      <c r="F1365" s="2" t="s">
        <v>64</v>
      </c>
      <c r="H1365" s="2" t="s">
        <v>878</v>
      </c>
      <c r="I1365" s="2">
        <v>4453</v>
      </c>
      <c r="J1365" s="2">
        <v>644</v>
      </c>
      <c r="K1365" s="110">
        <f t="shared" si="294"/>
        <v>0.14462160341342914</v>
      </c>
      <c r="L1365" s="44">
        <f t="shared" si="295"/>
        <v>0</v>
      </c>
      <c r="M1365" s="44">
        <f t="shared" si="296"/>
        <v>2.5307516326399999</v>
      </c>
      <c r="N1365" s="44">
        <f t="shared" si="297"/>
        <v>0.68924836735999995</v>
      </c>
      <c r="O1365" s="44">
        <f t="shared" si="298"/>
        <v>0</v>
      </c>
      <c r="P1365" s="2">
        <v>283257</v>
      </c>
      <c r="Q1365" s="2">
        <v>4.7960280930000003</v>
      </c>
      <c r="R1365" s="111">
        <v>0</v>
      </c>
      <c r="S1365" s="111">
        <v>0.78594771200000002</v>
      </c>
      <c r="T1365" s="111">
        <v>0.21405228800000001</v>
      </c>
      <c r="U1365" s="111">
        <v>0</v>
      </c>
      <c r="V1365" s="110">
        <f t="shared" si="299"/>
        <v>3.0956585104873119E-2</v>
      </c>
      <c r="W1365" s="110">
        <v>0.22500000000000001</v>
      </c>
      <c r="X1365" s="110">
        <v>0.22500000000000001</v>
      </c>
      <c r="Y1365" s="110">
        <f t="shared" si="300"/>
        <v>0.18570261439999999</v>
      </c>
      <c r="Z1365" s="2" t="s">
        <v>532</v>
      </c>
      <c r="AA1365" s="2">
        <v>0.17499999999999999</v>
      </c>
      <c r="AB1365" s="2">
        <v>0.22500000000000001</v>
      </c>
      <c r="AC1365" s="110"/>
      <c r="AD1365" s="44">
        <f t="shared" si="301"/>
        <v>0</v>
      </c>
      <c r="AE1365" s="44">
        <f t="shared" si="302"/>
        <v>3.8796422528371193</v>
      </c>
      <c r="AF1365" s="44">
        <f t="shared" si="303"/>
        <v>1.3585085320665597</v>
      </c>
      <c r="AG1365" s="44">
        <f t="shared" si="304"/>
        <v>0</v>
      </c>
      <c r="AH1365" s="44">
        <f t="shared" si="305"/>
        <v>1.3585085320665597</v>
      </c>
      <c r="AI1365" s="44">
        <v>81.848055556000006</v>
      </c>
      <c r="AJ1365" s="111">
        <f t="shared" si="306"/>
        <v>1.6597932874985351E-2</v>
      </c>
      <c r="AK1365" s="2">
        <f t="shared" si="307"/>
        <v>230</v>
      </c>
    </row>
    <row r="1366" spans="1:37">
      <c r="A1366" s="2">
        <v>19</v>
      </c>
      <c r="B1366" s="2" t="s">
        <v>83</v>
      </c>
      <c r="C1366" s="2" t="s">
        <v>26</v>
      </c>
      <c r="D1366" s="2" t="s">
        <v>410</v>
      </c>
      <c r="E1366" s="2" t="s">
        <v>1100</v>
      </c>
      <c r="F1366" s="2" t="s">
        <v>64</v>
      </c>
      <c r="H1366" s="2" t="s">
        <v>878</v>
      </c>
      <c r="I1366" s="2">
        <v>3681</v>
      </c>
      <c r="J1366" s="193">
        <v>817</v>
      </c>
      <c r="K1366" s="110">
        <f t="shared" si="294"/>
        <v>0.2219505569138821</v>
      </c>
      <c r="L1366" s="44">
        <f t="shared" si="295"/>
        <v>0.52864706002500006</v>
      </c>
      <c r="M1366" s="44">
        <f t="shared" si="296"/>
        <v>2.775397060025</v>
      </c>
      <c r="N1366" s="44">
        <f t="shared" si="297"/>
        <v>0.78095588403499983</v>
      </c>
      <c r="O1366" s="44">
        <f t="shared" si="298"/>
        <v>0</v>
      </c>
      <c r="P1366" s="2">
        <v>492074</v>
      </c>
      <c r="Q1366" s="193">
        <v>3.1281149670000001</v>
      </c>
      <c r="R1366" s="111">
        <v>0.12941176500000001</v>
      </c>
      <c r="S1366" s="111">
        <v>0.679411765</v>
      </c>
      <c r="T1366" s="111">
        <v>0.19117647099999999</v>
      </c>
      <c r="U1366" s="111">
        <v>0</v>
      </c>
      <c r="V1366" s="110">
        <f t="shared" si="299"/>
        <v>4.2431724207280627E-2</v>
      </c>
      <c r="W1366" s="110">
        <v>0.22500000000000001</v>
      </c>
      <c r="X1366" s="110">
        <v>0.22500000000000001</v>
      </c>
      <c r="Y1366" s="110">
        <f t="shared" si="300"/>
        <v>0.17485294135000001</v>
      </c>
      <c r="Z1366" s="2">
        <v>0.1</v>
      </c>
      <c r="AA1366" s="2">
        <v>0.17499999999999999</v>
      </c>
      <c r="AB1366" s="2">
        <v>0.22500000000000001</v>
      </c>
      <c r="AC1366" s="110"/>
      <c r="AD1366" s="44">
        <f t="shared" si="301"/>
        <v>0.4630948245819001</v>
      </c>
      <c r="AE1366" s="44">
        <f t="shared" si="302"/>
        <v>4.2546836930183245</v>
      </c>
      <c r="AF1366" s="44">
        <f t="shared" si="303"/>
        <v>1.5392640474329846</v>
      </c>
      <c r="AG1366" s="44">
        <f t="shared" si="304"/>
        <v>0</v>
      </c>
      <c r="AH1366" s="44">
        <f t="shared" si="305"/>
        <v>1.5392640474329846</v>
      </c>
      <c r="AI1366" s="44">
        <v>81.848055556000006</v>
      </c>
      <c r="AJ1366" s="111">
        <f t="shared" si="306"/>
        <v>1.8806360602908009E-2</v>
      </c>
      <c r="AK1366" s="2">
        <f t="shared" si="307"/>
        <v>260</v>
      </c>
    </row>
    <row r="1367" spans="1:37">
      <c r="A1367" s="2">
        <v>20</v>
      </c>
      <c r="B1367" s="2" t="s">
        <v>84</v>
      </c>
      <c r="C1367" s="2" t="s">
        <v>25</v>
      </c>
      <c r="D1367" s="2" t="s">
        <v>411</v>
      </c>
      <c r="E1367" s="2" t="s">
        <v>1100</v>
      </c>
      <c r="F1367" s="2" t="s">
        <v>64</v>
      </c>
      <c r="H1367" s="2" t="s">
        <v>878</v>
      </c>
      <c r="I1367" s="2">
        <v>19080</v>
      </c>
      <c r="J1367" s="193">
        <v>11518</v>
      </c>
      <c r="K1367" s="110">
        <f t="shared" si="294"/>
        <v>0.60366876310272533</v>
      </c>
      <c r="L1367" s="44">
        <f t="shared" si="295"/>
        <v>8.6469691278099994</v>
      </c>
      <c r="M1367" s="44">
        <f t="shared" si="296"/>
        <v>39.957700337879999</v>
      </c>
      <c r="N1367" s="44">
        <f t="shared" si="297"/>
        <v>8.9853305343100001</v>
      </c>
      <c r="O1367" s="44">
        <f t="shared" si="298"/>
        <v>0</v>
      </c>
      <c r="P1367" s="2">
        <v>783909</v>
      </c>
      <c r="Q1367" s="193">
        <v>18.943715299000001</v>
      </c>
      <c r="R1367" s="111">
        <v>0.150147059</v>
      </c>
      <c r="S1367" s="111">
        <v>0.693830532</v>
      </c>
      <c r="T1367" s="111">
        <v>0.156022409</v>
      </c>
      <c r="U1367" s="111">
        <v>0</v>
      </c>
      <c r="V1367" s="110">
        <f t="shared" si="299"/>
        <v>9.4185854657337517E-2</v>
      </c>
      <c r="W1367" s="110">
        <v>0.22500000000000001</v>
      </c>
      <c r="X1367" s="110">
        <v>0.22500000000000001</v>
      </c>
      <c r="Y1367" s="110">
        <f t="shared" si="300"/>
        <v>0.17154009102500001</v>
      </c>
      <c r="Z1367" s="2">
        <v>0.1</v>
      </c>
      <c r="AA1367" s="2">
        <v>0.17499999999999999</v>
      </c>
      <c r="AB1367" s="2">
        <v>0.22500000000000001</v>
      </c>
      <c r="AC1367" s="110"/>
      <c r="AD1367" s="44">
        <f t="shared" si="301"/>
        <v>7.5747449559615605</v>
      </c>
      <c r="AE1367" s="44">
        <f t="shared" si="302"/>
        <v>61.255154617970028</v>
      </c>
      <c r="AF1367" s="44">
        <f t="shared" si="303"/>
        <v>17.710086483125007</v>
      </c>
      <c r="AG1367" s="44">
        <f t="shared" si="304"/>
        <v>0</v>
      </c>
      <c r="AH1367" s="44">
        <f t="shared" si="305"/>
        <v>17.710086483125007</v>
      </c>
      <c r="AI1367" s="44">
        <v>28.898055555999999</v>
      </c>
      <c r="AJ1367" s="111">
        <f t="shared" si="306"/>
        <v>0.61284699411022914</v>
      </c>
      <c r="AK1367" s="2">
        <f t="shared" si="307"/>
        <v>2995</v>
      </c>
    </row>
    <row r="1368" spans="1:37">
      <c r="A1368" s="2">
        <v>21</v>
      </c>
      <c r="B1368" s="2" t="s">
        <v>85</v>
      </c>
      <c r="C1368" s="2" t="s">
        <v>25</v>
      </c>
      <c r="D1368" s="2" t="s">
        <v>411</v>
      </c>
      <c r="E1368" s="2" t="s">
        <v>1100</v>
      </c>
      <c r="F1368" s="2" t="s">
        <v>64</v>
      </c>
      <c r="H1368" s="2" t="s">
        <v>878</v>
      </c>
      <c r="I1368" s="2">
        <v>14834</v>
      </c>
      <c r="J1368" s="193">
        <v>8564</v>
      </c>
      <c r="K1368" s="110">
        <f t="shared" si="294"/>
        <v>0.57732236753404342</v>
      </c>
      <c r="L1368" s="44">
        <f t="shared" si="295"/>
        <v>6.3314064356599999</v>
      </c>
      <c r="M1368" s="44">
        <f t="shared" si="296"/>
        <v>27.269699474399999</v>
      </c>
      <c r="N1368" s="44">
        <f t="shared" si="297"/>
        <v>9.2188941327600009</v>
      </c>
      <c r="O1368" s="44">
        <f t="shared" si="298"/>
        <v>0</v>
      </c>
      <c r="P1368" s="2">
        <v>815441</v>
      </c>
      <c r="Q1368" s="193">
        <v>17.844062249</v>
      </c>
      <c r="R1368" s="111">
        <v>0.14786096300000001</v>
      </c>
      <c r="S1368" s="111">
        <v>0.63684492000000004</v>
      </c>
      <c r="T1368" s="111">
        <v>0.21529411800000001</v>
      </c>
      <c r="U1368" s="111">
        <v>0</v>
      </c>
      <c r="V1368" s="110">
        <f t="shared" si="299"/>
        <v>0.12429410991991371</v>
      </c>
      <c r="W1368" s="110">
        <v>0.22500000000000001</v>
      </c>
      <c r="X1368" s="110">
        <v>0.22500000000000001</v>
      </c>
      <c r="Y1368" s="110">
        <f t="shared" si="300"/>
        <v>0.17467513385</v>
      </c>
      <c r="Z1368" s="2">
        <v>0.1</v>
      </c>
      <c r="AA1368" s="2">
        <v>0.17499999999999999</v>
      </c>
      <c r="AB1368" s="2">
        <v>0.22500000000000001</v>
      </c>
      <c r="AC1368" s="110"/>
      <c r="AD1368" s="44">
        <f t="shared" si="301"/>
        <v>5.5463120376381605</v>
      </c>
      <c r="AE1368" s="44">
        <f t="shared" si="302"/>
        <v>41.804449294255193</v>
      </c>
      <c r="AF1368" s="44">
        <f t="shared" si="303"/>
        <v>18.170440335669962</v>
      </c>
      <c r="AG1368" s="44">
        <f t="shared" si="304"/>
        <v>0</v>
      </c>
      <c r="AH1368" s="44">
        <f t="shared" si="305"/>
        <v>18.170440335669962</v>
      </c>
      <c r="AI1368" s="44">
        <v>28.898055555999999</v>
      </c>
      <c r="AJ1368" s="111">
        <f t="shared" si="306"/>
        <v>0.62877726497751507</v>
      </c>
      <c r="AK1368" s="2">
        <f t="shared" si="307"/>
        <v>3073</v>
      </c>
    </row>
    <row r="1369" spans="1:37">
      <c r="A1369" s="2">
        <v>22</v>
      </c>
      <c r="B1369" s="2" t="s">
        <v>86</v>
      </c>
      <c r="C1369" s="2" t="s">
        <v>25</v>
      </c>
      <c r="D1369" s="2" t="s">
        <v>411</v>
      </c>
      <c r="E1369" s="2" t="s">
        <v>1100</v>
      </c>
      <c r="F1369" s="2" t="s">
        <v>64</v>
      </c>
      <c r="H1369" s="2" t="s">
        <v>878</v>
      </c>
      <c r="I1369" s="2">
        <v>14570</v>
      </c>
      <c r="J1369" s="2">
        <v>8857</v>
      </c>
      <c r="K1369" s="110">
        <f t="shared" si="294"/>
        <v>0.60789293067947836</v>
      </c>
      <c r="L1369" s="44">
        <f t="shared" si="295"/>
        <v>0</v>
      </c>
      <c r="M1369" s="44">
        <f t="shared" si="296"/>
        <v>16.122837824319998</v>
      </c>
      <c r="N1369" s="44">
        <f t="shared" si="297"/>
        <v>20.169548513740004</v>
      </c>
      <c r="O1369" s="44">
        <f t="shared" si="298"/>
        <v>7.9926136176549987</v>
      </c>
      <c r="P1369" s="2">
        <v>944458</v>
      </c>
      <c r="Q1369" s="2">
        <v>48.848441393000002</v>
      </c>
      <c r="R1369" s="111">
        <v>0</v>
      </c>
      <c r="S1369" s="111">
        <v>0.36406995199999997</v>
      </c>
      <c r="T1369" s="111">
        <v>0.45544876400000001</v>
      </c>
      <c r="U1369" s="111">
        <v>0.18048128299999999</v>
      </c>
      <c r="V1369" s="110">
        <f t="shared" si="299"/>
        <v>0.38657737997796843</v>
      </c>
      <c r="W1369" s="110">
        <v>0.26881250000000001</v>
      </c>
      <c r="X1369" s="110">
        <v>0.23743428599999999</v>
      </c>
      <c r="Y1369" s="110">
        <f t="shared" si="300"/>
        <v>0.21470383838643753</v>
      </c>
      <c r="Z1369" s="2" t="s">
        <v>532</v>
      </c>
      <c r="AA1369" s="2">
        <v>0.17499999999999999</v>
      </c>
      <c r="AB1369" s="2">
        <v>0.22500000000000001</v>
      </c>
      <c r="AC1369" s="110">
        <v>0.26881250000000001</v>
      </c>
      <c r="AD1369" s="44">
        <f t="shared" si="301"/>
        <v>0</v>
      </c>
      <c r="AE1369" s="44">
        <f t="shared" si="302"/>
        <v>24.716310384682558</v>
      </c>
      <c r="AF1369" s="44">
        <f t="shared" si="303"/>
        <v>39.754180120581552</v>
      </c>
      <c r="AG1369" s="44">
        <f t="shared" si="304"/>
        <v>18.820986565319949</v>
      </c>
      <c r="AH1369" s="44">
        <f t="shared" si="305"/>
        <v>58.5751666859015</v>
      </c>
      <c r="AI1369" s="44">
        <v>28.898055555999999</v>
      </c>
      <c r="AJ1369" s="111">
        <f t="shared" si="306"/>
        <v>2.0269587541068916</v>
      </c>
      <c r="AK1369" s="2">
        <f t="shared" si="307"/>
        <v>9387</v>
      </c>
    </row>
    <row r="1370" spans="1:37">
      <c r="A1370" s="2">
        <v>23</v>
      </c>
      <c r="B1370" s="2" t="s">
        <v>87</v>
      </c>
      <c r="C1370" s="2" t="s">
        <v>25</v>
      </c>
      <c r="D1370" s="2" t="s">
        <v>411</v>
      </c>
      <c r="E1370" s="2" t="s">
        <v>1100</v>
      </c>
      <c r="F1370" s="2" t="s">
        <v>64</v>
      </c>
      <c r="H1370" s="2" t="s">
        <v>878</v>
      </c>
      <c r="I1370" s="2">
        <v>19767</v>
      </c>
      <c r="J1370" s="2">
        <v>9862</v>
      </c>
      <c r="K1370" s="110">
        <f t="shared" si="294"/>
        <v>0.49891232862852231</v>
      </c>
      <c r="L1370" s="44">
        <f t="shared" si="295"/>
        <v>14.386917652859999</v>
      </c>
      <c r="M1370" s="44">
        <f t="shared" si="296"/>
        <v>25.983055036629999</v>
      </c>
      <c r="N1370" s="44">
        <f t="shared" si="297"/>
        <v>8.9400273105099988</v>
      </c>
      <c r="O1370" s="44">
        <f t="shared" si="298"/>
        <v>0</v>
      </c>
      <c r="P1370" s="2">
        <v>1052575</v>
      </c>
      <c r="Q1370" s="2">
        <v>13.311722597999999</v>
      </c>
      <c r="R1370" s="111">
        <v>0.29176470599999998</v>
      </c>
      <c r="S1370" s="111">
        <v>0.52693277299999997</v>
      </c>
      <c r="T1370" s="111">
        <v>0.18130252099999999</v>
      </c>
      <c r="U1370" s="111">
        <v>0</v>
      </c>
      <c r="V1370" s="110">
        <f t="shared" si="299"/>
        <v>9.0454062938331567E-2</v>
      </c>
      <c r="W1370" s="110">
        <v>0.22500000000000001</v>
      </c>
      <c r="X1370" s="110">
        <v>0.22500000000000001</v>
      </c>
      <c r="Y1370" s="110">
        <f t="shared" si="300"/>
        <v>0.16218277309999998</v>
      </c>
      <c r="Z1370" s="2">
        <v>0.1</v>
      </c>
      <c r="AA1370" s="2">
        <v>0.17499999999999999</v>
      </c>
      <c r="AB1370" s="2">
        <v>0.22500000000000001</v>
      </c>
      <c r="AC1370" s="110"/>
      <c r="AD1370" s="44">
        <f t="shared" si="301"/>
        <v>12.602939863905359</v>
      </c>
      <c r="AE1370" s="44">
        <f t="shared" si="302"/>
        <v>39.832023371153788</v>
      </c>
      <c r="AF1370" s="44">
        <f t="shared" si="303"/>
        <v>17.620793829015209</v>
      </c>
      <c r="AG1370" s="44">
        <f t="shared" si="304"/>
        <v>0</v>
      </c>
      <c r="AH1370" s="44">
        <f t="shared" si="305"/>
        <v>17.620793829015209</v>
      </c>
      <c r="AI1370" s="44">
        <v>28.898055555999999</v>
      </c>
      <c r="AJ1370" s="111">
        <f t="shared" si="306"/>
        <v>0.60975707500003984</v>
      </c>
      <c r="AK1370" s="2">
        <f t="shared" si="307"/>
        <v>2980</v>
      </c>
    </row>
    <row r="1371" spans="1:37">
      <c r="A1371" s="2">
        <v>24</v>
      </c>
      <c r="B1371" s="2" t="s">
        <v>88</v>
      </c>
      <c r="C1371" s="2" t="s">
        <v>25</v>
      </c>
      <c r="D1371" s="2" t="s">
        <v>411</v>
      </c>
      <c r="E1371" s="2" t="s">
        <v>1100</v>
      </c>
      <c r="F1371" s="2" t="s">
        <v>64</v>
      </c>
      <c r="H1371" s="2" t="s">
        <v>878</v>
      </c>
      <c r="I1371" s="2">
        <v>20216</v>
      </c>
      <c r="J1371" s="2">
        <v>6342</v>
      </c>
      <c r="K1371" s="110">
        <f t="shared" si="294"/>
        <v>0.31371191135734072</v>
      </c>
      <c r="L1371" s="44">
        <f t="shared" si="295"/>
        <v>24.44100533448</v>
      </c>
      <c r="M1371" s="44">
        <f t="shared" si="296"/>
        <v>2.9562085415100001</v>
      </c>
      <c r="N1371" s="44">
        <f t="shared" si="297"/>
        <v>4.3127860923000005</v>
      </c>
      <c r="O1371" s="44">
        <f t="shared" si="298"/>
        <v>0</v>
      </c>
      <c r="P1371" s="2">
        <v>2121185</v>
      </c>
      <c r="Q1371" s="2">
        <v>2.930694183</v>
      </c>
      <c r="R1371" s="111">
        <v>0.77076648800000003</v>
      </c>
      <c r="S1371" s="111">
        <v>9.3226380999999997E-2</v>
      </c>
      <c r="T1371" s="111">
        <v>0.13600713</v>
      </c>
      <c r="U1371" s="111">
        <v>0</v>
      </c>
      <c r="V1371" s="110">
        <f t="shared" si="299"/>
        <v>4.266705671052632E-2</v>
      </c>
      <c r="W1371" s="110">
        <v>0.22525000000000001</v>
      </c>
      <c r="X1371" s="110">
        <v>0.22500000000000001</v>
      </c>
      <c r="Y1371" s="110">
        <f t="shared" si="300"/>
        <v>0.12399286972500001</v>
      </c>
      <c r="Z1371" s="2">
        <v>0.1</v>
      </c>
      <c r="AA1371" s="2">
        <v>0.17499999999999999</v>
      </c>
      <c r="AB1371" s="2">
        <v>0.22500000000000001</v>
      </c>
      <c r="AC1371" s="110"/>
      <c r="AD1371" s="44">
        <f t="shared" si="301"/>
        <v>21.410320673004481</v>
      </c>
      <c r="AE1371" s="44">
        <f t="shared" si="302"/>
        <v>4.5318676941348306</v>
      </c>
      <c r="AF1371" s="44">
        <f t="shared" si="303"/>
        <v>8.5005013879233005</v>
      </c>
      <c r="AG1371" s="44">
        <f t="shared" si="304"/>
        <v>0</v>
      </c>
      <c r="AH1371" s="44">
        <f t="shared" si="305"/>
        <v>8.5005013879233005</v>
      </c>
      <c r="AI1371" s="44">
        <v>28.898055555999999</v>
      </c>
      <c r="AJ1371" s="111">
        <f t="shared" si="306"/>
        <v>0.29415478738528383</v>
      </c>
      <c r="AK1371" s="2">
        <f t="shared" si="307"/>
        <v>1438</v>
      </c>
    </row>
    <row r="1372" spans="1:37">
      <c r="A1372" s="2">
        <v>25</v>
      </c>
      <c r="B1372" s="2" t="s">
        <v>89</v>
      </c>
      <c r="C1372" s="2" t="s">
        <v>25</v>
      </c>
      <c r="D1372" s="2" t="s">
        <v>411</v>
      </c>
      <c r="E1372" s="2" t="s">
        <v>1100</v>
      </c>
      <c r="F1372" s="2" t="s">
        <v>64</v>
      </c>
      <c r="H1372" s="2" t="s">
        <v>878</v>
      </c>
      <c r="I1372" s="2">
        <v>22420</v>
      </c>
      <c r="J1372" s="2">
        <v>9147</v>
      </c>
      <c r="K1372" s="110">
        <f t="shared" si="294"/>
        <v>0.40798394290811774</v>
      </c>
      <c r="L1372" s="44">
        <f t="shared" si="295"/>
        <v>23.905184890859999</v>
      </c>
      <c r="M1372" s="44">
        <f t="shared" si="296"/>
        <v>14.533551950160001</v>
      </c>
      <c r="N1372" s="44">
        <f t="shared" si="297"/>
        <v>7.2962632047150011</v>
      </c>
      <c r="O1372" s="44">
        <f t="shared" si="298"/>
        <v>0</v>
      </c>
      <c r="P1372" s="2">
        <v>1436216</v>
      </c>
      <c r="Q1372" s="2">
        <v>7.7076683619999997</v>
      </c>
      <c r="R1372" s="111">
        <v>0.52268907600000003</v>
      </c>
      <c r="S1372" s="111">
        <v>0.31777745600000001</v>
      </c>
      <c r="T1372" s="111">
        <v>0.15953346900000001</v>
      </c>
      <c r="U1372" s="111">
        <v>0</v>
      </c>
      <c r="V1372" s="110">
        <f t="shared" si="299"/>
        <v>6.508709370842998E-2</v>
      </c>
      <c r="W1372" s="110">
        <v>0.22500000000000001</v>
      </c>
      <c r="X1372" s="110">
        <v>0.22500000000000001</v>
      </c>
      <c r="Y1372" s="110">
        <f t="shared" si="300"/>
        <v>0.14377499292500001</v>
      </c>
      <c r="Z1372" s="2">
        <v>0.1</v>
      </c>
      <c r="AA1372" s="2">
        <v>0.17499999999999999</v>
      </c>
      <c r="AB1372" s="2">
        <v>0.22500000000000001</v>
      </c>
      <c r="AC1372" s="110"/>
      <c r="AD1372" s="44">
        <f t="shared" si="301"/>
        <v>20.940941964393357</v>
      </c>
      <c r="AE1372" s="44">
        <f t="shared" si="302"/>
        <v>22.279935139595281</v>
      </c>
      <c r="AF1372" s="44">
        <f t="shared" si="303"/>
        <v>14.380934776493268</v>
      </c>
      <c r="AG1372" s="44">
        <f t="shared" si="304"/>
        <v>0</v>
      </c>
      <c r="AH1372" s="44">
        <f t="shared" si="305"/>
        <v>14.380934776493268</v>
      </c>
      <c r="AI1372" s="44">
        <v>28.898055555999999</v>
      </c>
      <c r="AJ1372" s="111">
        <f t="shared" si="306"/>
        <v>0.49764368224101524</v>
      </c>
      <c r="AK1372" s="2">
        <f t="shared" si="307"/>
        <v>2432</v>
      </c>
    </row>
    <row r="1373" spans="1:37">
      <c r="A1373" s="2">
        <v>131</v>
      </c>
      <c r="B1373" s="2" t="s">
        <v>186</v>
      </c>
      <c r="C1373" s="2" t="s">
        <v>24</v>
      </c>
      <c r="D1373" s="2" t="s">
        <v>431</v>
      </c>
      <c r="E1373" s="2" t="s">
        <v>1100</v>
      </c>
      <c r="F1373" s="2" t="s">
        <v>64</v>
      </c>
      <c r="H1373" s="2" t="s">
        <v>878</v>
      </c>
      <c r="I1373" s="2">
        <v>24029</v>
      </c>
      <c r="J1373" s="2">
        <v>4676</v>
      </c>
      <c r="K1373" s="110">
        <f t="shared" si="294"/>
        <v>0.19459819384909902</v>
      </c>
      <c r="L1373" s="44">
        <f t="shared" si="295"/>
        <v>3.1324779309599999</v>
      </c>
      <c r="M1373" s="44">
        <f t="shared" si="296"/>
        <v>5.8941176392000001</v>
      </c>
      <c r="N1373" s="44">
        <f t="shared" si="297"/>
        <v>7.4045499241000003</v>
      </c>
      <c r="O1373" s="44">
        <f t="shared" si="298"/>
        <v>6.9488544823600007</v>
      </c>
      <c r="P1373" s="2">
        <v>1394290</v>
      </c>
      <c r="Q1373" s="2">
        <v>23.780212742</v>
      </c>
      <c r="R1373" s="111">
        <v>0.133981092</v>
      </c>
      <c r="S1373" s="111">
        <v>0.25210083999999999</v>
      </c>
      <c r="T1373" s="111">
        <v>0.316704445</v>
      </c>
      <c r="U1373" s="111">
        <v>0.29721362200000001</v>
      </c>
      <c r="V1373" s="110">
        <f t="shared" si="299"/>
        <v>0.11946734700953016</v>
      </c>
      <c r="W1373" s="110">
        <v>0.3304375</v>
      </c>
      <c r="X1373" s="110">
        <v>0.26369981199999998</v>
      </c>
      <c r="Y1373" s="110">
        <f t="shared" si="300"/>
        <v>0.219405835183625</v>
      </c>
      <c r="Z1373" s="2">
        <v>0.1</v>
      </c>
      <c r="AA1373" s="2">
        <v>0.17499999999999999</v>
      </c>
      <c r="AB1373" s="2">
        <v>0.22500000000000001</v>
      </c>
      <c r="AC1373" s="110">
        <v>0.30493749999999997</v>
      </c>
      <c r="AD1373" s="44">
        <f t="shared" si="301"/>
        <v>2.7440506675209604</v>
      </c>
      <c r="AE1373" s="44">
        <f t="shared" si="302"/>
        <v>9.0356823408935991</v>
      </c>
      <c r="AF1373" s="44">
        <f t="shared" si="303"/>
        <v>14.594367900401101</v>
      </c>
      <c r="AG1373" s="44">
        <f t="shared" si="304"/>
        <v>18.562144908140354</v>
      </c>
      <c r="AH1373" s="44">
        <f t="shared" si="305"/>
        <v>33.156512808541457</v>
      </c>
      <c r="AI1373" s="44">
        <v>15.3</v>
      </c>
      <c r="AJ1373" s="111">
        <f t="shared" si="306"/>
        <v>2.1670923404275459</v>
      </c>
      <c r="AK1373" s="2">
        <f t="shared" si="307"/>
        <v>4784</v>
      </c>
    </row>
    <row r="1374" spans="1:37">
      <c r="A1374" s="2">
        <v>280</v>
      </c>
      <c r="B1374" s="2" t="s">
        <v>333</v>
      </c>
      <c r="C1374" s="2" t="s">
        <v>24</v>
      </c>
      <c r="D1374" s="2" t="s">
        <v>431</v>
      </c>
      <c r="E1374" s="2" t="s">
        <v>1100</v>
      </c>
      <c r="F1374" s="2" t="s">
        <v>64</v>
      </c>
      <c r="H1374" s="2" t="s">
        <v>878</v>
      </c>
      <c r="I1374" s="2">
        <v>31392</v>
      </c>
      <c r="J1374" s="2">
        <v>8091</v>
      </c>
      <c r="K1374" s="110">
        <f t="shared" si="294"/>
        <v>0.25774082568807338</v>
      </c>
      <c r="L1374" s="44">
        <f t="shared" si="295"/>
        <v>7.1813382151049989</v>
      </c>
      <c r="M1374" s="44">
        <f t="shared" si="296"/>
        <v>23.318558818334999</v>
      </c>
      <c r="N1374" s="44">
        <f t="shared" si="297"/>
        <v>9.955102926104999</v>
      </c>
      <c r="O1374" s="44">
        <f t="shared" si="298"/>
        <v>0</v>
      </c>
      <c r="P1374" s="2">
        <v>2796379</v>
      </c>
      <c r="Q1374" s="2">
        <v>7.01675556</v>
      </c>
      <c r="R1374" s="111">
        <v>0.17751423099999999</v>
      </c>
      <c r="S1374" s="111">
        <v>0.57640733700000002</v>
      </c>
      <c r="T1374" s="111">
        <v>0.24607843099999999</v>
      </c>
      <c r="U1374" s="111">
        <v>0</v>
      </c>
      <c r="V1374" s="110">
        <f t="shared" si="299"/>
        <v>6.3424457989965585E-2</v>
      </c>
      <c r="W1374" s="110">
        <v>0.22500000000000001</v>
      </c>
      <c r="X1374" s="110">
        <v>0.22500000000000001</v>
      </c>
      <c r="Y1374" s="110">
        <f t="shared" si="300"/>
        <v>0.17399035404999999</v>
      </c>
      <c r="Z1374" s="2">
        <v>0.1</v>
      </c>
      <c r="AA1374" s="2">
        <v>0.17499999999999999</v>
      </c>
      <c r="AB1374" s="2">
        <v>0.22500000000000001</v>
      </c>
      <c r="AC1374" s="110"/>
      <c r="AD1374" s="44">
        <f t="shared" si="301"/>
        <v>6.2908522764319796</v>
      </c>
      <c r="AE1374" s="44">
        <f t="shared" si="302"/>
        <v>35.747350668507558</v>
      </c>
      <c r="AF1374" s="44">
        <f t="shared" si="303"/>
        <v>19.621507867352957</v>
      </c>
      <c r="AG1374" s="44">
        <f t="shared" si="304"/>
        <v>0</v>
      </c>
      <c r="AH1374" s="44">
        <f t="shared" si="305"/>
        <v>19.621507867352957</v>
      </c>
      <c r="AI1374" s="44">
        <v>15.3</v>
      </c>
      <c r="AJ1374" s="111">
        <f t="shared" si="306"/>
        <v>1.2824514945982324</v>
      </c>
      <c r="AK1374" s="2">
        <f t="shared" si="307"/>
        <v>3318</v>
      </c>
    </row>
    <row r="1375" spans="1:37">
      <c r="A1375" s="2">
        <v>26</v>
      </c>
      <c r="B1375" s="2" t="s">
        <v>90</v>
      </c>
      <c r="C1375" s="2" t="s">
        <v>23</v>
      </c>
      <c r="D1375" s="2" t="s">
        <v>412</v>
      </c>
      <c r="E1375" s="2" t="s">
        <v>1100</v>
      </c>
      <c r="F1375" s="2" t="s">
        <v>64</v>
      </c>
      <c r="H1375" s="2" t="s">
        <v>878</v>
      </c>
      <c r="I1375" s="2">
        <v>9134</v>
      </c>
      <c r="J1375" s="193">
        <v>2434</v>
      </c>
      <c r="K1375" s="110">
        <f t="shared" si="294"/>
        <v>0.26647689949638714</v>
      </c>
      <c r="L1375" s="44">
        <f t="shared" si="295"/>
        <v>5.7295273827500006</v>
      </c>
      <c r="M1375" s="44">
        <f t="shared" si="296"/>
        <v>4.5028177186300002</v>
      </c>
      <c r="N1375" s="44">
        <f t="shared" si="297"/>
        <v>1.9376548986199997</v>
      </c>
      <c r="O1375" s="44">
        <f t="shared" si="298"/>
        <v>0</v>
      </c>
      <c r="P1375" s="2">
        <v>848319</v>
      </c>
      <c r="Q1375" s="193">
        <v>4.5019831119999996</v>
      </c>
      <c r="R1375" s="111">
        <v>0.470791075</v>
      </c>
      <c r="S1375" s="111">
        <v>0.36999323899999997</v>
      </c>
      <c r="T1375" s="111">
        <v>0.159215686</v>
      </c>
      <c r="U1375" s="111">
        <v>0</v>
      </c>
      <c r="V1375" s="110">
        <f t="shared" si="299"/>
        <v>4.2427302356470332E-2</v>
      </c>
      <c r="W1375" s="110">
        <v>0.22500000000000001</v>
      </c>
      <c r="X1375" s="110">
        <v>0.22500000000000001</v>
      </c>
      <c r="Y1375" s="110">
        <f t="shared" si="300"/>
        <v>0.14765145367499999</v>
      </c>
      <c r="Z1375" s="2">
        <v>0.1</v>
      </c>
      <c r="AA1375" s="2">
        <v>0.17499999999999999</v>
      </c>
      <c r="AB1375" s="2">
        <v>0.22500000000000001</v>
      </c>
      <c r="AC1375" s="110"/>
      <c r="AD1375" s="44">
        <f t="shared" si="301"/>
        <v>5.0190659872890002</v>
      </c>
      <c r="AE1375" s="44">
        <f t="shared" si="302"/>
        <v>6.9028195626597899</v>
      </c>
      <c r="AF1375" s="44">
        <f t="shared" si="303"/>
        <v>3.8191178051800194</v>
      </c>
      <c r="AG1375" s="44">
        <f t="shared" si="304"/>
        <v>0</v>
      </c>
      <c r="AH1375" s="44">
        <f t="shared" si="305"/>
        <v>3.8191178051800194</v>
      </c>
      <c r="AI1375" s="44">
        <v>4.3988888890000002</v>
      </c>
      <c r="AJ1375" s="111">
        <f t="shared" si="306"/>
        <v>0.86820056190330819</v>
      </c>
      <c r="AK1375" s="2">
        <f t="shared" si="307"/>
        <v>646</v>
      </c>
    </row>
    <row r="1376" spans="1:37">
      <c r="A1376" s="2">
        <v>27</v>
      </c>
      <c r="B1376" s="2" t="s">
        <v>91</v>
      </c>
      <c r="C1376" s="2" t="s">
        <v>22</v>
      </c>
      <c r="D1376" s="2" t="s">
        <v>413</v>
      </c>
      <c r="E1376" s="2" t="s">
        <v>1100</v>
      </c>
      <c r="F1376" s="2" t="s">
        <v>64</v>
      </c>
      <c r="H1376" s="2" t="s">
        <v>878</v>
      </c>
      <c r="I1376" s="2">
        <v>502</v>
      </c>
      <c r="J1376" s="193">
        <v>50</v>
      </c>
      <c r="K1376" s="110">
        <f t="shared" si="294"/>
        <v>9.9601593625498003E-2</v>
      </c>
      <c r="L1376" s="44">
        <f t="shared" si="295"/>
        <v>0</v>
      </c>
      <c r="M1376" s="44">
        <f t="shared" si="296"/>
        <v>0</v>
      </c>
      <c r="N1376" s="44">
        <f t="shared" si="297"/>
        <v>0.25</v>
      </c>
      <c r="O1376" s="44">
        <f t="shared" si="298"/>
        <v>0</v>
      </c>
      <c r="P1376" s="2">
        <v>1267449</v>
      </c>
      <c r="Q1376" s="193">
        <v>5.4428226000000003E-2</v>
      </c>
      <c r="R1376" s="111">
        <v>0</v>
      </c>
      <c r="S1376" s="111">
        <v>0</v>
      </c>
      <c r="T1376" s="111">
        <v>1</v>
      </c>
      <c r="U1376" s="111">
        <v>0</v>
      </c>
      <c r="V1376" s="110">
        <f t="shared" si="299"/>
        <v>9.9601593625498003E-2</v>
      </c>
      <c r="W1376" s="110">
        <v>0.24968750000000001</v>
      </c>
      <c r="X1376" s="110">
        <v>0.22500000000000001</v>
      </c>
      <c r="Y1376" s="110">
        <f t="shared" si="300"/>
        <v>0.22500000000000001</v>
      </c>
      <c r="Z1376" s="2" t="s">
        <v>532</v>
      </c>
      <c r="AA1376" s="2" t="s">
        <v>532</v>
      </c>
      <c r="AB1376" s="2">
        <v>0.22500000000000001</v>
      </c>
      <c r="AC1376" s="110"/>
      <c r="AD1376" s="44">
        <f t="shared" si="301"/>
        <v>0</v>
      </c>
      <c r="AE1376" s="44">
        <f t="shared" si="302"/>
        <v>0</v>
      </c>
      <c r="AF1376" s="44">
        <f t="shared" si="303"/>
        <v>0.49275000000000002</v>
      </c>
      <c r="AG1376" s="44">
        <f t="shared" si="304"/>
        <v>0</v>
      </c>
      <c r="AH1376" s="44">
        <f t="shared" si="305"/>
        <v>0.49275000000000002</v>
      </c>
      <c r="AI1376" s="44">
        <v>56.05</v>
      </c>
      <c r="AJ1376" s="111">
        <f t="shared" si="306"/>
        <v>8.7912578055307777E-3</v>
      </c>
      <c r="AK1376" s="2">
        <f t="shared" si="307"/>
        <v>83</v>
      </c>
    </row>
    <row r="1377" spans="1:37">
      <c r="A1377" s="2">
        <v>28</v>
      </c>
      <c r="B1377" s="2" t="s">
        <v>92</v>
      </c>
      <c r="C1377" s="2" t="s">
        <v>22</v>
      </c>
      <c r="D1377" s="2" t="s">
        <v>413</v>
      </c>
      <c r="E1377" s="2" t="s">
        <v>1100</v>
      </c>
      <c r="F1377" s="2" t="s">
        <v>64</v>
      </c>
      <c r="H1377" s="2" t="s">
        <v>878</v>
      </c>
      <c r="I1377" s="2">
        <v>11030</v>
      </c>
      <c r="J1377" s="193">
        <v>5714</v>
      </c>
      <c r="K1377" s="110">
        <f t="shared" si="294"/>
        <v>0.5180417044424297</v>
      </c>
      <c r="L1377" s="44">
        <f t="shared" si="295"/>
        <v>0</v>
      </c>
      <c r="M1377" s="44">
        <f t="shared" si="296"/>
        <v>0</v>
      </c>
      <c r="N1377" s="44">
        <f t="shared" si="297"/>
        <v>20.746572019529999</v>
      </c>
      <c r="O1377" s="44">
        <f t="shared" si="298"/>
        <v>7.82342798047</v>
      </c>
      <c r="P1377" s="2">
        <v>1326876</v>
      </c>
      <c r="Q1377" s="193">
        <v>19.553939611000001</v>
      </c>
      <c r="R1377" s="111">
        <v>0</v>
      </c>
      <c r="S1377" s="111">
        <v>0</v>
      </c>
      <c r="T1377" s="111">
        <v>0.726166329</v>
      </c>
      <c r="U1377" s="111">
        <v>0.273833671</v>
      </c>
      <c r="V1377" s="110">
        <f t="shared" si="299"/>
        <v>0.5180417044424297</v>
      </c>
      <c r="W1377" s="110">
        <v>0.27518749999999997</v>
      </c>
      <c r="X1377" s="110">
        <v>0.236851864</v>
      </c>
      <c r="Y1377" s="110">
        <f t="shared" si="300"/>
        <v>0.23685186357296878</v>
      </c>
      <c r="Z1377" s="2" t="s">
        <v>532</v>
      </c>
      <c r="AA1377" s="2" t="s">
        <v>532</v>
      </c>
      <c r="AB1377" s="2">
        <v>0.22500000000000001</v>
      </c>
      <c r="AC1377" s="110">
        <v>0.26828125000000003</v>
      </c>
      <c r="AD1377" s="44">
        <f t="shared" si="301"/>
        <v>0</v>
      </c>
      <c r="AE1377" s="44">
        <f t="shared" si="302"/>
        <v>0</v>
      </c>
      <c r="AF1377" s="44">
        <f t="shared" si="303"/>
        <v>40.891493450493634</v>
      </c>
      <c r="AG1377" s="44">
        <f t="shared" si="304"/>
        <v>18.386180371876694</v>
      </c>
      <c r="AH1377" s="44">
        <f t="shared" si="305"/>
        <v>59.277673822370332</v>
      </c>
      <c r="AI1377" s="44">
        <v>56.05</v>
      </c>
      <c r="AJ1377" s="111">
        <f t="shared" si="306"/>
        <v>1.05758561681303</v>
      </c>
      <c r="AK1377" s="2">
        <f t="shared" si="307"/>
        <v>9523</v>
      </c>
    </row>
    <row r="1378" spans="1:37">
      <c r="A1378" s="2">
        <v>29</v>
      </c>
      <c r="B1378" s="2" t="s">
        <v>93</v>
      </c>
      <c r="C1378" s="2" t="s">
        <v>22</v>
      </c>
      <c r="D1378" s="2" t="s">
        <v>413</v>
      </c>
      <c r="E1378" s="2" t="s">
        <v>1100</v>
      </c>
      <c r="F1378" s="2" t="s">
        <v>64</v>
      </c>
      <c r="H1378" s="2" t="s">
        <v>878</v>
      </c>
      <c r="I1378" s="2">
        <v>17619</v>
      </c>
      <c r="J1378" s="193">
        <v>7667</v>
      </c>
      <c r="K1378" s="110">
        <f t="shared" si="294"/>
        <v>0.43515523014927066</v>
      </c>
      <c r="L1378" s="44">
        <f t="shared" si="295"/>
        <v>0</v>
      </c>
      <c r="M1378" s="44">
        <f t="shared" si="296"/>
        <v>12.76611875451</v>
      </c>
      <c r="N1378" s="44">
        <f t="shared" si="297"/>
        <v>16.613309831414998</v>
      </c>
      <c r="O1378" s="44">
        <f t="shared" si="298"/>
        <v>8.9555714140750009</v>
      </c>
      <c r="P1378" s="2">
        <v>1214450</v>
      </c>
      <c r="Q1378" s="193">
        <v>24.774091910999999</v>
      </c>
      <c r="R1378" s="111">
        <v>0</v>
      </c>
      <c r="S1378" s="111">
        <v>0.33301470599999999</v>
      </c>
      <c r="T1378" s="111">
        <v>0.43337184899999998</v>
      </c>
      <c r="U1378" s="111">
        <v>0.233613445</v>
      </c>
      <c r="V1378" s="110">
        <f t="shared" si="299"/>
        <v>0.29024213911674895</v>
      </c>
      <c r="W1378" s="110">
        <v>0.27625</v>
      </c>
      <c r="X1378" s="110">
        <v>0.23922901899999999</v>
      </c>
      <c r="Y1378" s="110">
        <f t="shared" si="300"/>
        <v>0.21783981090312499</v>
      </c>
      <c r="Z1378" s="2" t="s">
        <v>532</v>
      </c>
      <c r="AA1378" s="2">
        <v>0.17499999999999999</v>
      </c>
      <c r="AB1378" s="2">
        <v>0.22500000000000001</v>
      </c>
      <c r="AC1378" s="110">
        <v>0.265625</v>
      </c>
      <c r="AD1378" s="44">
        <f t="shared" si="301"/>
        <v>0</v>
      </c>
      <c r="AE1378" s="44">
        <f t="shared" si="302"/>
        <v>19.570460050663826</v>
      </c>
      <c r="AF1378" s="44">
        <f t="shared" si="303"/>
        <v>32.744833677718958</v>
      </c>
      <c r="AG1378" s="44">
        <f t="shared" si="304"/>
        <v>20.838495234125766</v>
      </c>
      <c r="AH1378" s="44">
        <f t="shared" si="305"/>
        <v>53.583328911844724</v>
      </c>
      <c r="AI1378" s="44">
        <v>56.05</v>
      </c>
      <c r="AJ1378" s="111">
        <f t="shared" si="306"/>
        <v>0.95599159521578458</v>
      </c>
      <c r="AK1378" s="2">
        <f t="shared" si="307"/>
        <v>8523</v>
      </c>
    </row>
    <row r="1379" spans="1:37">
      <c r="A1379" s="2">
        <v>30</v>
      </c>
      <c r="B1379" s="2" t="s">
        <v>94</v>
      </c>
      <c r="C1379" s="2" t="s">
        <v>22</v>
      </c>
      <c r="D1379" s="2" t="s">
        <v>413</v>
      </c>
      <c r="E1379" s="2" t="s">
        <v>1100</v>
      </c>
      <c r="F1379" s="2" t="s">
        <v>64</v>
      </c>
      <c r="H1379" s="2" t="s">
        <v>878</v>
      </c>
      <c r="I1379" s="2">
        <v>8652</v>
      </c>
      <c r="J1379" s="193">
        <v>3100</v>
      </c>
      <c r="K1379" s="110">
        <f t="shared" si="294"/>
        <v>0.35829865926953308</v>
      </c>
      <c r="L1379" s="44">
        <f t="shared" si="295"/>
        <v>0</v>
      </c>
      <c r="M1379" s="44">
        <f t="shared" si="296"/>
        <v>7.7735294185000008</v>
      </c>
      <c r="N1379" s="44">
        <f t="shared" si="297"/>
        <v>7.7264705815000001</v>
      </c>
      <c r="O1379" s="44">
        <f t="shared" si="298"/>
        <v>0</v>
      </c>
      <c r="P1379" s="2">
        <v>1120654</v>
      </c>
      <c r="Q1379" s="193">
        <v>7.8204076269999998</v>
      </c>
      <c r="R1379" s="111">
        <v>0</v>
      </c>
      <c r="S1379" s="111">
        <v>0.50151802700000003</v>
      </c>
      <c r="T1379" s="111">
        <v>0.49848197300000002</v>
      </c>
      <c r="U1379" s="111">
        <v>0</v>
      </c>
      <c r="V1379" s="110">
        <f t="shared" si="299"/>
        <v>0.1786054225959316</v>
      </c>
      <c r="W1379" s="110">
        <v>0.24331249999999999</v>
      </c>
      <c r="X1379" s="110">
        <v>0.22500000000000001</v>
      </c>
      <c r="Y1379" s="110">
        <f t="shared" si="300"/>
        <v>0.19992409864999999</v>
      </c>
      <c r="Z1379" s="2" t="s">
        <v>532</v>
      </c>
      <c r="AA1379" s="2">
        <v>0.17499999999999999</v>
      </c>
      <c r="AB1379" s="2">
        <v>0.22500000000000001</v>
      </c>
      <c r="AC1379" s="110"/>
      <c r="AD1379" s="44">
        <f t="shared" si="301"/>
        <v>0</v>
      </c>
      <c r="AE1379" s="44">
        <f t="shared" si="302"/>
        <v>11.9168205985605</v>
      </c>
      <c r="AF1379" s="44">
        <f t="shared" si="303"/>
        <v>15.228873516136503</v>
      </c>
      <c r="AG1379" s="44">
        <f t="shared" si="304"/>
        <v>0</v>
      </c>
      <c r="AH1379" s="44">
        <f t="shared" si="305"/>
        <v>15.228873516136503</v>
      </c>
      <c r="AI1379" s="44">
        <v>56.05</v>
      </c>
      <c r="AJ1379" s="111">
        <f t="shared" si="306"/>
        <v>0.27170157923526322</v>
      </c>
      <c r="AK1379" s="2">
        <f t="shared" si="307"/>
        <v>2575</v>
      </c>
    </row>
    <row r="1380" spans="1:37">
      <c r="A1380" s="2">
        <v>31</v>
      </c>
      <c r="B1380" s="2" t="s">
        <v>95</v>
      </c>
      <c r="C1380" s="2" t="s">
        <v>22</v>
      </c>
      <c r="D1380" s="2" t="s">
        <v>413</v>
      </c>
      <c r="E1380" s="2" t="s">
        <v>1100</v>
      </c>
      <c r="F1380" s="2" t="s">
        <v>64</v>
      </c>
      <c r="H1380" s="2" t="s">
        <v>878</v>
      </c>
      <c r="I1380" s="2">
        <v>12491</v>
      </c>
      <c r="J1380" s="193">
        <v>5618</v>
      </c>
      <c r="K1380" s="110">
        <f t="shared" si="294"/>
        <v>0.44976382995756947</v>
      </c>
      <c r="L1380" s="44">
        <f t="shared" si="295"/>
        <v>0</v>
      </c>
      <c r="M1380" s="44">
        <f t="shared" si="296"/>
        <v>5.4527647042299998</v>
      </c>
      <c r="N1380" s="44">
        <f t="shared" si="297"/>
        <v>9.9141176338400001</v>
      </c>
      <c r="O1380" s="44">
        <f t="shared" si="298"/>
        <v>12.723117633839999</v>
      </c>
      <c r="P1380" s="2">
        <v>1507209</v>
      </c>
      <c r="Q1380" s="193">
        <v>16.013890355000001</v>
      </c>
      <c r="R1380" s="111">
        <v>0</v>
      </c>
      <c r="S1380" s="111">
        <v>0.194117647</v>
      </c>
      <c r="T1380" s="111">
        <v>0.35294117600000002</v>
      </c>
      <c r="U1380" s="111">
        <v>0.452941176</v>
      </c>
      <c r="V1380" s="110">
        <f t="shared" si="299"/>
        <v>0.36245673313073418</v>
      </c>
      <c r="W1380" s="110">
        <v>0.28900000000000003</v>
      </c>
      <c r="X1380" s="110">
        <v>0.25111747299999998</v>
      </c>
      <c r="Y1380" s="110">
        <f t="shared" si="300"/>
        <v>0.23634172769724998</v>
      </c>
      <c r="Z1380" s="2" t="s">
        <v>532</v>
      </c>
      <c r="AA1380" s="2">
        <v>0.17499999999999999</v>
      </c>
      <c r="AB1380" s="2">
        <v>0.22500000000000001</v>
      </c>
      <c r="AC1380" s="110">
        <v>0.27146874999999998</v>
      </c>
      <c r="AD1380" s="44">
        <f t="shared" si="301"/>
        <v>0</v>
      </c>
      <c r="AE1380" s="44">
        <f t="shared" si="302"/>
        <v>8.3590882915845892</v>
      </c>
      <c r="AF1380" s="44">
        <f t="shared" si="303"/>
        <v>19.540725856298643</v>
      </c>
      <c r="AG1380" s="44">
        <f t="shared" si="304"/>
        <v>30.256416639814756</v>
      </c>
      <c r="AH1380" s="44">
        <f t="shared" si="305"/>
        <v>49.797142496113395</v>
      </c>
      <c r="AI1380" s="44">
        <v>56.05</v>
      </c>
      <c r="AJ1380" s="111">
        <f t="shared" si="306"/>
        <v>0.88844143614832105</v>
      </c>
      <c r="AK1380" s="2">
        <f t="shared" si="307"/>
        <v>7546</v>
      </c>
    </row>
    <row r="1381" spans="1:37">
      <c r="A1381" s="2">
        <v>32</v>
      </c>
      <c r="B1381" s="2" t="s">
        <v>96</v>
      </c>
      <c r="C1381" s="2" t="s">
        <v>22</v>
      </c>
      <c r="D1381" s="2" t="s">
        <v>413</v>
      </c>
      <c r="E1381" s="2" t="s">
        <v>1100</v>
      </c>
      <c r="F1381" s="2" t="s">
        <v>64</v>
      </c>
      <c r="H1381" s="2" t="s">
        <v>878</v>
      </c>
      <c r="I1381" s="2">
        <v>13991</v>
      </c>
      <c r="J1381" s="193">
        <v>7588</v>
      </c>
      <c r="K1381" s="110">
        <f t="shared" si="294"/>
        <v>0.54234865270531052</v>
      </c>
      <c r="L1381" s="44">
        <f t="shared" si="295"/>
        <v>0</v>
      </c>
      <c r="M1381" s="44">
        <f t="shared" si="296"/>
        <v>0</v>
      </c>
      <c r="N1381" s="44">
        <f t="shared" si="297"/>
        <v>9.4068882174400006</v>
      </c>
      <c r="O1381" s="44">
        <f t="shared" si="298"/>
        <v>28.533111782560002</v>
      </c>
      <c r="P1381" s="2">
        <v>1684500</v>
      </c>
      <c r="Q1381" s="193">
        <v>31.054719692999999</v>
      </c>
      <c r="R1381" s="111">
        <v>0</v>
      </c>
      <c r="S1381" s="111">
        <v>0</v>
      </c>
      <c r="T1381" s="111">
        <v>0.24794117600000001</v>
      </c>
      <c r="U1381" s="111">
        <v>0.75205882400000001</v>
      </c>
      <c r="V1381" s="110">
        <f t="shared" si="299"/>
        <v>0.54234865270531052</v>
      </c>
      <c r="W1381" s="110">
        <v>0.32353124999999999</v>
      </c>
      <c r="X1381" s="110">
        <v>0.27193317099999997</v>
      </c>
      <c r="Y1381" s="110">
        <f t="shared" si="300"/>
        <v>0.27193317098524999</v>
      </c>
      <c r="Z1381" s="2" t="s">
        <v>532</v>
      </c>
      <c r="AA1381" s="2" t="s">
        <v>532</v>
      </c>
      <c r="AB1381" s="2">
        <v>0.22500000000000001</v>
      </c>
      <c r="AC1381" s="110">
        <v>0.28740624999999997</v>
      </c>
      <c r="AD1381" s="44">
        <f t="shared" si="301"/>
        <v>0</v>
      </c>
      <c r="AE1381" s="44">
        <f t="shared" si="302"/>
        <v>0</v>
      </c>
      <c r="AF1381" s="44">
        <f t="shared" si="303"/>
        <v>18.540976676574239</v>
      </c>
      <c r="AG1381" s="44">
        <f t="shared" si="304"/>
        <v>71.837209206325937</v>
      </c>
      <c r="AH1381" s="44">
        <f t="shared" si="305"/>
        <v>90.378185882900169</v>
      </c>
      <c r="AI1381" s="44">
        <v>56.05</v>
      </c>
      <c r="AJ1381" s="111">
        <f t="shared" si="306"/>
        <v>1.6124564831917962</v>
      </c>
      <c r="AK1381" s="2">
        <f t="shared" si="307"/>
        <v>12647</v>
      </c>
    </row>
    <row r="1382" spans="1:37">
      <c r="A1382" s="2">
        <v>33</v>
      </c>
      <c r="B1382" s="2" t="s">
        <v>97</v>
      </c>
      <c r="C1382" s="2" t="s">
        <v>22</v>
      </c>
      <c r="D1382" s="2" t="s">
        <v>413</v>
      </c>
      <c r="E1382" s="2" t="s">
        <v>1100</v>
      </c>
      <c r="F1382" s="2" t="s">
        <v>64</v>
      </c>
      <c r="H1382" s="2" t="s">
        <v>878</v>
      </c>
      <c r="I1382" s="2">
        <v>9255</v>
      </c>
      <c r="J1382" s="193">
        <v>3870</v>
      </c>
      <c r="K1382" s="110">
        <f t="shared" si="294"/>
        <v>0.41815235008103729</v>
      </c>
      <c r="L1382" s="44">
        <f t="shared" si="295"/>
        <v>0</v>
      </c>
      <c r="M1382" s="44">
        <f t="shared" si="296"/>
        <v>3.2621073079499996</v>
      </c>
      <c r="N1382" s="44">
        <f t="shared" si="297"/>
        <v>6.0038784679499999</v>
      </c>
      <c r="O1382" s="44">
        <f t="shared" si="298"/>
        <v>10.084014224099999</v>
      </c>
      <c r="P1382" s="2">
        <v>1219394</v>
      </c>
      <c r="Q1382" s="193">
        <v>14.140492505999999</v>
      </c>
      <c r="R1382" s="111">
        <v>0</v>
      </c>
      <c r="S1382" s="111">
        <v>0.16858435699999999</v>
      </c>
      <c r="T1382" s="111">
        <v>0.31027795699999999</v>
      </c>
      <c r="U1382" s="111">
        <v>0.52113768599999999</v>
      </c>
      <c r="V1382" s="110">
        <f t="shared" si="299"/>
        <v>0.34765840501458667</v>
      </c>
      <c r="W1382" s="110">
        <v>0.28474999999999995</v>
      </c>
      <c r="X1382" s="110">
        <v>0.24999787300000001</v>
      </c>
      <c r="Y1382" s="110">
        <f t="shared" si="300"/>
        <v>0.23735440448978751</v>
      </c>
      <c r="Z1382" s="2" t="s">
        <v>532</v>
      </c>
      <c r="AA1382" s="2">
        <v>0.17499999999999999</v>
      </c>
      <c r="AB1382" s="2">
        <v>0.22500000000000001</v>
      </c>
      <c r="AC1382" s="110">
        <v>0.26488125000000001</v>
      </c>
      <c r="AD1382" s="44">
        <f t="shared" si="301"/>
        <v>0</v>
      </c>
      <c r="AE1382" s="44">
        <f t="shared" si="302"/>
        <v>5.0008105030873482</v>
      </c>
      <c r="AF1382" s="44">
        <f t="shared" si="303"/>
        <v>11.833644460329449</v>
      </c>
      <c r="AG1382" s="44">
        <f t="shared" si="304"/>
        <v>23.398540724029118</v>
      </c>
      <c r="AH1382" s="44">
        <f t="shared" si="305"/>
        <v>35.23218518435857</v>
      </c>
      <c r="AI1382" s="44">
        <v>56.05</v>
      </c>
      <c r="AJ1382" s="111">
        <f t="shared" si="306"/>
        <v>0.6285849274640245</v>
      </c>
      <c r="AK1382" s="2">
        <f t="shared" si="307"/>
        <v>5363</v>
      </c>
    </row>
    <row r="1383" spans="1:37">
      <c r="A1383" s="2">
        <v>34</v>
      </c>
      <c r="B1383" s="2" t="s">
        <v>98</v>
      </c>
      <c r="C1383" s="2" t="s">
        <v>22</v>
      </c>
      <c r="D1383" s="2" t="s">
        <v>413</v>
      </c>
      <c r="E1383" s="2" t="s">
        <v>1100</v>
      </c>
      <c r="F1383" s="2" t="s">
        <v>64</v>
      </c>
      <c r="H1383" s="2" t="s">
        <v>878</v>
      </c>
      <c r="I1383" s="2">
        <v>5369</v>
      </c>
      <c r="J1383" s="193">
        <v>2153</v>
      </c>
      <c r="K1383" s="110">
        <f t="shared" si="294"/>
        <v>0.40100577388712982</v>
      </c>
      <c r="L1383" s="44">
        <f t="shared" si="295"/>
        <v>0</v>
      </c>
      <c r="M1383" s="44">
        <f t="shared" si="296"/>
        <v>1.375847597555</v>
      </c>
      <c r="N1383" s="44">
        <f t="shared" si="297"/>
        <v>3.9474407902149999</v>
      </c>
      <c r="O1383" s="44">
        <f t="shared" si="298"/>
        <v>5.4417116122300007</v>
      </c>
      <c r="P1383" s="2">
        <v>1213311</v>
      </c>
      <c r="Q1383" s="193">
        <v>7.2634174829999996</v>
      </c>
      <c r="R1383" s="111">
        <v>0</v>
      </c>
      <c r="S1383" s="111">
        <v>0.127807487</v>
      </c>
      <c r="T1383" s="111">
        <v>0.36669213099999998</v>
      </c>
      <c r="U1383" s="111">
        <v>0.50550038200000003</v>
      </c>
      <c r="V1383" s="110">
        <f t="shared" si="299"/>
        <v>0.34975423365412556</v>
      </c>
      <c r="W1383" s="110">
        <v>0.28634375000000001</v>
      </c>
      <c r="X1383" s="110">
        <v>0.248052569</v>
      </c>
      <c r="Y1383" s="110">
        <f t="shared" si="300"/>
        <v>0.23871590334404999</v>
      </c>
      <c r="Z1383" s="2" t="s">
        <v>532</v>
      </c>
      <c r="AA1383" s="2">
        <v>0.17499999999999999</v>
      </c>
      <c r="AB1383" s="2">
        <v>0.22500000000000001</v>
      </c>
      <c r="AC1383" s="110">
        <v>0.26477499999999998</v>
      </c>
      <c r="AD1383" s="44">
        <f t="shared" si="301"/>
        <v>0</v>
      </c>
      <c r="AE1383" s="44">
        <f t="shared" si="302"/>
        <v>2.109174367051815</v>
      </c>
      <c r="AF1383" s="44">
        <f t="shared" si="303"/>
        <v>7.7804057975137662</v>
      </c>
      <c r="AG1383" s="44">
        <f t="shared" si="304"/>
        <v>12.621663723043017</v>
      </c>
      <c r="AH1383" s="44">
        <f t="shared" si="305"/>
        <v>20.402069520556783</v>
      </c>
      <c r="AI1383" s="44">
        <v>56.05</v>
      </c>
      <c r="AJ1383" s="111">
        <f t="shared" si="306"/>
        <v>0.36399767208843503</v>
      </c>
      <c r="AK1383" s="2">
        <f t="shared" si="307"/>
        <v>3130</v>
      </c>
    </row>
    <row r="1384" spans="1:37">
      <c r="A1384" s="2">
        <v>69</v>
      </c>
      <c r="B1384" s="2" t="s">
        <v>133</v>
      </c>
      <c r="C1384" s="2" t="s">
        <v>21</v>
      </c>
      <c r="D1384" s="2" t="s">
        <v>415</v>
      </c>
      <c r="E1384" s="2" t="s">
        <v>1100</v>
      </c>
      <c r="F1384" s="2" t="s">
        <v>64</v>
      </c>
      <c r="H1384" s="2" t="s">
        <v>878</v>
      </c>
      <c r="I1384" s="2">
        <v>2497</v>
      </c>
      <c r="J1384" s="193">
        <v>200</v>
      </c>
      <c r="K1384" s="110">
        <f t="shared" si="294"/>
        <v>8.009611533840609E-2</v>
      </c>
      <c r="L1384" s="44">
        <f t="shared" si="295"/>
        <v>0</v>
      </c>
      <c r="M1384" s="44">
        <f t="shared" si="296"/>
        <v>0</v>
      </c>
      <c r="N1384" s="44">
        <f t="shared" si="297"/>
        <v>0</v>
      </c>
      <c r="O1384" s="44">
        <f t="shared" si="298"/>
        <v>1</v>
      </c>
      <c r="P1384" s="2">
        <v>1789174</v>
      </c>
      <c r="Q1384" s="193">
        <v>1.9065774209999999</v>
      </c>
      <c r="R1384" s="111">
        <v>0</v>
      </c>
      <c r="S1384" s="111">
        <v>0</v>
      </c>
      <c r="T1384" s="111">
        <v>0</v>
      </c>
      <c r="U1384" s="111">
        <v>1</v>
      </c>
      <c r="V1384" s="110">
        <f t="shared" si="299"/>
        <v>8.009611533840609E-2</v>
      </c>
      <c r="W1384" s="110">
        <v>0.43881250000000005</v>
      </c>
      <c r="X1384" s="110">
        <v>0.38940625000000001</v>
      </c>
      <c r="Y1384" s="110">
        <f t="shared" si="300"/>
        <v>0.38940625000000001</v>
      </c>
      <c r="Z1384" s="2" t="s">
        <v>532</v>
      </c>
      <c r="AA1384" s="2" t="s">
        <v>532</v>
      </c>
      <c r="AB1384" s="2" t="s">
        <v>532</v>
      </c>
      <c r="AC1384" s="110">
        <v>0.38940625000000001</v>
      </c>
      <c r="AD1384" s="44">
        <f t="shared" si="301"/>
        <v>0</v>
      </c>
      <c r="AE1384" s="44">
        <f t="shared" si="302"/>
        <v>0</v>
      </c>
      <c r="AF1384" s="44">
        <f t="shared" si="303"/>
        <v>0</v>
      </c>
      <c r="AG1384" s="44">
        <f t="shared" si="304"/>
        <v>3.4111987500000001</v>
      </c>
      <c r="AH1384" s="44">
        <f t="shared" si="305"/>
        <v>3.4111987500000001</v>
      </c>
      <c r="AI1384" s="44">
        <v>31.153888889000001</v>
      </c>
      <c r="AJ1384" s="111">
        <f t="shared" si="306"/>
        <v>0.10949511831906308</v>
      </c>
      <c r="AK1384" s="2">
        <f t="shared" si="307"/>
        <v>333</v>
      </c>
    </row>
    <row r="1385" spans="1:37">
      <c r="A1385" s="2">
        <v>70</v>
      </c>
      <c r="B1385" s="2" t="s">
        <v>134</v>
      </c>
      <c r="C1385" s="2" t="s">
        <v>21</v>
      </c>
      <c r="D1385" s="2" t="s">
        <v>415</v>
      </c>
      <c r="E1385" s="2" t="s">
        <v>1100</v>
      </c>
      <c r="F1385" s="2" t="s">
        <v>64</v>
      </c>
      <c r="H1385" s="2" t="s">
        <v>878</v>
      </c>
      <c r="I1385" s="2">
        <v>7090</v>
      </c>
      <c r="J1385" s="193">
        <v>1574</v>
      </c>
      <c r="K1385" s="110">
        <f t="shared" si="294"/>
        <v>0.2220028208744711</v>
      </c>
      <c r="L1385" s="44">
        <f t="shared" si="295"/>
        <v>0</v>
      </c>
      <c r="M1385" s="44">
        <f t="shared" si="296"/>
        <v>0</v>
      </c>
      <c r="N1385" s="44">
        <f t="shared" si="297"/>
        <v>0</v>
      </c>
      <c r="O1385" s="44">
        <f t="shared" si="298"/>
        <v>7.87</v>
      </c>
      <c r="P1385" s="2">
        <v>827499</v>
      </c>
      <c r="Q1385" s="193">
        <v>30.09672338</v>
      </c>
      <c r="R1385" s="111">
        <v>0</v>
      </c>
      <c r="S1385" s="111">
        <v>0</v>
      </c>
      <c r="T1385" s="111">
        <v>0</v>
      </c>
      <c r="U1385" s="111">
        <v>1</v>
      </c>
      <c r="V1385" s="110">
        <f t="shared" si="299"/>
        <v>0.2220028208744711</v>
      </c>
      <c r="W1385" s="110">
        <v>0.41650000000000004</v>
      </c>
      <c r="X1385" s="110">
        <v>0.36125000000000002</v>
      </c>
      <c r="Y1385" s="110">
        <f t="shared" si="300"/>
        <v>0.36125000000000002</v>
      </c>
      <c r="Z1385" s="2" t="s">
        <v>532</v>
      </c>
      <c r="AA1385" s="2" t="s">
        <v>532</v>
      </c>
      <c r="AB1385" s="2" t="s">
        <v>532</v>
      </c>
      <c r="AC1385" s="110">
        <v>0.36125000000000002</v>
      </c>
      <c r="AD1385" s="44">
        <f t="shared" si="301"/>
        <v>0</v>
      </c>
      <c r="AE1385" s="44">
        <f t="shared" si="302"/>
        <v>0</v>
      </c>
      <c r="AF1385" s="44">
        <f t="shared" si="303"/>
        <v>0</v>
      </c>
      <c r="AG1385" s="44">
        <f t="shared" si="304"/>
        <v>24.905008500000005</v>
      </c>
      <c r="AH1385" s="44">
        <f t="shared" si="305"/>
        <v>24.905008500000005</v>
      </c>
      <c r="AI1385" s="44">
        <v>31.153888889000001</v>
      </c>
      <c r="AJ1385" s="111">
        <f t="shared" si="306"/>
        <v>0.79941892932646397</v>
      </c>
      <c r="AK1385" s="2">
        <f t="shared" si="307"/>
        <v>2623</v>
      </c>
    </row>
    <row r="1386" spans="1:37">
      <c r="A1386" s="2">
        <v>71</v>
      </c>
      <c r="B1386" s="2" t="s">
        <v>135</v>
      </c>
      <c r="C1386" s="2" t="s">
        <v>21</v>
      </c>
      <c r="D1386" s="2" t="s">
        <v>415</v>
      </c>
      <c r="E1386" s="2" t="s">
        <v>1100</v>
      </c>
      <c r="F1386" s="2" t="s">
        <v>64</v>
      </c>
      <c r="H1386" s="2" t="s">
        <v>878</v>
      </c>
      <c r="I1386" s="2">
        <v>11883</v>
      </c>
      <c r="J1386" s="193">
        <v>3554</v>
      </c>
      <c r="K1386" s="110">
        <f t="shared" si="294"/>
        <v>0.29908272321804258</v>
      </c>
      <c r="L1386" s="44">
        <f t="shared" si="295"/>
        <v>0</v>
      </c>
      <c r="M1386" s="44">
        <f t="shared" si="296"/>
        <v>0</v>
      </c>
      <c r="N1386" s="44">
        <f t="shared" si="297"/>
        <v>0</v>
      </c>
      <c r="O1386" s="44">
        <f t="shared" si="298"/>
        <v>17.77</v>
      </c>
      <c r="P1386" s="2">
        <v>1211770</v>
      </c>
      <c r="Q1386" s="193">
        <v>44.768662534999997</v>
      </c>
      <c r="R1386" s="111">
        <v>0</v>
      </c>
      <c r="S1386" s="111">
        <v>0</v>
      </c>
      <c r="T1386" s="111">
        <v>0</v>
      </c>
      <c r="U1386" s="111">
        <v>1</v>
      </c>
      <c r="V1386" s="110">
        <f t="shared" si="299"/>
        <v>0.29908272321804258</v>
      </c>
      <c r="W1386" s="110">
        <v>0.41862499999999991</v>
      </c>
      <c r="X1386" s="110">
        <v>0.34849999999999998</v>
      </c>
      <c r="Y1386" s="110">
        <f t="shared" si="300"/>
        <v>0.34849999999999998</v>
      </c>
      <c r="Z1386" s="2" t="s">
        <v>532</v>
      </c>
      <c r="AA1386" s="2" t="s">
        <v>532</v>
      </c>
      <c r="AB1386" s="2" t="s">
        <v>532</v>
      </c>
      <c r="AC1386" s="110">
        <v>0.34849999999999998</v>
      </c>
      <c r="AD1386" s="44">
        <f t="shared" si="301"/>
        <v>0</v>
      </c>
      <c r="AE1386" s="44">
        <f t="shared" si="302"/>
        <v>0</v>
      </c>
      <c r="AF1386" s="44">
        <f t="shared" si="303"/>
        <v>0</v>
      </c>
      <c r="AG1386" s="44">
        <f t="shared" si="304"/>
        <v>54.249322199999995</v>
      </c>
      <c r="AH1386" s="44">
        <f t="shared" si="305"/>
        <v>54.249322199999995</v>
      </c>
      <c r="AI1386" s="44">
        <v>31.153888889000001</v>
      </c>
      <c r="AJ1386" s="111">
        <f t="shared" si="306"/>
        <v>1.741333879480923</v>
      </c>
      <c r="AK1386" s="2">
        <f t="shared" si="307"/>
        <v>5923</v>
      </c>
    </row>
    <row r="1387" spans="1:37">
      <c r="A1387" s="2">
        <v>72</v>
      </c>
      <c r="B1387" s="2" t="s">
        <v>136</v>
      </c>
      <c r="C1387" s="2" t="s">
        <v>21</v>
      </c>
      <c r="D1387" s="2" t="s">
        <v>415</v>
      </c>
      <c r="E1387" s="2" t="s">
        <v>1100</v>
      </c>
      <c r="F1387" s="2" t="s">
        <v>64</v>
      </c>
      <c r="H1387" s="2" t="s">
        <v>878</v>
      </c>
      <c r="I1387" s="2">
        <v>13020</v>
      </c>
      <c r="J1387" s="193">
        <v>3056</v>
      </c>
      <c r="K1387" s="110">
        <f t="shared" si="294"/>
        <v>0.23471582181259601</v>
      </c>
      <c r="L1387" s="44">
        <f t="shared" si="295"/>
        <v>0</v>
      </c>
      <c r="M1387" s="44">
        <f t="shared" si="296"/>
        <v>0</v>
      </c>
      <c r="N1387" s="44">
        <f t="shared" si="297"/>
        <v>0</v>
      </c>
      <c r="O1387" s="44">
        <f t="shared" si="298"/>
        <v>15.28</v>
      </c>
      <c r="P1387" s="2">
        <v>1293309</v>
      </c>
      <c r="Q1387" s="193">
        <v>36.838242833000002</v>
      </c>
      <c r="R1387" s="111">
        <v>0</v>
      </c>
      <c r="S1387" s="111">
        <v>0</v>
      </c>
      <c r="T1387" s="111">
        <v>0</v>
      </c>
      <c r="U1387" s="111">
        <v>1</v>
      </c>
      <c r="V1387" s="110">
        <f t="shared" si="299"/>
        <v>0.23471582181259601</v>
      </c>
      <c r="W1387" s="110">
        <v>0.45156249999999998</v>
      </c>
      <c r="X1387" s="110">
        <v>0.35593750000000002</v>
      </c>
      <c r="Y1387" s="110">
        <f t="shared" si="300"/>
        <v>0.35593750000000002</v>
      </c>
      <c r="Z1387" s="2" t="s">
        <v>532</v>
      </c>
      <c r="AA1387" s="2" t="s">
        <v>532</v>
      </c>
      <c r="AB1387" s="2" t="s">
        <v>532</v>
      </c>
      <c r="AC1387" s="110">
        <v>0.35593750000000002</v>
      </c>
      <c r="AD1387" s="44">
        <f t="shared" si="301"/>
        <v>0</v>
      </c>
      <c r="AE1387" s="44">
        <f t="shared" si="302"/>
        <v>0</v>
      </c>
      <c r="AF1387" s="44">
        <f t="shared" si="303"/>
        <v>0</v>
      </c>
      <c r="AG1387" s="44">
        <f t="shared" si="304"/>
        <v>47.643231</v>
      </c>
      <c r="AH1387" s="44">
        <f t="shared" si="305"/>
        <v>47.643231</v>
      </c>
      <c r="AI1387" s="44">
        <v>31.153888889000001</v>
      </c>
      <c r="AJ1387" s="111">
        <f t="shared" si="306"/>
        <v>1.5292867985037384</v>
      </c>
      <c r="AK1387" s="2">
        <f t="shared" si="307"/>
        <v>5093</v>
      </c>
    </row>
    <row r="1388" spans="1:37">
      <c r="A1388" s="2">
        <v>73</v>
      </c>
      <c r="B1388" s="2" t="s">
        <v>137</v>
      </c>
      <c r="C1388" s="2" t="s">
        <v>21</v>
      </c>
      <c r="D1388" s="2" t="s">
        <v>415</v>
      </c>
      <c r="E1388" s="2" t="s">
        <v>1100</v>
      </c>
      <c r="F1388" s="2" t="s">
        <v>64</v>
      </c>
      <c r="H1388" s="2" t="s">
        <v>878</v>
      </c>
      <c r="I1388" s="2">
        <v>7808</v>
      </c>
      <c r="J1388" s="2">
        <v>2550</v>
      </c>
      <c r="K1388" s="110">
        <f t="shared" si="294"/>
        <v>0.32658811475409838</v>
      </c>
      <c r="L1388" s="44">
        <f t="shared" si="295"/>
        <v>0</v>
      </c>
      <c r="M1388" s="44">
        <f t="shared" si="296"/>
        <v>0</v>
      </c>
      <c r="N1388" s="44">
        <f t="shared" si="297"/>
        <v>0</v>
      </c>
      <c r="O1388" s="44">
        <f t="shared" si="298"/>
        <v>12.75</v>
      </c>
      <c r="P1388" s="2">
        <v>585499</v>
      </c>
      <c r="Q1388" s="2">
        <v>74.891325070999997</v>
      </c>
      <c r="R1388" s="111">
        <v>0</v>
      </c>
      <c r="S1388" s="111">
        <v>0</v>
      </c>
      <c r="T1388" s="111">
        <v>0</v>
      </c>
      <c r="U1388" s="111">
        <v>1</v>
      </c>
      <c r="V1388" s="110">
        <f t="shared" si="299"/>
        <v>0.32658811475409838</v>
      </c>
      <c r="W1388" s="110">
        <v>0.47228125000000004</v>
      </c>
      <c r="X1388" s="110">
        <v>0.39259375000000002</v>
      </c>
      <c r="Y1388" s="110">
        <f t="shared" si="300"/>
        <v>0.39259375000000002</v>
      </c>
      <c r="Z1388" s="2" t="s">
        <v>532</v>
      </c>
      <c r="AA1388" s="2" t="s">
        <v>532</v>
      </c>
      <c r="AB1388" s="2" t="s">
        <v>532</v>
      </c>
      <c r="AC1388" s="110">
        <v>0.39259375000000002</v>
      </c>
      <c r="AD1388" s="44">
        <f t="shared" si="301"/>
        <v>0</v>
      </c>
      <c r="AE1388" s="44">
        <f t="shared" si="302"/>
        <v>0</v>
      </c>
      <c r="AF1388" s="44">
        <f t="shared" si="303"/>
        <v>0</v>
      </c>
      <c r="AG1388" s="44">
        <f t="shared" si="304"/>
        <v>43.848795937500007</v>
      </c>
      <c r="AH1388" s="44">
        <f t="shared" si="305"/>
        <v>43.848795937500007</v>
      </c>
      <c r="AI1388" s="44">
        <v>31.153888889000001</v>
      </c>
      <c r="AJ1388" s="111">
        <f t="shared" si="306"/>
        <v>1.4074902845590618</v>
      </c>
      <c r="AK1388" s="2">
        <f t="shared" si="307"/>
        <v>4250</v>
      </c>
    </row>
    <row r="1389" spans="1:37">
      <c r="A1389" s="2">
        <v>74</v>
      </c>
      <c r="B1389" s="2" t="s">
        <v>138</v>
      </c>
      <c r="C1389" s="2" t="s">
        <v>20</v>
      </c>
      <c r="D1389" s="2" t="s">
        <v>416</v>
      </c>
      <c r="E1389" s="2" t="s">
        <v>1100</v>
      </c>
      <c r="F1389" s="2" t="s">
        <v>64</v>
      </c>
      <c r="H1389" s="2" t="s">
        <v>878</v>
      </c>
      <c r="I1389" s="2">
        <v>45088</v>
      </c>
      <c r="J1389" s="2">
        <v>5456</v>
      </c>
      <c r="K1389" s="110">
        <f t="shared" si="294"/>
        <v>0.12100780695528744</v>
      </c>
      <c r="L1389" s="44">
        <f t="shared" si="295"/>
        <v>0</v>
      </c>
      <c r="M1389" s="44">
        <f t="shared" si="296"/>
        <v>0</v>
      </c>
      <c r="N1389" s="44">
        <f t="shared" si="297"/>
        <v>6.7575947630399984</v>
      </c>
      <c r="O1389" s="44">
        <f t="shared" si="298"/>
        <v>20.522405236960001</v>
      </c>
      <c r="P1389" s="2">
        <v>1315944</v>
      </c>
      <c r="Q1389" s="2">
        <v>48.87707975</v>
      </c>
      <c r="R1389" s="111">
        <v>0</v>
      </c>
      <c r="S1389" s="111">
        <v>0</v>
      </c>
      <c r="T1389" s="111">
        <v>0.24771241799999999</v>
      </c>
      <c r="U1389" s="111">
        <v>0.75228758200000001</v>
      </c>
      <c r="V1389" s="110">
        <f t="shared" si="299"/>
        <v>0.12100780695528744</v>
      </c>
      <c r="W1389" s="110">
        <v>0.33043750000000005</v>
      </c>
      <c r="X1389" s="110">
        <v>0.26914987699999998</v>
      </c>
      <c r="Y1389" s="110">
        <f t="shared" si="300"/>
        <v>0.26914987746862501</v>
      </c>
      <c r="Z1389" s="2" t="s">
        <v>532</v>
      </c>
      <c r="AA1389" s="2" t="s">
        <v>532</v>
      </c>
      <c r="AB1389" s="2">
        <v>0.22500000000000001</v>
      </c>
      <c r="AC1389" s="110">
        <v>0.28368749999999998</v>
      </c>
      <c r="AD1389" s="44">
        <f t="shared" si="301"/>
        <v>0</v>
      </c>
      <c r="AE1389" s="44">
        <f t="shared" si="302"/>
        <v>0</v>
      </c>
      <c r="AF1389" s="44">
        <f t="shared" si="303"/>
        <v>13.319219277951838</v>
      </c>
      <c r="AG1389" s="44">
        <f t="shared" si="304"/>
        <v>51.000280560382386</v>
      </c>
      <c r="AH1389" s="44">
        <f t="shared" si="305"/>
        <v>64.319499838334224</v>
      </c>
      <c r="AI1389" s="44">
        <v>7.2988888889999997</v>
      </c>
      <c r="AJ1389" s="111">
        <f t="shared" si="306"/>
        <v>8.8122316720382976</v>
      </c>
      <c r="AK1389" s="2">
        <f t="shared" si="307"/>
        <v>9093</v>
      </c>
    </row>
    <row r="1390" spans="1:37">
      <c r="A1390" s="2">
        <v>104</v>
      </c>
      <c r="B1390" s="2" t="s">
        <v>159</v>
      </c>
      <c r="C1390" s="2" t="s">
        <v>19</v>
      </c>
      <c r="D1390" s="2" t="s">
        <v>419</v>
      </c>
      <c r="E1390" s="2" t="s">
        <v>1100</v>
      </c>
      <c r="F1390" s="2" t="s">
        <v>64</v>
      </c>
      <c r="H1390" s="2" t="s">
        <v>878</v>
      </c>
      <c r="I1390" s="2">
        <v>64065</v>
      </c>
      <c r="J1390" s="2">
        <v>1566</v>
      </c>
      <c r="K1390" s="110">
        <f t="shared" si="294"/>
        <v>2.4443924139545773E-2</v>
      </c>
      <c r="L1390" s="44">
        <f t="shared" si="295"/>
        <v>0</v>
      </c>
      <c r="M1390" s="44">
        <f t="shared" si="296"/>
        <v>0</v>
      </c>
      <c r="N1390" s="44">
        <f t="shared" si="297"/>
        <v>2.3950588239899999</v>
      </c>
      <c r="O1390" s="44">
        <f t="shared" si="298"/>
        <v>5.4349411760099988</v>
      </c>
      <c r="P1390" s="2">
        <v>1379116</v>
      </c>
      <c r="Q1390" s="2">
        <v>13.297981857</v>
      </c>
      <c r="R1390" s="111">
        <v>0</v>
      </c>
      <c r="S1390" s="111">
        <v>0</v>
      </c>
      <c r="T1390" s="111">
        <v>0.305882353</v>
      </c>
      <c r="U1390" s="111">
        <v>0.694117647</v>
      </c>
      <c r="V1390" s="110">
        <f t="shared" si="299"/>
        <v>2.4443924139545773E-2</v>
      </c>
      <c r="W1390" s="110">
        <v>0.32459375000000001</v>
      </c>
      <c r="X1390" s="110">
        <v>0.26737491800000002</v>
      </c>
      <c r="Y1390" s="110">
        <f t="shared" si="300"/>
        <v>0.26737491821993831</v>
      </c>
      <c r="Z1390" s="2" t="s">
        <v>532</v>
      </c>
      <c r="AA1390" s="2" t="s">
        <v>532</v>
      </c>
      <c r="AB1390" s="2">
        <v>0.22500000000000001</v>
      </c>
      <c r="AC1390" s="110">
        <v>0.28604861100000001</v>
      </c>
      <c r="AD1390" s="44">
        <f t="shared" si="301"/>
        <v>0</v>
      </c>
      <c r="AE1390" s="44">
        <f t="shared" si="302"/>
        <v>0</v>
      </c>
      <c r="AF1390" s="44">
        <f t="shared" si="303"/>
        <v>4.7206609420842893</v>
      </c>
      <c r="AG1390" s="44">
        <f t="shared" si="304"/>
        <v>13.618798598555854</v>
      </c>
      <c r="AH1390" s="44">
        <f t="shared" si="305"/>
        <v>18.339459540640142</v>
      </c>
      <c r="AI1390" s="44">
        <v>80.83</v>
      </c>
      <c r="AJ1390" s="111">
        <f t="shared" si="306"/>
        <v>0.22688926810144924</v>
      </c>
      <c r="AK1390" s="2">
        <f t="shared" si="307"/>
        <v>2610</v>
      </c>
    </row>
    <row r="1391" spans="1:37">
      <c r="A1391" s="2">
        <v>105</v>
      </c>
      <c r="B1391" s="2" t="s">
        <v>160</v>
      </c>
      <c r="C1391" s="2" t="s">
        <v>19</v>
      </c>
      <c r="D1391" s="2" t="s">
        <v>419</v>
      </c>
      <c r="E1391" s="2" t="s">
        <v>1100</v>
      </c>
      <c r="F1391" s="2" t="s">
        <v>64</v>
      </c>
      <c r="H1391" s="2" t="s">
        <v>878</v>
      </c>
      <c r="I1391" s="2">
        <v>9248</v>
      </c>
      <c r="J1391" s="2">
        <v>652</v>
      </c>
      <c r="K1391" s="110">
        <f t="shared" si="294"/>
        <v>7.0501730103806226E-2</v>
      </c>
      <c r="L1391" s="44">
        <f t="shared" si="295"/>
        <v>0</v>
      </c>
      <c r="M1391" s="44">
        <f t="shared" si="296"/>
        <v>0</v>
      </c>
      <c r="N1391" s="44">
        <f t="shared" si="297"/>
        <v>0.80042588312000007</v>
      </c>
      <c r="O1391" s="44">
        <f t="shared" si="298"/>
        <v>2.4595741168799998</v>
      </c>
      <c r="P1391" s="2">
        <v>1620261</v>
      </c>
      <c r="Q1391" s="2">
        <v>4.7895035669999997</v>
      </c>
      <c r="R1391" s="111">
        <v>0</v>
      </c>
      <c r="S1391" s="111">
        <v>0</v>
      </c>
      <c r="T1391" s="111">
        <v>0.245529412</v>
      </c>
      <c r="U1391" s="111">
        <v>0.754470588</v>
      </c>
      <c r="V1391" s="110">
        <f t="shared" si="299"/>
        <v>7.0501730103806226E-2</v>
      </c>
      <c r="W1391" s="110">
        <v>0.34159375000000003</v>
      </c>
      <c r="X1391" s="110">
        <v>0.271740127</v>
      </c>
      <c r="Y1391" s="110">
        <f t="shared" si="300"/>
        <v>0.27174012666883507</v>
      </c>
      <c r="Z1391" s="2" t="s">
        <v>532</v>
      </c>
      <c r="AA1391" s="2" t="s">
        <v>532</v>
      </c>
      <c r="AB1391" s="2">
        <v>0.22500000000000001</v>
      </c>
      <c r="AC1391" s="110">
        <v>0.28695089299999998</v>
      </c>
      <c r="AD1391" s="44">
        <f t="shared" si="301"/>
        <v>0</v>
      </c>
      <c r="AE1391" s="44">
        <f t="shared" si="302"/>
        <v>0</v>
      </c>
      <c r="AF1391" s="44">
        <f t="shared" si="303"/>
        <v>1.5776394156295204</v>
      </c>
      <c r="AG1391" s="44">
        <f t="shared" si="304"/>
        <v>6.1826064257284044</v>
      </c>
      <c r="AH1391" s="44">
        <f t="shared" si="305"/>
        <v>7.7602458413579249</v>
      </c>
      <c r="AI1391" s="44">
        <v>80.83</v>
      </c>
      <c r="AJ1391" s="111">
        <f t="shared" si="306"/>
        <v>9.6007000387949099E-2</v>
      </c>
      <c r="AK1391" s="2">
        <f t="shared" si="307"/>
        <v>1087</v>
      </c>
    </row>
    <row r="1392" spans="1:37">
      <c r="A1392" s="2">
        <v>106</v>
      </c>
      <c r="B1392" s="2" t="s">
        <v>161</v>
      </c>
      <c r="C1392" s="2" t="s">
        <v>19</v>
      </c>
      <c r="D1392" s="2" t="s">
        <v>419</v>
      </c>
      <c r="E1392" s="2" t="s">
        <v>1100</v>
      </c>
      <c r="F1392" s="2" t="s">
        <v>64</v>
      </c>
      <c r="H1392" s="2" t="s">
        <v>878</v>
      </c>
      <c r="I1392" s="2">
        <v>34799</v>
      </c>
      <c r="J1392" s="2">
        <v>1941</v>
      </c>
      <c r="K1392" s="110">
        <f t="shared" si="294"/>
        <v>5.577746486968016E-2</v>
      </c>
      <c r="L1392" s="44">
        <f t="shared" si="295"/>
        <v>0</v>
      </c>
      <c r="M1392" s="44">
        <f t="shared" si="296"/>
        <v>0</v>
      </c>
      <c r="N1392" s="44">
        <f t="shared" si="297"/>
        <v>2.844646670775</v>
      </c>
      <c r="O1392" s="44">
        <f t="shared" si="298"/>
        <v>6.8603533292249992</v>
      </c>
      <c r="P1392" s="2">
        <v>1160491</v>
      </c>
      <c r="Q1392" s="2">
        <v>19.785643111999999</v>
      </c>
      <c r="R1392" s="111">
        <v>0</v>
      </c>
      <c r="S1392" s="111">
        <v>0</v>
      </c>
      <c r="T1392" s="111">
        <v>0.29311145500000002</v>
      </c>
      <c r="U1392" s="111">
        <v>0.70688854499999998</v>
      </c>
      <c r="V1392" s="110">
        <f t="shared" si="299"/>
        <v>5.577746486968016E-2</v>
      </c>
      <c r="W1392" s="110">
        <v>0.34425</v>
      </c>
      <c r="X1392" s="110">
        <v>0.270079923</v>
      </c>
      <c r="Y1392" s="110">
        <f t="shared" si="300"/>
        <v>0.27007992320296292</v>
      </c>
      <c r="Z1392" s="2" t="s">
        <v>532</v>
      </c>
      <c r="AA1392" s="2" t="s">
        <v>532</v>
      </c>
      <c r="AB1392" s="2">
        <v>0.22500000000000001</v>
      </c>
      <c r="AC1392" s="110">
        <v>0.288772321</v>
      </c>
      <c r="AD1392" s="44">
        <f t="shared" si="301"/>
        <v>0</v>
      </c>
      <c r="AE1392" s="44">
        <f t="shared" si="302"/>
        <v>0</v>
      </c>
      <c r="AF1392" s="44">
        <f t="shared" si="303"/>
        <v>5.6067985880975257</v>
      </c>
      <c r="AG1392" s="44">
        <f t="shared" si="304"/>
        <v>17.354262146940933</v>
      </c>
      <c r="AH1392" s="44">
        <f t="shared" si="305"/>
        <v>22.961060735038458</v>
      </c>
      <c r="AI1392" s="44">
        <v>80.83</v>
      </c>
      <c r="AJ1392" s="111">
        <f t="shared" si="306"/>
        <v>0.28406607367361697</v>
      </c>
      <c r="AK1392" s="2">
        <f t="shared" si="307"/>
        <v>3235</v>
      </c>
    </row>
    <row r="1393" spans="1:37">
      <c r="A1393" s="2">
        <v>107</v>
      </c>
      <c r="B1393" s="2" t="s">
        <v>162</v>
      </c>
      <c r="C1393" s="2" t="s">
        <v>19</v>
      </c>
      <c r="D1393" s="2" t="s">
        <v>419</v>
      </c>
      <c r="E1393" s="2" t="s">
        <v>1100</v>
      </c>
      <c r="F1393" s="2" t="s">
        <v>64</v>
      </c>
      <c r="H1393" s="2" t="s">
        <v>878</v>
      </c>
      <c r="I1393" s="2">
        <v>226568</v>
      </c>
      <c r="J1393" s="2">
        <v>2088</v>
      </c>
      <c r="K1393" s="110">
        <f t="shared" si="294"/>
        <v>9.2157762790861901E-3</v>
      </c>
      <c r="L1393" s="44">
        <f t="shared" si="295"/>
        <v>0</v>
      </c>
      <c r="M1393" s="44">
        <f t="shared" si="296"/>
        <v>0.49436470404000005</v>
      </c>
      <c r="N1393" s="44">
        <f t="shared" si="297"/>
        <v>4.9932151268399991</v>
      </c>
      <c r="O1393" s="44">
        <f t="shared" si="298"/>
        <v>4.9524201691199998</v>
      </c>
      <c r="P1393" s="2">
        <v>1298457</v>
      </c>
      <c r="Q1393" s="2">
        <v>17.288607928000001</v>
      </c>
      <c r="R1393" s="111">
        <v>0</v>
      </c>
      <c r="S1393" s="111">
        <v>4.7352941000000003E-2</v>
      </c>
      <c r="T1393" s="111">
        <v>0.47827731099999998</v>
      </c>
      <c r="U1393" s="111">
        <v>0.47436974799999998</v>
      </c>
      <c r="V1393" s="110">
        <f t="shared" si="299"/>
        <v>8.779382168673423E-3</v>
      </c>
      <c r="W1393" s="110">
        <v>0.33946875000000004</v>
      </c>
      <c r="X1393" s="110">
        <v>0.25766234900000001</v>
      </c>
      <c r="Y1393" s="110">
        <f t="shared" si="300"/>
        <v>0.25374804360787495</v>
      </c>
      <c r="Z1393" s="2" t="s">
        <v>532</v>
      </c>
      <c r="AA1393" s="2">
        <v>0.17499999999999999</v>
      </c>
      <c r="AB1393" s="2">
        <v>0.22500000000000001</v>
      </c>
      <c r="AC1393" s="110">
        <v>0.29059374999999998</v>
      </c>
      <c r="AD1393" s="44">
        <f t="shared" si="301"/>
        <v>0</v>
      </c>
      <c r="AE1393" s="44">
        <f t="shared" si="302"/>
        <v>0.75786109129332002</v>
      </c>
      <c r="AF1393" s="44">
        <f t="shared" si="303"/>
        <v>9.8416270150016381</v>
      </c>
      <c r="AG1393" s="44">
        <f t="shared" si="304"/>
        <v>12.606886973037083</v>
      </c>
      <c r="AH1393" s="44">
        <f t="shared" si="305"/>
        <v>22.448513988038719</v>
      </c>
      <c r="AI1393" s="44">
        <v>80.83</v>
      </c>
      <c r="AJ1393" s="111">
        <f t="shared" si="306"/>
        <v>0.27772502768821872</v>
      </c>
      <c r="AK1393" s="2">
        <f t="shared" si="307"/>
        <v>3315</v>
      </c>
    </row>
    <row r="1394" spans="1:37">
      <c r="A1394" s="2">
        <v>108</v>
      </c>
      <c r="B1394" s="2" t="s">
        <v>163</v>
      </c>
      <c r="C1394" s="2" t="s">
        <v>19</v>
      </c>
      <c r="D1394" s="2" t="s">
        <v>419</v>
      </c>
      <c r="E1394" s="2" t="s">
        <v>1100</v>
      </c>
      <c r="F1394" s="2" t="s">
        <v>64</v>
      </c>
      <c r="H1394" s="2" t="s">
        <v>878</v>
      </c>
      <c r="I1394" s="2">
        <v>1019</v>
      </c>
      <c r="J1394" s="2">
        <v>5</v>
      </c>
      <c r="K1394" s="110">
        <f t="shared" si="294"/>
        <v>4.9067713444553487E-3</v>
      </c>
      <c r="L1394" s="44">
        <f t="shared" si="295"/>
        <v>0</v>
      </c>
      <c r="M1394" s="44">
        <f t="shared" si="296"/>
        <v>0</v>
      </c>
      <c r="N1394" s="44">
        <f t="shared" si="297"/>
        <v>0</v>
      </c>
      <c r="O1394" s="44">
        <f t="shared" si="298"/>
        <v>2.5000000000000001E-2</v>
      </c>
      <c r="P1394" s="2">
        <v>28983</v>
      </c>
      <c r="Q1394" s="2">
        <v>2.785859383</v>
      </c>
      <c r="R1394" s="111">
        <v>0</v>
      </c>
      <c r="S1394" s="111">
        <v>0</v>
      </c>
      <c r="T1394" s="111">
        <v>0</v>
      </c>
      <c r="U1394" s="111">
        <v>1</v>
      </c>
      <c r="V1394" s="110">
        <f t="shared" si="299"/>
        <v>4.9067713444553487E-3</v>
      </c>
      <c r="W1394" s="110">
        <v>0.44306249999999997</v>
      </c>
      <c r="X1394" s="110">
        <v>0.3686875</v>
      </c>
      <c r="Y1394" s="110">
        <f t="shared" si="300"/>
        <v>0.3686875</v>
      </c>
      <c r="Z1394" s="2" t="s">
        <v>532</v>
      </c>
      <c r="AA1394" s="2" t="s">
        <v>532</v>
      </c>
      <c r="AB1394" s="2" t="s">
        <v>532</v>
      </c>
      <c r="AC1394" s="110">
        <v>0.3686875</v>
      </c>
      <c r="AD1394" s="44">
        <f t="shared" si="301"/>
        <v>0</v>
      </c>
      <c r="AE1394" s="44">
        <f t="shared" si="302"/>
        <v>0</v>
      </c>
      <c r="AF1394" s="44">
        <f t="shared" si="303"/>
        <v>0</v>
      </c>
      <c r="AG1394" s="44">
        <f t="shared" si="304"/>
        <v>8.074256249999999E-2</v>
      </c>
      <c r="AH1394" s="44">
        <f t="shared" si="305"/>
        <v>8.074256249999999E-2</v>
      </c>
      <c r="AI1394" s="44">
        <v>80.83</v>
      </c>
      <c r="AJ1394" s="111">
        <f t="shared" si="306"/>
        <v>9.9891825436100438E-4</v>
      </c>
      <c r="AK1394" s="2">
        <f t="shared" si="307"/>
        <v>8</v>
      </c>
    </row>
    <row r="1395" spans="1:37">
      <c r="A1395" s="2">
        <v>109</v>
      </c>
      <c r="B1395" s="2" t="s">
        <v>164</v>
      </c>
      <c r="C1395" s="2" t="s">
        <v>18</v>
      </c>
      <c r="D1395" s="2" t="s">
        <v>420</v>
      </c>
      <c r="E1395" s="2" t="s">
        <v>1100</v>
      </c>
      <c r="F1395" s="2" t="s">
        <v>64</v>
      </c>
      <c r="H1395" s="2" t="s">
        <v>878</v>
      </c>
      <c r="I1395" s="2">
        <v>12055</v>
      </c>
      <c r="J1395" s="193">
        <v>2136</v>
      </c>
      <c r="K1395" s="110">
        <f t="shared" si="294"/>
        <v>0.17718788884280381</v>
      </c>
      <c r="L1395" s="44">
        <f t="shared" si="295"/>
        <v>0</v>
      </c>
      <c r="M1395" s="44">
        <f t="shared" si="296"/>
        <v>0</v>
      </c>
      <c r="N1395" s="44">
        <f t="shared" si="297"/>
        <v>4.6489411802399996</v>
      </c>
      <c r="O1395" s="44">
        <f t="shared" si="298"/>
        <v>6.031058819760001</v>
      </c>
      <c r="P1395" s="2">
        <v>12142802</v>
      </c>
      <c r="Q1395" s="193">
        <v>1.9006075769999999</v>
      </c>
      <c r="R1395" s="111">
        <v>0</v>
      </c>
      <c r="S1395" s="111">
        <v>0</v>
      </c>
      <c r="T1395" s="111">
        <v>0.43529411800000001</v>
      </c>
      <c r="U1395" s="111">
        <v>0.56470588200000005</v>
      </c>
      <c r="V1395" s="110">
        <f t="shared" si="299"/>
        <v>0.17718788884280381</v>
      </c>
      <c r="W1395" s="110">
        <v>0.27890624999999997</v>
      </c>
      <c r="X1395" s="110">
        <v>0.246681176</v>
      </c>
      <c r="Y1395" s="110">
        <f t="shared" si="300"/>
        <v>0.24668117645703752</v>
      </c>
      <c r="Z1395" s="2" t="s">
        <v>532</v>
      </c>
      <c r="AA1395" s="2" t="s">
        <v>532</v>
      </c>
      <c r="AB1395" s="2">
        <v>0.22500000000000001</v>
      </c>
      <c r="AC1395" s="110">
        <v>0.26339374999999998</v>
      </c>
      <c r="AD1395" s="44">
        <f t="shared" si="301"/>
        <v>0</v>
      </c>
      <c r="AE1395" s="44">
        <f t="shared" si="302"/>
        <v>0</v>
      </c>
      <c r="AF1395" s="44">
        <f t="shared" si="303"/>
        <v>9.1630630662530397</v>
      </c>
      <c r="AG1395" s="44">
        <f t="shared" si="304"/>
        <v>13.915638423302727</v>
      </c>
      <c r="AH1395" s="44">
        <f t="shared" si="305"/>
        <v>23.078701489555769</v>
      </c>
      <c r="AI1395" s="44">
        <v>442.37194444400001</v>
      </c>
      <c r="AJ1395" s="111">
        <f t="shared" si="306"/>
        <v>5.2170355239328038E-2</v>
      </c>
      <c r="AK1395" s="2">
        <f t="shared" si="307"/>
        <v>3560</v>
      </c>
    </row>
    <row r="1396" spans="1:37">
      <c r="A1396" s="2">
        <v>110</v>
      </c>
      <c r="B1396" s="2" t="s">
        <v>165</v>
      </c>
      <c r="C1396" s="2" t="s">
        <v>18</v>
      </c>
      <c r="D1396" s="2" t="s">
        <v>420</v>
      </c>
      <c r="E1396" s="2" t="s">
        <v>1100</v>
      </c>
      <c r="F1396" s="2" t="s">
        <v>64</v>
      </c>
      <c r="H1396" s="2" t="s">
        <v>878</v>
      </c>
      <c r="I1396" s="2">
        <v>25710</v>
      </c>
      <c r="J1396" s="193">
        <v>11471</v>
      </c>
      <c r="K1396" s="110">
        <f t="shared" si="294"/>
        <v>0.44616880591209646</v>
      </c>
      <c r="L1396" s="44">
        <f t="shared" si="295"/>
        <v>0</v>
      </c>
      <c r="M1396" s="44">
        <f t="shared" si="296"/>
        <v>0</v>
      </c>
      <c r="N1396" s="44">
        <f t="shared" si="297"/>
        <v>33.26283288402</v>
      </c>
      <c r="O1396" s="44">
        <f t="shared" si="298"/>
        <v>24.092167115980004</v>
      </c>
      <c r="P1396" s="2">
        <v>1339568</v>
      </c>
      <c r="Q1396" s="193">
        <v>90.204956010000004</v>
      </c>
      <c r="R1396" s="111">
        <v>0</v>
      </c>
      <c r="S1396" s="111">
        <v>0</v>
      </c>
      <c r="T1396" s="111">
        <v>0.57994652400000002</v>
      </c>
      <c r="U1396" s="111">
        <v>0.42005347599999998</v>
      </c>
      <c r="V1396" s="110">
        <f t="shared" si="299"/>
        <v>0.44616880591209646</v>
      </c>
      <c r="W1396" s="110">
        <v>0.27359375000000002</v>
      </c>
      <c r="X1396" s="110">
        <v>0.24050259900000001</v>
      </c>
      <c r="Y1396" s="110">
        <f t="shared" si="300"/>
        <v>0.24050259859862499</v>
      </c>
      <c r="Z1396" s="2" t="s">
        <v>532</v>
      </c>
      <c r="AA1396" s="2" t="s">
        <v>532</v>
      </c>
      <c r="AB1396" s="2">
        <v>0.22500000000000001</v>
      </c>
      <c r="AC1396" s="110">
        <v>0.26190625000000001</v>
      </c>
      <c r="AD1396" s="44">
        <f t="shared" si="301"/>
        <v>0</v>
      </c>
      <c r="AE1396" s="44">
        <f t="shared" si="302"/>
        <v>0</v>
      </c>
      <c r="AF1396" s="44">
        <f t="shared" si="303"/>
        <v>65.561043614403417</v>
      </c>
      <c r="AG1396" s="44">
        <f t="shared" si="304"/>
        <v>55.274628898984034</v>
      </c>
      <c r="AH1396" s="44">
        <f t="shared" si="305"/>
        <v>120.83567251338745</v>
      </c>
      <c r="AI1396" s="44">
        <v>442.37194444400001</v>
      </c>
      <c r="AJ1396" s="111">
        <f t="shared" si="306"/>
        <v>0.27315401446911619</v>
      </c>
      <c r="AK1396" s="2">
        <f t="shared" si="307"/>
        <v>19118</v>
      </c>
    </row>
    <row r="1397" spans="1:37">
      <c r="A1397" s="2">
        <v>111</v>
      </c>
      <c r="B1397" s="2" t="s">
        <v>166</v>
      </c>
      <c r="C1397" s="2" t="s">
        <v>18</v>
      </c>
      <c r="D1397" s="2" t="s">
        <v>420</v>
      </c>
      <c r="E1397" s="2" t="s">
        <v>1100</v>
      </c>
      <c r="F1397" s="2" t="s">
        <v>64</v>
      </c>
      <c r="H1397" s="2" t="s">
        <v>878</v>
      </c>
      <c r="I1397" s="2">
        <v>19459</v>
      </c>
      <c r="J1397" s="193">
        <v>8694</v>
      </c>
      <c r="K1397" s="110">
        <f t="shared" si="294"/>
        <v>0.4467855491032427</v>
      </c>
      <c r="L1397" s="44">
        <f t="shared" si="295"/>
        <v>0</v>
      </c>
      <c r="M1397" s="44">
        <f t="shared" si="296"/>
        <v>0</v>
      </c>
      <c r="N1397" s="44">
        <f t="shared" si="297"/>
        <v>8.8683449116500004</v>
      </c>
      <c r="O1397" s="44">
        <f t="shared" si="298"/>
        <v>34.60165508835</v>
      </c>
      <c r="P1397" s="2">
        <v>1935561</v>
      </c>
      <c r="Q1397" s="193">
        <v>53.884278803000001</v>
      </c>
      <c r="R1397" s="111">
        <v>0</v>
      </c>
      <c r="S1397" s="111">
        <v>0</v>
      </c>
      <c r="T1397" s="111">
        <v>0.20401069499999999</v>
      </c>
      <c r="U1397" s="111">
        <v>0.79598930499999998</v>
      </c>
      <c r="V1397" s="110">
        <f t="shared" si="299"/>
        <v>0.4467855491032427</v>
      </c>
      <c r="W1397" s="110">
        <v>0.31609374999999995</v>
      </c>
      <c r="X1397" s="110">
        <v>0.27388937899999999</v>
      </c>
      <c r="Y1397" s="110">
        <f t="shared" si="300"/>
        <v>0.2738893789449181</v>
      </c>
      <c r="Z1397" s="2" t="s">
        <v>532</v>
      </c>
      <c r="AA1397" s="2" t="s">
        <v>532</v>
      </c>
      <c r="AB1397" s="2">
        <v>0.22500000000000001</v>
      </c>
      <c r="AC1397" s="110">
        <v>0.286419643</v>
      </c>
      <c r="AD1397" s="44">
        <f t="shared" si="301"/>
        <v>0</v>
      </c>
      <c r="AE1397" s="44">
        <f t="shared" si="302"/>
        <v>0</v>
      </c>
      <c r="AF1397" s="44">
        <f t="shared" si="303"/>
        <v>17.479507820862153</v>
      </c>
      <c r="AG1397" s="44">
        <f t="shared" si="304"/>
        <v>86.816800791101613</v>
      </c>
      <c r="AH1397" s="44">
        <f t="shared" si="305"/>
        <v>104.29630861196377</v>
      </c>
      <c r="AI1397" s="44">
        <v>442.37194444400001</v>
      </c>
      <c r="AJ1397" s="111">
        <f t="shared" si="306"/>
        <v>0.23576610117770855</v>
      </c>
      <c r="AK1397" s="2">
        <f t="shared" si="307"/>
        <v>14490</v>
      </c>
    </row>
    <row r="1398" spans="1:37">
      <c r="A1398" s="2">
        <v>112</v>
      </c>
      <c r="B1398" s="2" t="s">
        <v>167</v>
      </c>
      <c r="C1398" s="2" t="s">
        <v>18</v>
      </c>
      <c r="D1398" s="2" t="s">
        <v>420</v>
      </c>
      <c r="E1398" s="2" t="s">
        <v>1100</v>
      </c>
      <c r="F1398" s="2" t="s">
        <v>64</v>
      </c>
      <c r="H1398" s="2" t="s">
        <v>878</v>
      </c>
      <c r="I1398" s="2">
        <v>12325</v>
      </c>
      <c r="J1398" s="2">
        <v>3902</v>
      </c>
      <c r="K1398" s="110">
        <f t="shared" si="294"/>
        <v>0.31659229208924949</v>
      </c>
      <c r="L1398" s="44">
        <f t="shared" si="295"/>
        <v>0</v>
      </c>
      <c r="M1398" s="44">
        <f t="shared" si="296"/>
        <v>0</v>
      </c>
      <c r="N1398" s="44">
        <f t="shared" si="297"/>
        <v>0</v>
      </c>
      <c r="O1398" s="44">
        <f t="shared" si="298"/>
        <v>19.510000000000002</v>
      </c>
      <c r="P1398" s="2">
        <v>1864114</v>
      </c>
      <c r="Q1398" s="2">
        <v>27.675092420999999</v>
      </c>
      <c r="R1398" s="111">
        <v>0</v>
      </c>
      <c r="S1398" s="111">
        <v>0</v>
      </c>
      <c r="T1398" s="111">
        <v>0</v>
      </c>
      <c r="U1398" s="111">
        <v>1</v>
      </c>
      <c r="V1398" s="110">
        <f t="shared" si="299"/>
        <v>0.31659229208924949</v>
      </c>
      <c r="W1398" s="110">
        <v>0.36231249999999998</v>
      </c>
      <c r="X1398" s="110">
        <v>0.30185624999999999</v>
      </c>
      <c r="Y1398" s="110">
        <f t="shared" si="300"/>
        <v>0.30185624999999999</v>
      </c>
      <c r="Z1398" s="2" t="s">
        <v>532</v>
      </c>
      <c r="AA1398" s="2" t="s">
        <v>532</v>
      </c>
      <c r="AB1398" s="2" t="s">
        <v>532</v>
      </c>
      <c r="AC1398" s="110">
        <v>0.30185624999999999</v>
      </c>
      <c r="AD1398" s="44">
        <f t="shared" si="301"/>
        <v>0</v>
      </c>
      <c r="AE1398" s="44">
        <f t="shared" si="302"/>
        <v>0</v>
      </c>
      <c r="AF1398" s="44">
        <f t="shared" si="303"/>
        <v>0</v>
      </c>
      <c r="AG1398" s="44">
        <f t="shared" si="304"/>
        <v>51.589527232500004</v>
      </c>
      <c r="AH1398" s="44">
        <f t="shared" si="305"/>
        <v>51.589527232500004</v>
      </c>
      <c r="AI1398" s="44">
        <v>442.37194444400001</v>
      </c>
      <c r="AJ1398" s="111">
        <f t="shared" si="306"/>
        <v>0.11662025108156636</v>
      </c>
      <c r="AK1398" s="2">
        <f t="shared" si="307"/>
        <v>6503</v>
      </c>
    </row>
    <row r="1399" spans="1:37">
      <c r="A1399" s="2">
        <v>113</v>
      </c>
      <c r="B1399" s="2" t="s">
        <v>168</v>
      </c>
      <c r="C1399" s="2" t="s">
        <v>18</v>
      </c>
      <c r="D1399" s="2" t="s">
        <v>420</v>
      </c>
      <c r="E1399" s="2" t="s">
        <v>1100</v>
      </c>
      <c r="F1399" s="2" t="s">
        <v>64</v>
      </c>
      <c r="H1399" s="2" t="s">
        <v>878</v>
      </c>
      <c r="I1399" s="2">
        <v>39565</v>
      </c>
      <c r="J1399" s="2">
        <v>19051</v>
      </c>
      <c r="K1399" s="110">
        <f t="shared" si="294"/>
        <v>0.48151143687602677</v>
      </c>
      <c r="L1399" s="44">
        <f t="shared" si="295"/>
        <v>0</v>
      </c>
      <c r="M1399" s="44">
        <f t="shared" si="296"/>
        <v>0</v>
      </c>
      <c r="N1399" s="44">
        <f t="shared" si="297"/>
        <v>30.577655427764999</v>
      </c>
      <c r="O1399" s="44">
        <f t="shared" si="298"/>
        <v>64.677344572235</v>
      </c>
      <c r="P1399" s="2">
        <v>2587004</v>
      </c>
      <c r="Q1399" s="2">
        <v>84.211193059999999</v>
      </c>
      <c r="R1399" s="111">
        <v>0</v>
      </c>
      <c r="S1399" s="111">
        <v>0</v>
      </c>
      <c r="T1399" s="111">
        <v>0.321008403</v>
      </c>
      <c r="U1399" s="111">
        <v>0.678991597</v>
      </c>
      <c r="V1399" s="110">
        <f t="shared" si="299"/>
        <v>0.48151143687602677</v>
      </c>
      <c r="W1399" s="110">
        <v>0.30121874999999998</v>
      </c>
      <c r="X1399" s="110">
        <v>0.261080859</v>
      </c>
      <c r="Y1399" s="110">
        <f t="shared" si="300"/>
        <v>0.26108085910491574</v>
      </c>
      <c r="Z1399" s="2" t="s">
        <v>532</v>
      </c>
      <c r="AA1399" s="2" t="s">
        <v>532</v>
      </c>
      <c r="AB1399" s="2">
        <v>0.22500000000000001</v>
      </c>
      <c r="AC1399" s="110">
        <v>0.278138889</v>
      </c>
      <c r="AD1399" s="44">
        <f t="shared" si="301"/>
        <v>0</v>
      </c>
      <c r="AE1399" s="44">
        <f t="shared" si="302"/>
        <v>0</v>
      </c>
      <c r="AF1399" s="44">
        <f t="shared" si="303"/>
        <v>60.268558848124812</v>
      </c>
      <c r="AG1399" s="44">
        <f t="shared" si="304"/>
        <v>157.58613452205461</v>
      </c>
      <c r="AH1399" s="44">
        <f t="shared" si="305"/>
        <v>217.8546933701794</v>
      </c>
      <c r="AI1399" s="44">
        <v>442.37194444400001</v>
      </c>
      <c r="AJ1399" s="111">
        <f t="shared" si="306"/>
        <v>0.49246950695300634</v>
      </c>
      <c r="AK1399" s="2">
        <f t="shared" si="307"/>
        <v>31752</v>
      </c>
    </row>
    <row r="1400" spans="1:37">
      <c r="A1400" s="2">
        <v>114</v>
      </c>
      <c r="B1400" s="2" t="s">
        <v>169</v>
      </c>
      <c r="C1400" s="2" t="s">
        <v>18</v>
      </c>
      <c r="D1400" s="2" t="s">
        <v>420</v>
      </c>
      <c r="E1400" s="2" t="s">
        <v>1100</v>
      </c>
      <c r="F1400" s="2" t="s">
        <v>64</v>
      </c>
      <c r="H1400" s="2" t="s">
        <v>878</v>
      </c>
      <c r="I1400" s="2">
        <v>17715</v>
      </c>
      <c r="J1400" s="193">
        <v>7557</v>
      </c>
      <c r="K1400" s="110">
        <f t="shared" si="294"/>
        <v>0.42658763759525825</v>
      </c>
      <c r="L1400" s="44">
        <f t="shared" si="295"/>
        <v>0</v>
      </c>
      <c r="M1400" s="44">
        <f t="shared" si="296"/>
        <v>0</v>
      </c>
      <c r="N1400" s="44">
        <f t="shared" si="297"/>
        <v>0</v>
      </c>
      <c r="O1400" s="44">
        <f t="shared" si="298"/>
        <v>37.784999999999997</v>
      </c>
      <c r="P1400" s="2">
        <v>1479133</v>
      </c>
      <c r="Q1400" s="193">
        <v>71.507382476999993</v>
      </c>
      <c r="R1400" s="111">
        <v>0</v>
      </c>
      <c r="S1400" s="111">
        <v>0</v>
      </c>
      <c r="T1400" s="111">
        <v>0</v>
      </c>
      <c r="U1400" s="111">
        <v>1</v>
      </c>
      <c r="V1400" s="110">
        <f t="shared" si="299"/>
        <v>0.42658763759525825</v>
      </c>
      <c r="W1400" s="110">
        <v>0.39365624999999999</v>
      </c>
      <c r="X1400" s="110">
        <v>0.31954687500000001</v>
      </c>
      <c r="Y1400" s="110">
        <f t="shared" si="300"/>
        <v>0.31954687500000001</v>
      </c>
      <c r="Z1400" s="2" t="s">
        <v>532</v>
      </c>
      <c r="AA1400" s="2" t="s">
        <v>532</v>
      </c>
      <c r="AB1400" s="2" t="s">
        <v>532</v>
      </c>
      <c r="AC1400" s="110">
        <v>0.31954687500000001</v>
      </c>
      <c r="AD1400" s="44">
        <f t="shared" si="301"/>
        <v>0</v>
      </c>
      <c r="AE1400" s="44">
        <f t="shared" si="302"/>
        <v>0</v>
      </c>
      <c r="AF1400" s="44">
        <f t="shared" si="303"/>
        <v>0</v>
      </c>
      <c r="AG1400" s="44">
        <f t="shared" si="304"/>
        <v>105.76892916562498</v>
      </c>
      <c r="AH1400" s="44">
        <f t="shared" si="305"/>
        <v>105.76892916562498</v>
      </c>
      <c r="AI1400" s="44">
        <v>442.37194444400001</v>
      </c>
      <c r="AJ1400" s="111">
        <f t="shared" si="306"/>
        <v>0.23909502059078772</v>
      </c>
      <c r="AK1400" s="2">
        <f t="shared" si="307"/>
        <v>12595</v>
      </c>
    </row>
    <row r="1401" spans="1:37">
      <c r="A1401" s="2">
        <v>115</v>
      </c>
      <c r="B1401" s="2" t="s">
        <v>170</v>
      </c>
      <c r="C1401" s="2" t="s">
        <v>18</v>
      </c>
      <c r="D1401" s="2" t="s">
        <v>420</v>
      </c>
      <c r="E1401" s="2" t="s">
        <v>1100</v>
      </c>
      <c r="F1401" s="2" t="s">
        <v>64</v>
      </c>
      <c r="H1401" s="2" t="s">
        <v>878</v>
      </c>
      <c r="I1401" s="2">
        <v>31764</v>
      </c>
      <c r="J1401" s="193">
        <v>13088</v>
      </c>
      <c r="K1401" s="110">
        <f t="shared" si="294"/>
        <v>0.41203878604709732</v>
      </c>
      <c r="L1401" s="44">
        <f t="shared" si="295"/>
        <v>0</v>
      </c>
      <c r="M1401" s="44">
        <f t="shared" si="296"/>
        <v>0</v>
      </c>
      <c r="N1401" s="44">
        <f t="shared" si="297"/>
        <v>39.020879275200002</v>
      </c>
      <c r="O1401" s="44">
        <f t="shared" si="298"/>
        <v>26.419120724799999</v>
      </c>
      <c r="P1401" s="2">
        <v>1640685</v>
      </c>
      <c r="Q1401" s="193">
        <v>84.270409379</v>
      </c>
      <c r="R1401" s="111">
        <v>0</v>
      </c>
      <c r="S1401" s="111">
        <v>0</v>
      </c>
      <c r="T1401" s="111">
        <v>0.59628482999999999</v>
      </c>
      <c r="U1401" s="111">
        <v>0.40371517000000001</v>
      </c>
      <c r="V1401" s="110">
        <f t="shared" si="299"/>
        <v>0.41203878604709732</v>
      </c>
      <c r="W1401" s="110">
        <v>0.28634374999999995</v>
      </c>
      <c r="X1401" s="110">
        <v>0.24118645499999999</v>
      </c>
      <c r="Y1401" s="110">
        <f t="shared" si="300"/>
        <v>0.2411864550971875</v>
      </c>
      <c r="Z1401" s="2" t="s">
        <v>532</v>
      </c>
      <c r="AA1401" s="2" t="s">
        <v>532</v>
      </c>
      <c r="AB1401" s="2">
        <v>0.22500000000000001</v>
      </c>
      <c r="AC1401" s="110">
        <v>0.26509375000000002</v>
      </c>
      <c r="AD1401" s="44">
        <f t="shared" si="301"/>
        <v>0</v>
      </c>
      <c r="AE1401" s="44">
        <f t="shared" si="302"/>
        <v>0</v>
      </c>
      <c r="AF1401" s="44">
        <f t="shared" si="303"/>
        <v>76.910153051419201</v>
      </c>
      <c r="AG1401" s="44">
        <f t="shared" si="304"/>
        <v>61.351043553445962</v>
      </c>
      <c r="AH1401" s="44">
        <f t="shared" si="305"/>
        <v>138.26119660486518</v>
      </c>
      <c r="AI1401" s="44">
        <v>442.37194444400001</v>
      </c>
      <c r="AJ1401" s="111">
        <f t="shared" si="306"/>
        <v>0.31254512936764167</v>
      </c>
      <c r="AK1401" s="2">
        <f t="shared" si="307"/>
        <v>21813</v>
      </c>
    </row>
    <row r="1402" spans="1:37">
      <c r="A1402" s="2">
        <v>116</v>
      </c>
      <c r="B1402" s="2" t="s">
        <v>171</v>
      </c>
      <c r="C1402" s="2" t="s">
        <v>18</v>
      </c>
      <c r="D1402" s="2" t="s">
        <v>420</v>
      </c>
      <c r="E1402" s="2" t="s">
        <v>1100</v>
      </c>
      <c r="F1402" s="2" t="s">
        <v>64</v>
      </c>
      <c r="H1402" s="2" t="s">
        <v>878</v>
      </c>
      <c r="I1402" s="2">
        <v>12434</v>
      </c>
      <c r="J1402" s="193">
        <v>4410</v>
      </c>
      <c r="K1402" s="110">
        <f t="shared" si="294"/>
        <v>0.35467267170661093</v>
      </c>
      <c r="L1402" s="44">
        <f t="shared" si="295"/>
        <v>0</v>
      </c>
      <c r="M1402" s="44">
        <f t="shared" si="296"/>
        <v>0</v>
      </c>
      <c r="N1402" s="44">
        <f t="shared" si="297"/>
        <v>4.6994655645000005</v>
      </c>
      <c r="O1402" s="44">
        <f t="shared" si="298"/>
        <v>17.350534435500002</v>
      </c>
      <c r="P1402" s="2">
        <v>4094748</v>
      </c>
      <c r="Q1402" s="193">
        <v>13.138612926</v>
      </c>
      <c r="R1402" s="111">
        <v>0</v>
      </c>
      <c r="S1402" s="111">
        <v>0</v>
      </c>
      <c r="T1402" s="111">
        <v>0.21312769000000001</v>
      </c>
      <c r="U1402" s="111">
        <v>0.78687231000000002</v>
      </c>
      <c r="V1402" s="110">
        <f t="shared" si="299"/>
        <v>0.35467267170661093</v>
      </c>
      <c r="W1402" s="110">
        <v>0.31290625</v>
      </c>
      <c r="X1402" s="110">
        <v>0.278524881</v>
      </c>
      <c r="Y1402" s="110">
        <f t="shared" si="300"/>
        <v>0.27852488085683152</v>
      </c>
      <c r="Z1402" s="2" t="s">
        <v>532</v>
      </c>
      <c r="AA1402" s="2" t="s">
        <v>532</v>
      </c>
      <c r="AB1402" s="2">
        <v>0.22500000000000001</v>
      </c>
      <c r="AC1402" s="110">
        <v>0.29302232099999997</v>
      </c>
      <c r="AD1402" s="44">
        <f t="shared" si="301"/>
        <v>0</v>
      </c>
      <c r="AE1402" s="44">
        <f t="shared" si="302"/>
        <v>0</v>
      </c>
      <c r="AF1402" s="44">
        <f t="shared" si="303"/>
        <v>9.2626466276295005</v>
      </c>
      <c r="AG1402" s="44">
        <f t="shared" si="304"/>
        <v>44.536662308914366</v>
      </c>
      <c r="AH1402" s="44">
        <f t="shared" si="305"/>
        <v>53.799308936543866</v>
      </c>
      <c r="AI1402" s="44">
        <v>442.37194444400001</v>
      </c>
      <c r="AJ1402" s="111">
        <f t="shared" si="306"/>
        <v>0.12161555363589369</v>
      </c>
      <c r="AK1402" s="2">
        <f t="shared" si="307"/>
        <v>7350</v>
      </c>
    </row>
    <row r="1403" spans="1:37">
      <c r="A1403" s="2">
        <v>117</v>
      </c>
      <c r="B1403" s="2" t="s">
        <v>172</v>
      </c>
      <c r="C1403" s="2" t="s">
        <v>18</v>
      </c>
      <c r="D1403" s="2" t="s">
        <v>420</v>
      </c>
      <c r="E1403" s="2" t="s">
        <v>1100</v>
      </c>
      <c r="F1403" s="2" t="s">
        <v>64</v>
      </c>
      <c r="H1403" s="2" t="s">
        <v>878</v>
      </c>
      <c r="I1403" s="2">
        <v>23662</v>
      </c>
      <c r="J1403" s="193">
        <v>7344</v>
      </c>
      <c r="K1403" s="110">
        <f t="shared" si="294"/>
        <v>0.31037105908207252</v>
      </c>
      <c r="L1403" s="44">
        <f t="shared" si="295"/>
        <v>0</v>
      </c>
      <c r="M1403" s="44">
        <f t="shared" si="296"/>
        <v>17.046947365920001</v>
      </c>
      <c r="N1403" s="44">
        <f t="shared" si="297"/>
        <v>19.673052634079998</v>
      </c>
      <c r="O1403" s="44">
        <f t="shared" si="298"/>
        <v>0</v>
      </c>
      <c r="P1403" s="2">
        <v>2333587</v>
      </c>
      <c r="Q1403" s="193">
        <v>16.616302172000001</v>
      </c>
      <c r="R1403" s="111">
        <v>0</v>
      </c>
      <c r="S1403" s="111">
        <v>0.46424148599999998</v>
      </c>
      <c r="T1403" s="111">
        <v>0.53575851399999996</v>
      </c>
      <c r="U1403" s="111">
        <v>0</v>
      </c>
      <c r="V1403" s="110">
        <f t="shared" si="299"/>
        <v>0.16628393740241737</v>
      </c>
      <c r="W1403" s="110">
        <v>0.24384375</v>
      </c>
      <c r="X1403" s="110">
        <v>0.22500000000000001</v>
      </c>
      <c r="Y1403" s="110">
        <f t="shared" si="300"/>
        <v>0.20178792569999998</v>
      </c>
      <c r="Z1403" s="2" t="s">
        <v>532</v>
      </c>
      <c r="AA1403" s="2">
        <v>0.17499999999999999</v>
      </c>
      <c r="AB1403" s="2">
        <v>0.22500000000000001</v>
      </c>
      <c r="AC1403" s="110"/>
      <c r="AD1403" s="44">
        <f t="shared" si="301"/>
        <v>0</v>
      </c>
      <c r="AE1403" s="44">
        <f t="shared" si="302"/>
        <v>26.132970311955361</v>
      </c>
      <c r="AF1403" s="44">
        <f t="shared" si="303"/>
        <v>38.775586741771676</v>
      </c>
      <c r="AG1403" s="44">
        <f t="shared" si="304"/>
        <v>0</v>
      </c>
      <c r="AH1403" s="44">
        <f t="shared" si="305"/>
        <v>38.775586741771676</v>
      </c>
      <c r="AI1403" s="44">
        <v>442.37194444400001</v>
      </c>
      <c r="AJ1403" s="111">
        <f t="shared" si="306"/>
        <v>8.765381084577413E-2</v>
      </c>
      <c r="AK1403" s="2">
        <f t="shared" si="307"/>
        <v>6558</v>
      </c>
    </row>
    <row r="1404" spans="1:37">
      <c r="A1404" s="2">
        <v>118</v>
      </c>
      <c r="B1404" s="2" t="s">
        <v>173</v>
      </c>
      <c r="C1404" s="2" t="s">
        <v>18</v>
      </c>
      <c r="D1404" s="2" t="s">
        <v>420</v>
      </c>
      <c r="E1404" s="2" t="s">
        <v>1100</v>
      </c>
      <c r="F1404" s="2" t="s">
        <v>64</v>
      </c>
      <c r="H1404" s="2" t="s">
        <v>878</v>
      </c>
      <c r="I1404" s="2">
        <v>8313</v>
      </c>
      <c r="J1404" s="193">
        <v>1344</v>
      </c>
      <c r="K1404" s="110">
        <f t="shared" si="294"/>
        <v>0.16167448574521834</v>
      </c>
      <c r="L1404" s="44">
        <f t="shared" si="295"/>
        <v>0</v>
      </c>
      <c r="M1404" s="44">
        <f t="shared" si="296"/>
        <v>5.5209411734399998</v>
      </c>
      <c r="N1404" s="44">
        <f t="shared" si="297"/>
        <v>1.19905882656</v>
      </c>
      <c r="O1404" s="44">
        <f t="shared" si="298"/>
        <v>0</v>
      </c>
      <c r="P1404" s="2">
        <v>1885149</v>
      </c>
      <c r="Q1404" s="193">
        <v>1.253664798</v>
      </c>
      <c r="R1404" s="111">
        <v>0</v>
      </c>
      <c r="S1404" s="111">
        <v>0.821568627</v>
      </c>
      <c r="T1404" s="111">
        <v>0.178431373</v>
      </c>
      <c r="U1404" s="111">
        <v>0</v>
      </c>
      <c r="V1404" s="110">
        <f t="shared" si="299"/>
        <v>2.8847800470588238E-2</v>
      </c>
      <c r="W1404" s="110">
        <v>0.22500000000000001</v>
      </c>
      <c r="X1404" s="110">
        <v>0.22500000000000001</v>
      </c>
      <c r="Y1404" s="110">
        <f t="shared" si="300"/>
        <v>0.18392156865000001</v>
      </c>
      <c r="Z1404" s="2" t="s">
        <v>532</v>
      </c>
      <c r="AA1404" s="2">
        <v>0.17499999999999999</v>
      </c>
      <c r="AB1404" s="2">
        <v>0.22500000000000001</v>
      </c>
      <c r="AC1404" s="110"/>
      <c r="AD1404" s="44">
        <f t="shared" si="301"/>
        <v>0</v>
      </c>
      <c r="AE1404" s="44">
        <f t="shared" si="302"/>
        <v>8.4636028188835191</v>
      </c>
      <c r="AF1404" s="44">
        <f t="shared" si="303"/>
        <v>2.3633449471497596</v>
      </c>
      <c r="AG1404" s="44">
        <f t="shared" si="304"/>
        <v>0</v>
      </c>
      <c r="AH1404" s="44">
        <f t="shared" si="305"/>
        <v>2.3633449471497596</v>
      </c>
      <c r="AI1404" s="44">
        <v>442.37194444400001</v>
      </c>
      <c r="AJ1404" s="111">
        <f t="shared" si="306"/>
        <v>5.3424385900424937E-3</v>
      </c>
      <c r="AK1404" s="2">
        <f t="shared" si="307"/>
        <v>400</v>
      </c>
    </row>
    <row r="1405" spans="1:37">
      <c r="A1405" s="2">
        <v>119</v>
      </c>
      <c r="B1405" s="2" t="s">
        <v>174</v>
      </c>
      <c r="C1405" s="2" t="s">
        <v>18</v>
      </c>
      <c r="D1405" s="2" t="s">
        <v>420</v>
      </c>
      <c r="E1405" s="2" t="s">
        <v>1100</v>
      </c>
      <c r="F1405" s="2" t="s">
        <v>64</v>
      </c>
      <c r="H1405" s="2" t="s">
        <v>878</v>
      </c>
      <c r="I1405" s="2">
        <v>16322</v>
      </c>
      <c r="J1405" s="193">
        <v>3719</v>
      </c>
      <c r="K1405" s="110">
        <f t="shared" si="294"/>
        <v>0.22785197892415146</v>
      </c>
      <c r="L1405" s="44">
        <f t="shared" si="295"/>
        <v>0</v>
      </c>
      <c r="M1405" s="44">
        <f t="shared" si="296"/>
        <v>6.9382357965400008</v>
      </c>
      <c r="N1405" s="44">
        <f t="shared" si="297"/>
        <v>9.4062222873200003</v>
      </c>
      <c r="O1405" s="44">
        <f t="shared" si="298"/>
        <v>2.25054191614</v>
      </c>
      <c r="P1405" s="2">
        <v>1179465</v>
      </c>
      <c r="Q1405" s="193">
        <v>19.972149398999999</v>
      </c>
      <c r="R1405" s="111">
        <v>0</v>
      </c>
      <c r="S1405" s="111">
        <v>0.37312373199999999</v>
      </c>
      <c r="T1405" s="111">
        <v>0.50584685600000001</v>
      </c>
      <c r="U1405" s="111">
        <v>0.121029412</v>
      </c>
      <c r="V1405" s="110">
        <f t="shared" si="299"/>
        <v>0.14283499820438672</v>
      </c>
      <c r="W1405" s="110">
        <v>0.25446875000000002</v>
      </c>
      <c r="X1405" s="110">
        <v>0.23068945699999999</v>
      </c>
      <c r="Y1405" s="110">
        <f t="shared" si="300"/>
        <v>0.20991039888487498</v>
      </c>
      <c r="Z1405" s="2" t="s">
        <v>532</v>
      </c>
      <c r="AA1405" s="2">
        <v>0.17499999999999999</v>
      </c>
      <c r="AB1405" s="2">
        <v>0.22500000000000001</v>
      </c>
      <c r="AC1405" s="110">
        <v>0.25446875000000002</v>
      </c>
      <c r="AD1405" s="44">
        <f t="shared" si="301"/>
        <v>0</v>
      </c>
      <c r="AE1405" s="44">
        <f t="shared" si="302"/>
        <v>10.63631547609582</v>
      </c>
      <c r="AF1405" s="44">
        <f t="shared" si="303"/>
        <v>18.539664128307724</v>
      </c>
      <c r="AG1405" s="44">
        <f t="shared" si="304"/>
        <v>5.0167870728312964</v>
      </c>
      <c r="AH1405" s="44">
        <f t="shared" si="305"/>
        <v>23.556451201139019</v>
      </c>
      <c r="AI1405" s="44">
        <v>442.37194444400001</v>
      </c>
      <c r="AJ1405" s="111">
        <f t="shared" si="306"/>
        <v>5.325032813901931E-2</v>
      </c>
      <c r="AK1405" s="2">
        <f t="shared" si="307"/>
        <v>3886</v>
      </c>
    </row>
    <row r="1406" spans="1:37">
      <c r="A1406" s="2">
        <v>120</v>
      </c>
      <c r="B1406" s="2" t="s">
        <v>175</v>
      </c>
      <c r="C1406" s="2" t="s">
        <v>18</v>
      </c>
      <c r="D1406" s="2" t="s">
        <v>420</v>
      </c>
      <c r="E1406" s="2" t="s">
        <v>1100</v>
      </c>
      <c r="F1406" s="2" t="s">
        <v>64</v>
      </c>
      <c r="H1406" s="2" t="s">
        <v>878</v>
      </c>
      <c r="I1406" s="2">
        <v>32310</v>
      </c>
      <c r="J1406" s="2">
        <v>11589</v>
      </c>
      <c r="K1406" s="110">
        <f t="shared" si="294"/>
        <v>0.35868152274837511</v>
      </c>
      <c r="L1406" s="44">
        <f t="shared" si="295"/>
        <v>0</v>
      </c>
      <c r="M1406" s="44">
        <f t="shared" si="296"/>
        <v>0</v>
      </c>
      <c r="N1406" s="44">
        <f t="shared" si="297"/>
        <v>0</v>
      </c>
      <c r="O1406" s="44">
        <f t="shared" si="298"/>
        <v>57.945</v>
      </c>
      <c r="P1406" s="2">
        <v>3743982</v>
      </c>
      <c r="Q1406" s="2">
        <v>41.486590800999998</v>
      </c>
      <c r="R1406" s="111">
        <v>0</v>
      </c>
      <c r="S1406" s="111">
        <v>0</v>
      </c>
      <c r="T1406" s="111">
        <v>0</v>
      </c>
      <c r="U1406" s="111">
        <v>1</v>
      </c>
      <c r="V1406" s="110">
        <f t="shared" si="299"/>
        <v>0.35868152274837511</v>
      </c>
      <c r="W1406" s="110">
        <v>0.35009374999999998</v>
      </c>
      <c r="X1406" s="110">
        <v>0.30599999999999999</v>
      </c>
      <c r="Y1406" s="110">
        <f t="shared" si="300"/>
        <v>0.30599999999999999</v>
      </c>
      <c r="Z1406" s="2" t="s">
        <v>532</v>
      </c>
      <c r="AA1406" s="2" t="s">
        <v>532</v>
      </c>
      <c r="AB1406" s="2" t="s">
        <v>532</v>
      </c>
      <c r="AC1406" s="110">
        <v>0.30599999999999999</v>
      </c>
      <c r="AD1406" s="44">
        <f t="shared" si="301"/>
        <v>0</v>
      </c>
      <c r="AE1406" s="44">
        <f t="shared" si="302"/>
        <v>0</v>
      </c>
      <c r="AF1406" s="44">
        <f t="shared" si="303"/>
        <v>0</v>
      </c>
      <c r="AG1406" s="44">
        <f t="shared" si="304"/>
        <v>155.32504919999997</v>
      </c>
      <c r="AH1406" s="44">
        <f t="shared" si="305"/>
        <v>155.32504919999997</v>
      </c>
      <c r="AI1406" s="44">
        <v>442.37194444400001</v>
      </c>
      <c r="AJ1406" s="111">
        <f t="shared" si="306"/>
        <v>0.351118670952838</v>
      </c>
      <c r="AK1406" s="2">
        <f t="shared" si="307"/>
        <v>19315</v>
      </c>
    </row>
    <row r="1407" spans="1:37">
      <c r="A1407" s="2">
        <v>121</v>
      </c>
      <c r="B1407" s="2" t="s">
        <v>176</v>
      </c>
      <c r="C1407" s="2" t="s">
        <v>18</v>
      </c>
      <c r="D1407" s="2" t="s">
        <v>420</v>
      </c>
      <c r="E1407" s="2" t="s">
        <v>1100</v>
      </c>
      <c r="F1407" s="2" t="s">
        <v>64</v>
      </c>
      <c r="H1407" s="2" t="s">
        <v>878</v>
      </c>
      <c r="I1407" s="2">
        <v>27217</v>
      </c>
      <c r="J1407" s="2">
        <v>8038</v>
      </c>
      <c r="K1407" s="110">
        <f t="shared" si="294"/>
        <v>0.29533012455450636</v>
      </c>
      <c r="L1407" s="44">
        <f t="shared" si="295"/>
        <v>0</v>
      </c>
      <c r="M1407" s="44">
        <f t="shared" si="296"/>
        <v>0</v>
      </c>
      <c r="N1407" s="44">
        <f t="shared" si="297"/>
        <v>0</v>
      </c>
      <c r="O1407" s="44">
        <f t="shared" si="298"/>
        <v>40.19</v>
      </c>
      <c r="P1407" s="2">
        <v>3310341</v>
      </c>
      <c r="Q1407" s="2">
        <v>33.052490456999998</v>
      </c>
      <c r="R1407" s="111">
        <v>0</v>
      </c>
      <c r="S1407" s="111">
        <v>0</v>
      </c>
      <c r="T1407" s="111">
        <v>0</v>
      </c>
      <c r="U1407" s="111">
        <v>1</v>
      </c>
      <c r="V1407" s="110">
        <f t="shared" si="299"/>
        <v>0.29533012455450636</v>
      </c>
      <c r="W1407" s="110">
        <v>0.38409374999999996</v>
      </c>
      <c r="X1407" s="110">
        <v>0.31078125000000001</v>
      </c>
      <c r="Y1407" s="110">
        <f t="shared" si="300"/>
        <v>0.31078125000000001</v>
      </c>
      <c r="Z1407" s="2" t="s">
        <v>532</v>
      </c>
      <c r="AA1407" s="2" t="s">
        <v>532</v>
      </c>
      <c r="AB1407" s="2" t="s">
        <v>532</v>
      </c>
      <c r="AC1407" s="110">
        <v>0.31078125000000001</v>
      </c>
      <c r="AD1407" s="44">
        <f t="shared" si="301"/>
        <v>0</v>
      </c>
      <c r="AE1407" s="44">
        <f t="shared" si="302"/>
        <v>0</v>
      </c>
      <c r="AF1407" s="44">
        <f t="shared" si="303"/>
        <v>0</v>
      </c>
      <c r="AG1407" s="44">
        <f t="shared" si="304"/>
        <v>109.41501431250001</v>
      </c>
      <c r="AH1407" s="44">
        <f t="shared" si="305"/>
        <v>109.41501431250001</v>
      </c>
      <c r="AI1407" s="44">
        <v>442.37194444400001</v>
      </c>
      <c r="AJ1407" s="111">
        <f t="shared" si="306"/>
        <v>0.24733714623340197</v>
      </c>
      <c r="AK1407" s="2">
        <f t="shared" si="307"/>
        <v>13397</v>
      </c>
    </row>
    <row r="1408" spans="1:37">
      <c r="A1408" s="2">
        <v>122</v>
      </c>
      <c r="B1408" s="2" t="s">
        <v>177</v>
      </c>
      <c r="C1408" s="2" t="s">
        <v>18</v>
      </c>
      <c r="D1408" s="2" t="s">
        <v>420</v>
      </c>
      <c r="E1408" s="2" t="s">
        <v>1100</v>
      </c>
      <c r="F1408" s="2" t="s">
        <v>64</v>
      </c>
      <c r="H1408" s="2" t="s">
        <v>878</v>
      </c>
      <c r="I1408" s="2">
        <v>25943</v>
      </c>
      <c r="J1408" s="2">
        <v>11308</v>
      </c>
      <c r="K1408" s="110">
        <f t="shared" si="294"/>
        <v>0.43587865705585321</v>
      </c>
      <c r="L1408" s="44">
        <f t="shared" si="295"/>
        <v>0</v>
      </c>
      <c r="M1408" s="44">
        <f t="shared" si="296"/>
        <v>0</v>
      </c>
      <c r="N1408" s="44">
        <f t="shared" si="297"/>
        <v>0</v>
      </c>
      <c r="O1408" s="44">
        <f t="shared" si="298"/>
        <v>56.54</v>
      </c>
      <c r="P1408" s="2">
        <v>1808710</v>
      </c>
      <c r="Q1408" s="2">
        <v>78.149448519000003</v>
      </c>
      <c r="R1408" s="111">
        <v>0</v>
      </c>
      <c r="S1408" s="111">
        <v>0</v>
      </c>
      <c r="T1408" s="111">
        <v>0</v>
      </c>
      <c r="U1408" s="111">
        <v>1</v>
      </c>
      <c r="V1408" s="110">
        <f t="shared" si="299"/>
        <v>0.43587865705585321</v>
      </c>
      <c r="W1408" s="110">
        <v>0.32300000000000001</v>
      </c>
      <c r="X1408" s="110">
        <v>0.28538750000000002</v>
      </c>
      <c r="Y1408" s="110">
        <f t="shared" si="300"/>
        <v>0.28538750000000002</v>
      </c>
      <c r="Z1408" s="2" t="s">
        <v>532</v>
      </c>
      <c r="AA1408" s="2" t="s">
        <v>532</v>
      </c>
      <c r="AB1408" s="2" t="s">
        <v>532</v>
      </c>
      <c r="AC1408" s="110">
        <v>0.28538750000000002</v>
      </c>
      <c r="AD1408" s="44">
        <f t="shared" si="301"/>
        <v>0</v>
      </c>
      <c r="AE1408" s="44">
        <f t="shared" si="302"/>
        <v>0</v>
      </c>
      <c r="AF1408" s="44">
        <f t="shared" si="303"/>
        <v>0</v>
      </c>
      <c r="AG1408" s="44">
        <f t="shared" si="304"/>
        <v>141.34968903000001</v>
      </c>
      <c r="AH1408" s="44">
        <f t="shared" si="305"/>
        <v>141.34968903000001</v>
      </c>
      <c r="AI1408" s="44">
        <v>442.37194444400001</v>
      </c>
      <c r="AJ1408" s="111">
        <f t="shared" si="306"/>
        <v>0.31952679369768106</v>
      </c>
      <c r="AK1408" s="2">
        <f t="shared" si="307"/>
        <v>18847</v>
      </c>
    </row>
    <row r="1409" spans="1:37">
      <c r="A1409" s="2">
        <v>123</v>
      </c>
      <c r="B1409" s="2" t="s">
        <v>178</v>
      </c>
      <c r="C1409" s="2" t="s">
        <v>18</v>
      </c>
      <c r="D1409" s="2" t="s">
        <v>420</v>
      </c>
      <c r="E1409" s="2" t="s">
        <v>1100</v>
      </c>
      <c r="F1409" s="2" t="s">
        <v>64</v>
      </c>
      <c r="H1409" s="2" t="s">
        <v>878</v>
      </c>
      <c r="I1409" s="2">
        <v>41692</v>
      </c>
      <c r="J1409" s="2">
        <v>12618</v>
      </c>
      <c r="K1409" s="110">
        <f t="shared" si="294"/>
        <v>0.3026479900220666</v>
      </c>
      <c r="L1409" s="44">
        <f t="shared" si="295"/>
        <v>0</v>
      </c>
      <c r="M1409" s="44">
        <f t="shared" si="296"/>
        <v>29.2564411641</v>
      </c>
      <c r="N1409" s="44">
        <f t="shared" si="297"/>
        <v>23.090679564480002</v>
      </c>
      <c r="O1409" s="44">
        <f t="shared" si="298"/>
        <v>10.742879271420003</v>
      </c>
      <c r="P1409" s="2">
        <v>3399091</v>
      </c>
      <c r="Q1409" s="2">
        <v>21.09650456</v>
      </c>
      <c r="R1409" s="111">
        <v>0</v>
      </c>
      <c r="S1409" s="111">
        <v>0.46372549000000002</v>
      </c>
      <c r="T1409" s="111">
        <v>0.365995872</v>
      </c>
      <c r="U1409" s="111">
        <v>0.17027863800000001</v>
      </c>
      <c r="V1409" s="110">
        <f t="shared" si="299"/>
        <v>0.16230240255156866</v>
      </c>
      <c r="W1409" s="110">
        <v>0.27837499999999998</v>
      </c>
      <c r="X1409" s="110">
        <v>0.24194770500000001</v>
      </c>
      <c r="Y1409" s="110">
        <f t="shared" si="300"/>
        <v>0.21090234780324998</v>
      </c>
      <c r="Z1409" s="2" t="s">
        <v>532</v>
      </c>
      <c r="AA1409" s="2">
        <v>0.17499999999999999</v>
      </c>
      <c r="AB1409" s="2">
        <v>0.22500000000000001</v>
      </c>
      <c r="AC1409" s="110">
        <v>0.27837499999999998</v>
      </c>
      <c r="AD1409" s="44">
        <f t="shared" si="301"/>
        <v>0</v>
      </c>
      <c r="AE1409" s="44">
        <f t="shared" si="302"/>
        <v>44.850124304565298</v>
      </c>
      <c r="AF1409" s="44">
        <f t="shared" si="303"/>
        <v>45.511729421590083</v>
      </c>
      <c r="AG1409" s="44">
        <f t="shared" si="304"/>
        <v>26.19720939051032</v>
      </c>
      <c r="AH1409" s="44">
        <f t="shared" si="305"/>
        <v>71.708938812100399</v>
      </c>
      <c r="AI1409" s="44">
        <v>442.37194444400001</v>
      </c>
      <c r="AJ1409" s="111">
        <f t="shared" si="306"/>
        <v>0.1621010095977686</v>
      </c>
      <c r="AK1409" s="2">
        <f t="shared" si="307"/>
        <v>11278</v>
      </c>
    </row>
    <row r="1410" spans="1:37">
      <c r="A1410" s="2">
        <v>124</v>
      </c>
      <c r="B1410" s="2" t="s">
        <v>179</v>
      </c>
      <c r="C1410" s="2" t="s">
        <v>18</v>
      </c>
      <c r="D1410" s="2" t="s">
        <v>420</v>
      </c>
      <c r="E1410" s="2" t="s">
        <v>1100</v>
      </c>
      <c r="F1410" s="2" t="s">
        <v>64</v>
      </c>
      <c r="H1410" s="2" t="s">
        <v>878</v>
      </c>
      <c r="I1410" s="2">
        <v>45575</v>
      </c>
      <c r="J1410" s="2">
        <v>18777</v>
      </c>
      <c r="K1410" s="110">
        <f t="shared" si="294"/>
        <v>0.41200219418540868</v>
      </c>
      <c r="L1410" s="44">
        <f t="shared" si="295"/>
        <v>0</v>
      </c>
      <c r="M1410" s="44">
        <f t="shared" si="296"/>
        <v>16.900924304385001</v>
      </c>
      <c r="N1410" s="44">
        <f t="shared" si="297"/>
        <v>37.280188059014996</v>
      </c>
      <c r="O1410" s="44">
        <f t="shared" si="298"/>
        <v>39.703887636599994</v>
      </c>
      <c r="P1410" s="2">
        <v>3027281</v>
      </c>
      <c r="Q1410" s="2">
        <v>57.780913159999997</v>
      </c>
      <c r="R1410" s="111">
        <v>0</v>
      </c>
      <c r="S1410" s="111">
        <v>0.18001730099999999</v>
      </c>
      <c r="T1410" s="111">
        <v>0.39708353899999999</v>
      </c>
      <c r="U1410" s="111">
        <v>0.42289916</v>
      </c>
      <c r="V1410" s="110">
        <f t="shared" si="299"/>
        <v>0.3378346711820735</v>
      </c>
      <c r="W1410" s="110">
        <v>0.34371874999999996</v>
      </c>
      <c r="X1410" s="110">
        <v>0.25937739900000001</v>
      </c>
      <c r="Y1410" s="110">
        <f t="shared" si="300"/>
        <v>0.24418800708374999</v>
      </c>
      <c r="Z1410" s="2" t="s">
        <v>532</v>
      </c>
      <c r="AA1410" s="2">
        <v>0.17499999999999999</v>
      </c>
      <c r="AB1410" s="2">
        <v>0.22500000000000001</v>
      </c>
      <c r="AC1410" s="110">
        <v>0.29165625000000001</v>
      </c>
      <c r="AD1410" s="44">
        <f t="shared" si="301"/>
        <v>0</v>
      </c>
      <c r="AE1410" s="44">
        <f t="shared" si="302"/>
        <v>25.909116958622207</v>
      </c>
      <c r="AF1410" s="44">
        <f t="shared" si="303"/>
        <v>73.479250664318556</v>
      </c>
      <c r="AG1410" s="44">
        <f t="shared" si="304"/>
        <v>101.43980993176615</v>
      </c>
      <c r="AH1410" s="44">
        <f t="shared" si="305"/>
        <v>174.91906059608471</v>
      </c>
      <c r="AI1410" s="44">
        <v>442.37194444400001</v>
      </c>
      <c r="AJ1410" s="111">
        <f t="shared" si="306"/>
        <v>0.39541174071500768</v>
      </c>
      <c r="AK1410" s="2">
        <f t="shared" si="307"/>
        <v>25661</v>
      </c>
    </row>
    <row r="1411" spans="1:37">
      <c r="A1411" s="2">
        <v>125</v>
      </c>
      <c r="B1411" s="2" t="s">
        <v>180</v>
      </c>
      <c r="C1411" s="2" t="s">
        <v>18</v>
      </c>
      <c r="D1411" s="2" t="s">
        <v>420</v>
      </c>
      <c r="E1411" s="2" t="s">
        <v>1100</v>
      </c>
      <c r="F1411" s="2" t="s">
        <v>64</v>
      </c>
      <c r="H1411" s="2" t="s">
        <v>878</v>
      </c>
      <c r="I1411" s="2">
        <v>17073</v>
      </c>
      <c r="J1411" s="2">
        <v>6117</v>
      </c>
      <c r="K1411" s="110">
        <f t="shared" si="294"/>
        <v>0.35828501142154279</v>
      </c>
      <c r="L1411" s="44">
        <f t="shared" si="295"/>
        <v>0</v>
      </c>
      <c r="M1411" s="44">
        <f t="shared" si="296"/>
        <v>3.7219246179599996</v>
      </c>
      <c r="N1411" s="44">
        <f t="shared" si="297"/>
        <v>14.592034714335002</v>
      </c>
      <c r="O1411" s="44">
        <f t="shared" si="298"/>
        <v>12.271040667705</v>
      </c>
      <c r="P1411" s="2">
        <v>735295</v>
      </c>
      <c r="Q1411" s="2">
        <v>77.209239511999996</v>
      </c>
      <c r="R1411" s="111">
        <v>0</v>
      </c>
      <c r="S1411" s="111">
        <v>0.121691176</v>
      </c>
      <c r="T1411" s="111">
        <v>0.47709775100000001</v>
      </c>
      <c r="U1411" s="111">
        <v>0.40121107299999997</v>
      </c>
      <c r="V1411" s="110">
        <f t="shared" si="299"/>
        <v>0.3146848870384818</v>
      </c>
      <c r="W1411" s="110">
        <v>0.27890624999999997</v>
      </c>
      <c r="X1411" s="110">
        <v>0.24125207100000001</v>
      </c>
      <c r="Y1411" s="110">
        <f t="shared" si="300"/>
        <v>0.2331897789065781</v>
      </c>
      <c r="Z1411" s="2" t="s">
        <v>532</v>
      </c>
      <c r="AA1411" s="2">
        <v>0.17499999999999999</v>
      </c>
      <c r="AB1411" s="2">
        <v>0.22500000000000001</v>
      </c>
      <c r="AC1411" s="110">
        <v>0.26057812499999999</v>
      </c>
      <c r="AD1411" s="44">
        <f t="shared" si="301"/>
        <v>0</v>
      </c>
      <c r="AE1411" s="44">
        <f t="shared" si="302"/>
        <v>5.7057104393326794</v>
      </c>
      <c r="AF1411" s="44">
        <f t="shared" si="303"/>
        <v>28.760900421954286</v>
      </c>
      <c r="AG1411" s="44">
        <f t="shared" si="304"/>
        <v>28.010667376346415</v>
      </c>
      <c r="AH1411" s="44">
        <f t="shared" si="305"/>
        <v>56.771567798300701</v>
      </c>
      <c r="AI1411" s="44">
        <v>442.37194444400001</v>
      </c>
      <c r="AJ1411" s="111">
        <f t="shared" si="306"/>
        <v>0.1283344672087075</v>
      </c>
      <c r="AK1411" s="2">
        <f t="shared" si="307"/>
        <v>8954</v>
      </c>
    </row>
    <row r="1412" spans="1:37">
      <c r="A1412" s="2">
        <v>126</v>
      </c>
      <c r="B1412" s="2" t="s">
        <v>181</v>
      </c>
      <c r="C1412" s="2" t="s">
        <v>18</v>
      </c>
      <c r="D1412" s="2" t="s">
        <v>420</v>
      </c>
      <c r="E1412" s="2" t="s">
        <v>1100</v>
      </c>
      <c r="F1412" s="2" t="s">
        <v>64</v>
      </c>
      <c r="H1412" s="2" t="s">
        <v>878</v>
      </c>
      <c r="I1412" s="2">
        <v>44942</v>
      </c>
      <c r="J1412" s="2">
        <v>8013</v>
      </c>
      <c r="K1412" s="110">
        <f t="shared" si="294"/>
        <v>0.1782964710070758</v>
      </c>
      <c r="L1412" s="44">
        <f t="shared" si="295"/>
        <v>3.0202101191399997</v>
      </c>
      <c r="M1412" s="44">
        <f t="shared" si="296"/>
        <v>7.7482675076250009</v>
      </c>
      <c r="N1412" s="44">
        <f t="shared" si="297"/>
        <v>7.7482675076250009</v>
      </c>
      <c r="O1412" s="44">
        <f t="shared" si="298"/>
        <v>21.548254825545001</v>
      </c>
      <c r="P1412" s="2">
        <v>6574708</v>
      </c>
      <c r="Q1412" s="2">
        <v>11.122072434</v>
      </c>
      <c r="R1412" s="111">
        <v>7.5382755999999995E-2</v>
      </c>
      <c r="S1412" s="111">
        <v>0.19339242500000001</v>
      </c>
      <c r="T1412" s="111">
        <v>0.19339242500000001</v>
      </c>
      <c r="U1412" s="111">
        <v>0.53783239299999996</v>
      </c>
      <c r="V1412" s="110">
        <f t="shared" si="299"/>
        <v>0.13037480456219128</v>
      </c>
      <c r="W1412" s="110">
        <v>0.37346875000000002</v>
      </c>
      <c r="X1412" s="110">
        <v>0.28496807800000001</v>
      </c>
      <c r="Y1412" s="110">
        <f t="shared" si="300"/>
        <v>0.24975768131678122</v>
      </c>
      <c r="Z1412" s="2">
        <v>0.1</v>
      </c>
      <c r="AA1412" s="2">
        <v>0.17499999999999999</v>
      </c>
      <c r="AB1412" s="2">
        <v>0.22500000000000001</v>
      </c>
      <c r="AC1412" s="110">
        <v>0.30653124999999998</v>
      </c>
      <c r="AD1412" s="44">
        <f t="shared" si="301"/>
        <v>2.6457040643666399</v>
      </c>
      <c r="AE1412" s="44">
        <f t="shared" si="302"/>
        <v>11.878094089189126</v>
      </c>
      <c r="AF1412" s="44">
        <f t="shared" si="303"/>
        <v>15.271835257528878</v>
      </c>
      <c r="AG1412" s="44">
        <f t="shared" si="304"/>
        <v>57.861670146057286</v>
      </c>
      <c r="AH1412" s="44">
        <f t="shared" si="305"/>
        <v>73.133505403586156</v>
      </c>
      <c r="AI1412" s="44">
        <v>442.37194444400001</v>
      </c>
      <c r="AJ1412" s="111">
        <f t="shared" si="306"/>
        <v>0.16532130105019385</v>
      </c>
      <c r="AK1412" s="2">
        <f t="shared" si="307"/>
        <v>9766</v>
      </c>
    </row>
    <row r="1413" spans="1:37">
      <c r="A1413" s="2">
        <v>127</v>
      </c>
      <c r="B1413" s="2" t="s">
        <v>182</v>
      </c>
      <c r="C1413" s="2" t="s">
        <v>18</v>
      </c>
      <c r="D1413" s="2" t="s">
        <v>420</v>
      </c>
      <c r="E1413" s="2" t="s">
        <v>1100</v>
      </c>
      <c r="F1413" s="2" t="s">
        <v>64</v>
      </c>
      <c r="H1413" s="2" t="s">
        <v>878</v>
      </c>
      <c r="I1413" s="2">
        <v>26120</v>
      </c>
      <c r="J1413" s="2">
        <v>8808</v>
      </c>
      <c r="K1413" s="110">
        <f t="shared" si="294"/>
        <v>0.33721286370597242</v>
      </c>
      <c r="L1413" s="44">
        <f t="shared" si="295"/>
        <v>0</v>
      </c>
      <c r="M1413" s="44">
        <f t="shared" si="296"/>
        <v>0</v>
      </c>
      <c r="N1413" s="44">
        <f t="shared" si="297"/>
        <v>17.883415548240002</v>
      </c>
      <c r="O1413" s="44">
        <f t="shared" si="298"/>
        <v>26.156584451759997</v>
      </c>
      <c r="P1413" s="2">
        <v>1365944</v>
      </c>
      <c r="Q1413" s="2">
        <v>74.461851957999997</v>
      </c>
      <c r="R1413" s="111">
        <v>0</v>
      </c>
      <c r="S1413" s="111">
        <v>0</v>
      </c>
      <c r="T1413" s="111">
        <v>0.40607210599999999</v>
      </c>
      <c r="U1413" s="111">
        <v>0.59392789400000001</v>
      </c>
      <c r="V1413" s="110">
        <f t="shared" si="299"/>
        <v>0.33721286370597242</v>
      </c>
      <c r="W1413" s="110">
        <v>0.34318749999999998</v>
      </c>
      <c r="X1413" s="110">
        <v>0.26364243399999998</v>
      </c>
      <c r="Y1413" s="110">
        <f t="shared" si="300"/>
        <v>0.26364243360337503</v>
      </c>
      <c r="Z1413" s="2" t="s">
        <v>532</v>
      </c>
      <c r="AA1413" s="2" t="s">
        <v>532</v>
      </c>
      <c r="AB1413" s="2">
        <v>0.22500000000000001</v>
      </c>
      <c r="AC1413" s="110">
        <v>0.2900625</v>
      </c>
      <c r="AD1413" s="44">
        <f t="shared" si="301"/>
        <v>0</v>
      </c>
      <c r="AE1413" s="44">
        <f t="shared" si="302"/>
        <v>0</v>
      </c>
      <c r="AF1413" s="44">
        <f t="shared" si="303"/>
        <v>35.248212045581042</v>
      </c>
      <c r="AG1413" s="44">
        <f t="shared" si="304"/>
        <v>66.462507871238444</v>
      </c>
      <c r="AH1413" s="44">
        <f t="shared" si="305"/>
        <v>101.71071991681949</v>
      </c>
      <c r="AI1413" s="44">
        <v>442.37194444400001</v>
      </c>
      <c r="AJ1413" s="111">
        <f t="shared" si="306"/>
        <v>0.22992127144196658</v>
      </c>
      <c r="AK1413" s="2">
        <f t="shared" si="307"/>
        <v>14680</v>
      </c>
    </row>
    <row r="1414" spans="1:37">
      <c r="A1414" s="2">
        <v>128</v>
      </c>
      <c r="B1414" s="2" t="s">
        <v>183</v>
      </c>
      <c r="C1414" s="2" t="s">
        <v>18</v>
      </c>
      <c r="D1414" s="2" t="s">
        <v>420</v>
      </c>
      <c r="E1414" s="2" t="s">
        <v>1100</v>
      </c>
      <c r="F1414" s="2" t="s">
        <v>64</v>
      </c>
      <c r="H1414" s="2" t="s">
        <v>878</v>
      </c>
      <c r="I1414" s="2">
        <v>27587</v>
      </c>
      <c r="J1414" s="2">
        <v>8414</v>
      </c>
      <c r="K1414" s="110">
        <f t="shared" si="294"/>
        <v>0.30499873128647553</v>
      </c>
      <c r="L1414" s="44">
        <f t="shared" si="295"/>
        <v>0</v>
      </c>
      <c r="M1414" s="44">
        <f t="shared" si="296"/>
        <v>0</v>
      </c>
      <c r="N1414" s="44">
        <f t="shared" si="297"/>
        <v>4.9223446493200003</v>
      </c>
      <c r="O1414" s="44">
        <f t="shared" si="298"/>
        <v>37.147655350680004</v>
      </c>
      <c r="P1414" s="2">
        <v>2802885</v>
      </c>
      <c r="Q1414" s="2">
        <v>42.750198554999997</v>
      </c>
      <c r="R1414" s="111">
        <v>0</v>
      </c>
      <c r="S1414" s="111">
        <v>0</v>
      </c>
      <c r="T1414" s="111">
        <v>0.117003676</v>
      </c>
      <c r="U1414" s="111">
        <v>0.88299632400000005</v>
      </c>
      <c r="V1414" s="110">
        <f t="shared" si="299"/>
        <v>0.30499873128647553</v>
      </c>
      <c r="W1414" s="110">
        <v>0.41703124999999996</v>
      </c>
      <c r="X1414" s="110">
        <v>0.32513730200000002</v>
      </c>
      <c r="Y1414" s="110">
        <f t="shared" si="300"/>
        <v>0.32513730186862499</v>
      </c>
      <c r="Z1414" s="2" t="s">
        <v>532</v>
      </c>
      <c r="AA1414" s="2" t="s">
        <v>532</v>
      </c>
      <c r="AB1414" s="2">
        <v>0.22500000000000001</v>
      </c>
      <c r="AC1414" s="110">
        <v>0.33840625000000002</v>
      </c>
      <c r="AD1414" s="44">
        <f t="shared" si="301"/>
        <v>0</v>
      </c>
      <c r="AE1414" s="44">
        <f t="shared" si="302"/>
        <v>0</v>
      </c>
      <c r="AF1414" s="44">
        <f t="shared" si="303"/>
        <v>9.7019413038097184</v>
      </c>
      <c r="AG1414" s="44">
        <f t="shared" si="304"/>
        <v>110.12194899320065</v>
      </c>
      <c r="AH1414" s="44">
        <f t="shared" si="305"/>
        <v>119.82389029701037</v>
      </c>
      <c r="AI1414" s="44">
        <v>442.37194444400001</v>
      </c>
      <c r="AJ1414" s="111">
        <f t="shared" si="306"/>
        <v>0.27086683909761122</v>
      </c>
      <c r="AK1414" s="2">
        <f t="shared" si="307"/>
        <v>14023</v>
      </c>
    </row>
    <row r="1415" spans="1:37">
      <c r="A1415" s="2">
        <v>129</v>
      </c>
      <c r="B1415" s="2" t="s">
        <v>184</v>
      </c>
      <c r="C1415" s="2" t="s">
        <v>18</v>
      </c>
      <c r="D1415" s="2" t="s">
        <v>420</v>
      </c>
      <c r="E1415" s="2" t="s">
        <v>1100</v>
      </c>
      <c r="F1415" s="2" t="s">
        <v>64</v>
      </c>
      <c r="H1415" s="2" t="s">
        <v>878</v>
      </c>
      <c r="I1415" s="2">
        <v>31558</v>
      </c>
      <c r="J1415" s="2">
        <v>6019</v>
      </c>
      <c r="K1415" s="110">
        <f t="shared" ref="K1415:K1478" si="308">J1415/I1415</f>
        <v>0.19072818302807529</v>
      </c>
      <c r="L1415" s="44">
        <f t="shared" ref="L1415:L1478" si="309">R1415*$J1415*$D$2/1000</f>
        <v>6.191000177894999</v>
      </c>
      <c r="M1415" s="44">
        <f t="shared" ref="M1415:M1478" si="310">S1415*$J1415*$D$2/1000</f>
        <v>4.8280748516649998</v>
      </c>
      <c r="N1415" s="44">
        <f t="shared" ref="N1415:N1478" si="311">T1415*$J1415*$D$2/1000</f>
        <v>4.7730724772900004</v>
      </c>
      <c r="O1415" s="44">
        <f t="shared" ref="O1415:O1478" si="312">U1415*$J1415*$D$2/1000</f>
        <v>14.302852463055002</v>
      </c>
      <c r="P1415" s="2">
        <v>5024192</v>
      </c>
      <c r="Q1415" s="2">
        <v>10.086418611999999</v>
      </c>
      <c r="R1415" s="111">
        <v>0.20571524099999999</v>
      </c>
      <c r="S1415" s="111">
        <v>0.16042780700000001</v>
      </c>
      <c r="T1415" s="111">
        <v>0.15860018200000001</v>
      </c>
      <c r="U1415" s="111">
        <v>0.47525676900000002</v>
      </c>
      <c r="V1415" s="110">
        <f t="shared" ref="V1415:V1478" si="313">K1415*(T1415+U1415)</f>
        <v>0.12089438456394576</v>
      </c>
      <c r="W1415" s="110">
        <v>0.38143750000000004</v>
      </c>
      <c r="X1415" s="110">
        <v>0.30325886400000002</v>
      </c>
      <c r="Y1415" s="110">
        <f t="shared" ref="Y1415:Y1478" si="314">SUMPRODUCT(R1415:U1415,Z1415:AC1415)</f>
        <v>0.24086912956437501</v>
      </c>
      <c r="Z1415" s="2">
        <v>0.1</v>
      </c>
      <c r="AA1415" s="2">
        <v>0.17499999999999999</v>
      </c>
      <c r="AB1415" s="2">
        <v>0.22500000000000001</v>
      </c>
      <c r="AC1415" s="110">
        <v>0.32937499999999997</v>
      </c>
      <c r="AD1415" s="44">
        <f t="shared" ref="AD1415:AD1478" si="315">IFERROR(L1415*Z1415*8760/1000,0)</f>
        <v>5.4233161558360194</v>
      </c>
      <c r="AE1415" s="44">
        <f t="shared" ref="AE1415:AE1478" si="316">IFERROR(M1415*AA1415*8760/1000,0)</f>
        <v>7.4014387476024437</v>
      </c>
      <c r="AF1415" s="44">
        <f t="shared" ref="AF1415:AF1478" si="317">IFERROR(N1415*AB1415*8760/1000,0)</f>
        <v>9.4077258527385919</v>
      </c>
      <c r="AG1415" s="44">
        <f t="shared" ref="AG1415:AG1478" si="318">IFERROR(O1415*AC1415*8760/1000,0)</f>
        <v>41.268377782964173</v>
      </c>
      <c r="AH1415" s="44">
        <f t="shared" ref="AH1415:AH1478" si="319">AF1415+AG1415</f>
        <v>50.676103635702766</v>
      </c>
      <c r="AI1415" s="44">
        <v>442.37194444400001</v>
      </c>
      <c r="AJ1415" s="111">
        <f t="shared" ref="AJ1415:AJ1478" si="320">AH1415/AI1415</f>
        <v>0.1145554194206316</v>
      </c>
      <c r="AK1415" s="2">
        <f t="shared" ref="AK1415:AK1478" si="321">ROUND((O1415+N1415)/0.003,0)</f>
        <v>6359</v>
      </c>
    </row>
    <row r="1416" spans="1:37">
      <c r="A1416" s="2">
        <v>130</v>
      </c>
      <c r="B1416" s="2" t="s">
        <v>185</v>
      </c>
      <c r="C1416" s="2" t="s">
        <v>18</v>
      </c>
      <c r="D1416" s="2" t="s">
        <v>420</v>
      </c>
      <c r="E1416" s="2" t="s">
        <v>1100</v>
      </c>
      <c r="F1416" s="2" t="s">
        <v>64</v>
      </c>
      <c r="H1416" s="2" t="s">
        <v>878</v>
      </c>
      <c r="I1416" s="2">
        <v>8546</v>
      </c>
      <c r="J1416" s="193">
        <v>1766</v>
      </c>
      <c r="K1416" s="110">
        <f t="shared" si="308"/>
        <v>0.20664638427334425</v>
      </c>
      <c r="L1416" s="44">
        <f t="shared" si="309"/>
        <v>5.30399321239</v>
      </c>
      <c r="M1416" s="44">
        <f t="shared" si="310"/>
        <v>1.6123308918999999</v>
      </c>
      <c r="N1416" s="44">
        <f t="shared" si="311"/>
        <v>0.81060932888000004</v>
      </c>
      <c r="O1416" s="44">
        <f t="shared" si="312"/>
        <v>1.1030665668300002</v>
      </c>
      <c r="P1416" s="2">
        <v>330354</v>
      </c>
      <c r="Q1416" s="193">
        <v>12.590359445000001</v>
      </c>
      <c r="R1416" s="111">
        <v>0.60067873299999996</v>
      </c>
      <c r="S1416" s="111">
        <v>0.18259692999999999</v>
      </c>
      <c r="T1416" s="111">
        <v>9.1801735999999995E-2</v>
      </c>
      <c r="U1416" s="111">
        <v>0.12492260099999999</v>
      </c>
      <c r="V1416" s="110">
        <f t="shared" si="313"/>
        <v>4.4785300625087759E-2</v>
      </c>
      <c r="W1416" s="110">
        <v>0.26509375000000002</v>
      </c>
      <c r="X1416" s="110">
        <v>0.24811053599999999</v>
      </c>
      <c r="Y1416" s="110">
        <f t="shared" si="314"/>
        <v>0.14579392740884373</v>
      </c>
      <c r="Z1416" s="2">
        <v>0.1</v>
      </c>
      <c r="AA1416" s="2">
        <v>0.17499999999999999</v>
      </c>
      <c r="AB1416" s="2">
        <v>0.22500000000000001</v>
      </c>
      <c r="AC1416" s="110">
        <v>0.26509375000000002</v>
      </c>
      <c r="AD1416" s="44">
        <f t="shared" si="315"/>
        <v>4.6462980540536396</v>
      </c>
      <c r="AE1416" s="44">
        <f t="shared" si="316"/>
        <v>2.4717032572826998</v>
      </c>
      <c r="AF1416" s="44">
        <f t="shared" si="317"/>
        <v>1.5977109872224802</v>
      </c>
      <c r="AG1416" s="44">
        <f t="shared" si="318"/>
        <v>2.5615646216571712</v>
      </c>
      <c r="AH1416" s="44">
        <f t="shared" si="319"/>
        <v>4.1592756088796516</v>
      </c>
      <c r="AI1416" s="44">
        <v>442.37194444400001</v>
      </c>
      <c r="AJ1416" s="111">
        <f t="shared" si="320"/>
        <v>9.4022138183000783E-3</v>
      </c>
      <c r="AK1416" s="2">
        <f t="shared" si="321"/>
        <v>638</v>
      </c>
    </row>
    <row r="1417" spans="1:37">
      <c r="A1417" s="2">
        <v>63</v>
      </c>
      <c r="B1417" s="112" t="s">
        <v>127</v>
      </c>
      <c r="C1417" s="2" t="s">
        <v>17</v>
      </c>
      <c r="D1417" s="2" t="s">
        <v>414</v>
      </c>
      <c r="E1417" s="2" t="s">
        <v>1100</v>
      </c>
      <c r="F1417" s="2" t="s">
        <v>64</v>
      </c>
      <c r="H1417" s="2" t="s">
        <v>878</v>
      </c>
      <c r="I1417" s="2">
        <v>2568</v>
      </c>
      <c r="J1417" s="193">
        <v>233</v>
      </c>
      <c r="K1417" s="110">
        <f t="shared" si="308"/>
        <v>9.0732087227414326E-2</v>
      </c>
      <c r="L1417" s="44">
        <f t="shared" si="309"/>
        <v>0.22427807488499996</v>
      </c>
      <c r="M1417" s="44">
        <f t="shared" si="310"/>
        <v>0.61726310137999996</v>
      </c>
      <c r="N1417" s="44">
        <f t="shared" si="311"/>
        <v>0.32345882373499996</v>
      </c>
      <c r="O1417" s="44">
        <f t="shared" si="312"/>
        <v>0</v>
      </c>
      <c r="P1417" s="2">
        <v>995597</v>
      </c>
      <c r="Q1417" s="193">
        <v>0.20062681900000001</v>
      </c>
      <c r="R1417" s="111">
        <v>0.19251336899999999</v>
      </c>
      <c r="S1417" s="111">
        <v>0.52983957199999998</v>
      </c>
      <c r="T1417" s="111">
        <v>0.27764705899999997</v>
      </c>
      <c r="U1417" s="111">
        <v>0</v>
      </c>
      <c r="V1417" s="110">
        <f t="shared" si="313"/>
        <v>2.5191497175623051E-2</v>
      </c>
      <c r="W1417" s="110">
        <v>0.22525000000000001</v>
      </c>
      <c r="X1417" s="110">
        <v>0.22500000000000001</v>
      </c>
      <c r="Y1417" s="110">
        <f t="shared" si="314"/>
        <v>0.17444385027499998</v>
      </c>
      <c r="Z1417" s="2">
        <v>0.1</v>
      </c>
      <c r="AA1417" s="2">
        <v>0.17499999999999999</v>
      </c>
      <c r="AB1417" s="2">
        <v>0.22500000000000001</v>
      </c>
      <c r="AC1417" s="110"/>
      <c r="AD1417" s="44">
        <f t="shared" si="315"/>
        <v>0.19646759359926</v>
      </c>
      <c r="AE1417" s="44">
        <f t="shared" si="316"/>
        <v>0.94626433441553992</v>
      </c>
      <c r="AF1417" s="44">
        <f t="shared" si="317"/>
        <v>0.63753734158168496</v>
      </c>
      <c r="AG1417" s="44">
        <f t="shared" si="318"/>
        <v>0</v>
      </c>
      <c r="AH1417" s="44">
        <f t="shared" si="319"/>
        <v>0.63753734158168496</v>
      </c>
      <c r="AI1417" s="44">
        <v>517.37694444399995</v>
      </c>
      <c r="AJ1417" s="111">
        <f t="shared" si="320"/>
        <v>1.2322492303301525E-3</v>
      </c>
      <c r="AK1417" s="2">
        <f t="shared" si="321"/>
        <v>108</v>
      </c>
    </row>
    <row r="1418" spans="1:37">
      <c r="A1418" s="2">
        <v>35</v>
      </c>
      <c r="B1418" s="2" t="s">
        <v>99</v>
      </c>
      <c r="C1418" s="2" t="s">
        <v>17</v>
      </c>
      <c r="D1418" s="2" t="s">
        <v>414</v>
      </c>
      <c r="E1418" s="2" t="s">
        <v>1100</v>
      </c>
      <c r="F1418" s="2" t="s">
        <v>64</v>
      </c>
      <c r="H1418" s="2" t="s">
        <v>878</v>
      </c>
      <c r="I1418" s="2">
        <v>10568</v>
      </c>
      <c r="J1418" s="193">
        <v>2229</v>
      </c>
      <c r="K1418" s="110">
        <f t="shared" si="308"/>
        <v>0.21091975775927327</v>
      </c>
      <c r="L1418" s="44">
        <f t="shared" si="309"/>
        <v>1.7569764725550001</v>
      </c>
      <c r="M1418" s="44">
        <f t="shared" si="310"/>
        <v>7.7326632307050005</v>
      </c>
      <c r="N1418" s="44">
        <f t="shared" si="311"/>
        <v>1.6553602967400001</v>
      </c>
      <c r="O1418" s="44">
        <f t="shared" si="312"/>
        <v>0</v>
      </c>
      <c r="P1418" s="2">
        <v>4069533</v>
      </c>
      <c r="Q1418" s="193">
        <v>7.4814856999999998E-2</v>
      </c>
      <c r="R1418" s="111">
        <v>0.15764705900000001</v>
      </c>
      <c r="S1418" s="111">
        <v>0.69382352899999999</v>
      </c>
      <c r="T1418" s="111">
        <v>0.148529412</v>
      </c>
      <c r="U1418" s="111">
        <v>0</v>
      </c>
      <c r="V1418" s="110">
        <f t="shared" si="313"/>
        <v>3.1327787599167295E-2</v>
      </c>
      <c r="W1418" s="110">
        <v>0.22500000000000001</v>
      </c>
      <c r="X1418" s="110">
        <v>0.22500000000000001</v>
      </c>
      <c r="Y1418" s="110">
        <f t="shared" si="314"/>
        <v>0.17060294117499999</v>
      </c>
      <c r="Z1418" s="2">
        <v>0.1</v>
      </c>
      <c r="AA1418" s="2">
        <v>0.17499999999999999</v>
      </c>
      <c r="AB1418" s="2">
        <v>0.22500000000000001</v>
      </c>
      <c r="AC1418" s="110"/>
      <c r="AD1418" s="44">
        <f t="shared" si="315"/>
        <v>1.5391113899581801</v>
      </c>
      <c r="AE1418" s="44">
        <f t="shared" si="316"/>
        <v>11.854172732670763</v>
      </c>
      <c r="AF1418" s="44">
        <f t="shared" si="317"/>
        <v>3.26271514487454</v>
      </c>
      <c r="AG1418" s="44">
        <f t="shared" si="318"/>
        <v>0</v>
      </c>
      <c r="AH1418" s="44">
        <f t="shared" si="319"/>
        <v>3.26271514487454</v>
      </c>
      <c r="AI1418" s="44">
        <v>517.37694444399995</v>
      </c>
      <c r="AJ1418" s="111">
        <f t="shared" si="320"/>
        <v>6.3062631219116703E-3</v>
      </c>
      <c r="AK1418" s="2">
        <f t="shared" si="321"/>
        <v>552</v>
      </c>
    </row>
    <row r="1419" spans="1:37">
      <c r="A1419" s="2">
        <v>36</v>
      </c>
      <c r="B1419" s="2" t="s">
        <v>100</v>
      </c>
      <c r="C1419" s="2" t="s">
        <v>17</v>
      </c>
      <c r="D1419" s="2" t="s">
        <v>414</v>
      </c>
      <c r="E1419" s="2" t="s">
        <v>1100</v>
      </c>
      <c r="F1419" s="2" t="s">
        <v>64</v>
      </c>
      <c r="H1419" s="2" t="s">
        <v>878</v>
      </c>
      <c r="I1419" s="2">
        <v>6910</v>
      </c>
      <c r="J1419" s="2">
        <v>765</v>
      </c>
      <c r="K1419" s="110">
        <f t="shared" si="308"/>
        <v>0.11070911722141824</v>
      </c>
      <c r="L1419" s="44">
        <f t="shared" si="309"/>
        <v>1.5003947371500002</v>
      </c>
      <c r="M1419" s="44">
        <f t="shared" si="310"/>
        <v>2.32460526285</v>
      </c>
      <c r="N1419" s="44">
        <f t="shared" si="311"/>
        <v>0</v>
      </c>
      <c r="O1419" s="44">
        <f t="shared" si="312"/>
        <v>0</v>
      </c>
      <c r="P1419" s="2">
        <v>2761977</v>
      </c>
      <c r="Q1419" s="2">
        <v>0</v>
      </c>
      <c r="R1419" s="111">
        <v>0.39226006200000002</v>
      </c>
      <c r="S1419" s="111">
        <v>0.60773993800000004</v>
      </c>
      <c r="T1419" s="111">
        <v>0</v>
      </c>
      <c r="U1419" s="111">
        <v>0</v>
      </c>
      <c r="V1419" s="110">
        <f t="shared" si="313"/>
        <v>0</v>
      </c>
      <c r="W1419" s="110">
        <v>0.19443750000000001</v>
      </c>
      <c r="X1419" s="110"/>
      <c r="Y1419" s="110">
        <f t="shared" si="314"/>
        <v>0.14558049535000001</v>
      </c>
      <c r="Z1419" s="2">
        <v>0.1</v>
      </c>
      <c r="AA1419" s="2">
        <v>0.17499999999999999</v>
      </c>
      <c r="AB1419" s="2" t="s">
        <v>532</v>
      </c>
      <c r="AC1419" s="110"/>
      <c r="AD1419" s="44">
        <f t="shared" si="315"/>
        <v>1.3143457897434003</v>
      </c>
      <c r="AE1419" s="44">
        <f t="shared" si="316"/>
        <v>3.5636198679490496</v>
      </c>
      <c r="AF1419" s="44">
        <f t="shared" si="317"/>
        <v>0</v>
      </c>
      <c r="AG1419" s="44">
        <f t="shared" si="318"/>
        <v>0</v>
      </c>
      <c r="AH1419" s="44">
        <f t="shared" si="319"/>
        <v>0</v>
      </c>
      <c r="AI1419" s="44">
        <v>517.37694444399995</v>
      </c>
      <c r="AJ1419" s="111">
        <f t="shared" si="320"/>
        <v>0</v>
      </c>
      <c r="AK1419" s="2">
        <f t="shared" si="321"/>
        <v>0</v>
      </c>
    </row>
    <row r="1420" spans="1:37">
      <c r="A1420" s="2">
        <v>37</v>
      </c>
      <c r="B1420" s="2" t="s">
        <v>101</v>
      </c>
      <c r="C1420" s="2" t="s">
        <v>17</v>
      </c>
      <c r="D1420" s="2" t="s">
        <v>414</v>
      </c>
      <c r="E1420" s="2" t="s">
        <v>1100</v>
      </c>
      <c r="F1420" s="2" t="s">
        <v>64</v>
      </c>
      <c r="H1420" s="2" t="s">
        <v>878</v>
      </c>
      <c r="I1420" s="2">
        <v>9493</v>
      </c>
      <c r="J1420" s="2">
        <v>1541</v>
      </c>
      <c r="K1420" s="110">
        <f t="shared" si="308"/>
        <v>0.16233013799641841</v>
      </c>
      <c r="L1420" s="44">
        <f t="shared" si="309"/>
        <v>2.4442331951549998</v>
      </c>
      <c r="M1420" s="44">
        <f t="shared" si="310"/>
        <v>4.0722831448149996</v>
      </c>
      <c r="N1420" s="44">
        <f t="shared" si="311"/>
        <v>1.1884836600299999</v>
      </c>
      <c r="O1420" s="44">
        <f t="shared" si="312"/>
        <v>0</v>
      </c>
      <c r="P1420" s="2">
        <v>2224535</v>
      </c>
      <c r="Q1420" s="2">
        <v>0.181085565</v>
      </c>
      <c r="R1420" s="111">
        <v>0.31722689100000001</v>
      </c>
      <c r="S1420" s="111">
        <v>0.52852474299999996</v>
      </c>
      <c r="T1420" s="111">
        <v>0.154248366</v>
      </c>
      <c r="U1420" s="111">
        <v>0</v>
      </c>
      <c r="V1420" s="110">
        <f t="shared" si="313"/>
        <v>2.5039158538502051E-2</v>
      </c>
      <c r="W1420" s="110">
        <v>0.22500000000000001</v>
      </c>
      <c r="X1420" s="110">
        <v>0.22500000000000001</v>
      </c>
      <c r="Y1420" s="110">
        <f t="shared" si="314"/>
        <v>0.15892040147499997</v>
      </c>
      <c r="Z1420" s="2">
        <v>0.1</v>
      </c>
      <c r="AA1420" s="2">
        <v>0.17499999999999999</v>
      </c>
      <c r="AB1420" s="2">
        <v>0.22500000000000001</v>
      </c>
      <c r="AC1420" s="110"/>
      <c r="AD1420" s="44">
        <f t="shared" si="315"/>
        <v>2.1411482789557801</v>
      </c>
      <c r="AE1420" s="44">
        <f t="shared" si="316"/>
        <v>6.2428100610013946</v>
      </c>
      <c r="AF1420" s="44">
        <f t="shared" si="317"/>
        <v>2.3425012939191303</v>
      </c>
      <c r="AG1420" s="44">
        <f t="shared" si="318"/>
        <v>0</v>
      </c>
      <c r="AH1420" s="44">
        <f t="shared" si="319"/>
        <v>2.3425012939191303</v>
      </c>
      <c r="AI1420" s="44">
        <v>517.37694444399995</v>
      </c>
      <c r="AJ1420" s="111">
        <f t="shared" si="320"/>
        <v>4.5276491716044736E-3</v>
      </c>
      <c r="AK1420" s="2">
        <f t="shared" si="321"/>
        <v>396</v>
      </c>
    </row>
    <row r="1421" spans="1:37">
      <c r="A1421" s="2">
        <v>38</v>
      </c>
      <c r="B1421" s="2" t="s">
        <v>102</v>
      </c>
      <c r="C1421" s="2" t="s">
        <v>17</v>
      </c>
      <c r="D1421" s="2" t="s">
        <v>414</v>
      </c>
      <c r="E1421" s="2" t="s">
        <v>1100</v>
      </c>
      <c r="F1421" s="2" t="s">
        <v>64</v>
      </c>
      <c r="H1421" s="2" t="s">
        <v>878</v>
      </c>
      <c r="I1421" s="2">
        <v>9093</v>
      </c>
      <c r="J1421" s="2">
        <v>2011</v>
      </c>
      <c r="K1421" s="110">
        <f t="shared" si="308"/>
        <v>0.22115913339931817</v>
      </c>
      <c r="L1421" s="44">
        <f t="shared" si="309"/>
        <v>1.0572536782449999</v>
      </c>
      <c r="M1421" s="44">
        <f t="shared" si="310"/>
        <v>7.0822915762200003</v>
      </c>
      <c r="N1421" s="44">
        <f t="shared" si="311"/>
        <v>1.9154547555900001</v>
      </c>
      <c r="O1421" s="44">
        <f t="shared" si="312"/>
        <v>0</v>
      </c>
      <c r="P1421" s="2">
        <v>1823573</v>
      </c>
      <c r="Q1421" s="2">
        <v>0.31811326299999998</v>
      </c>
      <c r="R1421" s="111">
        <v>0.105147059</v>
      </c>
      <c r="S1421" s="111">
        <v>0.70435520399999996</v>
      </c>
      <c r="T1421" s="111">
        <v>0.190497738</v>
      </c>
      <c r="U1421" s="111">
        <v>0</v>
      </c>
      <c r="V1421" s="110">
        <f t="shared" si="313"/>
        <v>4.2130314650610359E-2</v>
      </c>
      <c r="W1421" s="110">
        <v>0.22500000000000001</v>
      </c>
      <c r="X1421" s="110">
        <v>0.22500000000000001</v>
      </c>
      <c r="Y1421" s="110">
        <f t="shared" si="314"/>
        <v>0.17663885764999998</v>
      </c>
      <c r="Z1421" s="2">
        <v>0.1</v>
      </c>
      <c r="AA1421" s="2">
        <v>0.17499999999999999</v>
      </c>
      <c r="AB1421" s="2">
        <v>0.22500000000000001</v>
      </c>
      <c r="AC1421" s="110"/>
      <c r="AD1421" s="44">
        <f t="shared" si="315"/>
        <v>0.92615422214261989</v>
      </c>
      <c r="AE1421" s="44">
        <f t="shared" si="316"/>
        <v>10.857152986345259</v>
      </c>
      <c r="AF1421" s="44">
        <f t="shared" si="317"/>
        <v>3.7753613232678904</v>
      </c>
      <c r="AG1421" s="44">
        <f t="shared" si="318"/>
        <v>0</v>
      </c>
      <c r="AH1421" s="44">
        <f t="shared" si="319"/>
        <v>3.7753613232678904</v>
      </c>
      <c r="AI1421" s="44">
        <v>517.37694444399995</v>
      </c>
      <c r="AJ1421" s="111">
        <f t="shared" si="320"/>
        <v>7.2971193707231955E-3</v>
      </c>
      <c r="AK1421" s="2">
        <f t="shared" si="321"/>
        <v>638</v>
      </c>
    </row>
    <row r="1422" spans="1:37">
      <c r="A1422" s="2">
        <v>39</v>
      </c>
      <c r="B1422" s="2" t="s">
        <v>103</v>
      </c>
      <c r="C1422" s="2" t="s">
        <v>17</v>
      </c>
      <c r="D1422" s="2" t="s">
        <v>414</v>
      </c>
      <c r="E1422" s="2" t="s">
        <v>1100</v>
      </c>
      <c r="F1422" s="2" t="s">
        <v>64</v>
      </c>
      <c r="H1422" s="2" t="s">
        <v>878</v>
      </c>
      <c r="I1422" s="2">
        <v>17538</v>
      </c>
      <c r="J1422" s="2">
        <v>398</v>
      </c>
      <c r="K1422" s="110">
        <f t="shared" si="308"/>
        <v>2.2693579655604972E-2</v>
      </c>
      <c r="L1422" s="44">
        <f t="shared" si="309"/>
        <v>0.10388970518000001</v>
      </c>
      <c r="M1422" s="44">
        <f t="shared" si="310"/>
        <v>1.1208382350600001</v>
      </c>
      <c r="N1422" s="44">
        <f t="shared" si="311"/>
        <v>0.76527205976000001</v>
      </c>
      <c r="O1422" s="44">
        <f t="shared" si="312"/>
        <v>0</v>
      </c>
      <c r="P1422" s="2">
        <v>4588944</v>
      </c>
      <c r="Q1422" s="2">
        <v>0.32869244600000003</v>
      </c>
      <c r="R1422" s="111">
        <v>5.2205882000000002E-2</v>
      </c>
      <c r="S1422" s="111">
        <v>0.56323529400000005</v>
      </c>
      <c r="T1422" s="111">
        <v>0.38455882400000002</v>
      </c>
      <c r="U1422" s="111">
        <v>0</v>
      </c>
      <c r="V1422" s="110">
        <f t="shared" si="313"/>
        <v>8.7270163047097737E-3</v>
      </c>
      <c r="W1422" s="110">
        <v>0.23906249999999998</v>
      </c>
      <c r="X1422" s="110">
        <v>0.22500000000000001</v>
      </c>
      <c r="Y1422" s="110">
        <f t="shared" si="314"/>
        <v>0.19031250005</v>
      </c>
      <c r="Z1422" s="2">
        <v>0.1</v>
      </c>
      <c r="AA1422" s="2">
        <v>0.17499999999999999</v>
      </c>
      <c r="AB1422" s="2">
        <v>0.22500000000000001</v>
      </c>
      <c r="AC1422" s="110"/>
      <c r="AD1422" s="44">
        <f t="shared" si="315"/>
        <v>9.1007381737680013E-2</v>
      </c>
      <c r="AE1422" s="44">
        <f t="shared" si="316"/>
        <v>1.7182450143469801</v>
      </c>
      <c r="AF1422" s="44">
        <f t="shared" si="317"/>
        <v>1.5083512297869601</v>
      </c>
      <c r="AG1422" s="44">
        <f t="shared" si="318"/>
        <v>0</v>
      </c>
      <c r="AH1422" s="44">
        <f t="shared" si="319"/>
        <v>1.5083512297869601</v>
      </c>
      <c r="AI1422" s="44">
        <v>517.37694444399995</v>
      </c>
      <c r="AJ1422" s="111">
        <f t="shared" si="320"/>
        <v>2.9153816109991379E-3</v>
      </c>
      <c r="AK1422" s="2">
        <f t="shared" si="321"/>
        <v>255</v>
      </c>
    </row>
    <row r="1423" spans="1:37">
      <c r="A1423" s="2">
        <v>40</v>
      </c>
      <c r="B1423" s="2" t="s">
        <v>104</v>
      </c>
      <c r="C1423" s="2" t="s">
        <v>17</v>
      </c>
      <c r="D1423" s="2" t="s">
        <v>414</v>
      </c>
      <c r="E1423" s="2" t="s">
        <v>1100</v>
      </c>
      <c r="F1423" s="2" t="s">
        <v>64</v>
      </c>
      <c r="H1423" s="2" t="s">
        <v>878</v>
      </c>
      <c r="I1423" s="2">
        <v>10332</v>
      </c>
      <c r="J1423" s="2">
        <v>305</v>
      </c>
      <c r="K1423" s="110">
        <f t="shared" si="308"/>
        <v>2.9519938056523424E-2</v>
      </c>
      <c r="L1423" s="44">
        <f t="shared" si="309"/>
        <v>0</v>
      </c>
      <c r="M1423" s="44">
        <f t="shared" si="310"/>
        <v>0.8110906861249999</v>
      </c>
      <c r="N1423" s="44">
        <f t="shared" si="311"/>
        <v>0.71390931387500001</v>
      </c>
      <c r="O1423" s="44">
        <f t="shared" si="312"/>
        <v>0</v>
      </c>
      <c r="P1423" s="2">
        <v>1212119</v>
      </c>
      <c r="Q1423" s="2">
        <v>1.1608722060000001</v>
      </c>
      <c r="R1423" s="111">
        <v>0</v>
      </c>
      <c r="S1423" s="111">
        <v>0.53186274499999997</v>
      </c>
      <c r="T1423" s="111">
        <v>0.46813725499999997</v>
      </c>
      <c r="U1423" s="111">
        <v>0</v>
      </c>
      <c r="V1423" s="110">
        <f t="shared" si="313"/>
        <v>1.3819382769550909E-2</v>
      </c>
      <c r="W1423" s="110">
        <v>0.22843749999999999</v>
      </c>
      <c r="X1423" s="110">
        <v>0.22500000000000001</v>
      </c>
      <c r="Y1423" s="110">
        <f t="shared" si="314"/>
        <v>0.19840686274999997</v>
      </c>
      <c r="Z1423" s="2" t="s">
        <v>532</v>
      </c>
      <c r="AA1423" s="2">
        <v>0.17499999999999999</v>
      </c>
      <c r="AB1423" s="2">
        <v>0.22500000000000001</v>
      </c>
      <c r="AC1423" s="110"/>
      <c r="AD1423" s="44">
        <f t="shared" si="315"/>
        <v>0</v>
      </c>
      <c r="AE1423" s="44">
        <f t="shared" si="316"/>
        <v>1.2434020218296249</v>
      </c>
      <c r="AF1423" s="44">
        <f t="shared" si="317"/>
        <v>1.4071152576476251</v>
      </c>
      <c r="AG1423" s="44">
        <f t="shared" si="318"/>
        <v>0</v>
      </c>
      <c r="AH1423" s="44">
        <f t="shared" si="319"/>
        <v>1.4071152576476251</v>
      </c>
      <c r="AI1423" s="44">
        <v>517.37694444399995</v>
      </c>
      <c r="AJ1423" s="111">
        <f t="shared" si="320"/>
        <v>2.7197100156053223E-3</v>
      </c>
      <c r="AK1423" s="2">
        <f t="shared" si="321"/>
        <v>238</v>
      </c>
    </row>
    <row r="1424" spans="1:37">
      <c r="A1424" s="2">
        <v>41</v>
      </c>
      <c r="B1424" s="2" t="s">
        <v>105</v>
      </c>
      <c r="C1424" s="2" t="s">
        <v>17</v>
      </c>
      <c r="D1424" s="2" t="s">
        <v>414</v>
      </c>
      <c r="E1424" s="2" t="s">
        <v>1100</v>
      </c>
      <c r="F1424" s="2" t="s">
        <v>64</v>
      </c>
      <c r="H1424" s="2" t="s">
        <v>878</v>
      </c>
      <c r="I1424" s="2">
        <v>9663</v>
      </c>
      <c r="J1424" s="2">
        <v>519</v>
      </c>
      <c r="K1424" s="110">
        <f t="shared" si="308"/>
        <v>5.3710027941633036E-2</v>
      </c>
      <c r="L1424" s="44">
        <f t="shared" si="309"/>
        <v>0.8130464383349999</v>
      </c>
      <c r="M1424" s="44">
        <f t="shared" si="310"/>
        <v>1.376166794415</v>
      </c>
      <c r="N1424" s="44">
        <f t="shared" si="311"/>
        <v>0.40578676465500002</v>
      </c>
      <c r="O1424" s="44">
        <f t="shared" si="312"/>
        <v>0</v>
      </c>
      <c r="P1424" s="2">
        <v>1092339</v>
      </c>
      <c r="Q1424" s="2">
        <v>0.73219551199999999</v>
      </c>
      <c r="R1424" s="111">
        <v>0.31331269299999998</v>
      </c>
      <c r="S1424" s="111">
        <v>0.53031475699999997</v>
      </c>
      <c r="T1424" s="111">
        <v>0.156372549</v>
      </c>
      <c r="U1424" s="111">
        <v>0</v>
      </c>
      <c r="V1424" s="110">
        <f t="shared" si="313"/>
        <v>8.3987739760943807E-3</v>
      </c>
      <c r="W1424" s="110">
        <v>0.22500000000000001</v>
      </c>
      <c r="X1424" s="110">
        <v>0.22500000000000001</v>
      </c>
      <c r="Y1424" s="110">
        <f t="shared" si="314"/>
        <v>0.15932017529999998</v>
      </c>
      <c r="Z1424" s="2">
        <v>0.1</v>
      </c>
      <c r="AA1424" s="2">
        <v>0.17499999999999999</v>
      </c>
      <c r="AB1424" s="2">
        <v>0.22500000000000001</v>
      </c>
      <c r="AC1424" s="110"/>
      <c r="AD1424" s="44">
        <f t="shared" si="315"/>
        <v>0.71222867998146</v>
      </c>
      <c r="AE1424" s="44">
        <f t="shared" si="316"/>
        <v>2.1096636958381949</v>
      </c>
      <c r="AF1424" s="44">
        <f t="shared" si="317"/>
        <v>0.79980571313500504</v>
      </c>
      <c r="AG1424" s="44">
        <f t="shared" si="318"/>
        <v>0</v>
      </c>
      <c r="AH1424" s="44">
        <f t="shared" si="319"/>
        <v>0.79980571313500504</v>
      </c>
      <c r="AI1424" s="44">
        <v>517.37694444399995</v>
      </c>
      <c r="AJ1424" s="111">
        <f t="shared" si="320"/>
        <v>1.5458858801574889E-3</v>
      </c>
      <c r="AK1424" s="2">
        <f t="shared" si="321"/>
        <v>135</v>
      </c>
    </row>
    <row r="1425" spans="1:37">
      <c r="A1425" s="2">
        <v>42</v>
      </c>
      <c r="B1425" s="2" t="s">
        <v>106</v>
      </c>
      <c r="C1425" s="2" t="s">
        <v>17</v>
      </c>
      <c r="D1425" s="2" t="s">
        <v>414</v>
      </c>
      <c r="E1425" s="2" t="s">
        <v>1100</v>
      </c>
      <c r="F1425" s="2" t="s">
        <v>64</v>
      </c>
      <c r="H1425" s="2" t="s">
        <v>878</v>
      </c>
      <c r="I1425" s="2">
        <v>7224</v>
      </c>
      <c r="J1425" s="2">
        <v>197</v>
      </c>
      <c r="K1425" s="110">
        <f t="shared" si="308"/>
        <v>2.7270210409745293E-2</v>
      </c>
      <c r="L1425" s="44">
        <f t="shared" si="309"/>
        <v>0.38241176459000004</v>
      </c>
      <c r="M1425" s="44">
        <f t="shared" si="310"/>
        <v>0.49014613959000003</v>
      </c>
      <c r="N1425" s="44">
        <f t="shared" si="311"/>
        <v>0.11244209581999999</v>
      </c>
      <c r="O1425" s="44">
        <f t="shared" si="312"/>
        <v>0</v>
      </c>
      <c r="P1425" s="2">
        <v>1059358</v>
      </c>
      <c r="Q1425" s="2">
        <v>0.20920535900000001</v>
      </c>
      <c r="R1425" s="111">
        <v>0.38823529400000001</v>
      </c>
      <c r="S1425" s="111">
        <v>0.49761029400000001</v>
      </c>
      <c r="T1425" s="111">
        <v>0.114154412</v>
      </c>
      <c r="U1425" s="111">
        <v>0</v>
      </c>
      <c r="V1425" s="110">
        <f t="shared" si="313"/>
        <v>3.1130148344407529E-3</v>
      </c>
      <c r="W1425" s="110">
        <v>0.22500000000000001</v>
      </c>
      <c r="X1425" s="110">
        <v>0.22500000000000001</v>
      </c>
      <c r="Y1425" s="110">
        <f t="shared" si="314"/>
        <v>0.15159007354999998</v>
      </c>
      <c r="Z1425" s="2">
        <v>0.1</v>
      </c>
      <c r="AA1425" s="2">
        <v>0.17499999999999999</v>
      </c>
      <c r="AB1425" s="2">
        <v>0.22500000000000001</v>
      </c>
      <c r="AC1425" s="110"/>
      <c r="AD1425" s="44">
        <f t="shared" si="315"/>
        <v>0.33499270578084006</v>
      </c>
      <c r="AE1425" s="44">
        <f t="shared" si="316"/>
        <v>0.75139403199147003</v>
      </c>
      <c r="AF1425" s="44">
        <f t="shared" si="317"/>
        <v>0.22162337086122</v>
      </c>
      <c r="AG1425" s="44">
        <f t="shared" si="318"/>
        <v>0</v>
      </c>
      <c r="AH1425" s="44">
        <f t="shared" si="319"/>
        <v>0.22162337086122</v>
      </c>
      <c r="AI1425" s="44">
        <v>517.37694444399995</v>
      </c>
      <c r="AJ1425" s="111">
        <f t="shared" si="320"/>
        <v>4.2835958045905572E-4</v>
      </c>
      <c r="AK1425" s="2">
        <f t="shared" si="321"/>
        <v>37</v>
      </c>
    </row>
    <row r="1426" spans="1:37">
      <c r="A1426" s="2">
        <v>43</v>
      </c>
      <c r="B1426" s="2" t="s">
        <v>107</v>
      </c>
      <c r="C1426" s="2" t="s">
        <v>17</v>
      </c>
      <c r="D1426" s="2" t="s">
        <v>414</v>
      </c>
      <c r="E1426" s="2" t="s">
        <v>1100</v>
      </c>
      <c r="F1426" s="2" t="s">
        <v>64</v>
      </c>
      <c r="H1426" s="2" t="s">
        <v>878</v>
      </c>
      <c r="I1426" s="2">
        <v>7286</v>
      </c>
      <c r="J1426" s="2">
        <v>270</v>
      </c>
      <c r="K1426" s="110">
        <f t="shared" si="308"/>
        <v>3.7057370299203952E-2</v>
      </c>
      <c r="L1426" s="44">
        <f t="shared" si="309"/>
        <v>0.17199866294999999</v>
      </c>
      <c r="M1426" s="44">
        <f t="shared" si="310"/>
        <v>0.96756016049999993</v>
      </c>
      <c r="N1426" s="44">
        <f t="shared" si="311"/>
        <v>0.21044117655000003</v>
      </c>
      <c r="O1426" s="44">
        <f t="shared" si="312"/>
        <v>0</v>
      </c>
      <c r="P1426" s="2">
        <v>1738686</v>
      </c>
      <c r="Q1426" s="2">
        <v>0.23855920999999999</v>
      </c>
      <c r="R1426" s="111">
        <v>0.12740641699999999</v>
      </c>
      <c r="S1426" s="111">
        <v>0.71671123000000003</v>
      </c>
      <c r="T1426" s="111">
        <v>0.155882353</v>
      </c>
      <c r="U1426" s="111">
        <v>0</v>
      </c>
      <c r="V1426" s="110">
        <f t="shared" si="313"/>
        <v>5.7765900782322261E-3</v>
      </c>
      <c r="W1426" s="110">
        <v>0.22500000000000001</v>
      </c>
      <c r="X1426" s="110">
        <v>0.22500000000000001</v>
      </c>
      <c r="Y1426" s="110">
        <f t="shared" si="314"/>
        <v>0.173238636375</v>
      </c>
      <c r="Z1426" s="2">
        <v>0.1</v>
      </c>
      <c r="AA1426" s="2">
        <v>0.17499999999999999</v>
      </c>
      <c r="AB1426" s="2">
        <v>0.22500000000000001</v>
      </c>
      <c r="AC1426" s="110"/>
      <c r="AD1426" s="44">
        <f t="shared" si="315"/>
        <v>0.15067082874420001</v>
      </c>
      <c r="AE1426" s="44">
        <f t="shared" si="316"/>
        <v>1.4832697260464998</v>
      </c>
      <c r="AF1426" s="44">
        <f t="shared" si="317"/>
        <v>0.41477955898005009</v>
      </c>
      <c r="AG1426" s="44">
        <f t="shared" si="318"/>
        <v>0</v>
      </c>
      <c r="AH1426" s="44">
        <f t="shared" si="319"/>
        <v>0.41477955898005009</v>
      </c>
      <c r="AI1426" s="44">
        <v>517.37694444399995</v>
      </c>
      <c r="AJ1426" s="111">
        <f t="shared" si="320"/>
        <v>8.0169702850944327E-4</v>
      </c>
      <c r="AK1426" s="2">
        <f t="shared" si="321"/>
        <v>70</v>
      </c>
    </row>
    <row r="1427" spans="1:37">
      <c r="A1427" s="2">
        <v>44</v>
      </c>
      <c r="B1427" s="2" t="s">
        <v>108</v>
      </c>
      <c r="C1427" s="2" t="s">
        <v>17</v>
      </c>
      <c r="D1427" s="2" t="s">
        <v>414</v>
      </c>
      <c r="E1427" s="2" t="s">
        <v>1100</v>
      </c>
      <c r="F1427" s="2" t="s">
        <v>64</v>
      </c>
      <c r="H1427" s="2" t="s">
        <v>878</v>
      </c>
      <c r="I1427" s="2">
        <v>8544</v>
      </c>
      <c r="J1427" s="2">
        <v>575</v>
      </c>
      <c r="K1427" s="110">
        <f t="shared" si="308"/>
        <v>6.7298689138576784E-2</v>
      </c>
      <c r="L1427" s="44">
        <f t="shared" si="309"/>
        <v>0.65008823512500002</v>
      </c>
      <c r="M1427" s="44">
        <f t="shared" si="310"/>
        <v>1.8269215675000001</v>
      </c>
      <c r="N1427" s="44">
        <f t="shared" si="311"/>
        <v>0.39799019737499997</v>
      </c>
      <c r="O1427" s="44">
        <f t="shared" si="312"/>
        <v>0</v>
      </c>
      <c r="P1427" s="2">
        <v>1306048</v>
      </c>
      <c r="Q1427" s="2">
        <v>0.59957554000000002</v>
      </c>
      <c r="R1427" s="111">
        <v>0.226117647</v>
      </c>
      <c r="S1427" s="111">
        <v>0.63545098</v>
      </c>
      <c r="T1427" s="111">
        <v>0.138431373</v>
      </c>
      <c r="U1427" s="111">
        <v>0</v>
      </c>
      <c r="V1427" s="110">
        <f t="shared" si="313"/>
        <v>9.3162499385533708E-3</v>
      </c>
      <c r="W1427" s="110">
        <v>0.22500000000000001</v>
      </c>
      <c r="X1427" s="110">
        <v>0.22500000000000001</v>
      </c>
      <c r="Y1427" s="110">
        <f t="shared" si="314"/>
        <v>0.164962745125</v>
      </c>
      <c r="Z1427" s="2">
        <v>0.1</v>
      </c>
      <c r="AA1427" s="2">
        <v>0.17499999999999999</v>
      </c>
      <c r="AB1427" s="2">
        <v>0.22500000000000001</v>
      </c>
      <c r="AC1427" s="110"/>
      <c r="AD1427" s="44">
        <f t="shared" si="315"/>
        <v>0.56947729396950009</v>
      </c>
      <c r="AE1427" s="44">
        <f t="shared" si="316"/>
        <v>2.8006707629775001</v>
      </c>
      <c r="AF1427" s="44">
        <f t="shared" si="317"/>
        <v>0.78443867902612496</v>
      </c>
      <c r="AG1427" s="44">
        <f t="shared" si="318"/>
        <v>0</v>
      </c>
      <c r="AH1427" s="44">
        <f t="shared" si="319"/>
        <v>0.78443867902612496</v>
      </c>
      <c r="AI1427" s="44">
        <v>517.37694444399995</v>
      </c>
      <c r="AJ1427" s="111">
        <f t="shared" si="320"/>
        <v>1.5161840655059018E-3</v>
      </c>
      <c r="AK1427" s="2">
        <f t="shared" si="321"/>
        <v>133</v>
      </c>
    </row>
    <row r="1428" spans="1:37">
      <c r="A1428" s="2">
        <v>45</v>
      </c>
      <c r="B1428" s="2" t="s">
        <v>109</v>
      </c>
      <c r="C1428" s="2" t="s">
        <v>17</v>
      </c>
      <c r="D1428" s="2" t="s">
        <v>414</v>
      </c>
      <c r="E1428" s="2" t="s">
        <v>1100</v>
      </c>
      <c r="F1428" s="2" t="s">
        <v>64</v>
      </c>
      <c r="H1428" s="2" t="s">
        <v>878</v>
      </c>
      <c r="I1428" s="2">
        <v>10029</v>
      </c>
      <c r="J1428" s="2">
        <v>755</v>
      </c>
      <c r="K1428" s="110">
        <f t="shared" si="308"/>
        <v>7.5281683118955028E-2</v>
      </c>
      <c r="L1428" s="44">
        <f t="shared" si="309"/>
        <v>0.31504595454999995</v>
      </c>
      <c r="M1428" s="44">
        <f t="shared" si="310"/>
        <v>2.3203164377749999</v>
      </c>
      <c r="N1428" s="44">
        <f t="shared" si="311"/>
        <v>1.1396376039</v>
      </c>
      <c r="O1428" s="44">
        <f t="shared" si="312"/>
        <v>0</v>
      </c>
      <c r="P1428" s="2">
        <v>1846020</v>
      </c>
      <c r="Q1428" s="2">
        <v>1.2151821679999999</v>
      </c>
      <c r="R1428" s="111">
        <v>8.3455881999999995E-2</v>
      </c>
      <c r="S1428" s="111">
        <v>0.61465336100000001</v>
      </c>
      <c r="T1428" s="111">
        <v>0.30189075599999998</v>
      </c>
      <c r="U1428" s="111">
        <v>0</v>
      </c>
      <c r="V1428" s="110">
        <f t="shared" si="313"/>
        <v>2.272684422973377E-2</v>
      </c>
      <c r="W1428" s="110">
        <v>0.22578124999999999</v>
      </c>
      <c r="X1428" s="110">
        <v>0.22500000000000001</v>
      </c>
      <c r="Y1428" s="110">
        <f t="shared" si="314"/>
        <v>0.18383534647499999</v>
      </c>
      <c r="Z1428" s="2">
        <v>0.1</v>
      </c>
      <c r="AA1428" s="2">
        <v>0.17499999999999999</v>
      </c>
      <c r="AB1428" s="2">
        <v>0.22500000000000001</v>
      </c>
      <c r="AC1428" s="110"/>
      <c r="AD1428" s="44">
        <f t="shared" si="315"/>
        <v>0.27598025618579997</v>
      </c>
      <c r="AE1428" s="44">
        <f t="shared" si="316"/>
        <v>3.5570450991090747</v>
      </c>
      <c r="AF1428" s="44">
        <f t="shared" si="317"/>
        <v>2.2462257172869005</v>
      </c>
      <c r="AG1428" s="44">
        <f t="shared" si="318"/>
        <v>0</v>
      </c>
      <c r="AH1428" s="44">
        <f t="shared" si="319"/>
        <v>2.2462257172869005</v>
      </c>
      <c r="AI1428" s="44">
        <v>517.37694444399995</v>
      </c>
      <c r="AJ1428" s="111">
        <f t="shared" si="320"/>
        <v>4.3415651613560226E-3</v>
      </c>
      <c r="AK1428" s="2">
        <f t="shared" si="321"/>
        <v>380</v>
      </c>
    </row>
    <row r="1429" spans="1:37">
      <c r="A1429" s="2">
        <v>304</v>
      </c>
      <c r="B1429" s="2" t="s">
        <v>355</v>
      </c>
      <c r="C1429" s="2" t="s">
        <v>17</v>
      </c>
      <c r="D1429" s="2" t="s">
        <v>414</v>
      </c>
      <c r="E1429" s="2" t="s">
        <v>1100</v>
      </c>
      <c r="F1429" s="2" t="s">
        <v>64</v>
      </c>
      <c r="H1429" s="2" t="s">
        <v>878</v>
      </c>
      <c r="I1429" s="2">
        <v>882</v>
      </c>
      <c r="J1429" s="2">
        <v>0</v>
      </c>
      <c r="K1429" s="110">
        <f t="shared" si="308"/>
        <v>0</v>
      </c>
      <c r="L1429" s="44">
        <f t="shared" si="309"/>
        <v>0</v>
      </c>
      <c r="M1429" s="44">
        <f t="shared" si="310"/>
        <v>0</v>
      </c>
      <c r="N1429" s="44">
        <f t="shared" si="311"/>
        <v>0</v>
      </c>
      <c r="O1429" s="44">
        <f t="shared" si="312"/>
        <v>0</v>
      </c>
      <c r="P1429" s="2">
        <v>3520031</v>
      </c>
      <c r="Q1429" s="2">
        <v>0</v>
      </c>
      <c r="R1429" s="111">
        <v>0</v>
      </c>
      <c r="S1429" s="111">
        <v>0.58782961499999997</v>
      </c>
      <c r="T1429" s="111">
        <v>0.41217038499999997</v>
      </c>
      <c r="U1429" s="111">
        <v>0</v>
      </c>
      <c r="V1429" s="110">
        <f t="shared" si="313"/>
        <v>0</v>
      </c>
      <c r="W1429" s="110">
        <v>0.22500000000000001</v>
      </c>
      <c r="X1429" s="110">
        <v>0.22500000000000001</v>
      </c>
      <c r="Y1429" s="110">
        <f t="shared" si="314"/>
        <v>0.19560851925</v>
      </c>
      <c r="Z1429" s="2" t="s">
        <v>532</v>
      </c>
      <c r="AA1429" s="2">
        <v>0.17499999999999999</v>
      </c>
      <c r="AB1429" s="2">
        <v>0.22500000000000001</v>
      </c>
      <c r="AC1429" s="110"/>
      <c r="AD1429" s="44">
        <f t="shared" si="315"/>
        <v>0</v>
      </c>
      <c r="AE1429" s="44">
        <f t="shared" si="316"/>
        <v>0</v>
      </c>
      <c r="AF1429" s="44">
        <f t="shared" si="317"/>
        <v>0</v>
      </c>
      <c r="AG1429" s="44">
        <f t="shared" si="318"/>
        <v>0</v>
      </c>
      <c r="AH1429" s="44">
        <f t="shared" si="319"/>
        <v>0</v>
      </c>
      <c r="AI1429" s="44">
        <v>517.37694444399995</v>
      </c>
      <c r="AJ1429" s="111">
        <f t="shared" si="320"/>
        <v>0</v>
      </c>
      <c r="AK1429" s="2">
        <f t="shared" si="321"/>
        <v>0</v>
      </c>
    </row>
    <row r="1430" spans="1:37">
      <c r="A1430" s="2">
        <v>46</v>
      </c>
      <c r="B1430" s="2" t="s">
        <v>110</v>
      </c>
      <c r="C1430" s="2" t="s">
        <v>17</v>
      </c>
      <c r="D1430" s="2" t="s">
        <v>414</v>
      </c>
      <c r="E1430" s="2" t="s">
        <v>1100</v>
      </c>
      <c r="F1430" s="2" t="s">
        <v>64</v>
      </c>
      <c r="H1430" s="2" t="s">
        <v>878</v>
      </c>
      <c r="I1430" s="2">
        <v>29676</v>
      </c>
      <c r="J1430" s="2">
        <v>3070</v>
      </c>
      <c r="K1430" s="110">
        <f t="shared" si="308"/>
        <v>0.10345059981129533</v>
      </c>
      <c r="L1430" s="44">
        <f t="shared" si="309"/>
        <v>0</v>
      </c>
      <c r="M1430" s="44">
        <f t="shared" si="310"/>
        <v>3.9086934381499994</v>
      </c>
      <c r="N1430" s="44">
        <f t="shared" si="311"/>
        <v>8.2232242062000012</v>
      </c>
      <c r="O1430" s="44">
        <f t="shared" si="312"/>
        <v>3.21808235565</v>
      </c>
      <c r="P1430" s="2">
        <v>2484826</v>
      </c>
      <c r="Q1430" s="2">
        <v>9.5240659619999999</v>
      </c>
      <c r="R1430" s="111">
        <v>0</v>
      </c>
      <c r="S1430" s="111">
        <v>0.254638009</v>
      </c>
      <c r="T1430" s="111">
        <v>0.53571493199999998</v>
      </c>
      <c r="U1430" s="111">
        <v>0.209647059</v>
      </c>
      <c r="V1430" s="110">
        <f t="shared" si="313"/>
        <v>7.7108145045491308E-2</v>
      </c>
      <c r="W1430" s="110">
        <v>0.27890624999999997</v>
      </c>
      <c r="X1430" s="110">
        <v>0.23627712000000001</v>
      </c>
      <c r="Y1430" s="110">
        <f t="shared" si="314"/>
        <v>0.22067363632178125</v>
      </c>
      <c r="Z1430" s="2" t="s">
        <v>532</v>
      </c>
      <c r="AA1430" s="2">
        <v>0.17499999999999999</v>
      </c>
      <c r="AB1430" s="2">
        <v>0.22500000000000001</v>
      </c>
      <c r="AC1430" s="110">
        <v>0.26509375000000002</v>
      </c>
      <c r="AD1430" s="44">
        <f t="shared" si="315"/>
        <v>0</v>
      </c>
      <c r="AE1430" s="44">
        <f t="shared" si="316"/>
        <v>5.9920270406839489</v>
      </c>
      <c r="AF1430" s="44">
        <f t="shared" si="317"/>
        <v>16.207974910420202</v>
      </c>
      <c r="AG1430" s="44">
        <f t="shared" si="318"/>
        <v>7.4730992305404875</v>
      </c>
      <c r="AH1430" s="44">
        <f t="shared" si="319"/>
        <v>23.681074140960689</v>
      </c>
      <c r="AI1430" s="44">
        <v>517.37694444399995</v>
      </c>
      <c r="AJ1430" s="111">
        <f t="shared" si="320"/>
        <v>4.5771413657424563E-2</v>
      </c>
      <c r="AK1430" s="2">
        <f t="shared" si="321"/>
        <v>3814</v>
      </c>
    </row>
    <row r="1431" spans="1:37">
      <c r="A1431" s="2">
        <v>305</v>
      </c>
      <c r="B1431" s="2" t="s">
        <v>356</v>
      </c>
      <c r="C1431" s="2" t="s">
        <v>17</v>
      </c>
      <c r="D1431" s="2" t="s">
        <v>414</v>
      </c>
      <c r="E1431" s="2" t="s">
        <v>1100</v>
      </c>
      <c r="F1431" s="2" t="s">
        <v>64</v>
      </c>
      <c r="H1431" s="2" t="s">
        <v>878</v>
      </c>
      <c r="I1431" s="2">
        <v>379</v>
      </c>
      <c r="J1431" s="2">
        <v>16</v>
      </c>
      <c r="K1431" s="110">
        <f t="shared" si="308"/>
        <v>4.221635883905013E-2</v>
      </c>
      <c r="L1431" s="44">
        <f t="shared" si="309"/>
        <v>0</v>
      </c>
      <c r="M1431" s="44">
        <f t="shared" si="310"/>
        <v>0</v>
      </c>
      <c r="N1431" s="44">
        <f t="shared" si="311"/>
        <v>7.8169934399999995E-3</v>
      </c>
      <c r="O1431" s="44">
        <f t="shared" si="312"/>
        <v>7.2183006559999999E-2</v>
      </c>
      <c r="P1431" s="2">
        <v>671489</v>
      </c>
      <c r="Q1431" s="2">
        <v>0.30904030100000002</v>
      </c>
      <c r="R1431" s="111">
        <v>0</v>
      </c>
      <c r="S1431" s="111">
        <v>0</v>
      </c>
      <c r="T1431" s="111">
        <v>9.7712417999999995E-2</v>
      </c>
      <c r="U1431" s="111">
        <v>0.90228758200000003</v>
      </c>
      <c r="V1431" s="110">
        <f t="shared" si="313"/>
        <v>4.221635883905013E-2</v>
      </c>
      <c r="W1431" s="110">
        <v>0.35912500000000003</v>
      </c>
      <c r="X1431" s="110">
        <v>0.29611467299999999</v>
      </c>
      <c r="Y1431" s="110">
        <f t="shared" si="314"/>
        <v>0.29611467279885972</v>
      </c>
      <c r="Z1431" s="2" t="s">
        <v>532</v>
      </c>
      <c r="AA1431" s="2" t="s">
        <v>532</v>
      </c>
      <c r="AB1431" s="2">
        <v>0.22500000000000001</v>
      </c>
      <c r="AC1431" s="110">
        <v>0.30381597199999999</v>
      </c>
      <c r="AD1431" s="44">
        <f t="shared" si="315"/>
        <v>0</v>
      </c>
      <c r="AE1431" s="44">
        <f t="shared" si="316"/>
        <v>0</v>
      </c>
      <c r="AF1431" s="44">
        <f t="shared" si="317"/>
        <v>1.540729407024E-2</v>
      </c>
      <c r="AG1431" s="44">
        <f t="shared" si="318"/>
        <v>0.19210986862720089</v>
      </c>
      <c r="AH1431" s="44">
        <f t="shared" si="319"/>
        <v>0.20751716269744089</v>
      </c>
      <c r="AI1431" s="44">
        <v>517.37694444399995</v>
      </c>
      <c r="AJ1431" s="111">
        <f t="shared" si="320"/>
        <v>4.0109472392599478E-4</v>
      </c>
      <c r="AK1431" s="2">
        <f t="shared" si="321"/>
        <v>27</v>
      </c>
    </row>
    <row r="1432" spans="1:37">
      <c r="A1432" s="2">
        <v>306</v>
      </c>
      <c r="B1432" s="2" t="s">
        <v>357</v>
      </c>
      <c r="C1432" s="2" t="s">
        <v>17</v>
      </c>
      <c r="D1432" s="2" t="s">
        <v>414</v>
      </c>
      <c r="E1432" s="2" t="s">
        <v>1100</v>
      </c>
      <c r="F1432" s="2" t="s">
        <v>64</v>
      </c>
      <c r="H1432" s="2" t="s">
        <v>878</v>
      </c>
      <c r="I1432" s="2">
        <v>755</v>
      </c>
      <c r="J1432" s="2">
        <v>0</v>
      </c>
      <c r="K1432" s="110">
        <f t="shared" si="308"/>
        <v>0</v>
      </c>
      <c r="L1432" s="44">
        <f t="shared" si="309"/>
        <v>0</v>
      </c>
      <c r="M1432" s="44">
        <f t="shared" si="310"/>
        <v>0</v>
      </c>
      <c r="N1432" s="44">
        <f t="shared" si="311"/>
        <v>0</v>
      </c>
      <c r="O1432" s="44">
        <f t="shared" si="312"/>
        <v>0</v>
      </c>
      <c r="P1432" s="2">
        <v>1787408</v>
      </c>
      <c r="Q1432" s="2">
        <v>0.249251268</v>
      </c>
      <c r="R1432" s="111">
        <v>0</v>
      </c>
      <c r="S1432" s="111">
        <v>0</v>
      </c>
      <c r="T1432" s="111">
        <v>0.47563025199999998</v>
      </c>
      <c r="U1432" s="111">
        <v>0.52436974800000002</v>
      </c>
      <c r="V1432" s="110">
        <f t="shared" si="313"/>
        <v>0</v>
      </c>
      <c r="W1432" s="110">
        <v>0.26774999999999999</v>
      </c>
      <c r="X1432" s="110">
        <v>0.24217966399999999</v>
      </c>
      <c r="Y1432" s="110">
        <f t="shared" si="314"/>
        <v>0.24217966386885001</v>
      </c>
      <c r="Z1432" s="2" t="s">
        <v>532</v>
      </c>
      <c r="AA1432" s="2" t="s">
        <v>532</v>
      </c>
      <c r="AB1432" s="2">
        <v>0.22500000000000001</v>
      </c>
      <c r="AC1432" s="110">
        <v>0.25776250000000001</v>
      </c>
      <c r="AD1432" s="44">
        <f t="shared" si="315"/>
        <v>0</v>
      </c>
      <c r="AE1432" s="44">
        <f t="shared" si="316"/>
        <v>0</v>
      </c>
      <c r="AF1432" s="44">
        <f t="shared" si="317"/>
        <v>0</v>
      </c>
      <c r="AG1432" s="44">
        <f t="shared" si="318"/>
        <v>0</v>
      </c>
      <c r="AH1432" s="44">
        <f t="shared" si="319"/>
        <v>0</v>
      </c>
      <c r="AI1432" s="44">
        <v>517.37694444399995</v>
      </c>
      <c r="AJ1432" s="111">
        <f t="shared" si="320"/>
        <v>0</v>
      </c>
      <c r="AK1432" s="2">
        <f t="shared" si="321"/>
        <v>0</v>
      </c>
    </row>
    <row r="1433" spans="1:37">
      <c r="A1433" s="2">
        <v>47</v>
      </c>
      <c r="B1433" s="2" t="s">
        <v>111</v>
      </c>
      <c r="C1433" s="2" t="s">
        <v>17</v>
      </c>
      <c r="D1433" s="2" t="s">
        <v>414</v>
      </c>
      <c r="E1433" s="2" t="s">
        <v>1100</v>
      </c>
      <c r="F1433" s="2" t="s">
        <v>64</v>
      </c>
      <c r="H1433" s="2" t="s">
        <v>878</v>
      </c>
      <c r="I1433" s="2">
        <v>7447</v>
      </c>
      <c r="J1433" s="2">
        <v>105</v>
      </c>
      <c r="K1433" s="110">
        <f t="shared" si="308"/>
        <v>1.4099637437894455E-2</v>
      </c>
      <c r="L1433" s="44">
        <f t="shared" si="309"/>
        <v>0.2556733746</v>
      </c>
      <c r="M1433" s="44">
        <f t="shared" si="310"/>
        <v>0.26932662540000002</v>
      </c>
      <c r="N1433" s="44">
        <f t="shared" si="311"/>
        <v>0</v>
      </c>
      <c r="O1433" s="44">
        <f t="shared" si="312"/>
        <v>0</v>
      </c>
      <c r="P1433" s="2">
        <v>3922369</v>
      </c>
      <c r="Q1433" s="2">
        <v>0</v>
      </c>
      <c r="R1433" s="111">
        <v>0.48699690400000001</v>
      </c>
      <c r="S1433" s="111">
        <v>0.51300309600000005</v>
      </c>
      <c r="T1433" s="111">
        <v>0</v>
      </c>
      <c r="U1433" s="111">
        <v>0</v>
      </c>
      <c r="V1433" s="110">
        <f t="shared" si="313"/>
        <v>0</v>
      </c>
      <c r="W1433" s="110">
        <v>0.17531249999999998</v>
      </c>
      <c r="X1433" s="110"/>
      <c r="Y1433" s="110">
        <f t="shared" si="314"/>
        <v>0.13847523219999999</v>
      </c>
      <c r="Z1433" s="2">
        <v>0.1</v>
      </c>
      <c r="AA1433" s="2">
        <v>0.17499999999999999</v>
      </c>
      <c r="AB1433" s="2" t="s">
        <v>532</v>
      </c>
      <c r="AC1433" s="110"/>
      <c r="AD1433" s="44">
        <f t="shared" si="315"/>
        <v>0.22396987614960004</v>
      </c>
      <c r="AE1433" s="44">
        <f t="shared" si="316"/>
        <v>0.41287771673820006</v>
      </c>
      <c r="AF1433" s="44">
        <f t="shared" si="317"/>
        <v>0</v>
      </c>
      <c r="AG1433" s="44">
        <f t="shared" si="318"/>
        <v>0</v>
      </c>
      <c r="AH1433" s="44">
        <f t="shared" si="319"/>
        <v>0</v>
      </c>
      <c r="AI1433" s="44">
        <v>517.37694444399995</v>
      </c>
      <c r="AJ1433" s="111">
        <f t="shared" si="320"/>
        <v>0</v>
      </c>
      <c r="AK1433" s="2">
        <f t="shared" si="321"/>
        <v>0</v>
      </c>
    </row>
    <row r="1434" spans="1:37">
      <c r="A1434" s="2">
        <v>48</v>
      </c>
      <c r="B1434" s="2" t="s">
        <v>112</v>
      </c>
      <c r="C1434" s="2" t="s">
        <v>17</v>
      </c>
      <c r="D1434" s="2" t="s">
        <v>414</v>
      </c>
      <c r="E1434" s="2" t="s">
        <v>1100</v>
      </c>
      <c r="F1434" s="2" t="s">
        <v>64</v>
      </c>
      <c r="H1434" s="2" t="s">
        <v>878</v>
      </c>
      <c r="I1434" s="2">
        <v>5384</v>
      </c>
      <c r="J1434" s="2">
        <v>280</v>
      </c>
      <c r="K1434" s="110">
        <f t="shared" si="308"/>
        <v>5.2005943536404163E-2</v>
      </c>
      <c r="L1434" s="44">
        <f t="shared" si="309"/>
        <v>0.69320588260000005</v>
      </c>
      <c r="M1434" s="44">
        <f t="shared" si="310"/>
        <v>0.70679411739999998</v>
      </c>
      <c r="N1434" s="44">
        <f t="shared" si="311"/>
        <v>0</v>
      </c>
      <c r="O1434" s="44">
        <f t="shared" si="312"/>
        <v>0</v>
      </c>
      <c r="P1434" s="2">
        <v>1040091</v>
      </c>
      <c r="Q1434" s="2">
        <v>0</v>
      </c>
      <c r="R1434" s="111">
        <v>0.495147059</v>
      </c>
      <c r="S1434" s="111">
        <v>0.504852941</v>
      </c>
      <c r="T1434" s="111">
        <v>0</v>
      </c>
      <c r="U1434" s="111">
        <v>0</v>
      </c>
      <c r="V1434" s="110">
        <f t="shared" si="313"/>
        <v>0</v>
      </c>
      <c r="W1434" s="110">
        <v>0.18487500000000001</v>
      </c>
      <c r="X1434" s="110"/>
      <c r="Y1434" s="110">
        <f t="shared" si="314"/>
        <v>0.13786397057499999</v>
      </c>
      <c r="Z1434" s="2">
        <v>0.1</v>
      </c>
      <c r="AA1434" s="2">
        <v>0.17499999999999999</v>
      </c>
      <c r="AB1434" s="2" t="s">
        <v>532</v>
      </c>
      <c r="AC1434" s="110"/>
      <c r="AD1434" s="44">
        <f t="shared" si="315"/>
        <v>0.60724835315760006</v>
      </c>
      <c r="AE1434" s="44">
        <f t="shared" si="316"/>
        <v>1.0835153819742001</v>
      </c>
      <c r="AF1434" s="44">
        <f t="shared" si="317"/>
        <v>0</v>
      </c>
      <c r="AG1434" s="44">
        <f t="shared" si="318"/>
        <v>0</v>
      </c>
      <c r="AH1434" s="44">
        <f t="shared" si="319"/>
        <v>0</v>
      </c>
      <c r="AI1434" s="44">
        <v>517.37694444399995</v>
      </c>
      <c r="AJ1434" s="111">
        <f t="shared" si="320"/>
        <v>0</v>
      </c>
      <c r="AK1434" s="2">
        <f t="shared" si="321"/>
        <v>0</v>
      </c>
    </row>
    <row r="1435" spans="1:37">
      <c r="A1435" s="2">
        <v>49</v>
      </c>
      <c r="B1435" s="2" t="s">
        <v>113</v>
      </c>
      <c r="C1435" s="2" t="s">
        <v>17</v>
      </c>
      <c r="D1435" s="2" t="s">
        <v>414</v>
      </c>
      <c r="E1435" s="2" t="s">
        <v>1100</v>
      </c>
      <c r="F1435" s="2" t="s">
        <v>64</v>
      </c>
      <c r="H1435" s="2" t="s">
        <v>878</v>
      </c>
      <c r="I1435" s="2">
        <v>8293</v>
      </c>
      <c r="J1435" s="2">
        <v>529</v>
      </c>
      <c r="K1435" s="110">
        <f t="shared" si="308"/>
        <v>6.3788737489448938E-2</v>
      </c>
      <c r="L1435" s="44">
        <f t="shared" si="309"/>
        <v>0.97325997932499997</v>
      </c>
      <c r="M1435" s="44">
        <f t="shared" si="310"/>
        <v>1.2086362149500001</v>
      </c>
      <c r="N1435" s="44">
        <f t="shared" si="311"/>
        <v>0.46310380572500004</v>
      </c>
      <c r="O1435" s="44">
        <f t="shared" si="312"/>
        <v>0</v>
      </c>
      <c r="P1435" s="2">
        <v>1213712</v>
      </c>
      <c r="Q1435" s="2">
        <v>0.75063287199999995</v>
      </c>
      <c r="R1435" s="111">
        <v>0.367962185</v>
      </c>
      <c r="S1435" s="111">
        <v>0.45695131</v>
      </c>
      <c r="T1435" s="111">
        <v>0.175086505</v>
      </c>
      <c r="U1435" s="111">
        <v>0</v>
      </c>
      <c r="V1435" s="110">
        <f t="shared" si="313"/>
        <v>1.116854710539009E-2</v>
      </c>
      <c r="W1435" s="110">
        <v>0.22500000000000001</v>
      </c>
      <c r="X1435" s="110">
        <v>0.22500000000000001</v>
      </c>
      <c r="Y1435" s="110">
        <f t="shared" si="314"/>
        <v>0.15615716137500002</v>
      </c>
      <c r="Z1435" s="2">
        <v>0.1</v>
      </c>
      <c r="AA1435" s="2">
        <v>0.17499999999999999</v>
      </c>
      <c r="AB1435" s="2">
        <v>0.22500000000000001</v>
      </c>
      <c r="AC1435" s="110"/>
      <c r="AD1435" s="44">
        <f t="shared" si="315"/>
        <v>0.8525757418887</v>
      </c>
      <c r="AE1435" s="44">
        <f t="shared" si="316"/>
        <v>1.8528393175183497</v>
      </c>
      <c r="AF1435" s="44">
        <f t="shared" si="317"/>
        <v>0.9127776010839751</v>
      </c>
      <c r="AG1435" s="44">
        <f t="shared" si="318"/>
        <v>0</v>
      </c>
      <c r="AH1435" s="44">
        <f t="shared" si="319"/>
        <v>0.9127776010839751</v>
      </c>
      <c r="AI1435" s="44">
        <v>517.37694444399995</v>
      </c>
      <c r="AJ1435" s="111">
        <f t="shared" si="320"/>
        <v>1.7642409676080428E-3</v>
      </c>
      <c r="AK1435" s="2">
        <f t="shared" si="321"/>
        <v>154</v>
      </c>
    </row>
    <row r="1436" spans="1:37">
      <c r="A1436" s="2">
        <v>50</v>
      </c>
      <c r="B1436" s="2" t="s">
        <v>114</v>
      </c>
      <c r="C1436" s="2" t="s">
        <v>17</v>
      </c>
      <c r="D1436" s="2" t="s">
        <v>414</v>
      </c>
      <c r="E1436" s="2" t="s">
        <v>1100</v>
      </c>
      <c r="F1436" s="2" t="s">
        <v>64</v>
      </c>
      <c r="H1436" s="2" t="s">
        <v>878</v>
      </c>
      <c r="I1436" s="2">
        <v>22882</v>
      </c>
      <c r="J1436" s="2">
        <v>5550</v>
      </c>
      <c r="K1436" s="110">
        <f t="shared" si="308"/>
        <v>0.2425487282580194</v>
      </c>
      <c r="L1436" s="44">
        <f t="shared" si="309"/>
        <v>0</v>
      </c>
      <c r="M1436" s="44">
        <f t="shared" si="310"/>
        <v>0</v>
      </c>
      <c r="N1436" s="44">
        <f t="shared" si="311"/>
        <v>6.4011554647500004</v>
      </c>
      <c r="O1436" s="44">
        <f t="shared" si="312"/>
        <v>21.348844535249999</v>
      </c>
      <c r="P1436" s="2">
        <v>1612362</v>
      </c>
      <c r="Q1436" s="2">
        <v>28.609705389999998</v>
      </c>
      <c r="R1436" s="111">
        <v>0</v>
      </c>
      <c r="S1436" s="111">
        <v>0</v>
      </c>
      <c r="T1436" s="111">
        <v>0.23067226900000001</v>
      </c>
      <c r="U1436" s="111">
        <v>0.76932773099999996</v>
      </c>
      <c r="V1436" s="110">
        <f t="shared" si="313"/>
        <v>0.2425487282580194</v>
      </c>
      <c r="W1436" s="110">
        <v>0.34531249999999997</v>
      </c>
      <c r="X1436" s="110">
        <v>0.278324028</v>
      </c>
      <c r="Y1436" s="110">
        <f t="shared" si="314"/>
        <v>0.27832402835493747</v>
      </c>
      <c r="Z1436" s="2" t="s">
        <v>532</v>
      </c>
      <c r="AA1436" s="2" t="s">
        <v>532</v>
      </c>
      <c r="AB1436" s="2">
        <v>0.22500000000000001</v>
      </c>
      <c r="AC1436" s="110">
        <v>0.29431249999999998</v>
      </c>
      <c r="AD1436" s="44">
        <f t="shared" si="315"/>
        <v>0</v>
      </c>
      <c r="AE1436" s="44">
        <f t="shared" si="316"/>
        <v>0</v>
      </c>
      <c r="AF1436" s="44">
        <f t="shared" si="317"/>
        <v>12.616677421022251</v>
      </c>
      <c r="AG1436" s="44">
        <f t="shared" si="318"/>
        <v>55.041110631779496</v>
      </c>
      <c r="AH1436" s="44">
        <f t="shared" si="319"/>
        <v>67.657788052801749</v>
      </c>
      <c r="AI1436" s="44">
        <v>517.37694444399995</v>
      </c>
      <c r="AJ1436" s="111">
        <f t="shared" si="320"/>
        <v>0.1307707828486836</v>
      </c>
      <c r="AK1436" s="2">
        <f t="shared" si="321"/>
        <v>9250</v>
      </c>
    </row>
    <row r="1437" spans="1:37">
      <c r="A1437" s="2">
        <v>51</v>
      </c>
      <c r="B1437" s="2" t="s">
        <v>115</v>
      </c>
      <c r="C1437" s="2" t="s">
        <v>17</v>
      </c>
      <c r="D1437" s="2" t="s">
        <v>414</v>
      </c>
      <c r="E1437" s="2" t="s">
        <v>1100</v>
      </c>
      <c r="F1437" s="2" t="s">
        <v>64</v>
      </c>
      <c r="H1437" s="2" t="s">
        <v>878</v>
      </c>
      <c r="I1437" s="2">
        <v>8124</v>
      </c>
      <c r="J1437" s="2">
        <v>753</v>
      </c>
      <c r="K1437" s="110">
        <f t="shared" si="308"/>
        <v>9.2688330871491878E-2</v>
      </c>
      <c r="L1437" s="44">
        <f t="shared" si="309"/>
        <v>0</v>
      </c>
      <c r="M1437" s="44">
        <f t="shared" si="310"/>
        <v>1.328380586685</v>
      </c>
      <c r="N1437" s="44">
        <f t="shared" si="311"/>
        <v>2.4366194133150003</v>
      </c>
      <c r="O1437" s="44">
        <f t="shared" si="312"/>
        <v>0</v>
      </c>
      <c r="P1437" s="2">
        <v>1598164</v>
      </c>
      <c r="Q1437" s="2">
        <v>3.005058843</v>
      </c>
      <c r="R1437" s="111">
        <v>0</v>
      </c>
      <c r="S1437" s="111">
        <v>0.35282352900000002</v>
      </c>
      <c r="T1437" s="111">
        <v>0.64717647099999998</v>
      </c>
      <c r="U1437" s="111">
        <v>0</v>
      </c>
      <c r="V1437" s="110">
        <f t="shared" si="313"/>
        <v>5.9985706876292469E-2</v>
      </c>
      <c r="W1437" s="110">
        <v>0.24278125</v>
      </c>
      <c r="X1437" s="110">
        <v>0.22500000000000001</v>
      </c>
      <c r="Y1437" s="110">
        <f t="shared" si="314"/>
        <v>0.20735882355000002</v>
      </c>
      <c r="Z1437" s="2" t="s">
        <v>532</v>
      </c>
      <c r="AA1437" s="2">
        <v>0.17499999999999999</v>
      </c>
      <c r="AB1437" s="2">
        <v>0.22500000000000001</v>
      </c>
      <c r="AC1437" s="110"/>
      <c r="AD1437" s="44">
        <f t="shared" si="315"/>
        <v>0</v>
      </c>
      <c r="AE1437" s="44">
        <f t="shared" si="316"/>
        <v>2.0364074393881051</v>
      </c>
      <c r="AF1437" s="44">
        <f t="shared" si="317"/>
        <v>4.8025768636438659</v>
      </c>
      <c r="AG1437" s="44">
        <f t="shared" si="318"/>
        <v>0</v>
      </c>
      <c r="AH1437" s="44">
        <f t="shared" si="319"/>
        <v>4.8025768636438659</v>
      </c>
      <c r="AI1437" s="44">
        <v>517.37694444399995</v>
      </c>
      <c r="AJ1437" s="111">
        <f t="shared" si="320"/>
        <v>9.2825490490399867E-3</v>
      </c>
      <c r="AK1437" s="2">
        <f t="shared" si="321"/>
        <v>812</v>
      </c>
    </row>
    <row r="1438" spans="1:37">
      <c r="A1438" s="2">
        <v>52</v>
      </c>
      <c r="B1438" s="2" t="s">
        <v>116</v>
      </c>
      <c r="C1438" s="2" t="s">
        <v>17</v>
      </c>
      <c r="D1438" s="2" t="s">
        <v>414</v>
      </c>
      <c r="E1438" s="2" t="s">
        <v>1100</v>
      </c>
      <c r="F1438" s="2" t="s">
        <v>64</v>
      </c>
      <c r="H1438" s="2" t="s">
        <v>878</v>
      </c>
      <c r="I1438" s="2">
        <v>9080</v>
      </c>
      <c r="J1438" s="2">
        <v>703</v>
      </c>
      <c r="K1438" s="110">
        <f t="shared" si="308"/>
        <v>7.7422907488986781E-2</v>
      </c>
      <c r="L1438" s="44">
        <f t="shared" si="309"/>
        <v>0</v>
      </c>
      <c r="M1438" s="44">
        <f t="shared" si="310"/>
        <v>0.32724491122000005</v>
      </c>
      <c r="N1438" s="44">
        <f t="shared" si="311"/>
        <v>2.0256158167249998</v>
      </c>
      <c r="O1438" s="44">
        <f t="shared" si="312"/>
        <v>1.1621392720549999</v>
      </c>
      <c r="P1438" s="2">
        <v>2132290</v>
      </c>
      <c r="Q1438" s="2">
        <v>3.1177592380000001</v>
      </c>
      <c r="R1438" s="111">
        <v>0</v>
      </c>
      <c r="S1438" s="111">
        <v>9.3099548000000004E-2</v>
      </c>
      <c r="T1438" s="111">
        <v>0.57627761499999997</v>
      </c>
      <c r="U1438" s="111">
        <v>0.330622837</v>
      </c>
      <c r="V1438" s="110">
        <f t="shared" si="313"/>
        <v>7.0214869796916296E-2</v>
      </c>
      <c r="W1438" s="110">
        <v>0.27040624999999996</v>
      </c>
      <c r="X1438" s="110">
        <v>0.238067324</v>
      </c>
      <c r="Y1438" s="110">
        <f t="shared" si="314"/>
        <v>0.23219578491371873</v>
      </c>
      <c r="Z1438" s="2" t="s">
        <v>532</v>
      </c>
      <c r="AA1438" s="2">
        <v>0.17499999999999999</v>
      </c>
      <c r="AB1438" s="2">
        <v>0.22500000000000001</v>
      </c>
      <c r="AC1438" s="110">
        <v>0.26084374999999999</v>
      </c>
      <c r="AD1438" s="44">
        <f t="shared" si="315"/>
        <v>0</v>
      </c>
      <c r="AE1438" s="44">
        <f t="shared" si="316"/>
        <v>0.50166644890026002</v>
      </c>
      <c r="AF1438" s="44">
        <f t="shared" si="317"/>
        <v>3.9924887747649747</v>
      </c>
      <c r="AG1438" s="44">
        <f t="shared" si="318"/>
        <v>2.655478067927044</v>
      </c>
      <c r="AH1438" s="44">
        <f t="shared" si="319"/>
        <v>6.6479668426920187</v>
      </c>
      <c r="AI1438" s="44">
        <v>517.37694444399995</v>
      </c>
      <c r="AJ1438" s="111">
        <f t="shared" si="320"/>
        <v>1.2849368171664989E-2</v>
      </c>
      <c r="AK1438" s="2">
        <f t="shared" si="321"/>
        <v>1063</v>
      </c>
    </row>
    <row r="1439" spans="1:37">
      <c r="A1439" s="2">
        <v>53</v>
      </c>
      <c r="B1439" s="2" t="s">
        <v>117</v>
      </c>
      <c r="C1439" s="2" t="s">
        <v>17</v>
      </c>
      <c r="D1439" s="2" t="s">
        <v>414</v>
      </c>
      <c r="E1439" s="2" t="s">
        <v>1100</v>
      </c>
      <c r="F1439" s="2" t="s">
        <v>64</v>
      </c>
      <c r="H1439" s="2" t="s">
        <v>878</v>
      </c>
      <c r="I1439" s="2">
        <v>15471</v>
      </c>
      <c r="J1439" s="2">
        <v>1670</v>
      </c>
      <c r="K1439" s="110">
        <f t="shared" si="308"/>
        <v>0.10794389502940986</v>
      </c>
      <c r="L1439" s="44">
        <f t="shared" si="309"/>
        <v>0</v>
      </c>
      <c r="M1439" s="44">
        <f t="shared" si="310"/>
        <v>1.09491421585</v>
      </c>
      <c r="N1439" s="44">
        <f t="shared" si="311"/>
        <v>4.0317401939499993</v>
      </c>
      <c r="O1439" s="44">
        <f t="shared" si="312"/>
        <v>3.2233455902000006</v>
      </c>
      <c r="P1439" s="2">
        <v>1699969</v>
      </c>
      <c r="Q1439" s="2">
        <v>9.6601315000000003</v>
      </c>
      <c r="R1439" s="111">
        <v>0</v>
      </c>
      <c r="S1439" s="111">
        <v>0.13112745100000001</v>
      </c>
      <c r="T1439" s="111">
        <v>0.48284313699999998</v>
      </c>
      <c r="U1439" s="111">
        <v>0.38602941200000002</v>
      </c>
      <c r="V1439" s="110">
        <f t="shared" si="313"/>
        <v>9.3789487223191775E-2</v>
      </c>
      <c r="W1439" s="110">
        <v>0.34318749999999992</v>
      </c>
      <c r="X1439" s="110">
        <v>0.25839099999999998</v>
      </c>
      <c r="Y1439" s="110">
        <f t="shared" si="314"/>
        <v>0.24745615044562502</v>
      </c>
      <c r="Z1439" s="2" t="s">
        <v>532</v>
      </c>
      <c r="AA1439" s="2">
        <v>0.17499999999999999</v>
      </c>
      <c r="AB1439" s="2">
        <v>0.22500000000000001</v>
      </c>
      <c r="AC1439" s="110">
        <v>0.30015625000000001</v>
      </c>
      <c r="AD1439" s="44">
        <f t="shared" si="315"/>
        <v>0</v>
      </c>
      <c r="AE1439" s="44">
        <f t="shared" si="316"/>
        <v>1.67850349289805</v>
      </c>
      <c r="AF1439" s="44">
        <f t="shared" si="317"/>
        <v>7.9465599222754486</v>
      </c>
      <c r="AG1439" s="44">
        <f t="shared" si="318"/>
        <v>8.4753641653221869</v>
      </c>
      <c r="AH1439" s="44">
        <f t="shared" si="319"/>
        <v>16.421924087597635</v>
      </c>
      <c r="AI1439" s="44">
        <v>517.37694444399995</v>
      </c>
      <c r="AJ1439" s="111">
        <f t="shared" si="320"/>
        <v>3.174073422472562E-2</v>
      </c>
      <c r="AK1439" s="2">
        <f t="shared" si="321"/>
        <v>2418</v>
      </c>
    </row>
    <row r="1440" spans="1:37">
      <c r="A1440" s="2">
        <v>54</v>
      </c>
      <c r="B1440" s="2" t="s">
        <v>118</v>
      </c>
      <c r="C1440" s="2" t="s">
        <v>17</v>
      </c>
      <c r="D1440" s="2" t="s">
        <v>414</v>
      </c>
      <c r="E1440" s="2" t="s">
        <v>1100</v>
      </c>
      <c r="F1440" s="2" t="s">
        <v>64</v>
      </c>
      <c r="H1440" s="2" t="s">
        <v>878</v>
      </c>
      <c r="I1440" s="2">
        <v>14900</v>
      </c>
      <c r="J1440" s="2">
        <v>1421</v>
      </c>
      <c r="K1440" s="110">
        <f t="shared" si="308"/>
        <v>9.5369127516778521E-2</v>
      </c>
      <c r="L1440" s="44">
        <f t="shared" si="309"/>
        <v>0</v>
      </c>
      <c r="M1440" s="44">
        <f t="shared" si="310"/>
        <v>0</v>
      </c>
      <c r="N1440" s="44">
        <f t="shared" si="311"/>
        <v>2.0308141710849998</v>
      </c>
      <c r="O1440" s="44">
        <f t="shared" si="312"/>
        <v>5.0741858289149997</v>
      </c>
      <c r="P1440" s="2">
        <v>2496176</v>
      </c>
      <c r="Q1440" s="2">
        <v>6.7795547860000003</v>
      </c>
      <c r="R1440" s="111">
        <v>0</v>
      </c>
      <c r="S1440" s="111">
        <v>0</v>
      </c>
      <c r="T1440" s="111">
        <v>0.28582887699999998</v>
      </c>
      <c r="U1440" s="111">
        <v>0.71417112299999996</v>
      </c>
      <c r="V1440" s="110">
        <f t="shared" si="313"/>
        <v>9.5369127516778521E-2</v>
      </c>
      <c r="W1440" s="110">
        <v>0.37346874999999996</v>
      </c>
      <c r="X1440" s="110">
        <v>0.27189936300000001</v>
      </c>
      <c r="Y1440" s="110">
        <f t="shared" si="314"/>
        <v>0.27189936268831905</v>
      </c>
      <c r="Z1440" s="2" t="s">
        <v>532</v>
      </c>
      <c r="AA1440" s="2" t="s">
        <v>532</v>
      </c>
      <c r="AB1440" s="2">
        <v>0.22500000000000001</v>
      </c>
      <c r="AC1440" s="110">
        <v>0.29066964299999998</v>
      </c>
      <c r="AD1440" s="44">
        <f t="shared" si="315"/>
        <v>0</v>
      </c>
      <c r="AE1440" s="44">
        <f t="shared" si="316"/>
        <v>0</v>
      </c>
      <c r="AF1440" s="44">
        <f t="shared" si="317"/>
        <v>4.0027347312085348</v>
      </c>
      <c r="AG1440" s="44">
        <f t="shared" si="318"/>
        <v>12.920227222639905</v>
      </c>
      <c r="AH1440" s="44">
        <f t="shared" si="319"/>
        <v>16.922961953848439</v>
      </c>
      <c r="AI1440" s="44">
        <v>517.37694444399995</v>
      </c>
      <c r="AJ1440" s="111">
        <f t="shared" si="320"/>
        <v>3.2709153617262031E-2</v>
      </c>
      <c r="AK1440" s="2">
        <f t="shared" si="321"/>
        <v>2368</v>
      </c>
    </row>
    <row r="1441" spans="1:37">
      <c r="A1441" s="2">
        <v>55</v>
      </c>
      <c r="B1441" s="2" t="s">
        <v>119</v>
      </c>
      <c r="C1441" s="2" t="s">
        <v>17</v>
      </c>
      <c r="D1441" s="2" t="s">
        <v>414</v>
      </c>
      <c r="E1441" s="2" t="s">
        <v>1100</v>
      </c>
      <c r="F1441" s="2" t="s">
        <v>64</v>
      </c>
      <c r="H1441" s="2" t="s">
        <v>878</v>
      </c>
      <c r="I1441" s="2">
        <v>5298</v>
      </c>
      <c r="J1441" s="2">
        <v>1357</v>
      </c>
      <c r="K1441" s="110">
        <f t="shared" si="308"/>
        <v>0.25613439033597585</v>
      </c>
      <c r="L1441" s="44">
        <f t="shared" si="309"/>
        <v>0</v>
      </c>
      <c r="M1441" s="44">
        <f t="shared" si="310"/>
        <v>0</v>
      </c>
      <c r="N1441" s="44">
        <f t="shared" si="311"/>
        <v>3.6619044093699999</v>
      </c>
      <c r="O1441" s="44">
        <f t="shared" si="312"/>
        <v>3.1230955906300002</v>
      </c>
      <c r="P1441" s="2">
        <v>5173623</v>
      </c>
      <c r="Q1441" s="2">
        <v>0.38759049600000001</v>
      </c>
      <c r="R1441" s="111">
        <v>0</v>
      </c>
      <c r="S1441" s="111">
        <v>0</v>
      </c>
      <c r="T1441" s="111">
        <v>0.53970588200000003</v>
      </c>
      <c r="U1441" s="111">
        <v>0.46029411799999997</v>
      </c>
      <c r="V1441" s="110">
        <f t="shared" si="313"/>
        <v>0.25613439033597585</v>
      </c>
      <c r="W1441" s="110">
        <v>0.27784374999999994</v>
      </c>
      <c r="X1441" s="110">
        <v>0.242232261</v>
      </c>
      <c r="Y1441" s="110">
        <f t="shared" si="314"/>
        <v>0.24223226104262499</v>
      </c>
      <c r="Z1441" s="2" t="s">
        <v>532</v>
      </c>
      <c r="AA1441" s="2" t="s">
        <v>532</v>
      </c>
      <c r="AB1441" s="2">
        <v>0.22500000000000001</v>
      </c>
      <c r="AC1441" s="110">
        <v>0.26243749999999999</v>
      </c>
      <c r="AD1441" s="44">
        <f t="shared" si="315"/>
        <v>0</v>
      </c>
      <c r="AE1441" s="44">
        <f t="shared" si="316"/>
        <v>0</v>
      </c>
      <c r="AF1441" s="44">
        <f t="shared" si="317"/>
        <v>7.2176135908682699</v>
      </c>
      <c r="AG1441" s="44">
        <f t="shared" si="318"/>
        <v>7.1798484158178155</v>
      </c>
      <c r="AH1441" s="44">
        <f t="shared" si="319"/>
        <v>14.397462006686085</v>
      </c>
      <c r="AI1441" s="44">
        <v>517.37694444399995</v>
      </c>
      <c r="AJ1441" s="111">
        <f t="shared" si="320"/>
        <v>2.7827799752766995E-2</v>
      </c>
      <c r="AK1441" s="2">
        <f t="shared" si="321"/>
        <v>2262</v>
      </c>
    </row>
    <row r="1442" spans="1:37">
      <c r="A1442" s="2">
        <v>56</v>
      </c>
      <c r="B1442" s="2" t="s">
        <v>120</v>
      </c>
      <c r="C1442" s="2" t="s">
        <v>17</v>
      </c>
      <c r="D1442" s="2" t="s">
        <v>414</v>
      </c>
      <c r="E1442" s="2" t="s">
        <v>1100</v>
      </c>
      <c r="F1442" s="2" t="s">
        <v>64</v>
      </c>
      <c r="H1442" s="2" t="s">
        <v>878</v>
      </c>
      <c r="I1442" s="2">
        <v>7386</v>
      </c>
      <c r="J1442" s="2">
        <v>1422</v>
      </c>
      <c r="K1442" s="110">
        <f t="shared" si="308"/>
        <v>0.19252640129975629</v>
      </c>
      <c r="L1442" s="44">
        <f t="shared" si="309"/>
        <v>0</v>
      </c>
      <c r="M1442" s="44">
        <f t="shared" si="310"/>
        <v>1.7212996306800001</v>
      </c>
      <c r="N1442" s="44">
        <f t="shared" si="311"/>
        <v>3.2264238991499998</v>
      </c>
      <c r="O1442" s="44">
        <f t="shared" si="312"/>
        <v>2.1622764701699997</v>
      </c>
      <c r="P1442" s="2">
        <v>4422371</v>
      </c>
      <c r="Q1442" s="2">
        <v>0.58087522400000002</v>
      </c>
      <c r="R1442" s="111">
        <v>0</v>
      </c>
      <c r="S1442" s="111">
        <v>0.242095588</v>
      </c>
      <c r="T1442" s="111">
        <v>0.45378676499999998</v>
      </c>
      <c r="U1442" s="111">
        <v>0.30411764699999999</v>
      </c>
      <c r="V1442" s="110">
        <f t="shared" si="313"/>
        <v>0.14591660897156783</v>
      </c>
      <c r="W1442" s="110">
        <v>0.26403125000000005</v>
      </c>
      <c r="X1442" s="110">
        <v>0.23810368700000001</v>
      </c>
      <c r="Y1442" s="110">
        <f t="shared" si="314"/>
        <v>0.22282656250984373</v>
      </c>
      <c r="Z1442" s="2" t="s">
        <v>532</v>
      </c>
      <c r="AA1442" s="2">
        <v>0.17499999999999999</v>
      </c>
      <c r="AB1442" s="2">
        <v>0.22500000000000001</v>
      </c>
      <c r="AC1442" s="110">
        <v>0.25765624999999998</v>
      </c>
      <c r="AD1442" s="44">
        <f t="shared" si="315"/>
        <v>0</v>
      </c>
      <c r="AE1442" s="44">
        <f t="shared" si="316"/>
        <v>2.6387523338324401</v>
      </c>
      <c r="AF1442" s="44">
        <f t="shared" si="317"/>
        <v>6.3592815052246499</v>
      </c>
      <c r="AG1442" s="44">
        <f t="shared" si="318"/>
        <v>4.8804066496810128</v>
      </c>
      <c r="AH1442" s="44">
        <f t="shared" si="319"/>
        <v>11.239688154905663</v>
      </c>
      <c r="AI1442" s="44">
        <v>517.37694444399995</v>
      </c>
      <c r="AJ1442" s="111">
        <f t="shared" si="320"/>
        <v>2.1724369969721814E-2</v>
      </c>
      <c r="AK1442" s="2">
        <f t="shared" si="321"/>
        <v>1796</v>
      </c>
    </row>
    <row r="1443" spans="1:37">
      <c r="A1443" s="2">
        <v>57</v>
      </c>
      <c r="B1443" s="2" t="s">
        <v>121</v>
      </c>
      <c r="C1443" s="2" t="s">
        <v>17</v>
      </c>
      <c r="D1443" s="2" t="s">
        <v>414</v>
      </c>
      <c r="E1443" s="2" t="s">
        <v>1100</v>
      </c>
      <c r="F1443" s="2" t="s">
        <v>64</v>
      </c>
      <c r="H1443" s="2" t="s">
        <v>878</v>
      </c>
      <c r="I1443" s="2">
        <v>6930</v>
      </c>
      <c r="J1443" s="2">
        <v>3502</v>
      </c>
      <c r="K1443" s="110">
        <f t="shared" si="308"/>
        <v>0.50533910533910531</v>
      </c>
      <c r="L1443" s="44">
        <f t="shared" si="309"/>
        <v>0</v>
      </c>
      <c r="M1443" s="44">
        <f t="shared" si="310"/>
        <v>0</v>
      </c>
      <c r="N1443" s="44">
        <f t="shared" si="311"/>
        <v>14.342749998970001</v>
      </c>
      <c r="O1443" s="44">
        <f t="shared" si="312"/>
        <v>3.1672500010300002</v>
      </c>
      <c r="P1443" s="2">
        <v>2614229</v>
      </c>
      <c r="Q1443" s="2">
        <v>5.3654517520000002</v>
      </c>
      <c r="R1443" s="111">
        <v>0</v>
      </c>
      <c r="S1443" s="111">
        <v>0</v>
      </c>
      <c r="T1443" s="111">
        <v>0.819117647</v>
      </c>
      <c r="U1443" s="111">
        <v>0.180882353</v>
      </c>
      <c r="V1443" s="110">
        <f t="shared" si="313"/>
        <v>0.50533910533910531</v>
      </c>
      <c r="W1443" s="110">
        <v>0.2603125</v>
      </c>
      <c r="X1443" s="110">
        <v>0.23138740799999999</v>
      </c>
      <c r="Y1443" s="110">
        <f t="shared" si="314"/>
        <v>0.23138740809031252</v>
      </c>
      <c r="Z1443" s="2" t="s">
        <v>532</v>
      </c>
      <c r="AA1443" s="2" t="s">
        <v>532</v>
      </c>
      <c r="AB1443" s="2">
        <v>0.22500000000000001</v>
      </c>
      <c r="AC1443" s="110">
        <v>0.2603125</v>
      </c>
      <c r="AD1443" s="44">
        <f t="shared" si="315"/>
        <v>0</v>
      </c>
      <c r="AE1443" s="44">
        <f t="shared" si="316"/>
        <v>0</v>
      </c>
      <c r="AF1443" s="44">
        <f t="shared" si="317"/>
        <v>28.269560247969874</v>
      </c>
      <c r="AG1443" s="44">
        <f t="shared" si="318"/>
        <v>7.2223989492237486</v>
      </c>
      <c r="AH1443" s="44">
        <f t="shared" si="319"/>
        <v>35.491959197193623</v>
      </c>
      <c r="AI1443" s="44">
        <v>517.37694444399995</v>
      </c>
      <c r="AJ1443" s="111">
        <f t="shared" si="320"/>
        <v>6.859980827969657E-2</v>
      </c>
      <c r="AK1443" s="2">
        <f t="shared" si="321"/>
        <v>5837</v>
      </c>
    </row>
    <row r="1444" spans="1:37">
      <c r="A1444" s="2">
        <v>58</v>
      </c>
      <c r="B1444" s="2" t="s">
        <v>122</v>
      </c>
      <c r="C1444" s="2" t="s">
        <v>17</v>
      </c>
      <c r="D1444" s="2" t="s">
        <v>414</v>
      </c>
      <c r="E1444" s="2" t="s">
        <v>1100</v>
      </c>
      <c r="F1444" s="2" t="s">
        <v>64</v>
      </c>
      <c r="H1444" s="2" t="s">
        <v>878</v>
      </c>
      <c r="I1444" s="2">
        <v>6503</v>
      </c>
      <c r="J1444" s="2">
        <v>2349</v>
      </c>
      <c r="K1444" s="110">
        <f t="shared" si="308"/>
        <v>0.36121789943103183</v>
      </c>
      <c r="L1444" s="44">
        <f t="shared" si="309"/>
        <v>0</v>
      </c>
      <c r="M1444" s="44">
        <f t="shared" si="310"/>
        <v>3.0442003621200002</v>
      </c>
      <c r="N1444" s="44">
        <f t="shared" si="311"/>
        <v>6.6494104915500012</v>
      </c>
      <c r="O1444" s="44">
        <f t="shared" si="312"/>
        <v>2.0513891345850004</v>
      </c>
      <c r="P1444" s="2">
        <v>2057996</v>
      </c>
      <c r="Q1444" s="2">
        <v>3.3476463999999999</v>
      </c>
      <c r="R1444" s="111">
        <v>0</v>
      </c>
      <c r="S1444" s="111">
        <v>0.25919117600000002</v>
      </c>
      <c r="T1444" s="111">
        <v>0.56614819000000005</v>
      </c>
      <c r="U1444" s="111">
        <v>0.17466063300000001</v>
      </c>
      <c r="V1444" s="110">
        <f t="shared" si="313"/>
        <v>0.2675934069240351</v>
      </c>
      <c r="W1444" s="110">
        <v>0.2603125</v>
      </c>
      <c r="X1444" s="110">
        <v>0.233325635</v>
      </c>
      <c r="Y1444" s="110">
        <f t="shared" si="314"/>
        <v>0.21820814457781251</v>
      </c>
      <c r="Z1444" s="2" t="s">
        <v>532</v>
      </c>
      <c r="AA1444" s="2">
        <v>0.17499999999999999</v>
      </c>
      <c r="AB1444" s="2">
        <v>0.22500000000000001</v>
      </c>
      <c r="AC1444" s="110">
        <v>0.2603125</v>
      </c>
      <c r="AD1444" s="44">
        <f t="shared" si="315"/>
        <v>0</v>
      </c>
      <c r="AE1444" s="44">
        <f t="shared" si="316"/>
        <v>4.6667591551299594</v>
      </c>
      <c r="AF1444" s="44">
        <f t="shared" si="317"/>
        <v>13.105988078845053</v>
      </c>
      <c r="AG1444" s="44">
        <f t="shared" si="318"/>
        <v>4.6778595706867234</v>
      </c>
      <c r="AH1444" s="44">
        <f t="shared" si="319"/>
        <v>17.783847649531776</v>
      </c>
      <c r="AI1444" s="44">
        <v>517.37694444399995</v>
      </c>
      <c r="AJ1444" s="111">
        <f t="shared" si="320"/>
        <v>3.4373096521808137E-2</v>
      </c>
      <c r="AK1444" s="2">
        <f t="shared" si="321"/>
        <v>2900</v>
      </c>
    </row>
    <row r="1445" spans="1:37">
      <c r="A1445" s="2">
        <v>59</v>
      </c>
      <c r="B1445" s="2" t="s">
        <v>123</v>
      </c>
      <c r="C1445" s="2" t="s">
        <v>17</v>
      </c>
      <c r="D1445" s="2" t="s">
        <v>414</v>
      </c>
      <c r="E1445" s="2" t="s">
        <v>1100</v>
      </c>
      <c r="F1445" s="2" t="s">
        <v>64</v>
      </c>
      <c r="H1445" s="2" t="s">
        <v>878</v>
      </c>
      <c r="I1445" s="2">
        <v>8013</v>
      </c>
      <c r="J1445" s="2">
        <v>1572</v>
      </c>
      <c r="K1445" s="110">
        <f t="shared" si="308"/>
        <v>0.19618120554099588</v>
      </c>
      <c r="L1445" s="44">
        <f t="shared" si="309"/>
        <v>1.3607402719199999</v>
      </c>
      <c r="M1445" s="44">
        <f t="shared" si="310"/>
        <v>1.7071493201999999</v>
      </c>
      <c r="N1445" s="44">
        <f t="shared" si="311"/>
        <v>3.6516398213399999</v>
      </c>
      <c r="O1445" s="44">
        <f t="shared" si="312"/>
        <v>1.1404705865400002</v>
      </c>
      <c r="P1445" s="2">
        <v>3597297</v>
      </c>
      <c r="Q1445" s="2">
        <v>0.95948567500000004</v>
      </c>
      <c r="R1445" s="111">
        <v>0.17312217199999999</v>
      </c>
      <c r="S1445" s="111">
        <v>0.21719457</v>
      </c>
      <c r="T1445" s="111">
        <v>0.46458521899999999</v>
      </c>
      <c r="U1445" s="111">
        <v>0.14509803900000001</v>
      </c>
      <c r="V1445" s="110">
        <f t="shared" si="313"/>
        <v>0.11960839655260203</v>
      </c>
      <c r="W1445" s="110">
        <v>0.25287500000000002</v>
      </c>
      <c r="X1445" s="110">
        <v>0.23163394900000001</v>
      </c>
      <c r="Y1445" s="110">
        <f t="shared" si="314"/>
        <v>0.19654460783712499</v>
      </c>
      <c r="Z1445" s="2">
        <v>0.1</v>
      </c>
      <c r="AA1445" s="2">
        <v>0.17499999999999999</v>
      </c>
      <c r="AB1445" s="2">
        <v>0.22500000000000001</v>
      </c>
      <c r="AC1445" s="110">
        <v>0.25287500000000002</v>
      </c>
      <c r="AD1445" s="44">
        <f t="shared" si="315"/>
        <v>1.1920084782019198</v>
      </c>
      <c r="AE1445" s="44">
        <f t="shared" si="316"/>
        <v>2.6170599078665995</v>
      </c>
      <c r="AF1445" s="44">
        <f t="shared" si="317"/>
        <v>7.1973820878611408</v>
      </c>
      <c r="AG1445" s="44">
        <f t="shared" si="318"/>
        <v>2.5263533362446107</v>
      </c>
      <c r="AH1445" s="44">
        <f t="shared" si="319"/>
        <v>9.723735424105751</v>
      </c>
      <c r="AI1445" s="44">
        <v>517.37694444399995</v>
      </c>
      <c r="AJ1445" s="111">
        <f t="shared" si="320"/>
        <v>1.8794295974196108E-2</v>
      </c>
      <c r="AK1445" s="2">
        <f t="shared" si="321"/>
        <v>1597</v>
      </c>
    </row>
    <row r="1446" spans="1:37">
      <c r="A1446" s="2">
        <v>60</v>
      </c>
      <c r="B1446" s="2" t="s">
        <v>124</v>
      </c>
      <c r="C1446" s="2" t="s">
        <v>17</v>
      </c>
      <c r="D1446" s="2" t="s">
        <v>414</v>
      </c>
      <c r="E1446" s="2" t="s">
        <v>1100</v>
      </c>
      <c r="F1446" s="2" t="s">
        <v>64</v>
      </c>
      <c r="H1446" s="2" t="s">
        <v>878</v>
      </c>
      <c r="I1446" s="2">
        <v>8092</v>
      </c>
      <c r="J1446" s="2">
        <v>1727</v>
      </c>
      <c r="K1446" s="110">
        <f t="shared" si="308"/>
        <v>0.2134206623826001</v>
      </c>
      <c r="L1446" s="44">
        <f t="shared" si="309"/>
        <v>3.2777145321250001</v>
      </c>
      <c r="M1446" s="44">
        <f t="shared" si="310"/>
        <v>4.1932536014049999</v>
      </c>
      <c r="N1446" s="44">
        <f t="shared" si="311"/>
        <v>1.16403186647</v>
      </c>
      <c r="O1446" s="44">
        <f t="shared" si="312"/>
        <v>0</v>
      </c>
      <c r="P1446" s="2">
        <v>1488308</v>
      </c>
      <c r="Q1446" s="2">
        <v>0.25796701700000002</v>
      </c>
      <c r="R1446" s="111">
        <v>0.37958477499999999</v>
      </c>
      <c r="S1446" s="111">
        <v>0.48561130299999999</v>
      </c>
      <c r="T1446" s="111">
        <v>0.13480392199999999</v>
      </c>
      <c r="U1446" s="111">
        <v>0</v>
      </c>
      <c r="V1446" s="110">
        <f t="shared" si="313"/>
        <v>2.8769942325012357E-2</v>
      </c>
      <c r="W1446" s="110">
        <v>0.22500000000000001</v>
      </c>
      <c r="X1446" s="110">
        <v>0.22500000000000001</v>
      </c>
      <c r="Y1446" s="110">
        <f t="shared" si="314"/>
        <v>0.15327133797499998</v>
      </c>
      <c r="Z1446" s="2">
        <v>0.1</v>
      </c>
      <c r="AA1446" s="2">
        <v>0.17499999999999999</v>
      </c>
      <c r="AB1446" s="2">
        <v>0.22500000000000001</v>
      </c>
      <c r="AC1446" s="110"/>
      <c r="AD1446" s="44">
        <f t="shared" si="315"/>
        <v>2.8712779301415003</v>
      </c>
      <c r="AE1446" s="44">
        <f t="shared" si="316"/>
        <v>6.4282577709538637</v>
      </c>
      <c r="AF1446" s="44">
        <f t="shared" si="317"/>
        <v>2.2943068088123701</v>
      </c>
      <c r="AG1446" s="44">
        <f t="shared" si="318"/>
        <v>0</v>
      </c>
      <c r="AH1446" s="44">
        <f t="shared" si="319"/>
        <v>2.2943068088123701</v>
      </c>
      <c r="AI1446" s="44">
        <v>517.37694444399995</v>
      </c>
      <c r="AJ1446" s="111">
        <f t="shared" si="320"/>
        <v>4.4344975814064368E-3</v>
      </c>
      <c r="AK1446" s="2">
        <f t="shared" si="321"/>
        <v>388</v>
      </c>
    </row>
    <row r="1447" spans="1:37">
      <c r="A1447" s="2">
        <v>61</v>
      </c>
      <c r="B1447" s="2" t="s">
        <v>125</v>
      </c>
      <c r="C1447" s="2" t="s">
        <v>17</v>
      </c>
      <c r="D1447" s="2" t="s">
        <v>414</v>
      </c>
      <c r="E1447" s="2" t="s">
        <v>1100</v>
      </c>
      <c r="F1447" s="2" t="s">
        <v>64</v>
      </c>
      <c r="H1447" s="2" t="s">
        <v>878</v>
      </c>
      <c r="I1447" s="2">
        <v>4922</v>
      </c>
      <c r="J1447" s="2">
        <v>893</v>
      </c>
      <c r="K1447" s="110">
        <f t="shared" si="308"/>
        <v>0.18143031288094272</v>
      </c>
      <c r="L1447" s="44">
        <f t="shared" si="309"/>
        <v>0.76258214987499995</v>
      </c>
      <c r="M1447" s="44">
        <f t="shared" si="310"/>
        <v>2.3872370218200003</v>
      </c>
      <c r="N1447" s="44">
        <f t="shared" si="311"/>
        <v>1.3151808283049999</v>
      </c>
      <c r="O1447" s="44">
        <f t="shared" si="312"/>
        <v>0</v>
      </c>
      <c r="P1447" s="2">
        <v>532715</v>
      </c>
      <c r="Q1447" s="2">
        <v>0.81736675199999997</v>
      </c>
      <c r="R1447" s="111">
        <v>0.17079107499999999</v>
      </c>
      <c r="S1447" s="111">
        <v>0.53465554800000004</v>
      </c>
      <c r="T1447" s="111">
        <v>0.29455337700000001</v>
      </c>
      <c r="U1447" s="111">
        <v>0</v>
      </c>
      <c r="V1447" s="110">
        <f t="shared" si="313"/>
        <v>5.3440911349248277E-2</v>
      </c>
      <c r="W1447" s="110">
        <v>0.22950000000000001</v>
      </c>
      <c r="X1447" s="110">
        <v>0.22500000000000001</v>
      </c>
      <c r="Y1447" s="110">
        <f t="shared" si="314"/>
        <v>0.176918338225</v>
      </c>
      <c r="Z1447" s="2">
        <v>0.1</v>
      </c>
      <c r="AA1447" s="2">
        <v>0.17499999999999999</v>
      </c>
      <c r="AB1447" s="2">
        <v>0.22500000000000001</v>
      </c>
      <c r="AC1447" s="110"/>
      <c r="AD1447" s="44">
        <f t="shared" si="315"/>
        <v>0.66802196329050001</v>
      </c>
      <c r="AE1447" s="44">
        <f t="shared" si="316"/>
        <v>3.6596343544500605</v>
      </c>
      <c r="AF1447" s="44">
        <f t="shared" si="317"/>
        <v>2.5922214125891547</v>
      </c>
      <c r="AG1447" s="44">
        <f t="shared" si="318"/>
        <v>0</v>
      </c>
      <c r="AH1447" s="44">
        <f t="shared" si="319"/>
        <v>2.5922214125891547</v>
      </c>
      <c r="AI1447" s="44">
        <v>517.37694444399995</v>
      </c>
      <c r="AJ1447" s="111">
        <f t="shared" si="320"/>
        <v>5.0103148979220363E-3</v>
      </c>
      <c r="AK1447" s="2">
        <f t="shared" si="321"/>
        <v>438</v>
      </c>
    </row>
    <row r="1448" spans="1:37">
      <c r="A1448" s="2">
        <v>62</v>
      </c>
      <c r="B1448" s="2" t="s">
        <v>126</v>
      </c>
      <c r="C1448" s="2" t="s">
        <v>17</v>
      </c>
      <c r="D1448" s="2" t="s">
        <v>414</v>
      </c>
      <c r="E1448" s="2" t="s">
        <v>1100</v>
      </c>
      <c r="F1448" s="2" t="s">
        <v>64</v>
      </c>
      <c r="H1448" s="2" t="s">
        <v>878</v>
      </c>
      <c r="I1448" s="2">
        <v>6815</v>
      </c>
      <c r="J1448" s="2">
        <v>1657</v>
      </c>
      <c r="K1448" s="110">
        <f t="shared" si="308"/>
        <v>0.24314013206162877</v>
      </c>
      <c r="L1448" s="44">
        <f t="shared" si="309"/>
        <v>1.2978420685599998</v>
      </c>
      <c r="M1448" s="44">
        <f t="shared" si="310"/>
        <v>5.4231980340500003</v>
      </c>
      <c r="N1448" s="44">
        <f t="shared" si="311"/>
        <v>1.5639598891049999</v>
      </c>
      <c r="O1448" s="44">
        <f t="shared" si="312"/>
        <v>0</v>
      </c>
      <c r="P1448" s="2">
        <v>2031780</v>
      </c>
      <c r="Q1448" s="2">
        <v>0.36807735499999999</v>
      </c>
      <c r="R1448" s="111">
        <v>0.15664961599999999</v>
      </c>
      <c r="S1448" s="111">
        <v>0.65458033000000004</v>
      </c>
      <c r="T1448" s="111">
        <v>0.18877005299999999</v>
      </c>
      <c r="U1448" s="111">
        <v>0</v>
      </c>
      <c r="V1448" s="110">
        <f t="shared" si="313"/>
        <v>4.589757561570066E-2</v>
      </c>
      <c r="W1448" s="110">
        <v>0.22500000000000001</v>
      </c>
      <c r="X1448" s="110">
        <v>0.22500000000000001</v>
      </c>
      <c r="Y1448" s="110">
        <f t="shared" si="314"/>
        <v>0.17268978127500001</v>
      </c>
      <c r="Z1448" s="2">
        <v>0.1</v>
      </c>
      <c r="AA1448" s="2">
        <v>0.17499999999999999</v>
      </c>
      <c r="AB1448" s="2">
        <v>0.22500000000000001</v>
      </c>
      <c r="AC1448" s="110"/>
      <c r="AD1448" s="44">
        <f t="shared" si="315"/>
        <v>1.13690965205856</v>
      </c>
      <c r="AE1448" s="44">
        <f t="shared" si="316"/>
        <v>8.3137625861986493</v>
      </c>
      <c r="AF1448" s="44">
        <f t="shared" si="317"/>
        <v>3.0825649414259551</v>
      </c>
      <c r="AG1448" s="44">
        <f t="shared" si="318"/>
        <v>0</v>
      </c>
      <c r="AH1448" s="44">
        <f t="shared" si="319"/>
        <v>3.0825649414259551</v>
      </c>
      <c r="AI1448" s="44">
        <v>517.37694444399995</v>
      </c>
      <c r="AJ1448" s="111">
        <f t="shared" si="320"/>
        <v>5.958063988990926E-3</v>
      </c>
      <c r="AK1448" s="2">
        <f t="shared" si="321"/>
        <v>521</v>
      </c>
    </row>
    <row r="1449" spans="1:37">
      <c r="A1449" s="2">
        <v>64</v>
      </c>
      <c r="B1449" s="2" t="s">
        <v>128</v>
      </c>
      <c r="C1449" s="2" t="s">
        <v>17</v>
      </c>
      <c r="D1449" s="2" t="s">
        <v>414</v>
      </c>
      <c r="E1449" s="2" t="s">
        <v>1100</v>
      </c>
      <c r="F1449" s="2" t="s">
        <v>64</v>
      </c>
      <c r="H1449" s="2" t="s">
        <v>878</v>
      </c>
      <c r="I1449" s="2">
        <v>7930</v>
      </c>
      <c r="J1449" s="2">
        <v>1160</v>
      </c>
      <c r="K1449" s="110">
        <f t="shared" si="308"/>
        <v>0.14627994955863807</v>
      </c>
      <c r="L1449" s="44">
        <f t="shared" si="309"/>
        <v>0</v>
      </c>
      <c r="M1449" s="44">
        <f t="shared" si="310"/>
        <v>1.5228877009999999</v>
      </c>
      <c r="N1449" s="44">
        <f t="shared" si="311"/>
        <v>3.5228686004000003</v>
      </c>
      <c r="O1449" s="44">
        <f t="shared" si="312"/>
        <v>0.75424369860000007</v>
      </c>
      <c r="P1449" s="2">
        <v>1602754</v>
      </c>
      <c r="Q1449" s="2">
        <v>3.3633099359999998</v>
      </c>
      <c r="R1449" s="111">
        <v>0</v>
      </c>
      <c r="S1449" s="111">
        <v>0.26256684499999999</v>
      </c>
      <c r="T1449" s="111">
        <v>0.607391138</v>
      </c>
      <c r="U1449" s="111">
        <v>0.13004201700000001</v>
      </c>
      <c r="V1449" s="110">
        <f t="shared" si="313"/>
        <v>0.10787168471626732</v>
      </c>
      <c r="W1449" s="110">
        <v>0.25446875000000002</v>
      </c>
      <c r="X1449" s="110">
        <v>0.23019664100000001</v>
      </c>
      <c r="Y1449" s="110">
        <f t="shared" si="314"/>
        <v>0.21570383343846875</v>
      </c>
      <c r="Z1449" s="2" t="s">
        <v>532</v>
      </c>
      <c r="AA1449" s="2">
        <v>0.17499999999999999</v>
      </c>
      <c r="AB1449" s="2">
        <v>0.22500000000000001</v>
      </c>
      <c r="AC1449" s="110">
        <v>0.25446875000000002</v>
      </c>
      <c r="AD1449" s="44">
        <f t="shared" si="315"/>
        <v>0</v>
      </c>
      <c r="AE1449" s="44">
        <f t="shared" si="316"/>
        <v>2.3345868456329995</v>
      </c>
      <c r="AF1449" s="44">
        <f t="shared" si="317"/>
        <v>6.9435740113884004</v>
      </c>
      <c r="AG1449" s="44">
        <f t="shared" si="318"/>
        <v>1.6813195123203204</v>
      </c>
      <c r="AH1449" s="44">
        <f t="shared" si="319"/>
        <v>8.624893523708721</v>
      </c>
      <c r="AI1449" s="44">
        <v>517.37694444399995</v>
      </c>
      <c r="AJ1449" s="111">
        <f t="shared" si="320"/>
        <v>1.6670424950956171E-2</v>
      </c>
      <c r="AK1449" s="2">
        <f t="shared" si="321"/>
        <v>1426</v>
      </c>
    </row>
    <row r="1450" spans="1:37">
      <c r="A1450" s="2">
        <v>65</v>
      </c>
      <c r="B1450" s="2" t="s">
        <v>129</v>
      </c>
      <c r="C1450" s="2" t="s">
        <v>17</v>
      </c>
      <c r="D1450" s="2" t="s">
        <v>414</v>
      </c>
      <c r="E1450" s="2" t="s">
        <v>1100</v>
      </c>
      <c r="F1450" s="2" t="s">
        <v>64</v>
      </c>
      <c r="H1450" s="2" t="s">
        <v>878</v>
      </c>
      <c r="I1450" s="2">
        <v>6527</v>
      </c>
      <c r="J1450" s="2">
        <v>1389</v>
      </c>
      <c r="K1450" s="110">
        <f t="shared" si="308"/>
        <v>0.2128083346100812</v>
      </c>
      <c r="L1450" s="44">
        <f t="shared" si="309"/>
        <v>0</v>
      </c>
      <c r="M1450" s="44">
        <f t="shared" si="310"/>
        <v>3.0154577173199999</v>
      </c>
      <c r="N1450" s="44">
        <f t="shared" si="311"/>
        <v>3.9295422826799999</v>
      </c>
      <c r="O1450" s="44">
        <f t="shared" si="312"/>
        <v>0</v>
      </c>
      <c r="P1450" s="2">
        <v>1465612</v>
      </c>
      <c r="Q1450" s="2">
        <v>3.4621726759999998</v>
      </c>
      <c r="R1450" s="111">
        <v>0</v>
      </c>
      <c r="S1450" s="111">
        <v>0.43419117600000001</v>
      </c>
      <c r="T1450" s="111">
        <v>0.56580882399999999</v>
      </c>
      <c r="U1450" s="111">
        <v>0</v>
      </c>
      <c r="V1450" s="110">
        <f t="shared" si="313"/>
        <v>0.12040883354312854</v>
      </c>
      <c r="W1450" s="110">
        <v>0.24756249999999999</v>
      </c>
      <c r="X1450" s="110">
        <v>0.22500000000000001</v>
      </c>
      <c r="Y1450" s="110">
        <f t="shared" si="314"/>
        <v>0.2032904412</v>
      </c>
      <c r="Z1450" s="2" t="s">
        <v>532</v>
      </c>
      <c r="AA1450" s="2">
        <v>0.17499999999999999</v>
      </c>
      <c r="AB1450" s="2">
        <v>0.22500000000000001</v>
      </c>
      <c r="AC1450" s="110"/>
      <c r="AD1450" s="44">
        <f t="shared" si="315"/>
        <v>0</v>
      </c>
      <c r="AE1450" s="44">
        <f t="shared" si="316"/>
        <v>4.6226966806515595</v>
      </c>
      <c r="AF1450" s="44">
        <f t="shared" si="317"/>
        <v>7.7451278391622802</v>
      </c>
      <c r="AG1450" s="44">
        <f t="shared" si="318"/>
        <v>0</v>
      </c>
      <c r="AH1450" s="44">
        <f t="shared" si="319"/>
        <v>7.7451278391622802</v>
      </c>
      <c r="AI1450" s="44">
        <v>517.37694444399995</v>
      </c>
      <c r="AJ1450" s="111">
        <f t="shared" si="320"/>
        <v>1.4969990298824768E-2</v>
      </c>
      <c r="AK1450" s="2">
        <f t="shared" si="321"/>
        <v>1310</v>
      </c>
    </row>
    <row r="1451" spans="1:37">
      <c r="A1451" s="2">
        <v>66</v>
      </c>
      <c r="B1451" s="2" t="s">
        <v>130</v>
      </c>
      <c r="C1451" s="2" t="s">
        <v>17</v>
      </c>
      <c r="D1451" s="2" t="s">
        <v>414</v>
      </c>
      <c r="E1451" s="2" t="s">
        <v>1100</v>
      </c>
      <c r="F1451" s="2" t="s">
        <v>64</v>
      </c>
      <c r="H1451" s="2" t="s">
        <v>878</v>
      </c>
      <c r="I1451" s="2">
        <v>3996</v>
      </c>
      <c r="J1451" s="2">
        <v>767</v>
      </c>
      <c r="K1451" s="110">
        <f t="shared" si="308"/>
        <v>0.19194194194194195</v>
      </c>
      <c r="L1451" s="44">
        <f t="shared" si="309"/>
        <v>0</v>
      </c>
      <c r="M1451" s="44">
        <f t="shared" si="310"/>
        <v>0.41070328871000006</v>
      </c>
      <c r="N1451" s="44">
        <f t="shared" si="311"/>
        <v>3.4242967112899998</v>
      </c>
      <c r="O1451" s="44">
        <f t="shared" si="312"/>
        <v>0</v>
      </c>
      <c r="P1451" s="2">
        <v>1016485</v>
      </c>
      <c r="Q1451" s="2">
        <v>3.454097328</v>
      </c>
      <c r="R1451" s="111">
        <v>0</v>
      </c>
      <c r="S1451" s="111">
        <v>0.10709342600000001</v>
      </c>
      <c r="T1451" s="111">
        <v>0.89290657399999995</v>
      </c>
      <c r="U1451" s="111">
        <v>0</v>
      </c>
      <c r="V1451" s="110">
        <f t="shared" si="313"/>
        <v>0.17138622178628629</v>
      </c>
      <c r="W1451" s="110">
        <v>0.24437499999999998</v>
      </c>
      <c r="X1451" s="110">
        <v>0.22500000000000001</v>
      </c>
      <c r="Y1451" s="110">
        <f t="shared" si="314"/>
        <v>0.2196453287</v>
      </c>
      <c r="Z1451" s="2" t="s">
        <v>532</v>
      </c>
      <c r="AA1451" s="2">
        <v>0.17499999999999999</v>
      </c>
      <c r="AB1451" s="2">
        <v>0.22500000000000001</v>
      </c>
      <c r="AC1451" s="110"/>
      <c r="AD1451" s="44">
        <f t="shared" si="315"/>
        <v>0</v>
      </c>
      <c r="AE1451" s="44">
        <f t="shared" si="316"/>
        <v>0.62960814159242995</v>
      </c>
      <c r="AF1451" s="44">
        <f t="shared" si="317"/>
        <v>6.7492888179525901</v>
      </c>
      <c r="AG1451" s="44">
        <f t="shared" si="318"/>
        <v>0</v>
      </c>
      <c r="AH1451" s="44">
        <f t="shared" si="319"/>
        <v>6.7492888179525901</v>
      </c>
      <c r="AI1451" s="44">
        <v>517.37694444399995</v>
      </c>
      <c r="AJ1451" s="111">
        <f t="shared" si="320"/>
        <v>1.3045205996192438E-2</v>
      </c>
      <c r="AK1451" s="2">
        <f t="shared" si="321"/>
        <v>1141</v>
      </c>
    </row>
    <row r="1452" spans="1:37">
      <c r="A1452" s="2">
        <v>307</v>
      </c>
      <c r="B1452" s="2" t="s">
        <v>358</v>
      </c>
      <c r="C1452" s="2" t="s">
        <v>17</v>
      </c>
      <c r="D1452" s="2" t="s">
        <v>414</v>
      </c>
      <c r="E1452" s="2" t="s">
        <v>1100</v>
      </c>
      <c r="F1452" s="2" t="s">
        <v>64</v>
      </c>
      <c r="H1452" s="2" t="s">
        <v>878</v>
      </c>
      <c r="I1452" s="2">
        <v>20503</v>
      </c>
      <c r="J1452" s="2">
        <v>3575</v>
      </c>
      <c r="K1452" s="110">
        <f t="shared" si="308"/>
        <v>0.17436472711310541</v>
      </c>
      <c r="L1452" s="44">
        <f t="shared" si="309"/>
        <v>0</v>
      </c>
      <c r="M1452" s="44">
        <f t="shared" si="310"/>
        <v>4.1743382394999999</v>
      </c>
      <c r="N1452" s="44">
        <f t="shared" si="311"/>
        <v>13.700661760499999</v>
      </c>
      <c r="O1452" s="44">
        <f t="shared" si="312"/>
        <v>0</v>
      </c>
      <c r="P1452" s="2">
        <v>2245470</v>
      </c>
      <c r="Q1452" s="2">
        <v>12.025992037</v>
      </c>
      <c r="R1452" s="111">
        <v>0</v>
      </c>
      <c r="S1452" s="111">
        <v>0.23352941199999999</v>
      </c>
      <c r="T1452" s="111">
        <v>0.76647058800000001</v>
      </c>
      <c r="U1452" s="111">
        <v>0</v>
      </c>
      <c r="V1452" s="110">
        <f t="shared" si="313"/>
        <v>0.13364543491684144</v>
      </c>
      <c r="W1452" s="110">
        <v>0.24171875000000004</v>
      </c>
      <c r="X1452" s="110">
        <v>0.22500000000000001</v>
      </c>
      <c r="Y1452" s="110">
        <f t="shared" si="314"/>
        <v>0.21332352939999999</v>
      </c>
      <c r="Z1452" s="2" t="s">
        <v>532</v>
      </c>
      <c r="AA1452" s="2">
        <v>0.17499999999999999</v>
      </c>
      <c r="AB1452" s="2">
        <v>0.22500000000000001</v>
      </c>
      <c r="AC1452" s="110"/>
      <c r="AD1452" s="44">
        <f t="shared" si="315"/>
        <v>0</v>
      </c>
      <c r="AE1452" s="44">
        <f t="shared" si="316"/>
        <v>6.3992605211534999</v>
      </c>
      <c r="AF1452" s="44">
        <f t="shared" si="317"/>
        <v>27.004004329945499</v>
      </c>
      <c r="AG1452" s="44">
        <f t="shared" si="318"/>
        <v>0</v>
      </c>
      <c r="AH1452" s="44">
        <f t="shared" si="319"/>
        <v>27.004004329945499</v>
      </c>
      <c r="AI1452" s="44">
        <v>517.37694444399995</v>
      </c>
      <c r="AJ1452" s="111">
        <f t="shared" si="320"/>
        <v>5.2194062027571403E-2</v>
      </c>
      <c r="AK1452" s="2">
        <f t="shared" si="321"/>
        <v>4567</v>
      </c>
    </row>
    <row r="1453" spans="1:37">
      <c r="A1453" s="2">
        <v>67</v>
      </c>
      <c r="B1453" s="2" t="s">
        <v>131</v>
      </c>
      <c r="C1453" s="2" t="s">
        <v>17</v>
      </c>
      <c r="D1453" s="2" t="s">
        <v>414</v>
      </c>
      <c r="E1453" s="2" t="s">
        <v>1100</v>
      </c>
      <c r="F1453" s="2" t="s">
        <v>64</v>
      </c>
      <c r="H1453" s="2" t="s">
        <v>878</v>
      </c>
      <c r="I1453" s="2">
        <v>15387</v>
      </c>
      <c r="J1453" s="2">
        <v>5828</v>
      </c>
      <c r="K1453" s="110">
        <f t="shared" si="308"/>
        <v>0.37876129199974001</v>
      </c>
      <c r="L1453" s="44">
        <f t="shared" si="309"/>
        <v>0</v>
      </c>
      <c r="M1453" s="44">
        <f t="shared" si="310"/>
        <v>0</v>
      </c>
      <c r="N1453" s="44">
        <f t="shared" si="311"/>
        <v>1.31007562462</v>
      </c>
      <c r="O1453" s="44">
        <f t="shared" si="312"/>
        <v>27.829924375379999</v>
      </c>
      <c r="P1453" s="2">
        <v>2858714</v>
      </c>
      <c r="Q1453" s="2">
        <v>11.069748136999999</v>
      </c>
      <c r="R1453" s="111">
        <v>0</v>
      </c>
      <c r="S1453" s="111">
        <v>0</v>
      </c>
      <c r="T1453" s="111">
        <v>4.4957983E-2</v>
      </c>
      <c r="U1453" s="111">
        <v>0.95504201700000002</v>
      </c>
      <c r="V1453" s="110">
        <f t="shared" si="313"/>
        <v>0.37876129199974001</v>
      </c>
      <c r="W1453" s="110">
        <v>0.40109374999999997</v>
      </c>
      <c r="X1453" s="110">
        <v>0.315775417</v>
      </c>
      <c r="Y1453" s="110">
        <f t="shared" si="314"/>
        <v>0.31577541716248836</v>
      </c>
      <c r="Z1453" s="2" t="s">
        <v>532</v>
      </c>
      <c r="AA1453" s="2" t="s">
        <v>532</v>
      </c>
      <c r="AB1453" s="2">
        <v>0.22500000000000001</v>
      </c>
      <c r="AC1453" s="110">
        <v>0.32004861099999998</v>
      </c>
      <c r="AD1453" s="44">
        <f t="shared" si="315"/>
        <v>0</v>
      </c>
      <c r="AE1453" s="44">
        <f t="shared" si="316"/>
        <v>0</v>
      </c>
      <c r="AF1453" s="44">
        <f t="shared" si="317"/>
        <v>2.5821590561260201</v>
      </c>
      <c r="AG1453" s="44">
        <f t="shared" si="318"/>
        <v>78.024694891440589</v>
      </c>
      <c r="AH1453" s="44">
        <f t="shared" si="319"/>
        <v>80.606853947566606</v>
      </c>
      <c r="AI1453" s="44">
        <v>517.37694444399995</v>
      </c>
      <c r="AJ1453" s="111">
        <f t="shared" si="320"/>
        <v>0.15579908384628716</v>
      </c>
      <c r="AK1453" s="2">
        <f t="shared" si="321"/>
        <v>9713</v>
      </c>
    </row>
    <row r="1454" spans="1:37">
      <c r="A1454" s="2">
        <v>68</v>
      </c>
      <c r="B1454" s="2" t="s">
        <v>132</v>
      </c>
      <c r="C1454" s="2" t="s">
        <v>17</v>
      </c>
      <c r="D1454" s="2" t="s">
        <v>414</v>
      </c>
      <c r="E1454" s="2" t="s">
        <v>1100</v>
      </c>
      <c r="F1454" s="2" t="s">
        <v>64</v>
      </c>
      <c r="H1454" s="2" t="s">
        <v>878</v>
      </c>
      <c r="I1454" s="2">
        <v>16214</v>
      </c>
      <c r="J1454" s="2">
        <v>3276</v>
      </c>
      <c r="K1454" s="110">
        <f t="shared" si="308"/>
        <v>0.20204761317380041</v>
      </c>
      <c r="L1454" s="44">
        <f t="shared" si="309"/>
        <v>1.4212058842799999</v>
      </c>
      <c r="M1454" s="44">
        <f t="shared" si="310"/>
        <v>7.6635000023399993</v>
      </c>
      <c r="N1454" s="44">
        <f t="shared" si="311"/>
        <v>7.2952941133800007</v>
      </c>
      <c r="O1454" s="44">
        <f t="shared" si="312"/>
        <v>0</v>
      </c>
      <c r="P1454" s="2">
        <v>2170714</v>
      </c>
      <c r="Q1454" s="2">
        <v>3.860013806</v>
      </c>
      <c r="R1454" s="111">
        <v>8.6764705999999997E-2</v>
      </c>
      <c r="S1454" s="111">
        <v>0.46785714299999998</v>
      </c>
      <c r="T1454" s="111">
        <v>0.445378151</v>
      </c>
      <c r="U1454" s="111">
        <v>0</v>
      </c>
      <c r="V1454" s="110">
        <f t="shared" si="313"/>
        <v>8.9987592369310462E-2</v>
      </c>
      <c r="W1454" s="110">
        <v>0.23534374999999999</v>
      </c>
      <c r="X1454" s="110">
        <v>0.22500000000000001</v>
      </c>
      <c r="Y1454" s="110">
        <f t="shared" si="314"/>
        <v>0.19076155459999999</v>
      </c>
      <c r="Z1454" s="2">
        <v>0.1</v>
      </c>
      <c r="AA1454" s="2">
        <v>0.17499999999999999</v>
      </c>
      <c r="AB1454" s="2">
        <v>0.22500000000000001</v>
      </c>
      <c r="AC1454" s="110"/>
      <c r="AD1454" s="44">
        <f t="shared" si="315"/>
        <v>1.24497635462928</v>
      </c>
      <c r="AE1454" s="44">
        <f t="shared" si="316"/>
        <v>11.748145503587217</v>
      </c>
      <c r="AF1454" s="44">
        <f t="shared" si="317"/>
        <v>14.379024697471984</v>
      </c>
      <c r="AG1454" s="44">
        <f t="shared" si="318"/>
        <v>0</v>
      </c>
      <c r="AH1454" s="44">
        <f t="shared" si="319"/>
        <v>14.379024697471984</v>
      </c>
      <c r="AI1454" s="44">
        <v>517.37694444399995</v>
      </c>
      <c r="AJ1454" s="111">
        <f t="shared" si="320"/>
        <v>2.7792163628250634E-2</v>
      </c>
      <c r="AK1454" s="2">
        <f t="shared" si="321"/>
        <v>2432</v>
      </c>
    </row>
    <row r="1455" spans="1:37">
      <c r="A1455" s="2">
        <v>84</v>
      </c>
      <c r="B1455" s="2" t="s">
        <v>139</v>
      </c>
      <c r="C1455" s="2" t="s">
        <v>16</v>
      </c>
      <c r="D1455" s="2" t="s">
        <v>421</v>
      </c>
      <c r="E1455" s="2" t="s">
        <v>1100</v>
      </c>
      <c r="F1455" s="2" t="s">
        <v>64</v>
      </c>
      <c r="H1455" s="2" t="s">
        <v>878</v>
      </c>
      <c r="I1455" s="2">
        <v>3682</v>
      </c>
      <c r="J1455" s="2">
        <v>1559</v>
      </c>
      <c r="K1455" s="110">
        <f t="shared" si="308"/>
        <v>0.42341118957088542</v>
      </c>
      <c r="L1455" s="44">
        <f t="shared" si="309"/>
        <v>0.93998529182500012</v>
      </c>
      <c r="M1455" s="44">
        <f t="shared" si="310"/>
        <v>1.9651260477999999</v>
      </c>
      <c r="N1455" s="44">
        <f t="shared" si="311"/>
        <v>1.781856688115</v>
      </c>
      <c r="O1455" s="44">
        <f t="shared" si="312"/>
        <v>3.1080319722600001</v>
      </c>
      <c r="P1455" s="2">
        <v>3781274</v>
      </c>
      <c r="Q1455" s="2">
        <v>3.2315483619999998</v>
      </c>
      <c r="R1455" s="111">
        <v>0.120588235</v>
      </c>
      <c r="S1455" s="111">
        <v>0.25210083999999999</v>
      </c>
      <c r="T1455" s="111">
        <v>0.22858969700000001</v>
      </c>
      <c r="U1455" s="111">
        <v>0.39872122799999998</v>
      </c>
      <c r="V1455" s="110">
        <f t="shared" si="313"/>
        <v>0.26561046498506247</v>
      </c>
      <c r="W1455" s="110">
        <v>0.37240624999999999</v>
      </c>
      <c r="X1455" s="110">
        <v>0.285263188</v>
      </c>
      <c r="Y1455" s="110">
        <f t="shared" si="314"/>
        <v>0.23512518505475</v>
      </c>
      <c r="Z1455" s="2">
        <v>0.1</v>
      </c>
      <c r="AA1455" s="2">
        <v>0.17499999999999999</v>
      </c>
      <c r="AB1455" s="2">
        <v>0.22500000000000001</v>
      </c>
      <c r="AC1455" s="110">
        <v>0.3198125</v>
      </c>
      <c r="AD1455" s="44">
        <f t="shared" si="315"/>
        <v>0.82342711563870008</v>
      </c>
      <c r="AE1455" s="44">
        <f t="shared" si="316"/>
        <v>3.0125382312773996</v>
      </c>
      <c r="AF1455" s="44">
        <f t="shared" si="317"/>
        <v>3.5120395322746649</v>
      </c>
      <c r="AG1455" s="44">
        <f t="shared" si="318"/>
        <v>8.7073302821247935</v>
      </c>
      <c r="AH1455" s="44">
        <f t="shared" si="319"/>
        <v>12.219369814399458</v>
      </c>
      <c r="AI1455" s="44">
        <v>53.363055555999999</v>
      </c>
      <c r="AJ1455" s="111">
        <f t="shared" si="320"/>
        <v>0.22898557226687041</v>
      </c>
      <c r="AK1455" s="2">
        <f t="shared" si="321"/>
        <v>1630</v>
      </c>
    </row>
    <row r="1456" spans="1:37">
      <c r="A1456" s="2">
        <v>85</v>
      </c>
      <c r="B1456" s="2" t="s">
        <v>140</v>
      </c>
      <c r="C1456" s="2" t="s">
        <v>16</v>
      </c>
      <c r="D1456" s="2" t="s">
        <v>421</v>
      </c>
      <c r="E1456" s="2" t="s">
        <v>1100</v>
      </c>
      <c r="F1456" s="2" t="s">
        <v>64</v>
      </c>
      <c r="H1456" s="2" t="s">
        <v>878</v>
      </c>
      <c r="I1456" s="2">
        <v>3666</v>
      </c>
      <c r="J1456" s="2">
        <v>2411</v>
      </c>
      <c r="K1456" s="110">
        <f t="shared" si="308"/>
        <v>0.65766503000545551</v>
      </c>
      <c r="L1456" s="44">
        <f t="shared" si="309"/>
        <v>0</v>
      </c>
      <c r="M1456" s="44">
        <f t="shared" si="310"/>
        <v>0</v>
      </c>
      <c r="N1456" s="44">
        <f t="shared" si="311"/>
        <v>1.3108962501949999</v>
      </c>
      <c r="O1456" s="44">
        <f t="shared" si="312"/>
        <v>10.744103749804999</v>
      </c>
      <c r="P1456" s="2">
        <v>196654</v>
      </c>
      <c r="Q1456" s="2">
        <v>187.17662343399999</v>
      </c>
      <c r="R1456" s="111">
        <v>0</v>
      </c>
      <c r="S1456" s="111">
        <v>0</v>
      </c>
      <c r="T1456" s="111">
        <v>0.10874294900000001</v>
      </c>
      <c r="U1456" s="111">
        <v>0.89125705099999997</v>
      </c>
      <c r="V1456" s="110">
        <f t="shared" si="313"/>
        <v>0.65766503000545551</v>
      </c>
      <c r="W1456" s="110">
        <v>0.47918749999999999</v>
      </c>
      <c r="X1456" s="110">
        <v>0.34856443500000001</v>
      </c>
      <c r="Y1456" s="110">
        <f t="shared" si="314"/>
        <v>0.34856443458629688</v>
      </c>
      <c r="Z1456" s="2" t="s">
        <v>532</v>
      </c>
      <c r="AA1456" s="2" t="s">
        <v>532</v>
      </c>
      <c r="AB1456" s="2">
        <v>0.22500000000000001</v>
      </c>
      <c r="AC1456" s="110">
        <v>0.363640625</v>
      </c>
      <c r="AD1456" s="44">
        <f t="shared" si="315"/>
        <v>0</v>
      </c>
      <c r="AE1456" s="44">
        <f t="shared" si="316"/>
        <v>0</v>
      </c>
      <c r="AF1456" s="44">
        <f t="shared" si="317"/>
        <v>2.5837765091343448</v>
      </c>
      <c r="AG1456" s="44">
        <f t="shared" si="318"/>
        <v>34.225255199160856</v>
      </c>
      <c r="AH1456" s="44">
        <f t="shared" si="319"/>
        <v>36.809031708295201</v>
      </c>
      <c r="AI1456" s="44">
        <v>53.363055555999999</v>
      </c>
      <c r="AJ1456" s="111">
        <f t="shared" si="320"/>
        <v>0.68978493312976141</v>
      </c>
      <c r="AK1456" s="2">
        <f t="shared" si="321"/>
        <v>4018</v>
      </c>
    </row>
    <row r="1457" spans="1:37">
      <c r="A1457" s="2">
        <v>86</v>
      </c>
      <c r="B1457" s="2" t="s">
        <v>141</v>
      </c>
      <c r="C1457" s="2" t="s">
        <v>16</v>
      </c>
      <c r="D1457" s="2" t="s">
        <v>421</v>
      </c>
      <c r="E1457" s="2" t="s">
        <v>1100</v>
      </c>
      <c r="F1457" s="2" t="s">
        <v>64</v>
      </c>
      <c r="H1457" s="2" t="s">
        <v>878</v>
      </c>
      <c r="I1457" s="2">
        <v>4910</v>
      </c>
      <c r="J1457" s="2">
        <v>3777</v>
      </c>
      <c r="K1457" s="110">
        <f t="shared" si="308"/>
        <v>0.76924643584521379</v>
      </c>
      <c r="L1457" s="44">
        <f t="shared" si="309"/>
        <v>0</v>
      </c>
      <c r="M1457" s="44">
        <f t="shared" si="310"/>
        <v>0</v>
      </c>
      <c r="N1457" s="44">
        <f t="shared" si="311"/>
        <v>1.3844885650950003</v>
      </c>
      <c r="O1457" s="44">
        <f t="shared" si="312"/>
        <v>17.500511434904997</v>
      </c>
      <c r="P1457" s="2">
        <v>334791</v>
      </c>
      <c r="Q1457" s="2">
        <v>178.13916466699999</v>
      </c>
      <c r="R1457" s="111">
        <v>0</v>
      </c>
      <c r="S1457" s="111">
        <v>0</v>
      </c>
      <c r="T1457" s="111">
        <v>7.3311547000000005E-2</v>
      </c>
      <c r="U1457" s="111">
        <v>0.92668845300000002</v>
      </c>
      <c r="V1457" s="110">
        <f t="shared" si="313"/>
        <v>0.76924643584521379</v>
      </c>
      <c r="W1457" s="110">
        <v>0.51212500000000005</v>
      </c>
      <c r="X1457" s="110">
        <v>0.36050566299999998</v>
      </c>
      <c r="Y1457" s="110">
        <f t="shared" si="314"/>
        <v>0.36050566216171137</v>
      </c>
      <c r="Z1457" s="2" t="s">
        <v>532</v>
      </c>
      <c r="AA1457" s="2" t="s">
        <v>532</v>
      </c>
      <c r="AB1457" s="2">
        <v>0.22500000000000001</v>
      </c>
      <c r="AC1457" s="110">
        <v>0.37122569399999999</v>
      </c>
      <c r="AD1457" s="44">
        <f t="shared" si="315"/>
        <v>0</v>
      </c>
      <c r="AE1457" s="44">
        <f t="shared" si="316"/>
        <v>0</v>
      </c>
      <c r="AF1457" s="44">
        <f t="shared" si="317"/>
        <v>2.728826961802246</v>
      </c>
      <c r="AG1457" s="44">
        <f t="shared" si="318"/>
        <v>56.910562044331279</v>
      </c>
      <c r="AH1457" s="44">
        <f t="shared" si="319"/>
        <v>59.639389006133527</v>
      </c>
      <c r="AI1457" s="44">
        <v>53.363055555999999</v>
      </c>
      <c r="AJ1457" s="111">
        <f t="shared" si="320"/>
        <v>1.1176157059362362</v>
      </c>
      <c r="AK1457" s="2">
        <f t="shared" si="321"/>
        <v>6295</v>
      </c>
    </row>
    <row r="1458" spans="1:37">
      <c r="A1458" s="2">
        <v>87</v>
      </c>
      <c r="B1458" s="2" t="s">
        <v>142</v>
      </c>
      <c r="C1458" s="2" t="s">
        <v>16</v>
      </c>
      <c r="D1458" s="2" t="s">
        <v>421</v>
      </c>
      <c r="E1458" s="2" t="s">
        <v>1100</v>
      </c>
      <c r="F1458" s="2" t="s">
        <v>64</v>
      </c>
      <c r="H1458" s="2" t="s">
        <v>878</v>
      </c>
      <c r="I1458" s="2">
        <v>8120</v>
      </c>
      <c r="J1458" s="2">
        <v>6408</v>
      </c>
      <c r="K1458" s="110">
        <f t="shared" si="308"/>
        <v>0.78916256157635467</v>
      </c>
      <c r="L1458" s="44">
        <f t="shared" si="309"/>
        <v>2.2534526912400001</v>
      </c>
      <c r="M1458" s="44">
        <f t="shared" si="310"/>
        <v>6.5554987352400005</v>
      </c>
      <c r="N1458" s="44">
        <f t="shared" si="311"/>
        <v>6.5554987352400005</v>
      </c>
      <c r="O1458" s="44">
        <f t="shared" si="312"/>
        <v>16.675549870319998</v>
      </c>
      <c r="P1458" s="2">
        <v>631812</v>
      </c>
      <c r="Q1458" s="2">
        <v>92.673051521000005</v>
      </c>
      <c r="R1458" s="111">
        <v>7.0332481000000002E-2</v>
      </c>
      <c r="S1458" s="111">
        <v>0.20460358100000001</v>
      </c>
      <c r="T1458" s="111">
        <v>0.20460358100000001</v>
      </c>
      <c r="U1458" s="111">
        <v>0.52046035800000001</v>
      </c>
      <c r="V1458" s="110">
        <f t="shared" si="313"/>
        <v>0.57219331540788176</v>
      </c>
      <c r="W1458" s="110">
        <v>0.40853125000000001</v>
      </c>
      <c r="X1458" s="110">
        <v>0.28771891500000002</v>
      </c>
      <c r="Y1458" s="110">
        <f t="shared" si="314"/>
        <v>0.25145348483024998</v>
      </c>
      <c r="Z1458" s="2">
        <v>0.1</v>
      </c>
      <c r="AA1458" s="2">
        <v>0.17499999999999999</v>
      </c>
      <c r="AB1458" s="2">
        <v>0.22500000000000001</v>
      </c>
      <c r="AC1458" s="110">
        <v>0.31237500000000001</v>
      </c>
      <c r="AD1458" s="44">
        <f t="shared" si="315"/>
        <v>1.9740245575262403</v>
      </c>
      <c r="AE1458" s="44">
        <f t="shared" si="316"/>
        <v>10.04957956112292</v>
      </c>
      <c r="AF1458" s="44">
        <f t="shared" si="317"/>
        <v>12.920888007158043</v>
      </c>
      <c r="AG1458" s="44">
        <f t="shared" si="318"/>
        <v>45.631058042892988</v>
      </c>
      <c r="AH1458" s="44">
        <f t="shared" si="319"/>
        <v>58.551946050051029</v>
      </c>
      <c r="AI1458" s="44">
        <v>53.363055555999999</v>
      </c>
      <c r="AJ1458" s="111">
        <f t="shared" si="320"/>
        <v>1.0972375071102465</v>
      </c>
      <c r="AK1458" s="2">
        <f t="shared" si="321"/>
        <v>7744</v>
      </c>
    </row>
    <row r="1459" spans="1:37">
      <c r="A1459" s="2">
        <v>75</v>
      </c>
      <c r="B1459" s="2" t="s">
        <v>422</v>
      </c>
      <c r="C1459" s="2" t="s">
        <v>16</v>
      </c>
      <c r="D1459" s="2" t="s">
        <v>421</v>
      </c>
      <c r="E1459" s="2" t="s">
        <v>1100</v>
      </c>
      <c r="F1459" s="2" t="s">
        <v>64</v>
      </c>
      <c r="H1459" s="2" t="s">
        <v>878</v>
      </c>
      <c r="I1459" s="2">
        <v>13932</v>
      </c>
      <c r="J1459" s="2">
        <v>6466</v>
      </c>
      <c r="K1459" s="110">
        <f t="shared" si="308"/>
        <v>0.46411139821992536</v>
      </c>
      <c r="L1459" s="44">
        <f t="shared" si="309"/>
        <v>8.6485014069900004</v>
      </c>
      <c r="M1459" s="44">
        <f t="shared" si="310"/>
        <v>7.2448179318799992</v>
      </c>
      <c r="N1459" s="44">
        <f t="shared" si="311"/>
        <v>10.122045615219999</v>
      </c>
      <c r="O1459" s="44">
        <f t="shared" si="312"/>
        <v>6.3146350459100002</v>
      </c>
      <c r="P1459" s="2">
        <v>604504</v>
      </c>
      <c r="Q1459" s="2">
        <v>60.420889289999998</v>
      </c>
      <c r="R1459" s="111">
        <v>0.26750700300000002</v>
      </c>
      <c r="S1459" s="111">
        <v>0.22408963600000001</v>
      </c>
      <c r="T1459" s="111">
        <v>0.31308523399999999</v>
      </c>
      <c r="U1459" s="111">
        <v>0.19531812700000001</v>
      </c>
      <c r="V1459" s="110">
        <f t="shared" si="313"/>
        <v>0.23595579473341949</v>
      </c>
      <c r="W1459" s="110">
        <v>0.29962500000000003</v>
      </c>
      <c r="X1459" s="110">
        <v>0.25366939199999999</v>
      </c>
      <c r="Y1459" s="110">
        <f t="shared" si="314"/>
        <v>0.19493275805237498</v>
      </c>
      <c r="Z1459" s="2">
        <v>0.1</v>
      </c>
      <c r="AA1459" s="2">
        <v>0.17499999999999999</v>
      </c>
      <c r="AB1459" s="2">
        <v>0.22500000000000001</v>
      </c>
      <c r="AC1459" s="110">
        <v>0.29962499999999997</v>
      </c>
      <c r="AD1459" s="44">
        <f t="shared" si="315"/>
        <v>7.5760872325232409</v>
      </c>
      <c r="AE1459" s="44">
        <f t="shared" si="316"/>
        <v>11.106305889572038</v>
      </c>
      <c r="AF1459" s="44">
        <f t="shared" si="317"/>
        <v>19.950551907598619</v>
      </c>
      <c r="AG1459" s="44">
        <f t="shared" si="318"/>
        <v>16.574117324525666</v>
      </c>
      <c r="AH1459" s="44">
        <f t="shared" si="319"/>
        <v>36.524669232124282</v>
      </c>
      <c r="AI1459" s="44">
        <v>53.363055555999999</v>
      </c>
      <c r="AJ1459" s="111">
        <f t="shared" si="320"/>
        <v>0.68445610641232379</v>
      </c>
      <c r="AK1459" s="2">
        <f t="shared" si="321"/>
        <v>5479</v>
      </c>
    </row>
    <row r="1460" spans="1:37">
      <c r="A1460" s="2">
        <v>76</v>
      </c>
      <c r="B1460" s="2" t="s">
        <v>423</v>
      </c>
      <c r="C1460" s="2" t="s">
        <v>16</v>
      </c>
      <c r="D1460" s="2" t="s">
        <v>421</v>
      </c>
      <c r="E1460" s="2" t="s">
        <v>1100</v>
      </c>
      <c r="F1460" s="2" t="s">
        <v>64</v>
      </c>
      <c r="H1460" s="2" t="s">
        <v>878</v>
      </c>
      <c r="I1460" s="2">
        <v>18652</v>
      </c>
      <c r="J1460" s="2">
        <v>10068</v>
      </c>
      <c r="K1460" s="110">
        <f t="shared" si="308"/>
        <v>0.53978125670169419</v>
      </c>
      <c r="L1460" s="44">
        <f t="shared" si="309"/>
        <v>26.6505882501</v>
      </c>
      <c r="M1460" s="44">
        <f t="shared" si="310"/>
        <v>17.125470566520001</v>
      </c>
      <c r="N1460" s="44">
        <f t="shared" si="311"/>
        <v>6.5639411833800008</v>
      </c>
      <c r="O1460" s="44">
        <f t="shared" si="312"/>
        <v>0</v>
      </c>
      <c r="P1460" s="2">
        <v>1883339</v>
      </c>
      <c r="Q1460" s="2">
        <v>6.8694632560000004</v>
      </c>
      <c r="R1460" s="111">
        <v>0.52941176499999998</v>
      </c>
      <c r="S1460" s="111">
        <v>0.34019607800000001</v>
      </c>
      <c r="T1460" s="111">
        <v>0.13039215700000001</v>
      </c>
      <c r="U1460" s="111">
        <v>0</v>
      </c>
      <c r="V1460" s="110">
        <f t="shared" si="313"/>
        <v>7.038324236950462E-2</v>
      </c>
      <c r="W1460" s="110">
        <v>0.22500000000000001</v>
      </c>
      <c r="X1460" s="110">
        <v>0.22500000000000001</v>
      </c>
      <c r="Y1460" s="110">
        <f t="shared" si="314"/>
        <v>0.14181372547499999</v>
      </c>
      <c r="Z1460" s="2">
        <v>0.1</v>
      </c>
      <c r="AA1460" s="2">
        <v>0.17499999999999999</v>
      </c>
      <c r="AB1460" s="2">
        <v>0.22500000000000001</v>
      </c>
      <c r="AC1460" s="110"/>
      <c r="AD1460" s="44">
        <f t="shared" si="315"/>
        <v>23.345915307087601</v>
      </c>
      <c r="AE1460" s="44">
        <f t="shared" si="316"/>
        <v>26.253346378475158</v>
      </c>
      <c r="AF1460" s="44">
        <f t="shared" si="317"/>
        <v>12.937528072441983</v>
      </c>
      <c r="AG1460" s="44">
        <f t="shared" si="318"/>
        <v>0</v>
      </c>
      <c r="AH1460" s="44">
        <f t="shared" si="319"/>
        <v>12.937528072441983</v>
      </c>
      <c r="AI1460" s="44">
        <v>53.363055555999999</v>
      </c>
      <c r="AJ1460" s="111">
        <f t="shared" si="320"/>
        <v>0.24244353959201503</v>
      </c>
      <c r="AK1460" s="2">
        <f t="shared" si="321"/>
        <v>2188</v>
      </c>
    </row>
    <row r="1461" spans="1:37">
      <c r="A1461" s="2">
        <v>77</v>
      </c>
      <c r="B1461" s="2" t="s">
        <v>424</v>
      </c>
      <c r="C1461" s="2" t="s">
        <v>16</v>
      </c>
      <c r="D1461" s="2" t="s">
        <v>421</v>
      </c>
      <c r="E1461" s="2" t="s">
        <v>1100</v>
      </c>
      <c r="F1461" s="2" t="s">
        <v>64</v>
      </c>
      <c r="H1461" s="2" t="s">
        <v>878</v>
      </c>
      <c r="I1461" s="2">
        <v>9502</v>
      </c>
      <c r="J1461" s="2">
        <v>5325</v>
      </c>
      <c r="K1461" s="110">
        <f t="shared" si="308"/>
        <v>0.56040833508735</v>
      </c>
      <c r="L1461" s="44">
        <f t="shared" si="309"/>
        <v>13.72505378925</v>
      </c>
      <c r="M1461" s="44">
        <f t="shared" si="310"/>
        <v>7.3209716403750003</v>
      </c>
      <c r="N1461" s="44">
        <f t="shared" si="311"/>
        <v>2.1990646908749998</v>
      </c>
      <c r="O1461" s="44">
        <f t="shared" si="312"/>
        <v>3.3799098795</v>
      </c>
      <c r="P1461" s="2">
        <v>273843</v>
      </c>
      <c r="Q1461" s="2">
        <v>44.777121596999997</v>
      </c>
      <c r="R1461" s="111">
        <v>0.51549497799999999</v>
      </c>
      <c r="S1461" s="111">
        <v>0.27496607099999998</v>
      </c>
      <c r="T1461" s="111">
        <v>8.2593978999999998E-2</v>
      </c>
      <c r="U1461" s="111">
        <v>0.12694497199999999</v>
      </c>
      <c r="V1461" s="110">
        <f t="shared" si="313"/>
        <v>0.1174273746658598</v>
      </c>
      <c r="W1461" s="110">
        <v>0.26774999999999999</v>
      </c>
      <c r="X1461" s="110">
        <v>0.25089922999999997</v>
      </c>
      <c r="Y1461" s="110">
        <f t="shared" si="314"/>
        <v>0.15224172175299999</v>
      </c>
      <c r="Z1461" s="2">
        <v>0.1</v>
      </c>
      <c r="AA1461" s="2">
        <v>0.17499999999999999</v>
      </c>
      <c r="AB1461" s="2">
        <v>0.22500000000000001</v>
      </c>
      <c r="AC1461" s="110">
        <v>0.26774999999999999</v>
      </c>
      <c r="AD1461" s="44">
        <f t="shared" si="315"/>
        <v>12.023147119383001</v>
      </c>
      <c r="AE1461" s="44">
        <f t="shared" si="316"/>
        <v>11.223049524694874</v>
      </c>
      <c r="AF1461" s="44">
        <f t="shared" si="317"/>
        <v>4.3343565057146254</v>
      </c>
      <c r="AG1461" s="44">
        <f t="shared" si="318"/>
        <v>7.9275448232684544</v>
      </c>
      <c r="AH1461" s="44">
        <f t="shared" si="319"/>
        <v>12.261901328983079</v>
      </c>
      <c r="AI1461" s="44">
        <v>53.363055555999999</v>
      </c>
      <c r="AJ1461" s="111">
        <f t="shared" si="320"/>
        <v>0.22978259399174122</v>
      </c>
      <c r="AK1461" s="2">
        <f t="shared" si="321"/>
        <v>1860</v>
      </c>
    </row>
    <row r="1462" spans="1:37">
      <c r="A1462" s="2">
        <v>78</v>
      </c>
      <c r="B1462" s="2" t="s">
        <v>425</v>
      </c>
      <c r="C1462" s="2" t="s">
        <v>16</v>
      </c>
      <c r="D1462" s="2" t="s">
        <v>421</v>
      </c>
      <c r="E1462" s="2" t="s">
        <v>1100</v>
      </c>
      <c r="F1462" s="2" t="s">
        <v>64</v>
      </c>
      <c r="H1462" s="2" t="s">
        <v>878</v>
      </c>
      <c r="I1462" s="2">
        <v>9070</v>
      </c>
      <c r="J1462" s="2">
        <v>4227</v>
      </c>
      <c r="K1462" s="110">
        <f t="shared" si="308"/>
        <v>0.46604189636163174</v>
      </c>
      <c r="L1462" s="44">
        <f t="shared" si="309"/>
        <v>11.03371324524</v>
      </c>
      <c r="M1462" s="44">
        <f t="shared" si="310"/>
        <v>3.1711380292950002</v>
      </c>
      <c r="N1462" s="44">
        <f t="shared" si="311"/>
        <v>2.7241283409449997</v>
      </c>
      <c r="O1462" s="44">
        <f t="shared" si="312"/>
        <v>4.2060204056549999</v>
      </c>
      <c r="P1462" s="2">
        <v>729442</v>
      </c>
      <c r="Q1462" s="2">
        <v>24.239290689000001</v>
      </c>
      <c r="R1462" s="111">
        <v>0.52205882400000003</v>
      </c>
      <c r="S1462" s="111">
        <v>0.150042017</v>
      </c>
      <c r="T1462" s="111">
        <v>0.128891807</v>
      </c>
      <c r="U1462" s="111">
        <v>0.199007353</v>
      </c>
      <c r="V1462" s="110">
        <f t="shared" si="313"/>
        <v>0.1528147463417861</v>
      </c>
      <c r="W1462" s="110">
        <v>0.33415625000000004</v>
      </c>
      <c r="X1462" s="110">
        <v>0.29124871000000002</v>
      </c>
      <c r="Y1462" s="110">
        <f t="shared" si="314"/>
        <v>0.17396344275090625</v>
      </c>
      <c r="Z1462" s="2">
        <v>0.1</v>
      </c>
      <c r="AA1462" s="2">
        <v>0.17499999999999999</v>
      </c>
      <c r="AB1462" s="2">
        <v>0.22500000000000001</v>
      </c>
      <c r="AC1462" s="110">
        <v>0.33415624999999999</v>
      </c>
      <c r="AD1462" s="44">
        <f t="shared" si="315"/>
        <v>9.6655328028302385</v>
      </c>
      <c r="AE1462" s="44">
        <f t="shared" si="316"/>
        <v>4.8613545989092355</v>
      </c>
      <c r="AF1462" s="44">
        <f t="shared" si="317"/>
        <v>5.3692569600025948</v>
      </c>
      <c r="AG1462" s="44">
        <f t="shared" si="318"/>
        <v>12.311899734111867</v>
      </c>
      <c r="AH1462" s="44">
        <f t="shared" si="319"/>
        <v>17.681156694114463</v>
      </c>
      <c r="AI1462" s="44">
        <v>53.363055555999999</v>
      </c>
      <c r="AJ1462" s="111">
        <f t="shared" si="320"/>
        <v>0.33133703664250613</v>
      </c>
      <c r="AK1462" s="2">
        <f t="shared" si="321"/>
        <v>2310</v>
      </c>
    </row>
    <row r="1463" spans="1:37">
      <c r="A1463" s="2">
        <v>79</v>
      </c>
      <c r="B1463" s="193" t="s">
        <v>426</v>
      </c>
      <c r="C1463" s="2" t="s">
        <v>16</v>
      </c>
      <c r="D1463" s="2" t="s">
        <v>421</v>
      </c>
      <c r="E1463" s="2" t="s">
        <v>1100</v>
      </c>
      <c r="F1463" s="2" t="s">
        <v>64</v>
      </c>
      <c r="H1463" s="2" t="s">
        <v>878</v>
      </c>
      <c r="I1463" s="2">
        <v>13932</v>
      </c>
      <c r="J1463" s="2">
        <v>8258</v>
      </c>
      <c r="K1463" s="110">
        <f t="shared" si="308"/>
        <v>0.59273614699971289</v>
      </c>
      <c r="L1463" s="44">
        <f t="shared" si="309"/>
        <v>15.44465592607</v>
      </c>
      <c r="M1463" s="44">
        <f t="shared" si="310"/>
        <v>17.065147007819998</v>
      </c>
      <c r="N1463" s="44">
        <f t="shared" si="311"/>
        <v>3.1123876378299999</v>
      </c>
      <c r="O1463" s="44">
        <f t="shared" si="312"/>
        <v>5.6678094282799991</v>
      </c>
      <c r="P1463" s="2">
        <v>336834</v>
      </c>
      <c r="Q1463" s="2">
        <v>59.323626136999998</v>
      </c>
      <c r="R1463" s="111">
        <v>0.37405318300000001</v>
      </c>
      <c r="S1463" s="111">
        <v>0.41329975800000002</v>
      </c>
      <c r="T1463" s="111">
        <v>7.5378727000000006E-2</v>
      </c>
      <c r="U1463" s="111">
        <v>0.13726833199999999</v>
      </c>
      <c r="V1463" s="110">
        <f t="shared" si="313"/>
        <v>0.12604359842248061</v>
      </c>
      <c r="W1463" s="110">
        <v>0.27890625000000002</v>
      </c>
      <c r="X1463" s="110">
        <v>0.25979766500000001</v>
      </c>
      <c r="Y1463" s="110">
        <f t="shared" si="314"/>
        <v>0.16497798524687499</v>
      </c>
      <c r="Z1463" s="2">
        <v>0.1</v>
      </c>
      <c r="AA1463" s="2">
        <v>0.17499999999999999</v>
      </c>
      <c r="AB1463" s="2">
        <v>0.22500000000000001</v>
      </c>
      <c r="AC1463" s="110">
        <v>0.27890625000000002</v>
      </c>
      <c r="AD1463" s="44">
        <f t="shared" si="315"/>
        <v>13.529518591237322</v>
      </c>
      <c r="AE1463" s="44">
        <f t="shared" si="316"/>
        <v>26.160870362988057</v>
      </c>
      <c r="AF1463" s="44">
        <f t="shared" si="317"/>
        <v>6.1345160341629299</v>
      </c>
      <c r="AG1463" s="44">
        <f t="shared" si="318"/>
        <v>13.847698266600474</v>
      </c>
      <c r="AH1463" s="44">
        <f t="shared" si="319"/>
        <v>19.982214300763403</v>
      </c>
      <c r="AI1463" s="44">
        <v>53.363055555999999</v>
      </c>
      <c r="AJ1463" s="111">
        <f t="shared" si="320"/>
        <v>0.37445783590472559</v>
      </c>
      <c r="AK1463" s="2">
        <f t="shared" si="321"/>
        <v>2927</v>
      </c>
    </row>
    <row r="1464" spans="1:37">
      <c r="A1464" s="2">
        <v>80</v>
      </c>
      <c r="B1464" s="193" t="s">
        <v>427</v>
      </c>
      <c r="C1464" s="2" t="s">
        <v>16</v>
      </c>
      <c r="D1464" s="2" t="s">
        <v>421</v>
      </c>
      <c r="E1464" s="2" t="s">
        <v>1100</v>
      </c>
      <c r="F1464" s="2" t="s">
        <v>64</v>
      </c>
      <c r="H1464" s="2" t="s">
        <v>878</v>
      </c>
      <c r="I1464" s="2">
        <v>2175</v>
      </c>
      <c r="J1464" s="2">
        <v>1494</v>
      </c>
      <c r="K1464" s="110">
        <f t="shared" si="308"/>
        <v>0.68689655172413788</v>
      </c>
      <c r="L1464" s="44">
        <f t="shared" si="309"/>
        <v>0.41227162316999999</v>
      </c>
      <c r="M1464" s="44">
        <f t="shared" si="310"/>
        <v>1.5508650537899997</v>
      </c>
      <c r="N1464" s="44">
        <f t="shared" si="311"/>
        <v>1.5508650537899997</v>
      </c>
      <c r="O1464" s="44">
        <f t="shared" si="312"/>
        <v>3.9559982692499998</v>
      </c>
      <c r="P1464" s="2">
        <v>206141</v>
      </c>
      <c r="Q1464" s="2">
        <v>66.270396183000003</v>
      </c>
      <c r="R1464" s="111">
        <v>5.5190310999999999E-2</v>
      </c>
      <c r="S1464" s="111">
        <v>0.207612457</v>
      </c>
      <c r="T1464" s="111">
        <v>0.207612457</v>
      </c>
      <c r="U1464" s="111">
        <v>0.52958477500000001</v>
      </c>
      <c r="V1464" s="110">
        <f t="shared" si="313"/>
        <v>0.50637823660137926</v>
      </c>
      <c r="W1464" s="110">
        <v>0.38568749999999996</v>
      </c>
      <c r="X1464" s="110">
        <v>0.28318845300000001</v>
      </c>
      <c r="Y1464" s="110">
        <f t="shared" si="314"/>
        <v>0.25061695504999998</v>
      </c>
      <c r="Z1464" s="2">
        <v>0.1</v>
      </c>
      <c r="AA1464" s="2">
        <v>0.17499999999999999</v>
      </c>
      <c r="AB1464" s="2">
        <v>0.22500000000000001</v>
      </c>
      <c r="AC1464" s="110">
        <v>0.30599999999999999</v>
      </c>
      <c r="AD1464" s="44">
        <f t="shared" si="315"/>
        <v>0.36114994189691996</v>
      </c>
      <c r="AE1464" s="44">
        <f t="shared" si="316"/>
        <v>2.3774761274600698</v>
      </c>
      <c r="AF1464" s="44">
        <f t="shared" si="317"/>
        <v>3.0567550210200891</v>
      </c>
      <c r="AG1464" s="44">
        <f t="shared" si="318"/>
        <v>10.604290720620778</v>
      </c>
      <c r="AH1464" s="44">
        <f t="shared" si="319"/>
        <v>13.661045741640867</v>
      </c>
      <c r="AI1464" s="44">
        <v>53.363055555999999</v>
      </c>
      <c r="AJ1464" s="111">
        <f t="shared" si="320"/>
        <v>0.25600193990587289</v>
      </c>
      <c r="AK1464" s="2">
        <f t="shared" si="321"/>
        <v>1836</v>
      </c>
    </row>
    <row r="1465" spans="1:37">
      <c r="A1465" s="2">
        <v>81</v>
      </c>
      <c r="B1465" s="2" t="s">
        <v>428</v>
      </c>
      <c r="C1465" s="2" t="s">
        <v>16</v>
      </c>
      <c r="D1465" s="2" t="s">
        <v>421</v>
      </c>
      <c r="E1465" s="2" t="s">
        <v>1100</v>
      </c>
      <c r="F1465" s="2" t="s">
        <v>64</v>
      </c>
      <c r="H1465" s="2" t="s">
        <v>878</v>
      </c>
      <c r="I1465" s="2">
        <v>11222</v>
      </c>
      <c r="J1465" s="2">
        <v>6647</v>
      </c>
      <c r="K1465" s="110">
        <f t="shared" si="308"/>
        <v>0.59231865977544107</v>
      </c>
      <c r="L1465" s="44">
        <f t="shared" si="309"/>
        <v>9.5496779647099999</v>
      </c>
      <c r="M1465" s="44">
        <f t="shared" si="310"/>
        <v>9.1148220186149995</v>
      </c>
      <c r="N1465" s="44">
        <f t="shared" si="311"/>
        <v>7.9357187647200007</v>
      </c>
      <c r="O1465" s="44">
        <f t="shared" si="312"/>
        <v>6.6347812519550011</v>
      </c>
      <c r="P1465" s="2">
        <v>668258</v>
      </c>
      <c r="Q1465" s="2">
        <v>52.514998695999999</v>
      </c>
      <c r="R1465" s="111">
        <v>0.28733798599999999</v>
      </c>
      <c r="S1465" s="111">
        <v>0.27425370900000001</v>
      </c>
      <c r="T1465" s="111">
        <v>0.23877595200000001</v>
      </c>
      <c r="U1465" s="111">
        <v>0.19963235300000001</v>
      </c>
      <c r="V1465" s="110">
        <f t="shared" si="313"/>
        <v>0.25967741965202285</v>
      </c>
      <c r="W1465" s="110">
        <v>0.33468750000000003</v>
      </c>
      <c r="X1465" s="110">
        <v>0.27494698699999998</v>
      </c>
      <c r="Y1465" s="110">
        <f t="shared" si="314"/>
        <v>0.19726724001968751</v>
      </c>
      <c r="Z1465" s="2">
        <v>0.1</v>
      </c>
      <c r="AA1465" s="2">
        <v>0.17499999999999999</v>
      </c>
      <c r="AB1465" s="2">
        <v>0.22500000000000001</v>
      </c>
      <c r="AC1465" s="110">
        <v>0.33468750000000003</v>
      </c>
      <c r="AD1465" s="44">
        <f t="shared" si="315"/>
        <v>8.3655178970859598</v>
      </c>
      <c r="AE1465" s="44">
        <f t="shared" si="316"/>
        <v>13.973022154536793</v>
      </c>
      <c r="AF1465" s="44">
        <f t="shared" si="317"/>
        <v>15.641301685263123</v>
      </c>
      <c r="AG1465" s="44">
        <f t="shared" si="318"/>
        <v>19.452266348309923</v>
      </c>
      <c r="AH1465" s="44">
        <f t="shared" si="319"/>
        <v>35.09356803357305</v>
      </c>
      <c r="AI1465" s="44">
        <v>53.363055555999999</v>
      </c>
      <c r="AJ1465" s="111">
        <f t="shared" si="320"/>
        <v>0.65763790450015236</v>
      </c>
      <c r="AK1465" s="2">
        <f t="shared" si="321"/>
        <v>4857</v>
      </c>
    </row>
    <row r="1466" spans="1:37">
      <c r="A1466" s="2">
        <v>82</v>
      </c>
      <c r="B1466" s="2" t="s">
        <v>429</v>
      </c>
      <c r="C1466" s="2" t="s">
        <v>16</v>
      </c>
      <c r="D1466" s="2" t="s">
        <v>421</v>
      </c>
      <c r="E1466" s="2" t="s">
        <v>1100</v>
      </c>
      <c r="F1466" s="2" t="s">
        <v>64</v>
      </c>
      <c r="H1466" s="2" t="s">
        <v>878</v>
      </c>
      <c r="I1466" s="2">
        <v>15354</v>
      </c>
      <c r="J1466" s="2">
        <v>9064</v>
      </c>
      <c r="K1466" s="110">
        <f t="shared" si="308"/>
        <v>0.59033476618470759</v>
      </c>
      <c r="L1466" s="44">
        <f t="shared" si="309"/>
        <v>16.035533860280001</v>
      </c>
      <c r="M1466" s="44">
        <f t="shared" si="310"/>
        <v>11.742960281360002</v>
      </c>
      <c r="N1466" s="44">
        <f t="shared" si="311"/>
        <v>7.2207327689199996</v>
      </c>
      <c r="O1466" s="44">
        <f t="shared" si="312"/>
        <v>10.320773089439999</v>
      </c>
      <c r="P1466" s="2">
        <v>555830</v>
      </c>
      <c r="Q1466" s="2">
        <v>75.119056129000001</v>
      </c>
      <c r="R1466" s="111">
        <v>0.35382907899999999</v>
      </c>
      <c r="S1466" s="111">
        <v>0.25911209800000001</v>
      </c>
      <c r="T1466" s="111">
        <v>0.159327731</v>
      </c>
      <c r="U1466" s="111">
        <v>0.227731092</v>
      </c>
      <c r="V1466" s="110">
        <f t="shared" si="313"/>
        <v>0.22849427977543313</v>
      </c>
      <c r="W1466" s="110">
        <v>0.34850000000000003</v>
      </c>
      <c r="X1466" s="110">
        <v>0.27171970000000001</v>
      </c>
      <c r="Y1466" s="110">
        <f t="shared" si="314"/>
        <v>0.18589903224912499</v>
      </c>
      <c r="Z1466" s="2">
        <v>0.1</v>
      </c>
      <c r="AA1466" s="2">
        <v>0.17499999999999999</v>
      </c>
      <c r="AB1466" s="2">
        <v>0.22500000000000001</v>
      </c>
      <c r="AC1466" s="110">
        <v>0.30440624999999999</v>
      </c>
      <c r="AD1466" s="44">
        <f t="shared" si="315"/>
        <v>14.047127661605282</v>
      </c>
      <c r="AE1466" s="44">
        <f t="shared" si="316"/>
        <v>18.001958111324882</v>
      </c>
      <c r="AF1466" s="44">
        <f t="shared" si="317"/>
        <v>14.23206428754132</v>
      </c>
      <c r="AG1466" s="44">
        <f t="shared" si="318"/>
        <v>27.521360619334342</v>
      </c>
      <c r="AH1466" s="44">
        <f t="shared" si="319"/>
        <v>41.753424906875665</v>
      </c>
      <c r="AI1466" s="44">
        <v>53.363055555999999</v>
      </c>
      <c r="AJ1466" s="111">
        <f t="shared" si="320"/>
        <v>0.78244066933271816</v>
      </c>
      <c r="AK1466" s="2">
        <f t="shared" si="321"/>
        <v>5847</v>
      </c>
    </row>
    <row r="1467" spans="1:37">
      <c r="A1467" s="2">
        <v>83</v>
      </c>
      <c r="B1467" s="2" t="s">
        <v>430</v>
      </c>
      <c r="C1467" s="2" t="s">
        <v>16</v>
      </c>
      <c r="D1467" s="2" t="s">
        <v>421</v>
      </c>
      <c r="E1467" s="2" t="s">
        <v>1100</v>
      </c>
      <c r="F1467" s="2" t="s">
        <v>64</v>
      </c>
      <c r="H1467" s="2" t="s">
        <v>878</v>
      </c>
      <c r="I1467" s="2">
        <v>15350</v>
      </c>
      <c r="J1467" s="2">
        <v>10949</v>
      </c>
      <c r="K1467" s="110">
        <f t="shared" si="308"/>
        <v>0.71328990228013034</v>
      </c>
      <c r="L1467" s="44">
        <f t="shared" si="309"/>
        <v>14.418866914985001</v>
      </c>
      <c r="M1467" s="44">
        <f t="shared" si="310"/>
        <v>12.881176489909999</v>
      </c>
      <c r="N1467" s="44">
        <f t="shared" si="311"/>
        <v>13.608670203559999</v>
      </c>
      <c r="O1467" s="44">
        <f t="shared" si="312"/>
        <v>13.83628644629</v>
      </c>
      <c r="P1467" s="2">
        <v>581026</v>
      </c>
      <c r="Q1467" s="2">
        <v>111.327844724</v>
      </c>
      <c r="R1467" s="111">
        <v>0.26338235300000001</v>
      </c>
      <c r="S1467" s="111">
        <v>0.235294118</v>
      </c>
      <c r="T1467" s="111">
        <v>0.248582888</v>
      </c>
      <c r="U1467" s="111">
        <v>0.25274064200000002</v>
      </c>
      <c r="V1467" s="110">
        <f t="shared" si="313"/>
        <v>0.35758901172443003</v>
      </c>
      <c r="W1467" s="110">
        <v>0.35009374999999998</v>
      </c>
      <c r="X1467" s="110">
        <v>0.26904982500000002</v>
      </c>
      <c r="Y1467" s="110">
        <f t="shared" si="314"/>
        <v>0.20239571379475002</v>
      </c>
      <c r="Z1467" s="2">
        <v>0.1</v>
      </c>
      <c r="AA1467" s="2">
        <v>0.17499999999999999</v>
      </c>
      <c r="AB1467" s="2">
        <v>0.22500000000000001</v>
      </c>
      <c r="AC1467" s="110">
        <v>0.31237500000000001</v>
      </c>
      <c r="AD1467" s="44">
        <f t="shared" si="315"/>
        <v>12.630927417526863</v>
      </c>
      <c r="AE1467" s="44">
        <f t="shared" si="316"/>
        <v>19.746843559032026</v>
      </c>
      <c r="AF1467" s="44">
        <f t="shared" si="317"/>
        <v>26.822688971216756</v>
      </c>
      <c r="AG1467" s="44">
        <f t="shared" si="318"/>
        <v>37.861683413060184</v>
      </c>
      <c r="AH1467" s="44">
        <f t="shared" si="319"/>
        <v>64.684372384276941</v>
      </c>
      <c r="AI1467" s="44">
        <v>53.363055555999999</v>
      </c>
      <c r="AJ1467" s="111">
        <f t="shared" si="320"/>
        <v>1.2121564575026289</v>
      </c>
      <c r="AK1467" s="2">
        <f t="shared" si="321"/>
        <v>9148</v>
      </c>
    </row>
    <row r="1468" spans="1:37">
      <c r="A1468" s="2">
        <v>132</v>
      </c>
      <c r="B1468" s="2" t="s">
        <v>187</v>
      </c>
      <c r="C1468" s="2" t="s">
        <v>15</v>
      </c>
      <c r="D1468" s="2" t="s">
        <v>432</v>
      </c>
      <c r="E1468" s="2" t="s">
        <v>1100</v>
      </c>
      <c r="F1468" s="2" t="s">
        <v>64</v>
      </c>
      <c r="H1468" s="2" t="s">
        <v>878</v>
      </c>
      <c r="I1468" s="2">
        <v>6896</v>
      </c>
      <c r="J1468" s="2">
        <v>1361</v>
      </c>
      <c r="K1468" s="110">
        <f t="shared" si="308"/>
        <v>0.19736078886310904</v>
      </c>
      <c r="L1468" s="44">
        <f t="shared" si="309"/>
        <v>0</v>
      </c>
      <c r="M1468" s="44">
        <f t="shared" si="310"/>
        <v>4.8902598040549998</v>
      </c>
      <c r="N1468" s="44">
        <f t="shared" si="311"/>
        <v>1.9147401959450003</v>
      </c>
      <c r="O1468" s="44">
        <f t="shared" si="312"/>
        <v>0</v>
      </c>
      <c r="P1468" s="2">
        <v>2993948</v>
      </c>
      <c r="Q1468" s="2">
        <v>1.260527212</v>
      </c>
      <c r="R1468" s="111">
        <v>0</v>
      </c>
      <c r="S1468" s="111">
        <v>0.71862745100000003</v>
      </c>
      <c r="T1468" s="111">
        <v>0.28137254900000003</v>
      </c>
      <c r="U1468" s="111">
        <v>0</v>
      </c>
      <c r="V1468" s="110">
        <f t="shared" si="313"/>
        <v>5.5531908235063807E-2</v>
      </c>
      <c r="W1468" s="110">
        <v>0.22950000000000001</v>
      </c>
      <c r="X1468" s="110">
        <v>0.22500000000000001</v>
      </c>
      <c r="Y1468" s="110">
        <f t="shared" si="314"/>
        <v>0.18906862745</v>
      </c>
      <c r="Z1468" s="2" t="s">
        <v>532</v>
      </c>
      <c r="AA1468" s="2">
        <v>0.17499999999999999</v>
      </c>
      <c r="AB1468" s="2">
        <v>0.22500000000000001</v>
      </c>
      <c r="AC1468" s="110"/>
      <c r="AD1468" s="44">
        <f t="shared" si="315"/>
        <v>0</v>
      </c>
      <c r="AE1468" s="44">
        <f t="shared" si="316"/>
        <v>7.4967682796163144</v>
      </c>
      <c r="AF1468" s="44">
        <f t="shared" si="317"/>
        <v>3.7739529262075959</v>
      </c>
      <c r="AG1468" s="44">
        <f t="shared" si="318"/>
        <v>0</v>
      </c>
      <c r="AH1468" s="44">
        <f t="shared" si="319"/>
        <v>3.7739529262075959</v>
      </c>
      <c r="AI1468" s="44">
        <v>37.118055556000002</v>
      </c>
      <c r="AJ1468" s="111">
        <f t="shared" si="320"/>
        <v>0.10167431643917429</v>
      </c>
      <c r="AK1468" s="2">
        <f t="shared" si="321"/>
        <v>638</v>
      </c>
    </row>
    <row r="1469" spans="1:37">
      <c r="A1469" s="2">
        <v>133</v>
      </c>
      <c r="B1469" s="2" t="s">
        <v>188</v>
      </c>
      <c r="C1469" s="2" t="s">
        <v>15</v>
      </c>
      <c r="D1469" s="2" t="s">
        <v>432</v>
      </c>
      <c r="E1469" s="2" t="s">
        <v>1100</v>
      </c>
      <c r="F1469" s="2" t="s">
        <v>64</v>
      </c>
      <c r="H1469" s="2" t="s">
        <v>878</v>
      </c>
      <c r="I1469" s="2">
        <v>11118</v>
      </c>
      <c r="J1469" s="2">
        <v>2636</v>
      </c>
      <c r="K1469" s="110">
        <f t="shared" si="308"/>
        <v>0.2370930023385501</v>
      </c>
      <c r="L1469" s="44">
        <f t="shared" si="309"/>
        <v>0</v>
      </c>
      <c r="M1469" s="44">
        <f t="shared" si="310"/>
        <v>0</v>
      </c>
      <c r="N1469" s="44">
        <f t="shared" si="311"/>
        <v>9.416299469540002</v>
      </c>
      <c r="O1469" s="44">
        <f t="shared" si="312"/>
        <v>3.7637005304600004</v>
      </c>
      <c r="P1469" s="2">
        <v>1060703</v>
      </c>
      <c r="Q1469" s="2">
        <v>25.687799169000002</v>
      </c>
      <c r="R1469" s="111">
        <v>0</v>
      </c>
      <c r="S1469" s="111">
        <v>0</v>
      </c>
      <c r="T1469" s="111">
        <v>0.714438503</v>
      </c>
      <c r="U1469" s="111">
        <v>0.285561497</v>
      </c>
      <c r="V1469" s="110">
        <f t="shared" si="313"/>
        <v>0.2370930023385501</v>
      </c>
      <c r="W1469" s="110">
        <v>0.27199999999999996</v>
      </c>
      <c r="X1469" s="110">
        <v>0.235994118</v>
      </c>
      <c r="Y1469" s="110">
        <f t="shared" si="314"/>
        <v>0.23599411763450001</v>
      </c>
      <c r="Z1469" s="2" t="s">
        <v>532</v>
      </c>
      <c r="AA1469" s="2" t="s">
        <v>532</v>
      </c>
      <c r="AB1469" s="2">
        <v>0.22500000000000001</v>
      </c>
      <c r="AC1469" s="110">
        <v>0.26350000000000001</v>
      </c>
      <c r="AD1469" s="44">
        <f t="shared" si="315"/>
        <v>0</v>
      </c>
      <c r="AE1469" s="44">
        <f t="shared" si="316"/>
        <v>0</v>
      </c>
      <c r="AF1469" s="44">
        <f t="shared" si="317"/>
        <v>18.559526254463343</v>
      </c>
      <c r="AG1469" s="44">
        <f t="shared" si="318"/>
        <v>8.6875993864396008</v>
      </c>
      <c r="AH1469" s="44">
        <f t="shared" si="319"/>
        <v>27.247125640902944</v>
      </c>
      <c r="AI1469" s="44">
        <v>37.118055556000002</v>
      </c>
      <c r="AJ1469" s="111">
        <f t="shared" si="320"/>
        <v>0.73406662156090619</v>
      </c>
      <c r="AK1469" s="2">
        <f t="shared" si="321"/>
        <v>4393</v>
      </c>
    </row>
    <row r="1470" spans="1:37">
      <c r="A1470" s="2">
        <v>134</v>
      </c>
      <c r="B1470" s="2" t="s">
        <v>189</v>
      </c>
      <c r="C1470" s="2" t="s">
        <v>15</v>
      </c>
      <c r="D1470" s="2" t="s">
        <v>432</v>
      </c>
      <c r="E1470" s="2" t="s">
        <v>1100</v>
      </c>
      <c r="F1470" s="2" t="s">
        <v>64</v>
      </c>
      <c r="H1470" s="2" t="s">
        <v>878</v>
      </c>
      <c r="I1470" s="2">
        <v>11327</v>
      </c>
      <c r="J1470" s="2">
        <v>2102</v>
      </c>
      <c r="K1470" s="110">
        <f t="shared" si="308"/>
        <v>0.18557429151584709</v>
      </c>
      <c r="L1470" s="44">
        <f t="shared" si="309"/>
        <v>0</v>
      </c>
      <c r="M1470" s="44">
        <f t="shared" si="310"/>
        <v>0.17637889357000003</v>
      </c>
      <c r="N1470" s="44">
        <f t="shared" si="311"/>
        <v>4.3640138356299998</v>
      </c>
      <c r="O1470" s="44">
        <f t="shared" si="312"/>
        <v>5.969607270800001</v>
      </c>
      <c r="P1470" s="2">
        <v>983933</v>
      </c>
      <c r="Q1470" s="2">
        <v>23.028689500999999</v>
      </c>
      <c r="R1470" s="111">
        <v>0</v>
      </c>
      <c r="S1470" s="111">
        <v>1.6782007000000002E-2</v>
      </c>
      <c r="T1470" s="111">
        <v>0.41522491299999997</v>
      </c>
      <c r="U1470" s="111">
        <v>0.56799308000000004</v>
      </c>
      <c r="V1470" s="110">
        <f t="shared" si="313"/>
        <v>0.18245998245660811</v>
      </c>
      <c r="W1470" s="110">
        <v>0.28581250000000002</v>
      </c>
      <c r="X1470" s="110">
        <v>0.25030994899999998</v>
      </c>
      <c r="Y1470" s="110">
        <f t="shared" si="314"/>
        <v>0.24904609646750003</v>
      </c>
      <c r="Z1470" s="2" t="s">
        <v>532</v>
      </c>
      <c r="AA1470" s="2">
        <v>0.17499999999999999</v>
      </c>
      <c r="AB1470" s="2">
        <v>0.22500000000000001</v>
      </c>
      <c r="AC1470" s="110">
        <v>0.26881250000000001</v>
      </c>
      <c r="AD1470" s="44">
        <f t="shared" si="315"/>
        <v>0</v>
      </c>
      <c r="AE1470" s="44">
        <f t="shared" si="316"/>
        <v>0.27038884384280998</v>
      </c>
      <c r="AF1470" s="44">
        <f t="shared" si="317"/>
        <v>8.60147127002673</v>
      </c>
      <c r="AG1470" s="44">
        <f t="shared" si="318"/>
        <v>14.057216277261665</v>
      </c>
      <c r="AH1470" s="44">
        <f t="shared" si="319"/>
        <v>22.658687547288395</v>
      </c>
      <c r="AI1470" s="44">
        <v>37.118055556000002</v>
      </c>
      <c r="AJ1470" s="111">
        <f t="shared" si="320"/>
        <v>0.61044920613104958</v>
      </c>
      <c r="AK1470" s="2">
        <f t="shared" si="321"/>
        <v>3445</v>
      </c>
    </row>
    <row r="1471" spans="1:37">
      <c r="A1471" s="2">
        <v>135</v>
      </c>
      <c r="B1471" s="2" t="s">
        <v>190</v>
      </c>
      <c r="C1471" s="2" t="s">
        <v>15</v>
      </c>
      <c r="D1471" s="2" t="s">
        <v>432</v>
      </c>
      <c r="E1471" s="2" t="s">
        <v>1100</v>
      </c>
      <c r="F1471" s="2" t="s">
        <v>64</v>
      </c>
      <c r="H1471" s="2" t="s">
        <v>878</v>
      </c>
      <c r="I1471" s="2">
        <v>14203</v>
      </c>
      <c r="J1471" s="2">
        <v>3923</v>
      </c>
      <c r="K1471" s="110">
        <f t="shared" si="308"/>
        <v>0.27620925156657045</v>
      </c>
      <c r="L1471" s="44">
        <f t="shared" si="309"/>
        <v>0</v>
      </c>
      <c r="M1471" s="44">
        <f t="shared" si="310"/>
        <v>2.1765307517050001</v>
      </c>
      <c r="N1471" s="44">
        <f t="shared" si="311"/>
        <v>14.470979352819999</v>
      </c>
      <c r="O1471" s="44">
        <f t="shared" si="312"/>
        <v>2.967489895475</v>
      </c>
      <c r="P1471" s="2">
        <v>900868</v>
      </c>
      <c r="Q1471" s="2">
        <v>39.126430208999999</v>
      </c>
      <c r="R1471" s="111">
        <v>0</v>
      </c>
      <c r="S1471" s="111">
        <v>0.110962567</v>
      </c>
      <c r="T1471" s="111">
        <v>0.737750668</v>
      </c>
      <c r="U1471" s="111">
        <v>0.15128676499999999</v>
      </c>
      <c r="V1471" s="110">
        <f t="shared" si="313"/>
        <v>0.24556036398359499</v>
      </c>
      <c r="W1471" s="110">
        <v>0.25871875</v>
      </c>
      <c r="X1471" s="110">
        <v>0.230737892</v>
      </c>
      <c r="Y1471" s="110">
        <f t="shared" si="314"/>
        <v>0.22455307225734372</v>
      </c>
      <c r="Z1471" s="2" t="s">
        <v>532</v>
      </c>
      <c r="AA1471" s="2">
        <v>0.17499999999999999</v>
      </c>
      <c r="AB1471" s="2">
        <v>0.22500000000000001</v>
      </c>
      <c r="AC1471" s="110">
        <v>0.25871875</v>
      </c>
      <c r="AD1471" s="44">
        <f t="shared" si="315"/>
        <v>0</v>
      </c>
      <c r="AE1471" s="44">
        <f t="shared" si="316"/>
        <v>3.3366216423637649</v>
      </c>
      <c r="AF1471" s="44">
        <f t="shared" si="317"/>
        <v>28.522300304408223</v>
      </c>
      <c r="AG1471" s="44">
        <f t="shared" si="318"/>
        <v>6.7254486212195221</v>
      </c>
      <c r="AH1471" s="44">
        <f t="shared" si="319"/>
        <v>35.247748925627747</v>
      </c>
      <c r="AI1471" s="44">
        <v>37.118055556000002</v>
      </c>
      <c r="AJ1471" s="111">
        <f t="shared" si="320"/>
        <v>0.94961194485119182</v>
      </c>
      <c r="AK1471" s="2">
        <f t="shared" si="321"/>
        <v>5813</v>
      </c>
    </row>
    <row r="1472" spans="1:37">
      <c r="A1472" s="2">
        <v>136</v>
      </c>
      <c r="B1472" s="2" t="s">
        <v>191</v>
      </c>
      <c r="C1472" s="2" t="s">
        <v>15</v>
      </c>
      <c r="D1472" s="2" t="s">
        <v>432</v>
      </c>
      <c r="E1472" s="2" t="s">
        <v>1100</v>
      </c>
      <c r="F1472" s="2" t="s">
        <v>64</v>
      </c>
      <c r="H1472" s="2" t="s">
        <v>878</v>
      </c>
      <c r="I1472" s="2">
        <v>13432</v>
      </c>
      <c r="J1472" s="2">
        <v>3383</v>
      </c>
      <c r="K1472" s="110">
        <f t="shared" si="308"/>
        <v>0.25186122692078616</v>
      </c>
      <c r="L1472" s="44">
        <f t="shared" si="309"/>
        <v>7.8024583366500009</v>
      </c>
      <c r="M1472" s="44">
        <f t="shared" si="310"/>
        <v>9.1125416633500009</v>
      </c>
      <c r="N1472" s="44">
        <f t="shared" si="311"/>
        <v>0</v>
      </c>
      <c r="O1472" s="44">
        <f t="shared" si="312"/>
        <v>0</v>
      </c>
      <c r="P1472" s="2">
        <v>1153714</v>
      </c>
      <c r="Q1472" s="2">
        <v>0</v>
      </c>
      <c r="R1472" s="111">
        <v>0.46127451000000003</v>
      </c>
      <c r="S1472" s="111">
        <v>0.53872549000000003</v>
      </c>
      <c r="T1472" s="111">
        <v>0</v>
      </c>
      <c r="U1472" s="111">
        <v>0</v>
      </c>
      <c r="V1472" s="110">
        <f t="shared" si="313"/>
        <v>0</v>
      </c>
      <c r="W1472" s="110">
        <v>0.18434374999999997</v>
      </c>
      <c r="X1472" s="110"/>
      <c r="Y1472" s="110">
        <f t="shared" si="314"/>
        <v>0.14040441175000001</v>
      </c>
      <c r="Z1472" s="2">
        <v>0.1</v>
      </c>
      <c r="AA1472" s="2">
        <v>0.17499999999999999</v>
      </c>
      <c r="AB1472" s="2" t="s">
        <v>532</v>
      </c>
      <c r="AC1472" s="110"/>
      <c r="AD1472" s="44">
        <f t="shared" si="315"/>
        <v>6.8349535029054014</v>
      </c>
      <c r="AE1472" s="44">
        <f t="shared" si="316"/>
        <v>13.969526369915551</v>
      </c>
      <c r="AF1472" s="44">
        <f t="shared" si="317"/>
        <v>0</v>
      </c>
      <c r="AG1472" s="44">
        <f t="shared" si="318"/>
        <v>0</v>
      </c>
      <c r="AH1472" s="44">
        <f t="shared" si="319"/>
        <v>0</v>
      </c>
      <c r="AI1472" s="44">
        <v>37.118055556000002</v>
      </c>
      <c r="AJ1472" s="111">
        <f t="shared" si="320"/>
        <v>0</v>
      </c>
      <c r="AK1472" s="2">
        <f t="shared" si="321"/>
        <v>0</v>
      </c>
    </row>
    <row r="1473" spans="1:37">
      <c r="A1473" s="2">
        <v>137</v>
      </c>
      <c r="B1473" s="2" t="s">
        <v>192</v>
      </c>
      <c r="C1473" s="2" t="s">
        <v>15</v>
      </c>
      <c r="D1473" s="2" t="s">
        <v>432</v>
      </c>
      <c r="E1473" s="2" t="s">
        <v>1100</v>
      </c>
      <c r="F1473" s="2" t="s">
        <v>64</v>
      </c>
      <c r="H1473" s="2" t="s">
        <v>878</v>
      </c>
      <c r="I1473" s="2">
        <v>17693</v>
      </c>
      <c r="J1473" s="2">
        <v>7342</v>
      </c>
      <c r="K1473" s="110">
        <f t="shared" si="308"/>
        <v>0.41496637088113941</v>
      </c>
      <c r="L1473" s="44">
        <f t="shared" si="309"/>
        <v>3.8869411786299999</v>
      </c>
      <c r="M1473" s="44">
        <f t="shared" si="310"/>
        <v>32.823058821370005</v>
      </c>
      <c r="N1473" s="44">
        <f t="shared" si="311"/>
        <v>0</v>
      </c>
      <c r="O1473" s="44">
        <f t="shared" si="312"/>
        <v>0</v>
      </c>
      <c r="P1473" s="2">
        <v>1474383</v>
      </c>
      <c r="Q1473" s="2">
        <v>0</v>
      </c>
      <c r="R1473" s="111">
        <v>0.105882353</v>
      </c>
      <c r="S1473" s="111">
        <v>0.89411764699999996</v>
      </c>
      <c r="T1473" s="111">
        <v>0</v>
      </c>
      <c r="U1473" s="111">
        <v>0</v>
      </c>
      <c r="V1473" s="110">
        <f t="shared" si="313"/>
        <v>0</v>
      </c>
      <c r="W1473" s="110">
        <v>0.18965625</v>
      </c>
      <c r="X1473" s="110"/>
      <c r="Y1473" s="110">
        <f t="shared" si="314"/>
        <v>0.16705882352499998</v>
      </c>
      <c r="Z1473" s="2">
        <v>0.1</v>
      </c>
      <c r="AA1473" s="2">
        <v>0.17499999999999999</v>
      </c>
      <c r="AB1473" s="2" t="s">
        <v>532</v>
      </c>
      <c r="AC1473" s="110"/>
      <c r="AD1473" s="44">
        <f t="shared" si="315"/>
        <v>3.4049604724798801</v>
      </c>
      <c r="AE1473" s="44">
        <f t="shared" si="316"/>
        <v>50.317749173160216</v>
      </c>
      <c r="AF1473" s="44">
        <f t="shared" si="317"/>
        <v>0</v>
      </c>
      <c r="AG1473" s="44">
        <f t="shared" si="318"/>
        <v>0</v>
      </c>
      <c r="AH1473" s="44">
        <f t="shared" si="319"/>
        <v>0</v>
      </c>
      <c r="AI1473" s="44">
        <v>37.118055556000002</v>
      </c>
      <c r="AJ1473" s="111">
        <f t="shared" si="320"/>
        <v>0</v>
      </c>
      <c r="AK1473" s="2">
        <f t="shared" si="321"/>
        <v>0</v>
      </c>
    </row>
    <row r="1474" spans="1:37">
      <c r="A1474" s="2">
        <v>138</v>
      </c>
      <c r="B1474" s="2" t="s">
        <v>193</v>
      </c>
      <c r="C1474" s="2" t="s">
        <v>15</v>
      </c>
      <c r="D1474" s="2" t="s">
        <v>432</v>
      </c>
      <c r="E1474" s="2" t="s">
        <v>1100</v>
      </c>
      <c r="F1474" s="2" t="s">
        <v>64</v>
      </c>
      <c r="H1474" s="2" t="s">
        <v>878</v>
      </c>
      <c r="I1474" s="2">
        <v>18307</v>
      </c>
      <c r="J1474" s="2">
        <v>8161</v>
      </c>
      <c r="K1474" s="110">
        <f t="shared" si="308"/>
        <v>0.44578576500792044</v>
      </c>
      <c r="L1474" s="44">
        <f t="shared" si="309"/>
        <v>0</v>
      </c>
      <c r="M1474" s="44">
        <f t="shared" si="310"/>
        <v>30.594518113579998</v>
      </c>
      <c r="N1474" s="44">
        <f t="shared" si="311"/>
        <v>10.210481886419998</v>
      </c>
      <c r="O1474" s="44">
        <f t="shared" si="312"/>
        <v>0</v>
      </c>
      <c r="P1474" s="2">
        <v>1262936</v>
      </c>
      <c r="Q1474" s="2">
        <v>15.93497994</v>
      </c>
      <c r="R1474" s="111">
        <v>0</v>
      </c>
      <c r="S1474" s="111">
        <v>0.74977375599999996</v>
      </c>
      <c r="T1474" s="111">
        <v>0.25022624399999999</v>
      </c>
      <c r="U1474" s="111">
        <v>0</v>
      </c>
      <c r="V1474" s="110">
        <f t="shared" si="313"/>
        <v>0.11154729760659855</v>
      </c>
      <c r="W1474" s="110">
        <v>0.22500000000000001</v>
      </c>
      <c r="X1474" s="110">
        <v>0.22500000000000001</v>
      </c>
      <c r="Y1474" s="110">
        <f t="shared" si="314"/>
        <v>0.1875113122</v>
      </c>
      <c r="Z1474" s="2" t="s">
        <v>532</v>
      </c>
      <c r="AA1474" s="2">
        <v>0.17499999999999999</v>
      </c>
      <c r="AB1474" s="2">
        <v>0.22500000000000001</v>
      </c>
      <c r="AC1474" s="110"/>
      <c r="AD1474" s="44">
        <f t="shared" si="315"/>
        <v>0</v>
      </c>
      <c r="AE1474" s="44">
        <f t="shared" si="316"/>
        <v>46.901396268118134</v>
      </c>
      <c r="AF1474" s="44">
        <f t="shared" si="317"/>
        <v>20.124859798133816</v>
      </c>
      <c r="AG1474" s="44">
        <f t="shared" si="318"/>
        <v>0</v>
      </c>
      <c r="AH1474" s="44">
        <f t="shared" si="319"/>
        <v>20.124859798133816</v>
      </c>
      <c r="AI1474" s="44">
        <v>37.118055556000002</v>
      </c>
      <c r="AJ1474" s="111">
        <f t="shared" si="320"/>
        <v>0.54218518445211772</v>
      </c>
      <c r="AK1474" s="2">
        <f t="shared" si="321"/>
        <v>3403</v>
      </c>
    </row>
    <row r="1475" spans="1:37">
      <c r="A1475" s="2">
        <v>139</v>
      </c>
      <c r="B1475" s="2" t="s">
        <v>194</v>
      </c>
      <c r="C1475" s="2" t="s">
        <v>14</v>
      </c>
      <c r="D1475" s="2" t="s">
        <v>434</v>
      </c>
      <c r="E1475" s="2" t="s">
        <v>1100</v>
      </c>
      <c r="F1475" s="2" t="s">
        <v>64</v>
      </c>
      <c r="H1475" s="2" t="s">
        <v>878</v>
      </c>
      <c r="I1475" s="2">
        <v>32931</v>
      </c>
      <c r="J1475" s="2">
        <v>14328</v>
      </c>
      <c r="K1475" s="110">
        <f t="shared" si="308"/>
        <v>0.43509155506969116</v>
      </c>
      <c r="L1475" s="44">
        <f t="shared" si="309"/>
        <v>0</v>
      </c>
      <c r="M1475" s="44">
        <f t="shared" si="310"/>
        <v>0</v>
      </c>
      <c r="N1475" s="44">
        <f t="shared" si="311"/>
        <v>0</v>
      </c>
      <c r="O1475" s="44">
        <f t="shared" si="312"/>
        <v>71.64</v>
      </c>
      <c r="P1475" s="2">
        <v>1250094</v>
      </c>
      <c r="Q1475" s="2">
        <v>223.78433207</v>
      </c>
      <c r="R1475" s="111">
        <v>0</v>
      </c>
      <c r="S1475" s="111">
        <v>0</v>
      </c>
      <c r="T1475" s="111">
        <v>0</v>
      </c>
      <c r="U1475" s="111">
        <v>1</v>
      </c>
      <c r="V1475" s="110">
        <f t="shared" si="313"/>
        <v>0.43509155506969116</v>
      </c>
      <c r="W1475" s="110">
        <v>0.50256250000000002</v>
      </c>
      <c r="X1475" s="110">
        <v>0.44577187499999998</v>
      </c>
      <c r="Y1475" s="110">
        <f t="shared" si="314"/>
        <v>0.44577187499999998</v>
      </c>
      <c r="Z1475" s="2" t="s">
        <v>532</v>
      </c>
      <c r="AA1475" s="2" t="s">
        <v>532</v>
      </c>
      <c r="AB1475" s="2" t="s">
        <v>532</v>
      </c>
      <c r="AC1475" s="110">
        <v>0.44577187499999998</v>
      </c>
      <c r="AD1475" s="44">
        <f t="shared" si="315"/>
        <v>0</v>
      </c>
      <c r="AE1475" s="44">
        <f t="shared" si="316"/>
        <v>0</v>
      </c>
      <c r="AF1475" s="44">
        <f t="shared" si="317"/>
        <v>0</v>
      </c>
      <c r="AG1475" s="44">
        <f t="shared" si="318"/>
        <v>279.751450815</v>
      </c>
      <c r="AH1475" s="44">
        <f t="shared" si="319"/>
        <v>279.751450815</v>
      </c>
      <c r="AI1475" s="44">
        <v>25.573888888999999</v>
      </c>
      <c r="AJ1475" s="111">
        <f t="shared" si="320"/>
        <v>10.938948394951714</v>
      </c>
      <c r="AK1475" s="2">
        <f t="shared" si="321"/>
        <v>23880</v>
      </c>
    </row>
    <row r="1476" spans="1:37">
      <c r="A1476" s="2">
        <v>140</v>
      </c>
      <c r="B1476" s="2" t="s">
        <v>195</v>
      </c>
      <c r="C1476" s="2" t="s">
        <v>14</v>
      </c>
      <c r="D1476" s="2" t="s">
        <v>434</v>
      </c>
      <c r="E1476" s="2" t="s">
        <v>1100</v>
      </c>
      <c r="F1476" s="2" t="s">
        <v>64</v>
      </c>
      <c r="H1476" s="2" t="s">
        <v>878</v>
      </c>
      <c r="I1476" s="2">
        <v>36184</v>
      </c>
      <c r="J1476" s="2">
        <v>14972</v>
      </c>
      <c r="K1476" s="110">
        <f t="shared" si="308"/>
        <v>0.41377404377625471</v>
      </c>
      <c r="L1476" s="44">
        <f t="shared" si="309"/>
        <v>0</v>
      </c>
      <c r="M1476" s="44">
        <f t="shared" si="310"/>
        <v>0</v>
      </c>
      <c r="N1476" s="44">
        <f t="shared" si="311"/>
        <v>0</v>
      </c>
      <c r="O1476" s="44">
        <f t="shared" si="312"/>
        <v>74.86</v>
      </c>
      <c r="P1476" s="2">
        <v>3474626</v>
      </c>
      <c r="Q1476" s="2">
        <v>84.422245286000006</v>
      </c>
      <c r="R1476" s="111">
        <v>0</v>
      </c>
      <c r="S1476" s="111">
        <v>0</v>
      </c>
      <c r="T1476" s="111">
        <v>0</v>
      </c>
      <c r="U1476" s="111">
        <v>1</v>
      </c>
      <c r="V1476" s="110">
        <f t="shared" si="313"/>
        <v>0.41377404377625471</v>
      </c>
      <c r="W1476" s="110">
        <v>0.50840624999999995</v>
      </c>
      <c r="X1476" s="110">
        <v>0.4473125</v>
      </c>
      <c r="Y1476" s="110">
        <f t="shared" si="314"/>
        <v>0.4473125</v>
      </c>
      <c r="Z1476" s="2" t="s">
        <v>532</v>
      </c>
      <c r="AA1476" s="2" t="s">
        <v>532</v>
      </c>
      <c r="AB1476" s="2" t="s">
        <v>532</v>
      </c>
      <c r="AC1476" s="110">
        <v>0.4473125</v>
      </c>
      <c r="AD1476" s="44">
        <f t="shared" si="315"/>
        <v>0</v>
      </c>
      <c r="AE1476" s="44">
        <f t="shared" si="316"/>
        <v>0</v>
      </c>
      <c r="AF1476" s="44">
        <f t="shared" si="317"/>
        <v>0</v>
      </c>
      <c r="AG1476" s="44">
        <f t="shared" si="318"/>
        <v>293.33572844999998</v>
      </c>
      <c r="AH1476" s="44">
        <f t="shared" si="319"/>
        <v>293.33572844999998</v>
      </c>
      <c r="AI1476" s="44">
        <v>25.573888888999999</v>
      </c>
      <c r="AJ1476" s="111">
        <f t="shared" si="320"/>
        <v>11.470126022803335</v>
      </c>
      <c r="AK1476" s="2">
        <f t="shared" si="321"/>
        <v>24953</v>
      </c>
    </row>
    <row r="1477" spans="1:37">
      <c r="A1477" s="2">
        <v>141</v>
      </c>
      <c r="B1477" s="2" t="s">
        <v>196</v>
      </c>
      <c r="C1477" s="2" t="s">
        <v>13</v>
      </c>
      <c r="D1477" s="2" t="s">
        <v>435</v>
      </c>
      <c r="E1477" s="2" t="s">
        <v>1100</v>
      </c>
      <c r="F1477" s="2" t="s">
        <v>64</v>
      </c>
      <c r="H1477" s="2" t="s">
        <v>878</v>
      </c>
      <c r="I1477" s="2">
        <v>25378</v>
      </c>
      <c r="J1477" s="2">
        <v>10198</v>
      </c>
      <c r="K1477" s="110">
        <f t="shared" si="308"/>
        <v>0.40184411695169042</v>
      </c>
      <c r="L1477" s="44">
        <f t="shared" si="309"/>
        <v>37.219171288040002</v>
      </c>
      <c r="M1477" s="44">
        <f t="shared" si="310"/>
        <v>4.6905340500699992</v>
      </c>
      <c r="N1477" s="44">
        <f t="shared" si="311"/>
        <v>2.2637070158299997</v>
      </c>
      <c r="O1477" s="44">
        <f t="shared" si="312"/>
        <v>6.8165876970499992</v>
      </c>
      <c r="P1477" s="2">
        <v>4404246</v>
      </c>
      <c r="Q1477" s="2">
        <v>2.674960864</v>
      </c>
      <c r="R1477" s="111">
        <v>0.72993079599999999</v>
      </c>
      <c r="S1477" s="111">
        <v>9.1989293E-2</v>
      </c>
      <c r="T1477" s="111">
        <v>4.4395116999999998E-2</v>
      </c>
      <c r="U1477" s="111">
        <v>0.133684795</v>
      </c>
      <c r="V1477" s="110">
        <f t="shared" si="313"/>
        <v>7.1560364984474739E-2</v>
      </c>
      <c r="W1477" s="110">
        <v>0.28793750000000001</v>
      </c>
      <c r="X1477" s="110">
        <v>0.27224725399999999</v>
      </c>
      <c r="Y1477" s="110">
        <f t="shared" si="314"/>
        <v>0.1375729728603125</v>
      </c>
      <c r="Z1477" s="2">
        <v>0.1</v>
      </c>
      <c r="AA1477" s="2">
        <v>0.17499999999999999</v>
      </c>
      <c r="AB1477" s="2">
        <v>0.22500000000000001</v>
      </c>
      <c r="AC1477" s="110">
        <v>0.28793750000000001</v>
      </c>
      <c r="AD1477" s="44">
        <f t="shared" si="315"/>
        <v>32.603994048323045</v>
      </c>
      <c r="AE1477" s="44">
        <f t="shared" si="316"/>
        <v>7.1905886987573089</v>
      </c>
      <c r="AF1477" s="44">
        <f t="shared" si="317"/>
        <v>4.4617665282009291</v>
      </c>
      <c r="AG1477" s="44">
        <f t="shared" si="318"/>
        <v>17.193700687369368</v>
      </c>
      <c r="AH1477" s="44">
        <f t="shared" si="319"/>
        <v>21.655467215570297</v>
      </c>
      <c r="AI1477" s="44">
        <v>286.02694444399998</v>
      </c>
      <c r="AJ1477" s="111">
        <f t="shared" si="320"/>
        <v>7.5711283975940707E-2</v>
      </c>
      <c r="AK1477" s="2">
        <f t="shared" si="321"/>
        <v>3027</v>
      </c>
    </row>
    <row r="1478" spans="1:37">
      <c r="A1478" s="2">
        <v>142</v>
      </c>
      <c r="B1478" s="2" t="s">
        <v>197</v>
      </c>
      <c r="C1478" s="2" t="s">
        <v>13</v>
      </c>
      <c r="D1478" s="2" t="s">
        <v>435</v>
      </c>
      <c r="E1478" s="2" t="s">
        <v>1100</v>
      </c>
      <c r="F1478" s="2" t="s">
        <v>64</v>
      </c>
      <c r="H1478" s="2" t="s">
        <v>878</v>
      </c>
      <c r="I1478" s="2">
        <v>3259</v>
      </c>
      <c r="J1478" s="2">
        <v>695</v>
      </c>
      <c r="K1478" s="110">
        <f t="shared" si="308"/>
        <v>0.21325559987726297</v>
      </c>
      <c r="L1478" s="44">
        <f t="shared" si="309"/>
        <v>1.3363419134000001</v>
      </c>
      <c r="M1478" s="44">
        <f t="shared" si="310"/>
        <v>0.59810096287500003</v>
      </c>
      <c r="N1478" s="44">
        <f t="shared" si="311"/>
        <v>0.56000961484999989</v>
      </c>
      <c r="O1478" s="44">
        <f t="shared" si="312"/>
        <v>0.98054751235000004</v>
      </c>
      <c r="P1478" s="2">
        <v>127329</v>
      </c>
      <c r="Q1478" s="2">
        <v>24.645233838999999</v>
      </c>
      <c r="R1478" s="111">
        <v>0.38455882400000002</v>
      </c>
      <c r="S1478" s="111">
        <v>0.17211538500000001</v>
      </c>
      <c r="T1478" s="111">
        <v>0.16115384599999999</v>
      </c>
      <c r="U1478" s="111">
        <v>0.28217194600000001</v>
      </c>
      <c r="V1478" s="110">
        <f t="shared" si="313"/>
        <v>9.4541707714022705E-2</v>
      </c>
      <c r="W1478" s="110">
        <v>0.34318750000000003</v>
      </c>
      <c r="X1478" s="110">
        <v>0.279598813</v>
      </c>
      <c r="Y1478" s="110">
        <f t="shared" si="314"/>
        <v>0.19252944021781249</v>
      </c>
      <c r="Z1478" s="2">
        <v>0.1</v>
      </c>
      <c r="AA1478" s="2">
        <v>0.17499999999999999</v>
      </c>
      <c r="AB1478" s="2">
        <v>0.22500000000000001</v>
      </c>
      <c r="AC1478" s="110">
        <v>0.31078125000000001</v>
      </c>
      <c r="AD1478" s="44">
        <f t="shared" si="315"/>
        <v>1.1706355161384001</v>
      </c>
      <c r="AE1478" s="44">
        <f t="shared" si="316"/>
        <v>0.91688877608737507</v>
      </c>
      <c r="AF1478" s="44">
        <f t="shared" si="317"/>
        <v>1.1037789508693496</v>
      </c>
      <c r="AG1478" s="44">
        <f t="shared" si="318"/>
        <v>2.6694854465753055</v>
      </c>
      <c r="AH1478" s="44">
        <f t="shared" si="319"/>
        <v>3.7732643974446551</v>
      </c>
      <c r="AI1478" s="44">
        <v>286.02694444399998</v>
      </c>
      <c r="AJ1478" s="111">
        <f t="shared" si="320"/>
        <v>1.3191989323870874E-2</v>
      </c>
      <c r="AK1478" s="2">
        <f t="shared" si="321"/>
        <v>514</v>
      </c>
    </row>
    <row r="1479" spans="1:37">
      <c r="A1479" s="2">
        <v>143</v>
      </c>
      <c r="B1479" s="2" t="s">
        <v>198</v>
      </c>
      <c r="C1479" s="2" t="s">
        <v>13</v>
      </c>
      <c r="D1479" s="2" t="s">
        <v>435</v>
      </c>
      <c r="E1479" s="2" t="s">
        <v>1100</v>
      </c>
      <c r="F1479" s="2" t="s">
        <v>64</v>
      </c>
      <c r="H1479" s="2" t="s">
        <v>878</v>
      </c>
      <c r="I1479" s="2">
        <v>5358</v>
      </c>
      <c r="J1479" s="2">
        <v>562</v>
      </c>
      <c r="K1479" s="110">
        <f t="shared" ref="K1479:K1542" si="322">J1479/I1479</f>
        <v>0.10488988428518103</v>
      </c>
      <c r="L1479" s="44">
        <f t="shared" ref="L1479:L1542" si="323">R1479*$J1479*$D$2/1000</f>
        <v>1.7947635284200001</v>
      </c>
      <c r="M1479" s="44">
        <f t="shared" ref="M1479:M1542" si="324">S1479*$J1479*$D$2/1000</f>
        <v>0.41003960888999996</v>
      </c>
      <c r="N1479" s="44">
        <f t="shared" ref="N1479:N1542" si="325">T1479*$J1479*$D$2/1000</f>
        <v>0.21900969713999999</v>
      </c>
      <c r="O1479" s="44">
        <f t="shared" ref="O1479:O1542" si="326">U1479*$J1479*$D$2/1000</f>
        <v>0.38618716554999999</v>
      </c>
      <c r="P1479" s="2">
        <v>1571053</v>
      </c>
      <c r="Q1479" s="2">
        <v>0.447189795</v>
      </c>
      <c r="R1479" s="111">
        <v>0.638705882</v>
      </c>
      <c r="S1479" s="111">
        <v>0.145921569</v>
      </c>
      <c r="T1479" s="111">
        <v>7.7939393999999995E-2</v>
      </c>
      <c r="U1479" s="111">
        <v>0.137433155</v>
      </c>
      <c r="V1479" s="110">
        <f t="shared" ref="V1479:V1542" si="327">K1479*(T1479+U1479)</f>
        <v>2.2590401742814483E-2</v>
      </c>
      <c r="W1479" s="110">
        <v>0.27625</v>
      </c>
      <c r="X1479" s="110">
        <v>0.25770356100000003</v>
      </c>
      <c r="Y1479" s="110">
        <f t="shared" ref="Y1479:Y1542" si="328">SUMPRODUCT(R1479:U1479,Z1479:AC1479)</f>
        <v>0.14490913549375001</v>
      </c>
      <c r="Z1479" s="2">
        <v>0.1</v>
      </c>
      <c r="AA1479" s="2">
        <v>0.17499999999999999</v>
      </c>
      <c r="AB1479" s="2">
        <v>0.22500000000000001</v>
      </c>
      <c r="AC1479" s="110">
        <v>0.27625</v>
      </c>
      <c r="AD1479" s="44">
        <f t="shared" ref="AD1479:AD1542" si="329">IFERROR(L1479*Z1479*8760/1000,0)</f>
        <v>1.5722128508959203</v>
      </c>
      <c r="AE1479" s="44">
        <f t="shared" ref="AE1479:AE1542" si="330">IFERROR(M1479*AA1479*8760/1000,0)</f>
        <v>0.62859072042836983</v>
      </c>
      <c r="AF1479" s="44">
        <f t="shared" ref="AF1479:AF1542" si="331">IFERROR(N1479*AB1479*8760/1000,0)</f>
        <v>0.43166811306294001</v>
      </c>
      <c r="AG1479" s="44">
        <f t="shared" ref="AG1479:AG1542" si="332">IFERROR(O1479*AC1479*8760/1000,0)</f>
        <v>0.9345536312727224</v>
      </c>
      <c r="AH1479" s="44">
        <f t="shared" ref="AH1479:AH1542" si="333">AF1479+AG1479</f>
        <v>1.3662217443356623</v>
      </c>
      <c r="AI1479" s="44">
        <v>286.02694444399998</v>
      </c>
      <c r="AJ1479" s="111">
        <f t="shared" ref="AJ1479:AJ1542" si="334">AH1479/AI1479</f>
        <v>4.7765491009646791E-3</v>
      </c>
      <c r="AK1479" s="2">
        <f t="shared" ref="AK1479:AK1542" si="335">ROUND((O1479+N1479)/0.003,0)</f>
        <v>202</v>
      </c>
    </row>
    <row r="1480" spans="1:37">
      <c r="A1480" s="2">
        <v>144</v>
      </c>
      <c r="B1480" s="2" t="s">
        <v>199</v>
      </c>
      <c r="C1480" s="2" t="s">
        <v>13</v>
      </c>
      <c r="D1480" s="2" t="s">
        <v>435</v>
      </c>
      <c r="E1480" s="2" t="s">
        <v>1100</v>
      </c>
      <c r="F1480" s="2" t="s">
        <v>64</v>
      </c>
      <c r="H1480" s="2" t="s">
        <v>878</v>
      </c>
      <c r="I1480" s="2">
        <v>23844</v>
      </c>
      <c r="J1480" s="2">
        <v>8272</v>
      </c>
      <c r="K1480" s="110">
        <f t="shared" si="322"/>
        <v>0.34692165744002684</v>
      </c>
      <c r="L1480" s="44">
        <f t="shared" si="323"/>
        <v>34.36876976632</v>
      </c>
      <c r="M1480" s="44">
        <f t="shared" si="324"/>
        <v>2.7805042117599998</v>
      </c>
      <c r="N1480" s="44">
        <f t="shared" si="325"/>
        <v>4.2107260632800001</v>
      </c>
      <c r="O1480" s="44">
        <f t="shared" si="326"/>
        <v>0</v>
      </c>
      <c r="P1480" s="2">
        <v>10008349</v>
      </c>
      <c r="Q1480" s="2">
        <v>0.33071428899999999</v>
      </c>
      <c r="R1480" s="111">
        <v>0.83096638700000003</v>
      </c>
      <c r="S1480" s="111">
        <v>6.7226890999999997E-2</v>
      </c>
      <c r="T1480" s="111">
        <v>0.101806723</v>
      </c>
      <c r="U1480" s="111">
        <v>0</v>
      </c>
      <c r="V1480" s="110">
        <f t="shared" si="327"/>
        <v>3.5318957081697702E-2</v>
      </c>
      <c r="W1480" s="110">
        <v>0.22500000000000001</v>
      </c>
      <c r="X1480" s="110">
        <v>0.22500000000000001</v>
      </c>
      <c r="Y1480" s="110">
        <f t="shared" si="328"/>
        <v>0.1177678573</v>
      </c>
      <c r="Z1480" s="2">
        <v>0.1</v>
      </c>
      <c r="AA1480" s="2">
        <v>0.17499999999999999</v>
      </c>
      <c r="AB1480" s="2">
        <v>0.22500000000000001</v>
      </c>
      <c r="AC1480" s="110"/>
      <c r="AD1480" s="44">
        <f t="shared" si="329"/>
        <v>30.107042315296319</v>
      </c>
      <c r="AE1480" s="44">
        <f t="shared" si="330"/>
        <v>4.2625129566280791</v>
      </c>
      <c r="AF1480" s="44">
        <f t="shared" si="331"/>
        <v>8.2993410707248803</v>
      </c>
      <c r="AG1480" s="44">
        <f t="shared" si="332"/>
        <v>0</v>
      </c>
      <c r="AH1480" s="44">
        <f t="shared" si="333"/>
        <v>8.2993410707248803</v>
      </c>
      <c r="AI1480" s="44">
        <v>286.02694444399998</v>
      </c>
      <c r="AJ1480" s="111">
        <f t="shared" si="334"/>
        <v>2.9015941441662932E-2</v>
      </c>
      <c r="AK1480" s="2">
        <f t="shared" si="335"/>
        <v>1404</v>
      </c>
    </row>
    <row r="1481" spans="1:37">
      <c r="A1481" s="2">
        <v>145</v>
      </c>
      <c r="B1481" s="2" t="s">
        <v>200</v>
      </c>
      <c r="C1481" s="2" t="s">
        <v>13</v>
      </c>
      <c r="D1481" s="2" t="s">
        <v>435</v>
      </c>
      <c r="E1481" s="2" t="s">
        <v>1100</v>
      </c>
      <c r="F1481" s="2" t="s">
        <v>64</v>
      </c>
      <c r="H1481" s="2" t="s">
        <v>878</v>
      </c>
      <c r="I1481" s="2">
        <v>10792</v>
      </c>
      <c r="J1481" s="2">
        <v>3530</v>
      </c>
      <c r="K1481" s="110">
        <f t="shared" si="322"/>
        <v>0.32709414381022978</v>
      </c>
      <c r="L1481" s="44">
        <f t="shared" si="323"/>
        <v>6.8989675951499994</v>
      </c>
      <c r="M1481" s="44">
        <f t="shared" si="324"/>
        <v>6.2511687172500006</v>
      </c>
      <c r="N1481" s="44">
        <f t="shared" si="325"/>
        <v>2.11852948235</v>
      </c>
      <c r="O1481" s="44">
        <f t="shared" si="326"/>
        <v>2.3813342229000005</v>
      </c>
      <c r="P1481" s="2">
        <v>1326513</v>
      </c>
      <c r="Q1481" s="2">
        <v>3.4548124160000002</v>
      </c>
      <c r="R1481" s="111">
        <v>0.39087635100000001</v>
      </c>
      <c r="S1481" s="111">
        <v>0.35417386499999998</v>
      </c>
      <c r="T1481" s="111">
        <v>0.120029999</v>
      </c>
      <c r="U1481" s="111">
        <v>0.13491978600000001</v>
      </c>
      <c r="V1481" s="110">
        <f t="shared" si="327"/>
        <v>8.3392581639177163E-2</v>
      </c>
      <c r="W1481" s="110">
        <v>0.27040625000000001</v>
      </c>
      <c r="X1481" s="110">
        <v>0.249029052</v>
      </c>
      <c r="Y1481" s="110">
        <f t="shared" si="328"/>
        <v>0.16455796463306249</v>
      </c>
      <c r="Z1481" s="2">
        <v>0.1</v>
      </c>
      <c r="AA1481" s="2">
        <v>0.17499999999999999</v>
      </c>
      <c r="AB1481" s="2">
        <v>0.22500000000000001</v>
      </c>
      <c r="AC1481" s="110">
        <v>0.27040625000000001</v>
      </c>
      <c r="AD1481" s="44">
        <f t="shared" si="329"/>
        <v>6.0434956133514</v>
      </c>
      <c r="AE1481" s="44">
        <f t="shared" si="330"/>
        <v>9.5830416435442487</v>
      </c>
      <c r="AF1481" s="44">
        <f t="shared" si="331"/>
        <v>4.1756216097118504</v>
      </c>
      <c r="AG1481" s="44">
        <f t="shared" si="332"/>
        <v>5.6408062771688261</v>
      </c>
      <c r="AH1481" s="44">
        <f t="shared" si="333"/>
        <v>9.8164278868806765</v>
      </c>
      <c r="AI1481" s="44">
        <v>286.02694444399998</v>
      </c>
      <c r="AJ1481" s="111">
        <f t="shared" si="334"/>
        <v>3.4319941101921582E-2</v>
      </c>
      <c r="AK1481" s="2">
        <f t="shared" si="335"/>
        <v>1500</v>
      </c>
    </row>
    <row r="1482" spans="1:37">
      <c r="A1482" s="2">
        <v>146</v>
      </c>
      <c r="B1482" s="2" t="s">
        <v>201</v>
      </c>
      <c r="C1482" s="2" t="s">
        <v>13</v>
      </c>
      <c r="D1482" s="2" t="s">
        <v>435</v>
      </c>
      <c r="E1482" s="2" t="s">
        <v>1100</v>
      </c>
      <c r="F1482" s="2" t="s">
        <v>64</v>
      </c>
      <c r="H1482" s="2" t="s">
        <v>878</v>
      </c>
      <c r="I1482" s="2">
        <v>4429</v>
      </c>
      <c r="J1482" s="2">
        <v>2291</v>
      </c>
      <c r="K1482" s="110">
        <f t="shared" si="322"/>
        <v>0.51727252201399865</v>
      </c>
      <c r="L1482" s="44">
        <f t="shared" si="323"/>
        <v>2.5781407094750004</v>
      </c>
      <c r="M1482" s="44">
        <f t="shared" si="324"/>
        <v>3.7004506805449995</v>
      </c>
      <c r="N1482" s="44">
        <f t="shared" si="325"/>
        <v>3.4356978292599996</v>
      </c>
      <c r="O1482" s="44">
        <f t="shared" si="326"/>
        <v>1.7407107807199997</v>
      </c>
      <c r="P1482" s="2">
        <v>312027</v>
      </c>
      <c r="Q1482" s="2">
        <v>22.737887180000001</v>
      </c>
      <c r="R1482" s="111">
        <v>0.22506684499999999</v>
      </c>
      <c r="S1482" s="111">
        <v>0.32304239899999998</v>
      </c>
      <c r="T1482" s="111">
        <v>0.29992997199999999</v>
      </c>
      <c r="U1482" s="111">
        <v>0.15196078399999999</v>
      </c>
      <c r="V1482" s="110">
        <f t="shared" si="327"/>
        <v>0.23375067103093247</v>
      </c>
      <c r="W1482" s="110">
        <v>0.26987499999999998</v>
      </c>
      <c r="X1482" s="110">
        <v>0.240090462</v>
      </c>
      <c r="Y1482" s="110">
        <f t="shared" si="328"/>
        <v>0.187533764607</v>
      </c>
      <c r="Z1482" s="2">
        <v>0.1</v>
      </c>
      <c r="AA1482" s="2">
        <v>0.17499999999999999</v>
      </c>
      <c r="AB1482" s="2">
        <v>0.22500000000000001</v>
      </c>
      <c r="AC1482" s="110">
        <v>0.26987499999999998</v>
      </c>
      <c r="AD1482" s="44">
        <f t="shared" si="329"/>
        <v>2.2584512615001002</v>
      </c>
      <c r="AE1482" s="44">
        <f t="shared" si="330"/>
        <v>5.6727908932754838</v>
      </c>
      <c r="AF1482" s="44">
        <f t="shared" si="331"/>
        <v>6.7717604214714591</v>
      </c>
      <c r="AG1482" s="44">
        <f t="shared" si="332"/>
        <v>4.1152230602540545</v>
      </c>
      <c r="AH1482" s="44">
        <f t="shared" si="333"/>
        <v>10.886983481725514</v>
      </c>
      <c r="AI1482" s="44">
        <v>286.02694444399998</v>
      </c>
      <c r="AJ1482" s="111">
        <f t="shared" si="334"/>
        <v>3.806278986369073E-2</v>
      </c>
      <c r="AK1482" s="2">
        <f t="shared" si="335"/>
        <v>1725</v>
      </c>
    </row>
    <row r="1483" spans="1:37">
      <c r="A1483" s="2">
        <v>147</v>
      </c>
      <c r="B1483" s="2" t="s">
        <v>202</v>
      </c>
      <c r="C1483" s="2" t="s">
        <v>13</v>
      </c>
      <c r="D1483" s="2" t="s">
        <v>435</v>
      </c>
      <c r="E1483" s="2" t="s">
        <v>1100</v>
      </c>
      <c r="F1483" s="2" t="s">
        <v>64</v>
      </c>
      <c r="H1483" s="2" t="s">
        <v>878</v>
      </c>
      <c r="I1483" s="2">
        <v>13590</v>
      </c>
      <c r="J1483" s="2">
        <v>4875</v>
      </c>
      <c r="K1483" s="110">
        <f t="shared" si="322"/>
        <v>0.358719646799117</v>
      </c>
      <c r="L1483" s="44">
        <f t="shared" si="323"/>
        <v>8.56433823375</v>
      </c>
      <c r="M1483" s="44">
        <f t="shared" si="324"/>
        <v>7.3367647031249996</v>
      </c>
      <c r="N1483" s="44">
        <f t="shared" si="325"/>
        <v>4.6677473212500002</v>
      </c>
      <c r="O1483" s="44">
        <f t="shared" si="326"/>
        <v>3.8061497418750005</v>
      </c>
      <c r="P1483" s="2">
        <v>5850850</v>
      </c>
      <c r="Q1483" s="2">
        <v>1.6879177830000001</v>
      </c>
      <c r="R1483" s="111">
        <v>0.35135746600000001</v>
      </c>
      <c r="S1483" s="111">
        <v>0.30099547500000001</v>
      </c>
      <c r="T1483" s="111">
        <v>0.191497326</v>
      </c>
      <c r="U1483" s="111">
        <v>0.15614973300000001</v>
      </c>
      <c r="V1483" s="110">
        <f t="shared" si="327"/>
        <v>0.1247078302152318</v>
      </c>
      <c r="W1483" s="110">
        <v>0.27625</v>
      </c>
      <c r="X1483" s="110">
        <v>0.24801953500000001</v>
      </c>
      <c r="Y1483" s="110">
        <f t="shared" si="328"/>
        <v>0.17403321681625</v>
      </c>
      <c r="Z1483" s="2">
        <v>0.1</v>
      </c>
      <c r="AA1483" s="2">
        <v>0.17499999999999999</v>
      </c>
      <c r="AB1483" s="2">
        <v>0.22500000000000001</v>
      </c>
      <c r="AC1483" s="110">
        <v>0.27625</v>
      </c>
      <c r="AD1483" s="44">
        <f t="shared" si="329"/>
        <v>7.502360292765001</v>
      </c>
      <c r="AE1483" s="44">
        <f t="shared" si="330"/>
        <v>11.247260289890624</v>
      </c>
      <c r="AF1483" s="44">
        <f t="shared" si="331"/>
        <v>9.2001299701837507</v>
      </c>
      <c r="AG1483" s="44">
        <f t="shared" si="332"/>
        <v>9.2106920678504061</v>
      </c>
      <c r="AH1483" s="44">
        <f t="shared" si="333"/>
        <v>18.410822038034155</v>
      </c>
      <c r="AI1483" s="44">
        <v>286.02694444399998</v>
      </c>
      <c r="AJ1483" s="111">
        <f t="shared" si="334"/>
        <v>6.4367439486592612E-2</v>
      </c>
      <c r="AK1483" s="2">
        <f t="shared" si="335"/>
        <v>2825</v>
      </c>
    </row>
    <row r="1484" spans="1:37">
      <c r="A1484" s="2">
        <v>148</v>
      </c>
      <c r="B1484" s="2" t="s">
        <v>203</v>
      </c>
      <c r="C1484" s="2" t="s">
        <v>13</v>
      </c>
      <c r="D1484" s="2" t="s">
        <v>435</v>
      </c>
      <c r="E1484" s="2" t="s">
        <v>1100</v>
      </c>
      <c r="F1484" s="2" t="s">
        <v>64</v>
      </c>
      <c r="H1484" s="2" t="s">
        <v>878</v>
      </c>
      <c r="I1484" s="2">
        <v>19185</v>
      </c>
      <c r="J1484" s="2">
        <v>14067</v>
      </c>
      <c r="K1484" s="110">
        <f t="shared" si="322"/>
        <v>0.73322908522283037</v>
      </c>
      <c r="L1484" s="44">
        <f t="shared" si="323"/>
        <v>0</v>
      </c>
      <c r="M1484" s="44">
        <f t="shared" si="324"/>
        <v>8.3264227982550008</v>
      </c>
      <c r="N1484" s="44">
        <f t="shared" si="325"/>
        <v>49.101834896685006</v>
      </c>
      <c r="O1484" s="44">
        <f t="shared" si="326"/>
        <v>12.90674230506</v>
      </c>
      <c r="P1484" s="2">
        <v>4077166</v>
      </c>
      <c r="Q1484" s="2">
        <v>21.272263333000001</v>
      </c>
      <c r="R1484" s="111">
        <v>0</v>
      </c>
      <c r="S1484" s="111">
        <v>0.118382353</v>
      </c>
      <c r="T1484" s="111">
        <v>0.69811381100000003</v>
      </c>
      <c r="U1484" s="111">
        <v>0.183503836</v>
      </c>
      <c r="V1484" s="110">
        <f t="shared" si="327"/>
        <v>0.64642770082611423</v>
      </c>
      <c r="W1484" s="110">
        <v>0.27040625000000001</v>
      </c>
      <c r="X1484" s="110">
        <v>0.23445105999999999</v>
      </c>
      <c r="Y1484" s="110">
        <f t="shared" si="328"/>
        <v>0.22741310340337501</v>
      </c>
      <c r="Z1484" s="2" t="s">
        <v>532</v>
      </c>
      <c r="AA1484" s="2">
        <v>0.17499999999999999</v>
      </c>
      <c r="AB1484" s="2">
        <v>0.22500000000000001</v>
      </c>
      <c r="AC1484" s="110">
        <v>0.27040625000000001</v>
      </c>
      <c r="AD1484" s="44">
        <f t="shared" si="329"/>
        <v>0</v>
      </c>
      <c r="AE1484" s="44">
        <f t="shared" si="330"/>
        <v>12.764406149724914</v>
      </c>
      <c r="AF1484" s="44">
        <f t="shared" si="331"/>
        <v>96.779716581366159</v>
      </c>
      <c r="AG1484" s="44">
        <f t="shared" si="332"/>
        <v>30.572958769106044</v>
      </c>
      <c r="AH1484" s="44">
        <f t="shared" si="333"/>
        <v>127.3526753504722</v>
      </c>
      <c r="AI1484" s="44">
        <v>286.02694444399998</v>
      </c>
      <c r="AJ1484" s="111">
        <f t="shared" si="334"/>
        <v>0.44524712732232136</v>
      </c>
      <c r="AK1484" s="2">
        <f t="shared" si="335"/>
        <v>20670</v>
      </c>
    </row>
    <row r="1485" spans="1:37">
      <c r="A1485" s="2">
        <v>149</v>
      </c>
      <c r="B1485" s="2" t="s">
        <v>204</v>
      </c>
      <c r="C1485" s="2" t="s">
        <v>13</v>
      </c>
      <c r="D1485" s="2" t="s">
        <v>435</v>
      </c>
      <c r="E1485" s="2" t="s">
        <v>1100</v>
      </c>
      <c r="F1485" s="2" t="s">
        <v>64</v>
      </c>
      <c r="H1485" s="2" t="s">
        <v>878</v>
      </c>
      <c r="I1485" s="2">
        <v>9987</v>
      </c>
      <c r="J1485" s="2">
        <v>5243</v>
      </c>
      <c r="K1485" s="110">
        <f t="shared" si="322"/>
        <v>0.52498247722038649</v>
      </c>
      <c r="L1485" s="44">
        <f t="shared" si="323"/>
        <v>1.0629191048700002</v>
      </c>
      <c r="M1485" s="44">
        <f t="shared" si="324"/>
        <v>8.8117647116100013</v>
      </c>
      <c r="N1485" s="44">
        <f t="shared" si="325"/>
        <v>10.557595576780001</v>
      </c>
      <c r="O1485" s="44">
        <f t="shared" si="326"/>
        <v>5.7827205805250008</v>
      </c>
      <c r="P1485" s="2">
        <v>573694</v>
      </c>
      <c r="Q1485" s="2">
        <v>48.887772879000003</v>
      </c>
      <c r="R1485" s="111">
        <v>4.0546218000000002E-2</v>
      </c>
      <c r="S1485" s="111">
        <v>0.33613445400000003</v>
      </c>
      <c r="T1485" s="111">
        <v>0.40273109200000001</v>
      </c>
      <c r="U1485" s="111">
        <v>0.22058823499999999</v>
      </c>
      <c r="V1485" s="110">
        <f t="shared" si="327"/>
        <v>0.32723172438780418</v>
      </c>
      <c r="W1485" s="110">
        <v>0.295375</v>
      </c>
      <c r="X1485" s="110">
        <v>0.24257298999999999</v>
      </c>
      <c r="Y1485" s="110">
        <f t="shared" si="328"/>
        <v>0.21407858436921876</v>
      </c>
      <c r="Z1485" s="2">
        <v>0.1</v>
      </c>
      <c r="AA1485" s="2">
        <v>0.17499999999999999</v>
      </c>
      <c r="AB1485" s="2">
        <v>0.22500000000000001</v>
      </c>
      <c r="AC1485" s="110">
        <v>0.27465624999999999</v>
      </c>
      <c r="AD1485" s="44">
        <f t="shared" si="329"/>
        <v>0.93111713586612033</v>
      </c>
      <c r="AE1485" s="44">
        <f t="shared" si="330"/>
        <v>13.508435302898132</v>
      </c>
      <c r="AF1485" s="44">
        <f t="shared" si="331"/>
        <v>20.80902088183338</v>
      </c>
      <c r="AG1485" s="44">
        <f t="shared" si="332"/>
        <v>13.913160661136621</v>
      </c>
      <c r="AH1485" s="44">
        <f t="shared" si="333"/>
        <v>34.722181542969999</v>
      </c>
      <c r="AI1485" s="44">
        <v>286.02694444399998</v>
      </c>
      <c r="AJ1485" s="111">
        <f t="shared" si="334"/>
        <v>0.1213947924048397</v>
      </c>
      <c r="AK1485" s="2">
        <f t="shared" si="335"/>
        <v>5447</v>
      </c>
    </row>
    <row r="1486" spans="1:37">
      <c r="A1486" s="2">
        <v>150</v>
      </c>
      <c r="B1486" s="2" t="s">
        <v>205</v>
      </c>
      <c r="C1486" s="2" t="s">
        <v>13</v>
      </c>
      <c r="D1486" s="2" t="s">
        <v>435</v>
      </c>
      <c r="E1486" s="2" t="s">
        <v>1100</v>
      </c>
      <c r="F1486" s="2" t="s">
        <v>64</v>
      </c>
      <c r="H1486" s="2" t="s">
        <v>878</v>
      </c>
      <c r="I1486" s="2">
        <v>15033</v>
      </c>
      <c r="J1486" s="2">
        <v>6348</v>
      </c>
      <c r="K1486" s="110">
        <f t="shared" si="322"/>
        <v>0.42227100379165833</v>
      </c>
      <c r="L1486" s="44">
        <f t="shared" si="323"/>
        <v>9.1485882315599998</v>
      </c>
      <c r="M1486" s="44">
        <f t="shared" si="324"/>
        <v>9.0152268766200017</v>
      </c>
      <c r="N1486" s="44">
        <f t="shared" si="325"/>
        <v>7.7390329233600008</v>
      </c>
      <c r="O1486" s="44">
        <f t="shared" si="326"/>
        <v>5.8371519684600006</v>
      </c>
      <c r="P1486" s="2">
        <v>1970521</v>
      </c>
      <c r="Q1486" s="2">
        <v>10.963608125</v>
      </c>
      <c r="R1486" s="111">
        <v>0.28823529399999998</v>
      </c>
      <c r="S1486" s="111">
        <v>0.28403361300000002</v>
      </c>
      <c r="T1486" s="111">
        <v>0.243825864</v>
      </c>
      <c r="U1486" s="111">
        <v>0.183905229</v>
      </c>
      <c r="V1486" s="110">
        <f t="shared" si="327"/>
        <v>0.18061843799401317</v>
      </c>
      <c r="W1486" s="110">
        <v>0.28209375000000003</v>
      </c>
      <c r="X1486" s="110">
        <v>0.24954775800000001</v>
      </c>
      <c r="Y1486" s="110">
        <f t="shared" si="328"/>
        <v>0.18526874676821875</v>
      </c>
      <c r="Z1486" s="2">
        <v>0.1</v>
      </c>
      <c r="AA1486" s="2">
        <v>0.17499999999999999</v>
      </c>
      <c r="AB1486" s="2">
        <v>0.22500000000000001</v>
      </c>
      <c r="AC1486" s="110">
        <v>0.28209374999999998</v>
      </c>
      <c r="AD1486" s="44">
        <f t="shared" si="329"/>
        <v>8.0141632908465592</v>
      </c>
      <c r="AE1486" s="44">
        <f t="shared" si="330"/>
        <v>13.820342801858462</v>
      </c>
      <c r="AF1486" s="44">
        <f t="shared" si="331"/>
        <v>15.253633891942563</v>
      </c>
      <c r="AG1486" s="44">
        <f t="shared" si="332"/>
        <v>14.424427011780207</v>
      </c>
      <c r="AH1486" s="44">
        <f t="shared" si="333"/>
        <v>29.67806090372277</v>
      </c>
      <c r="AI1486" s="44">
        <v>286.02694444399998</v>
      </c>
      <c r="AJ1486" s="111">
        <f t="shared" si="334"/>
        <v>0.10375966838163847</v>
      </c>
      <c r="AK1486" s="2">
        <f t="shared" si="335"/>
        <v>4525</v>
      </c>
    </row>
    <row r="1487" spans="1:37">
      <c r="A1487" s="2">
        <v>151</v>
      </c>
      <c r="B1487" s="2" t="s">
        <v>206</v>
      </c>
      <c r="C1487" s="2" t="s">
        <v>13</v>
      </c>
      <c r="D1487" s="2" t="s">
        <v>435</v>
      </c>
      <c r="E1487" s="2" t="s">
        <v>1100</v>
      </c>
      <c r="F1487" s="2" t="s">
        <v>64</v>
      </c>
      <c r="H1487" s="2" t="s">
        <v>878</v>
      </c>
      <c r="I1487" s="2">
        <v>25684</v>
      </c>
      <c r="J1487" s="2">
        <v>18460</v>
      </c>
      <c r="K1487" s="110">
        <f t="shared" si="322"/>
        <v>0.71873539947048748</v>
      </c>
      <c r="L1487" s="44">
        <f t="shared" si="323"/>
        <v>8.7513544442999986</v>
      </c>
      <c r="M1487" s="44">
        <f t="shared" si="324"/>
        <v>34.2910216844</v>
      </c>
      <c r="N1487" s="44">
        <f t="shared" si="325"/>
        <v>30.692051962000001</v>
      </c>
      <c r="O1487" s="44">
        <f t="shared" si="326"/>
        <v>18.565571909300001</v>
      </c>
      <c r="P1487" s="2">
        <v>5074261</v>
      </c>
      <c r="Q1487" s="2">
        <v>15.841209075</v>
      </c>
      <c r="R1487" s="111">
        <v>9.4814240999999994E-2</v>
      </c>
      <c r="S1487" s="111">
        <v>0.37151702800000003</v>
      </c>
      <c r="T1487" s="111">
        <v>0.33252493999999999</v>
      </c>
      <c r="U1487" s="111">
        <v>0.20114379099999999</v>
      </c>
      <c r="V1487" s="110">
        <f t="shared" si="327"/>
        <v>0.38356660856019315</v>
      </c>
      <c r="W1487" s="110">
        <v>0.30121874999999998</v>
      </c>
      <c r="X1487" s="110">
        <v>0.24411628099999999</v>
      </c>
      <c r="Y1487" s="110">
        <f t="shared" si="328"/>
        <v>0.20477413012478127</v>
      </c>
      <c r="Z1487" s="2">
        <v>0.1</v>
      </c>
      <c r="AA1487" s="2">
        <v>0.17499999999999999</v>
      </c>
      <c r="AB1487" s="2">
        <v>0.22500000000000001</v>
      </c>
      <c r="AC1487" s="110">
        <v>0.27571875000000001</v>
      </c>
      <c r="AD1487" s="44">
        <f t="shared" si="329"/>
        <v>7.6661864932067996</v>
      </c>
      <c r="AE1487" s="44">
        <f t="shared" si="330"/>
        <v>52.568136242185204</v>
      </c>
      <c r="AF1487" s="44">
        <f t="shared" si="331"/>
        <v>60.494034417102007</v>
      </c>
      <c r="AG1487" s="44">
        <f t="shared" si="332"/>
        <v>44.841356211637631</v>
      </c>
      <c r="AH1487" s="44">
        <f t="shared" si="333"/>
        <v>105.33539062873965</v>
      </c>
      <c r="AI1487" s="44">
        <v>286.02694444399998</v>
      </c>
      <c r="AJ1487" s="111">
        <f t="shared" si="334"/>
        <v>0.36827086634616979</v>
      </c>
      <c r="AK1487" s="2">
        <f t="shared" si="335"/>
        <v>16419</v>
      </c>
    </row>
    <row r="1488" spans="1:37">
      <c r="A1488" s="2">
        <v>152</v>
      </c>
      <c r="B1488" s="2" t="s">
        <v>207</v>
      </c>
      <c r="C1488" s="2" t="s">
        <v>13</v>
      </c>
      <c r="D1488" s="2" t="s">
        <v>435</v>
      </c>
      <c r="E1488" s="2" t="s">
        <v>1100</v>
      </c>
      <c r="F1488" s="2" t="s">
        <v>64</v>
      </c>
      <c r="H1488" s="2" t="s">
        <v>878</v>
      </c>
      <c r="I1488" s="2">
        <v>23851</v>
      </c>
      <c r="J1488" s="2">
        <v>15670</v>
      </c>
      <c r="K1488" s="110">
        <f t="shared" si="322"/>
        <v>0.65699551381493437</v>
      </c>
      <c r="L1488" s="44">
        <f t="shared" si="323"/>
        <v>0</v>
      </c>
      <c r="M1488" s="44">
        <f t="shared" si="324"/>
        <v>23.965882357550001</v>
      </c>
      <c r="N1488" s="44">
        <f t="shared" si="325"/>
        <v>28.479818363499998</v>
      </c>
      <c r="O1488" s="44">
        <f t="shared" si="326"/>
        <v>25.904299278950003</v>
      </c>
      <c r="P1488" s="2">
        <v>1658138</v>
      </c>
      <c r="Q1488" s="2">
        <v>56.320934215000001</v>
      </c>
      <c r="R1488" s="111">
        <v>0</v>
      </c>
      <c r="S1488" s="111">
        <v>0.305882353</v>
      </c>
      <c r="T1488" s="111">
        <v>0.36349481</v>
      </c>
      <c r="U1488" s="111">
        <v>0.330622837</v>
      </c>
      <c r="V1488" s="110">
        <f t="shared" si="327"/>
        <v>0.45603218013877822</v>
      </c>
      <c r="W1488" s="110">
        <v>0.32884374999999999</v>
      </c>
      <c r="X1488" s="110">
        <v>0.254219319</v>
      </c>
      <c r="Y1488" s="110">
        <f t="shared" si="328"/>
        <v>0.22998752700721875</v>
      </c>
      <c r="Z1488" s="2" t="s">
        <v>532</v>
      </c>
      <c r="AA1488" s="2">
        <v>0.17499999999999999</v>
      </c>
      <c r="AB1488" s="2">
        <v>0.22500000000000001</v>
      </c>
      <c r="AC1488" s="110">
        <v>0.28634375000000001</v>
      </c>
      <c r="AD1488" s="44">
        <f t="shared" si="329"/>
        <v>0</v>
      </c>
      <c r="AE1488" s="44">
        <f t="shared" si="330"/>
        <v>36.739697654124143</v>
      </c>
      <c r="AF1488" s="44">
        <f t="shared" si="331"/>
        <v>56.133721994458504</v>
      </c>
      <c r="AG1488" s="44">
        <f t="shared" si="332"/>
        <v>64.97759956271392</v>
      </c>
      <c r="AH1488" s="44">
        <f t="shared" si="333"/>
        <v>121.11132155717243</v>
      </c>
      <c r="AI1488" s="44">
        <v>286.02694444399998</v>
      </c>
      <c r="AJ1488" s="111">
        <f t="shared" si="334"/>
        <v>0.42342626773361314</v>
      </c>
      <c r="AK1488" s="2">
        <f t="shared" si="335"/>
        <v>18128</v>
      </c>
    </row>
    <row r="1489" spans="1:37">
      <c r="A1489" s="2">
        <v>153</v>
      </c>
      <c r="B1489" s="2" t="s">
        <v>208</v>
      </c>
      <c r="C1489" s="2" t="s">
        <v>13</v>
      </c>
      <c r="D1489" s="2" t="s">
        <v>435</v>
      </c>
      <c r="E1489" s="2" t="s">
        <v>1100</v>
      </c>
      <c r="F1489" s="2" t="s">
        <v>64</v>
      </c>
      <c r="H1489" s="2" t="s">
        <v>878</v>
      </c>
      <c r="I1489" s="2">
        <v>7425</v>
      </c>
      <c r="J1489" s="2">
        <v>1230</v>
      </c>
      <c r="K1489" s="110">
        <f t="shared" si="322"/>
        <v>0.16565656565656567</v>
      </c>
      <c r="L1489" s="44">
        <f t="shared" si="323"/>
        <v>3.3170205871499996</v>
      </c>
      <c r="M1489" s="44">
        <f t="shared" si="324"/>
        <v>0.69461084595</v>
      </c>
      <c r="N1489" s="44">
        <f t="shared" si="325"/>
        <v>0.79473734160000009</v>
      </c>
      <c r="O1489" s="44">
        <f t="shared" si="326"/>
        <v>1.3436312191499999</v>
      </c>
      <c r="P1489" s="2">
        <v>520891</v>
      </c>
      <c r="Q1489" s="2">
        <v>7.1027512120000003</v>
      </c>
      <c r="R1489" s="111">
        <v>0.53935294099999997</v>
      </c>
      <c r="S1489" s="111">
        <v>0.112944853</v>
      </c>
      <c r="T1489" s="111">
        <v>0.129225584</v>
      </c>
      <c r="U1489" s="111">
        <v>0.21847662100000001</v>
      </c>
      <c r="V1489" s="110">
        <f t="shared" si="327"/>
        <v>5.7599153151515162E-2</v>
      </c>
      <c r="W1489" s="110">
        <v>0.32778124999999997</v>
      </c>
      <c r="X1489" s="110">
        <v>0.26755067500000002</v>
      </c>
      <c r="Y1489" s="110">
        <f t="shared" si="328"/>
        <v>0.16672860317834376</v>
      </c>
      <c r="Z1489" s="2">
        <v>0.1</v>
      </c>
      <c r="AA1489" s="2">
        <v>0.17499999999999999</v>
      </c>
      <c r="AB1489" s="2">
        <v>0.22500000000000001</v>
      </c>
      <c r="AC1489" s="110">
        <v>0.29271875000000003</v>
      </c>
      <c r="AD1489" s="44">
        <f t="shared" si="329"/>
        <v>2.9057100343433997</v>
      </c>
      <c r="AE1489" s="44">
        <f t="shared" si="330"/>
        <v>1.06483842684135</v>
      </c>
      <c r="AF1489" s="44">
        <f t="shared" si="331"/>
        <v>1.5664273002936002</v>
      </c>
      <c r="AG1489" s="44">
        <f t="shared" si="332"/>
        <v>3.4453610061517415</v>
      </c>
      <c r="AH1489" s="44">
        <f t="shared" si="333"/>
        <v>5.0117883064453412</v>
      </c>
      <c r="AI1489" s="44">
        <v>286.02694444399998</v>
      </c>
      <c r="AJ1489" s="111">
        <f t="shared" si="334"/>
        <v>1.7522084558109097E-2</v>
      </c>
      <c r="AK1489" s="2">
        <f t="shared" si="335"/>
        <v>713</v>
      </c>
    </row>
    <row r="1490" spans="1:37">
      <c r="A1490" s="2">
        <v>154</v>
      </c>
      <c r="B1490" s="2" t="s">
        <v>209</v>
      </c>
      <c r="C1490" s="2" t="s">
        <v>13</v>
      </c>
      <c r="D1490" s="2" t="s">
        <v>435</v>
      </c>
      <c r="E1490" s="2" t="s">
        <v>1100</v>
      </c>
      <c r="F1490" s="2" t="s">
        <v>64</v>
      </c>
      <c r="H1490" s="2" t="s">
        <v>878</v>
      </c>
      <c r="I1490" s="2">
        <v>6192</v>
      </c>
      <c r="J1490" s="2">
        <v>773</v>
      </c>
      <c r="K1490" s="110">
        <f t="shared" si="322"/>
        <v>0.12483850129198966</v>
      </c>
      <c r="L1490" s="44">
        <f t="shared" si="323"/>
        <v>2.2196826641899996</v>
      </c>
      <c r="M1490" s="44">
        <f t="shared" si="324"/>
        <v>0.6192200177249999</v>
      </c>
      <c r="N1490" s="44">
        <f t="shared" si="325"/>
        <v>0.40283054487000003</v>
      </c>
      <c r="O1490" s="44">
        <f t="shared" si="326"/>
        <v>0.62326677321500001</v>
      </c>
      <c r="P1490" s="2">
        <v>538223</v>
      </c>
      <c r="Q1490" s="2">
        <v>2.9654209229999999</v>
      </c>
      <c r="R1490" s="111">
        <v>0.57430340599999996</v>
      </c>
      <c r="S1490" s="111">
        <v>0.16021216499999999</v>
      </c>
      <c r="T1490" s="111">
        <v>0.104225238</v>
      </c>
      <c r="U1490" s="111">
        <v>0.161259191</v>
      </c>
      <c r="V1490" s="110">
        <f t="shared" si="327"/>
        <v>3.3142678232719637E-2</v>
      </c>
      <c r="W1490" s="110">
        <v>0.29165625000000001</v>
      </c>
      <c r="X1490" s="110">
        <v>0.265487998</v>
      </c>
      <c r="Y1490" s="110">
        <f t="shared" si="328"/>
        <v>0.15595039895009374</v>
      </c>
      <c r="Z1490" s="2">
        <v>0.1</v>
      </c>
      <c r="AA1490" s="2">
        <v>0.17499999999999999</v>
      </c>
      <c r="AB1490" s="2">
        <v>0.22500000000000001</v>
      </c>
      <c r="AC1490" s="110">
        <v>0.29165625000000001</v>
      </c>
      <c r="AD1490" s="44">
        <f t="shared" si="329"/>
        <v>1.9444420138304397</v>
      </c>
      <c r="AE1490" s="44">
        <f t="shared" si="330"/>
        <v>0.94926428717242484</v>
      </c>
      <c r="AF1490" s="44">
        <f t="shared" si="331"/>
        <v>0.79397900393877008</v>
      </c>
      <c r="AG1490" s="44">
        <f t="shared" si="332"/>
        <v>1.5923897324712692</v>
      </c>
      <c r="AH1490" s="44">
        <f t="shared" si="333"/>
        <v>2.3863687364100392</v>
      </c>
      <c r="AI1490" s="44">
        <v>286.02694444399998</v>
      </c>
      <c r="AJ1490" s="111">
        <f t="shared" si="334"/>
        <v>8.3431606104412172E-3</v>
      </c>
      <c r="AK1490" s="2">
        <f t="shared" si="335"/>
        <v>342</v>
      </c>
    </row>
    <row r="1491" spans="1:37">
      <c r="A1491" s="2">
        <v>155</v>
      </c>
      <c r="B1491" s="193" t="s">
        <v>210</v>
      </c>
      <c r="C1491" s="2" t="s">
        <v>13</v>
      </c>
      <c r="D1491" s="2" t="s">
        <v>435</v>
      </c>
      <c r="E1491" s="2" t="s">
        <v>1100</v>
      </c>
      <c r="F1491" s="2" t="s">
        <v>64</v>
      </c>
      <c r="H1491" s="2" t="s">
        <v>878</v>
      </c>
      <c r="I1491" s="2">
        <v>17697</v>
      </c>
      <c r="J1491" s="2">
        <v>7453</v>
      </c>
      <c r="K1491" s="110">
        <f t="shared" si="322"/>
        <v>0.42114482680680343</v>
      </c>
      <c r="L1491" s="44">
        <f t="shared" si="323"/>
        <v>30.100710177585004</v>
      </c>
      <c r="M1491" s="44">
        <f t="shared" si="324"/>
        <v>7.1642898224149993</v>
      </c>
      <c r="N1491" s="44">
        <f t="shared" si="325"/>
        <v>0</v>
      </c>
      <c r="O1491" s="44">
        <f t="shared" si="326"/>
        <v>0</v>
      </c>
      <c r="P1491" s="2">
        <v>4915123</v>
      </c>
      <c r="Q1491" s="2">
        <v>0</v>
      </c>
      <c r="R1491" s="111">
        <v>0.80774748900000004</v>
      </c>
      <c r="S1491" s="111">
        <v>0.19225251099999999</v>
      </c>
      <c r="T1491" s="111">
        <v>0</v>
      </c>
      <c r="U1491" s="111">
        <v>0</v>
      </c>
      <c r="V1491" s="110">
        <f t="shared" si="327"/>
        <v>0</v>
      </c>
      <c r="W1491" s="110">
        <v>0.19018750000000001</v>
      </c>
      <c r="X1491" s="110"/>
      <c r="Y1491" s="110">
        <f t="shared" si="328"/>
        <v>0.11441893832500001</v>
      </c>
      <c r="Z1491" s="2">
        <v>0.1</v>
      </c>
      <c r="AA1491" s="2">
        <v>0.17499999999999999</v>
      </c>
      <c r="AB1491" s="2" t="s">
        <v>532</v>
      </c>
      <c r="AC1491" s="110"/>
      <c r="AD1491" s="44">
        <f t="shared" si="329"/>
        <v>26.36822211556446</v>
      </c>
      <c r="AE1491" s="44">
        <f t="shared" si="330"/>
        <v>10.982856297762195</v>
      </c>
      <c r="AF1491" s="44">
        <f t="shared" si="331"/>
        <v>0</v>
      </c>
      <c r="AG1491" s="44">
        <f t="shared" si="332"/>
        <v>0</v>
      </c>
      <c r="AH1491" s="44">
        <f t="shared" si="333"/>
        <v>0</v>
      </c>
      <c r="AI1491" s="44">
        <v>286.02694444399998</v>
      </c>
      <c r="AJ1491" s="111">
        <f t="shared" si="334"/>
        <v>0</v>
      </c>
      <c r="AK1491" s="2">
        <f t="shared" si="335"/>
        <v>0</v>
      </c>
    </row>
    <row r="1492" spans="1:37">
      <c r="A1492" s="2">
        <v>156</v>
      </c>
      <c r="B1492" s="193" t="s">
        <v>211</v>
      </c>
      <c r="C1492" s="2" t="s">
        <v>13</v>
      </c>
      <c r="D1492" s="2" t="s">
        <v>435</v>
      </c>
      <c r="E1492" s="2" t="s">
        <v>1100</v>
      </c>
      <c r="F1492" s="2" t="s">
        <v>64</v>
      </c>
      <c r="H1492" s="2" t="s">
        <v>878</v>
      </c>
      <c r="I1492" s="2">
        <v>7724</v>
      </c>
      <c r="J1492" s="2">
        <v>2709</v>
      </c>
      <c r="K1492" s="110">
        <f t="shared" si="322"/>
        <v>0.35072501294665975</v>
      </c>
      <c r="L1492" s="44">
        <f t="shared" si="323"/>
        <v>10.85147115318</v>
      </c>
      <c r="M1492" s="44">
        <f t="shared" si="324"/>
        <v>0.61884637100999995</v>
      </c>
      <c r="N1492" s="44">
        <f t="shared" si="325"/>
        <v>0.61884637100999995</v>
      </c>
      <c r="O1492" s="44">
        <f t="shared" si="326"/>
        <v>1.4558360912550001</v>
      </c>
      <c r="P1492" s="2">
        <v>1221218</v>
      </c>
      <c r="Q1492" s="2">
        <v>1.9123068649999999</v>
      </c>
      <c r="R1492" s="111">
        <v>0.80114220400000002</v>
      </c>
      <c r="S1492" s="111">
        <v>4.5688178000000003E-2</v>
      </c>
      <c r="T1492" s="111">
        <v>4.5688178000000003E-2</v>
      </c>
      <c r="U1492" s="111">
        <v>0.107481439</v>
      </c>
      <c r="V1492" s="110">
        <f t="shared" si="327"/>
        <v>5.372041590535992E-2</v>
      </c>
      <c r="W1492" s="110">
        <v>0.25818750000000001</v>
      </c>
      <c r="X1492" s="110">
        <v>0.248288171</v>
      </c>
      <c r="Y1492" s="110">
        <f t="shared" si="328"/>
        <v>0.12613985563181251</v>
      </c>
      <c r="Z1492" s="2">
        <v>0.1</v>
      </c>
      <c r="AA1492" s="2">
        <v>0.17499999999999999</v>
      </c>
      <c r="AB1492" s="2">
        <v>0.22500000000000001</v>
      </c>
      <c r="AC1492" s="110">
        <v>0.25818750000000001</v>
      </c>
      <c r="AD1492" s="44">
        <f t="shared" si="329"/>
        <v>9.5058887301856814</v>
      </c>
      <c r="AE1492" s="44">
        <f t="shared" si="330"/>
        <v>0.94869148675832982</v>
      </c>
      <c r="AF1492" s="44">
        <f t="shared" si="331"/>
        <v>1.2197461972607098</v>
      </c>
      <c r="AG1492" s="44">
        <f t="shared" si="332"/>
        <v>3.2926972439034872</v>
      </c>
      <c r="AH1492" s="44">
        <f t="shared" si="333"/>
        <v>4.5124434411641969</v>
      </c>
      <c r="AI1492" s="44">
        <v>286.02694444399998</v>
      </c>
      <c r="AJ1492" s="111">
        <f t="shared" si="334"/>
        <v>1.5776287964533599E-2</v>
      </c>
      <c r="AK1492" s="2">
        <f t="shared" si="335"/>
        <v>692</v>
      </c>
    </row>
    <row r="1493" spans="1:37">
      <c r="A1493" s="2">
        <v>157</v>
      </c>
      <c r="B1493" s="2" t="s">
        <v>212</v>
      </c>
      <c r="C1493" s="2" t="s">
        <v>13</v>
      </c>
      <c r="D1493" s="2" t="s">
        <v>435</v>
      </c>
      <c r="E1493" s="2" t="s">
        <v>1100</v>
      </c>
      <c r="F1493" s="2" t="s">
        <v>64</v>
      </c>
      <c r="H1493" s="2" t="s">
        <v>878</v>
      </c>
      <c r="I1493" s="2">
        <v>22460</v>
      </c>
      <c r="J1493" s="2">
        <v>11042</v>
      </c>
      <c r="K1493" s="110">
        <f t="shared" si="322"/>
        <v>0.49162956366874444</v>
      </c>
      <c r="L1493" s="44">
        <f t="shared" si="323"/>
        <v>45.090331745219999</v>
      </c>
      <c r="M1493" s="44">
        <f t="shared" si="324"/>
        <v>10.119668254780001</v>
      </c>
      <c r="N1493" s="44">
        <f t="shared" si="325"/>
        <v>0</v>
      </c>
      <c r="O1493" s="44">
        <f t="shared" si="326"/>
        <v>0</v>
      </c>
      <c r="P1493" s="2">
        <v>4448146</v>
      </c>
      <c r="Q1493" s="2">
        <v>0</v>
      </c>
      <c r="R1493" s="111">
        <v>0.81670588200000005</v>
      </c>
      <c r="S1493" s="111">
        <v>0.18329411800000001</v>
      </c>
      <c r="T1493" s="111">
        <v>0</v>
      </c>
      <c r="U1493" s="111">
        <v>0</v>
      </c>
      <c r="V1493" s="110">
        <f t="shared" si="327"/>
        <v>0</v>
      </c>
      <c r="W1493" s="110">
        <v>0.17499999999999999</v>
      </c>
      <c r="X1493" s="110"/>
      <c r="Y1493" s="110">
        <f t="shared" si="328"/>
        <v>0.11374705885</v>
      </c>
      <c r="Z1493" s="2">
        <v>0.1</v>
      </c>
      <c r="AA1493" s="2">
        <v>0.17499999999999999</v>
      </c>
      <c r="AB1493" s="2" t="s">
        <v>532</v>
      </c>
      <c r="AC1493" s="110"/>
      <c r="AD1493" s="44">
        <f t="shared" si="329"/>
        <v>39.499130608812713</v>
      </c>
      <c r="AE1493" s="44">
        <f t="shared" si="330"/>
        <v>15.513451434577741</v>
      </c>
      <c r="AF1493" s="44">
        <f t="shared" si="331"/>
        <v>0</v>
      </c>
      <c r="AG1493" s="44">
        <f t="shared" si="332"/>
        <v>0</v>
      </c>
      <c r="AH1493" s="44">
        <f t="shared" si="333"/>
        <v>0</v>
      </c>
      <c r="AI1493" s="44">
        <v>286.02694444399998</v>
      </c>
      <c r="AJ1493" s="111">
        <f t="shared" si="334"/>
        <v>0</v>
      </c>
      <c r="AK1493" s="2">
        <f t="shared" si="335"/>
        <v>0</v>
      </c>
    </row>
    <row r="1494" spans="1:37">
      <c r="A1494" s="2">
        <v>158</v>
      </c>
      <c r="B1494" s="2" t="s">
        <v>213</v>
      </c>
      <c r="C1494" s="2" t="s">
        <v>13</v>
      </c>
      <c r="D1494" s="2" t="s">
        <v>435</v>
      </c>
      <c r="E1494" s="2" t="s">
        <v>1100</v>
      </c>
      <c r="F1494" s="2" t="s">
        <v>64</v>
      </c>
      <c r="H1494" s="2" t="s">
        <v>878</v>
      </c>
      <c r="I1494" s="2">
        <v>22854</v>
      </c>
      <c r="J1494" s="2">
        <v>8097</v>
      </c>
      <c r="K1494" s="110">
        <f t="shared" si="322"/>
        <v>0.3542924652139669</v>
      </c>
      <c r="L1494" s="44">
        <f t="shared" si="323"/>
        <v>18.221652116489999</v>
      </c>
      <c r="M1494" s="44">
        <f t="shared" si="324"/>
        <v>16.286624943255003</v>
      </c>
      <c r="N1494" s="44">
        <f t="shared" si="325"/>
        <v>5.9767229402549988</v>
      </c>
      <c r="O1494" s="44">
        <f t="shared" si="326"/>
        <v>0</v>
      </c>
      <c r="P1494" s="2">
        <v>3744398</v>
      </c>
      <c r="Q1494" s="2">
        <v>2.0146164070000001</v>
      </c>
      <c r="R1494" s="111">
        <v>0.45008403400000002</v>
      </c>
      <c r="S1494" s="111">
        <v>0.40228788300000001</v>
      </c>
      <c r="T1494" s="111">
        <v>0.14762808299999999</v>
      </c>
      <c r="U1494" s="111">
        <v>0</v>
      </c>
      <c r="V1494" s="110">
        <f t="shared" si="327"/>
        <v>5.2303517460882118E-2</v>
      </c>
      <c r="W1494" s="110">
        <v>0.22500000000000001</v>
      </c>
      <c r="X1494" s="110">
        <v>0.22500000000000001</v>
      </c>
      <c r="Y1494" s="110">
        <f t="shared" si="328"/>
        <v>0.1486251016</v>
      </c>
      <c r="Z1494" s="2">
        <v>0.1</v>
      </c>
      <c r="AA1494" s="2">
        <v>0.17499999999999999</v>
      </c>
      <c r="AB1494" s="2">
        <v>0.22500000000000001</v>
      </c>
      <c r="AC1494" s="110"/>
      <c r="AD1494" s="44">
        <f t="shared" si="329"/>
        <v>15.962167254045241</v>
      </c>
      <c r="AE1494" s="44">
        <f t="shared" si="330"/>
        <v>24.967396038009916</v>
      </c>
      <c r="AF1494" s="44">
        <f t="shared" si="331"/>
        <v>11.780120915242602</v>
      </c>
      <c r="AG1494" s="44">
        <f t="shared" si="332"/>
        <v>0</v>
      </c>
      <c r="AH1494" s="44">
        <f t="shared" si="333"/>
        <v>11.780120915242602</v>
      </c>
      <c r="AI1494" s="44">
        <v>286.02694444399998</v>
      </c>
      <c r="AJ1494" s="111">
        <f t="shared" si="334"/>
        <v>4.118535384189647E-2</v>
      </c>
      <c r="AK1494" s="2">
        <f t="shared" si="335"/>
        <v>1992</v>
      </c>
    </row>
    <row r="1495" spans="1:37">
      <c r="A1495" s="2">
        <v>159</v>
      </c>
      <c r="B1495" s="2" t="s">
        <v>214</v>
      </c>
      <c r="C1495" s="2" t="s">
        <v>13</v>
      </c>
      <c r="D1495" s="2" t="s">
        <v>435</v>
      </c>
      <c r="E1495" s="2" t="s">
        <v>1100</v>
      </c>
      <c r="F1495" s="2" t="s">
        <v>64</v>
      </c>
      <c r="H1495" s="2" t="s">
        <v>878</v>
      </c>
      <c r="I1495" s="2">
        <v>8504</v>
      </c>
      <c r="J1495" s="2">
        <v>3735</v>
      </c>
      <c r="K1495" s="110">
        <f t="shared" si="322"/>
        <v>0.43920507996237063</v>
      </c>
      <c r="L1495" s="44">
        <f t="shared" si="323"/>
        <v>7.4150735381999997</v>
      </c>
      <c r="M1495" s="44">
        <f t="shared" si="324"/>
        <v>6.83895587625</v>
      </c>
      <c r="N1495" s="44">
        <f t="shared" si="325"/>
        <v>2.0276004948750002</v>
      </c>
      <c r="O1495" s="44">
        <f t="shared" si="326"/>
        <v>2.393370090675</v>
      </c>
      <c r="P1495" s="2">
        <v>891181</v>
      </c>
      <c r="Q1495" s="2">
        <v>6.77557673</v>
      </c>
      <c r="R1495" s="111">
        <v>0.39705882399999998</v>
      </c>
      <c r="S1495" s="111">
        <v>0.36620914999999998</v>
      </c>
      <c r="T1495" s="111">
        <v>0.108572985</v>
      </c>
      <c r="U1495" s="111">
        <v>0.128159041</v>
      </c>
      <c r="V1495" s="110">
        <f t="shared" si="327"/>
        <v>0.10397390840898399</v>
      </c>
      <c r="W1495" s="110">
        <v>0.26615624999999998</v>
      </c>
      <c r="X1495" s="110">
        <v>0.24728065900000001</v>
      </c>
      <c r="Y1495" s="110">
        <f t="shared" si="328"/>
        <v>0.16233173503115625</v>
      </c>
      <c r="Z1495" s="2">
        <v>0.1</v>
      </c>
      <c r="AA1495" s="2">
        <v>0.17499999999999999</v>
      </c>
      <c r="AB1495" s="2">
        <v>0.22500000000000001</v>
      </c>
      <c r="AC1495" s="110">
        <v>0.26615624999999998</v>
      </c>
      <c r="AD1495" s="44">
        <f t="shared" si="329"/>
        <v>6.4956044194631994</v>
      </c>
      <c r="AE1495" s="44">
        <f t="shared" si="330"/>
        <v>10.484119358291249</v>
      </c>
      <c r="AF1495" s="44">
        <f t="shared" si="331"/>
        <v>3.9964005753986256</v>
      </c>
      <c r="AG1495" s="44">
        <f t="shared" si="332"/>
        <v>5.580211175798869</v>
      </c>
      <c r="AH1495" s="44">
        <f t="shared" si="333"/>
        <v>9.5766117511974951</v>
      </c>
      <c r="AI1495" s="44">
        <v>286.02694444399998</v>
      </c>
      <c r="AJ1495" s="111">
        <f t="shared" si="334"/>
        <v>3.3481502135448149E-2</v>
      </c>
      <c r="AK1495" s="2">
        <f t="shared" si="335"/>
        <v>1474</v>
      </c>
    </row>
    <row r="1496" spans="1:37">
      <c r="A1496" s="2">
        <v>160</v>
      </c>
      <c r="B1496" s="2" t="s">
        <v>215</v>
      </c>
      <c r="C1496" s="2" t="s">
        <v>13</v>
      </c>
      <c r="D1496" s="2" t="s">
        <v>435</v>
      </c>
      <c r="E1496" s="2" t="s">
        <v>1100</v>
      </c>
      <c r="F1496" s="2" t="s">
        <v>64</v>
      </c>
      <c r="H1496" s="2" t="s">
        <v>878</v>
      </c>
      <c r="I1496" s="2">
        <v>9378</v>
      </c>
      <c r="J1496" s="2">
        <v>5119</v>
      </c>
      <c r="K1496" s="110">
        <f t="shared" si="322"/>
        <v>0.54585199402857754</v>
      </c>
      <c r="L1496" s="44">
        <f t="shared" si="323"/>
        <v>11.963635734330001</v>
      </c>
      <c r="M1496" s="44">
        <f t="shared" si="324"/>
        <v>9.1033076404950002</v>
      </c>
      <c r="N1496" s="44">
        <f t="shared" si="325"/>
        <v>4.5280566251750001</v>
      </c>
      <c r="O1496" s="44">
        <f t="shared" si="326"/>
        <v>0</v>
      </c>
      <c r="P1496" s="2">
        <v>1543752</v>
      </c>
      <c r="Q1496" s="2">
        <v>3.2627466460000001</v>
      </c>
      <c r="R1496" s="111">
        <v>0.46742081400000002</v>
      </c>
      <c r="S1496" s="111">
        <v>0.35566742099999998</v>
      </c>
      <c r="T1496" s="111">
        <v>0.176911765</v>
      </c>
      <c r="U1496" s="111">
        <v>0</v>
      </c>
      <c r="V1496" s="110">
        <f t="shared" si="327"/>
        <v>9.6567639692365106E-2</v>
      </c>
      <c r="W1496" s="110">
        <v>0.23268749999999999</v>
      </c>
      <c r="X1496" s="110">
        <v>0.22500000000000001</v>
      </c>
      <c r="Y1496" s="110">
        <f t="shared" si="328"/>
        <v>0.14878902720000001</v>
      </c>
      <c r="Z1496" s="2">
        <v>0.1</v>
      </c>
      <c r="AA1496" s="2">
        <v>0.17499999999999999</v>
      </c>
      <c r="AB1496" s="2">
        <v>0.22500000000000001</v>
      </c>
      <c r="AC1496" s="110"/>
      <c r="AD1496" s="44">
        <f t="shared" si="329"/>
        <v>10.480144903273082</v>
      </c>
      <c r="AE1496" s="44">
        <f t="shared" si="330"/>
        <v>13.955370612878834</v>
      </c>
      <c r="AF1496" s="44">
        <f t="shared" si="331"/>
        <v>8.9247996082199244</v>
      </c>
      <c r="AG1496" s="44">
        <f t="shared" si="332"/>
        <v>0</v>
      </c>
      <c r="AH1496" s="44">
        <f t="shared" si="333"/>
        <v>8.9247996082199244</v>
      </c>
      <c r="AI1496" s="44">
        <v>286.02694444399998</v>
      </c>
      <c r="AJ1496" s="111">
        <f t="shared" si="334"/>
        <v>3.1202653391863483E-2</v>
      </c>
      <c r="AK1496" s="2">
        <f t="shared" si="335"/>
        <v>1509</v>
      </c>
    </row>
    <row r="1497" spans="1:37">
      <c r="A1497" s="2">
        <v>161</v>
      </c>
      <c r="B1497" s="2" t="s">
        <v>216</v>
      </c>
      <c r="C1497" s="2" t="s">
        <v>13</v>
      </c>
      <c r="D1497" s="2" t="s">
        <v>435</v>
      </c>
      <c r="E1497" s="2" t="s">
        <v>1100</v>
      </c>
      <c r="F1497" s="2" t="s">
        <v>64</v>
      </c>
      <c r="H1497" s="2" t="s">
        <v>878</v>
      </c>
      <c r="I1497" s="2">
        <v>17141</v>
      </c>
      <c r="J1497" s="2">
        <v>6873</v>
      </c>
      <c r="K1497" s="110">
        <f t="shared" si="322"/>
        <v>0.4009684382474768</v>
      </c>
      <c r="L1497" s="44">
        <f t="shared" si="323"/>
        <v>16.009515090644999</v>
      </c>
      <c r="M1497" s="44">
        <f t="shared" si="324"/>
        <v>12.884037859965002</v>
      </c>
      <c r="N1497" s="44">
        <f t="shared" si="325"/>
        <v>5.47144704939</v>
      </c>
      <c r="O1497" s="44">
        <f t="shared" si="326"/>
        <v>0</v>
      </c>
      <c r="P1497" s="2">
        <v>5888472</v>
      </c>
      <c r="Q1497" s="2">
        <v>0.90837854600000001</v>
      </c>
      <c r="R1497" s="111">
        <v>0.46586687300000001</v>
      </c>
      <c r="S1497" s="111">
        <v>0.37491744100000002</v>
      </c>
      <c r="T1497" s="111">
        <v>0.159215686</v>
      </c>
      <c r="U1497" s="111">
        <v>0</v>
      </c>
      <c r="V1497" s="110">
        <f t="shared" si="327"/>
        <v>6.3840464959920656E-2</v>
      </c>
      <c r="W1497" s="110">
        <v>0.22500000000000001</v>
      </c>
      <c r="X1497" s="110">
        <v>0.22500000000000001</v>
      </c>
      <c r="Y1497" s="110">
        <f t="shared" si="328"/>
        <v>0.14802076882500001</v>
      </c>
      <c r="Z1497" s="2">
        <v>0.1</v>
      </c>
      <c r="AA1497" s="2">
        <v>0.17499999999999999</v>
      </c>
      <c r="AB1497" s="2">
        <v>0.22500000000000001</v>
      </c>
      <c r="AC1497" s="110"/>
      <c r="AD1497" s="44">
        <f t="shared" si="329"/>
        <v>14.024335219405021</v>
      </c>
      <c r="AE1497" s="44">
        <f t="shared" si="330"/>
        <v>19.751230039326348</v>
      </c>
      <c r="AF1497" s="44">
        <f t="shared" si="331"/>
        <v>10.78422213434769</v>
      </c>
      <c r="AG1497" s="44">
        <f t="shared" si="332"/>
        <v>0</v>
      </c>
      <c r="AH1497" s="44">
        <f t="shared" si="333"/>
        <v>10.78422213434769</v>
      </c>
      <c r="AI1497" s="44">
        <v>286.02694444399998</v>
      </c>
      <c r="AJ1497" s="111">
        <f t="shared" si="334"/>
        <v>3.7703518300735081E-2</v>
      </c>
      <c r="AK1497" s="2">
        <f t="shared" si="335"/>
        <v>1824</v>
      </c>
    </row>
    <row r="1498" spans="1:37">
      <c r="A1498" s="2">
        <v>314</v>
      </c>
      <c r="B1498" s="2" t="s">
        <v>363</v>
      </c>
      <c r="C1498" s="2" t="s">
        <v>13</v>
      </c>
      <c r="D1498" s="2" t="s">
        <v>435</v>
      </c>
      <c r="E1498" s="2" t="s">
        <v>1100</v>
      </c>
      <c r="F1498" s="2" t="s">
        <v>64</v>
      </c>
      <c r="H1498" s="2" t="s">
        <v>878</v>
      </c>
      <c r="I1498" s="2">
        <v>65</v>
      </c>
      <c r="J1498" s="2">
        <v>30</v>
      </c>
      <c r="K1498" s="110">
        <f t="shared" si="322"/>
        <v>0.46153846153846156</v>
      </c>
      <c r="L1498" s="44">
        <f t="shared" si="323"/>
        <v>7.5661764749999985E-2</v>
      </c>
      <c r="M1498" s="44">
        <f t="shared" si="324"/>
        <v>5.6779411800000006E-2</v>
      </c>
      <c r="N1498" s="44">
        <f t="shared" si="325"/>
        <v>1.7558823600000002E-2</v>
      </c>
      <c r="O1498" s="44">
        <f t="shared" si="326"/>
        <v>0</v>
      </c>
      <c r="R1498" s="111">
        <v>0.50441176499999996</v>
      </c>
      <c r="S1498" s="111">
        <v>0.37852941200000001</v>
      </c>
      <c r="T1498" s="111">
        <v>0.11705882400000001</v>
      </c>
      <c r="U1498" s="111">
        <v>0</v>
      </c>
      <c r="V1498" s="110">
        <f t="shared" si="327"/>
        <v>5.4027149538461543E-2</v>
      </c>
      <c r="W1498" s="110">
        <v>0.22500000000000001</v>
      </c>
      <c r="X1498" s="110">
        <v>0.22500000000000001</v>
      </c>
      <c r="Y1498" s="110">
        <f t="shared" si="328"/>
        <v>0.14302205899999998</v>
      </c>
      <c r="Z1498" s="2">
        <v>0.1</v>
      </c>
      <c r="AA1498" s="2">
        <v>0.17499999999999999</v>
      </c>
      <c r="AB1498" s="2">
        <v>0.22500000000000001</v>
      </c>
      <c r="AC1498" s="110"/>
      <c r="AD1498" s="44">
        <f t="shared" si="329"/>
        <v>6.6279705920999993E-2</v>
      </c>
      <c r="AE1498" s="44">
        <f t="shared" si="330"/>
        <v>8.7042838289400001E-2</v>
      </c>
      <c r="AF1498" s="44">
        <f t="shared" si="331"/>
        <v>3.4608441315600008E-2</v>
      </c>
      <c r="AG1498" s="44">
        <f t="shared" si="332"/>
        <v>0</v>
      </c>
      <c r="AH1498" s="44">
        <f t="shared" si="333"/>
        <v>3.4608441315600008E-2</v>
      </c>
      <c r="AI1498" s="44">
        <v>286.02694444399998</v>
      </c>
      <c r="AJ1498" s="111">
        <f t="shared" si="334"/>
        <v>1.2099713676581911E-4</v>
      </c>
      <c r="AK1498" s="2">
        <f t="shared" si="335"/>
        <v>6</v>
      </c>
    </row>
    <row r="1499" spans="1:37">
      <c r="A1499" s="2">
        <v>164</v>
      </c>
      <c r="B1499" s="2" t="s">
        <v>219</v>
      </c>
      <c r="C1499" s="2" t="s">
        <v>12</v>
      </c>
      <c r="D1499" s="2" t="s">
        <v>437</v>
      </c>
      <c r="E1499" s="2" t="s">
        <v>1100</v>
      </c>
      <c r="F1499" s="2" t="s">
        <v>64</v>
      </c>
      <c r="H1499" s="2" t="s">
        <v>878</v>
      </c>
      <c r="I1499" s="2">
        <v>64470</v>
      </c>
      <c r="J1499" s="2">
        <v>15892</v>
      </c>
      <c r="K1499" s="110">
        <f t="shared" si="322"/>
        <v>0.2465022491081123</v>
      </c>
      <c r="L1499" s="44">
        <f t="shared" si="323"/>
        <v>0</v>
      </c>
      <c r="M1499" s="44">
        <f t="shared" si="324"/>
        <v>0</v>
      </c>
      <c r="N1499" s="44">
        <f t="shared" si="325"/>
        <v>19.397588230619998</v>
      </c>
      <c r="O1499" s="44">
        <f t="shared" si="326"/>
        <v>60.062411769379992</v>
      </c>
      <c r="P1499" s="2">
        <v>1968957</v>
      </c>
      <c r="Q1499" s="2">
        <v>97.936362068999998</v>
      </c>
      <c r="R1499" s="111">
        <v>0</v>
      </c>
      <c r="S1499" s="111">
        <v>0</v>
      </c>
      <c r="T1499" s="111">
        <v>0.24411764699999999</v>
      </c>
      <c r="U1499" s="111">
        <v>0.75588235299999995</v>
      </c>
      <c r="V1499" s="110">
        <f t="shared" si="327"/>
        <v>0.2465022491081123</v>
      </c>
      <c r="W1499" s="110">
        <v>0.34053125000000001</v>
      </c>
      <c r="X1499" s="110">
        <v>0.27704789899999999</v>
      </c>
      <c r="Y1499" s="110">
        <f t="shared" si="328"/>
        <v>0.27704789927169748</v>
      </c>
      <c r="Z1499" s="2" t="s">
        <v>532</v>
      </c>
      <c r="AA1499" s="2" t="s">
        <v>532</v>
      </c>
      <c r="AB1499" s="2">
        <v>0.22500000000000001</v>
      </c>
      <c r="AC1499" s="110">
        <v>0.29385714299999999</v>
      </c>
      <c r="AD1499" s="44">
        <f t="shared" si="329"/>
        <v>0</v>
      </c>
      <c r="AE1499" s="44">
        <f t="shared" si="330"/>
        <v>0</v>
      </c>
      <c r="AF1499" s="44">
        <f t="shared" si="331"/>
        <v>38.232646402552021</v>
      </c>
      <c r="AG1499" s="44">
        <f t="shared" si="332"/>
        <v>154.61197402433871</v>
      </c>
      <c r="AH1499" s="44">
        <f t="shared" si="333"/>
        <v>192.84462042689074</v>
      </c>
      <c r="AI1499" s="44">
        <v>6.4819444439999998</v>
      </c>
      <c r="AJ1499" s="111">
        <f t="shared" si="334"/>
        <v>29.751044936122064</v>
      </c>
      <c r="AK1499" s="2">
        <f t="shared" si="335"/>
        <v>26487</v>
      </c>
    </row>
    <row r="1500" spans="1:37">
      <c r="A1500" s="2">
        <v>162</v>
      </c>
      <c r="B1500" s="2" t="s">
        <v>217</v>
      </c>
      <c r="C1500" s="2" t="s">
        <v>11</v>
      </c>
      <c r="D1500" s="2" t="s">
        <v>436</v>
      </c>
      <c r="E1500" s="2" t="s">
        <v>1100</v>
      </c>
      <c r="F1500" s="2" t="s">
        <v>64</v>
      </c>
      <c r="H1500" s="2" t="s">
        <v>878</v>
      </c>
      <c r="I1500" s="2">
        <v>64897</v>
      </c>
      <c r="J1500" s="2">
        <v>34685</v>
      </c>
      <c r="K1500" s="110">
        <f t="shared" si="322"/>
        <v>0.53446230180131593</v>
      </c>
      <c r="L1500" s="44">
        <f t="shared" si="323"/>
        <v>0</v>
      </c>
      <c r="M1500" s="44">
        <f t="shared" si="324"/>
        <v>0</v>
      </c>
      <c r="N1500" s="44">
        <f t="shared" si="325"/>
        <v>23.064194309974997</v>
      </c>
      <c r="O1500" s="44">
        <f t="shared" si="326"/>
        <v>150.36080569002502</v>
      </c>
      <c r="P1500" s="2">
        <v>2888558</v>
      </c>
      <c r="Q1500" s="2">
        <v>111.78728322400001</v>
      </c>
      <c r="R1500" s="111">
        <v>0</v>
      </c>
      <c r="S1500" s="111">
        <v>0</v>
      </c>
      <c r="T1500" s="111">
        <v>0.13299232699999999</v>
      </c>
      <c r="U1500" s="111">
        <v>0.86700767300000003</v>
      </c>
      <c r="V1500" s="110">
        <f t="shared" si="327"/>
        <v>0.53446230180131593</v>
      </c>
      <c r="W1500" s="110">
        <v>0.33946874999999999</v>
      </c>
      <c r="X1500" s="110">
        <v>0.28728230900000001</v>
      </c>
      <c r="Y1500" s="110">
        <f t="shared" si="328"/>
        <v>0.28728230857614462</v>
      </c>
      <c r="Z1500" s="2" t="s">
        <v>532</v>
      </c>
      <c r="AA1500" s="2" t="s">
        <v>532</v>
      </c>
      <c r="AB1500" s="2">
        <v>0.22500000000000001</v>
      </c>
      <c r="AC1500" s="110">
        <v>0.29683593699999999</v>
      </c>
      <c r="AD1500" s="44">
        <f t="shared" si="329"/>
        <v>0</v>
      </c>
      <c r="AE1500" s="44">
        <f t="shared" si="330"/>
        <v>0</v>
      </c>
      <c r="AF1500" s="44">
        <f t="shared" si="331"/>
        <v>45.459526984960711</v>
      </c>
      <c r="AG1500" s="44">
        <f t="shared" si="332"/>
        <v>390.98061805084393</v>
      </c>
      <c r="AH1500" s="44">
        <f t="shared" si="333"/>
        <v>436.44014503580462</v>
      </c>
      <c r="AI1500" s="44">
        <v>9.75</v>
      </c>
      <c r="AJ1500" s="111">
        <f t="shared" si="334"/>
        <v>44.76309179854406</v>
      </c>
      <c r="AK1500" s="2">
        <f t="shared" si="335"/>
        <v>57808</v>
      </c>
    </row>
    <row r="1501" spans="1:37">
      <c r="A1501" s="2">
        <v>163</v>
      </c>
      <c r="B1501" s="2" t="s">
        <v>218</v>
      </c>
      <c r="C1501" s="2" t="s">
        <v>534</v>
      </c>
      <c r="D1501" s="2" t="s">
        <v>533</v>
      </c>
      <c r="E1501" s="2" t="s">
        <v>1100</v>
      </c>
      <c r="F1501" s="2" t="s">
        <v>64</v>
      </c>
      <c r="H1501" s="2" t="s">
        <v>878</v>
      </c>
      <c r="I1501" s="2">
        <v>2606</v>
      </c>
      <c r="J1501" s="2">
        <v>777</v>
      </c>
      <c r="K1501" s="110">
        <f t="shared" si="322"/>
        <v>0.29815809669992327</v>
      </c>
      <c r="L1501" s="44">
        <f t="shared" si="323"/>
        <v>0</v>
      </c>
      <c r="M1501" s="44">
        <f t="shared" si="324"/>
        <v>2.4550588235294124</v>
      </c>
      <c r="N1501" s="44">
        <f t="shared" si="325"/>
        <v>1.4299411764705872</v>
      </c>
      <c r="O1501" s="44">
        <f t="shared" si="326"/>
        <v>0</v>
      </c>
      <c r="P1501" s="2">
        <v>576249</v>
      </c>
      <c r="R1501" s="111">
        <f>1-S1501-T1501-U1501</f>
        <v>0</v>
      </c>
      <c r="S1501" s="111">
        <v>0.63193277310924401</v>
      </c>
      <c r="T1501" s="111">
        <v>0.36806722689075599</v>
      </c>
      <c r="U1501" s="111">
        <v>0</v>
      </c>
      <c r="V1501" s="110">
        <f t="shared" si="327"/>
        <v>0.10974222382736662</v>
      </c>
      <c r="W1501" s="110">
        <v>0.22578124999999999</v>
      </c>
      <c r="X1501" s="110">
        <v>0.22500000000000001</v>
      </c>
      <c r="Y1501" s="110">
        <f t="shared" si="328"/>
        <v>0.19340336134453778</v>
      </c>
      <c r="Z1501" s="2">
        <v>0.1</v>
      </c>
      <c r="AA1501" s="2">
        <v>0.17499999999999999</v>
      </c>
      <c r="AB1501" s="2">
        <v>0.22500000000000001</v>
      </c>
      <c r="AC1501" s="110"/>
      <c r="AD1501" s="44">
        <f t="shared" si="329"/>
        <v>0</v>
      </c>
      <c r="AE1501" s="44">
        <f t="shared" si="330"/>
        <v>3.7636051764705893</v>
      </c>
      <c r="AF1501" s="44">
        <f t="shared" si="331"/>
        <v>2.8184140588235276</v>
      </c>
      <c r="AG1501" s="44">
        <f t="shared" si="332"/>
        <v>0</v>
      </c>
      <c r="AH1501" s="44">
        <f t="shared" si="333"/>
        <v>2.8184140588235276</v>
      </c>
      <c r="AI1501" s="44">
        <v>6.37</v>
      </c>
      <c r="AJ1501" s="111">
        <f t="shared" si="334"/>
        <v>0.44245118662849725</v>
      </c>
      <c r="AK1501" s="2">
        <f t="shared" si="335"/>
        <v>477</v>
      </c>
    </row>
    <row r="1502" spans="1:37">
      <c r="A1502" s="2">
        <v>165</v>
      </c>
      <c r="B1502" s="2" t="s">
        <v>220</v>
      </c>
      <c r="C1502" s="2" t="s">
        <v>10</v>
      </c>
      <c r="D1502" s="2" t="s">
        <v>438</v>
      </c>
      <c r="E1502" s="2" t="s">
        <v>1100</v>
      </c>
      <c r="F1502" s="2" t="s">
        <v>64</v>
      </c>
      <c r="H1502" s="2" t="s">
        <v>878</v>
      </c>
      <c r="I1502" s="2">
        <v>285</v>
      </c>
      <c r="J1502" s="2">
        <v>85</v>
      </c>
      <c r="K1502" s="110">
        <f t="shared" si="322"/>
        <v>0.2982456140350877</v>
      </c>
      <c r="L1502" s="44">
        <f t="shared" si="323"/>
        <v>0</v>
      </c>
      <c r="M1502" s="44">
        <f t="shared" si="324"/>
        <v>0</v>
      </c>
      <c r="N1502" s="44">
        <f t="shared" si="325"/>
        <v>0.10435000009999999</v>
      </c>
      <c r="O1502" s="44">
        <f t="shared" si="326"/>
        <v>0.32064999989999998</v>
      </c>
      <c r="P1502" s="2">
        <v>434403</v>
      </c>
      <c r="Q1502" s="2">
        <v>0.273990224</v>
      </c>
      <c r="R1502" s="111">
        <v>0</v>
      </c>
      <c r="S1502" s="111">
        <v>0</v>
      </c>
      <c r="T1502" s="111">
        <v>0.245529412</v>
      </c>
      <c r="U1502" s="111">
        <v>0.754470588</v>
      </c>
      <c r="V1502" s="110">
        <f t="shared" si="327"/>
        <v>0.2982456140350877</v>
      </c>
      <c r="W1502" s="110">
        <v>0.32778124999999997</v>
      </c>
      <c r="X1502" s="110">
        <v>0.271740127</v>
      </c>
      <c r="Y1502" s="110">
        <f t="shared" si="328"/>
        <v>0.27174012666883507</v>
      </c>
      <c r="Z1502" s="2" t="s">
        <v>532</v>
      </c>
      <c r="AA1502" s="2" t="s">
        <v>532</v>
      </c>
      <c r="AB1502" s="2">
        <v>0.22500000000000001</v>
      </c>
      <c r="AC1502" s="110">
        <v>0.28695089299999998</v>
      </c>
      <c r="AD1502" s="44">
        <f t="shared" si="329"/>
        <v>0</v>
      </c>
      <c r="AE1502" s="44">
        <f t="shared" si="330"/>
        <v>0</v>
      </c>
      <c r="AF1502" s="44">
        <f t="shared" si="331"/>
        <v>0.20567385019709999</v>
      </c>
      <c r="AG1502" s="44">
        <f t="shared" si="332"/>
        <v>0.8060146413909729</v>
      </c>
      <c r="AH1502" s="44">
        <f t="shared" si="333"/>
        <v>1.0116884915880728</v>
      </c>
      <c r="AI1502" s="44">
        <v>2.113888889</v>
      </c>
      <c r="AJ1502" s="111">
        <f t="shared" si="334"/>
        <v>0.47859113922807173</v>
      </c>
      <c r="AK1502" s="2">
        <f t="shared" si="335"/>
        <v>142</v>
      </c>
    </row>
    <row r="1503" spans="1:37">
      <c r="A1503" s="2">
        <v>166</v>
      </c>
      <c r="B1503" s="2" t="s">
        <v>221</v>
      </c>
      <c r="C1503" s="2" t="s">
        <v>9</v>
      </c>
      <c r="D1503" s="2" t="s">
        <v>439</v>
      </c>
      <c r="E1503" s="2" t="s">
        <v>1100</v>
      </c>
      <c r="F1503" s="2" t="s">
        <v>64</v>
      </c>
      <c r="H1503" s="2" t="s">
        <v>878</v>
      </c>
      <c r="I1503" s="2">
        <v>2392</v>
      </c>
      <c r="J1503" s="2">
        <v>1042</v>
      </c>
      <c r="K1503" s="110">
        <f t="shared" si="322"/>
        <v>0.43561872909698995</v>
      </c>
      <c r="L1503" s="44">
        <f t="shared" si="323"/>
        <v>0</v>
      </c>
      <c r="M1503" s="44">
        <f t="shared" si="324"/>
        <v>0</v>
      </c>
      <c r="N1503" s="44">
        <f t="shared" si="325"/>
        <v>0</v>
      </c>
      <c r="O1503" s="44">
        <f t="shared" si="326"/>
        <v>5.21</v>
      </c>
      <c r="P1503" s="2">
        <v>583721</v>
      </c>
      <c r="Q1503" s="2">
        <v>26.874459308999999</v>
      </c>
      <c r="R1503" s="111">
        <v>0</v>
      </c>
      <c r="S1503" s="111">
        <v>0</v>
      </c>
      <c r="T1503" s="111">
        <v>0</v>
      </c>
      <c r="U1503" s="111">
        <v>1</v>
      </c>
      <c r="V1503" s="110">
        <f t="shared" si="327"/>
        <v>0.43561872909698995</v>
      </c>
      <c r="W1503" s="110">
        <v>0.42499999999999999</v>
      </c>
      <c r="X1503" s="110">
        <v>0.34371875000000002</v>
      </c>
      <c r="Y1503" s="110">
        <f t="shared" si="328"/>
        <v>0.34371875000000002</v>
      </c>
      <c r="Z1503" s="2" t="s">
        <v>532</v>
      </c>
      <c r="AA1503" s="2" t="s">
        <v>532</v>
      </c>
      <c r="AB1503" s="2" t="s">
        <v>532</v>
      </c>
      <c r="AC1503" s="110">
        <v>0.34371875000000002</v>
      </c>
      <c r="AD1503" s="44">
        <f t="shared" si="329"/>
        <v>0</v>
      </c>
      <c r="AE1503" s="44">
        <f t="shared" si="330"/>
        <v>0</v>
      </c>
      <c r="AF1503" s="44">
        <f t="shared" si="331"/>
        <v>0</v>
      </c>
      <c r="AG1503" s="44">
        <f t="shared" si="332"/>
        <v>15.687186262500001</v>
      </c>
      <c r="AH1503" s="44">
        <f t="shared" si="333"/>
        <v>15.687186262500001</v>
      </c>
      <c r="AI1503" s="44">
        <v>105.62805555600001</v>
      </c>
      <c r="AJ1503" s="111">
        <f t="shared" si="334"/>
        <v>0.14851344351580198</v>
      </c>
      <c r="AK1503" s="2">
        <f t="shared" si="335"/>
        <v>1737</v>
      </c>
    </row>
    <row r="1504" spans="1:37">
      <c r="A1504" s="2">
        <v>167</v>
      </c>
      <c r="B1504" s="2" t="s">
        <v>222</v>
      </c>
      <c r="C1504" s="2" t="s">
        <v>9</v>
      </c>
      <c r="D1504" s="2" t="s">
        <v>439</v>
      </c>
      <c r="E1504" s="2" t="s">
        <v>1100</v>
      </c>
      <c r="F1504" s="2" t="s">
        <v>64</v>
      </c>
      <c r="H1504" s="2" t="s">
        <v>878</v>
      </c>
      <c r="I1504" s="2">
        <v>3472</v>
      </c>
      <c r="J1504" s="2">
        <v>853</v>
      </c>
      <c r="K1504" s="110">
        <f t="shared" si="322"/>
        <v>0.24567972350230416</v>
      </c>
      <c r="L1504" s="44">
        <f t="shared" si="323"/>
        <v>0</v>
      </c>
      <c r="M1504" s="44">
        <f t="shared" si="324"/>
        <v>0</v>
      </c>
      <c r="N1504" s="44">
        <f t="shared" si="325"/>
        <v>0</v>
      </c>
      <c r="O1504" s="44">
        <f t="shared" si="326"/>
        <v>4.2649999999999997</v>
      </c>
      <c r="P1504" s="2">
        <v>646040</v>
      </c>
      <c r="Q1504" s="2">
        <v>20.768702827999999</v>
      </c>
      <c r="R1504" s="111">
        <v>0</v>
      </c>
      <c r="S1504" s="111">
        <v>0</v>
      </c>
      <c r="T1504" s="111">
        <v>0</v>
      </c>
      <c r="U1504" s="111">
        <v>1</v>
      </c>
      <c r="V1504" s="110">
        <f t="shared" si="327"/>
        <v>0.24567972350230416</v>
      </c>
      <c r="W1504" s="110">
        <v>0.42659374999999994</v>
      </c>
      <c r="X1504" s="110">
        <v>0.35912500000000003</v>
      </c>
      <c r="Y1504" s="110">
        <f t="shared" si="328"/>
        <v>0.35912500000000003</v>
      </c>
      <c r="Z1504" s="2" t="s">
        <v>532</v>
      </c>
      <c r="AA1504" s="2" t="s">
        <v>532</v>
      </c>
      <c r="AB1504" s="2" t="s">
        <v>532</v>
      </c>
      <c r="AC1504" s="110">
        <v>0.35912500000000003</v>
      </c>
      <c r="AD1504" s="44">
        <f t="shared" si="329"/>
        <v>0</v>
      </c>
      <c r="AE1504" s="44">
        <f t="shared" si="330"/>
        <v>0</v>
      </c>
      <c r="AF1504" s="44">
        <f t="shared" si="331"/>
        <v>0</v>
      </c>
      <c r="AG1504" s="44">
        <f t="shared" si="332"/>
        <v>13.417412774999999</v>
      </c>
      <c r="AH1504" s="44">
        <f t="shared" si="333"/>
        <v>13.417412774999999</v>
      </c>
      <c r="AI1504" s="44">
        <v>105.62805555600001</v>
      </c>
      <c r="AJ1504" s="111">
        <f t="shared" si="334"/>
        <v>0.12702508537503648</v>
      </c>
      <c r="AK1504" s="2">
        <f t="shared" si="335"/>
        <v>1422</v>
      </c>
    </row>
    <row r="1505" spans="1:37">
      <c r="A1505" s="2">
        <v>168</v>
      </c>
      <c r="B1505" s="2" t="s">
        <v>223</v>
      </c>
      <c r="C1505" s="2" t="s">
        <v>9</v>
      </c>
      <c r="D1505" s="2" t="s">
        <v>439</v>
      </c>
      <c r="E1505" s="2" t="s">
        <v>1100</v>
      </c>
      <c r="F1505" s="2" t="s">
        <v>64</v>
      </c>
      <c r="H1505" s="2" t="s">
        <v>878</v>
      </c>
      <c r="I1505" s="2">
        <v>2699</v>
      </c>
      <c r="J1505" s="2">
        <v>1156</v>
      </c>
      <c r="K1505" s="110">
        <f t="shared" si="322"/>
        <v>0.42830678028899594</v>
      </c>
      <c r="L1505" s="44">
        <f t="shared" si="323"/>
        <v>0</v>
      </c>
      <c r="M1505" s="44">
        <f t="shared" si="324"/>
        <v>0</v>
      </c>
      <c r="N1505" s="44">
        <f t="shared" si="325"/>
        <v>0</v>
      </c>
      <c r="O1505" s="44">
        <f t="shared" si="326"/>
        <v>5.78</v>
      </c>
      <c r="P1505" s="2">
        <v>488629</v>
      </c>
      <c r="Q1505" s="2">
        <v>28.955921670999999</v>
      </c>
      <c r="R1505" s="111">
        <v>0</v>
      </c>
      <c r="S1505" s="111">
        <v>0</v>
      </c>
      <c r="T1505" s="111">
        <v>0</v>
      </c>
      <c r="U1505" s="111">
        <v>1</v>
      </c>
      <c r="V1505" s="110">
        <f t="shared" si="327"/>
        <v>0.42830678028899594</v>
      </c>
      <c r="W1505" s="110">
        <v>0.32087499999999997</v>
      </c>
      <c r="X1505" s="110">
        <v>0.27943750000000001</v>
      </c>
      <c r="Y1505" s="110">
        <f t="shared" si="328"/>
        <v>0.27943750000000001</v>
      </c>
      <c r="Z1505" s="2" t="s">
        <v>532</v>
      </c>
      <c r="AA1505" s="2" t="s">
        <v>532</v>
      </c>
      <c r="AB1505" s="2" t="s">
        <v>532</v>
      </c>
      <c r="AC1505" s="110">
        <v>0.27943750000000001</v>
      </c>
      <c r="AD1505" s="44">
        <f t="shared" si="329"/>
        <v>0</v>
      </c>
      <c r="AE1505" s="44">
        <f t="shared" si="330"/>
        <v>0</v>
      </c>
      <c r="AF1505" s="44">
        <f t="shared" si="331"/>
        <v>0</v>
      </c>
      <c r="AG1505" s="44">
        <f t="shared" si="332"/>
        <v>14.148703050000002</v>
      </c>
      <c r="AH1505" s="44">
        <f t="shared" si="333"/>
        <v>14.148703050000002</v>
      </c>
      <c r="AI1505" s="44">
        <v>105.62805555600001</v>
      </c>
      <c r="AJ1505" s="111">
        <f t="shared" si="334"/>
        <v>0.13394834332152308</v>
      </c>
      <c r="AK1505" s="2">
        <f t="shared" si="335"/>
        <v>1927</v>
      </c>
    </row>
    <row r="1506" spans="1:37">
      <c r="A1506" s="2">
        <v>169</v>
      </c>
      <c r="B1506" s="2" t="s">
        <v>224</v>
      </c>
      <c r="C1506" s="2" t="s">
        <v>9</v>
      </c>
      <c r="D1506" s="2" t="s">
        <v>439</v>
      </c>
      <c r="E1506" s="2" t="s">
        <v>1100</v>
      </c>
      <c r="F1506" s="2" t="s">
        <v>64</v>
      </c>
      <c r="H1506" s="2" t="s">
        <v>878</v>
      </c>
      <c r="I1506" s="2">
        <v>3430</v>
      </c>
      <c r="J1506" s="2">
        <v>1225</v>
      </c>
      <c r="K1506" s="110">
        <f t="shared" si="322"/>
        <v>0.35714285714285715</v>
      </c>
      <c r="L1506" s="44">
        <f t="shared" si="323"/>
        <v>0</v>
      </c>
      <c r="M1506" s="44">
        <f t="shared" si="324"/>
        <v>0</v>
      </c>
      <c r="N1506" s="44">
        <f t="shared" si="325"/>
        <v>0.97166819925000003</v>
      </c>
      <c r="O1506" s="44">
        <f t="shared" si="326"/>
        <v>5.1533318007500002</v>
      </c>
      <c r="P1506" s="2">
        <v>1144280</v>
      </c>
      <c r="Q1506" s="2">
        <v>13.075068114</v>
      </c>
      <c r="R1506" s="111">
        <v>0</v>
      </c>
      <c r="S1506" s="111">
        <v>0</v>
      </c>
      <c r="T1506" s="111">
        <v>0.15863970599999999</v>
      </c>
      <c r="U1506" s="111">
        <v>0.84136029400000001</v>
      </c>
      <c r="V1506" s="110">
        <f t="shared" si="327"/>
        <v>0.35714285714285715</v>
      </c>
      <c r="W1506" s="110">
        <v>0.35168749999999993</v>
      </c>
      <c r="X1506" s="110">
        <v>0.27884705900000001</v>
      </c>
      <c r="Y1506" s="110">
        <f t="shared" si="328"/>
        <v>0.27884705881599997</v>
      </c>
      <c r="Z1506" s="2" t="s">
        <v>532</v>
      </c>
      <c r="AA1506" s="2" t="s">
        <v>532</v>
      </c>
      <c r="AB1506" s="2">
        <v>0.22500000000000001</v>
      </c>
      <c r="AC1506" s="110">
        <v>0.28899999999999998</v>
      </c>
      <c r="AD1506" s="44">
        <f t="shared" si="329"/>
        <v>0</v>
      </c>
      <c r="AE1506" s="44">
        <f t="shared" si="330"/>
        <v>0</v>
      </c>
      <c r="AF1506" s="44">
        <f t="shared" si="331"/>
        <v>1.91515802072175</v>
      </c>
      <c r="AG1506" s="44">
        <f t="shared" si="332"/>
        <v>13.04638092005073</v>
      </c>
      <c r="AH1506" s="44">
        <f t="shared" si="333"/>
        <v>14.961538940772479</v>
      </c>
      <c r="AI1506" s="44">
        <v>105.62805555600001</v>
      </c>
      <c r="AJ1506" s="111">
        <f t="shared" si="334"/>
        <v>0.14164360843356089</v>
      </c>
      <c r="AK1506" s="2">
        <f t="shared" si="335"/>
        <v>2042</v>
      </c>
    </row>
    <row r="1507" spans="1:37">
      <c r="A1507" s="2">
        <v>170</v>
      </c>
      <c r="B1507" s="2" t="s">
        <v>225</v>
      </c>
      <c r="C1507" s="2" t="s">
        <v>9</v>
      </c>
      <c r="D1507" s="2" t="s">
        <v>439</v>
      </c>
      <c r="E1507" s="2" t="s">
        <v>1100</v>
      </c>
      <c r="F1507" s="2" t="s">
        <v>64</v>
      </c>
      <c r="H1507" s="2" t="s">
        <v>878</v>
      </c>
      <c r="I1507" s="2">
        <v>5127</v>
      </c>
      <c r="J1507" s="2">
        <v>1210</v>
      </c>
      <c r="K1507" s="110">
        <f t="shared" si="322"/>
        <v>0.23600546128340161</v>
      </c>
      <c r="L1507" s="44">
        <f t="shared" si="323"/>
        <v>0</v>
      </c>
      <c r="M1507" s="44">
        <f t="shared" si="324"/>
        <v>0</v>
      </c>
      <c r="N1507" s="44">
        <f t="shared" si="325"/>
        <v>2.4022058851999999</v>
      </c>
      <c r="O1507" s="44">
        <f t="shared" si="326"/>
        <v>3.6477941147999995</v>
      </c>
      <c r="P1507" s="2">
        <v>2035351</v>
      </c>
      <c r="Q1507" s="2">
        <v>6.6299736420000004</v>
      </c>
      <c r="R1507" s="111">
        <v>0</v>
      </c>
      <c r="S1507" s="111">
        <v>0</v>
      </c>
      <c r="T1507" s="111">
        <v>0.39705882399999998</v>
      </c>
      <c r="U1507" s="111">
        <v>0.60294117599999997</v>
      </c>
      <c r="V1507" s="110">
        <f t="shared" si="327"/>
        <v>0.23600546128340161</v>
      </c>
      <c r="W1507" s="110">
        <v>0.31396875000000002</v>
      </c>
      <c r="X1507" s="110">
        <v>0.25461948499999998</v>
      </c>
      <c r="Y1507" s="110">
        <f t="shared" si="328"/>
        <v>0.25461948527099998</v>
      </c>
      <c r="Z1507" s="2" t="s">
        <v>532</v>
      </c>
      <c r="AA1507" s="2" t="s">
        <v>532</v>
      </c>
      <c r="AB1507" s="2">
        <v>0.22500000000000001</v>
      </c>
      <c r="AC1507" s="110">
        <v>0.27412500000000001</v>
      </c>
      <c r="AD1507" s="44">
        <f t="shared" si="329"/>
        <v>0</v>
      </c>
      <c r="AE1507" s="44">
        <f t="shared" si="330"/>
        <v>0</v>
      </c>
      <c r="AF1507" s="44">
        <f t="shared" si="331"/>
        <v>4.7347477997292007</v>
      </c>
      <c r="AG1507" s="44">
        <f t="shared" si="332"/>
        <v>8.7595756806632572</v>
      </c>
      <c r="AH1507" s="44">
        <f t="shared" si="333"/>
        <v>13.494323480392458</v>
      </c>
      <c r="AI1507" s="44">
        <v>105.62805555600001</v>
      </c>
      <c r="AJ1507" s="111">
        <f t="shared" si="334"/>
        <v>0.12775321300161846</v>
      </c>
      <c r="AK1507" s="2">
        <f t="shared" si="335"/>
        <v>2017</v>
      </c>
    </row>
    <row r="1508" spans="1:37">
      <c r="A1508" s="2">
        <v>171</v>
      </c>
      <c r="B1508" s="2" t="s">
        <v>226</v>
      </c>
      <c r="C1508" s="2" t="s">
        <v>9</v>
      </c>
      <c r="D1508" s="2" t="s">
        <v>439</v>
      </c>
      <c r="E1508" s="2" t="s">
        <v>1100</v>
      </c>
      <c r="F1508" s="2" t="s">
        <v>64</v>
      </c>
      <c r="H1508" s="2" t="s">
        <v>878</v>
      </c>
      <c r="I1508" s="2">
        <v>1549</v>
      </c>
      <c r="J1508" s="2">
        <v>573</v>
      </c>
      <c r="K1508" s="110">
        <f t="shared" si="322"/>
        <v>0.36991607488702388</v>
      </c>
      <c r="L1508" s="44">
        <f t="shared" si="323"/>
        <v>0</v>
      </c>
      <c r="M1508" s="44">
        <f t="shared" si="324"/>
        <v>0</v>
      </c>
      <c r="N1508" s="44">
        <f t="shared" si="325"/>
        <v>0</v>
      </c>
      <c r="O1508" s="44">
        <f t="shared" si="326"/>
        <v>2.8650000000000002</v>
      </c>
      <c r="P1508" s="2">
        <v>404068</v>
      </c>
      <c r="Q1508" s="2">
        <v>22.008936197000001</v>
      </c>
      <c r="R1508" s="111">
        <v>0</v>
      </c>
      <c r="S1508" s="111">
        <v>0</v>
      </c>
      <c r="T1508" s="111">
        <v>0</v>
      </c>
      <c r="U1508" s="111">
        <v>1</v>
      </c>
      <c r="V1508" s="110">
        <f t="shared" si="327"/>
        <v>0.36991607488702388</v>
      </c>
      <c r="W1508" s="110">
        <v>0.40587500000000004</v>
      </c>
      <c r="X1508" s="110">
        <v>0.35434375000000001</v>
      </c>
      <c r="Y1508" s="110">
        <f t="shared" si="328"/>
        <v>0.35434375000000001</v>
      </c>
      <c r="Z1508" s="2" t="s">
        <v>532</v>
      </c>
      <c r="AA1508" s="2" t="s">
        <v>532</v>
      </c>
      <c r="AB1508" s="2" t="s">
        <v>532</v>
      </c>
      <c r="AC1508" s="110">
        <v>0.35434375000000001</v>
      </c>
      <c r="AD1508" s="44">
        <f t="shared" si="329"/>
        <v>0</v>
      </c>
      <c r="AE1508" s="44">
        <f t="shared" si="330"/>
        <v>0</v>
      </c>
      <c r="AF1508" s="44">
        <f t="shared" si="331"/>
        <v>0</v>
      </c>
      <c r="AG1508" s="44">
        <f t="shared" si="332"/>
        <v>8.8931068312500017</v>
      </c>
      <c r="AH1508" s="44">
        <f t="shared" si="333"/>
        <v>8.8931068312500017</v>
      </c>
      <c r="AI1508" s="44">
        <v>105.62805555600001</v>
      </c>
      <c r="AJ1508" s="111">
        <f t="shared" si="334"/>
        <v>8.4192658706428725E-2</v>
      </c>
      <c r="AK1508" s="2">
        <f t="shared" si="335"/>
        <v>955</v>
      </c>
    </row>
    <row r="1509" spans="1:37">
      <c r="A1509" s="2">
        <v>172</v>
      </c>
      <c r="B1509" s="2" t="s">
        <v>227</v>
      </c>
      <c r="C1509" s="2" t="s">
        <v>9</v>
      </c>
      <c r="D1509" s="2" t="s">
        <v>439</v>
      </c>
      <c r="E1509" s="2" t="s">
        <v>1100</v>
      </c>
      <c r="F1509" s="2" t="s">
        <v>64</v>
      </c>
      <c r="H1509" s="2" t="s">
        <v>878</v>
      </c>
      <c r="I1509" s="2">
        <v>1442</v>
      </c>
      <c r="J1509" s="2">
        <v>329</v>
      </c>
      <c r="K1509" s="110">
        <f t="shared" si="322"/>
        <v>0.22815533980582525</v>
      </c>
      <c r="L1509" s="44">
        <f t="shared" si="323"/>
        <v>0</v>
      </c>
      <c r="M1509" s="44">
        <f t="shared" si="324"/>
        <v>0</v>
      </c>
      <c r="N1509" s="44">
        <f t="shared" si="325"/>
        <v>0</v>
      </c>
      <c r="O1509" s="44">
        <f t="shared" si="326"/>
        <v>1.645</v>
      </c>
      <c r="P1509" s="2">
        <v>1273613</v>
      </c>
      <c r="Q1509" s="2">
        <v>3.6058721980000001</v>
      </c>
      <c r="R1509" s="111">
        <v>0</v>
      </c>
      <c r="S1509" s="111">
        <v>0</v>
      </c>
      <c r="T1509" s="111">
        <v>0</v>
      </c>
      <c r="U1509" s="111">
        <v>1</v>
      </c>
      <c r="V1509" s="110">
        <f t="shared" si="327"/>
        <v>0.22815533980582525</v>
      </c>
      <c r="W1509" s="110">
        <v>0.35646875</v>
      </c>
      <c r="X1509" s="110">
        <v>0.31869687499999999</v>
      </c>
      <c r="Y1509" s="110">
        <f t="shared" si="328"/>
        <v>0.31869687499999999</v>
      </c>
      <c r="Z1509" s="2" t="s">
        <v>532</v>
      </c>
      <c r="AA1509" s="2" t="s">
        <v>532</v>
      </c>
      <c r="AB1509" s="2" t="s">
        <v>532</v>
      </c>
      <c r="AC1509" s="110">
        <v>0.31869687499999999</v>
      </c>
      <c r="AD1509" s="44">
        <f t="shared" si="329"/>
        <v>0</v>
      </c>
      <c r="AE1509" s="44">
        <f t="shared" si="330"/>
        <v>0</v>
      </c>
      <c r="AF1509" s="44">
        <f t="shared" si="331"/>
        <v>0</v>
      </c>
      <c r="AG1509" s="44">
        <f t="shared" si="332"/>
        <v>4.5924857081250003</v>
      </c>
      <c r="AH1509" s="44">
        <f t="shared" si="333"/>
        <v>4.5924857081250003</v>
      </c>
      <c r="AI1509" s="44">
        <v>105.62805555600001</v>
      </c>
      <c r="AJ1509" s="111">
        <f t="shared" si="334"/>
        <v>4.3477896889716365E-2</v>
      </c>
      <c r="AK1509" s="2">
        <f t="shared" si="335"/>
        <v>548</v>
      </c>
    </row>
    <row r="1510" spans="1:37">
      <c r="A1510" s="2">
        <v>173</v>
      </c>
      <c r="B1510" s="2" t="s">
        <v>228</v>
      </c>
      <c r="C1510" s="2" t="s">
        <v>9</v>
      </c>
      <c r="D1510" s="2" t="s">
        <v>439</v>
      </c>
      <c r="E1510" s="2" t="s">
        <v>1100</v>
      </c>
      <c r="F1510" s="2" t="s">
        <v>64</v>
      </c>
      <c r="H1510" s="2" t="s">
        <v>878</v>
      </c>
      <c r="I1510" s="2">
        <v>2813</v>
      </c>
      <c r="J1510" s="2">
        <v>658</v>
      </c>
      <c r="K1510" s="110">
        <f t="shared" si="322"/>
        <v>0.23391397084962673</v>
      </c>
      <c r="L1510" s="44">
        <f t="shared" si="323"/>
        <v>0</v>
      </c>
      <c r="M1510" s="44">
        <f t="shared" si="324"/>
        <v>0</v>
      </c>
      <c r="N1510" s="44">
        <f t="shared" si="325"/>
        <v>0</v>
      </c>
      <c r="O1510" s="44">
        <f t="shared" si="326"/>
        <v>3.29</v>
      </c>
      <c r="P1510" s="2">
        <v>2784854</v>
      </c>
      <c r="Q1510" s="2">
        <v>4.0409535160000001</v>
      </c>
      <c r="R1510" s="111">
        <v>0</v>
      </c>
      <c r="S1510" s="111">
        <v>0</v>
      </c>
      <c r="T1510" s="111">
        <v>0</v>
      </c>
      <c r="U1510" s="111">
        <v>1</v>
      </c>
      <c r="V1510" s="110">
        <f t="shared" si="327"/>
        <v>0.23391397084962673</v>
      </c>
      <c r="W1510" s="110">
        <v>0.45103124999999999</v>
      </c>
      <c r="X1510" s="110">
        <v>0.39046874999999998</v>
      </c>
      <c r="Y1510" s="110">
        <f t="shared" si="328"/>
        <v>0.39046874999999998</v>
      </c>
      <c r="Z1510" s="2" t="s">
        <v>532</v>
      </c>
      <c r="AA1510" s="2" t="s">
        <v>532</v>
      </c>
      <c r="AB1510" s="2" t="s">
        <v>532</v>
      </c>
      <c r="AC1510" s="110">
        <v>0.39046874999999998</v>
      </c>
      <c r="AD1510" s="44">
        <f t="shared" si="329"/>
        <v>0</v>
      </c>
      <c r="AE1510" s="44">
        <f t="shared" si="330"/>
        <v>0</v>
      </c>
      <c r="AF1510" s="44">
        <f t="shared" si="331"/>
        <v>0</v>
      </c>
      <c r="AG1510" s="44">
        <f t="shared" si="332"/>
        <v>11.253465562499999</v>
      </c>
      <c r="AH1510" s="44">
        <f t="shared" si="333"/>
        <v>11.253465562499999</v>
      </c>
      <c r="AI1510" s="44">
        <v>105.62805555600001</v>
      </c>
      <c r="AJ1510" s="111">
        <f t="shared" si="334"/>
        <v>0.10653860381377404</v>
      </c>
      <c r="AK1510" s="2">
        <f t="shared" si="335"/>
        <v>1097</v>
      </c>
    </row>
    <row r="1511" spans="1:37">
      <c r="A1511" s="2">
        <v>174</v>
      </c>
      <c r="B1511" s="2" t="s">
        <v>229</v>
      </c>
      <c r="C1511" s="2" t="s">
        <v>9</v>
      </c>
      <c r="D1511" s="2" t="s">
        <v>439</v>
      </c>
      <c r="E1511" s="2" t="s">
        <v>1100</v>
      </c>
      <c r="F1511" s="2" t="s">
        <v>64</v>
      </c>
      <c r="H1511" s="2" t="s">
        <v>878</v>
      </c>
      <c r="I1511" s="2">
        <v>3034</v>
      </c>
      <c r="J1511" s="2">
        <v>666</v>
      </c>
      <c r="K1511" s="110">
        <f t="shared" si="322"/>
        <v>0.21951219512195122</v>
      </c>
      <c r="L1511" s="44">
        <f t="shared" si="323"/>
        <v>0</v>
      </c>
      <c r="M1511" s="44">
        <f t="shared" si="324"/>
        <v>0</v>
      </c>
      <c r="N1511" s="44">
        <f t="shared" si="325"/>
        <v>0</v>
      </c>
      <c r="O1511" s="44">
        <f t="shared" si="326"/>
        <v>3.33</v>
      </c>
      <c r="P1511" s="2">
        <v>3622303</v>
      </c>
      <c r="Q1511" s="2">
        <v>2.6640438739999999</v>
      </c>
      <c r="R1511" s="111">
        <v>0</v>
      </c>
      <c r="S1511" s="111">
        <v>0</v>
      </c>
      <c r="T1511" s="111">
        <v>0</v>
      </c>
      <c r="U1511" s="111">
        <v>1</v>
      </c>
      <c r="V1511" s="110">
        <f t="shared" si="327"/>
        <v>0.21951219512195122</v>
      </c>
      <c r="W1511" s="110">
        <v>0.37665624999999997</v>
      </c>
      <c r="X1511" s="110">
        <v>0.33080937500000002</v>
      </c>
      <c r="Y1511" s="110">
        <f t="shared" si="328"/>
        <v>0.33080937500000002</v>
      </c>
      <c r="Z1511" s="2" t="s">
        <v>532</v>
      </c>
      <c r="AA1511" s="2" t="s">
        <v>532</v>
      </c>
      <c r="AB1511" s="2" t="s">
        <v>532</v>
      </c>
      <c r="AC1511" s="110">
        <v>0.33080937500000002</v>
      </c>
      <c r="AD1511" s="44">
        <f t="shared" si="329"/>
        <v>0</v>
      </c>
      <c r="AE1511" s="44">
        <f t="shared" si="330"/>
        <v>0</v>
      </c>
      <c r="AF1511" s="44">
        <f t="shared" si="331"/>
        <v>0</v>
      </c>
      <c r="AG1511" s="44">
        <f t="shared" si="332"/>
        <v>9.6499741162500001</v>
      </c>
      <c r="AH1511" s="44">
        <f t="shared" si="333"/>
        <v>9.6499741162500001</v>
      </c>
      <c r="AI1511" s="44">
        <v>105.62805555600001</v>
      </c>
      <c r="AJ1511" s="111">
        <f t="shared" si="334"/>
        <v>9.1358058855243701E-2</v>
      </c>
      <c r="AK1511" s="2">
        <f t="shared" si="335"/>
        <v>1110</v>
      </c>
    </row>
    <row r="1512" spans="1:37">
      <c r="A1512" s="2">
        <v>175</v>
      </c>
      <c r="B1512" s="2" t="s">
        <v>230</v>
      </c>
      <c r="C1512" s="2" t="s">
        <v>9</v>
      </c>
      <c r="D1512" s="2" t="s">
        <v>439</v>
      </c>
      <c r="E1512" s="2" t="s">
        <v>1100</v>
      </c>
      <c r="F1512" s="2" t="s">
        <v>64</v>
      </c>
      <c r="H1512" s="2" t="s">
        <v>878</v>
      </c>
      <c r="I1512" s="2">
        <v>1781</v>
      </c>
      <c r="J1512" s="2">
        <v>640</v>
      </c>
      <c r="K1512" s="110">
        <f t="shared" si="322"/>
        <v>0.35934868051656371</v>
      </c>
      <c r="L1512" s="44">
        <f t="shared" si="323"/>
        <v>0</v>
      </c>
      <c r="M1512" s="44">
        <f t="shared" si="324"/>
        <v>0</v>
      </c>
      <c r="N1512" s="44">
        <f t="shared" si="325"/>
        <v>0</v>
      </c>
      <c r="O1512" s="44">
        <f t="shared" si="326"/>
        <v>3.2</v>
      </c>
      <c r="P1512" s="2">
        <v>381252</v>
      </c>
      <c r="Q1512" s="2">
        <v>24.323146895000001</v>
      </c>
      <c r="R1512" s="111">
        <v>0</v>
      </c>
      <c r="S1512" s="111">
        <v>0</v>
      </c>
      <c r="T1512" s="111">
        <v>0</v>
      </c>
      <c r="U1512" s="111">
        <v>1</v>
      </c>
      <c r="V1512" s="110">
        <f t="shared" si="327"/>
        <v>0.35934868051656371</v>
      </c>
      <c r="W1512" s="110">
        <v>0.37665624999999997</v>
      </c>
      <c r="X1512" s="110">
        <v>0.33080937500000002</v>
      </c>
      <c r="Y1512" s="110">
        <f t="shared" si="328"/>
        <v>0.33080937500000002</v>
      </c>
      <c r="Z1512" s="2" t="s">
        <v>532</v>
      </c>
      <c r="AA1512" s="2" t="s">
        <v>532</v>
      </c>
      <c r="AB1512" s="2" t="s">
        <v>532</v>
      </c>
      <c r="AC1512" s="110">
        <v>0.33080937500000002</v>
      </c>
      <c r="AD1512" s="44">
        <f t="shared" si="329"/>
        <v>0</v>
      </c>
      <c r="AE1512" s="44">
        <f t="shared" si="330"/>
        <v>0</v>
      </c>
      <c r="AF1512" s="44">
        <f t="shared" si="331"/>
        <v>0</v>
      </c>
      <c r="AG1512" s="44">
        <f t="shared" si="332"/>
        <v>9.2732483999999999</v>
      </c>
      <c r="AH1512" s="44">
        <f t="shared" si="333"/>
        <v>9.2732483999999999</v>
      </c>
      <c r="AI1512" s="44">
        <v>105.62805555600001</v>
      </c>
      <c r="AJ1512" s="111">
        <f t="shared" si="334"/>
        <v>8.779152802906301E-2</v>
      </c>
      <c r="AK1512" s="2">
        <f t="shared" si="335"/>
        <v>1067</v>
      </c>
    </row>
    <row r="1513" spans="1:37">
      <c r="A1513" s="2">
        <v>176</v>
      </c>
      <c r="B1513" s="2" t="s">
        <v>231</v>
      </c>
      <c r="C1513" s="2" t="s">
        <v>9</v>
      </c>
      <c r="D1513" s="2" t="s">
        <v>439</v>
      </c>
      <c r="E1513" s="2" t="s">
        <v>1100</v>
      </c>
      <c r="F1513" s="2" t="s">
        <v>64</v>
      </c>
      <c r="H1513" s="2" t="s">
        <v>878</v>
      </c>
      <c r="I1513" s="2">
        <v>4995</v>
      </c>
      <c r="J1513" s="2">
        <v>990</v>
      </c>
      <c r="K1513" s="110">
        <f t="shared" si="322"/>
        <v>0.1981981981981982</v>
      </c>
      <c r="L1513" s="44">
        <f t="shared" si="323"/>
        <v>0</v>
      </c>
      <c r="M1513" s="44">
        <f t="shared" si="324"/>
        <v>0</v>
      </c>
      <c r="N1513" s="44">
        <f t="shared" si="325"/>
        <v>0</v>
      </c>
      <c r="O1513" s="44">
        <f t="shared" si="326"/>
        <v>4.95</v>
      </c>
      <c r="P1513" s="2">
        <v>2498749</v>
      </c>
      <c r="Q1513" s="2">
        <v>5.53050102</v>
      </c>
      <c r="R1513" s="111">
        <v>0</v>
      </c>
      <c r="S1513" s="111">
        <v>0</v>
      </c>
      <c r="T1513" s="111">
        <v>0</v>
      </c>
      <c r="U1513" s="111">
        <v>1</v>
      </c>
      <c r="V1513" s="110">
        <f t="shared" si="327"/>
        <v>0.1981981981981982</v>
      </c>
      <c r="W1513" s="110">
        <v>0.35646875</v>
      </c>
      <c r="X1513" s="110">
        <v>0.31869687499999999</v>
      </c>
      <c r="Y1513" s="110">
        <f t="shared" si="328"/>
        <v>0.31869687499999999</v>
      </c>
      <c r="Z1513" s="2" t="s">
        <v>532</v>
      </c>
      <c r="AA1513" s="2" t="s">
        <v>532</v>
      </c>
      <c r="AB1513" s="2" t="s">
        <v>532</v>
      </c>
      <c r="AC1513" s="110">
        <v>0.31869687499999999</v>
      </c>
      <c r="AD1513" s="44">
        <f t="shared" si="329"/>
        <v>0</v>
      </c>
      <c r="AE1513" s="44">
        <f t="shared" si="330"/>
        <v>0</v>
      </c>
      <c r="AF1513" s="44">
        <f t="shared" si="331"/>
        <v>0</v>
      </c>
      <c r="AG1513" s="44">
        <f t="shared" si="332"/>
        <v>13.819333893750001</v>
      </c>
      <c r="AH1513" s="44">
        <f t="shared" si="333"/>
        <v>13.819333893750001</v>
      </c>
      <c r="AI1513" s="44">
        <v>105.62805555600001</v>
      </c>
      <c r="AJ1513" s="111">
        <f t="shared" si="334"/>
        <v>0.13083014565598541</v>
      </c>
      <c r="AK1513" s="2">
        <f t="shared" si="335"/>
        <v>1650</v>
      </c>
    </row>
    <row r="1514" spans="1:37">
      <c r="A1514" s="2">
        <v>177</v>
      </c>
      <c r="B1514" s="2" t="s">
        <v>232</v>
      </c>
      <c r="C1514" s="2" t="s">
        <v>9</v>
      </c>
      <c r="D1514" s="2" t="s">
        <v>439</v>
      </c>
      <c r="E1514" s="2" t="s">
        <v>1100</v>
      </c>
      <c r="F1514" s="2" t="s">
        <v>64</v>
      </c>
      <c r="H1514" s="2" t="s">
        <v>878</v>
      </c>
      <c r="I1514" s="2">
        <v>2214</v>
      </c>
      <c r="J1514" s="2">
        <v>432</v>
      </c>
      <c r="K1514" s="110">
        <f t="shared" si="322"/>
        <v>0.1951219512195122</v>
      </c>
      <c r="L1514" s="44">
        <f t="shared" si="323"/>
        <v>0</v>
      </c>
      <c r="M1514" s="44">
        <f t="shared" si="324"/>
        <v>0</v>
      </c>
      <c r="N1514" s="44">
        <f t="shared" si="325"/>
        <v>2.16</v>
      </c>
      <c r="O1514" s="44">
        <f t="shared" si="326"/>
        <v>0</v>
      </c>
      <c r="P1514" s="2">
        <v>1116260</v>
      </c>
      <c r="Q1514" s="2">
        <v>3.805121567</v>
      </c>
      <c r="R1514" s="111">
        <v>0</v>
      </c>
      <c r="S1514" s="111">
        <v>0</v>
      </c>
      <c r="T1514" s="111">
        <v>1</v>
      </c>
      <c r="U1514" s="111">
        <v>0</v>
      </c>
      <c r="V1514" s="110">
        <f t="shared" si="327"/>
        <v>0.1951219512195122</v>
      </c>
      <c r="W1514" s="110">
        <v>0.24862499999999998</v>
      </c>
      <c r="X1514" s="110">
        <v>0.22500000000000001</v>
      </c>
      <c r="Y1514" s="110">
        <f t="shared" si="328"/>
        <v>0.22500000000000001</v>
      </c>
      <c r="Z1514" s="2" t="s">
        <v>532</v>
      </c>
      <c r="AA1514" s="2" t="s">
        <v>532</v>
      </c>
      <c r="AB1514" s="2">
        <v>0.22500000000000001</v>
      </c>
      <c r="AC1514" s="110"/>
      <c r="AD1514" s="44">
        <f t="shared" si="329"/>
        <v>0</v>
      </c>
      <c r="AE1514" s="44">
        <f t="shared" si="330"/>
        <v>0</v>
      </c>
      <c r="AF1514" s="44">
        <f t="shared" si="331"/>
        <v>4.2573600000000003</v>
      </c>
      <c r="AG1514" s="44">
        <f t="shared" si="332"/>
        <v>0</v>
      </c>
      <c r="AH1514" s="44">
        <f t="shared" si="333"/>
        <v>4.2573600000000003</v>
      </c>
      <c r="AI1514" s="44">
        <v>105.62805555600001</v>
      </c>
      <c r="AJ1514" s="111">
        <f t="shared" si="334"/>
        <v>4.0305200901316493E-2</v>
      </c>
      <c r="AK1514" s="2">
        <f t="shared" si="335"/>
        <v>720</v>
      </c>
    </row>
    <row r="1515" spans="1:37">
      <c r="A1515" s="2">
        <v>178</v>
      </c>
      <c r="B1515" s="2" t="s">
        <v>233</v>
      </c>
      <c r="C1515" s="2" t="s">
        <v>8</v>
      </c>
      <c r="D1515" s="2" t="s">
        <v>440</v>
      </c>
      <c r="E1515" s="2" t="s">
        <v>1100</v>
      </c>
      <c r="F1515" s="2" t="s">
        <v>64</v>
      </c>
      <c r="H1515" s="2" t="s">
        <v>878</v>
      </c>
      <c r="I1515" s="2">
        <v>18215</v>
      </c>
      <c r="J1515" s="2">
        <v>5585</v>
      </c>
      <c r="K1515" s="110">
        <f t="shared" si="322"/>
        <v>0.30661542684600601</v>
      </c>
      <c r="L1515" s="44">
        <f t="shared" si="323"/>
        <v>0</v>
      </c>
      <c r="M1515" s="44">
        <f t="shared" si="324"/>
        <v>0</v>
      </c>
      <c r="N1515" s="44">
        <f t="shared" si="325"/>
        <v>13.651261605325001</v>
      </c>
      <c r="O1515" s="44">
        <f t="shared" si="326"/>
        <v>14.273738394675002</v>
      </c>
      <c r="P1515" s="2">
        <v>2479350</v>
      </c>
      <c r="Q1515" s="2">
        <v>4.9452134890000004</v>
      </c>
      <c r="R1515" s="111">
        <v>0</v>
      </c>
      <c r="S1515" s="111">
        <v>0</v>
      </c>
      <c r="T1515" s="111">
        <v>0.488854489</v>
      </c>
      <c r="U1515" s="111">
        <v>0.51114551100000005</v>
      </c>
      <c r="V1515" s="110">
        <f t="shared" si="327"/>
        <v>0.30661542684600601</v>
      </c>
      <c r="W1515" s="110">
        <v>0.28581249999999997</v>
      </c>
      <c r="X1515" s="110">
        <v>0.24685147099999999</v>
      </c>
      <c r="Y1515" s="110">
        <f t="shared" si="328"/>
        <v>0.24685147059524998</v>
      </c>
      <c r="Z1515" s="2" t="s">
        <v>532</v>
      </c>
      <c r="AA1515" s="2" t="s">
        <v>532</v>
      </c>
      <c r="AB1515" s="2">
        <v>0.22500000000000001</v>
      </c>
      <c r="AC1515" s="110">
        <v>0.26774999999999999</v>
      </c>
      <c r="AD1515" s="44">
        <f t="shared" si="329"/>
        <v>0</v>
      </c>
      <c r="AE1515" s="44">
        <f t="shared" si="330"/>
        <v>0</v>
      </c>
      <c r="AF1515" s="44">
        <f t="shared" si="331"/>
        <v>26.906636624095579</v>
      </c>
      <c r="AG1515" s="44">
        <f t="shared" si="332"/>
        <v>33.478910667326275</v>
      </c>
      <c r="AH1515" s="44">
        <f t="shared" si="333"/>
        <v>60.385547291421858</v>
      </c>
      <c r="AI1515" s="44">
        <v>132.838888889</v>
      </c>
      <c r="AJ1515" s="111">
        <f t="shared" si="334"/>
        <v>0.45457732894679614</v>
      </c>
      <c r="AK1515" s="2">
        <f t="shared" si="335"/>
        <v>9308</v>
      </c>
    </row>
    <row r="1516" spans="1:37">
      <c r="A1516" s="2">
        <v>179</v>
      </c>
      <c r="B1516" s="2" t="s">
        <v>234</v>
      </c>
      <c r="C1516" s="2" t="s">
        <v>8</v>
      </c>
      <c r="D1516" s="2" t="s">
        <v>440</v>
      </c>
      <c r="E1516" s="2" t="s">
        <v>1100</v>
      </c>
      <c r="F1516" s="2" t="s">
        <v>64</v>
      </c>
      <c r="H1516" s="2" t="s">
        <v>878</v>
      </c>
      <c r="I1516" s="2">
        <v>35533</v>
      </c>
      <c r="J1516" s="2">
        <v>8482</v>
      </c>
      <c r="K1516" s="110">
        <f t="shared" si="322"/>
        <v>0.2387076801846171</v>
      </c>
      <c r="L1516" s="44">
        <f t="shared" si="323"/>
        <v>0</v>
      </c>
      <c r="M1516" s="44">
        <f t="shared" si="324"/>
        <v>0</v>
      </c>
      <c r="N1516" s="44">
        <f t="shared" si="325"/>
        <v>13.03155573622</v>
      </c>
      <c r="O1516" s="44">
        <f t="shared" si="326"/>
        <v>29.378444263780001</v>
      </c>
      <c r="P1516" s="2">
        <v>5323267</v>
      </c>
      <c r="Q1516" s="2">
        <v>3.953717862</v>
      </c>
      <c r="R1516" s="111">
        <v>0</v>
      </c>
      <c r="S1516" s="111">
        <v>0</v>
      </c>
      <c r="T1516" s="111">
        <v>0.30727554200000001</v>
      </c>
      <c r="U1516" s="111">
        <v>0.69272445800000004</v>
      </c>
      <c r="V1516" s="110">
        <f t="shared" si="327"/>
        <v>0.2387076801846171</v>
      </c>
      <c r="W1516" s="110">
        <v>0.29112500000000002</v>
      </c>
      <c r="X1516" s="110">
        <v>0.25862118899999997</v>
      </c>
      <c r="Y1516" s="110">
        <f t="shared" si="328"/>
        <v>0.25862118899163067</v>
      </c>
      <c r="Z1516" s="2" t="s">
        <v>532</v>
      </c>
      <c r="AA1516" s="2" t="s">
        <v>532</v>
      </c>
      <c r="AB1516" s="2">
        <v>0.22500000000000001</v>
      </c>
      <c r="AC1516" s="110">
        <v>0.27353472200000001</v>
      </c>
      <c r="AD1516" s="44">
        <f t="shared" si="329"/>
        <v>0</v>
      </c>
      <c r="AE1516" s="44">
        <f t="shared" si="330"/>
        <v>0</v>
      </c>
      <c r="AF1516" s="44">
        <f t="shared" si="331"/>
        <v>25.685196356089619</v>
      </c>
      <c r="AG1516" s="44">
        <f t="shared" si="332"/>
        <v>70.395575360093488</v>
      </c>
      <c r="AH1516" s="44">
        <f t="shared" si="333"/>
        <v>96.080771716183108</v>
      </c>
      <c r="AI1516" s="44">
        <v>132.838888889</v>
      </c>
      <c r="AJ1516" s="111">
        <f t="shared" si="334"/>
        <v>0.72328798079956891</v>
      </c>
      <c r="AK1516" s="2">
        <f t="shared" si="335"/>
        <v>14137</v>
      </c>
    </row>
    <row r="1517" spans="1:37">
      <c r="A1517" s="2">
        <v>180</v>
      </c>
      <c r="B1517" s="2" t="s">
        <v>235</v>
      </c>
      <c r="C1517" s="2" t="s">
        <v>8</v>
      </c>
      <c r="D1517" s="2" t="s">
        <v>440</v>
      </c>
      <c r="E1517" s="2" t="s">
        <v>1100</v>
      </c>
      <c r="F1517" s="2" t="s">
        <v>64</v>
      </c>
      <c r="H1517" s="2" t="s">
        <v>878</v>
      </c>
      <c r="I1517" s="2">
        <v>15179</v>
      </c>
      <c r="J1517" s="2">
        <v>2458</v>
      </c>
      <c r="K1517" s="110">
        <f t="shared" si="322"/>
        <v>0.16193425126819949</v>
      </c>
      <c r="L1517" s="44">
        <f t="shared" si="323"/>
        <v>2.43314889489</v>
      </c>
      <c r="M1517" s="44">
        <f t="shared" si="324"/>
        <v>3.61470588163</v>
      </c>
      <c r="N1517" s="44">
        <f t="shared" si="325"/>
        <v>4.61172261917</v>
      </c>
      <c r="O1517" s="44">
        <f t="shared" si="326"/>
        <v>1.6304226043099999</v>
      </c>
      <c r="P1517" s="2">
        <v>3330031</v>
      </c>
      <c r="Q1517" s="2">
        <v>0.75418666599999995</v>
      </c>
      <c r="R1517" s="111">
        <v>0.19797794099999999</v>
      </c>
      <c r="S1517" s="111">
        <v>0.29411764699999998</v>
      </c>
      <c r="T1517" s="111">
        <v>0.375241873</v>
      </c>
      <c r="U1517" s="111">
        <v>0.132662539</v>
      </c>
      <c r="V1517" s="110">
        <f t="shared" si="327"/>
        <v>8.2247120673035121E-2</v>
      </c>
      <c r="W1517" s="110">
        <v>0.25659375000000001</v>
      </c>
      <c r="X1517" s="110">
        <v>0.23325215699999999</v>
      </c>
      <c r="Y1517" s="110">
        <f t="shared" si="328"/>
        <v>0.18973818211653123</v>
      </c>
      <c r="Z1517" s="2">
        <v>0.1</v>
      </c>
      <c r="AA1517" s="2">
        <v>0.17499999999999999</v>
      </c>
      <c r="AB1517" s="2">
        <v>0.22500000000000001</v>
      </c>
      <c r="AC1517" s="110">
        <v>0.25659375000000001</v>
      </c>
      <c r="AD1517" s="44">
        <f t="shared" si="329"/>
        <v>2.1314384319236401</v>
      </c>
      <c r="AE1517" s="44">
        <f t="shared" si="330"/>
        <v>5.5413441165387898</v>
      </c>
      <c r="AF1517" s="44">
        <f t="shared" si="331"/>
        <v>9.089705282384072</v>
      </c>
      <c r="AG1517" s="44">
        <f t="shared" si="332"/>
        <v>3.6648007510921006</v>
      </c>
      <c r="AH1517" s="44">
        <f t="shared" si="333"/>
        <v>12.754506033476172</v>
      </c>
      <c r="AI1517" s="44">
        <v>132.838888889</v>
      </c>
      <c r="AJ1517" s="111">
        <f t="shared" si="334"/>
        <v>9.6014850320931391E-2</v>
      </c>
      <c r="AK1517" s="2">
        <f t="shared" si="335"/>
        <v>2081</v>
      </c>
    </row>
    <row r="1518" spans="1:37">
      <c r="A1518" s="2">
        <v>181</v>
      </c>
      <c r="B1518" s="2" t="s">
        <v>236</v>
      </c>
      <c r="C1518" s="2" t="s">
        <v>8</v>
      </c>
      <c r="D1518" s="2" t="s">
        <v>440</v>
      </c>
      <c r="E1518" s="2" t="s">
        <v>1100</v>
      </c>
      <c r="F1518" s="2" t="s">
        <v>64</v>
      </c>
      <c r="H1518" s="2" t="s">
        <v>878</v>
      </c>
      <c r="I1518" s="2">
        <v>12329</v>
      </c>
      <c r="J1518" s="2">
        <v>1151</v>
      </c>
      <c r="K1518" s="110">
        <f t="shared" si="322"/>
        <v>9.3357125476518782E-2</v>
      </c>
      <c r="L1518" s="44">
        <f t="shared" si="323"/>
        <v>0</v>
      </c>
      <c r="M1518" s="44">
        <f t="shared" si="324"/>
        <v>1.2579994749350001</v>
      </c>
      <c r="N1518" s="44">
        <f t="shared" si="325"/>
        <v>3.4353346764449997</v>
      </c>
      <c r="O1518" s="44">
        <f t="shared" si="326"/>
        <v>1.0616658486199999</v>
      </c>
      <c r="P1518" s="2">
        <v>4520567</v>
      </c>
      <c r="Q1518" s="2">
        <v>0.13861066699999999</v>
      </c>
      <c r="R1518" s="111">
        <v>0</v>
      </c>
      <c r="S1518" s="111">
        <v>0.218592437</v>
      </c>
      <c r="T1518" s="111">
        <v>0.59693043899999998</v>
      </c>
      <c r="U1518" s="111">
        <v>0.18447712399999999</v>
      </c>
      <c r="V1518" s="110">
        <f t="shared" si="327"/>
        <v>7.2949963907291748E-2</v>
      </c>
      <c r="W1518" s="110">
        <v>0.26615624999999998</v>
      </c>
      <c r="X1518" s="110">
        <v>0.23471629499999999</v>
      </c>
      <c r="Y1518" s="110">
        <f t="shared" si="328"/>
        <v>0.22166276478462499</v>
      </c>
      <c r="Z1518" s="2" t="s">
        <v>532</v>
      </c>
      <c r="AA1518" s="2">
        <v>0.17499999999999999</v>
      </c>
      <c r="AB1518" s="2">
        <v>0.22500000000000001</v>
      </c>
      <c r="AC1518" s="110">
        <v>0.26615624999999998</v>
      </c>
      <c r="AD1518" s="44">
        <f t="shared" si="329"/>
        <v>0</v>
      </c>
      <c r="AE1518" s="44">
        <f t="shared" si="330"/>
        <v>1.9285131950753551</v>
      </c>
      <c r="AF1518" s="44">
        <f t="shared" si="331"/>
        <v>6.7710446472730945</v>
      </c>
      <c r="AG1518" s="44">
        <f t="shared" si="332"/>
        <v>2.4753044489506779</v>
      </c>
      <c r="AH1518" s="44">
        <f t="shared" si="333"/>
        <v>9.2463490962237724</v>
      </c>
      <c r="AI1518" s="44">
        <v>132.838888889</v>
      </c>
      <c r="AJ1518" s="111">
        <f t="shared" si="334"/>
        <v>6.9605739505620295E-2</v>
      </c>
      <c r="AK1518" s="2">
        <f t="shared" si="335"/>
        <v>1499</v>
      </c>
    </row>
    <row r="1519" spans="1:37">
      <c r="A1519" s="2">
        <v>182</v>
      </c>
      <c r="B1519" s="2" t="s">
        <v>237</v>
      </c>
      <c r="C1519" s="2" t="s">
        <v>8</v>
      </c>
      <c r="D1519" s="2" t="s">
        <v>440</v>
      </c>
      <c r="E1519" s="2" t="s">
        <v>1100</v>
      </c>
      <c r="F1519" s="2" t="s">
        <v>64</v>
      </c>
      <c r="H1519" s="2" t="s">
        <v>878</v>
      </c>
      <c r="I1519" s="2">
        <v>25117</v>
      </c>
      <c r="J1519" s="2">
        <v>8098</v>
      </c>
      <c r="K1519" s="110">
        <f t="shared" si="322"/>
        <v>0.3224111159772266</v>
      </c>
      <c r="L1519" s="44">
        <f t="shared" si="323"/>
        <v>0</v>
      </c>
      <c r="M1519" s="44">
        <f t="shared" si="324"/>
        <v>0</v>
      </c>
      <c r="N1519" s="44">
        <f t="shared" si="325"/>
        <v>5.0927733680299996</v>
      </c>
      <c r="O1519" s="44">
        <f t="shared" si="326"/>
        <v>35.39722663197</v>
      </c>
      <c r="P1519" s="2">
        <v>2118528</v>
      </c>
      <c r="Q1519" s="2">
        <v>13.495937843</v>
      </c>
      <c r="R1519" s="111">
        <v>0</v>
      </c>
      <c r="S1519" s="111">
        <v>0</v>
      </c>
      <c r="T1519" s="111">
        <v>0.12577854699999999</v>
      </c>
      <c r="U1519" s="111">
        <v>0.87422145299999998</v>
      </c>
      <c r="V1519" s="110">
        <f t="shared" si="327"/>
        <v>0.3224111159772266</v>
      </c>
      <c r="W1519" s="110">
        <v>0.29590624999999998</v>
      </c>
      <c r="X1519" s="110">
        <v>0.26841055899999999</v>
      </c>
      <c r="Y1519" s="110">
        <f t="shared" si="328"/>
        <v>0.26841055902553124</v>
      </c>
      <c r="Z1519" s="2" t="s">
        <v>532</v>
      </c>
      <c r="AA1519" s="2" t="s">
        <v>532</v>
      </c>
      <c r="AB1519" s="2">
        <v>0.22500000000000001</v>
      </c>
      <c r="AC1519" s="110">
        <v>0.27465624999999999</v>
      </c>
      <c r="AD1519" s="44">
        <f t="shared" si="329"/>
        <v>0</v>
      </c>
      <c r="AE1519" s="44">
        <f t="shared" si="330"/>
        <v>0</v>
      </c>
      <c r="AF1519" s="44">
        <f t="shared" si="331"/>
        <v>10.037856308387131</v>
      </c>
      <c r="AG1519" s="44">
        <f t="shared" si="332"/>
        <v>85.165329057720214</v>
      </c>
      <c r="AH1519" s="44">
        <f t="shared" si="333"/>
        <v>95.203185366107348</v>
      </c>
      <c r="AI1519" s="44">
        <v>132.838888889</v>
      </c>
      <c r="AJ1519" s="111">
        <f t="shared" si="334"/>
        <v>0.71668158445422558</v>
      </c>
      <c r="AK1519" s="2">
        <f t="shared" si="335"/>
        <v>13497</v>
      </c>
    </row>
    <row r="1520" spans="1:37">
      <c r="A1520" s="2">
        <v>183</v>
      </c>
      <c r="B1520" s="2" t="s">
        <v>238</v>
      </c>
      <c r="C1520" s="2" t="s">
        <v>8</v>
      </c>
      <c r="D1520" s="2" t="s">
        <v>440</v>
      </c>
      <c r="E1520" s="2" t="s">
        <v>1100</v>
      </c>
      <c r="F1520" s="2" t="s">
        <v>64</v>
      </c>
      <c r="H1520" s="2" t="s">
        <v>878</v>
      </c>
      <c r="I1520" s="2">
        <v>17786</v>
      </c>
      <c r="J1520" s="2">
        <v>3543</v>
      </c>
      <c r="K1520" s="110">
        <f t="shared" si="322"/>
        <v>0.19920161925109636</v>
      </c>
      <c r="L1520" s="44">
        <f t="shared" si="323"/>
        <v>0</v>
      </c>
      <c r="M1520" s="44">
        <f t="shared" si="324"/>
        <v>5.6191018075500008</v>
      </c>
      <c r="N1520" s="44">
        <f t="shared" si="325"/>
        <v>8.136074658870001</v>
      </c>
      <c r="O1520" s="44">
        <f t="shared" si="326"/>
        <v>3.9598235335799998</v>
      </c>
      <c r="P1520" s="2">
        <v>2083496</v>
      </c>
      <c r="Q1520" s="2">
        <v>2.7931550829999998</v>
      </c>
      <c r="R1520" s="111">
        <v>0</v>
      </c>
      <c r="S1520" s="111">
        <v>0.31719457000000001</v>
      </c>
      <c r="T1520" s="111">
        <v>0.45927601800000001</v>
      </c>
      <c r="U1520" s="111">
        <v>0.22352941200000001</v>
      </c>
      <c r="V1520" s="110">
        <f t="shared" si="327"/>
        <v>0.13601594728944114</v>
      </c>
      <c r="W1520" s="110">
        <v>0.26350000000000001</v>
      </c>
      <c r="X1520" s="110">
        <v>0.235864563</v>
      </c>
      <c r="Y1520" s="110">
        <f t="shared" si="328"/>
        <v>0.21655865386075002</v>
      </c>
      <c r="Z1520" s="2" t="s">
        <v>532</v>
      </c>
      <c r="AA1520" s="2">
        <v>0.17499999999999999</v>
      </c>
      <c r="AB1520" s="2">
        <v>0.22500000000000001</v>
      </c>
      <c r="AC1520" s="110">
        <v>0.25818750000000001</v>
      </c>
      <c r="AD1520" s="44">
        <f t="shared" si="329"/>
        <v>0</v>
      </c>
      <c r="AE1520" s="44">
        <f t="shared" si="330"/>
        <v>8.6140830709741518</v>
      </c>
      <c r="AF1520" s="44">
        <f t="shared" si="331"/>
        <v>16.036203152632773</v>
      </c>
      <c r="AG1520" s="44">
        <f t="shared" si="332"/>
        <v>8.9560219819273907</v>
      </c>
      <c r="AH1520" s="44">
        <f t="shared" si="333"/>
        <v>24.992225134560165</v>
      </c>
      <c r="AI1520" s="44">
        <v>132.838888889</v>
      </c>
      <c r="AJ1520" s="111">
        <f t="shared" si="334"/>
        <v>0.18813937201359487</v>
      </c>
      <c r="AK1520" s="2">
        <f t="shared" si="335"/>
        <v>4032</v>
      </c>
    </row>
    <row r="1521" spans="1:37">
      <c r="A1521" s="2">
        <v>184</v>
      </c>
      <c r="B1521" s="2" t="s">
        <v>239</v>
      </c>
      <c r="C1521" s="2" t="s">
        <v>8</v>
      </c>
      <c r="D1521" s="2" t="s">
        <v>440</v>
      </c>
      <c r="E1521" s="2" t="s">
        <v>1100</v>
      </c>
      <c r="F1521" s="2" t="s">
        <v>64</v>
      </c>
      <c r="H1521" s="2" t="s">
        <v>878</v>
      </c>
      <c r="I1521" s="2">
        <v>11684</v>
      </c>
      <c r="J1521" s="2">
        <v>2655</v>
      </c>
      <c r="K1521" s="110">
        <f t="shared" si="322"/>
        <v>0.22723382403286546</v>
      </c>
      <c r="L1521" s="44">
        <f t="shared" si="323"/>
        <v>0</v>
      </c>
      <c r="M1521" s="44">
        <f t="shared" si="324"/>
        <v>1.068389031825</v>
      </c>
      <c r="N1521" s="44">
        <f t="shared" si="325"/>
        <v>8.098302133799999</v>
      </c>
      <c r="O1521" s="44">
        <f t="shared" si="326"/>
        <v>4.1083088211000005</v>
      </c>
      <c r="P1521" s="2">
        <v>1241895</v>
      </c>
      <c r="Q1521" s="2">
        <v>3.1784993570000002</v>
      </c>
      <c r="R1521" s="111">
        <v>0</v>
      </c>
      <c r="S1521" s="111">
        <v>8.0481283000000001E-2</v>
      </c>
      <c r="T1521" s="111">
        <v>0.61004159199999997</v>
      </c>
      <c r="U1521" s="111">
        <v>0.30947712399999999</v>
      </c>
      <c r="V1521" s="110">
        <f t="shared" si="327"/>
        <v>0.2089457541064704</v>
      </c>
      <c r="W1521" s="110">
        <v>0.26721874999999995</v>
      </c>
      <c r="X1521" s="110">
        <v>0.236169726</v>
      </c>
      <c r="Y1521" s="110">
        <f t="shared" si="328"/>
        <v>0.23124670767774996</v>
      </c>
      <c r="Z1521" s="2" t="s">
        <v>532</v>
      </c>
      <c r="AA1521" s="2">
        <v>0.17499999999999999</v>
      </c>
      <c r="AB1521" s="2">
        <v>0.22500000000000001</v>
      </c>
      <c r="AC1521" s="110">
        <v>0.25818750000000001</v>
      </c>
      <c r="AD1521" s="44">
        <f t="shared" si="329"/>
        <v>0</v>
      </c>
      <c r="AE1521" s="44">
        <f t="shared" si="330"/>
        <v>1.6378403857877248</v>
      </c>
      <c r="AF1521" s="44">
        <f t="shared" si="331"/>
        <v>15.961753505719798</v>
      </c>
      <c r="AG1521" s="44">
        <f t="shared" si="332"/>
        <v>9.2918544976303448</v>
      </c>
      <c r="AH1521" s="44">
        <f t="shared" si="333"/>
        <v>25.253608003350145</v>
      </c>
      <c r="AI1521" s="44">
        <v>132.838888889</v>
      </c>
      <c r="AJ1521" s="111">
        <f t="shared" si="334"/>
        <v>0.19010704029941131</v>
      </c>
      <c r="AK1521" s="2">
        <f t="shared" si="335"/>
        <v>4069</v>
      </c>
    </row>
    <row r="1522" spans="1:37">
      <c r="A1522" s="2">
        <v>185</v>
      </c>
      <c r="B1522" s="2" t="s">
        <v>240</v>
      </c>
      <c r="C1522" s="2" t="s">
        <v>8</v>
      </c>
      <c r="D1522" s="2" t="s">
        <v>440</v>
      </c>
      <c r="E1522" s="2" t="s">
        <v>1100</v>
      </c>
      <c r="F1522" s="2" t="s">
        <v>64</v>
      </c>
      <c r="H1522" s="2" t="s">
        <v>878</v>
      </c>
      <c r="I1522" s="2">
        <v>20218</v>
      </c>
      <c r="J1522" s="2">
        <v>5932</v>
      </c>
      <c r="K1522" s="110">
        <f t="shared" si="322"/>
        <v>0.29340191908200614</v>
      </c>
      <c r="L1522" s="44">
        <f t="shared" si="323"/>
        <v>0</v>
      </c>
      <c r="M1522" s="44">
        <f t="shared" si="324"/>
        <v>0</v>
      </c>
      <c r="N1522" s="44">
        <f t="shared" si="325"/>
        <v>0</v>
      </c>
      <c r="O1522" s="44">
        <f t="shared" si="326"/>
        <v>29.66</v>
      </c>
      <c r="P1522" s="2">
        <v>1158945</v>
      </c>
      <c r="Q1522" s="2">
        <v>16.117815365999999</v>
      </c>
      <c r="R1522" s="111">
        <v>0</v>
      </c>
      <c r="S1522" s="111">
        <v>0</v>
      </c>
      <c r="T1522" s="111">
        <v>0</v>
      </c>
      <c r="U1522" s="111">
        <v>1</v>
      </c>
      <c r="V1522" s="110">
        <f t="shared" si="327"/>
        <v>0.29340191908200614</v>
      </c>
      <c r="W1522" s="110">
        <v>0.32246875000000003</v>
      </c>
      <c r="X1522" s="110">
        <v>0.28299687499999998</v>
      </c>
      <c r="Y1522" s="110">
        <f t="shared" si="328"/>
        <v>0.28299687499999998</v>
      </c>
      <c r="Z1522" s="2" t="s">
        <v>532</v>
      </c>
      <c r="AA1522" s="2" t="s">
        <v>532</v>
      </c>
      <c r="AB1522" s="2" t="s">
        <v>532</v>
      </c>
      <c r="AC1522" s="110">
        <v>0.28299687499999998</v>
      </c>
      <c r="AD1522" s="44">
        <f t="shared" si="329"/>
        <v>0</v>
      </c>
      <c r="AE1522" s="44">
        <f t="shared" si="330"/>
        <v>0</v>
      </c>
      <c r="AF1522" s="44">
        <f t="shared" si="331"/>
        <v>0</v>
      </c>
      <c r="AG1522" s="44">
        <f t="shared" si="332"/>
        <v>73.528700857499999</v>
      </c>
      <c r="AH1522" s="44">
        <f t="shared" si="333"/>
        <v>73.528700857499999</v>
      </c>
      <c r="AI1522" s="44">
        <v>132.838888889</v>
      </c>
      <c r="AJ1522" s="111">
        <f t="shared" si="334"/>
        <v>0.55351788525527701</v>
      </c>
      <c r="AK1522" s="2">
        <f t="shared" si="335"/>
        <v>9887</v>
      </c>
    </row>
    <row r="1523" spans="1:37">
      <c r="A1523" s="2">
        <v>186</v>
      </c>
      <c r="B1523" s="2" t="s">
        <v>241</v>
      </c>
      <c r="C1523" s="2" t="s">
        <v>8</v>
      </c>
      <c r="D1523" s="2" t="s">
        <v>440</v>
      </c>
      <c r="E1523" s="2" t="s">
        <v>1100</v>
      </c>
      <c r="F1523" s="2" t="s">
        <v>64</v>
      </c>
      <c r="H1523" s="2" t="s">
        <v>878</v>
      </c>
      <c r="I1523" s="2">
        <v>29836</v>
      </c>
      <c r="J1523" s="2">
        <v>8782</v>
      </c>
      <c r="K1523" s="110">
        <f t="shared" si="322"/>
        <v>0.29434240514814319</v>
      </c>
      <c r="L1523" s="44">
        <f t="shared" si="323"/>
        <v>0</v>
      </c>
      <c r="M1523" s="44">
        <f t="shared" si="324"/>
        <v>0</v>
      </c>
      <c r="N1523" s="44">
        <f t="shared" si="325"/>
        <v>12.268970601149999</v>
      </c>
      <c r="O1523" s="44">
        <f t="shared" si="326"/>
        <v>31.641029398850002</v>
      </c>
      <c r="P1523" s="2">
        <v>3450966</v>
      </c>
      <c r="Q1523" s="2">
        <v>6.882656764</v>
      </c>
      <c r="R1523" s="111">
        <v>0</v>
      </c>
      <c r="S1523" s="111">
        <v>0</v>
      </c>
      <c r="T1523" s="111">
        <v>0.27941176499999998</v>
      </c>
      <c r="U1523" s="111">
        <v>0.72058823500000002</v>
      </c>
      <c r="V1523" s="110">
        <f t="shared" si="327"/>
        <v>0.29434240514814319</v>
      </c>
      <c r="W1523" s="110">
        <v>0.30228124999999995</v>
      </c>
      <c r="X1523" s="110">
        <v>0.260836397</v>
      </c>
      <c r="Y1523" s="110">
        <f t="shared" si="328"/>
        <v>0.26083639714713758</v>
      </c>
      <c r="Z1523" s="2" t="s">
        <v>532</v>
      </c>
      <c r="AA1523" s="2" t="s">
        <v>532</v>
      </c>
      <c r="AB1523" s="2">
        <v>0.22500000000000001</v>
      </c>
      <c r="AC1523" s="110">
        <v>0.27473214299999998</v>
      </c>
      <c r="AD1523" s="44">
        <f t="shared" si="329"/>
        <v>0</v>
      </c>
      <c r="AE1523" s="44">
        <f t="shared" si="330"/>
        <v>0</v>
      </c>
      <c r="AF1523" s="44">
        <f t="shared" si="331"/>
        <v>24.182141054866648</v>
      </c>
      <c r="AG1523" s="44">
        <f t="shared" si="332"/>
        <v>76.148996446015261</v>
      </c>
      <c r="AH1523" s="44">
        <f t="shared" si="333"/>
        <v>100.33113750088191</v>
      </c>
      <c r="AI1523" s="44">
        <v>132.838888889</v>
      </c>
      <c r="AJ1523" s="111">
        <f t="shared" si="334"/>
        <v>0.75528437748917387</v>
      </c>
      <c r="AK1523" s="2">
        <f t="shared" si="335"/>
        <v>14637</v>
      </c>
    </row>
    <row r="1524" spans="1:37">
      <c r="A1524" s="2">
        <v>187</v>
      </c>
      <c r="B1524" s="2" t="s">
        <v>242</v>
      </c>
      <c r="C1524" s="2" t="s">
        <v>8</v>
      </c>
      <c r="D1524" s="2" t="s">
        <v>440</v>
      </c>
      <c r="E1524" s="2" t="s">
        <v>1100</v>
      </c>
      <c r="F1524" s="2" t="s">
        <v>64</v>
      </c>
      <c r="H1524" s="2" t="s">
        <v>878</v>
      </c>
      <c r="I1524" s="2">
        <v>22365</v>
      </c>
      <c r="J1524" s="2">
        <v>6736</v>
      </c>
      <c r="K1524" s="110">
        <f t="shared" si="322"/>
        <v>0.30118488710038005</v>
      </c>
      <c r="L1524" s="44">
        <f t="shared" si="323"/>
        <v>0</v>
      </c>
      <c r="M1524" s="44">
        <f t="shared" si="324"/>
        <v>0</v>
      </c>
      <c r="N1524" s="44">
        <f t="shared" si="325"/>
        <v>8.2497426490399999</v>
      </c>
      <c r="O1524" s="44">
        <f t="shared" si="326"/>
        <v>25.430257350960002</v>
      </c>
      <c r="P1524" s="2">
        <v>1684025</v>
      </c>
      <c r="Q1524" s="2">
        <v>14.752635553999999</v>
      </c>
      <c r="R1524" s="111">
        <v>0</v>
      </c>
      <c r="S1524" s="111">
        <v>0</v>
      </c>
      <c r="T1524" s="111">
        <v>0.24494485299999999</v>
      </c>
      <c r="U1524" s="111">
        <v>0.75505514699999998</v>
      </c>
      <c r="V1524" s="110">
        <f t="shared" si="327"/>
        <v>0.30118488710038005</v>
      </c>
      <c r="W1524" s="110">
        <v>0.34318749999999998</v>
      </c>
      <c r="X1524" s="110">
        <v>0.274412292</v>
      </c>
      <c r="Y1524" s="110">
        <f t="shared" si="328"/>
        <v>0.2744122917479887</v>
      </c>
      <c r="Z1524" s="2" t="s">
        <v>532</v>
      </c>
      <c r="AA1524" s="2" t="s">
        <v>532</v>
      </c>
      <c r="AB1524" s="2">
        <v>0.22500000000000001</v>
      </c>
      <c r="AC1524" s="110">
        <v>0.290441964</v>
      </c>
      <c r="AD1524" s="44">
        <f t="shared" si="329"/>
        <v>0</v>
      </c>
      <c r="AE1524" s="44">
        <f t="shared" si="330"/>
        <v>0</v>
      </c>
      <c r="AF1524" s="44">
        <f t="shared" si="331"/>
        <v>16.260242761257839</v>
      </c>
      <c r="AG1524" s="44">
        <f t="shared" si="332"/>
        <v>64.701481676735156</v>
      </c>
      <c r="AH1524" s="44">
        <f t="shared" si="333"/>
        <v>80.961724437992999</v>
      </c>
      <c r="AI1524" s="44">
        <v>132.838888889</v>
      </c>
      <c r="AJ1524" s="111">
        <f t="shared" si="334"/>
        <v>0.60947306255809253</v>
      </c>
      <c r="AK1524" s="2">
        <f t="shared" si="335"/>
        <v>11227</v>
      </c>
    </row>
    <row r="1525" spans="1:37">
      <c r="A1525" s="2">
        <v>188</v>
      </c>
      <c r="B1525" s="2" t="s">
        <v>243</v>
      </c>
      <c r="C1525" s="2" t="s">
        <v>8</v>
      </c>
      <c r="D1525" s="2" t="s">
        <v>440</v>
      </c>
      <c r="E1525" s="2" t="s">
        <v>1100</v>
      </c>
      <c r="F1525" s="2" t="s">
        <v>64</v>
      </c>
      <c r="H1525" s="2" t="s">
        <v>878</v>
      </c>
      <c r="I1525" s="2">
        <v>13956</v>
      </c>
      <c r="J1525" s="2">
        <v>2772</v>
      </c>
      <c r="K1525" s="110">
        <f t="shared" si="322"/>
        <v>0.19862424763542563</v>
      </c>
      <c r="L1525" s="44">
        <f t="shared" si="323"/>
        <v>0</v>
      </c>
      <c r="M1525" s="44">
        <f t="shared" si="324"/>
        <v>4.2395294125800005</v>
      </c>
      <c r="N1525" s="44">
        <f t="shared" si="325"/>
        <v>7.3616263043400014</v>
      </c>
      <c r="O1525" s="44">
        <f t="shared" si="326"/>
        <v>2.25884429694</v>
      </c>
      <c r="P1525" s="2">
        <v>1005159</v>
      </c>
      <c r="Q1525" s="2">
        <v>6.8588960429999997</v>
      </c>
      <c r="R1525" s="111">
        <v>0</v>
      </c>
      <c r="S1525" s="111">
        <v>0.305882353</v>
      </c>
      <c r="T1525" s="111">
        <v>0.53114186900000004</v>
      </c>
      <c r="U1525" s="111">
        <v>0.16297577899999999</v>
      </c>
      <c r="V1525" s="110">
        <f t="shared" si="327"/>
        <v>0.13786859560447121</v>
      </c>
      <c r="W1525" s="110">
        <v>0.26137500000000002</v>
      </c>
      <c r="X1525" s="110">
        <v>0.23354069</v>
      </c>
      <c r="Y1525" s="110">
        <f t="shared" si="328"/>
        <v>0.21563412653612501</v>
      </c>
      <c r="Z1525" s="2" t="s">
        <v>532</v>
      </c>
      <c r="AA1525" s="2">
        <v>0.17499999999999999</v>
      </c>
      <c r="AB1525" s="2">
        <v>0.22500000000000001</v>
      </c>
      <c r="AC1525" s="110">
        <v>0.26137500000000002</v>
      </c>
      <c r="AD1525" s="44">
        <f t="shared" si="329"/>
        <v>0</v>
      </c>
      <c r="AE1525" s="44">
        <f t="shared" si="330"/>
        <v>6.4991985894851396</v>
      </c>
      <c r="AF1525" s="44">
        <f t="shared" si="331"/>
        <v>14.509765445854143</v>
      </c>
      <c r="AG1525" s="44">
        <f t="shared" si="332"/>
        <v>5.1719515502671873</v>
      </c>
      <c r="AH1525" s="44">
        <f t="shared" si="333"/>
        <v>19.681716996121331</v>
      </c>
      <c r="AI1525" s="44">
        <v>132.838888889</v>
      </c>
      <c r="AJ1525" s="111">
        <f t="shared" si="334"/>
        <v>0.14816231271376673</v>
      </c>
      <c r="AK1525" s="2">
        <f t="shared" si="335"/>
        <v>3207</v>
      </c>
    </row>
    <row r="1526" spans="1:37">
      <c r="A1526" s="2">
        <v>189</v>
      </c>
      <c r="B1526" s="2" t="s">
        <v>244</v>
      </c>
      <c r="C1526" s="2" t="s">
        <v>8</v>
      </c>
      <c r="D1526" s="2" t="s">
        <v>440</v>
      </c>
      <c r="E1526" s="2" t="s">
        <v>1100</v>
      </c>
      <c r="F1526" s="2" t="s">
        <v>64</v>
      </c>
      <c r="H1526" s="2" t="s">
        <v>878</v>
      </c>
      <c r="I1526" s="2">
        <v>19933</v>
      </c>
      <c r="J1526" s="2">
        <v>5558</v>
      </c>
      <c r="K1526" s="110">
        <f t="shared" si="322"/>
        <v>0.27883409421562233</v>
      </c>
      <c r="L1526" s="44">
        <f t="shared" si="323"/>
        <v>0</v>
      </c>
      <c r="M1526" s="44">
        <f t="shared" si="324"/>
        <v>0</v>
      </c>
      <c r="N1526" s="44">
        <f t="shared" si="325"/>
        <v>13.677039222769999</v>
      </c>
      <c r="O1526" s="44">
        <f t="shared" si="326"/>
        <v>14.112960777229999</v>
      </c>
      <c r="P1526" s="2">
        <v>2864624</v>
      </c>
      <c r="Q1526" s="2">
        <v>3.9829925070000001</v>
      </c>
      <c r="R1526" s="111">
        <v>0</v>
      </c>
      <c r="S1526" s="111">
        <v>0</v>
      </c>
      <c r="T1526" s="111">
        <v>0.492156863</v>
      </c>
      <c r="U1526" s="111">
        <v>0.50784313699999994</v>
      </c>
      <c r="V1526" s="110">
        <f t="shared" si="327"/>
        <v>0.27883409421562233</v>
      </c>
      <c r="W1526" s="110">
        <v>0.29165625000000001</v>
      </c>
      <c r="X1526" s="110">
        <v>0.248329044</v>
      </c>
      <c r="Y1526" s="110">
        <f t="shared" si="328"/>
        <v>0.24832904410593748</v>
      </c>
      <c r="Z1526" s="2" t="s">
        <v>532</v>
      </c>
      <c r="AA1526" s="2" t="s">
        <v>532</v>
      </c>
      <c r="AB1526" s="2">
        <v>0.22500000000000001</v>
      </c>
      <c r="AC1526" s="110">
        <v>0.2709375</v>
      </c>
      <c r="AD1526" s="44">
        <f t="shared" si="329"/>
        <v>0</v>
      </c>
      <c r="AE1526" s="44">
        <f t="shared" si="330"/>
        <v>0</v>
      </c>
      <c r="AF1526" s="44">
        <f t="shared" si="331"/>
        <v>26.957444308079666</v>
      </c>
      <c r="AG1526" s="44">
        <f t="shared" si="332"/>
        <v>33.495877520687401</v>
      </c>
      <c r="AH1526" s="44">
        <f t="shared" si="333"/>
        <v>60.453321828767066</v>
      </c>
      <c r="AI1526" s="44">
        <v>132.838888889</v>
      </c>
      <c r="AJ1526" s="111">
        <f t="shared" si="334"/>
        <v>0.45508752997235458</v>
      </c>
      <c r="AK1526" s="2">
        <f t="shared" si="335"/>
        <v>9263</v>
      </c>
    </row>
    <row r="1527" spans="1:37">
      <c r="A1527" s="2">
        <v>190</v>
      </c>
      <c r="B1527" s="2" t="s">
        <v>245</v>
      </c>
      <c r="C1527" s="2" t="s">
        <v>8</v>
      </c>
      <c r="D1527" s="2" t="s">
        <v>440</v>
      </c>
      <c r="E1527" s="2" t="s">
        <v>1100</v>
      </c>
      <c r="F1527" s="2" t="s">
        <v>64</v>
      </c>
      <c r="H1527" s="2" t="s">
        <v>878</v>
      </c>
      <c r="I1527" s="2">
        <v>9441</v>
      </c>
      <c r="J1527" s="2">
        <v>2691</v>
      </c>
      <c r="K1527" s="110">
        <f t="shared" si="322"/>
        <v>0.28503336510962823</v>
      </c>
      <c r="L1527" s="44">
        <f t="shared" si="323"/>
        <v>0</v>
      </c>
      <c r="M1527" s="44">
        <f t="shared" si="324"/>
        <v>0</v>
      </c>
      <c r="N1527" s="44">
        <f t="shared" si="325"/>
        <v>4.4542205931600005</v>
      </c>
      <c r="O1527" s="44">
        <f t="shared" si="326"/>
        <v>9.0007794068399996</v>
      </c>
      <c r="P1527" s="2">
        <v>952557</v>
      </c>
      <c r="Q1527" s="2">
        <v>5.2195502710000001</v>
      </c>
      <c r="R1527" s="111">
        <v>0</v>
      </c>
      <c r="S1527" s="111">
        <v>0</v>
      </c>
      <c r="T1527" s="111">
        <v>0.33104575200000003</v>
      </c>
      <c r="U1527" s="111">
        <v>0.66895424800000003</v>
      </c>
      <c r="V1527" s="110">
        <f t="shared" si="327"/>
        <v>0.28503336510962823</v>
      </c>
      <c r="W1527" s="110">
        <v>0.29749999999999999</v>
      </c>
      <c r="X1527" s="110">
        <v>0.25975774800000001</v>
      </c>
      <c r="Y1527" s="110">
        <f t="shared" si="328"/>
        <v>0.25975774757934861</v>
      </c>
      <c r="Z1527" s="2" t="s">
        <v>532</v>
      </c>
      <c r="AA1527" s="2" t="s">
        <v>532</v>
      </c>
      <c r="AB1527" s="2">
        <v>0.22500000000000001</v>
      </c>
      <c r="AC1527" s="110">
        <v>0.276958333</v>
      </c>
      <c r="AD1527" s="44">
        <f t="shared" si="329"/>
        <v>0</v>
      </c>
      <c r="AE1527" s="44">
        <f t="shared" si="330"/>
        <v>0</v>
      </c>
      <c r="AF1527" s="44">
        <f t="shared" si="331"/>
        <v>8.7792687891183618</v>
      </c>
      <c r="AG1527" s="44">
        <f t="shared" si="332"/>
        <v>21.837285935519624</v>
      </c>
      <c r="AH1527" s="44">
        <f t="shared" si="333"/>
        <v>30.616554724637986</v>
      </c>
      <c r="AI1527" s="44">
        <v>132.838888889</v>
      </c>
      <c r="AJ1527" s="111">
        <f t="shared" si="334"/>
        <v>0.23047885284723466</v>
      </c>
      <c r="AK1527" s="2">
        <f t="shared" si="335"/>
        <v>4485</v>
      </c>
    </row>
    <row r="1528" spans="1:37">
      <c r="A1528" s="2">
        <v>191</v>
      </c>
      <c r="B1528" s="2" t="s">
        <v>246</v>
      </c>
      <c r="C1528" s="2" t="s">
        <v>8</v>
      </c>
      <c r="D1528" s="2" t="s">
        <v>440</v>
      </c>
      <c r="E1528" s="2" t="s">
        <v>1100</v>
      </c>
      <c r="F1528" s="2" t="s">
        <v>64</v>
      </c>
      <c r="H1528" s="2" t="s">
        <v>878</v>
      </c>
      <c r="I1528" s="2">
        <v>17982</v>
      </c>
      <c r="J1528" s="2">
        <v>5769</v>
      </c>
      <c r="K1528" s="110">
        <f t="shared" si="322"/>
        <v>0.32082082082082081</v>
      </c>
      <c r="L1528" s="44">
        <f t="shared" si="323"/>
        <v>0</v>
      </c>
      <c r="M1528" s="44">
        <f t="shared" si="324"/>
        <v>0</v>
      </c>
      <c r="N1528" s="44">
        <f t="shared" si="325"/>
        <v>0</v>
      </c>
      <c r="O1528" s="44">
        <f t="shared" si="326"/>
        <v>28.844999999999999</v>
      </c>
      <c r="P1528" s="2">
        <v>2062006</v>
      </c>
      <c r="Q1528" s="2">
        <v>10.006986832000001</v>
      </c>
      <c r="R1528" s="111">
        <v>0</v>
      </c>
      <c r="S1528" s="111">
        <v>0</v>
      </c>
      <c r="T1528" s="111">
        <v>0</v>
      </c>
      <c r="U1528" s="111">
        <v>1</v>
      </c>
      <c r="V1528" s="110">
        <f t="shared" si="327"/>
        <v>0.32082082082082081</v>
      </c>
      <c r="W1528" s="110">
        <v>0.32087499999999997</v>
      </c>
      <c r="X1528" s="110">
        <v>0.28586562500000001</v>
      </c>
      <c r="Y1528" s="110">
        <f t="shared" si="328"/>
        <v>0.28586562500000001</v>
      </c>
      <c r="Z1528" s="2" t="s">
        <v>532</v>
      </c>
      <c r="AA1528" s="2" t="s">
        <v>532</v>
      </c>
      <c r="AB1528" s="2" t="s">
        <v>532</v>
      </c>
      <c r="AC1528" s="110">
        <v>0.28586562500000001</v>
      </c>
      <c r="AD1528" s="44">
        <f t="shared" si="329"/>
        <v>0</v>
      </c>
      <c r="AE1528" s="44">
        <f t="shared" si="330"/>
        <v>0</v>
      </c>
      <c r="AF1528" s="44">
        <f t="shared" si="331"/>
        <v>0</v>
      </c>
      <c r="AG1528" s="44">
        <f t="shared" si="332"/>
        <v>72.233155029374998</v>
      </c>
      <c r="AH1528" s="44">
        <f t="shared" si="333"/>
        <v>72.233155029374998</v>
      </c>
      <c r="AI1528" s="44">
        <v>132.838888889</v>
      </c>
      <c r="AJ1528" s="111">
        <f t="shared" si="334"/>
        <v>0.5437651250586184</v>
      </c>
      <c r="AK1528" s="2">
        <f t="shared" si="335"/>
        <v>9615</v>
      </c>
    </row>
    <row r="1529" spans="1:37">
      <c r="A1529" s="2">
        <v>192</v>
      </c>
      <c r="B1529" s="2" t="s">
        <v>247</v>
      </c>
      <c r="C1529" s="2" t="s">
        <v>8</v>
      </c>
      <c r="D1529" s="2" t="s">
        <v>440</v>
      </c>
      <c r="E1529" s="2" t="s">
        <v>1100</v>
      </c>
      <c r="F1529" s="2" t="s">
        <v>64</v>
      </c>
      <c r="H1529" s="2" t="s">
        <v>878</v>
      </c>
      <c r="I1529" s="2">
        <v>24027</v>
      </c>
      <c r="J1529" s="2">
        <v>8216</v>
      </c>
      <c r="K1529" s="110">
        <f t="shared" si="322"/>
        <v>0.34194864111208223</v>
      </c>
      <c r="L1529" s="44">
        <f t="shared" si="323"/>
        <v>0</v>
      </c>
      <c r="M1529" s="44">
        <f t="shared" si="324"/>
        <v>0</v>
      </c>
      <c r="N1529" s="44">
        <f t="shared" si="325"/>
        <v>0</v>
      </c>
      <c r="O1529" s="44">
        <f t="shared" si="326"/>
        <v>41.08</v>
      </c>
      <c r="P1529" s="2">
        <v>1414734</v>
      </c>
      <c r="Q1529" s="2">
        <v>24.640236080000001</v>
      </c>
      <c r="R1529" s="111">
        <v>0</v>
      </c>
      <c r="S1529" s="111">
        <v>0</v>
      </c>
      <c r="T1529" s="111">
        <v>0</v>
      </c>
      <c r="U1529" s="111">
        <v>1</v>
      </c>
      <c r="V1529" s="110">
        <f t="shared" si="327"/>
        <v>0.34194864111208223</v>
      </c>
      <c r="W1529" s="110">
        <v>0.34265625</v>
      </c>
      <c r="X1529" s="110">
        <v>0.29696875</v>
      </c>
      <c r="Y1529" s="110">
        <f t="shared" si="328"/>
        <v>0.29696875</v>
      </c>
      <c r="Z1529" s="2" t="s">
        <v>532</v>
      </c>
      <c r="AA1529" s="2" t="s">
        <v>532</v>
      </c>
      <c r="AB1529" s="2" t="s">
        <v>532</v>
      </c>
      <c r="AC1529" s="110">
        <v>0.29696875</v>
      </c>
      <c r="AD1529" s="44">
        <f t="shared" si="329"/>
        <v>0</v>
      </c>
      <c r="AE1529" s="44">
        <f t="shared" si="330"/>
        <v>0</v>
      </c>
      <c r="AF1529" s="44">
        <f t="shared" si="331"/>
        <v>0</v>
      </c>
      <c r="AG1529" s="44">
        <f t="shared" si="332"/>
        <v>106.86741194999999</v>
      </c>
      <c r="AH1529" s="44">
        <f t="shared" si="333"/>
        <v>106.86741194999999</v>
      </c>
      <c r="AI1529" s="44">
        <v>132.838888889</v>
      </c>
      <c r="AJ1529" s="111">
        <f t="shared" si="334"/>
        <v>0.80448890263827977</v>
      </c>
      <c r="AK1529" s="2">
        <f t="shared" si="335"/>
        <v>13693</v>
      </c>
    </row>
    <row r="1530" spans="1:37">
      <c r="A1530" s="2">
        <v>193</v>
      </c>
      <c r="B1530" s="2" t="s">
        <v>248</v>
      </c>
      <c r="C1530" s="2" t="s">
        <v>8</v>
      </c>
      <c r="D1530" s="2" t="s">
        <v>440</v>
      </c>
      <c r="E1530" s="2" t="s">
        <v>1100</v>
      </c>
      <c r="F1530" s="2" t="s">
        <v>64</v>
      </c>
      <c r="H1530" s="2" t="s">
        <v>878</v>
      </c>
      <c r="I1530" s="2">
        <v>18154</v>
      </c>
      <c r="J1530" s="2">
        <v>4904</v>
      </c>
      <c r="K1530" s="110">
        <f t="shared" si="322"/>
        <v>0.27013330395505125</v>
      </c>
      <c r="L1530" s="44">
        <f t="shared" si="323"/>
        <v>0</v>
      </c>
      <c r="M1530" s="44">
        <f t="shared" si="324"/>
        <v>0</v>
      </c>
      <c r="N1530" s="44">
        <f t="shared" si="325"/>
        <v>0</v>
      </c>
      <c r="O1530" s="44">
        <f t="shared" si="326"/>
        <v>24.52</v>
      </c>
      <c r="P1530" s="2">
        <v>2277059</v>
      </c>
      <c r="Q1530" s="2">
        <v>8.8152800780000007</v>
      </c>
      <c r="R1530" s="111">
        <v>0</v>
      </c>
      <c r="S1530" s="111">
        <v>0</v>
      </c>
      <c r="T1530" s="111">
        <v>0</v>
      </c>
      <c r="U1530" s="111">
        <v>1</v>
      </c>
      <c r="V1530" s="110">
        <f t="shared" si="327"/>
        <v>0.27013330395505125</v>
      </c>
      <c r="W1530" s="110">
        <v>0.35593750000000002</v>
      </c>
      <c r="X1530" s="110">
        <v>0.30695624999999999</v>
      </c>
      <c r="Y1530" s="110">
        <f t="shared" si="328"/>
        <v>0.30695624999999999</v>
      </c>
      <c r="Z1530" s="2" t="s">
        <v>532</v>
      </c>
      <c r="AA1530" s="2" t="s">
        <v>532</v>
      </c>
      <c r="AB1530" s="2" t="s">
        <v>532</v>
      </c>
      <c r="AC1530" s="110">
        <v>0.30695624999999999</v>
      </c>
      <c r="AD1530" s="44">
        <f t="shared" si="329"/>
        <v>0</v>
      </c>
      <c r="AE1530" s="44">
        <f t="shared" si="330"/>
        <v>0</v>
      </c>
      <c r="AF1530" s="44">
        <f t="shared" si="331"/>
        <v>0</v>
      </c>
      <c r="AG1530" s="44">
        <f t="shared" si="332"/>
        <v>65.932729109999997</v>
      </c>
      <c r="AH1530" s="44">
        <f t="shared" si="333"/>
        <v>65.932729109999997</v>
      </c>
      <c r="AI1530" s="44">
        <v>132.838888889</v>
      </c>
      <c r="AJ1530" s="111">
        <f t="shared" si="334"/>
        <v>0.49633604783530894</v>
      </c>
      <c r="AK1530" s="2">
        <f t="shared" si="335"/>
        <v>8173</v>
      </c>
    </row>
    <row r="1531" spans="1:37">
      <c r="A1531" s="2">
        <v>194</v>
      </c>
      <c r="B1531" s="2" t="s">
        <v>249</v>
      </c>
      <c r="C1531" s="2" t="s">
        <v>7</v>
      </c>
      <c r="D1531" s="2" t="s">
        <v>441</v>
      </c>
      <c r="E1531" s="2" t="s">
        <v>1100</v>
      </c>
      <c r="F1531" s="2" t="s">
        <v>64</v>
      </c>
      <c r="H1531" s="2" t="s">
        <v>878</v>
      </c>
      <c r="I1531" s="2">
        <v>21220</v>
      </c>
      <c r="J1531" s="2">
        <v>6212</v>
      </c>
      <c r="K1531" s="110">
        <f t="shared" si="322"/>
        <v>0.29274269557021676</v>
      </c>
      <c r="L1531" s="44">
        <f t="shared" si="323"/>
        <v>5.219907073439999</v>
      </c>
      <c r="M1531" s="44">
        <f t="shared" si="324"/>
        <v>8.7698823474600012</v>
      </c>
      <c r="N1531" s="44">
        <f t="shared" si="325"/>
        <v>10.9377760493</v>
      </c>
      <c r="O1531" s="44">
        <f t="shared" si="326"/>
        <v>6.1324345298000011</v>
      </c>
      <c r="P1531" s="2">
        <v>3603778</v>
      </c>
      <c r="Q1531" s="2">
        <v>7.5305377509999998</v>
      </c>
      <c r="R1531" s="111">
        <v>0.168058824</v>
      </c>
      <c r="S1531" s="111">
        <v>0.28235294100000002</v>
      </c>
      <c r="T1531" s="111">
        <v>0.35214990499999999</v>
      </c>
      <c r="U1531" s="111">
        <v>0.19743833</v>
      </c>
      <c r="V1531" s="110">
        <f t="shared" si="327"/>
        <v>0.16088794136757775</v>
      </c>
      <c r="W1531" s="110">
        <v>0.28209374999999998</v>
      </c>
      <c r="X1531" s="110">
        <v>0.245510801</v>
      </c>
      <c r="Y1531" s="110">
        <f t="shared" si="328"/>
        <v>0.2011474946034375</v>
      </c>
      <c r="Z1531" s="2">
        <v>0.1</v>
      </c>
      <c r="AA1531" s="2">
        <v>0.17499999999999999</v>
      </c>
      <c r="AB1531" s="2">
        <v>0.22500000000000001</v>
      </c>
      <c r="AC1531" s="110">
        <v>0.28209374999999998</v>
      </c>
      <c r="AD1531" s="44">
        <f t="shared" si="329"/>
        <v>4.5726385963334391</v>
      </c>
      <c r="AE1531" s="44">
        <f t="shared" si="330"/>
        <v>13.44422963865618</v>
      </c>
      <c r="AF1531" s="44">
        <f t="shared" si="331"/>
        <v>21.558356593170299</v>
      </c>
      <c r="AG1531" s="44">
        <f t="shared" si="332"/>
        <v>15.154111929513135</v>
      </c>
      <c r="AH1531" s="44">
        <f t="shared" si="333"/>
        <v>36.712468522683437</v>
      </c>
      <c r="AI1531" s="44">
        <v>46.353055556000001</v>
      </c>
      <c r="AJ1531" s="111">
        <f t="shared" si="334"/>
        <v>0.79201830563964459</v>
      </c>
      <c r="AK1531" s="2">
        <f t="shared" si="335"/>
        <v>5690</v>
      </c>
    </row>
    <row r="1532" spans="1:37">
      <c r="A1532" s="2">
        <v>195</v>
      </c>
      <c r="B1532" s="2" t="s">
        <v>250</v>
      </c>
      <c r="C1532" s="2" t="s">
        <v>7</v>
      </c>
      <c r="D1532" s="2" t="s">
        <v>441</v>
      </c>
      <c r="E1532" s="2" t="s">
        <v>1100</v>
      </c>
      <c r="F1532" s="2" t="s">
        <v>64</v>
      </c>
      <c r="H1532" s="2" t="s">
        <v>878</v>
      </c>
      <c r="I1532" s="2">
        <v>4913</v>
      </c>
      <c r="J1532" s="2">
        <v>1199</v>
      </c>
      <c r="K1532" s="110">
        <f t="shared" si="322"/>
        <v>0.24404640749033177</v>
      </c>
      <c r="L1532" s="44">
        <f t="shared" si="323"/>
        <v>0</v>
      </c>
      <c r="M1532" s="44">
        <f t="shared" si="324"/>
        <v>1.8930735289950003</v>
      </c>
      <c r="N1532" s="44">
        <f t="shared" si="325"/>
        <v>2.9788812205900004</v>
      </c>
      <c r="O1532" s="44">
        <f t="shared" si="326"/>
        <v>1.1230452504150001</v>
      </c>
      <c r="P1532" s="2">
        <v>441929</v>
      </c>
      <c r="Q1532" s="2">
        <v>10.817904773</v>
      </c>
      <c r="R1532" s="111">
        <v>0</v>
      </c>
      <c r="S1532" s="111">
        <v>0.31577540100000001</v>
      </c>
      <c r="T1532" s="111">
        <v>0.49689428200000002</v>
      </c>
      <c r="U1532" s="111">
        <v>0.187330317</v>
      </c>
      <c r="V1532" s="110">
        <f t="shared" si="327"/>
        <v>0.16698255530246284</v>
      </c>
      <c r="W1532" s="110">
        <v>0.27412500000000001</v>
      </c>
      <c r="X1532" s="110">
        <v>0.23844968</v>
      </c>
      <c r="Y1532" s="110">
        <f t="shared" si="328"/>
        <v>0.21841383177262502</v>
      </c>
      <c r="Z1532" s="2" t="s">
        <v>532</v>
      </c>
      <c r="AA1532" s="2">
        <v>0.17499999999999999</v>
      </c>
      <c r="AB1532" s="2">
        <v>0.22500000000000001</v>
      </c>
      <c r="AC1532" s="110">
        <v>0.27412500000000001</v>
      </c>
      <c r="AD1532" s="44">
        <f t="shared" si="329"/>
        <v>0</v>
      </c>
      <c r="AE1532" s="44">
        <f t="shared" si="330"/>
        <v>2.9020817199493352</v>
      </c>
      <c r="AF1532" s="44">
        <f t="shared" si="331"/>
        <v>5.8713748857828909</v>
      </c>
      <c r="AG1532" s="44">
        <f t="shared" si="332"/>
        <v>2.6968078664053046</v>
      </c>
      <c r="AH1532" s="44">
        <f t="shared" si="333"/>
        <v>8.5681827521881964</v>
      </c>
      <c r="AI1532" s="44">
        <v>46.353055556000001</v>
      </c>
      <c r="AJ1532" s="111">
        <f t="shared" si="334"/>
        <v>0.18484612609489817</v>
      </c>
      <c r="AK1532" s="2">
        <f t="shared" si="335"/>
        <v>1367</v>
      </c>
    </row>
    <row r="1533" spans="1:37">
      <c r="A1533" s="2">
        <v>196</v>
      </c>
      <c r="B1533" s="2" t="s">
        <v>251</v>
      </c>
      <c r="C1533" s="2" t="s">
        <v>7</v>
      </c>
      <c r="D1533" s="2" t="s">
        <v>441</v>
      </c>
      <c r="E1533" s="2" t="s">
        <v>1100</v>
      </c>
      <c r="F1533" s="2" t="s">
        <v>64</v>
      </c>
      <c r="H1533" s="2" t="s">
        <v>878</v>
      </c>
      <c r="I1533" s="2">
        <v>28111</v>
      </c>
      <c r="J1533" s="2">
        <v>6860</v>
      </c>
      <c r="K1533" s="110">
        <f t="shared" si="322"/>
        <v>0.24403258510903206</v>
      </c>
      <c r="L1533" s="44">
        <f t="shared" si="323"/>
        <v>9.3044570023999977</v>
      </c>
      <c r="M1533" s="44">
        <f t="shared" si="324"/>
        <v>17.126719458100002</v>
      </c>
      <c r="N1533" s="44">
        <f t="shared" si="325"/>
        <v>7.8688235394999992</v>
      </c>
      <c r="O1533" s="44">
        <f t="shared" si="326"/>
        <v>0</v>
      </c>
      <c r="P1533" s="2">
        <v>2256364</v>
      </c>
      <c r="Q1533" s="2">
        <v>4.0871149989999997</v>
      </c>
      <c r="R1533" s="111">
        <v>0.271266968</v>
      </c>
      <c r="S1533" s="111">
        <v>0.49932126700000001</v>
      </c>
      <c r="T1533" s="111">
        <v>0.22941176499999999</v>
      </c>
      <c r="U1533" s="111">
        <v>0</v>
      </c>
      <c r="V1533" s="110">
        <f t="shared" si="327"/>
        <v>5.5983946067375757E-2</v>
      </c>
      <c r="W1533" s="110">
        <v>0.23109374999999999</v>
      </c>
      <c r="X1533" s="110">
        <v>0.22500000000000001</v>
      </c>
      <c r="Y1533" s="110">
        <f t="shared" si="328"/>
        <v>0.16612556565</v>
      </c>
      <c r="Z1533" s="2">
        <v>0.1</v>
      </c>
      <c r="AA1533" s="2">
        <v>0.17499999999999999</v>
      </c>
      <c r="AB1533" s="2">
        <v>0.22500000000000001</v>
      </c>
      <c r="AC1533" s="110"/>
      <c r="AD1533" s="44">
        <f t="shared" si="329"/>
        <v>8.1507043341023984</v>
      </c>
      <c r="AE1533" s="44">
        <f t="shared" si="330"/>
        <v>26.255260929267301</v>
      </c>
      <c r="AF1533" s="44">
        <f t="shared" si="331"/>
        <v>15.509451196354499</v>
      </c>
      <c r="AG1533" s="44">
        <f t="shared" si="332"/>
        <v>0</v>
      </c>
      <c r="AH1533" s="44">
        <f t="shared" si="333"/>
        <v>15.509451196354499</v>
      </c>
      <c r="AI1533" s="44">
        <v>46.353055556000001</v>
      </c>
      <c r="AJ1533" s="111">
        <f t="shared" si="334"/>
        <v>0.33459393367535906</v>
      </c>
      <c r="AK1533" s="2">
        <f t="shared" si="335"/>
        <v>2623</v>
      </c>
    </row>
    <row r="1534" spans="1:37">
      <c r="A1534" s="2">
        <v>197</v>
      </c>
      <c r="B1534" s="2" t="s">
        <v>252</v>
      </c>
      <c r="C1534" s="2" t="s">
        <v>7</v>
      </c>
      <c r="D1534" s="2" t="s">
        <v>441</v>
      </c>
      <c r="E1534" s="2" t="s">
        <v>1100</v>
      </c>
      <c r="F1534" s="2" t="s">
        <v>64</v>
      </c>
      <c r="H1534" s="2" t="s">
        <v>878</v>
      </c>
      <c r="I1534" s="2">
        <v>2767</v>
      </c>
      <c r="J1534" s="2">
        <v>591</v>
      </c>
      <c r="K1534" s="110">
        <f t="shared" si="322"/>
        <v>0.21358872425009034</v>
      </c>
      <c r="L1534" s="44">
        <f t="shared" si="323"/>
        <v>0</v>
      </c>
      <c r="M1534" s="44">
        <f t="shared" si="324"/>
        <v>0.36837217051500004</v>
      </c>
      <c r="N1534" s="44">
        <f t="shared" si="325"/>
        <v>2.5866278294850003</v>
      </c>
      <c r="O1534" s="44">
        <f t="shared" si="326"/>
        <v>0</v>
      </c>
      <c r="P1534" s="2">
        <v>2812678</v>
      </c>
      <c r="Q1534" s="2">
        <v>0.73607880800000003</v>
      </c>
      <c r="R1534" s="111">
        <v>0</v>
      </c>
      <c r="S1534" s="111">
        <v>0.12466063300000001</v>
      </c>
      <c r="T1534" s="111">
        <v>0.87533936700000003</v>
      </c>
      <c r="U1534" s="111">
        <v>0</v>
      </c>
      <c r="V1534" s="110">
        <f t="shared" si="327"/>
        <v>0.18696261868341163</v>
      </c>
      <c r="W1534" s="110">
        <v>0.23321874999999997</v>
      </c>
      <c r="X1534" s="110">
        <v>0.22500000000000001</v>
      </c>
      <c r="Y1534" s="110">
        <f t="shared" si="328"/>
        <v>0.21876696835000001</v>
      </c>
      <c r="Z1534" s="2" t="s">
        <v>532</v>
      </c>
      <c r="AA1534" s="2">
        <v>0.17499999999999999</v>
      </c>
      <c r="AB1534" s="2">
        <v>0.22500000000000001</v>
      </c>
      <c r="AC1534" s="110"/>
      <c r="AD1534" s="44">
        <f t="shared" si="329"/>
        <v>0</v>
      </c>
      <c r="AE1534" s="44">
        <f t="shared" si="330"/>
        <v>0.56471453739949506</v>
      </c>
      <c r="AF1534" s="44">
        <f t="shared" si="331"/>
        <v>5.0982434519149358</v>
      </c>
      <c r="AG1534" s="44">
        <f t="shared" si="332"/>
        <v>0</v>
      </c>
      <c r="AH1534" s="44">
        <f t="shared" si="333"/>
        <v>5.0982434519149358</v>
      </c>
      <c r="AI1534" s="44">
        <v>46.353055556000001</v>
      </c>
      <c r="AJ1534" s="111">
        <f t="shared" si="334"/>
        <v>0.10998721423565382</v>
      </c>
      <c r="AK1534" s="2">
        <f t="shared" si="335"/>
        <v>862</v>
      </c>
    </row>
    <row r="1535" spans="1:37">
      <c r="A1535" s="2">
        <v>198</v>
      </c>
      <c r="B1535" s="2" t="s">
        <v>253</v>
      </c>
      <c r="C1535" s="2" t="s">
        <v>7</v>
      </c>
      <c r="D1535" s="2" t="s">
        <v>441</v>
      </c>
      <c r="E1535" s="2" t="s">
        <v>1100</v>
      </c>
      <c r="F1535" s="2" t="s">
        <v>64</v>
      </c>
      <c r="H1535" s="2" t="s">
        <v>878</v>
      </c>
      <c r="I1535" s="2">
        <v>31456</v>
      </c>
      <c r="J1535" s="2">
        <v>14835</v>
      </c>
      <c r="K1535" s="110">
        <f t="shared" si="322"/>
        <v>0.47161113936927773</v>
      </c>
      <c r="L1535" s="44">
        <f t="shared" si="323"/>
        <v>0</v>
      </c>
      <c r="M1535" s="44">
        <f t="shared" si="324"/>
        <v>52.441932764175</v>
      </c>
      <c r="N1535" s="44">
        <f t="shared" si="325"/>
        <v>21.733067235824997</v>
      </c>
      <c r="O1535" s="44">
        <f t="shared" si="326"/>
        <v>0</v>
      </c>
      <c r="P1535" s="2">
        <v>724391</v>
      </c>
      <c r="Q1535" s="2">
        <v>50.479838057000002</v>
      </c>
      <c r="R1535" s="111">
        <v>0</v>
      </c>
      <c r="S1535" s="111">
        <v>0.70700280100000001</v>
      </c>
      <c r="T1535" s="111">
        <v>0.29299719899999999</v>
      </c>
      <c r="U1535" s="111">
        <v>0</v>
      </c>
      <c r="V1535" s="110">
        <f t="shared" si="327"/>
        <v>0.13818074285239701</v>
      </c>
      <c r="W1535" s="110">
        <v>0.22631249999999997</v>
      </c>
      <c r="X1535" s="110">
        <v>0.22500000000000001</v>
      </c>
      <c r="Y1535" s="110">
        <f t="shared" si="328"/>
        <v>0.18964985995</v>
      </c>
      <c r="Z1535" s="2" t="s">
        <v>532</v>
      </c>
      <c r="AA1535" s="2">
        <v>0.17499999999999999</v>
      </c>
      <c r="AB1535" s="2">
        <v>0.22500000000000001</v>
      </c>
      <c r="AC1535" s="110"/>
      <c r="AD1535" s="44">
        <f t="shared" si="329"/>
        <v>0</v>
      </c>
      <c r="AE1535" s="44">
        <f t="shared" si="330"/>
        <v>80.393482927480278</v>
      </c>
      <c r="AF1535" s="44">
        <f t="shared" si="331"/>
        <v>42.835875521811069</v>
      </c>
      <c r="AG1535" s="44">
        <f t="shared" si="332"/>
        <v>0</v>
      </c>
      <c r="AH1535" s="44">
        <f t="shared" si="333"/>
        <v>42.835875521811069</v>
      </c>
      <c r="AI1535" s="44">
        <v>46.353055556000001</v>
      </c>
      <c r="AJ1535" s="111">
        <f t="shared" si="334"/>
        <v>0.92412193776654572</v>
      </c>
      <c r="AK1535" s="2">
        <f t="shared" si="335"/>
        <v>7244</v>
      </c>
    </row>
    <row r="1536" spans="1:37">
      <c r="A1536" s="2">
        <v>199</v>
      </c>
      <c r="B1536" s="2" t="s">
        <v>254</v>
      </c>
      <c r="C1536" s="2" t="s">
        <v>6</v>
      </c>
      <c r="D1536" s="2" t="s">
        <v>442</v>
      </c>
      <c r="E1536" s="2" t="s">
        <v>1100</v>
      </c>
      <c r="F1536" s="2" t="s">
        <v>64</v>
      </c>
      <c r="H1536" s="2" t="s">
        <v>878</v>
      </c>
      <c r="I1536" s="2">
        <v>34125</v>
      </c>
      <c r="J1536" s="2">
        <v>14946</v>
      </c>
      <c r="K1536" s="110">
        <f t="shared" si="322"/>
        <v>0.43797802197802199</v>
      </c>
      <c r="L1536" s="44">
        <f t="shared" si="323"/>
        <v>42.485608929989993</v>
      </c>
      <c r="M1536" s="44">
        <f t="shared" si="324"/>
        <v>22.996130897130001</v>
      </c>
      <c r="N1536" s="44">
        <f t="shared" si="325"/>
        <v>9.2482601728800002</v>
      </c>
      <c r="O1536" s="44">
        <f t="shared" si="326"/>
        <v>0</v>
      </c>
      <c r="P1536" s="2">
        <v>2576777</v>
      </c>
      <c r="Q1536" s="2">
        <v>7.0740777399999999</v>
      </c>
      <c r="R1536" s="111">
        <v>0.56852146299999995</v>
      </c>
      <c r="S1536" s="111">
        <v>0.307722881</v>
      </c>
      <c r="T1536" s="111">
        <v>0.12375565600000001</v>
      </c>
      <c r="U1536" s="111">
        <v>0</v>
      </c>
      <c r="V1536" s="110">
        <f t="shared" si="327"/>
        <v>5.4202257423472532E-2</v>
      </c>
      <c r="W1536" s="110">
        <v>0.22500000000000001</v>
      </c>
      <c r="X1536" s="110">
        <v>0.22500000000000001</v>
      </c>
      <c r="Y1536" s="110">
        <f t="shared" si="328"/>
        <v>0.13854867307499999</v>
      </c>
      <c r="Z1536" s="2">
        <v>0.1</v>
      </c>
      <c r="AA1536" s="2">
        <v>0.17499999999999999</v>
      </c>
      <c r="AB1536" s="2">
        <v>0.22500000000000001</v>
      </c>
      <c r="AC1536" s="110"/>
      <c r="AD1536" s="44">
        <f t="shared" si="329"/>
        <v>37.217393422671236</v>
      </c>
      <c r="AE1536" s="44">
        <f t="shared" si="330"/>
        <v>35.25306866530029</v>
      </c>
      <c r="AF1536" s="44">
        <f t="shared" si="331"/>
        <v>18.228320800746481</v>
      </c>
      <c r="AG1536" s="44">
        <f t="shared" si="332"/>
        <v>0</v>
      </c>
      <c r="AH1536" s="44">
        <f t="shared" si="333"/>
        <v>18.228320800746481</v>
      </c>
      <c r="AI1536" s="44">
        <v>43.256944443999998</v>
      </c>
      <c r="AJ1536" s="111">
        <f t="shared" si="334"/>
        <v>0.42139640316815907</v>
      </c>
      <c r="AK1536" s="2">
        <f t="shared" si="335"/>
        <v>3083</v>
      </c>
    </row>
    <row r="1537" spans="1:37">
      <c r="A1537" s="2">
        <v>200</v>
      </c>
      <c r="B1537" s="2" t="s">
        <v>255</v>
      </c>
      <c r="C1537" s="2" t="s">
        <v>6</v>
      </c>
      <c r="D1537" s="2" t="s">
        <v>442</v>
      </c>
      <c r="E1537" s="2" t="s">
        <v>1100</v>
      </c>
      <c r="F1537" s="2" t="s">
        <v>64</v>
      </c>
      <c r="H1537" s="2" t="s">
        <v>878</v>
      </c>
      <c r="I1537" s="2">
        <v>34131</v>
      </c>
      <c r="J1537" s="2">
        <v>13952</v>
      </c>
      <c r="K1537" s="110">
        <f t="shared" si="322"/>
        <v>0.4087779438047523</v>
      </c>
      <c r="L1537" s="44">
        <f t="shared" si="323"/>
        <v>45.021579813759999</v>
      </c>
      <c r="M1537" s="44">
        <f t="shared" si="324"/>
        <v>14.73982046848</v>
      </c>
      <c r="N1537" s="44">
        <f t="shared" si="325"/>
        <v>9.9985997177599995</v>
      </c>
      <c r="O1537" s="44">
        <f t="shared" si="326"/>
        <v>0</v>
      </c>
      <c r="P1537" s="2">
        <v>2341749</v>
      </c>
      <c r="Q1537" s="2">
        <v>8.4156073239999998</v>
      </c>
      <c r="R1537" s="111">
        <v>0.64537815099999996</v>
      </c>
      <c r="S1537" s="111">
        <v>0.21129329799999999</v>
      </c>
      <c r="T1537" s="111">
        <v>0.143328551</v>
      </c>
      <c r="U1537" s="111">
        <v>0</v>
      </c>
      <c r="V1537" s="110">
        <f t="shared" si="327"/>
        <v>5.8589550366294575E-2</v>
      </c>
      <c r="W1537" s="110">
        <v>0.22500000000000001</v>
      </c>
      <c r="X1537" s="110">
        <v>0.22500000000000001</v>
      </c>
      <c r="Y1537" s="110">
        <f t="shared" si="328"/>
        <v>0.133763066225</v>
      </c>
      <c r="Z1537" s="2">
        <v>0.1</v>
      </c>
      <c r="AA1537" s="2">
        <v>0.17499999999999999</v>
      </c>
      <c r="AB1537" s="2">
        <v>0.22500000000000001</v>
      </c>
      <c r="AC1537" s="110"/>
      <c r="AD1537" s="44">
        <f t="shared" si="329"/>
        <v>39.438903916853761</v>
      </c>
      <c r="AE1537" s="44">
        <f t="shared" si="330"/>
        <v>22.596144778179841</v>
      </c>
      <c r="AF1537" s="44">
        <f t="shared" si="331"/>
        <v>19.70724004370496</v>
      </c>
      <c r="AG1537" s="44">
        <f t="shared" si="332"/>
        <v>0</v>
      </c>
      <c r="AH1537" s="44">
        <f t="shared" si="333"/>
        <v>19.70724004370496</v>
      </c>
      <c r="AI1537" s="44">
        <v>43.256944443999998</v>
      </c>
      <c r="AJ1537" s="111">
        <f t="shared" si="334"/>
        <v>0.45558557815422568</v>
      </c>
      <c r="AK1537" s="2">
        <f t="shared" si="335"/>
        <v>3333</v>
      </c>
    </row>
    <row r="1538" spans="1:37">
      <c r="A1538" s="2">
        <v>201</v>
      </c>
      <c r="B1538" s="2" t="s">
        <v>256</v>
      </c>
      <c r="C1538" s="2" t="s">
        <v>6</v>
      </c>
      <c r="D1538" s="2" t="s">
        <v>442</v>
      </c>
      <c r="E1538" s="2" t="s">
        <v>1100</v>
      </c>
      <c r="F1538" s="2" t="s">
        <v>64</v>
      </c>
      <c r="H1538" s="2" t="s">
        <v>878</v>
      </c>
      <c r="I1538" s="2">
        <v>36750</v>
      </c>
      <c r="J1538" s="2">
        <v>14368</v>
      </c>
      <c r="K1538" s="110">
        <f t="shared" si="322"/>
        <v>0.39096598639455782</v>
      </c>
      <c r="L1538" s="44">
        <f t="shared" si="323"/>
        <v>0</v>
      </c>
      <c r="M1538" s="44">
        <f t="shared" si="324"/>
        <v>28.779501706240001</v>
      </c>
      <c r="N1538" s="44">
        <f t="shared" si="325"/>
        <v>30.346104373439996</v>
      </c>
      <c r="O1538" s="44">
        <f t="shared" si="326"/>
        <v>12.714393848480002</v>
      </c>
      <c r="P1538" s="2">
        <v>3256282</v>
      </c>
      <c r="Q1538" s="2">
        <v>27.560803398000001</v>
      </c>
      <c r="R1538" s="111">
        <v>0</v>
      </c>
      <c r="S1538" s="111">
        <v>0.40060553599999998</v>
      </c>
      <c r="T1538" s="111">
        <v>0.42241236599999998</v>
      </c>
      <c r="U1538" s="111">
        <v>0.176982097</v>
      </c>
      <c r="V1538" s="110">
        <f t="shared" si="327"/>
        <v>0.2343428474662313</v>
      </c>
      <c r="W1538" s="110">
        <v>0.26881250000000001</v>
      </c>
      <c r="X1538" s="110">
        <v>0.237936436</v>
      </c>
      <c r="Y1538" s="110">
        <f t="shared" si="328"/>
        <v>0.21272375109981251</v>
      </c>
      <c r="Z1538" s="2" t="s">
        <v>532</v>
      </c>
      <c r="AA1538" s="2">
        <v>0.17499999999999999</v>
      </c>
      <c r="AB1538" s="2">
        <v>0.22500000000000001</v>
      </c>
      <c r="AC1538" s="110">
        <v>0.26881250000000001</v>
      </c>
      <c r="AD1538" s="44">
        <f t="shared" si="329"/>
        <v>0</v>
      </c>
      <c r="AE1538" s="44">
        <f t="shared" si="330"/>
        <v>44.118976115665923</v>
      </c>
      <c r="AF1538" s="44">
        <f t="shared" si="331"/>
        <v>59.81217172005023</v>
      </c>
      <c r="AG1538" s="44">
        <f t="shared" si="332"/>
        <v>29.939822848416085</v>
      </c>
      <c r="AH1538" s="44">
        <f t="shared" si="333"/>
        <v>89.751994568466316</v>
      </c>
      <c r="AI1538" s="44">
        <v>43.256944443999998</v>
      </c>
      <c r="AJ1538" s="111">
        <f t="shared" si="334"/>
        <v>2.0748574759980638</v>
      </c>
      <c r="AK1538" s="2">
        <f t="shared" si="335"/>
        <v>14353</v>
      </c>
    </row>
    <row r="1539" spans="1:37">
      <c r="A1539" s="2">
        <v>202</v>
      </c>
      <c r="B1539" s="2" t="s">
        <v>257</v>
      </c>
      <c r="C1539" s="2" t="s">
        <v>6</v>
      </c>
      <c r="D1539" s="2" t="s">
        <v>442</v>
      </c>
      <c r="E1539" s="2" t="s">
        <v>1100</v>
      </c>
      <c r="F1539" s="2" t="s">
        <v>64</v>
      </c>
      <c r="H1539" s="2" t="s">
        <v>878</v>
      </c>
      <c r="I1539" s="2">
        <v>35518</v>
      </c>
      <c r="J1539" s="193">
        <v>16334</v>
      </c>
      <c r="K1539" s="110">
        <f t="shared" si="322"/>
        <v>0.45987949771946618</v>
      </c>
      <c r="L1539" s="44">
        <f t="shared" si="323"/>
        <v>0</v>
      </c>
      <c r="M1539" s="44">
        <f t="shared" si="324"/>
        <v>25.384957613429997</v>
      </c>
      <c r="N1539" s="44">
        <f t="shared" si="325"/>
        <v>39.782898230489998</v>
      </c>
      <c r="O1539" s="44">
        <f t="shared" si="326"/>
        <v>16.50214415608</v>
      </c>
      <c r="P1539" s="2">
        <v>2469801</v>
      </c>
      <c r="Q1539" s="193">
        <v>46.981698577000003</v>
      </c>
      <c r="R1539" s="111">
        <v>0</v>
      </c>
      <c r="S1539" s="111">
        <v>0.31082352899999999</v>
      </c>
      <c r="T1539" s="111">
        <v>0.48711764699999999</v>
      </c>
      <c r="U1539" s="111">
        <v>0.202058824</v>
      </c>
      <c r="V1539" s="110">
        <f t="shared" si="327"/>
        <v>0.31693812932355425</v>
      </c>
      <c r="W1539" s="110">
        <v>0.27040624999999996</v>
      </c>
      <c r="X1539" s="110">
        <v>0.23535323</v>
      </c>
      <c r="Y1539" s="110">
        <f t="shared" si="328"/>
        <v>0.21659402577249998</v>
      </c>
      <c r="Z1539" s="2" t="s">
        <v>532</v>
      </c>
      <c r="AA1539" s="2">
        <v>0.17499999999999999</v>
      </c>
      <c r="AB1539" s="2">
        <v>0.22500000000000001</v>
      </c>
      <c r="AC1539" s="110">
        <v>0.2603125</v>
      </c>
      <c r="AD1539" s="44">
        <f t="shared" si="329"/>
        <v>0</v>
      </c>
      <c r="AE1539" s="44">
        <f t="shared" si="330"/>
        <v>38.915140021388176</v>
      </c>
      <c r="AF1539" s="44">
        <f t="shared" si="331"/>
        <v>78.412092412295792</v>
      </c>
      <c r="AG1539" s="44">
        <f t="shared" si="332"/>
        <v>37.630458149515079</v>
      </c>
      <c r="AH1539" s="44">
        <f t="shared" si="333"/>
        <v>116.04255056181087</v>
      </c>
      <c r="AI1539" s="44">
        <v>43.256944443999998</v>
      </c>
      <c r="AJ1539" s="111">
        <f t="shared" si="334"/>
        <v>2.682634015262876</v>
      </c>
      <c r="AK1539" s="2">
        <f t="shared" si="335"/>
        <v>18762</v>
      </c>
    </row>
    <row r="1540" spans="1:37">
      <c r="A1540" s="2">
        <v>203</v>
      </c>
      <c r="B1540" s="2" t="s">
        <v>258</v>
      </c>
      <c r="C1540" s="2" t="s">
        <v>6</v>
      </c>
      <c r="D1540" s="2" t="s">
        <v>442</v>
      </c>
      <c r="E1540" s="2" t="s">
        <v>1100</v>
      </c>
      <c r="F1540" s="2" t="s">
        <v>64</v>
      </c>
      <c r="H1540" s="2" t="s">
        <v>878</v>
      </c>
      <c r="I1540" s="2">
        <v>34411</v>
      </c>
      <c r="J1540" s="193">
        <v>18869</v>
      </c>
      <c r="K1540" s="110">
        <f t="shared" si="322"/>
        <v>0.54834209990991256</v>
      </c>
      <c r="L1540" s="44">
        <f t="shared" si="323"/>
        <v>9.4491045116550012</v>
      </c>
      <c r="M1540" s="44">
        <f t="shared" si="324"/>
        <v>54.649998457269987</v>
      </c>
      <c r="N1540" s="44">
        <f t="shared" si="325"/>
        <v>30.245897031075</v>
      </c>
      <c r="O1540" s="44">
        <f t="shared" si="326"/>
        <v>0</v>
      </c>
      <c r="P1540" s="2">
        <v>3031386</v>
      </c>
      <c r="Q1540" s="193">
        <v>19.665810657000002</v>
      </c>
      <c r="R1540" s="111">
        <v>0.100154799</v>
      </c>
      <c r="S1540" s="111">
        <v>0.57925696599999998</v>
      </c>
      <c r="T1540" s="111">
        <v>0.320588235</v>
      </c>
      <c r="U1540" s="111">
        <v>0</v>
      </c>
      <c r="V1540" s="110">
        <f t="shared" si="327"/>
        <v>0.17579202598631252</v>
      </c>
      <c r="W1540" s="110">
        <v>0.23746875000000003</v>
      </c>
      <c r="X1540" s="110">
        <v>0.22500000000000001</v>
      </c>
      <c r="Y1540" s="110">
        <f t="shared" si="328"/>
        <v>0.18351780182499999</v>
      </c>
      <c r="Z1540" s="2">
        <v>0.1</v>
      </c>
      <c r="AA1540" s="2">
        <v>0.17499999999999999</v>
      </c>
      <c r="AB1540" s="2">
        <v>0.22500000000000001</v>
      </c>
      <c r="AC1540" s="110"/>
      <c r="AD1540" s="44">
        <f t="shared" si="329"/>
        <v>8.2774155522097832</v>
      </c>
      <c r="AE1540" s="44">
        <f t="shared" si="330"/>
        <v>83.778447634994876</v>
      </c>
      <c r="AF1540" s="44">
        <f t="shared" si="331"/>
        <v>59.614663048248822</v>
      </c>
      <c r="AG1540" s="44">
        <f t="shared" si="332"/>
        <v>0</v>
      </c>
      <c r="AH1540" s="44">
        <f t="shared" si="333"/>
        <v>59.614663048248822</v>
      </c>
      <c r="AI1540" s="44">
        <v>43.256944443999998</v>
      </c>
      <c r="AJ1540" s="111">
        <f t="shared" si="334"/>
        <v>1.3781524288065552</v>
      </c>
      <c r="AK1540" s="2">
        <f t="shared" si="335"/>
        <v>10082</v>
      </c>
    </row>
    <row r="1541" spans="1:37">
      <c r="A1541" s="2">
        <v>204</v>
      </c>
      <c r="B1541" s="2" t="s">
        <v>259</v>
      </c>
      <c r="C1541" s="2" t="s">
        <v>6</v>
      </c>
      <c r="D1541" s="2" t="s">
        <v>442</v>
      </c>
      <c r="E1541" s="2" t="s">
        <v>1100</v>
      </c>
      <c r="F1541" s="2" t="s">
        <v>64</v>
      </c>
      <c r="H1541" s="2" t="s">
        <v>878</v>
      </c>
      <c r="I1541" s="2">
        <v>1795</v>
      </c>
      <c r="J1541" s="193">
        <v>587</v>
      </c>
      <c r="K1541" s="110">
        <f t="shared" si="322"/>
        <v>0.32701949860724233</v>
      </c>
      <c r="L1541" s="44">
        <f t="shared" si="323"/>
        <v>0.26976103027500004</v>
      </c>
      <c r="M1541" s="44">
        <f t="shared" si="324"/>
        <v>2.6652389697249999</v>
      </c>
      <c r="N1541" s="44">
        <f t="shared" si="325"/>
        <v>0</v>
      </c>
      <c r="O1541" s="44">
        <f t="shared" si="326"/>
        <v>0</v>
      </c>
      <c r="P1541" s="2">
        <v>2288538</v>
      </c>
      <c r="Q1541" s="193">
        <v>0</v>
      </c>
      <c r="R1541" s="111">
        <v>9.1911765000000006E-2</v>
      </c>
      <c r="S1541" s="111">
        <v>0.90808823500000002</v>
      </c>
      <c r="T1541" s="111">
        <v>0</v>
      </c>
      <c r="U1541" s="111">
        <v>0</v>
      </c>
      <c r="V1541" s="110">
        <f t="shared" si="327"/>
        <v>0</v>
      </c>
      <c r="W1541" s="110">
        <v>0.17796875000000001</v>
      </c>
      <c r="X1541" s="110"/>
      <c r="Y1541" s="110">
        <f t="shared" si="328"/>
        <v>0.16810661762500001</v>
      </c>
      <c r="Z1541" s="2">
        <v>0.1</v>
      </c>
      <c r="AA1541" s="2">
        <v>0.17499999999999999</v>
      </c>
      <c r="AB1541" s="2" t="s">
        <v>532</v>
      </c>
      <c r="AC1541" s="110"/>
      <c r="AD1541" s="44">
        <f t="shared" si="329"/>
        <v>0.23631066252090002</v>
      </c>
      <c r="AE1541" s="44">
        <f t="shared" si="330"/>
        <v>4.0858113405884238</v>
      </c>
      <c r="AF1541" s="44">
        <f t="shared" si="331"/>
        <v>0</v>
      </c>
      <c r="AG1541" s="44">
        <f t="shared" si="332"/>
        <v>0</v>
      </c>
      <c r="AH1541" s="44">
        <f t="shared" si="333"/>
        <v>0</v>
      </c>
      <c r="AI1541" s="44">
        <v>43.256944443999998</v>
      </c>
      <c r="AJ1541" s="111">
        <f t="shared" si="334"/>
        <v>0</v>
      </c>
      <c r="AK1541" s="2">
        <f t="shared" si="335"/>
        <v>0</v>
      </c>
    </row>
    <row r="1542" spans="1:37">
      <c r="A1542" s="2">
        <v>205</v>
      </c>
      <c r="B1542" s="2" t="s">
        <v>260</v>
      </c>
      <c r="C1542" s="2" t="s">
        <v>6</v>
      </c>
      <c r="D1542" s="2" t="s">
        <v>442</v>
      </c>
      <c r="E1542" s="2" t="s">
        <v>1100</v>
      </c>
      <c r="F1542" s="2" t="s">
        <v>64</v>
      </c>
      <c r="H1542" s="2" t="s">
        <v>878</v>
      </c>
      <c r="I1542" s="2">
        <v>29203</v>
      </c>
      <c r="J1542" s="2">
        <v>13092</v>
      </c>
      <c r="K1542" s="110">
        <f t="shared" si="322"/>
        <v>0.44831010512618569</v>
      </c>
      <c r="L1542" s="44">
        <f t="shared" si="323"/>
        <v>17.274535475579999</v>
      </c>
      <c r="M1542" s="44">
        <f t="shared" si="324"/>
        <v>36.970626250620001</v>
      </c>
      <c r="N1542" s="44">
        <f t="shared" si="325"/>
        <v>11.21483820834</v>
      </c>
      <c r="O1542" s="44">
        <f t="shared" si="326"/>
        <v>0</v>
      </c>
      <c r="P1542" s="2">
        <v>1993741</v>
      </c>
      <c r="Q1542" s="2">
        <v>11.086919596</v>
      </c>
      <c r="R1542" s="111">
        <v>0.26389452299999999</v>
      </c>
      <c r="S1542" s="111">
        <v>0.56478194699999995</v>
      </c>
      <c r="T1542" s="111">
        <v>0.171323529</v>
      </c>
      <c r="U1542" s="111">
        <v>0</v>
      </c>
      <c r="V1542" s="110">
        <f t="shared" si="327"/>
        <v>7.6806069296579127E-2</v>
      </c>
      <c r="W1542" s="110">
        <v>0.22500000000000001</v>
      </c>
      <c r="X1542" s="110">
        <v>0.22500000000000001</v>
      </c>
      <c r="Y1542" s="110">
        <f t="shared" si="328"/>
        <v>0.16377408704999999</v>
      </c>
      <c r="Z1542" s="2">
        <v>0.1</v>
      </c>
      <c r="AA1542" s="2">
        <v>0.17499999999999999</v>
      </c>
      <c r="AB1542" s="2">
        <v>0.22500000000000001</v>
      </c>
      <c r="AC1542" s="110"/>
      <c r="AD1542" s="44">
        <f t="shared" si="329"/>
        <v>15.13249307660808</v>
      </c>
      <c r="AE1542" s="44">
        <f t="shared" si="330"/>
        <v>56.675970042200461</v>
      </c>
      <c r="AF1542" s="44">
        <f t="shared" si="331"/>
        <v>22.104446108638143</v>
      </c>
      <c r="AG1542" s="44">
        <f t="shared" si="332"/>
        <v>0</v>
      </c>
      <c r="AH1542" s="44">
        <f t="shared" si="333"/>
        <v>22.104446108638143</v>
      </c>
      <c r="AI1542" s="44">
        <v>43.256944443999998</v>
      </c>
      <c r="AJ1542" s="111">
        <f t="shared" si="334"/>
        <v>0.51100340980520098</v>
      </c>
      <c r="AK1542" s="2">
        <f t="shared" si="335"/>
        <v>3738</v>
      </c>
    </row>
    <row r="1543" spans="1:37">
      <c r="A1543" s="2">
        <v>206</v>
      </c>
      <c r="B1543" s="2" t="s">
        <v>261</v>
      </c>
      <c r="C1543" s="2" t="s">
        <v>6</v>
      </c>
      <c r="D1543" s="2" t="s">
        <v>442</v>
      </c>
      <c r="E1543" s="2" t="s">
        <v>1100</v>
      </c>
      <c r="F1543" s="2" t="s">
        <v>64</v>
      </c>
      <c r="H1543" s="2" t="s">
        <v>878</v>
      </c>
      <c r="I1543" s="2">
        <v>31965</v>
      </c>
      <c r="J1543" s="2">
        <v>13710</v>
      </c>
      <c r="K1543" s="110">
        <f t="shared" ref="K1543:K1606" si="336">J1543/I1543</f>
        <v>0.42890661661191931</v>
      </c>
      <c r="L1543" s="44">
        <f t="shared" ref="L1543:L1606" si="337">R1543*$J1543*$D$2/1000</f>
        <v>28.20918907275</v>
      </c>
      <c r="M1543" s="44">
        <f t="shared" ref="M1543:M1606" si="338">S1543*$J1543*$D$2/1000</f>
        <v>31.51443837375</v>
      </c>
      <c r="N1543" s="44">
        <f t="shared" ref="N1543:N1606" si="339">T1543*$J1543*$D$2/1000</f>
        <v>8.8263725535000006</v>
      </c>
      <c r="O1543" s="44">
        <f t="shared" ref="O1543:O1606" si="340">U1543*$J1543*$D$2/1000</f>
        <v>0</v>
      </c>
      <c r="P1543" s="2">
        <v>1802040</v>
      </c>
      <c r="Q1543" s="2">
        <v>9.6539368129999996</v>
      </c>
      <c r="R1543" s="111">
        <v>0.41151260499999998</v>
      </c>
      <c r="S1543" s="111">
        <v>0.45972922500000002</v>
      </c>
      <c r="T1543" s="111">
        <v>0.12875817000000001</v>
      </c>
      <c r="U1543" s="111">
        <v>0</v>
      </c>
      <c r="V1543" s="110">
        <f t="shared" ref="V1543:V1606" si="341">K1543*(T1543+U1543)</f>
        <v>5.522523105584233E-2</v>
      </c>
      <c r="W1543" s="110">
        <v>0.22500000000000001</v>
      </c>
      <c r="X1543" s="110">
        <v>0.22500000000000001</v>
      </c>
      <c r="Y1543" s="110">
        <f t="shared" ref="Y1543:Y1606" si="342">SUMPRODUCT(R1543:U1543,Z1543:AC1543)</f>
        <v>0.150574463125</v>
      </c>
      <c r="Z1543" s="2">
        <v>0.1</v>
      </c>
      <c r="AA1543" s="2">
        <v>0.17499999999999999</v>
      </c>
      <c r="AB1543" s="2">
        <v>0.22500000000000001</v>
      </c>
      <c r="AC1543" s="110"/>
      <c r="AD1543" s="44">
        <f t="shared" ref="AD1543:AD1606" si="343">IFERROR(L1543*Z1543*8760/1000,0)</f>
        <v>24.711249627729</v>
      </c>
      <c r="AE1543" s="44">
        <f t="shared" ref="AE1543:AE1606" si="344">IFERROR(M1543*AA1543*8760/1000,0)</f>
        <v>48.311634026958743</v>
      </c>
      <c r="AF1543" s="44">
        <f t="shared" ref="AF1543:AF1606" si="345">IFERROR(N1543*AB1543*8760/1000,0)</f>
        <v>17.3967803029485</v>
      </c>
      <c r="AG1543" s="44">
        <f t="shared" ref="AG1543:AG1606" si="346">IFERROR(O1543*AC1543*8760/1000,0)</f>
        <v>0</v>
      </c>
      <c r="AH1543" s="44">
        <f t="shared" ref="AH1543:AH1606" si="347">AF1543+AG1543</f>
        <v>17.3967803029485</v>
      </c>
      <c r="AI1543" s="44">
        <v>43.256944443999998</v>
      </c>
      <c r="AJ1543" s="111">
        <f t="shared" ref="AJ1543:AJ1606" si="348">AH1543/AI1543</f>
        <v>0.40217311986680415</v>
      </c>
      <c r="AK1543" s="2">
        <f t="shared" ref="AK1543:AK1606" si="349">ROUND((O1543+N1543)/0.003,0)</f>
        <v>2942</v>
      </c>
    </row>
    <row r="1544" spans="1:37">
      <c r="A1544" s="2">
        <v>217</v>
      </c>
      <c r="B1544" s="2" t="s">
        <v>270</v>
      </c>
      <c r="C1544" s="2" t="s">
        <v>5</v>
      </c>
      <c r="D1544" s="2" t="s">
        <v>447</v>
      </c>
      <c r="E1544" s="2" t="s">
        <v>1100</v>
      </c>
      <c r="F1544" s="2" t="s">
        <v>64</v>
      </c>
      <c r="H1544" s="2" t="s">
        <v>878</v>
      </c>
      <c r="I1544" s="2">
        <v>2056</v>
      </c>
      <c r="J1544" s="2">
        <v>747</v>
      </c>
      <c r="K1544" s="110">
        <f t="shared" si="336"/>
        <v>0.36332684824902722</v>
      </c>
      <c r="L1544" s="44">
        <f t="shared" si="337"/>
        <v>0</v>
      </c>
      <c r="M1544" s="44">
        <f t="shared" si="338"/>
        <v>0</v>
      </c>
      <c r="N1544" s="44">
        <f t="shared" si="339"/>
        <v>1.30133484315</v>
      </c>
      <c r="O1544" s="44">
        <f t="shared" si="340"/>
        <v>2.4336651568500001</v>
      </c>
      <c r="P1544" s="2">
        <v>633288</v>
      </c>
      <c r="Q1544" s="2">
        <v>7.1408214770000003</v>
      </c>
      <c r="R1544" s="111">
        <v>0</v>
      </c>
      <c r="S1544" s="111">
        <v>0</v>
      </c>
      <c r="T1544" s="111">
        <v>0.34841629000000002</v>
      </c>
      <c r="U1544" s="111">
        <v>0.65158371000000004</v>
      </c>
      <c r="V1544" s="110">
        <f t="shared" si="341"/>
        <v>0.36332684824902722</v>
      </c>
      <c r="W1544" s="110">
        <v>0.30174999999999996</v>
      </c>
      <c r="X1544" s="110">
        <v>0.26006674200000002</v>
      </c>
      <c r="Y1544" s="110">
        <f t="shared" si="342"/>
        <v>0.26006674184233669</v>
      </c>
      <c r="Z1544" s="2" t="s">
        <v>532</v>
      </c>
      <c r="AA1544" s="2" t="s">
        <v>532</v>
      </c>
      <c r="AB1544" s="2">
        <v>0.22500000000000001</v>
      </c>
      <c r="AC1544" s="110">
        <v>0.278817708</v>
      </c>
      <c r="AD1544" s="44">
        <f t="shared" si="343"/>
        <v>0</v>
      </c>
      <c r="AE1544" s="44">
        <f t="shared" si="344"/>
        <v>0</v>
      </c>
      <c r="AF1544" s="44">
        <f t="shared" si="345"/>
        <v>2.5649309758486503</v>
      </c>
      <c r="AG1544" s="44">
        <f t="shared" si="346"/>
        <v>5.9440887237940272</v>
      </c>
      <c r="AH1544" s="44">
        <f t="shared" si="347"/>
        <v>8.5090196996426783</v>
      </c>
      <c r="AI1544" s="44">
        <v>24.986944443999999</v>
      </c>
      <c r="AJ1544" s="111">
        <f t="shared" si="348"/>
        <v>0.34053862482917197</v>
      </c>
      <c r="AK1544" s="2">
        <f t="shared" si="349"/>
        <v>1245</v>
      </c>
    </row>
    <row r="1545" spans="1:37">
      <c r="A1545" s="2">
        <v>218</v>
      </c>
      <c r="B1545" s="2" t="s">
        <v>271</v>
      </c>
      <c r="C1545" s="2" t="s">
        <v>5</v>
      </c>
      <c r="D1545" s="2" t="s">
        <v>447</v>
      </c>
      <c r="E1545" s="2" t="s">
        <v>1100</v>
      </c>
      <c r="F1545" s="2" t="s">
        <v>64</v>
      </c>
      <c r="H1545" s="2" t="s">
        <v>878</v>
      </c>
      <c r="I1545" s="2">
        <v>15000</v>
      </c>
      <c r="J1545" s="2">
        <v>8484</v>
      </c>
      <c r="K1545" s="110">
        <f t="shared" si="336"/>
        <v>0.56559999999999999</v>
      </c>
      <c r="L1545" s="44">
        <f t="shared" si="337"/>
        <v>0</v>
      </c>
      <c r="M1545" s="44">
        <f t="shared" si="338"/>
        <v>4.9111925104200003</v>
      </c>
      <c r="N1545" s="44">
        <f t="shared" si="339"/>
        <v>18.55843494666</v>
      </c>
      <c r="O1545" s="44">
        <f t="shared" si="340"/>
        <v>18.95037254292</v>
      </c>
      <c r="P1545" s="2">
        <v>1832159</v>
      </c>
      <c r="Q1545" s="2">
        <v>30.111475708</v>
      </c>
      <c r="R1545" s="111">
        <v>0</v>
      </c>
      <c r="S1545" s="111">
        <v>0.115775401</v>
      </c>
      <c r="T1545" s="111">
        <v>0.437492573</v>
      </c>
      <c r="U1545" s="111">
        <v>0.446732026</v>
      </c>
      <c r="V1545" s="110">
        <f t="shared" si="341"/>
        <v>0.50011743319439994</v>
      </c>
      <c r="W1545" s="110">
        <v>0.28740624999999997</v>
      </c>
      <c r="X1545" s="110">
        <v>0.247135153</v>
      </c>
      <c r="Y1545" s="110">
        <f t="shared" si="342"/>
        <v>0.23878367683912499</v>
      </c>
      <c r="Z1545" s="2" t="s">
        <v>532</v>
      </c>
      <c r="AA1545" s="2">
        <v>0.17499999999999999</v>
      </c>
      <c r="AB1545" s="2">
        <v>0.22500000000000001</v>
      </c>
      <c r="AC1545" s="110">
        <v>0.26881250000000001</v>
      </c>
      <c r="AD1545" s="44">
        <f t="shared" si="343"/>
        <v>0</v>
      </c>
      <c r="AE1545" s="44">
        <f t="shared" si="344"/>
        <v>7.5288581184738597</v>
      </c>
      <c r="AF1545" s="44">
        <f t="shared" si="345"/>
        <v>36.578675279866857</v>
      </c>
      <c r="AG1545" s="44">
        <f t="shared" si="346"/>
        <v>44.624289888136666</v>
      </c>
      <c r="AH1545" s="44">
        <f t="shared" si="347"/>
        <v>81.202965168003516</v>
      </c>
      <c r="AI1545" s="44">
        <v>24.986944443999999</v>
      </c>
      <c r="AJ1545" s="111">
        <f t="shared" si="348"/>
        <v>3.2498157327716961</v>
      </c>
      <c r="AK1545" s="2">
        <f t="shared" si="349"/>
        <v>12503</v>
      </c>
    </row>
    <row r="1546" spans="1:37">
      <c r="A1546" s="2">
        <v>219</v>
      </c>
      <c r="B1546" s="2" t="s">
        <v>272</v>
      </c>
      <c r="C1546" s="2" t="s">
        <v>5</v>
      </c>
      <c r="D1546" s="2" t="s">
        <v>447</v>
      </c>
      <c r="E1546" s="2" t="s">
        <v>1100</v>
      </c>
      <c r="F1546" s="2" t="s">
        <v>64</v>
      </c>
      <c r="H1546" s="2" t="s">
        <v>878</v>
      </c>
      <c r="I1546" s="2">
        <v>16261</v>
      </c>
      <c r="J1546" s="2">
        <v>4746</v>
      </c>
      <c r="K1546" s="110">
        <f t="shared" si="336"/>
        <v>0.29186396900559619</v>
      </c>
      <c r="L1546" s="44">
        <f t="shared" si="337"/>
        <v>13.019511034530002</v>
      </c>
      <c r="M1546" s="44">
        <f t="shared" si="338"/>
        <v>7.762850736689999</v>
      </c>
      <c r="N1546" s="44">
        <f t="shared" si="339"/>
        <v>2.9476382287800007</v>
      </c>
      <c r="O1546" s="44">
        <f t="shared" si="340"/>
        <v>0</v>
      </c>
      <c r="P1546" s="2">
        <v>1343458</v>
      </c>
      <c r="Q1546" s="2">
        <v>2.6761652339999999</v>
      </c>
      <c r="R1546" s="111">
        <v>0.54865196100000002</v>
      </c>
      <c r="S1546" s="111">
        <v>0.32713235299999999</v>
      </c>
      <c r="T1546" s="111">
        <v>0.12421568600000001</v>
      </c>
      <c r="U1546" s="111">
        <v>0</v>
      </c>
      <c r="V1546" s="110">
        <f t="shared" si="341"/>
        <v>3.6254083128712873E-2</v>
      </c>
      <c r="W1546" s="110">
        <v>0.22500000000000001</v>
      </c>
      <c r="X1546" s="110">
        <v>0.22500000000000001</v>
      </c>
      <c r="Y1546" s="110">
        <f t="shared" si="342"/>
        <v>0.14006188722500001</v>
      </c>
      <c r="Z1546" s="2">
        <v>0.1</v>
      </c>
      <c r="AA1546" s="2">
        <v>0.17499999999999999</v>
      </c>
      <c r="AB1546" s="2">
        <v>0.22500000000000001</v>
      </c>
      <c r="AC1546" s="110"/>
      <c r="AD1546" s="44">
        <f t="shared" si="343"/>
        <v>11.405091666248282</v>
      </c>
      <c r="AE1546" s="44">
        <f t="shared" si="344"/>
        <v>11.900450179345768</v>
      </c>
      <c r="AF1546" s="44">
        <f t="shared" si="345"/>
        <v>5.8097949489253811</v>
      </c>
      <c r="AG1546" s="44">
        <f t="shared" si="346"/>
        <v>0</v>
      </c>
      <c r="AH1546" s="44">
        <f t="shared" si="347"/>
        <v>5.8097949489253811</v>
      </c>
      <c r="AI1546" s="44">
        <v>24.986944443999999</v>
      </c>
      <c r="AJ1546" s="111">
        <f t="shared" si="348"/>
        <v>0.23251322153239351</v>
      </c>
      <c r="AK1546" s="2">
        <f t="shared" si="349"/>
        <v>983</v>
      </c>
    </row>
    <row r="1547" spans="1:37">
      <c r="A1547" s="2">
        <v>220</v>
      </c>
      <c r="B1547" s="2" t="s">
        <v>273</v>
      </c>
      <c r="C1547" s="2" t="s">
        <v>5</v>
      </c>
      <c r="D1547" s="2" t="s">
        <v>447</v>
      </c>
      <c r="E1547" s="2" t="s">
        <v>1100</v>
      </c>
      <c r="F1547" s="2" t="s">
        <v>64</v>
      </c>
      <c r="H1547" s="2" t="s">
        <v>878</v>
      </c>
      <c r="I1547" s="2">
        <v>15742</v>
      </c>
      <c r="J1547" s="2">
        <v>5799</v>
      </c>
      <c r="K1547" s="110">
        <f t="shared" si="336"/>
        <v>0.3683775886164401</v>
      </c>
      <c r="L1547" s="44">
        <f t="shared" si="337"/>
        <v>16.049585300940002</v>
      </c>
      <c r="M1547" s="44">
        <f t="shared" si="338"/>
        <v>12.945414699060001</v>
      </c>
      <c r="N1547" s="44">
        <f t="shared" si="339"/>
        <v>0</v>
      </c>
      <c r="O1547" s="44">
        <f t="shared" si="340"/>
        <v>0</v>
      </c>
      <c r="P1547" s="2">
        <v>1617347</v>
      </c>
      <c r="Q1547" s="2">
        <v>0</v>
      </c>
      <c r="R1547" s="111">
        <v>0.55352941200000005</v>
      </c>
      <c r="S1547" s="111">
        <v>0.446470588</v>
      </c>
      <c r="T1547" s="111">
        <v>0</v>
      </c>
      <c r="U1547" s="111">
        <v>0</v>
      </c>
      <c r="V1547" s="110">
        <f t="shared" si="341"/>
        <v>0</v>
      </c>
      <c r="W1547" s="110">
        <v>0.19284374999999998</v>
      </c>
      <c r="X1547" s="110"/>
      <c r="Y1547" s="110">
        <f t="shared" si="342"/>
        <v>0.13348529409999998</v>
      </c>
      <c r="Z1547" s="2">
        <v>0.1</v>
      </c>
      <c r="AA1547" s="2">
        <v>0.17499999999999999</v>
      </c>
      <c r="AB1547" s="2" t="s">
        <v>532</v>
      </c>
      <c r="AC1547" s="110"/>
      <c r="AD1547" s="44">
        <f t="shared" si="343"/>
        <v>14.059436723623444</v>
      </c>
      <c r="AE1547" s="44">
        <f t="shared" si="344"/>
        <v>19.84532073365898</v>
      </c>
      <c r="AF1547" s="44">
        <f t="shared" si="345"/>
        <v>0</v>
      </c>
      <c r="AG1547" s="44">
        <f t="shared" si="346"/>
        <v>0</v>
      </c>
      <c r="AH1547" s="44">
        <f t="shared" si="347"/>
        <v>0</v>
      </c>
      <c r="AI1547" s="44">
        <v>24.986944443999999</v>
      </c>
      <c r="AJ1547" s="111">
        <f t="shared" si="348"/>
        <v>0</v>
      </c>
      <c r="AK1547" s="2">
        <f t="shared" si="349"/>
        <v>0</v>
      </c>
    </row>
    <row r="1548" spans="1:37">
      <c r="A1548" s="2">
        <v>215</v>
      </c>
      <c r="B1548" s="2" t="s">
        <v>445</v>
      </c>
      <c r="C1548" s="2" t="s">
        <v>4</v>
      </c>
      <c r="D1548" s="2" t="s">
        <v>444</v>
      </c>
      <c r="E1548" s="2" t="s">
        <v>1100</v>
      </c>
      <c r="F1548" s="2" t="s">
        <v>64</v>
      </c>
      <c r="H1548" s="2" t="s">
        <v>878</v>
      </c>
      <c r="I1548" s="2">
        <v>12201</v>
      </c>
      <c r="J1548" s="2">
        <v>2406</v>
      </c>
      <c r="K1548" s="110">
        <f t="shared" si="336"/>
        <v>0.19719695106958446</v>
      </c>
      <c r="L1548" s="44">
        <f t="shared" si="337"/>
        <v>6.0963794131800002</v>
      </c>
      <c r="M1548" s="44">
        <f t="shared" si="338"/>
        <v>4.0351743348899998</v>
      </c>
      <c r="N1548" s="44">
        <f t="shared" si="339"/>
        <v>1.8984462519299998</v>
      </c>
      <c r="O1548" s="44">
        <f t="shared" si="340"/>
        <v>0</v>
      </c>
      <c r="P1548" s="2">
        <v>1092193</v>
      </c>
      <c r="Q1548" s="2">
        <v>3.4259856580000001</v>
      </c>
      <c r="R1548" s="111">
        <v>0.50676470600000001</v>
      </c>
      <c r="S1548" s="111">
        <v>0.33542596299999999</v>
      </c>
      <c r="T1548" s="111">
        <v>0.157809331</v>
      </c>
      <c r="U1548" s="111">
        <v>0</v>
      </c>
      <c r="V1548" s="110">
        <f t="shared" si="341"/>
        <v>3.1119518923530858E-2</v>
      </c>
      <c r="W1548" s="110">
        <v>0.22500000000000001</v>
      </c>
      <c r="X1548" s="110">
        <v>0.22500000000000001</v>
      </c>
      <c r="Y1548" s="110">
        <f t="shared" si="342"/>
        <v>0.1448831136</v>
      </c>
      <c r="Z1548" s="2">
        <v>0.1</v>
      </c>
      <c r="AA1548" s="2">
        <v>0.17499999999999999</v>
      </c>
      <c r="AB1548" s="2">
        <v>0.22500000000000001</v>
      </c>
      <c r="AC1548" s="110"/>
      <c r="AD1548" s="44">
        <f t="shared" si="343"/>
        <v>5.3404283659456802</v>
      </c>
      <c r="AE1548" s="44">
        <f t="shared" si="344"/>
        <v>6.1859222553863695</v>
      </c>
      <c r="AF1548" s="44">
        <f t="shared" si="345"/>
        <v>3.7418375625540299</v>
      </c>
      <c r="AG1548" s="44">
        <f t="shared" si="346"/>
        <v>0</v>
      </c>
      <c r="AH1548" s="44">
        <f t="shared" si="347"/>
        <v>3.7418375625540299</v>
      </c>
      <c r="AI1548" s="44">
        <v>13.025</v>
      </c>
      <c r="AJ1548" s="111">
        <f t="shared" si="348"/>
        <v>0.28728119482180653</v>
      </c>
      <c r="AK1548" s="2">
        <f t="shared" si="349"/>
        <v>633</v>
      </c>
    </row>
    <row r="1549" spans="1:37">
      <c r="A1549" s="2">
        <v>216</v>
      </c>
      <c r="B1549" s="2" t="s">
        <v>446</v>
      </c>
      <c r="C1549" s="2" t="s">
        <v>4</v>
      </c>
      <c r="D1549" s="2" t="s">
        <v>444</v>
      </c>
      <c r="E1549" s="2" t="s">
        <v>1100</v>
      </c>
      <c r="F1549" s="2" t="s">
        <v>64</v>
      </c>
      <c r="H1549" s="2" t="s">
        <v>878</v>
      </c>
      <c r="I1549" s="2">
        <v>8040</v>
      </c>
      <c r="J1549" s="2">
        <v>637</v>
      </c>
      <c r="K1549" s="110">
        <f t="shared" si="336"/>
        <v>7.9228855721393029E-2</v>
      </c>
      <c r="L1549" s="44">
        <f t="shared" si="337"/>
        <v>2.3850698535299997</v>
      </c>
      <c r="M1549" s="44">
        <f t="shared" si="338"/>
        <v>0.27384707395499996</v>
      </c>
      <c r="N1549" s="44">
        <f t="shared" si="339"/>
        <v>0.15944931093000003</v>
      </c>
      <c r="O1549" s="44">
        <f t="shared" si="340"/>
        <v>0.366633761585</v>
      </c>
      <c r="P1549" s="2">
        <v>971995</v>
      </c>
      <c r="Q1549" s="2">
        <v>1.199264712</v>
      </c>
      <c r="R1549" s="111">
        <v>0.74884453799999995</v>
      </c>
      <c r="S1549" s="111">
        <v>8.5980242999999998E-2</v>
      </c>
      <c r="T1549" s="111">
        <v>5.0062578000000003E-2</v>
      </c>
      <c r="U1549" s="111">
        <v>0.115112641</v>
      </c>
      <c r="V1549" s="110">
        <f t="shared" si="341"/>
        <v>1.3086643594900497E-2</v>
      </c>
      <c r="W1549" s="110">
        <v>0.26509375000000002</v>
      </c>
      <c r="X1549" s="110">
        <v>0.25294182700000001</v>
      </c>
      <c r="Y1549" s="110">
        <f t="shared" si="342"/>
        <v>0.13171071805009374</v>
      </c>
      <c r="Z1549" s="2">
        <v>0.1</v>
      </c>
      <c r="AA1549" s="2">
        <v>0.17499999999999999</v>
      </c>
      <c r="AB1549" s="2">
        <v>0.22500000000000001</v>
      </c>
      <c r="AC1549" s="110">
        <v>0.26509375000000002</v>
      </c>
      <c r="AD1549" s="44">
        <f t="shared" si="343"/>
        <v>2.0893211916922798</v>
      </c>
      <c r="AE1549" s="44">
        <f t="shared" si="344"/>
        <v>0.41980756437301486</v>
      </c>
      <c r="AF1549" s="44">
        <f t="shared" si="345"/>
        <v>0.31427459184303008</v>
      </c>
      <c r="AG1549" s="44">
        <f t="shared" si="346"/>
        <v>0.8514047121201207</v>
      </c>
      <c r="AH1549" s="44">
        <f t="shared" si="347"/>
        <v>1.1656793039631508</v>
      </c>
      <c r="AI1549" s="44">
        <v>13.025</v>
      </c>
      <c r="AJ1549" s="111">
        <f t="shared" si="348"/>
        <v>8.9495531974138259E-2</v>
      </c>
      <c r="AK1549" s="2">
        <f t="shared" si="349"/>
        <v>175</v>
      </c>
    </row>
    <row r="1550" spans="1:37">
      <c r="A1550" s="2">
        <v>312</v>
      </c>
      <c r="B1550" s="2" t="s">
        <v>362</v>
      </c>
      <c r="C1550" s="2" t="s">
        <v>3</v>
      </c>
      <c r="D1550" s="2" t="s">
        <v>418</v>
      </c>
      <c r="E1550" s="2" t="s">
        <v>1100</v>
      </c>
      <c r="F1550" s="2" t="s">
        <v>64</v>
      </c>
      <c r="H1550" s="2" t="s">
        <v>878</v>
      </c>
      <c r="I1550" s="2">
        <v>467</v>
      </c>
      <c r="J1550" s="2">
        <v>179</v>
      </c>
      <c r="K1550" s="110">
        <f t="shared" si="336"/>
        <v>0.38329764453961457</v>
      </c>
      <c r="L1550" s="44">
        <f t="shared" si="337"/>
        <v>0.12058787064499998</v>
      </c>
      <c r="M1550" s="44">
        <f t="shared" si="338"/>
        <v>0.10442391825499998</v>
      </c>
      <c r="N1550" s="44">
        <f t="shared" si="339"/>
        <v>0.10442391825499998</v>
      </c>
      <c r="O1550" s="44">
        <f t="shared" si="340"/>
        <v>0.56556429284500009</v>
      </c>
      <c r="R1550" s="111">
        <v>0.13473505099999999</v>
      </c>
      <c r="S1550" s="111">
        <v>0.116674769</v>
      </c>
      <c r="T1550" s="111">
        <v>0.116674769</v>
      </c>
      <c r="U1550" s="111">
        <v>0.63191541100000004</v>
      </c>
      <c r="V1550" s="110">
        <f t="shared" si="341"/>
        <v>0.2869328527194861</v>
      </c>
      <c r="W1550" s="110">
        <v>0.46378125000000003</v>
      </c>
      <c r="X1550" s="110">
        <v>0.34011382099999998</v>
      </c>
      <c r="Y1550" s="110">
        <f t="shared" si="342"/>
        <v>0.28849745632951102</v>
      </c>
      <c r="Z1550" s="2">
        <v>0.1</v>
      </c>
      <c r="AA1550" s="2">
        <v>0.17499999999999999</v>
      </c>
      <c r="AB1550" s="2">
        <v>0.22500000000000001</v>
      </c>
      <c r="AC1550" s="110">
        <v>0.36136805599999999</v>
      </c>
      <c r="AD1550" s="44">
        <f t="shared" si="343"/>
        <v>0.10563497468501998</v>
      </c>
      <c r="AE1550" s="44">
        <f t="shared" si="344"/>
        <v>0.16008186668491495</v>
      </c>
      <c r="AF1550" s="44">
        <f t="shared" si="345"/>
        <v>0.20581954288060497</v>
      </c>
      <c r="AG1550" s="44">
        <f t="shared" si="346"/>
        <v>1.7903413728640927</v>
      </c>
      <c r="AH1550" s="44">
        <f t="shared" si="347"/>
        <v>1.9961609157446976</v>
      </c>
      <c r="AI1550" s="44">
        <v>232.51499999999999</v>
      </c>
      <c r="AJ1550" s="111">
        <f t="shared" si="348"/>
        <v>8.5850844708715464E-3</v>
      </c>
      <c r="AK1550" s="2">
        <f t="shared" si="349"/>
        <v>223</v>
      </c>
    </row>
    <row r="1551" spans="1:37">
      <c r="A1551" s="2">
        <v>88</v>
      </c>
      <c r="B1551" s="2" t="s">
        <v>143</v>
      </c>
      <c r="C1551" s="2" t="s">
        <v>3</v>
      </c>
      <c r="D1551" s="2" t="s">
        <v>418</v>
      </c>
      <c r="E1551" s="2" t="s">
        <v>1100</v>
      </c>
      <c r="F1551" s="2" t="s">
        <v>64</v>
      </c>
      <c r="H1551" s="2" t="s">
        <v>878</v>
      </c>
      <c r="I1551" s="2">
        <v>29339</v>
      </c>
      <c r="J1551" s="2">
        <v>4773</v>
      </c>
      <c r="K1551" s="110">
        <f t="shared" si="336"/>
        <v>0.16268448140700092</v>
      </c>
      <c r="L1551" s="44">
        <f t="shared" si="337"/>
        <v>3.4986670874099999</v>
      </c>
      <c r="M1551" s="44">
        <f t="shared" si="338"/>
        <v>5.8089249514199999</v>
      </c>
      <c r="N1551" s="44">
        <f t="shared" si="339"/>
        <v>7.9070914102499987</v>
      </c>
      <c r="O1551" s="44">
        <f t="shared" si="340"/>
        <v>6.6503165509200004</v>
      </c>
      <c r="P1551" s="2">
        <v>2720102</v>
      </c>
      <c r="Q1551" s="2">
        <v>12.271782747</v>
      </c>
      <c r="R1551" s="111">
        <v>0.146602434</v>
      </c>
      <c r="S1551" s="111">
        <v>0.243407708</v>
      </c>
      <c r="T1551" s="111">
        <v>0.33132584999999998</v>
      </c>
      <c r="U1551" s="111">
        <v>0.27866400800000002</v>
      </c>
      <c r="V1551" s="110">
        <f t="shared" si="341"/>
        <v>9.9235883712260137E-2</v>
      </c>
      <c r="W1551" s="110">
        <v>0.33628124999999998</v>
      </c>
      <c r="X1551" s="110">
        <v>0.26176084799999999</v>
      </c>
      <c r="Y1551" s="110">
        <f t="shared" si="342"/>
        <v>0.21692805474374999</v>
      </c>
      <c r="Z1551" s="2">
        <v>0.1</v>
      </c>
      <c r="AA1551" s="2">
        <v>0.17499999999999999</v>
      </c>
      <c r="AB1551" s="2">
        <v>0.22500000000000001</v>
      </c>
      <c r="AC1551" s="110">
        <v>0.30546875000000001</v>
      </c>
      <c r="AD1551" s="44">
        <f t="shared" si="343"/>
        <v>3.0648323685711603</v>
      </c>
      <c r="AE1551" s="44">
        <f t="shared" si="344"/>
        <v>8.9050819505268599</v>
      </c>
      <c r="AF1551" s="44">
        <f t="shared" si="345"/>
        <v>15.584877169602748</v>
      </c>
      <c r="AG1551" s="44">
        <f t="shared" si="346"/>
        <v>17.795623623085273</v>
      </c>
      <c r="AH1551" s="44">
        <f t="shared" si="347"/>
        <v>33.380500792688025</v>
      </c>
      <c r="AI1551" s="44">
        <v>232.51499999999999</v>
      </c>
      <c r="AJ1551" s="111">
        <f t="shared" si="348"/>
        <v>0.1435627843050471</v>
      </c>
      <c r="AK1551" s="2">
        <f t="shared" si="349"/>
        <v>4852</v>
      </c>
    </row>
    <row r="1552" spans="1:37">
      <c r="A1552" s="2">
        <v>89</v>
      </c>
      <c r="B1552" s="2" t="s">
        <v>144</v>
      </c>
      <c r="C1552" s="2" t="s">
        <v>3</v>
      </c>
      <c r="D1552" s="2" t="s">
        <v>418</v>
      </c>
      <c r="E1552" s="2" t="s">
        <v>1100</v>
      </c>
      <c r="F1552" s="2" t="s">
        <v>64</v>
      </c>
      <c r="H1552" s="2" t="s">
        <v>878</v>
      </c>
      <c r="I1552" s="2">
        <v>10607</v>
      </c>
      <c r="J1552" s="2">
        <v>2279</v>
      </c>
      <c r="K1552" s="110">
        <f t="shared" si="336"/>
        <v>0.21485811256717263</v>
      </c>
      <c r="L1552" s="44">
        <f t="shared" si="337"/>
        <v>2.6346883272949997</v>
      </c>
      <c r="M1552" s="44">
        <f t="shared" si="338"/>
        <v>1.7297912765150001</v>
      </c>
      <c r="N1552" s="44">
        <f t="shared" si="339"/>
        <v>2.5898218708000003</v>
      </c>
      <c r="O1552" s="44">
        <f t="shared" si="340"/>
        <v>4.4406985253900002</v>
      </c>
      <c r="P1552" s="2">
        <v>1040925</v>
      </c>
      <c r="Q1552" s="2">
        <v>16.895302711999999</v>
      </c>
      <c r="R1552" s="111">
        <v>0.231214421</v>
      </c>
      <c r="S1552" s="111">
        <v>0.15180265700000001</v>
      </c>
      <c r="T1552" s="111">
        <v>0.22727704000000001</v>
      </c>
      <c r="U1552" s="111">
        <v>0.389705882</v>
      </c>
      <c r="V1552" s="110">
        <f t="shared" si="341"/>
        <v>0.1325637861070991</v>
      </c>
      <c r="W1552" s="110">
        <v>0.36815624999999996</v>
      </c>
      <c r="X1552" s="110">
        <v>0.28555767500000001</v>
      </c>
      <c r="Y1552" s="110">
        <f t="shared" si="342"/>
        <v>0.22587111596175002</v>
      </c>
      <c r="Z1552" s="2">
        <v>0.1</v>
      </c>
      <c r="AA1552" s="2">
        <v>0.17499999999999999</v>
      </c>
      <c r="AB1552" s="2">
        <v>0.22500000000000001</v>
      </c>
      <c r="AC1552" s="110">
        <v>0.32087500000000002</v>
      </c>
      <c r="AD1552" s="44">
        <f t="shared" si="343"/>
        <v>2.30798697471042</v>
      </c>
      <c r="AE1552" s="44">
        <f t="shared" si="344"/>
        <v>2.6517700268974949</v>
      </c>
      <c r="AF1552" s="44">
        <f t="shared" si="345"/>
        <v>5.1045389073468002</v>
      </c>
      <c r="AG1552" s="44">
        <f t="shared" si="346"/>
        <v>12.482204060570362</v>
      </c>
      <c r="AH1552" s="44">
        <f t="shared" si="347"/>
        <v>17.586742967917161</v>
      </c>
      <c r="AI1552" s="44">
        <v>232.51499999999999</v>
      </c>
      <c r="AJ1552" s="111">
        <f t="shared" si="348"/>
        <v>7.5637025430261115E-2</v>
      </c>
      <c r="AK1552" s="2">
        <f t="shared" si="349"/>
        <v>2344</v>
      </c>
    </row>
    <row r="1553" spans="1:37">
      <c r="A1553" s="2">
        <v>90</v>
      </c>
      <c r="B1553" s="2" t="s">
        <v>145</v>
      </c>
      <c r="C1553" s="2" t="s">
        <v>3</v>
      </c>
      <c r="D1553" s="2" t="s">
        <v>418</v>
      </c>
      <c r="E1553" s="2" t="s">
        <v>1100</v>
      </c>
      <c r="F1553" s="2" t="s">
        <v>64</v>
      </c>
      <c r="H1553" s="2" t="s">
        <v>878</v>
      </c>
      <c r="I1553" s="2">
        <v>5287</v>
      </c>
      <c r="J1553" s="2">
        <v>825</v>
      </c>
      <c r="K1553" s="110">
        <f t="shared" si="336"/>
        <v>0.15604312464535652</v>
      </c>
      <c r="L1553" s="44">
        <f t="shared" si="337"/>
        <v>1.08821931075</v>
      </c>
      <c r="M1553" s="44">
        <f t="shared" si="338"/>
        <v>0.843989771625</v>
      </c>
      <c r="N1553" s="44">
        <f t="shared" si="339"/>
        <v>1.0592071627499999</v>
      </c>
      <c r="O1553" s="44">
        <f t="shared" si="340"/>
        <v>1.1335837590000002</v>
      </c>
      <c r="P1553" s="2">
        <v>582504</v>
      </c>
      <c r="Q1553" s="2">
        <v>8.6103320720000003</v>
      </c>
      <c r="R1553" s="111">
        <v>0.26381074199999999</v>
      </c>
      <c r="S1553" s="111">
        <v>0.20460358100000001</v>
      </c>
      <c r="T1553" s="111">
        <v>0.256777494</v>
      </c>
      <c r="U1553" s="111">
        <v>0.27480818400000001</v>
      </c>
      <c r="V1553" s="110">
        <f t="shared" si="341"/>
        <v>8.2950290211840361E-2</v>
      </c>
      <c r="W1553" s="110">
        <v>0.32140625</v>
      </c>
      <c r="X1553" s="110">
        <v>0.261106379</v>
      </c>
      <c r="Y1553" s="110">
        <f t="shared" si="342"/>
        <v>0.20098711252625001</v>
      </c>
      <c r="Z1553" s="2">
        <v>0.1</v>
      </c>
      <c r="AA1553" s="2">
        <v>0.17499999999999999</v>
      </c>
      <c r="AB1553" s="2">
        <v>0.22500000000000001</v>
      </c>
      <c r="AC1553" s="110">
        <v>0.29484375000000002</v>
      </c>
      <c r="AD1553" s="44">
        <f t="shared" si="343"/>
        <v>0.95328011621700004</v>
      </c>
      <c r="AE1553" s="44">
        <f t="shared" si="344"/>
        <v>1.2938363199011251</v>
      </c>
      <c r="AF1553" s="44">
        <f t="shared" si="345"/>
        <v>2.0876973177802496</v>
      </c>
      <c r="AG1553" s="44">
        <f t="shared" si="346"/>
        <v>2.9278555572376694</v>
      </c>
      <c r="AH1553" s="44">
        <f t="shared" si="347"/>
        <v>5.015552875017919</v>
      </c>
      <c r="AI1553" s="44">
        <v>232.51499999999999</v>
      </c>
      <c r="AJ1553" s="111">
        <f t="shared" si="348"/>
        <v>2.1570878760587144E-2</v>
      </c>
      <c r="AK1553" s="2">
        <f t="shared" si="349"/>
        <v>731</v>
      </c>
    </row>
    <row r="1554" spans="1:37">
      <c r="A1554" s="2">
        <v>91</v>
      </c>
      <c r="B1554" s="2" t="s">
        <v>146</v>
      </c>
      <c r="C1554" s="2" t="s">
        <v>3</v>
      </c>
      <c r="D1554" s="2" t="s">
        <v>418</v>
      </c>
      <c r="E1554" s="2" t="s">
        <v>1100</v>
      </c>
      <c r="F1554" s="2" t="s">
        <v>64</v>
      </c>
      <c r="H1554" s="2" t="s">
        <v>878</v>
      </c>
      <c r="I1554" s="2">
        <v>7199</v>
      </c>
      <c r="J1554" s="2">
        <v>1140</v>
      </c>
      <c r="K1554" s="110">
        <f t="shared" si="336"/>
        <v>0.15835532712876788</v>
      </c>
      <c r="L1554" s="44">
        <f t="shared" si="337"/>
        <v>1.1599442202000001</v>
      </c>
      <c r="M1554" s="44">
        <f t="shared" si="338"/>
        <v>1.3874239356</v>
      </c>
      <c r="N1554" s="44">
        <f t="shared" si="339"/>
        <v>2.0296759614000002</v>
      </c>
      <c r="O1554" s="44">
        <f t="shared" si="340"/>
        <v>1.1229558827999999</v>
      </c>
      <c r="P1554" s="2">
        <v>2164066</v>
      </c>
      <c r="Q1554" s="2">
        <v>3.266133038</v>
      </c>
      <c r="R1554" s="111">
        <v>0.20349898599999999</v>
      </c>
      <c r="S1554" s="111">
        <v>0.243407708</v>
      </c>
      <c r="T1554" s="111">
        <v>0.356083502</v>
      </c>
      <c r="U1554" s="111">
        <v>0.19700980400000001</v>
      </c>
      <c r="V1554" s="110">
        <f t="shared" si="341"/>
        <v>8.7585271404361717E-2</v>
      </c>
      <c r="W1554" s="110">
        <v>0.31184375000000003</v>
      </c>
      <c r="X1554" s="110">
        <v>0.25593342499999999</v>
      </c>
      <c r="Y1554" s="110">
        <f t="shared" si="342"/>
        <v>0.204501311516125</v>
      </c>
      <c r="Z1554" s="2">
        <v>0.1</v>
      </c>
      <c r="AA1554" s="2">
        <v>0.17499999999999999</v>
      </c>
      <c r="AB1554" s="2">
        <v>0.22500000000000001</v>
      </c>
      <c r="AC1554" s="110">
        <v>0.31184374999999998</v>
      </c>
      <c r="AD1554" s="44">
        <f t="shared" si="343"/>
        <v>1.0161111368952001</v>
      </c>
      <c r="AE1554" s="44">
        <f t="shared" si="344"/>
        <v>2.1269208932747996</v>
      </c>
      <c r="AF1554" s="44">
        <f t="shared" si="345"/>
        <v>4.0004913199194005</v>
      </c>
      <c r="AG1554" s="44">
        <f t="shared" si="346"/>
        <v>3.0676361365337534</v>
      </c>
      <c r="AH1554" s="44">
        <f t="shared" si="347"/>
        <v>7.068127456453154</v>
      </c>
      <c r="AI1554" s="44">
        <v>232.51499999999999</v>
      </c>
      <c r="AJ1554" s="111">
        <f t="shared" si="348"/>
        <v>3.0398587000637182E-2</v>
      </c>
      <c r="AK1554" s="2">
        <f t="shared" si="349"/>
        <v>1051</v>
      </c>
    </row>
    <row r="1555" spans="1:37">
      <c r="A1555" s="2">
        <v>92</v>
      </c>
      <c r="B1555" s="2" t="s">
        <v>147</v>
      </c>
      <c r="C1555" s="2" t="s">
        <v>3</v>
      </c>
      <c r="D1555" s="2" t="s">
        <v>418</v>
      </c>
      <c r="E1555" s="2" t="s">
        <v>1100</v>
      </c>
      <c r="F1555" s="2" t="s">
        <v>64</v>
      </c>
      <c r="H1555" s="2" t="s">
        <v>878</v>
      </c>
      <c r="I1555" s="2">
        <v>10378</v>
      </c>
      <c r="J1555" s="2">
        <v>3409</v>
      </c>
      <c r="K1555" s="110">
        <f t="shared" si="336"/>
        <v>0.32848333012141068</v>
      </c>
      <c r="L1555" s="44">
        <f t="shared" si="337"/>
        <v>0</v>
      </c>
      <c r="M1555" s="44">
        <f t="shared" si="338"/>
        <v>3.3742929880449997</v>
      </c>
      <c r="N1555" s="44">
        <f t="shared" si="339"/>
        <v>7.2832554621750001</v>
      </c>
      <c r="O1555" s="44">
        <f t="shared" si="340"/>
        <v>6.3874515497799997</v>
      </c>
      <c r="P1555" s="2">
        <v>637486</v>
      </c>
      <c r="Q1555" s="2">
        <v>47.045681813000002</v>
      </c>
      <c r="R1555" s="111">
        <v>0</v>
      </c>
      <c r="S1555" s="111">
        <v>0.19796380099999999</v>
      </c>
      <c r="T1555" s="111">
        <v>0.42729571500000002</v>
      </c>
      <c r="U1555" s="111">
        <v>0.37474048399999998</v>
      </c>
      <c r="V1555" s="110">
        <f t="shared" si="341"/>
        <v>0.26345552152543844</v>
      </c>
      <c r="W1555" s="110">
        <v>0.30387500000000001</v>
      </c>
      <c r="X1555" s="110">
        <v>0.25043517999999998</v>
      </c>
      <c r="Y1555" s="110">
        <f t="shared" si="342"/>
        <v>0.23550174504775001</v>
      </c>
      <c r="Z1555" s="2" t="s">
        <v>532</v>
      </c>
      <c r="AA1555" s="2">
        <v>0.17499999999999999</v>
      </c>
      <c r="AB1555" s="2">
        <v>0.22500000000000001</v>
      </c>
      <c r="AC1555" s="110">
        <v>0.27943750000000001</v>
      </c>
      <c r="AD1555" s="44">
        <f t="shared" si="343"/>
        <v>0</v>
      </c>
      <c r="AE1555" s="44">
        <f t="shared" si="344"/>
        <v>5.1727911506729845</v>
      </c>
      <c r="AF1555" s="44">
        <f t="shared" si="345"/>
        <v>14.355296515946925</v>
      </c>
      <c r="AG1555" s="44">
        <f t="shared" si="346"/>
        <v>15.635666993788842</v>
      </c>
      <c r="AH1555" s="44">
        <f t="shared" si="347"/>
        <v>29.990963509735767</v>
      </c>
      <c r="AI1555" s="44">
        <v>232.51499999999999</v>
      </c>
      <c r="AJ1555" s="111">
        <f t="shared" si="348"/>
        <v>0.12898506982231583</v>
      </c>
      <c r="AK1555" s="2">
        <f t="shared" si="349"/>
        <v>4557</v>
      </c>
    </row>
    <row r="1556" spans="1:37">
      <c r="A1556" s="2">
        <v>93</v>
      </c>
      <c r="B1556" s="2" t="s">
        <v>148</v>
      </c>
      <c r="C1556" s="2" t="s">
        <v>3</v>
      </c>
      <c r="D1556" s="2" t="s">
        <v>418</v>
      </c>
      <c r="E1556" s="2" t="s">
        <v>1100</v>
      </c>
      <c r="F1556" s="2" t="s">
        <v>64</v>
      </c>
      <c r="H1556" s="2" t="s">
        <v>878</v>
      </c>
      <c r="I1556" s="2">
        <v>5052</v>
      </c>
      <c r="J1556" s="2">
        <v>1336</v>
      </c>
      <c r="K1556" s="110">
        <f t="shared" si="336"/>
        <v>0.26444972288202689</v>
      </c>
      <c r="L1556" s="44">
        <f t="shared" si="337"/>
        <v>0</v>
      </c>
      <c r="M1556" s="44">
        <f t="shared" si="338"/>
        <v>1.80143204608</v>
      </c>
      <c r="N1556" s="44">
        <f t="shared" si="339"/>
        <v>3.2570306992799996</v>
      </c>
      <c r="O1556" s="44">
        <f t="shared" si="340"/>
        <v>1.62153725464</v>
      </c>
      <c r="P1556" s="2">
        <v>312810</v>
      </c>
      <c r="Q1556" s="2">
        <v>32.753254708999997</v>
      </c>
      <c r="R1556" s="111">
        <v>0</v>
      </c>
      <c r="S1556" s="111">
        <v>0.26967545599999998</v>
      </c>
      <c r="T1556" s="111">
        <v>0.48757944600000003</v>
      </c>
      <c r="U1556" s="111">
        <v>0.24274509799999999</v>
      </c>
      <c r="V1556" s="110">
        <f t="shared" si="341"/>
        <v>0.19313412327474266</v>
      </c>
      <c r="W1556" s="110">
        <v>0.28528124999999999</v>
      </c>
      <c r="X1556" s="110">
        <v>0.239738965</v>
      </c>
      <c r="Y1556" s="110">
        <f t="shared" si="342"/>
        <v>0.2222804551394375</v>
      </c>
      <c r="Z1556" s="2" t="s">
        <v>532</v>
      </c>
      <c r="AA1556" s="2">
        <v>0.17499999999999999</v>
      </c>
      <c r="AB1556" s="2">
        <v>0.22500000000000001</v>
      </c>
      <c r="AC1556" s="110">
        <v>0.26934374999999999</v>
      </c>
      <c r="AD1556" s="44">
        <f t="shared" si="343"/>
        <v>0</v>
      </c>
      <c r="AE1556" s="44">
        <f t="shared" si="344"/>
        <v>2.7615953266406397</v>
      </c>
      <c r="AF1556" s="44">
        <f t="shared" si="345"/>
        <v>6.4196075082808797</v>
      </c>
      <c r="AG1556" s="44">
        <f t="shared" si="346"/>
        <v>3.8259381023819166</v>
      </c>
      <c r="AH1556" s="44">
        <f t="shared" si="347"/>
        <v>10.245545610662797</v>
      </c>
      <c r="AI1556" s="44">
        <v>232.51499999999999</v>
      </c>
      <c r="AJ1556" s="111">
        <f t="shared" si="348"/>
        <v>4.4064020001560317E-2</v>
      </c>
      <c r="AK1556" s="2">
        <f t="shared" si="349"/>
        <v>1626</v>
      </c>
    </row>
    <row r="1557" spans="1:37">
      <c r="A1557" s="2">
        <v>94</v>
      </c>
      <c r="B1557" s="2" t="s">
        <v>149</v>
      </c>
      <c r="C1557" s="2" t="s">
        <v>3</v>
      </c>
      <c r="D1557" s="2" t="s">
        <v>418</v>
      </c>
      <c r="E1557" s="2" t="s">
        <v>1100</v>
      </c>
      <c r="F1557" s="2" t="s">
        <v>64</v>
      </c>
      <c r="H1557" s="2" t="s">
        <v>878</v>
      </c>
      <c r="I1557" s="2">
        <v>47728</v>
      </c>
      <c r="J1557" s="2">
        <v>27879</v>
      </c>
      <c r="K1557" s="110">
        <f t="shared" si="336"/>
        <v>0.58412252765672146</v>
      </c>
      <c r="L1557" s="44">
        <f t="shared" si="337"/>
        <v>0</v>
      </c>
      <c r="M1557" s="44">
        <f t="shared" si="338"/>
        <v>18.201800012115005</v>
      </c>
      <c r="N1557" s="44">
        <f t="shared" si="339"/>
        <v>37.130743587104995</v>
      </c>
      <c r="O1557" s="44">
        <f t="shared" si="340"/>
        <v>84.062456400779993</v>
      </c>
      <c r="P1557" s="2">
        <v>1318571</v>
      </c>
      <c r="Q1557" s="2">
        <v>213.07792044999999</v>
      </c>
      <c r="R1557" s="111">
        <v>0</v>
      </c>
      <c r="S1557" s="111">
        <v>0.13057713700000001</v>
      </c>
      <c r="T1557" s="111">
        <v>0.26637069899999999</v>
      </c>
      <c r="U1557" s="111">
        <v>0.60305216399999995</v>
      </c>
      <c r="V1557" s="110">
        <f t="shared" si="341"/>
        <v>0.5078494803381034</v>
      </c>
      <c r="W1557" s="110">
        <v>0.32884374999999999</v>
      </c>
      <c r="X1557" s="110">
        <v>0.264642512</v>
      </c>
      <c r="Y1557" s="110">
        <f t="shared" si="342"/>
        <v>0.25293724960151154</v>
      </c>
      <c r="Z1557" s="2" t="s">
        <v>532</v>
      </c>
      <c r="AA1557" s="2">
        <v>0.17499999999999999</v>
      </c>
      <c r="AB1557" s="2">
        <v>0.22500000000000001</v>
      </c>
      <c r="AC1557" s="110">
        <v>0.28215277799999999</v>
      </c>
      <c r="AD1557" s="44">
        <f t="shared" si="343"/>
        <v>0</v>
      </c>
      <c r="AE1557" s="44">
        <f t="shared" si="344"/>
        <v>27.9033594185723</v>
      </c>
      <c r="AF1557" s="44">
        <f t="shared" si="345"/>
        <v>73.184695610183951</v>
      </c>
      <c r="AG1557" s="44">
        <f t="shared" si="346"/>
        <v>207.77367104709944</v>
      </c>
      <c r="AH1557" s="44">
        <f t="shared" si="347"/>
        <v>280.95836665728336</v>
      </c>
      <c r="AI1557" s="44">
        <v>232.51499999999999</v>
      </c>
      <c r="AJ1557" s="111">
        <f t="shared" si="348"/>
        <v>1.2083451246469405</v>
      </c>
      <c r="AK1557" s="2">
        <f t="shared" si="349"/>
        <v>40398</v>
      </c>
    </row>
    <row r="1558" spans="1:37">
      <c r="A1558" s="2">
        <v>95</v>
      </c>
      <c r="B1558" s="2" t="s">
        <v>150</v>
      </c>
      <c r="C1558" s="2" t="s">
        <v>3</v>
      </c>
      <c r="D1558" s="2" t="s">
        <v>418</v>
      </c>
      <c r="E1558" s="2" t="s">
        <v>1100</v>
      </c>
      <c r="F1558" s="2" t="s">
        <v>64</v>
      </c>
      <c r="H1558" s="2" t="s">
        <v>878</v>
      </c>
      <c r="I1558" s="2">
        <v>8029</v>
      </c>
      <c r="J1558" s="2">
        <v>1395</v>
      </c>
      <c r="K1558" s="110">
        <f t="shared" si="336"/>
        <v>0.17374517374517376</v>
      </c>
      <c r="L1558" s="44">
        <f t="shared" si="337"/>
        <v>0.6598897049250001</v>
      </c>
      <c r="M1558" s="44">
        <f t="shared" si="338"/>
        <v>4.9264225096500001</v>
      </c>
      <c r="N1558" s="44">
        <f t="shared" si="339"/>
        <v>1.3886877854249999</v>
      </c>
      <c r="O1558" s="44">
        <f t="shared" si="340"/>
        <v>0</v>
      </c>
      <c r="P1558" s="2">
        <v>6424275</v>
      </c>
      <c r="Q1558" s="2">
        <v>0.42605642199999999</v>
      </c>
      <c r="R1558" s="111">
        <v>9.4607842999999997E-2</v>
      </c>
      <c r="S1558" s="111">
        <v>0.70629713400000005</v>
      </c>
      <c r="T1558" s="111">
        <v>0.19909502300000001</v>
      </c>
      <c r="U1558" s="111">
        <v>0</v>
      </c>
      <c r="V1558" s="110">
        <f t="shared" si="341"/>
        <v>3.459179936293437E-2</v>
      </c>
      <c r="W1558" s="110">
        <v>0.22737499999999999</v>
      </c>
      <c r="X1558" s="110">
        <v>0.22500000000000001</v>
      </c>
      <c r="Y1558" s="110">
        <f t="shared" si="342"/>
        <v>0.17785916292500001</v>
      </c>
      <c r="Z1558" s="2">
        <v>0.1</v>
      </c>
      <c r="AA1558" s="2">
        <v>0.17499999999999999</v>
      </c>
      <c r="AB1558" s="2">
        <v>0.22500000000000001</v>
      </c>
      <c r="AC1558" s="110"/>
      <c r="AD1558" s="44">
        <f t="shared" si="343"/>
        <v>0.57806338151430015</v>
      </c>
      <c r="AE1558" s="44">
        <f t="shared" si="344"/>
        <v>7.5522057072934494</v>
      </c>
      <c r="AF1558" s="44">
        <f t="shared" si="345"/>
        <v>2.7371036250726748</v>
      </c>
      <c r="AG1558" s="44">
        <f t="shared" si="346"/>
        <v>0</v>
      </c>
      <c r="AH1558" s="44">
        <f t="shared" si="347"/>
        <v>2.7371036250726748</v>
      </c>
      <c r="AI1558" s="44">
        <v>232.51499999999999</v>
      </c>
      <c r="AJ1558" s="111">
        <f t="shared" si="348"/>
        <v>1.1771729243587188E-2</v>
      </c>
      <c r="AK1558" s="2">
        <f t="shared" si="349"/>
        <v>463</v>
      </c>
    </row>
    <row r="1559" spans="1:37">
      <c r="A1559" s="2">
        <v>96</v>
      </c>
      <c r="B1559" s="2" t="s">
        <v>151</v>
      </c>
      <c r="C1559" s="2" t="s">
        <v>3</v>
      </c>
      <c r="D1559" s="2" t="s">
        <v>418</v>
      </c>
      <c r="E1559" s="2" t="s">
        <v>1100</v>
      </c>
      <c r="F1559" s="2" t="s">
        <v>64</v>
      </c>
      <c r="H1559" s="2" t="s">
        <v>878</v>
      </c>
      <c r="I1559" s="2">
        <v>94180</v>
      </c>
      <c r="J1559" s="2">
        <v>55121</v>
      </c>
      <c r="K1559" s="110">
        <f t="shared" si="336"/>
        <v>0.58527288171586322</v>
      </c>
      <c r="L1559" s="44">
        <f t="shared" si="337"/>
        <v>0</v>
      </c>
      <c r="M1559" s="44">
        <f t="shared" si="338"/>
        <v>47.408692093234997</v>
      </c>
      <c r="N1559" s="44">
        <f t="shared" si="339"/>
        <v>120.501917294055</v>
      </c>
      <c r="O1559" s="44">
        <f t="shared" si="340"/>
        <v>107.69439088831501</v>
      </c>
      <c r="P1559" s="2">
        <v>2454454</v>
      </c>
      <c r="Q1559" s="2">
        <v>204.576933309</v>
      </c>
      <c r="R1559" s="111">
        <v>0</v>
      </c>
      <c r="S1559" s="111">
        <v>0.17201680699999999</v>
      </c>
      <c r="T1559" s="111">
        <v>0.43722689100000001</v>
      </c>
      <c r="U1559" s="111">
        <v>0.39075630300000003</v>
      </c>
      <c r="V1559" s="110">
        <f t="shared" si="341"/>
        <v>0.48459610996468461</v>
      </c>
      <c r="W1559" s="110">
        <v>0.30174999999999996</v>
      </c>
      <c r="X1559" s="110">
        <v>0.25119253000000002</v>
      </c>
      <c r="Y1559" s="110">
        <f t="shared" si="342"/>
        <v>0.2380861346915</v>
      </c>
      <c r="Z1559" s="2" t="s">
        <v>532</v>
      </c>
      <c r="AA1559" s="2">
        <v>0.17499999999999999</v>
      </c>
      <c r="AB1559" s="2">
        <v>0.22500000000000001</v>
      </c>
      <c r="AC1559" s="110">
        <v>0.28050000000000003</v>
      </c>
      <c r="AD1559" s="44">
        <f t="shared" si="343"/>
        <v>0</v>
      </c>
      <c r="AE1559" s="44">
        <f t="shared" si="344"/>
        <v>72.677524978929242</v>
      </c>
      <c r="AF1559" s="44">
        <f t="shared" si="345"/>
        <v>237.50927898658242</v>
      </c>
      <c r="AG1559" s="44">
        <f t="shared" si="346"/>
        <v>264.62450340294987</v>
      </c>
      <c r="AH1559" s="44">
        <f t="shared" si="347"/>
        <v>502.13378238953226</v>
      </c>
      <c r="AI1559" s="44">
        <v>232.51499999999999</v>
      </c>
      <c r="AJ1559" s="111">
        <f t="shared" si="348"/>
        <v>2.1595758655980575</v>
      </c>
      <c r="AK1559" s="2">
        <f t="shared" si="349"/>
        <v>76065</v>
      </c>
    </row>
    <row r="1560" spans="1:37">
      <c r="A1560" s="2">
        <v>97</v>
      </c>
      <c r="B1560" s="2" t="s">
        <v>152</v>
      </c>
      <c r="C1560" s="2" t="s">
        <v>3</v>
      </c>
      <c r="D1560" s="2" t="s">
        <v>418</v>
      </c>
      <c r="E1560" s="2" t="s">
        <v>1100</v>
      </c>
      <c r="F1560" s="2" t="s">
        <v>64</v>
      </c>
      <c r="H1560" s="2" t="s">
        <v>878</v>
      </c>
      <c r="I1560" s="2">
        <v>79394</v>
      </c>
      <c r="J1560" s="2">
        <v>52537</v>
      </c>
      <c r="K1560" s="110">
        <f t="shared" si="336"/>
        <v>0.66172506738544479</v>
      </c>
      <c r="L1560" s="44">
        <f t="shared" si="337"/>
        <v>27.141877189480002</v>
      </c>
      <c r="M1560" s="44">
        <f t="shared" si="338"/>
        <v>80.619437381135</v>
      </c>
      <c r="N1560" s="44">
        <f t="shared" si="339"/>
        <v>107.51395960452999</v>
      </c>
      <c r="O1560" s="44">
        <f t="shared" si="340"/>
        <v>47.409725824854995</v>
      </c>
      <c r="P1560" s="2">
        <v>2048900</v>
      </c>
      <c r="Q1560" s="2">
        <v>157.914157966</v>
      </c>
      <c r="R1560" s="111">
        <v>0.103324808</v>
      </c>
      <c r="S1560" s="111">
        <v>0.30690537099999998</v>
      </c>
      <c r="T1560" s="111">
        <v>0.40928853799999998</v>
      </c>
      <c r="U1560" s="111">
        <v>0.18048128299999999</v>
      </c>
      <c r="V1560" s="110">
        <f t="shared" si="341"/>
        <v>0.39026547454312671</v>
      </c>
      <c r="W1560" s="110">
        <v>0.26881250000000001</v>
      </c>
      <c r="X1560" s="110">
        <v>0.238407496</v>
      </c>
      <c r="Y1560" s="110">
        <f t="shared" si="342"/>
        <v>0.20464646666143749</v>
      </c>
      <c r="Z1560" s="2">
        <v>0.1</v>
      </c>
      <c r="AA1560" s="2">
        <v>0.17499999999999999</v>
      </c>
      <c r="AB1560" s="2">
        <v>0.22500000000000001</v>
      </c>
      <c r="AC1560" s="110">
        <v>0.26881250000000001</v>
      </c>
      <c r="AD1560" s="44">
        <f t="shared" si="343"/>
        <v>23.776284417984488</v>
      </c>
      <c r="AE1560" s="44">
        <f t="shared" si="344"/>
        <v>123.58959750527995</v>
      </c>
      <c r="AF1560" s="44">
        <f t="shared" si="345"/>
        <v>211.91001438052862</v>
      </c>
      <c r="AG1560" s="44">
        <f t="shared" si="346"/>
        <v>111.64030384805399</v>
      </c>
      <c r="AH1560" s="44">
        <f t="shared" si="347"/>
        <v>323.55031822858263</v>
      </c>
      <c r="AI1560" s="44">
        <v>232.51499999999999</v>
      </c>
      <c r="AJ1560" s="111">
        <f t="shared" si="348"/>
        <v>1.3915244961769462</v>
      </c>
      <c r="AK1560" s="2">
        <f t="shared" si="349"/>
        <v>51641</v>
      </c>
    </row>
    <row r="1561" spans="1:37">
      <c r="A1561" s="2">
        <v>98</v>
      </c>
      <c r="B1561" s="2" t="s">
        <v>153</v>
      </c>
      <c r="C1561" s="2" t="s">
        <v>3</v>
      </c>
      <c r="D1561" s="2" t="s">
        <v>418</v>
      </c>
      <c r="E1561" s="2" t="s">
        <v>1100</v>
      </c>
      <c r="F1561" s="2" t="s">
        <v>64</v>
      </c>
      <c r="H1561" s="2" t="s">
        <v>878</v>
      </c>
      <c r="I1561" s="2">
        <v>41629</v>
      </c>
      <c r="J1561" s="2">
        <v>27196</v>
      </c>
      <c r="K1561" s="110">
        <f t="shared" si="336"/>
        <v>0.65329457829878212</v>
      </c>
      <c r="L1561" s="44">
        <f t="shared" si="337"/>
        <v>46.816643538859999</v>
      </c>
      <c r="M1561" s="44">
        <f t="shared" si="338"/>
        <v>72.811915254520002</v>
      </c>
      <c r="N1561" s="44">
        <f t="shared" si="339"/>
        <v>16.351441206619999</v>
      </c>
      <c r="O1561" s="44">
        <f t="shared" si="340"/>
        <v>0</v>
      </c>
      <c r="P1561" s="2">
        <v>1084969</v>
      </c>
      <c r="Q1561" s="2">
        <v>29.704710972000001</v>
      </c>
      <c r="R1561" s="111">
        <v>0.344290657</v>
      </c>
      <c r="S1561" s="111">
        <v>0.53546047399999996</v>
      </c>
      <c r="T1561" s="111">
        <v>0.12024886899999999</v>
      </c>
      <c r="U1561" s="111">
        <v>0</v>
      </c>
      <c r="V1561" s="110">
        <f t="shared" si="341"/>
        <v>7.855793416426049E-2</v>
      </c>
      <c r="W1561" s="110">
        <v>0.22500000000000001</v>
      </c>
      <c r="X1561" s="110">
        <v>0.22500000000000001</v>
      </c>
      <c r="Y1561" s="110">
        <f t="shared" si="342"/>
        <v>0.15519064417499998</v>
      </c>
      <c r="Z1561" s="2">
        <v>0.1</v>
      </c>
      <c r="AA1561" s="2">
        <v>0.17499999999999999</v>
      </c>
      <c r="AB1561" s="2">
        <v>0.22500000000000001</v>
      </c>
      <c r="AC1561" s="110"/>
      <c r="AD1561" s="44">
        <f t="shared" si="343"/>
        <v>41.011379740041363</v>
      </c>
      <c r="AE1561" s="44">
        <f t="shared" si="344"/>
        <v>111.62066608517915</v>
      </c>
      <c r="AF1561" s="44">
        <f t="shared" si="345"/>
        <v>32.228690618248017</v>
      </c>
      <c r="AG1561" s="44">
        <f t="shared" si="346"/>
        <v>0</v>
      </c>
      <c r="AH1561" s="44">
        <f t="shared" si="347"/>
        <v>32.228690618248017</v>
      </c>
      <c r="AI1561" s="44">
        <v>232.51499999999999</v>
      </c>
      <c r="AJ1561" s="111">
        <f t="shared" si="348"/>
        <v>0.13860908164311128</v>
      </c>
      <c r="AK1561" s="2">
        <f t="shared" si="349"/>
        <v>5450</v>
      </c>
    </row>
    <row r="1562" spans="1:37">
      <c r="A1562" s="2">
        <v>99</v>
      </c>
      <c r="B1562" s="2" t="s">
        <v>154</v>
      </c>
      <c r="C1562" s="2" t="s">
        <v>3</v>
      </c>
      <c r="D1562" s="2" t="s">
        <v>418</v>
      </c>
      <c r="E1562" s="2" t="s">
        <v>1100</v>
      </c>
      <c r="F1562" s="2" t="s">
        <v>64</v>
      </c>
      <c r="H1562" s="2" t="s">
        <v>878</v>
      </c>
      <c r="I1562" s="2">
        <v>31954</v>
      </c>
      <c r="J1562" s="2">
        <v>11507</v>
      </c>
      <c r="K1562" s="110">
        <f t="shared" si="336"/>
        <v>0.36011141015209364</v>
      </c>
      <c r="L1562" s="44">
        <f t="shared" si="337"/>
        <v>8.1804795157049988</v>
      </c>
      <c r="M1562" s="44">
        <f t="shared" si="338"/>
        <v>21.126697000710003</v>
      </c>
      <c r="N1562" s="44">
        <f t="shared" si="339"/>
        <v>15.373444516279999</v>
      </c>
      <c r="O1562" s="44">
        <f t="shared" si="340"/>
        <v>12.85437902484</v>
      </c>
      <c r="P1562" s="2">
        <v>7408290</v>
      </c>
      <c r="Q1562" s="2">
        <v>8.5797899419999997</v>
      </c>
      <c r="R1562" s="111">
        <v>0.14218266299999999</v>
      </c>
      <c r="S1562" s="111">
        <v>0.367197306</v>
      </c>
      <c r="T1562" s="111">
        <v>0.26720160799999998</v>
      </c>
      <c r="U1562" s="111">
        <v>0.223418424</v>
      </c>
      <c r="V1562" s="110">
        <f t="shared" si="341"/>
        <v>0.17667787157238529</v>
      </c>
      <c r="W1562" s="110">
        <v>0.33415624999999993</v>
      </c>
      <c r="X1562" s="110">
        <v>0.25704734899999998</v>
      </c>
      <c r="Y1562" s="110">
        <f t="shared" si="342"/>
        <v>0.20459037363900001</v>
      </c>
      <c r="Z1562" s="2">
        <v>0.1</v>
      </c>
      <c r="AA1562" s="2">
        <v>0.17499999999999999</v>
      </c>
      <c r="AB1562" s="2">
        <v>0.22500000000000001</v>
      </c>
      <c r="AC1562" s="110">
        <v>0.295375</v>
      </c>
      <c r="AD1562" s="44">
        <f t="shared" si="343"/>
        <v>7.1661000557575791</v>
      </c>
      <c r="AE1562" s="44">
        <f t="shared" si="344"/>
        <v>32.387226502088431</v>
      </c>
      <c r="AF1562" s="44">
        <f t="shared" si="345"/>
        <v>30.301059141587878</v>
      </c>
      <c r="AG1562" s="44">
        <f t="shared" si="346"/>
        <v>33.260512911088135</v>
      </c>
      <c r="AH1562" s="44">
        <f t="shared" si="347"/>
        <v>63.561572052676013</v>
      </c>
      <c r="AI1562" s="44">
        <v>232.51499999999999</v>
      </c>
      <c r="AJ1562" s="111">
        <f t="shared" si="348"/>
        <v>0.27336546912102883</v>
      </c>
      <c r="AK1562" s="2">
        <f t="shared" si="349"/>
        <v>9409</v>
      </c>
    </row>
    <row r="1563" spans="1:37">
      <c r="A1563" s="2">
        <v>100</v>
      </c>
      <c r="B1563" s="2" t="s">
        <v>155</v>
      </c>
      <c r="C1563" s="2" t="s">
        <v>3</v>
      </c>
      <c r="D1563" s="2" t="s">
        <v>418</v>
      </c>
      <c r="E1563" s="2" t="s">
        <v>1100</v>
      </c>
      <c r="F1563" s="2" t="s">
        <v>64</v>
      </c>
      <c r="H1563" s="2" t="s">
        <v>878</v>
      </c>
      <c r="I1563" s="2">
        <v>23258</v>
      </c>
      <c r="J1563" s="2">
        <v>11064</v>
      </c>
      <c r="K1563" s="110">
        <f t="shared" si="336"/>
        <v>0.47570728351534958</v>
      </c>
      <c r="L1563" s="44">
        <f t="shared" si="337"/>
        <v>7.1823025335600006</v>
      </c>
      <c r="M1563" s="44">
        <f t="shared" si="338"/>
        <v>18.594957995280001</v>
      </c>
      <c r="N1563" s="44">
        <f t="shared" si="339"/>
        <v>18.874892961480004</v>
      </c>
      <c r="O1563" s="44">
        <f t="shared" si="340"/>
        <v>10.667846565</v>
      </c>
      <c r="P1563" s="2">
        <v>4932347</v>
      </c>
      <c r="Q1563" s="2">
        <v>13.138837743</v>
      </c>
      <c r="R1563" s="111">
        <v>0.12983193300000001</v>
      </c>
      <c r="S1563" s="111">
        <v>0.33613445400000003</v>
      </c>
      <c r="T1563" s="111">
        <v>0.34119473900000002</v>
      </c>
      <c r="U1563" s="111">
        <v>0.19283887499999999</v>
      </c>
      <c r="V1563" s="110">
        <f t="shared" si="341"/>
        <v>0.2540436798218248</v>
      </c>
      <c r="W1563" s="110">
        <v>0.295375</v>
      </c>
      <c r="X1563" s="110">
        <v>0.25041232499999999</v>
      </c>
      <c r="Y1563" s="110">
        <f t="shared" si="342"/>
        <v>0.205535321728125</v>
      </c>
      <c r="Z1563" s="2">
        <v>0.1</v>
      </c>
      <c r="AA1563" s="2">
        <v>0.17499999999999999</v>
      </c>
      <c r="AB1563" s="2">
        <v>0.22500000000000001</v>
      </c>
      <c r="AC1563" s="110">
        <v>0.295375</v>
      </c>
      <c r="AD1563" s="44">
        <f t="shared" si="343"/>
        <v>6.2916970193985611</v>
      </c>
      <c r="AE1563" s="44">
        <f t="shared" si="344"/>
        <v>28.506070606764244</v>
      </c>
      <c r="AF1563" s="44">
        <f t="shared" si="345"/>
        <v>37.20241402707709</v>
      </c>
      <c r="AG1563" s="44">
        <f t="shared" si="346"/>
        <v>27.602892969239022</v>
      </c>
      <c r="AH1563" s="44">
        <f t="shared" si="347"/>
        <v>64.805306996316119</v>
      </c>
      <c r="AI1563" s="44">
        <v>232.51499999999999</v>
      </c>
      <c r="AJ1563" s="111">
        <f t="shared" si="348"/>
        <v>0.27871452162792132</v>
      </c>
      <c r="AK1563" s="2">
        <f t="shared" si="349"/>
        <v>9848</v>
      </c>
    </row>
    <row r="1564" spans="1:37">
      <c r="A1564" s="2">
        <v>101</v>
      </c>
      <c r="B1564" s="2" t="s">
        <v>156</v>
      </c>
      <c r="C1564" s="2" t="s">
        <v>3</v>
      </c>
      <c r="D1564" s="2" t="s">
        <v>418</v>
      </c>
      <c r="E1564" s="2" t="s">
        <v>1100</v>
      </c>
      <c r="F1564" s="2" t="s">
        <v>64</v>
      </c>
      <c r="H1564" s="2" t="s">
        <v>878</v>
      </c>
      <c r="I1564" s="2">
        <v>4862</v>
      </c>
      <c r="J1564" s="2">
        <v>1266</v>
      </c>
      <c r="K1564" s="110">
        <f t="shared" si="336"/>
        <v>0.26038667215137801</v>
      </c>
      <c r="L1564" s="44">
        <f t="shared" si="337"/>
        <v>0</v>
      </c>
      <c r="M1564" s="44">
        <f t="shared" si="338"/>
        <v>3.6877262473800001</v>
      </c>
      <c r="N1564" s="44">
        <f t="shared" si="339"/>
        <v>1.3919823945600001</v>
      </c>
      <c r="O1564" s="44">
        <f t="shared" si="340"/>
        <v>1.2502913580599999</v>
      </c>
      <c r="P1564" s="2">
        <v>1135527</v>
      </c>
      <c r="Q1564" s="2">
        <v>5.1472848669999998</v>
      </c>
      <c r="R1564" s="111">
        <v>0</v>
      </c>
      <c r="S1564" s="111">
        <v>0.58257918600000003</v>
      </c>
      <c r="T1564" s="111">
        <v>0.21990243200000001</v>
      </c>
      <c r="U1564" s="111">
        <v>0.19751838199999999</v>
      </c>
      <c r="V1564" s="110">
        <f t="shared" si="341"/>
        <v>0.10869081664417933</v>
      </c>
      <c r="W1564" s="110">
        <v>0.28315625</v>
      </c>
      <c r="X1564" s="110">
        <v>0.25251881999999998</v>
      </c>
      <c r="Y1564" s="110">
        <f t="shared" si="342"/>
        <v>0.20735796910318749</v>
      </c>
      <c r="Z1564" s="2" t="s">
        <v>532</v>
      </c>
      <c r="AA1564" s="2">
        <v>0.17499999999999999</v>
      </c>
      <c r="AB1564" s="2">
        <v>0.22500000000000001</v>
      </c>
      <c r="AC1564" s="110">
        <v>0.28315625</v>
      </c>
      <c r="AD1564" s="44">
        <f t="shared" si="343"/>
        <v>0</v>
      </c>
      <c r="AE1564" s="44">
        <f t="shared" si="344"/>
        <v>5.65328433723354</v>
      </c>
      <c r="AF1564" s="44">
        <f t="shared" si="345"/>
        <v>2.7435972996777602</v>
      </c>
      <c r="AG1564" s="44">
        <f t="shared" si="346"/>
        <v>3.1012836362357294</v>
      </c>
      <c r="AH1564" s="44">
        <f t="shared" si="347"/>
        <v>5.8448809359134897</v>
      </c>
      <c r="AI1564" s="44">
        <v>232.51499999999999</v>
      </c>
      <c r="AJ1564" s="111">
        <f t="shared" si="348"/>
        <v>2.5137651058699396E-2</v>
      </c>
      <c r="AK1564" s="2">
        <f t="shared" si="349"/>
        <v>881</v>
      </c>
    </row>
    <row r="1565" spans="1:37">
      <c r="A1565" s="2">
        <v>102</v>
      </c>
      <c r="B1565" s="2" t="s">
        <v>157</v>
      </c>
      <c r="C1565" s="2" t="s">
        <v>3</v>
      </c>
      <c r="D1565" s="2" t="s">
        <v>418</v>
      </c>
      <c r="E1565" s="2" t="s">
        <v>1100</v>
      </c>
      <c r="F1565" s="2" t="s">
        <v>64</v>
      </c>
      <c r="H1565" s="2" t="s">
        <v>878</v>
      </c>
      <c r="I1565" s="2">
        <v>87231</v>
      </c>
      <c r="J1565" s="2">
        <v>41286</v>
      </c>
      <c r="K1565" s="110">
        <f t="shared" si="336"/>
        <v>0.47329504419300478</v>
      </c>
      <c r="L1565" s="44">
        <f t="shared" si="337"/>
        <v>48.311558731590004</v>
      </c>
      <c r="M1565" s="44">
        <f t="shared" si="338"/>
        <v>93.578708879040008</v>
      </c>
      <c r="N1565" s="44">
        <f t="shared" si="339"/>
        <v>32.664511740419996</v>
      </c>
      <c r="O1565" s="44">
        <f t="shared" si="340"/>
        <v>31.875220648950002</v>
      </c>
      <c r="P1565" s="2">
        <v>8403774</v>
      </c>
      <c r="Q1565" s="2">
        <v>16.928095553999999</v>
      </c>
      <c r="R1565" s="111">
        <v>0.234033613</v>
      </c>
      <c r="S1565" s="111">
        <v>0.45331932800000002</v>
      </c>
      <c r="T1565" s="111">
        <v>0.158235294</v>
      </c>
      <c r="U1565" s="111">
        <v>0.15441176500000001</v>
      </c>
      <c r="V1565" s="110">
        <f t="shared" si="341"/>
        <v>0.14797430360621797</v>
      </c>
      <c r="W1565" s="110">
        <v>0.27890625000000002</v>
      </c>
      <c r="X1565" s="110">
        <v>0.25162350100000003</v>
      </c>
      <c r="Y1565" s="110">
        <f t="shared" si="342"/>
        <v>0.18140359118203128</v>
      </c>
      <c r="Z1565" s="2">
        <v>0.1</v>
      </c>
      <c r="AA1565" s="2">
        <v>0.17499999999999999</v>
      </c>
      <c r="AB1565" s="2">
        <v>0.22500000000000001</v>
      </c>
      <c r="AC1565" s="110">
        <v>0.27890625000000002</v>
      </c>
      <c r="AD1565" s="44">
        <f t="shared" si="343"/>
        <v>42.320925448872849</v>
      </c>
      <c r="AE1565" s="44">
        <f t="shared" si="344"/>
        <v>143.45616071156832</v>
      </c>
      <c r="AF1565" s="44">
        <f t="shared" si="345"/>
        <v>64.381752640367807</v>
      </c>
      <c r="AG1565" s="44">
        <f t="shared" si="346"/>
        <v>77.878136749901813</v>
      </c>
      <c r="AH1565" s="44">
        <f t="shared" si="347"/>
        <v>142.25988939026962</v>
      </c>
      <c r="AI1565" s="44">
        <v>232.51499999999999</v>
      </c>
      <c r="AJ1565" s="111">
        <f t="shared" si="348"/>
        <v>0.61183101903218984</v>
      </c>
      <c r="AK1565" s="2">
        <f t="shared" si="349"/>
        <v>21513</v>
      </c>
    </row>
    <row r="1566" spans="1:37">
      <c r="A1566" s="2">
        <v>103</v>
      </c>
      <c r="B1566" s="2" t="s">
        <v>158</v>
      </c>
      <c r="C1566" s="2" t="s">
        <v>3</v>
      </c>
      <c r="D1566" s="2" t="s">
        <v>418</v>
      </c>
      <c r="E1566" s="2" t="s">
        <v>1100</v>
      </c>
      <c r="F1566" s="2" t="s">
        <v>64</v>
      </c>
      <c r="H1566" s="2" t="s">
        <v>878</v>
      </c>
      <c r="I1566" s="2">
        <v>11274</v>
      </c>
      <c r="J1566" s="2">
        <v>6384</v>
      </c>
      <c r="K1566" s="110">
        <f t="shared" si="336"/>
        <v>0.56625864821713678</v>
      </c>
      <c r="L1566" s="44">
        <f t="shared" si="337"/>
        <v>2.7659185612800004</v>
      </c>
      <c r="M1566" s="44">
        <f t="shared" si="338"/>
        <v>17.905268608079997</v>
      </c>
      <c r="N1566" s="44">
        <f t="shared" si="339"/>
        <v>7.5388412450399995</v>
      </c>
      <c r="O1566" s="44">
        <f t="shared" si="340"/>
        <v>3.7099716175199999</v>
      </c>
      <c r="P1566" s="2">
        <v>1466474</v>
      </c>
      <c r="Q1566" s="2">
        <v>15.783703382000001</v>
      </c>
      <c r="R1566" s="111">
        <v>8.6651584000000004E-2</v>
      </c>
      <c r="S1566" s="111">
        <v>0.56094199899999997</v>
      </c>
      <c r="T1566" s="111">
        <v>0.23617923699999999</v>
      </c>
      <c r="U1566" s="111">
        <v>0.116227181</v>
      </c>
      <c r="V1566" s="110">
        <f t="shared" si="341"/>
        <v>0.19955318187972326</v>
      </c>
      <c r="W1566" s="110">
        <v>0.255</v>
      </c>
      <c r="X1566" s="110">
        <v>0.234894302</v>
      </c>
      <c r="Y1566" s="110">
        <f t="shared" si="342"/>
        <v>0.18960826770499997</v>
      </c>
      <c r="Z1566" s="2">
        <v>0.1</v>
      </c>
      <c r="AA1566" s="2">
        <v>0.17499999999999999</v>
      </c>
      <c r="AB1566" s="2">
        <v>0.22500000000000001</v>
      </c>
      <c r="AC1566" s="110">
        <v>0.255</v>
      </c>
      <c r="AD1566" s="44">
        <f t="shared" si="343"/>
        <v>2.4229446596812805</v>
      </c>
      <c r="AE1566" s="44">
        <f t="shared" si="344"/>
        <v>27.44877677618663</v>
      </c>
      <c r="AF1566" s="44">
        <f t="shared" si="345"/>
        <v>14.859056093973839</v>
      </c>
      <c r="AG1566" s="44">
        <f t="shared" si="346"/>
        <v>8.2873345992161767</v>
      </c>
      <c r="AH1566" s="44">
        <f t="shared" si="347"/>
        <v>23.146390693190014</v>
      </c>
      <c r="AI1566" s="44">
        <v>232.51499999999999</v>
      </c>
      <c r="AJ1566" s="111">
        <f t="shared" si="348"/>
        <v>9.9547946124723202E-2</v>
      </c>
      <c r="AK1566" s="2">
        <f t="shared" si="349"/>
        <v>3750</v>
      </c>
    </row>
    <row r="1567" spans="1:37">
      <c r="A1567" s="2">
        <v>207</v>
      </c>
      <c r="B1567" s="2" t="s">
        <v>262</v>
      </c>
      <c r="C1567" s="2" t="s">
        <v>2</v>
      </c>
      <c r="D1567" s="2" t="s">
        <v>443</v>
      </c>
      <c r="E1567" s="2" t="s">
        <v>1100</v>
      </c>
      <c r="F1567" s="2" t="s">
        <v>64</v>
      </c>
      <c r="H1567" s="2" t="s">
        <v>878</v>
      </c>
      <c r="I1567" s="2">
        <v>6558</v>
      </c>
      <c r="J1567" s="2">
        <v>13</v>
      </c>
      <c r="K1567" s="110">
        <f t="shared" si="336"/>
        <v>1.982311680390363E-3</v>
      </c>
      <c r="L1567" s="44">
        <f t="shared" si="337"/>
        <v>0</v>
      </c>
      <c r="M1567" s="44">
        <f t="shared" si="338"/>
        <v>0</v>
      </c>
      <c r="N1567" s="44">
        <f t="shared" si="339"/>
        <v>1.4946981400000002E-2</v>
      </c>
      <c r="O1567" s="44">
        <f t="shared" si="340"/>
        <v>5.0053018599999999E-2</v>
      </c>
      <c r="P1567" s="2">
        <v>2231439</v>
      </c>
      <c r="Q1567" s="2">
        <v>7.4298953000000001E-2</v>
      </c>
      <c r="R1567" s="111">
        <v>0</v>
      </c>
      <c r="S1567" s="111">
        <v>0</v>
      </c>
      <c r="T1567" s="111">
        <v>0.22995356</v>
      </c>
      <c r="U1567" s="111">
        <v>0.77004644</v>
      </c>
      <c r="V1567" s="110">
        <f t="shared" si="341"/>
        <v>1.982311680390363E-3</v>
      </c>
      <c r="W1567" s="110">
        <v>0.38834374999999999</v>
      </c>
      <c r="X1567" s="110">
        <v>0.29117242799999998</v>
      </c>
      <c r="Y1567" s="110">
        <f t="shared" si="342"/>
        <v>0.29117242845019187</v>
      </c>
      <c r="Z1567" s="2" t="s">
        <v>532</v>
      </c>
      <c r="AA1567" s="2" t="s">
        <v>532</v>
      </c>
      <c r="AB1567" s="2">
        <v>0.22500000000000001</v>
      </c>
      <c r="AC1567" s="110">
        <v>0.310933036</v>
      </c>
      <c r="AD1567" s="44">
        <f t="shared" si="343"/>
        <v>0</v>
      </c>
      <c r="AE1567" s="44">
        <f t="shared" si="344"/>
        <v>0</v>
      </c>
      <c r="AF1567" s="44">
        <f t="shared" si="345"/>
        <v>2.9460500339400002E-2</v>
      </c>
      <c r="AG1567" s="44">
        <f t="shared" si="346"/>
        <v>0.13633308042013922</v>
      </c>
      <c r="AH1567" s="44">
        <f t="shared" si="347"/>
        <v>0.16579358075953923</v>
      </c>
      <c r="AI1567" s="44">
        <v>127.496111111</v>
      </c>
      <c r="AJ1567" s="111">
        <f t="shared" si="348"/>
        <v>1.3003814729313343E-3</v>
      </c>
      <c r="AK1567" s="2">
        <f t="shared" si="349"/>
        <v>22</v>
      </c>
    </row>
    <row r="1568" spans="1:37">
      <c r="A1568" s="2">
        <v>208</v>
      </c>
      <c r="B1568" s="2" t="s">
        <v>263</v>
      </c>
      <c r="C1568" s="2" t="s">
        <v>2</v>
      </c>
      <c r="D1568" s="2" t="s">
        <v>443</v>
      </c>
      <c r="E1568" s="2" t="s">
        <v>1100</v>
      </c>
      <c r="F1568" s="2" t="s">
        <v>64</v>
      </c>
      <c r="H1568" s="2" t="s">
        <v>878</v>
      </c>
      <c r="I1568" s="2">
        <v>43034</v>
      </c>
      <c r="J1568" s="193">
        <v>2166</v>
      </c>
      <c r="K1568" s="110">
        <f t="shared" si="336"/>
        <v>5.0332295394339359E-2</v>
      </c>
      <c r="L1568" s="44">
        <f t="shared" si="337"/>
        <v>0</v>
      </c>
      <c r="M1568" s="44">
        <f t="shared" si="338"/>
        <v>0</v>
      </c>
      <c r="N1568" s="44">
        <f t="shared" si="339"/>
        <v>3.58118067327</v>
      </c>
      <c r="O1568" s="44">
        <f t="shared" si="340"/>
        <v>7.2488193267299996</v>
      </c>
      <c r="P1568" s="2">
        <v>1638825</v>
      </c>
      <c r="Q1568" s="193">
        <v>15.971534346</v>
      </c>
      <c r="R1568" s="111">
        <v>0</v>
      </c>
      <c r="S1568" s="111">
        <v>0</v>
      </c>
      <c r="T1568" s="111">
        <v>0.33067226900000002</v>
      </c>
      <c r="U1568" s="111">
        <v>0.66932773099999998</v>
      </c>
      <c r="V1568" s="110">
        <f t="shared" si="341"/>
        <v>5.0332295394339359E-2</v>
      </c>
      <c r="W1568" s="110">
        <v>0.36178125</v>
      </c>
      <c r="X1568" s="110">
        <v>0.275896796</v>
      </c>
      <c r="Y1568" s="110">
        <f t="shared" si="342"/>
        <v>0.2758967964345676</v>
      </c>
      <c r="Z1568" s="2" t="s">
        <v>532</v>
      </c>
      <c r="AA1568" s="2" t="s">
        <v>532</v>
      </c>
      <c r="AB1568" s="2">
        <v>0.22500000000000001</v>
      </c>
      <c r="AC1568" s="110">
        <v>0.30104166700000001</v>
      </c>
      <c r="AD1568" s="44">
        <f t="shared" si="343"/>
        <v>0</v>
      </c>
      <c r="AE1568" s="44">
        <f t="shared" si="344"/>
        <v>0</v>
      </c>
      <c r="AF1568" s="44">
        <f t="shared" si="345"/>
        <v>7.0585071070151697</v>
      </c>
      <c r="AG1568" s="44">
        <f t="shared" si="346"/>
        <v>19.116042688169404</v>
      </c>
      <c r="AH1568" s="44">
        <f t="shared" si="347"/>
        <v>26.174549795184575</v>
      </c>
      <c r="AI1568" s="44">
        <v>127.496111111</v>
      </c>
      <c r="AJ1568" s="111">
        <f t="shared" si="348"/>
        <v>0.20529684840658885</v>
      </c>
      <c r="AK1568" s="2">
        <f t="shared" si="349"/>
        <v>3610</v>
      </c>
    </row>
    <row r="1569" spans="1:37">
      <c r="A1569" s="2">
        <v>209</v>
      </c>
      <c r="B1569" s="2" t="s">
        <v>264</v>
      </c>
      <c r="C1569" s="2" t="s">
        <v>2</v>
      </c>
      <c r="D1569" s="2" t="s">
        <v>443</v>
      </c>
      <c r="E1569" s="2" t="s">
        <v>1100</v>
      </c>
      <c r="F1569" s="2" t="s">
        <v>64</v>
      </c>
      <c r="H1569" s="2" t="s">
        <v>878</v>
      </c>
      <c r="I1569" s="2">
        <v>35640</v>
      </c>
      <c r="J1569" s="193">
        <v>2254</v>
      </c>
      <c r="K1569" s="110">
        <f t="shared" si="336"/>
        <v>6.3243546576879917E-2</v>
      </c>
      <c r="L1569" s="44">
        <f t="shared" si="337"/>
        <v>0</v>
      </c>
      <c r="M1569" s="44">
        <f t="shared" si="338"/>
        <v>1.04107933447</v>
      </c>
      <c r="N1569" s="44">
        <f t="shared" si="339"/>
        <v>2.09349845278</v>
      </c>
      <c r="O1569" s="44">
        <f t="shared" si="340"/>
        <v>8.1354222127499991</v>
      </c>
      <c r="P1569" s="2">
        <v>834276</v>
      </c>
      <c r="Q1569" s="193">
        <v>33.659110673000001</v>
      </c>
      <c r="R1569" s="111">
        <v>0</v>
      </c>
      <c r="S1569" s="111">
        <v>9.2376160999999998E-2</v>
      </c>
      <c r="T1569" s="111">
        <v>0.18575851400000001</v>
      </c>
      <c r="U1569" s="111">
        <v>0.721865325</v>
      </c>
      <c r="V1569" s="110">
        <f t="shared" si="341"/>
        <v>5.7401350536083057E-2</v>
      </c>
      <c r="W1569" s="110">
        <v>0.42393750000000002</v>
      </c>
      <c r="X1569" s="110">
        <v>0.31338519199999998</v>
      </c>
      <c r="Y1569" s="110">
        <f t="shared" si="342"/>
        <v>0.3006016985974358</v>
      </c>
      <c r="Z1569" s="2" t="s">
        <v>532</v>
      </c>
      <c r="AA1569" s="2">
        <v>0.17499999999999999</v>
      </c>
      <c r="AB1569" s="2">
        <v>0.22500000000000001</v>
      </c>
      <c r="AC1569" s="110">
        <v>0.33612946399999999</v>
      </c>
      <c r="AD1569" s="44">
        <f t="shared" si="343"/>
        <v>0</v>
      </c>
      <c r="AE1569" s="44">
        <f t="shared" si="344"/>
        <v>1.59597461974251</v>
      </c>
      <c r="AF1569" s="44">
        <f t="shared" si="345"/>
        <v>4.1262854504293802</v>
      </c>
      <c r="AG1569" s="44">
        <f t="shared" si="346"/>
        <v>23.954702744199675</v>
      </c>
      <c r="AH1569" s="44">
        <f t="shared" si="347"/>
        <v>28.080988194629057</v>
      </c>
      <c r="AI1569" s="44">
        <v>127.496111111</v>
      </c>
      <c r="AJ1569" s="111">
        <f t="shared" si="348"/>
        <v>0.22024976252162964</v>
      </c>
      <c r="AK1569" s="2">
        <f t="shared" si="349"/>
        <v>3410</v>
      </c>
    </row>
    <row r="1570" spans="1:37">
      <c r="A1570" s="2">
        <v>210</v>
      </c>
      <c r="B1570" s="2" t="s">
        <v>265</v>
      </c>
      <c r="C1570" s="2" t="s">
        <v>2</v>
      </c>
      <c r="D1570" s="2" t="s">
        <v>443</v>
      </c>
      <c r="E1570" s="2" t="s">
        <v>1100</v>
      </c>
      <c r="F1570" s="2" t="s">
        <v>64</v>
      </c>
      <c r="H1570" s="2" t="s">
        <v>878</v>
      </c>
      <c r="I1570" s="2">
        <v>14287</v>
      </c>
      <c r="J1570" s="193">
        <v>1205</v>
      </c>
      <c r="K1570" s="110">
        <f t="shared" si="336"/>
        <v>8.4342409183173511E-2</v>
      </c>
      <c r="L1570" s="44">
        <f t="shared" si="337"/>
        <v>0</v>
      </c>
      <c r="M1570" s="44">
        <f t="shared" si="338"/>
        <v>0</v>
      </c>
      <c r="N1570" s="44">
        <f t="shared" si="339"/>
        <v>0.72171122840000002</v>
      </c>
      <c r="O1570" s="44">
        <f t="shared" si="340"/>
        <v>5.3032887716000001</v>
      </c>
      <c r="P1570" s="2">
        <v>1459880</v>
      </c>
      <c r="Q1570" s="193">
        <v>11.498140227</v>
      </c>
      <c r="R1570" s="111">
        <v>0</v>
      </c>
      <c r="S1570" s="111">
        <v>0</v>
      </c>
      <c r="T1570" s="111">
        <v>0.11978609599999999</v>
      </c>
      <c r="U1570" s="111">
        <v>0.88021390399999999</v>
      </c>
      <c r="V1570" s="110">
        <f t="shared" si="341"/>
        <v>8.4342409183173511E-2</v>
      </c>
      <c r="W1570" s="110">
        <v>0.393125</v>
      </c>
      <c r="X1570" s="110">
        <v>0.31804136</v>
      </c>
      <c r="Y1570" s="110">
        <f t="shared" si="342"/>
        <v>0.31804136032125002</v>
      </c>
      <c r="Z1570" s="2" t="s">
        <v>532</v>
      </c>
      <c r="AA1570" s="2" t="s">
        <v>532</v>
      </c>
      <c r="AB1570" s="2">
        <v>0.22500000000000001</v>
      </c>
      <c r="AC1570" s="110">
        <v>0.33070312499999999</v>
      </c>
      <c r="AD1570" s="44">
        <f t="shared" si="343"/>
        <v>0</v>
      </c>
      <c r="AE1570" s="44">
        <f t="shared" si="344"/>
        <v>0</v>
      </c>
      <c r="AF1570" s="44">
        <f t="shared" si="345"/>
        <v>1.4224928311764002</v>
      </c>
      <c r="AG1570" s="44">
        <f t="shared" si="346"/>
        <v>15.363412125218852</v>
      </c>
      <c r="AH1570" s="44">
        <f t="shared" si="347"/>
        <v>16.785904956395253</v>
      </c>
      <c r="AI1570" s="44">
        <v>127.496111111</v>
      </c>
      <c r="AJ1570" s="111">
        <f t="shared" si="348"/>
        <v>0.13165817223853357</v>
      </c>
      <c r="AK1570" s="2">
        <f t="shared" si="349"/>
        <v>2008</v>
      </c>
    </row>
    <row r="1571" spans="1:37">
      <c r="A1571" s="2">
        <v>211</v>
      </c>
      <c r="B1571" s="2" t="s">
        <v>266</v>
      </c>
      <c r="C1571" s="2" t="s">
        <v>2</v>
      </c>
      <c r="D1571" s="2" t="s">
        <v>443</v>
      </c>
      <c r="E1571" s="2" t="s">
        <v>1100</v>
      </c>
      <c r="F1571" s="2" t="s">
        <v>64</v>
      </c>
      <c r="H1571" s="2" t="s">
        <v>878</v>
      </c>
      <c r="I1571" s="2">
        <v>34237</v>
      </c>
      <c r="J1571" s="2">
        <v>2779</v>
      </c>
      <c r="K1571" s="110">
        <f t="shared" si="336"/>
        <v>8.1169494990799423E-2</v>
      </c>
      <c r="L1571" s="44">
        <f t="shared" si="337"/>
        <v>0</v>
      </c>
      <c r="M1571" s="44">
        <f t="shared" si="338"/>
        <v>0</v>
      </c>
      <c r="N1571" s="44">
        <f t="shared" si="339"/>
        <v>3.8466672753249997</v>
      </c>
      <c r="O1571" s="44">
        <f t="shared" si="340"/>
        <v>10.048332724674999</v>
      </c>
      <c r="P1571" s="2">
        <v>1963466</v>
      </c>
      <c r="Q1571" s="2">
        <v>17.668056887999999</v>
      </c>
      <c r="R1571" s="111">
        <v>0</v>
      </c>
      <c r="S1571" s="111">
        <v>0</v>
      </c>
      <c r="T1571" s="111">
        <v>0.27683823499999999</v>
      </c>
      <c r="U1571" s="111">
        <v>0.72316176499999996</v>
      </c>
      <c r="V1571" s="110">
        <f t="shared" si="341"/>
        <v>8.1169494990799423E-2</v>
      </c>
      <c r="W1571" s="110">
        <v>0.37453124999999993</v>
      </c>
      <c r="X1571" s="110">
        <v>0.28500305599999998</v>
      </c>
      <c r="Y1571" s="110">
        <f t="shared" si="342"/>
        <v>0.28500305588396269</v>
      </c>
      <c r="Z1571" s="2" t="s">
        <v>532</v>
      </c>
      <c r="AA1571" s="2" t="s">
        <v>532</v>
      </c>
      <c r="AB1571" s="2">
        <v>0.22500000000000001</v>
      </c>
      <c r="AC1571" s="110">
        <v>0.307973214</v>
      </c>
      <c r="AD1571" s="44">
        <f t="shared" si="343"/>
        <v>0</v>
      </c>
      <c r="AE1571" s="44">
        <f t="shared" si="344"/>
        <v>0</v>
      </c>
      <c r="AF1571" s="44">
        <f t="shared" si="345"/>
        <v>7.5817811996655742</v>
      </c>
      <c r="AG1571" s="44">
        <f t="shared" si="346"/>
        <v>27.10884776314154</v>
      </c>
      <c r="AH1571" s="44">
        <f t="shared" si="347"/>
        <v>34.690628962807111</v>
      </c>
      <c r="AI1571" s="44">
        <v>127.496111111</v>
      </c>
      <c r="AJ1571" s="111">
        <f t="shared" si="348"/>
        <v>0.27209166350654362</v>
      </c>
      <c r="AK1571" s="2">
        <f t="shared" si="349"/>
        <v>4632</v>
      </c>
    </row>
    <row r="1572" spans="1:37">
      <c r="A1572" s="2">
        <v>212</v>
      </c>
      <c r="B1572" s="2" t="s">
        <v>267</v>
      </c>
      <c r="C1572" s="2" t="s">
        <v>2</v>
      </c>
      <c r="D1572" s="2" t="s">
        <v>443</v>
      </c>
      <c r="E1572" s="2" t="s">
        <v>1100</v>
      </c>
      <c r="F1572" s="2" t="s">
        <v>64</v>
      </c>
      <c r="H1572" s="2" t="s">
        <v>878</v>
      </c>
      <c r="I1572" s="2">
        <v>71887</v>
      </c>
      <c r="J1572" s="2">
        <v>2048</v>
      </c>
      <c r="K1572" s="110">
        <f t="shared" si="336"/>
        <v>2.8489156592986214E-2</v>
      </c>
      <c r="L1572" s="44">
        <f t="shared" si="337"/>
        <v>0</v>
      </c>
      <c r="M1572" s="44">
        <f t="shared" si="338"/>
        <v>2.8340705894400005</v>
      </c>
      <c r="N1572" s="44">
        <f t="shared" si="339"/>
        <v>3.5998117683200004</v>
      </c>
      <c r="O1572" s="44">
        <f t="shared" si="340"/>
        <v>3.8061176422400003</v>
      </c>
      <c r="P1572" s="2">
        <v>838747</v>
      </c>
      <c r="Q1572" s="2">
        <v>20.475502944999999</v>
      </c>
      <c r="R1572" s="111">
        <v>0</v>
      </c>
      <c r="S1572" s="111">
        <v>0.27676470600000003</v>
      </c>
      <c r="T1572" s="111">
        <v>0.35154411800000002</v>
      </c>
      <c r="U1572" s="111">
        <v>0.37169117600000001</v>
      </c>
      <c r="V1572" s="110">
        <f t="shared" si="341"/>
        <v>2.060436354434042E-2</v>
      </c>
      <c r="W1572" s="110">
        <v>0.34425</v>
      </c>
      <c r="X1572" s="110">
        <v>0.26471703099999999</v>
      </c>
      <c r="Y1572" s="110">
        <f t="shared" si="342"/>
        <v>0.23988652339525002</v>
      </c>
      <c r="Z1572" s="2" t="s">
        <v>532</v>
      </c>
      <c r="AA1572" s="2">
        <v>0.17499999999999999</v>
      </c>
      <c r="AB1572" s="2">
        <v>0.22500000000000001</v>
      </c>
      <c r="AC1572" s="110">
        <v>0.30228125</v>
      </c>
      <c r="AD1572" s="44">
        <f t="shared" si="343"/>
        <v>0</v>
      </c>
      <c r="AE1572" s="44">
        <f t="shared" si="344"/>
        <v>4.34463021361152</v>
      </c>
      <c r="AF1572" s="44">
        <f t="shared" si="345"/>
        <v>7.0952289953587204</v>
      </c>
      <c r="AG1572" s="44">
        <f t="shared" si="346"/>
        <v>10.078537667239834</v>
      </c>
      <c r="AH1572" s="44">
        <f t="shared" si="347"/>
        <v>17.173766662598553</v>
      </c>
      <c r="AI1572" s="44">
        <v>127.496111111</v>
      </c>
      <c r="AJ1572" s="111">
        <f t="shared" si="348"/>
        <v>0.13470031762495732</v>
      </c>
      <c r="AK1572" s="2">
        <f t="shared" si="349"/>
        <v>2469</v>
      </c>
    </row>
    <row r="1573" spans="1:37">
      <c r="A1573" s="2">
        <v>213</v>
      </c>
      <c r="B1573" s="2" t="s">
        <v>268</v>
      </c>
      <c r="C1573" s="2" t="s">
        <v>2</v>
      </c>
      <c r="D1573" s="2" t="s">
        <v>443</v>
      </c>
      <c r="E1573" s="2" t="s">
        <v>1100</v>
      </c>
      <c r="F1573" s="2" t="s">
        <v>64</v>
      </c>
      <c r="H1573" s="2" t="s">
        <v>878</v>
      </c>
      <c r="I1573" s="2">
        <v>76994</v>
      </c>
      <c r="J1573" s="2">
        <v>5873</v>
      </c>
      <c r="K1573" s="110">
        <f t="shared" si="336"/>
        <v>7.6278671065277817E-2</v>
      </c>
      <c r="L1573" s="44">
        <f t="shared" si="337"/>
        <v>0</v>
      </c>
      <c r="M1573" s="44">
        <f t="shared" si="338"/>
        <v>0</v>
      </c>
      <c r="N1573" s="44">
        <f t="shared" si="339"/>
        <v>3.9503384003649993</v>
      </c>
      <c r="O1573" s="44">
        <f t="shared" si="340"/>
        <v>25.414661599635</v>
      </c>
      <c r="P1573" s="2">
        <v>371273</v>
      </c>
      <c r="Q1573" s="2">
        <v>241.894175846</v>
      </c>
      <c r="R1573" s="111">
        <v>0</v>
      </c>
      <c r="S1573" s="111">
        <v>0</v>
      </c>
      <c r="T1573" s="111">
        <v>0.13452540099999999</v>
      </c>
      <c r="U1573" s="111">
        <v>0.86547459900000001</v>
      </c>
      <c r="V1573" s="110">
        <f t="shared" si="341"/>
        <v>7.6278671065277817E-2</v>
      </c>
      <c r="W1573" s="110">
        <v>0.46643750000000006</v>
      </c>
      <c r="X1573" s="110">
        <v>0.34912799</v>
      </c>
      <c r="Y1573" s="110">
        <f t="shared" si="342"/>
        <v>0.34912798975345316</v>
      </c>
      <c r="Z1573" s="2" t="s">
        <v>532</v>
      </c>
      <c r="AA1573" s="2" t="s">
        <v>532</v>
      </c>
      <c r="AB1573" s="2">
        <v>0.22500000000000001</v>
      </c>
      <c r="AC1573" s="110">
        <v>0.36842187500000001</v>
      </c>
      <c r="AD1573" s="44">
        <f t="shared" si="343"/>
        <v>0</v>
      </c>
      <c r="AE1573" s="44">
        <f t="shared" si="344"/>
        <v>0</v>
      </c>
      <c r="AF1573" s="44">
        <f t="shared" si="345"/>
        <v>7.7861169871194145</v>
      </c>
      <c r="AG1573" s="44">
        <f t="shared" si="346"/>
        <v>82.022659364285502</v>
      </c>
      <c r="AH1573" s="44">
        <f t="shared" si="347"/>
        <v>89.808776351404916</v>
      </c>
      <c r="AI1573" s="44">
        <v>127.496111111</v>
      </c>
      <c r="AJ1573" s="111">
        <f t="shared" si="348"/>
        <v>0.70440404471016427</v>
      </c>
      <c r="AK1573" s="2">
        <f t="shared" si="349"/>
        <v>9788</v>
      </c>
    </row>
    <row r="1574" spans="1:37">
      <c r="A1574" s="2">
        <v>214</v>
      </c>
      <c r="B1574" s="2" t="s">
        <v>269</v>
      </c>
      <c r="C1574" s="2" t="s">
        <v>2</v>
      </c>
      <c r="D1574" s="2" t="s">
        <v>443</v>
      </c>
      <c r="E1574" s="2" t="s">
        <v>1100</v>
      </c>
      <c r="F1574" s="2" t="s">
        <v>64</v>
      </c>
      <c r="H1574" s="2" t="s">
        <v>878</v>
      </c>
      <c r="I1574" s="2">
        <v>164656</v>
      </c>
      <c r="J1574" s="193">
        <v>11210</v>
      </c>
      <c r="K1574" s="110">
        <f t="shared" si="336"/>
        <v>6.8081333203770286E-2</v>
      </c>
      <c r="L1574" s="44">
        <f t="shared" si="337"/>
        <v>0</v>
      </c>
      <c r="M1574" s="44">
        <f t="shared" si="338"/>
        <v>0</v>
      </c>
      <c r="N1574" s="44">
        <f t="shared" si="339"/>
        <v>6.2953216647999994</v>
      </c>
      <c r="O1574" s="44">
        <f t="shared" si="340"/>
        <v>49.754678335199998</v>
      </c>
      <c r="P1574" s="2">
        <v>513111</v>
      </c>
      <c r="Q1574" s="193">
        <v>318.17713910100002</v>
      </c>
      <c r="R1574" s="111">
        <v>0</v>
      </c>
      <c r="S1574" s="111">
        <v>0</v>
      </c>
      <c r="T1574" s="111">
        <v>0.112316176</v>
      </c>
      <c r="U1574" s="111">
        <v>0.88768382400000001</v>
      </c>
      <c r="V1574" s="110">
        <f t="shared" si="341"/>
        <v>6.8081333203770286E-2</v>
      </c>
      <c r="W1574" s="110">
        <v>0.44093750000000004</v>
      </c>
      <c r="X1574" s="110">
        <v>0.332506833</v>
      </c>
      <c r="Y1574" s="110">
        <f t="shared" si="342"/>
        <v>0.33250683312224999</v>
      </c>
      <c r="Z1574" s="2" t="s">
        <v>532</v>
      </c>
      <c r="AA1574" s="2" t="s">
        <v>532</v>
      </c>
      <c r="AB1574" s="2">
        <v>0.22500000000000001</v>
      </c>
      <c r="AC1574" s="110">
        <v>0.346109375</v>
      </c>
      <c r="AD1574" s="44">
        <f t="shared" si="343"/>
        <v>0</v>
      </c>
      <c r="AE1574" s="44">
        <f t="shared" si="344"/>
        <v>0</v>
      </c>
      <c r="AF1574" s="44">
        <f t="shared" si="345"/>
        <v>12.408079001320798</v>
      </c>
      <c r="AG1574" s="44">
        <f t="shared" si="346"/>
        <v>150.85211104803767</v>
      </c>
      <c r="AH1574" s="44">
        <f t="shared" si="347"/>
        <v>163.26019004935847</v>
      </c>
      <c r="AI1574" s="44">
        <v>127.496111111</v>
      </c>
      <c r="AJ1574" s="111">
        <f t="shared" si="348"/>
        <v>1.2805111358041481</v>
      </c>
      <c r="AK1574" s="2">
        <f t="shared" si="349"/>
        <v>18683</v>
      </c>
    </row>
    <row r="1575" spans="1:37">
      <c r="A1575" s="2">
        <v>245</v>
      </c>
      <c r="B1575" s="2" t="s">
        <v>298</v>
      </c>
      <c r="C1575" s="2" t="s">
        <v>1</v>
      </c>
      <c r="D1575" s="2" t="s">
        <v>448</v>
      </c>
      <c r="E1575" s="2" t="s">
        <v>1100</v>
      </c>
      <c r="F1575" s="2" t="s">
        <v>64</v>
      </c>
      <c r="H1575" s="2" t="s">
        <v>878</v>
      </c>
      <c r="I1575" s="2">
        <v>3013</v>
      </c>
      <c r="J1575" s="193">
        <v>411</v>
      </c>
      <c r="K1575" s="110">
        <f t="shared" si="336"/>
        <v>0.13640889478924659</v>
      </c>
      <c r="L1575" s="44">
        <f t="shared" si="337"/>
        <v>0</v>
      </c>
      <c r="M1575" s="44">
        <f t="shared" si="338"/>
        <v>0</v>
      </c>
      <c r="N1575" s="44">
        <f t="shared" si="339"/>
        <v>0</v>
      </c>
      <c r="O1575" s="44">
        <f t="shared" si="340"/>
        <v>2.0550000000000002</v>
      </c>
      <c r="P1575" s="2">
        <v>1190295</v>
      </c>
      <c r="Q1575" s="193">
        <v>4.2151626179999999</v>
      </c>
      <c r="R1575" s="111">
        <v>0</v>
      </c>
      <c r="S1575" s="111">
        <v>0</v>
      </c>
      <c r="T1575" s="111">
        <v>0</v>
      </c>
      <c r="U1575" s="111">
        <v>1</v>
      </c>
      <c r="V1575" s="110">
        <f t="shared" si="341"/>
        <v>0.13640889478924659</v>
      </c>
      <c r="W1575" s="110">
        <v>0.41012499999999996</v>
      </c>
      <c r="X1575" s="110">
        <v>0.36135624999999999</v>
      </c>
      <c r="Y1575" s="110">
        <f t="shared" si="342"/>
        <v>0.36135624999999999</v>
      </c>
      <c r="Z1575" s="2" t="s">
        <v>532</v>
      </c>
      <c r="AA1575" s="2" t="s">
        <v>532</v>
      </c>
      <c r="AB1575" s="2" t="s">
        <v>532</v>
      </c>
      <c r="AC1575" s="110">
        <v>0.36135624999999999</v>
      </c>
      <c r="AD1575" s="44">
        <f t="shared" si="343"/>
        <v>0</v>
      </c>
      <c r="AE1575" s="44">
        <f t="shared" si="344"/>
        <v>0</v>
      </c>
      <c r="AF1575" s="44">
        <f t="shared" si="345"/>
        <v>0</v>
      </c>
      <c r="AG1575" s="44">
        <f t="shared" si="346"/>
        <v>6.5050629412500003</v>
      </c>
      <c r="AH1575" s="44">
        <f t="shared" si="347"/>
        <v>6.5050629412500003</v>
      </c>
      <c r="AI1575" s="44">
        <v>303.90305555600003</v>
      </c>
      <c r="AJ1575" s="111">
        <f t="shared" si="348"/>
        <v>2.1405059351406609E-2</v>
      </c>
      <c r="AK1575" s="2">
        <f t="shared" si="349"/>
        <v>685</v>
      </c>
    </row>
    <row r="1576" spans="1:37">
      <c r="A1576" s="2">
        <v>246</v>
      </c>
      <c r="B1576" s="2" t="s">
        <v>299</v>
      </c>
      <c r="C1576" s="2" t="s">
        <v>1</v>
      </c>
      <c r="D1576" s="2" t="s">
        <v>448</v>
      </c>
      <c r="E1576" s="2" t="s">
        <v>1100</v>
      </c>
      <c r="F1576" s="2" t="s">
        <v>64</v>
      </c>
      <c r="H1576" s="2" t="s">
        <v>878</v>
      </c>
      <c r="I1576" s="2">
        <v>5592</v>
      </c>
      <c r="J1576" s="193">
        <v>1502</v>
      </c>
      <c r="K1576" s="110">
        <f t="shared" si="336"/>
        <v>0.2685979971387697</v>
      </c>
      <c r="L1576" s="44">
        <f t="shared" si="337"/>
        <v>0</v>
      </c>
      <c r="M1576" s="44">
        <f t="shared" si="338"/>
        <v>0</v>
      </c>
      <c r="N1576" s="44">
        <f t="shared" si="339"/>
        <v>0</v>
      </c>
      <c r="O1576" s="44">
        <f t="shared" si="340"/>
        <v>7.51</v>
      </c>
      <c r="P1576" s="2">
        <v>1441996</v>
      </c>
      <c r="Q1576" s="193">
        <v>15.108141145999999</v>
      </c>
      <c r="R1576" s="111">
        <v>0</v>
      </c>
      <c r="S1576" s="111">
        <v>0</v>
      </c>
      <c r="T1576" s="111">
        <v>0</v>
      </c>
      <c r="U1576" s="111">
        <v>1</v>
      </c>
      <c r="V1576" s="110">
        <f t="shared" si="341"/>
        <v>0.2685979971387697</v>
      </c>
      <c r="W1576" s="110">
        <v>0.42978125</v>
      </c>
      <c r="X1576" s="110">
        <v>0.38143749999999998</v>
      </c>
      <c r="Y1576" s="110">
        <f t="shared" si="342"/>
        <v>0.38143749999999998</v>
      </c>
      <c r="Z1576" s="2" t="s">
        <v>532</v>
      </c>
      <c r="AA1576" s="2" t="s">
        <v>532</v>
      </c>
      <c r="AB1576" s="2" t="s">
        <v>532</v>
      </c>
      <c r="AC1576" s="110">
        <v>0.38143749999999998</v>
      </c>
      <c r="AD1576" s="44">
        <f t="shared" si="343"/>
        <v>0</v>
      </c>
      <c r="AE1576" s="44">
        <f t="shared" si="344"/>
        <v>0</v>
      </c>
      <c r="AF1576" s="44">
        <f t="shared" si="345"/>
        <v>0</v>
      </c>
      <c r="AG1576" s="44">
        <f t="shared" si="346"/>
        <v>25.093857674999999</v>
      </c>
      <c r="AH1576" s="44">
        <f t="shared" si="347"/>
        <v>25.093857674999999</v>
      </c>
      <c r="AI1576" s="44">
        <v>303.90305555600003</v>
      </c>
      <c r="AJ1576" s="111">
        <f t="shared" si="348"/>
        <v>8.2571916327363049E-2</v>
      </c>
      <c r="AK1576" s="2">
        <f t="shared" si="349"/>
        <v>2503</v>
      </c>
    </row>
    <row r="1577" spans="1:37">
      <c r="A1577" s="2">
        <v>247</v>
      </c>
      <c r="B1577" s="2" t="s">
        <v>300</v>
      </c>
      <c r="C1577" s="2" t="s">
        <v>1</v>
      </c>
      <c r="D1577" s="2" t="s">
        <v>448</v>
      </c>
      <c r="E1577" s="2" t="s">
        <v>1100</v>
      </c>
      <c r="F1577" s="2" t="s">
        <v>64</v>
      </c>
      <c r="H1577" s="2" t="s">
        <v>878</v>
      </c>
      <c r="I1577" s="2">
        <v>6770</v>
      </c>
      <c r="J1577" s="193">
        <v>1221</v>
      </c>
      <c r="K1577" s="110">
        <f t="shared" si="336"/>
        <v>0.18035450516986706</v>
      </c>
      <c r="L1577" s="44">
        <f t="shared" si="337"/>
        <v>0</v>
      </c>
      <c r="M1577" s="44">
        <f t="shared" si="338"/>
        <v>0</v>
      </c>
      <c r="N1577" s="44">
        <f t="shared" si="339"/>
        <v>0</v>
      </c>
      <c r="O1577" s="44">
        <f t="shared" si="340"/>
        <v>6.1050000000000004</v>
      </c>
      <c r="P1577" s="2">
        <v>497677</v>
      </c>
      <c r="Q1577" s="193">
        <v>33.454406548000001</v>
      </c>
      <c r="R1577" s="111">
        <v>0</v>
      </c>
      <c r="S1577" s="111">
        <v>0</v>
      </c>
      <c r="T1577" s="111">
        <v>0</v>
      </c>
      <c r="U1577" s="111">
        <v>1</v>
      </c>
      <c r="V1577" s="110">
        <f t="shared" si="341"/>
        <v>0.18035450516986706</v>
      </c>
      <c r="W1577" s="110">
        <v>0.43243750000000003</v>
      </c>
      <c r="X1577" s="110">
        <v>0.36656250000000001</v>
      </c>
      <c r="Y1577" s="110">
        <f t="shared" si="342"/>
        <v>0.36656250000000001</v>
      </c>
      <c r="Z1577" s="2" t="s">
        <v>532</v>
      </c>
      <c r="AA1577" s="2" t="s">
        <v>532</v>
      </c>
      <c r="AB1577" s="2" t="s">
        <v>532</v>
      </c>
      <c r="AC1577" s="110">
        <v>0.36656250000000001</v>
      </c>
      <c r="AD1577" s="44">
        <f t="shared" si="343"/>
        <v>0</v>
      </c>
      <c r="AE1577" s="44">
        <f t="shared" si="344"/>
        <v>0</v>
      </c>
      <c r="AF1577" s="44">
        <f t="shared" si="345"/>
        <v>0</v>
      </c>
      <c r="AG1577" s="44">
        <f t="shared" si="346"/>
        <v>19.603689187500002</v>
      </c>
      <c r="AH1577" s="44">
        <f t="shared" si="347"/>
        <v>19.603689187500002</v>
      </c>
      <c r="AI1577" s="44">
        <v>303.90305555600003</v>
      </c>
      <c r="AJ1577" s="111">
        <f t="shared" si="348"/>
        <v>6.450639053837233E-2</v>
      </c>
      <c r="AK1577" s="2">
        <f t="shared" si="349"/>
        <v>2035</v>
      </c>
    </row>
    <row r="1578" spans="1:37">
      <c r="A1578" s="2">
        <v>248</v>
      </c>
      <c r="B1578" s="2" t="s">
        <v>301</v>
      </c>
      <c r="C1578" s="2" t="s">
        <v>1</v>
      </c>
      <c r="D1578" s="2" t="s">
        <v>448</v>
      </c>
      <c r="E1578" s="2" t="s">
        <v>1100</v>
      </c>
      <c r="F1578" s="2" t="s">
        <v>64</v>
      </c>
      <c r="H1578" s="2" t="s">
        <v>878</v>
      </c>
      <c r="I1578" s="2">
        <v>1272</v>
      </c>
      <c r="J1578" s="193">
        <v>22</v>
      </c>
      <c r="K1578" s="110">
        <f t="shared" si="336"/>
        <v>1.7295597484276729E-2</v>
      </c>
      <c r="L1578" s="44">
        <f t="shared" si="337"/>
        <v>0</v>
      </c>
      <c r="M1578" s="44">
        <f t="shared" si="338"/>
        <v>0</v>
      </c>
      <c r="N1578" s="44">
        <f t="shared" si="339"/>
        <v>1.3561274540000001E-2</v>
      </c>
      <c r="O1578" s="44">
        <f t="shared" si="340"/>
        <v>9.6438725459999999E-2</v>
      </c>
      <c r="P1578" s="2">
        <v>2765142</v>
      </c>
      <c r="Q1578" s="193">
        <v>7.0001170000000001E-2</v>
      </c>
      <c r="R1578" s="111">
        <v>0</v>
      </c>
      <c r="S1578" s="111">
        <v>0</v>
      </c>
      <c r="T1578" s="111">
        <v>0.12328431400000001</v>
      </c>
      <c r="U1578" s="111">
        <v>0.87671568600000005</v>
      </c>
      <c r="V1578" s="110">
        <f t="shared" si="341"/>
        <v>1.7295597484276729E-2</v>
      </c>
      <c r="W1578" s="110">
        <v>0.36231249999999998</v>
      </c>
      <c r="X1578" s="110">
        <v>0.29461670499999998</v>
      </c>
      <c r="Y1578" s="110">
        <f t="shared" si="342"/>
        <v>0.29461670494143755</v>
      </c>
      <c r="Z1578" s="2" t="s">
        <v>532</v>
      </c>
      <c r="AA1578" s="2" t="s">
        <v>532</v>
      </c>
      <c r="AB1578" s="2">
        <v>0.22500000000000001</v>
      </c>
      <c r="AC1578" s="110">
        <v>0.30440624999999999</v>
      </c>
      <c r="AD1578" s="44">
        <f t="shared" si="343"/>
        <v>0</v>
      </c>
      <c r="AE1578" s="44">
        <f t="shared" si="344"/>
        <v>0</v>
      </c>
      <c r="AF1578" s="44">
        <f t="shared" si="345"/>
        <v>2.6729272118340003E-2</v>
      </c>
      <c r="AG1578" s="44">
        <f t="shared" si="346"/>
        <v>0.25716338476322914</v>
      </c>
      <c r="AH1578" s="44">
        <f t="shared" si="347"/>
        <v>0.28389265688156917</v>
      </c>
      <c r="AI1578" s="44">
        <v>303.90305555600003</v>
      </c>
      <c r="AJ1578" s="111">
        <f t="shared" si="348"/>
        <v>9.341553225326372E-4</v>
      </c>
      <c r="AK1578" s="2">
        <f t="shared" si="349"/>
        <v>37</v>
      </c>
    </row>
    <row r="1579" spans="1:37">
      <c r="A1579" s="2">
        <v>249</v>
      </c>
      <c r="B1579" s="2" t="s">
        <v>302</v>
      </c>
      <c r="C1579" s="2" t="s">
        <v>1</v>
      </c>
      <c r="D1579" s="2" t="s">
        <v>448</v>
      </c>
      <c r="E1579" s="2" t="s">
        <v>1100</v>
      </c>
      <c r="F1579" s="2" t="s">
        <v>64</v>
      </c>
      <c r="H1579" s="2" t="s">
        <v>878</v>
      </c>
      <c r="I1579" s="2">
        <v>3076</v>
      </c>
      <c r="J1579" s="193">
        <v>226</v>
      </c>
      <c r="K1579" s="110">
        <f t="shared" si="336"/>
        <v>7.3472041612483746E-2</v>
      </c>
      <c r="L1579" s="44">
        <f t="shared" si="337"/>
        <v>0</v>
      </c>
      <c r="M1579" s="44">
        <f t="shared" si="338"/>
        <v>0</v>
      </c>
      <c r="N1579" s="44">
        <f t="shared" si="339"/>
        <v>0</v>
      </c>
      <c r="O1579" s="44">
        <f t="shared" si="340"/>
        <v>1.1299999999999999</v>
      </c>
      <c r="P1579" s="2">
        <v>1479227</v>
      </c>
      <c r="Q1579" s="193">
        <v>1.598589947</v>
      </c>
      <c r="R1579" s="111">
        <v>0</v>
      </c>
      <c r="S1579" s="111">
        <v>0</v>
      </c>
      <c r="T1579" s="111">
        <v>0</v>
      </c>
      <c r="U1579" s="111">
        <v>1</v>
      </c>
      <c r="V1579" s="110">
        <f t="shared" si="341"/>
        <v>7.3472041612483746E-2</v>
      </c>
      <c r="W1579" s="110">
        <v>0.4090625</v>
      </c>
      <c r="X1579" s="110">
        <v>0.35057187499999998</v>
      </c>
      <c r="Y1579" s="110">
        <f t="shared" si="342"/>
        <v>0.35057187499999998</v>
      </c>
      <c r="Z1579" s="2" t="s">
        <v>532</v>
      </c>
      <c r="AA1579" s="2" t="s">
        <v>532</v>
      </c>
      <c r="AB1579" s="2" t="s">
        <v>532</v>
      </c>
      <c r="AC1579" s="110">
        <v>0.35057187499999998</v>
      </c>
      <c r="AD1579" s="44">
        <f t="shared" si="343"/>
        <v>0</v>
      </c>
      <c r="AE1579" s="44">
        <f t="shared" si="344"/>
        <v>0</v>
      </c>
      <c r="AF1579" s="44">
        <f t="shared" si="345"/>
        <v>0</v>
      </c>
      <c r="AG1579" s="44">
        <f t="shared" si="346"/>
        <v>3.4702408762499997</v>
      </c>
      <c r="AH1579" s="44">
        <f t="shared" si="347"/>
        <v>3.4702408762499997</v>
      </c>
      <c r="AI1579" s="44">
        <v>303.90305555600003</v>
      </c>
      <c r="AJ1579" s="111">
        <f t="shared" si="348"/>
        <v>1.1418907486471588E-2</v>
      </c>
      <c r="AK1579" s="2">
        <f t="shared" si="349"/>
        <v>377</v>
      </c>
    </row>
    <row r="1580" spans="1:37">
      <c r="A1580" s="2">
        <v>250</v>
      </c>
      <c r="B1580" s="2" t="s">
        <v>303</v>
      </c>
      <c r="C1580" s="2" t="s">
        <v>1</v>
      </c>
      <c r="D1580" s="2" t="s">
        <v>448</v>
      </c>
      <c r="E1580" s="2" t="s">
        <v>1100</v>
      </c>
      <c r="F1580" s="2" t="s">
        <v>64</v>
      </c>
      <c r="H1580" s="2" t="s">
        <v>878</v>
      </c>
      <c r="I1580" s="2">
        <v>2280</v>
      </c>
      <c r="J1580" s="193">
        <v>278</v>
      </c>
      <c r="K1580" s="110">
        <f t="shared" si="336"/>
        <v>0.12192982456140351</v>
      </c>
      <c r="L1580" s="44">
        <f t="shared" si="337"/>
        <v>0</v>
      </c>
      <c r="M1580" s="44">
        <f t="shared" si="338"/>
        <v>0</v>
      </c>
      <c r="N1580" s="44">
        <f t="shared" si="339"/>
        <v>0</v>
      </c>
      <c r="O1580" s="44">
        <f t="shared" si="340"/>
        <v>1.39</v>
      </c>
      <c r="P1580" s="2">
        <v>919043</v>
      </c>
      <c r="Q1580" s="193">
        <v>3.1510236649999999</v>
      </c>
      <c r="R1580" s="111">
        <v>0</v>
      </c>
      <c r="S1580" s="111">
        <v>0</v>
      </c>
      <c r="T1580" s="111">
        <v>0</v>
      </c>
      <c r="U1580" s="111">
        <v>1</v>
      </c>
      <c r="V1580" s="110">
        <f t="shared" si="341"/>
        <v>0.12192982456140351</v>
      </c>
      <c r="W1580" s="110">
        <v>0.40268749999999998</v>
      </c>
      <c r="X1580" s="110">
        <v>0.36528749999999999</v>
      </c>
      <c r="Y1580" s="110">
        <f t="shared" si="342"/>
        <v>0.36528749999999999</v>
      </c>
      <c r="Z1580" s="2" t="s">
        <v>532</v>
      </c>
      <c r="AA1580" s="2" t="s">
        <v>532</v>
      </c>
      <c r="AB1580" s="2" t="s">
        <v>532</v>
      </c>
      <c r="AC1580" s="110">
        <v>0.36528749999999999</v>
      </c>
      <c r="AD1580" s="44">
        <f t="shared" si="343"/>
        <v>0</v>
      </c>
      <c r="AE1580" s="44">
        <f t="shared" si="344"/>
        <v>0</v>
      </c>
      <c r="AF1580" s="44">
        <f t="shared" si="345"/>
        <v>0</v>
      </c>
      <c r="AG1580" s="44">
        <f t="shared" si="346"/>
        <v>4.4478867149999992</v>
      </c>
      <c r="AH1580" s="44">
        <f t="shared" si="347"/>
        <v>4.4478867149999992</v>
      </c>
      <c r="AI1580" s="44">
        <v>303.90305555600003</v>
      </c>
      <c r="AJ1580" s="111">
        <f t="shared" si="348"/>
        <v>1.4635873623785892E-2</v>
      </c>
      <c r="AK1580" s="2">
        <f t="shared" si="349"/>
        <v>463</v>
      </c>
    </row>
    <row r="1581" spans="1:37">
      <c r="A1581" s="2">
        <v>251</v>
      </c>
      <c r="B1581" s="2" t="s">
        <v>304</v>
      </c>
      <c r="C1581" s="2" t="s">
        <v>1</v>
      </c>
      <c r="D1581" s="2" t="s">
        <v>448</v>
      </c>
      <c r="E1581" s="2" t="s">
        <v>1100</v>
      </c>
      <c r="F1581" s="2" t="s">
        <v>64</v>
      </c>
      <c r="H1581" s="2" t="s">
        <v>878</v>
      </c>
      <c r="I1581" s="2">
        <v>688</v>
      </c>
      <c r="J1581" s="193">
        <v>4</v>
      </c>
      <c r="K1581" s="110">
        <f t="shared" si="336"/>
        <v>5.8139534883720929E-3</v>
      </c>
      <c r="L1581" s="44">
        <f t="shared" si="337"/>
        <v>0</v>
      </c>
      <c r="M1581" s="44">
        <f t="shared" si="338"/>
        <v>0</v>
      </c>
      <c r="N1581" s="44">
        <f t="shared" si="339"/>
        <v>0</v>
      </c>
      <c r="O1581" s="44">
        <f t="shared" si="340"/>
        <v>0.02</v>
      </c>
      <c r="P1581" s="2">
        <v>1526142</v>
      </c>
      <c r="Q1581" s="193">
        <v>1.9241435000000001E-2</v>
      </c>
      <c r="R1581" s="111">
        <v>0</v>
      </c>
      <c r="S1581" s="111">
        <v>0</v>
      </c>
      <c r="T1581" s="111">
        <v>0</v>
      </c>
      <c r="U1581" s="111">
        <v>1</v>
      </c>
      <c r="V1581" s="110">
        <f t="shared" si="341"/>
        <v>5.8139534883720929E-3</v>
      </c>
      <c r="W1581" s="110">
        <v>0.40534374999999995</v>
      </c>
      <c r="X1581" s="110">
        <v>0.33521875000000001</v>
      </c>
      <c r="Y1581" s="110">
        <f t="shared" si="342"/>
        <v>0.33521875000000001</v>
      </c>
      <c r="Z1581" s="2" t="s">
        <v>532</v>
      </c>
      <c r="AA1581" s="2" t="s">
        <v>532</v>
      </c>
      <c r="AB1581" s="2" t="s">
        <v>532</v>
      </c>
      <c r="AC1581" s="110">
        <v>0.33521875000000001</v>
      </c>
      <c r="AD1581" s="44">
        <f t="shared" si="343"/>
        <v>0</v>
      </c>
      <c r="AE1581" s="44">
        <f t="shared" si="344"/>
        <v>0</v>
      </c>
      <c r="AF1581" s="44">
        <f t="shared" si="345"/>
        <v>0</v>
      </c>
      <c r="AG1581" s="44">
        <f t="shared" si="346"/>
        <v>5.8730325E-2</v>
      </c>
      <c r="AH1581" s="44">
        <f t="shared" si="347"/>
        <v>5.8730325E-2</v>
      </c>
      <c r="AI1581" s="44">
        <v>303.90305555600003</v>
      </c>
      <c r="AJ1581" s="111">
        <f t="shared" si="348"/>
        <v>1.9325348635455822E-4</v>
      </c>
      <c r="AK1581" s="2">
        <f t="shared" si="349"/>
        <v>7</v>
      </c>
    </row>
    <row r="1582" spans="1:37">
      <c r="A1582" s="2">
        <v>252</v>
      </c>
      <c r="B1582" s="2" t="s">
        <v>305</v>
      </c>
      <c r="C1582" s="2" t="s">
        <v>1</v>
      </c>
      <c r="D1582" s="2" t="s">
        <v>448</v>
      </c>
      <c r="E1582" s="2" t="s">
        <v>1100</v>
      </c>
      <c r="F1582" s="2" t="s">
        <v>64</v>
      </c>
      <c r="H1582" s="2" t="s">
        <v>878</v>
      </c>
      <c r="I1582" s="2">
        <v>3467</v>
      </c>
      <c r="J1582" s="193">
        <v>1278</v>
      </c>
      <c r="K1582" s="110">
        <f t="shared" si="336"/>
        <v>0.36861840207672342</v>
      </c>
      <c r="L1582" s="44">
        <f t="shared" si="337"/>
        <v>0</v>
      </c>
      <c r="M1582" s="44">
        <f t="shared" si="338"/>
        <v>0</v>
      </c>
      <c r="N1582" s="44">
        <f t="shared" si="339"/>
        <v>0</v>
      </c>
      <c r="O1582" s="44">
        <f t="shared" si="340"/>
        <v>6.39</v>
      </c>
      <c r="P1582" s="2">
        <v>927490</v>
      </c>
      <c r="Q1582" s="193">
        <v>18.272575641</v>
      </c>
      <c r="R1582" s="111">
        <v>0</v>
      </c>
      <c r="S1582" s="111">
        <v>0</v>
      </c>
      <c r="T1582" s="111">
        <v>0</v>
      </c>
      <c r="U1582" s="111">
        <v>1</v>
      </c>
      <c r="V1582" s="110">
        <f t="shared" si="341"/>
        <v>0.36861840207672342</v>
      </c>
      <c r="W1582" s="110">
        <v>0.42234375000000007</v>
      </c>
      <c r="X1582" s="110">
        <v>0.36815625000000002</v>
      </c>
      <c r="Y1582" s="110">
        <f t="shared" si="342"/>
        <v>0.36815625000000002</v>
      </c>
      <c r="Z1582" s="2" t="s">
        <v>532</v>
      </c>
      <c r="AA1582" s="2" t="s">
        <v>532</v>
      </c>
      <c r="AB1582" s="2" t="s">
        <v>532</v>
      </c>
      <c r="AC1582" s="110">
        <v>0.36815625000000002</v>
      </c>
      <c r="AD1582" s="44">
        <f t="shared" si="343"/>
        <v>0</v>
      </c>
      <c r="AE1582" s="44">
        <f t="shared" si="344"/>
        <v>0</v>
      </c>
      <c r="AF1582" s="44">
        <f t="shared" si="345"/>
        <v>0</v>
      </c>
      <c r="AG1582" s="44">
        <f t="shared" si="346"/>
        <v>20.608061512500001</v>
      </c>
      <c r="AH1582" s="44">
        <f t="shared" si="347"/>
        <v>20.608061512500001</v>
      </c>
      <c r="AI1582" s="44">
        <v>303.90305555600003</v>
      </c>
      <c r="AJ1582" s="111">
        <f t="shared" si="348"/>
        <v>6.7811300793922308E-2</v>
      </c>
      <c r="AK1582" s="2">
        <f t="shared" si="349"/>
        <v>2130</v>
      </c>
    </row>
    <row r="1583" spans="1:37">
      <c r="A1583" s="2">
        <v>253</v>
      </c>
      <c r="B1583" s="2" t="s">
        <v>306</v>
      </c>
      <c r="C1583" s="2" t="s">
        <v>1</v>
      </c>
      <c r="D1583" s="2" t="s">
        <v>448</v>
      </c>
      <c r="E1583" s="2" t="s">
        <v>1100</v>
      </c>
      <c r="F1583" s="2" t="s">
        <v>64</v>
      </c>
      <c r="H1583" s="2" t="s">
        <v>878</v>
      </c>
      <c r="I1583" s="2">
        <v>8332</v>
      </c>
      <c r="J1583" s="193">
        <v>1645</v>
      </c>
      <c r="K1583" s="110">
        <f t="shared" si="336"/>
        <v>0.19743158905424868</v>
      </c>
      <c r="L1583" s="44">
        <f t="shared" si="337"/>
        <v>0</v>
      </c>
      <c r="M1583" s="44">
        <f t="shared" si="338"/>
        <v>0</v>
      </c>
      <c r="N1583" s="44">
        <f t="shared" si="339"/>
        <v>0</v>
      </c>
      <c r="O1583" s="44">
        <f t="shared" si="340"/>
        <v>8.2249999999999996</v>
      </c>
      <c r="P1583" s="2">
        <v>811004</v>
      </c>
      <c r="Q1583" s="193">
        <v>25.203977430999998</v>
      </c>
      <c r="R1583" s="111">
        <v>0</v>
      </c>
      <c r="S1583" s="111">
        <v>0</v>
      </c>
      <c r="T1583" s="111">
        <v>0</v>
      </c>
      <c r="U1583" s="111">
        <v>1</v>
      </c>
      <c r="V1583" s="110">
        <f t="shared" si="341"/>
        <v>0.19743158905424868</v>
      </c>
      <c r="W1583" s="110">
        <v>0.40375</v>
      </c>
      <c r="X1583" s="110">
        <v>0.35381249999999997</v>
      </c>
      <c r="Y1583" s="110">
        <f t="shared" si="342"/>
        <v>0.35381249999999997</v>
      </c>
      <c r="Z1583" s="2" t="s">
        <v>532</v>
      </c>
      <c r="AA1583" s="2" t="s">
        <v>532</v>
      </c>
      <c r="AB1583" s="2" t="s">
        <v>532</v>
      </c>
      <c r="AC1583" s="110">
        <v>0.35381249999999997</v>
      </c>
      <c r="AD1583" s="44">
        <f t="shared" si="343"/>
        <v>0</v>
      </c>
      <c r="AE1583" s="44">
        <f t="shared" si="344"/>
        <v>0</v>
      </c>
      <c r="AF1583" s="44">
        <f t="shared" si="345"/>
        <v>0</v>
      </c>
      <c r="AG1583" s="44">
        <f t="shared" si="346"/>
        <v>25.492544437499998</v>
      </c>
      <c r="AH1583" s="44">
        <f t="shared" si="347"/>
        <v>25.492544437499998</v>
      </c>
      <c r="AI1583" s="44">
        <v>303.90305555600003</v>
      </c>
      <c r="AJ1583" s="111">
        <f t="shared" si="348"/>
        <v>8.3883804296934761E-2</v>
      </c>
      <c r="AK1583" s="2">
        <f t="shared" si="349"/>
        <v>2742</v>
      </c>
    </row>
    <row r="1584" spans="1:37">
      <c r="A1584" s="2">
        <v>254</v>
      </c>
      <c r="B1584" s="2" t="s">
        <v>307</v>
      </c>
      <c r="C1584" s="2" t="s">
        <v>1</v>
      </c>
      <c r="D1584" s="2" t="s">
        <v>448</v>
      </c>
      <c r="E1584" s="2" t="s">
        <v>1100</v>
      </c>
      <c r="F1584" s="2" t="s">
        <v>64</v>
      </c>
      <c r="H1584" s="2" t="s">
        <v>878</v>
      </c>
      <c r="I1584" s="2">
        <v>1548</v>
      </c>
      <c r="J1584" s="193">
        <v>111</v>
      </c>
      <c r="K1584" s="110">
        <f t="shared" si="336"/>
        <v>7.170542635658915E-2</v>
      </c>
      <c r="L1584" s="44">
        <f t="shared" si="337"/>
        <v>0</v>
      </c>
      <c r="M1584" s="44">
        <f t="shared" si="338"/>
        <v>0</v>
      </c>
      <c r="N1584" s="44">
        <f t="shared" si="339"/>
        <v>0</v>
      </c>
      <c r="O1584" s="44">
        <f t="shared" si="340"/>
        <v>0.55500000000000005</v>
      </c>
      <c r="P1584" s="2">
        <v>1378722</v>
      </c>
      <c r="Q1584" s="193">
        <v>0.79518380499999997</v>
      </c>
      <c r="R1584" s="111">
        <v>0</v>
      </c>
      <c r="S1584" s="111">
        <v>0</v>
      </c>
      <c r="T1584" s="111">
        <v>0</v>
      </c>
      <c r="U1584" s="111">
        <v>1</v>
      </c>
      <c r="V1584" s="110">
        <f t="shared" si="341"/>
        <v>7.170542635658915E-2</v>
      </c>
      <c r="W1584" s="110">
        <v>0.35859374999999999</v>
      </c>
      <c r="X1584" s="110">
        <v>0.32507187500000001</v>
      </c>
      <c r="Y1584" s="110">
        <f t="shared" si="342"/>
        <v>0.32507187500000001</v>
      </c>
      <c r="Z1584" s="2" t="s">
        <v>532</v>
      </c>
      <c r="AA1584" s="2" t="s">
        <v>532</v>
      </c>
      <c r="AB1584" s="2" t="s">
        <v>532</v>
      </c>
      <c r="AC1584" s="110">
        <v>0.32507187500000001</v>
      </c>
      <c r="AD1584" s="44">
        <f t="shared" si="343"/>
        <v>0</v>
      </c>
      <c r="AE1584" s="44">
        <f t="shared" si="344"/>
        <v>0</v>
      </c>
      <c r="AF1584" s="44">
        <f t="shared" si="345"/>
        <v>0</v>
      </c>
      <c r="AG1584" s="44">
        <f t="shared" si="346"/>
        <v>1.5804344418750003</v>
      </c>
      <c r="AH1584" s="44">
        <f t="shared" si="347"/>
        <v>1.5804344418750003</v>
      </c>
      <c r="AI1584" s="44">
        <v>303.90305555600003</v>
      </c>
      <c r="AJ1584" s="111">
        <f t="shared" si="348"/>
        <v>5.2004559117826135E-3</v>
      </c>
      <c r="AK1584" s="2">
        <f t="shared" si="349"/>
        <v>185</v>
      </c>
    </row>
    <row r="1585" spans="1:37">
      <c r="A1585" s="2">
        <v>255</v>
      </c>
      <c r="B1585" s="2" t="s">
        <v>308</v>
      </c>
      <c r="C1585" s="2" t="s">
        <v>1</v>
      </c>
      <c r="D1585" s="2" t="s">
        <v>448</v>
      </c>
      <c r="E1585" s="2" t="s">
        <v>1100</v>
      </c>
      <c r="F1585" s="2" t="s">
        <v>64</v>
      </c>
      <c r="H1585" s="2" t="s">
        <v>878</v>
      </c>
      <c r="I1585" s="2">
        <v>2037</v>
      </c>
      <c r="J1585" s="193">
        <v>77</v>
      </c>
      <c r="K1585" s="110">
        <f t="shared" si="336"/>
        <v>3.7800687285223365E-2</v>
      </c>
      <c r="L1585" s="44">
        <f t="shared" si="337"/>
        <v>0</v>
      </c>
      <c r="M1585" s="44">
        <f t="shared" si="338"/>
        <v>0</v>
      </c>
      <c r="N1585" s="44">
        <f t="shared" si="339"/>
        <v>0</v>
      </c>
      <c r="O1585" s="44">
        <f t="shared" si="340"/>
        <v>0.38500000000000001</v>
      </c>
      <c r="P1585" s="2">
        <v>2289330</v>
      </c>
      <c r="Q1585" s="193">
        <v>0.29740676999999999</v>
      </c>
      <c r="R1585" s="111">
        <v>0</v>
      </c>
      <c r="S1585" s="111">
        <v>0</v>
      </c>
      <c r="T1585" s="111">
        <v>0</v>
      </c>
      <c r="U1585" s="111">
        <v>1</v>
      </c>
      <c r="V1585" s="110">
        <f t="shared" si="341"/>
        <v>3.7800687285223365E-2</v>
      </c>
      <c r="W1585" s="110">
        <v>0.39046874999999998</v>
      </c>
      <c r="X1585" s="110">
        <v>0.32385000000000003</v>
      </c>
      <c r="Y1585" s="110">
        <f t="shared" si="342"/>
        <v>0.32385000000000003</v>
      </c>
      <c r="Z1585" s="2" t="s">
        <v>532</v>
      </c>
      <c r="AA1585" s="2" t="s">
        <v>532</v>
      </c>
      <c r="AB1585" s="2" t="s">
        <v>532</v>
      </c>
      <c r="AC1585" s="110">
        <v>0.32385000000000003</v>
      </c>
      <c r="AD1585" s="44">
        <f t="shared" si="343"/>
        <v>0</v>
      </c>
      <c r="AE1585" s="44">
        <f t="shared" si="344"/>
        <v>0</v>
      </c>
      <c r="AF1585" s="44">
        <f t="shared" si="345"/>
        <v>0</v>
      </c>
      <c r="AG1585" s="44">
        <f t="shared" si="346"/>
        <v>1.0922165099999999</v>
      </c>
      <c r="AH1585" s="44">
        <f t="shared" si="347"/>
        <v>1.0922165099999999</v>
      </c>
      <c r="AI1585" s="44">
        <v>303.90305555600003</v>
      </c>
      <c r="AJ1585" s="111">
        <f t="shared" si="348"/>
        <v>3.5939635684207123E-3</v>
      </c>
      <c r="AK1585" s="2">
        <f t="shared" si="349"/>
        <v>128</v>
      </c>
    </row>
    <row r="1586" spans="1:37">
      <c r="A1586" s="2">
        <v>256</v>
      </c>
      <c r="B1586" s="2" t="s">
        <v>309</v>
      </c>
      <c r="C1586" s="2" t="s">
        <v>1</v>
      </c>
      <c r="D1586" s="2" t="s">
        <v>448</v>
      </c>
      <c r="E1586" s="2" t="s">
        <v>1100</v>
      </c>
      <c r="F1586" s="2" t="s">
        <v>64</v>
      </c>
      <c r="H1586" s="2" t="s">
        <v>878</v>
      </c>
      <c r="I1586" s="2">
        <v>4803</v>
      </c>
      <c r="J1586" s="193">
        <v>540</v>
      </c>
      <c r="K1586" s="110">
        <f t="shared" si="336"/>
        <v>0.11242973141786383</v>
      </c>
      <c r="L1586" s="44">
        <f t="shared" si="337"/>
        <v>0</v>
      </c>
      <c r="M1586" s="44">
        <f t="shared" si="338"/>
        <v>0</v>
      </c>
      <c r="N1586" s="44">
        <f t="shared" si="339"/>
        <v>0</v>
      </c>
      <c r="O1586" s="44">
        <f t="shared" si="340"/>
        <v>2.7</v>
      </c>
      <c r="P1586" s="2">
        <v>2168542</v>
      </c>
      <c r="Q1586" s="193">
        <v>2.5295007370000002</v>
      </c>
      <c r="R1586" s="111">
        <v>0</v>
      </c>
      <c r="S1586" s="111">
        <v>0</v>
      </c>
      <c r="T1586" s="111">
        <v>0</v>
      </c>
      <c r="U1586" s="111">
        <v>1</v>
      </c>
      <c r="V1586" s="110">
        <f t="shared" si="341"/>
        <v>0.11242973141786383</v>
      </c>
      <c r="W1586" s="110">
        <v>0.38993749999999999</v>
      </c>
      <c r="X1586" s="110">
        <v>0.3304375</v>
      </c>
      <c r="Y1586" s="110">
        <f t="shared" si="342"/>
        <v>0.3304375</v>
      </c>
      <c r="Z1586" s="2" t="s">
        <v>532</v>
      </c>
      <c r="AA1586" s="2" t="s">
        <v>532</v>
      </c>
      <c r="AB1586" s="2" t="s">
        <v>532</v>
      </c>
      <c r="AC1586" s="110">
        <v>0.3304375</v>
      </c>
      <c r="AD1586" s="44">
        <f t="shared" si="343"/>
        <v>0</v>
      </c>
      <c r="AE1586" s="44">
        <f t="shared" si="344"/>
        <v>0</v>
      </c>
      <c r="AF1586" s="44">
        <f t="shared" si="345"/>
        <v>0</v>
      </c>
      <c r="AG1586" s="44">
        <f t="shared" si="346"/>
        <v>7.815507750000001</v>
      </c>
      <c r="AH1586" s="44">
        <f t="shared" si="347"/>
        <v>7.815507750000001</v>
      </c>
      <c r="AI1586" s="44">
        <v>303.90305555600003</v>
      </c>
      <c r="AJ1586" s="111">
        <f t="shared" si="348"/>
        <v>2.5717108160368075E-2</v>
      </c>
      <c r="AK1586" s="2">
        <f t="shared" si="349"/>
        <v>900</v>
      </c>
    </row>
    <row r="1587" spans="1:37">
      <c r="A1587" s="2">
        <v>257</v>
      </c>
      <c r="B1587" s="2" t="s">
        <v>310</v>
      </c>
      <c r="C1587" s="2" t="s">
        <v>1</v>
      </c>
      <c r="D1587" s="2" t="s">
        <v>448</v>
      </c>
      <c r="E1587" s="2" t="s">
        <v>1100</v>
      </c>
      <c r="F1587" s="2" t="s">
        <v>64</v>
      </c>
      <c r="H1587" s="2" t="s">
        <v>878</v>
      </c>
      <c r="I1587" s="2">
        <v>4912</v>
      </c>
      <c r="J1587" s="193">
        <v>1142</v>
      </c>
      <c r="K1587" s="110">
        <f t="shared" si="336"/>
        <v>0.23249185667752442</v>
      </c>
      <c r="L1587" s="44">
        <f t="shared" si="337"/>
        <v>0</v>
      </c>
      <c r="M1587" s="44">
        <f t="shared" si="338"/>
        <v>0</v>
      </c>
      <c r="N1587" s="44">
        <f t="shared" si="339"/>
        <v>0</v>
      </c>
      <c r="O1587" s="44">
        <f t="shared" si="340"/>
        <v>5.71</v>
      </c>
      <c r="P1587" s="2">
        <v>1785506</v>
      </c>
      <c r="Q1587" s="193">
        <v>7.2064464499999996</v>
      </c>
      <c r="R1587" s="111">
        <v>0</v>
      </c>
      <c r="S1587" s="111">
        <v>0</v>
      </c>
      <c r="T1587" s="111">
        <v>0</v>
      </c>
      <c r="U1587" s="111">
        <v>1</v>
      </c>
      <c r="V1587" s="110">
        <f t="shared" si="341"/>
        <v>0.23249185667752442</v>
      </c>
      <c r="W1587" s="110">
        <v>0.37187500000000001</v>
      </c>
      <c r="X1587" s="110">
        <v>0.34159374999999997</v>
      </c>
      <c r="Y1587" s="110">
        <f t="shared" si="342"/>
        <v>0.34159374999999997</v>
      </c>
      <c r="Z1587" s="2" t="s">
        <v>532</v>
      </c>
      <c r="AA1587" s="2" t="s">
        <v>532</v>
      </c>
      <c r="AB1587" s="2" t="s">
        <v>532</v>
      </c>
      <c r="AC1587" s="110">
        <v>0.34159374999999997</v>
      </c>
      <c r="AD1587" s="44">
        <f t="shared" si="343"/>
        <v>0</v>
      </c>
      <c r="AE1587" s="44">
        <f t="shared" si="344"/>
        <v>0</v>
      </c>
      <c r="AF1587" s="44">
        <f t="shared" si="345"/>
        <v>0</v>
      </c>
      <c r="AG1587" s="44">
        <f t="shared" si="346"/>
        <v>17.086382737499996</v>
      </c>
      <c r="AH1587" s="44">
        <f t="shared" si="347"/>
        <v>17.086382737499996</v>
      </c>
      <c r="AI1587" s="44">
        <v>303.90305555600003</v>
      </c>
      <c r="AJ1587" s="111">
        <f t="shared" si="348"/>
        <v>5.6223135717539695E-2</v>
      </c>
      <c r="AK1587" s="2">
        <f t="shared" si="349"/>
        <v>1903</v>
      </c>
    </row>
    <row r="1588" spans="1:37">
      <c r="A1588" s="2">
        <v>258</v>
      </c>
      <c r="B1588" s="2" t="s">
        <v>311</v>
      </c>
      <c r="C1588" s="2" t="s">
        <v>1</v>
      </c>
      <c r="D1588" s="2" t="s">
        <v>448</v>
      </c>
      <c r="E1588" s="2" t="s">
        <v>1100</v>
      </c>
      <c r="F1588" s="2" t="s">
        <v>64</v>
      </c>
      <c r="H1588" s="2" t="s">
        <v>878</v>
      </c>
      <c r="I1588" s="2">
        <v>5906</v>
      </c>
      <c r="J1588" s="193">
        <v>2403</v>
      </c>
      <c r="K1588" s="110">
        <f t="shared" si="336"/>
        <v>0.40687436505248897</v>
      </c>
      <c r="L1588" s="44">
        <f t="shared" si="337"/>
        <v>0</v>
      </c>
      <c r="M1588" s="44">
        <f t="shared" si="338"/>
        <v>0</v>
      </c>
      <c r="N1588" s="44">
        <f t="shared" si="339"/>
        <v>0</v>
      </c>
      <c r="O1588" s="44">
        <f t="shared" si="340"/>
        <v>12.015000000000001</v>
      </c>
      <c r="P1588" s="2">
        <v>739568</v>
      </c>
      <c r="Q1588" s="193">
        <v>41.750965141000002</v>
      </c>
      <c r="R1588" s="111">
        <v>0</v>
      </c>
      <c r="S1588" s="111">
        <v>0</v>
      </c>
      <c r="T1588" s="111">
        <v>0</v>
      </c>
      <c r="U1588" s="111">
        <v>1</v>
      </c>
      <c r="V1588" s="110">
        <f t="shared" si="341"/>
        <v>0.40687436505248897</v>
      </c>
      <c r="W1588" s="110">
        <v>0.39206249999999998</v>
      </c>
      <c r="X1588" s="110">
        <v>0.35073124999999999</v>
      </c>
      <c r="Y1588" s="110">
        <f t="shared" si="342"/>
        <v>0.35073124999999999</v>
      </c>
      <c r="Z1588" s="2" t="s">
        <v>532</v>
      </c>
      <c r="AA1588" s="2" t="s">
        <v>532</v>
      </c>
      <c r="AB1588" s="2" t="s">
        <v>532</v>
      </c>
      <c r="AC1588" s="110">
        <v>0.35073124999999999</v>
      </c>
      <c r="AD1588" s="44">
        <f t="shared" si="343"/>
        <v>0</v>
      </c>
      <c r="AE1588" s="44">
        <f t="shared" si="344"/>
        <v>0</v>
      </c>
      <c r="AF1588" s="44">
        <f t="shared" si="345"/>
        <v>0</v>
      </c>
      <c r="AG1588" s="44">
        <f t="shared" si="346"/>
        <v>36.914955086250004</v>
      </c>
      <c r="AH1588" s="44">
        <f t="shared" si="347"/>
        <v>36.914955086250004</v>
      </c>
      <c r="AI1588" s="44">
        <v>303.90305555600003</v>
      </c>
      <c r="AJ1588" s="111">
        <f t="shared" si="348"/>
        <v>0.12146950947470059</v>
      </c>
      <c r="AK1588" s="2">
        <f t="shared" si="349"/>
        <v>4005</v>
      </c>
    </row>
    <row r="1589" spans="1:37">
      <c r="A1589" s="2">
        <v>259</v>
      </c>
      <c r="B1589" s="2" t="s">
        <v>312</v>
      </c>
      <c r="C1589" s="2" t="s">
        <v>1</v>
      </c>
      <c r="D1589" s="2" t="s">
        <v>448</v>
      </c>
      <c r="E1589" s="2" t="s">
        <v>1100</v>
      </c>
      <c r="F1589" s="2" t="s">
        <v>64</v>
      </c>
      <c r="H1589" s="2" t="s">
        <v>878</v>
      </c>
      <c r="I1589" s="2">
        <v>5954</v>
      </c>
      <c r="J1589" s="193">
        <v>1005</v>
      </c>
      <c r="K1589" s="110">
        <f t="shared" si="336"/>
        <v>0.16879408800806181</v>
      </c>
      <c r="L1589" s="44">
        <f t="shared" si="337"/>
        <v>0</v>
      </c>
      <c r="M1589" s="44">
        <f t="shared" si="338"/>
        <v>0</v>
      </c>
      <c r="N1589" s="44">
        <f t="shared" si="339"/>
        <v>0</v>
      </c>
      <c r="O1589" s="44">
        <f t="shared" si="340"/>
        <v>5.0250000000000004</v>
      </c>
      <c r="P1589" s="2">
        <v>1324254</v>
      </c>
      <c r="Q1589" s="193">
        <v>8.2954402629999997</v>
      </c>
      <c r="R1589" s="111">
        <v>0</v>
      </c>
      <c r="S1589" s="111">
        <v>0</v>
      </c>
      <c r="T1589" s="111">
        <v>0</v>
      </c>
      <c r="U1589" s="111">
        <v>1</v>
      </c>
      <c r="V1589" s="110">
        <f t="shared" si="341"/>
        <v>0.16879408800806181</v>
      </c>
      <c r="W1589" s="110">
        <v>0.40321874999999996</v>
      </c>
      <c r="X1589" s="110">
        <v>0.33574999999999999</v>
      </c>
      <c r="Y1589" s="110">
        <f t="shared" si="342"/>
        <v>0.33574999999999999</v>
      </c>
      <c r="Z1589" s="2" t="s">
        <v>532</v>
      </c>
      <c r="AA1589" s="2" t="s">
        <v>532</v>
      </c>
      <c r="AB1589" s="2" t="s">
        <v>532</v>
      </c>
      <c r="AC1589" s="110">
        <v>0.33574999999999999</v>
      </c>
      <c r="AD1589" s="44">
        <f t="shared" si="343"/>
        <v>0</v>
      </c>
      <c r="AE1589" s="44">
        <f t="shared" si="344"/>
        <v>0</v>
      </c>
      <c r="AF1589" s="44">
        <f t="shared" si="345"/>
        <v>0</v>
      </c>
      <c r="AG1589" s="44">
        <f t="shared" si="346"/>
        <v>14.779379250000002</v>
      </c>
      <c r="AH1589" s="44">
        <f t="shared" si="347"/>
        <v>14.779379250000002</v>
      </c>
      <c r="AI1589" s="44">
        <v>303.90305555600003</v>
      </c>
      <c r="AJ1589" s="111">
        <f t="shared" si="348"/>
        <v>4.8631887635880035E-2</v>
      </c>
      <c r="AK1589" s="2">
        <f t="shared" si="349"/>
        <v>1675</v>
      </c>
    </row>
    <row r="1590" spans="1:37">
      <c r="A1590" s="2">
        <v>260</v>
      </c>
      <c r="B1590" s="2" t="s">
        <v>313</v>
      </c>
      <c r="C1590" s="2" t="s">
        <v>1</v>
      </c>
      <c r="D1590" s="2" t="s">
        <v>448</v>
      </c>
      <c r="E1590" s="2" t="s">
        <v>1100</v>
      </c>
      <c r="F1590" s="2" t="s">
        <v>64</v>
      </c>
      <c r="H1590" s="2" t="s">
        <v>878</v>
      </c>
      <c r="I1590" s="2">
        <v>6180</v>
      </c>
      <c r="J1590" s="193">
        <v>1100</v>
      </c>
      <c r="K1590" s="110">
        <f t="shared" si="336"/>
        <v>0.17799352750809061</v>
      </c>
      <c r="L1590" s="44">
        <f t="shared" si="337"/>
        <v>0</v>
      </c>
      <c r="M1590" s="44">
        <f t="shared" si="338"/>
        <v>0</v>
      </c>
      <c r="N1590" s="44">
        <f t="shared" si="339"/>
        <v>0</v>
      </c>
      <c r="O1590" s="44">
        <f t="shared" si="340"/>
        <v>5.5</v>
      </c>
      <c r="P1590" s="2">
        <v>1600427</v>
      </c>
      <c r="Q1590" s="193">
        <v>7.9189181700000004</v>
      </c>
      <c r="R1590" s="111">
        <v>0</v>
      </c>
      <c r="S1590" s="111">
        <v>0</v>
      </c>
      <c r="T1590" s="111">
        <v>0</v>
      </c>
      <c r="U1590" s="111">
        <v>1</v>
      </c>
      <c r="V1590" s="110">
        <f t="shared" si="341"/>
        <v>0.17799352750809061</v>
      </c>
      <c r="W1590" s="110">
        <v>0.40693750000000001</v>
      </c>
      <c r="X1590" s="110">
        <v>0.35115625</v>
      </c>
      <c r="Y1590" s="110">
        <f t="shared" si="342"/>
        <v>0.35115625</v>
      </c>
      <c r="Z1590" s="2" t="s">
        <v>532</v>
      </c>
      <c r="AA1590" s="2" t="s">
        <v>532</v>
      </c>
      <c r="AB1590" s="2" t="s">
        <v>532</v>
      </c>
      <c r="AC1590" s="110">
        <v>0.35115625</v>
      </c>
      <c r="AD1590" s="44">
        <f t="shared" si="343"/>
        <v>0</v>
      </c>
      <c r="AE1590" s="44">
        <f t="shared" si="344"/>
        <v>0</v>
      </c>
      <c r="AF1590" s="44">
        <f t="shared" si="345"/>
        <v>0</v>
      </c>
      <c r="AG1590" s="44">
        <f t="shared" si="346"/>
        <v>16.918708125000002</v>
      </c>
      <c r="AH1590" s="44">
        <f t="shared" si="347"/>
        <v>16.918708125000002</v>
      </c>
      <c r="AI1590" s="44">
        <v>303.90305555600003</v>
      </c>
      <c r="AJ1590" s="111">
        <f t="shared" si="348"/>
        <v>5.5671398545324602E-2</v>
      </c>
      <c r="AK1590" s="2">
        <f t="shared" si="349"/>
        <v>1833</v>
      </c>
    </row>
    <row r="1591" spans="1:37">
      <c r="A1591" s="2">
        <v>261</v>
      </c>
      <c r="B1591" s="2" t="s">
        <v>314</v>
      </c>
      <c r="C1591" s="2" t="s">
        <v>1</v>
      </c>
      <c r="D1591" s="2" t="s">
        <v>448</v>
      </c>
      <c r="E1591" s="2" t="s">
        <v>1100</v>
      </c>
      <c r="F1591" s="2" t="s">
        <v>64</v>
      </c>
      <c r="H1591" s="2" t="s">
        <v>878</v>
      </c>
      <c r="I1591" s="2">
        <v>901</v>
      </c>
      <c r="J1591" s="193">
        <v>0</v>
      </c>
      <c r="K1591" s="110">
        <f t="shared" si="336"/>
        <v>0</v>
      </c>
      <c r="L1591" s="44">
        <f t="shared" si="337"/>
        <v>0</v>
      </c>
      <c r="M1591" s="44">
        <f t="shared" si="338"/>
        <v>0</v>
      </c>
      <c r="N1591" s="44">
        <f t="shared" si="339"/>
        <v>0</v>
      </c>
      <c r="O1591" s="44">
        <f t="shared" si="340"/>
        <v>0</v>
      </c>
      <c r="P1591" s="2">
        <v>2847401</v>
      </c>
      <c r="Q1591" s="193">
        <v>0</v>
      </c>
      <c r="R1591" s="111">
        <v>0</v>
      </c>
      <c r="S1591" s="111">
        <v>0</v>
      </c>
      <c r="T1591" s="111">
        <v>0</v>
      </c>
      <c r="U1591" s="111">
        <v>1</v>
      </c>
      <c r="V1591" s="110">
        <f t="shared" si="341"/>
        <v>0</v>
      </c>
      <c r="W1591" s="110">
        <v>0.32778124999999997</v>
      </c>
      <c r="X1591" s="110">
        <v>0.29484375000000002</v>
      </c>
      <c r="Y1591" s="110">
        <f t="shared" si="342"/>
        <v>0.29484375000000002</v>
      </c>
      <c r="Z1591" s="2" t="s">
        <v>532</v>
      </c>
      <c r="AA1591" s="2" t="s">
        <v>532</v>
      </c>
      <c r="AB1591" s="2" t="s">
        <v>532</v>
      </c>
      <c r="AC1591" s="110">
        <v>0.29484375000000002</v>
      </c>
      <c r="AD1591" s="44">
        <f t="shared" si="343"/>
        <v>0</v>
      </c>
      <c r="AE1591" s="44">
        <f t="shared" si="344"/>
        <v>0</v>
      </c>
      <c r="AF1591" s="44">
        <f t="shared" si="345"/>
        <v>0</v>
      </c>
      <c r="AG1591" s="44">
        <f t="shared" si="346"/>
        <v>0</v>
      </c>
      <c r="AH1591" s="44">
        <f t="shared" si="347"/>
        <v>0</v>
      </c>
      <c r="AI1591" s="44">
        <v>303.90305555600003</v>
      </c>
      <c r="AJ1591" s="111">
        <f t="shared" si="348"/>
        <v>0</v>
      </c>
      <c r="AK1591" s="2">
        <f t="shared" si="349"/>
        <v>0</v>
      </c>
    </row>
    <row r="1592" spans="1:37">
      <c r="A1592" s="2">
        <v>262</v>
      </c>
      <c r="B1592" s="2" t="s">
        <v>315</v>
      </c>
      <c r="C1592" s="2" t="s">
        <v>1</v>
      </c>
      <c r="D1592" s="2" t="s">
        <v>448</v>
      </c>
      <c r="E1592" s="2" t="s">
        <v>1100</v>
      </c>
      <c r="F1592" s="2" t="s">
        <v>64</v>
      </c>
      <c r="H1592" s="2" t="s">
        <v>878</v>
      </c>
      <c r="I1592" s="2">
        <v>12566</v>
      </c>
      <c r="J1592" s="193">
        <v>4180</v>
      </c>
      <c r="K1592" s="110">
        <f t="shared" si="336"/>
        <v>0.33264364157249721</v>
      </c>
      <c r="L1592" s="44">
        <f t="shared" si="337"/>
        <v>0</v>
      </c>
      <c r="M1592" s="44">
        <f t="shared" si="338"/>
        <v>0</v>
      </c>
      <c r="N1592" s="44">
        <f t="shared" si="339"/>
        <v>0</v>
      </c>
      <c r="O1592" s="44">
        <f t="shared" si="340"/>
        <v>20.9</v>
      </c>
      <c r="P1592" s="2">
        <v>2477141</v>
      </c>
      <c r="Q1592" s="193">
        <v>20.937011103</v>
      </c>
      <c r="R1592" s="111">
        <v>0</v>
      </c>
      <c r="S1592" s="111">
        <v>0</v>
      </c>
      <c r="T1592" s="111">
        <v>0</v>
      </c>
      <c r="U1592" s="111">
        <v>1</v>
      </c>
      <c r="V1592" s="110">
        <f t="shared" si="341"/>
        <v>0.33264364157249721</v>
      </c>
      <c r="W1592" s="110">
        <v>0.38621874999999994</v>
      </c>
      <c r="X1592" s="110">
        <v>0.34653437500000001</v>
      </c>
      <c r="Y1592" s="110">
        <f t="shared" si="342"/>
        <v>0.34653437500000001</v>
      </c>
      <c r="Z1592" s="2" t="s">
        <v>532</v>
      </c>
      <c r="AA1592" s="2" t="s">
        <v>532</v>
      </c>
      <c r="AB1592" s="2" t="s">
        <v>532</v>
      </c>
      <c r="AC1592" s="110">
        <v>0.34653437500000001</v>
      </c>
      <c r="AD1592" s="44">
        <f t="shared" si="343"/>
        <v>0</v>
      </c>
      <c r="AE1592" s="44">
        <f t="shared" si="344"/>
        <v>0</v>
      </c>
      <c r="AF1592" s="44">
        <f t="shared" si="345"/>
        <v>0</v>
      </c>
      <c r="AG1592" s="44">
        <f t="shared" si="346"/>
        <v>63.444899512499994</v>
      </c>
      <c r="AH1592" s="44">
        <f t="shared" si="347"/>
        <v>63.444899512499994</v>
      </c>
      <c r="AI1592" s="44">
        <v>303.90305555600003</v>
      </c>
      <c r="AJ1592" s="111">
        <f t="shared" si="348"/>
        <v>0.20876690231503461</v>
      </c>
      <c r="AK1592" s="2">
        <f t="shared" si="349"/>
        <v>6967</v>
      </c>
    </row>
    <row r="1593" spans="1:37">
      <c r="A1593" s="2">
        <v>263</v>
      </c>
      <c r="B1593" s="2" t="s">
        <v>316</v>
      </c>
      <c r="C1593" s="2" t="s">
        <v>1</v>
      </c>
      <c r="D1593" s="2" t="s">
        <v>448</v>
      </c>
      <c r="E1593" s="2" t="s">
        <v>1100</v>
      </c>
      <c r="F1593" s="2" t="s">
        <v>64</v>
      </c>
      <c r="H1593" s="2" t="s">
        <v>878</v>
      </c>
      <c r="I1593" s="2">
        <v>2871</v>
      </c>
      <c r="J1593" s="193">
        <v>328</v>
      </c>
      <c r="K1593" s="110">
        <f t="shared" si="336"/>
        <v>0.11424590734935562</v>
      </c>
      <c r="L1593" s="44">
        <f t="shared" si="337"/>
        <v>0</v>
      </c>
      <c r="M1593" s="44">
        <f t="shared" si="338"/>
        <v>0</v>
      </c>
      <c r="N1593" s="44">
        <f t="shared" si="339"/>
        <v>0</v>
      </c>
      <c r="O1593" s="44">
        <f t="shared" si="340"/>
        <v>1.64</v>
      </c>
      <c r="P1593" s="2">
        <v>1832858</v>
      </c>
      <c r="Q1593" s="193">
        <v>1.796928469</v>
      </c>
      <c r="R1593" s="111">
        <v>0</v>
      </c>
      <c r="S1593" s="111">
        <v>0</v>
      </c>
      <c r="T1593" s="111">
        <v>0</v>
      </c>
      <c r="U1593" s="111">
        <v>1</v>
      </c>
      <c r="V1593" s="110">
        <f t="shared" si="341"/>
        <v>0.11424590734935562</v>
      </c>
      <c r="W1593" s="110">
        <v>0.35806250000000001</v>
      </c>
      <c r="X1593" s="110">
        <v>0.32979999999999998</v>
      </c>
      <c r="Y1593" s="110">
        <f t="shared" si="342"/>
        <v>0.32979999999999998</v>
      </c>
      <c r="Z1593" s="2" t="s">
        <v>532</v>
      </c>
      <c r="AA1593" s="2" t="s">
        <v>532</v>
      </c>
      <c r="AB1593" s="2" t="s">
        <v>532</v>
      </c>
      <c r="AC1593" s="110">
        <v>0.32979999999999998</v>
      </c>
      <c r="AD1593" s="44">
        <f t="shared" si="343"/>
        <v>0</v>
      </c>
      <c r="AE1593" s="44">
        <f t="shared" si="344"/>
        <v>0</v>
      </c>
      <c r="AF1593" s="44">
        <f t="shared" si="345"/>
        <v>0</v>
      </c>
      <c r="AG1593" s="44">
        <f t="shared" si="346"/>
        <v>4.7380387199999996</v>
      </c>
      <c r="AH1593" s="44">
        <f t="shared" si="347"/>
        <v>4.7380387199999996</v>
      </c>
      <c r="AI1593" s="44">
        <v>303.90305555600003</v>
      </c>
      <c r="AJ1593" s="111">
        <f t="shared" si="348"/>
        <v>1.559062547538922E-2</v>
      </c>
      <c r="AK1593" s="2">
        <f t="shared" si="349"/>
        <v>547</v>
      </c>
    </row>
    <row r="1594" spans="1:37">
      <c r="A1594" s="2">
        <v>264</v>
      </c>
      <c r="B1594" s="2" t="s">
        <v>317</v>
      </c>
      <c r="C1594" s="2" t="s">
        <v>1</v>
      </c>
      <c r="D1594" s="2" t="s">
        <v>448</v>
      </c>
      <c r="E1594" s="2" t="s">
        <v>1100</v>
      </c>
      <c r="F1594" s="2" t="s">
        <v>64</v>
      </c>
      <c r="H1594" s="2" t="s">
        <v>878</v>
      </c>
      <c r="I1594" s="2">
        <v>3640</v>
      </c>
      <c r="J1594" s="193">
        <v>311</v>
      </c>
      <c r="K1594" s="110">
        <f t="shared" si="336"/>
        <v>8.5439560439560441E-2</v>
      </c>
      <c r="L1594" s="44">
        <f t="shared" si="337"/>
        <v>0</v>
      </c>
      <c r="M1594" s="44">
        <f t="shared" si="338"/>
        <v>0</v>
      </c>
      <c r="N1594" s="44">
        <f t="shared" si="339"/>
        <v>0</v>
      </c>
      <c r="O1594" s="44">
        <f t="shared" si="340"/>
        <v>1.5549999999999999</v>
      </c>
      <c r="P1594" s="2">
        <v>1795481</v>
      </c>
      <c r="Q1594" s="193">
        <v>1.7181992699999999</v>
      </c>
      <c r="R1594" s="111">
        <v>0</v>
      </c>
      <c r="S1594" s="111">
        <v>0</v>
      </c>
      <c r="T1594" s="111">
        <v>0</v>
      </c>
      <c r="U1594" s="111">
        <v>1</v>
      </c>
      <c r="V1594" s="110">
        <f t="shared" si="341"/>
        <v>8.5439560439560441E-2</v>
      </c>
      <c r="W1594" s="110">
        <v>0.37399999999999994</v>
      </c>
      <c r="X1594" s="110">
        <v>0.35753125000000002</v>
      </c>
      <c r="Y1594" s="110">
        <f t="shared" si="342"/>
        <v>0.35753125000000002</v>
      </c>
      <c r="Z1594" s="2" t="s">
        <v>532</v>
      </c>
      <c r="AA1594" s="2" t="s">
        <v>532</v>
      </c>
      <c r="AB1594" s="2" t="s">
        <v>532</v>
      </c>
      <c r="AC1594" s="110">
        <v>0.35753125000000002</v>
      </c>
      <c r="AD1594" s="44">
        <f t="shared" si="343"/>
        <v>0</v>
      </c>
      <c r="AE1594" s="44">
        <f t="shared" si="344"/>
        <v>0</v>
      </c>
      <c r="AF1594" s="44">
        <f t="shared" si="345"/>
        <v>0</v>
      </c>
      <c r="AG1594" s="44">
        <f t="shared" si="346"/>
        <v>4.8702191812500004</v>
      </c>
      <c r="AH1594" s="44">
        <f t="shared" si="347"/>
        <v>4.8702191812500004</v>
      </c>
      <c r="AI1594" s="44">
        <v>303.90305555600003</v>
      </c>
      <c r="AJ1594" s="111">
        <f t="shared" si="348"/>
        <v>1.6025568325858993E-2</v>
      </c>
      <c r="AK1594" s="2">
        <f t="shared" si="349"/>
        <v>518</v>
      </c>
    </row>
    <row r="1595" spans="1:37">
      <c r="A1595" s="2">
        <v>311</v>
      </c>
      <c r="B1595" s="2" t="s">
        <v>449</v>
      </c>
      <c r="C1595" s="2" t="s">
        <v>1</v>
      </c>
      <c r="D1595" s="2" t="s">
        <v>448</v>
      </c>
      <c r="E1595" s="2" t="s">
        <v>1100</v>
      </c>
      <c r="F1595" s="2" t="s">
        <v>64</v>
      </c>
      <c r="H1595" s="2" t="s">
        <v>878</v>
      </c>
      <c r="I1595" s="2">
        <v>112</v>
      </c>
      <c r="J1595" s="193">
        <v>0</v>
      </c>
      <c r="K1595" s="110">
        <f t="shared" si="336"/>
        <v>0</v>
      </c>
      <c r="L1595" s="44">
        <f t="shared" si="337"/>
        <v>0</v>
      </c>
      <c r="M1595" s="44">
        <f t="shared" si="338"/>
        <v>0</v>
      </c>
      <c r="N1595" s="44">
        <f t="shared" si="339"/>
        <v>0</v>
      </c>
      <c r="O1595" s="44">
        <f t="shared" si="340"/>
        <v>0</v>
      </c>
      <c r="P1595" s="2">
        <v>1154723</v>
      </c>
      <c r="Q1595" s="193">
        <v>0</v>
      </c>
      <c r="R1595" s="111">
        <v>0</v>
      </c>
      <c r="S1595" s="111">
        <v>0</v>
      </c>
      <c r="T1595" s="111">
        <v>8.8235294000000006E-2</v>
      </c>
      <c r="U1595" s="111">
        <v>0.91176470600000004</v>
      </c>
      <c r="V1595" s="110">
        <f t="shared" si="341"/>
        <v>0</v>
      </c>
      <c r="W1595" s="110">
        <v>0.29590624999999998</v>
      </c>
      <c r="X1595" s="110">
        <v>0.26882169099999997</v>
      </c>
      <c r="Y1595" s="110">
        <f t="shared" si="342"/>
        <v>0.26882169118212501</v>
      </c>
      <c r="Z1595" s="2" t="s">
        <v>532</v>
      </c>
      <c r="AA1595" s="2" t="s">
        <v>532</v>
      </c>
      <c r="AB1595" s="2">
        <v>0.22500000000000001</v>
      </c>
      <c r="AC1595" s="110">
        <v>0.27306249999999999</v>
      </c>
      <c r="AD1595" s="44">
        <f t="shared" si="343"/>
        <v>0</v>
      </c>
      <c r="AE1595" s="44">
        <f t="shared" si="344"/>
        <v>0</v>
      </c>
      <c r="AF1595" s="44">
        <f t="shared" si="345"/>
        <v>0</v>
      </c>
      <c r="AG1595" s="44">
        <f t="shared" si="346"/>
        <v>0</v>
      </c>
      <c r="AH1595" s="44">
        <f t="shared" si="347"/>
        <v>0</v>
      </c>
      <c r="AI1595" s="44">
        <v>303.90305555600003</v>
      </c>
      <c r="AJ1595" s="111">
        <f t="shared" si="348"/>
        <v>0</v>
      </c>
      <c r="AK1595" s="2">
        <f t="shared" si="349"/>
        <v>0</v>
      </c>
    </row>
    <row r="1596" spans="1:37">
      <c r="A1596" s="2">
        <v>310</v>
      </c>
      <c r="B1596" s="2" t="s">
        <v>450</v>
      </c>
      <c r="C1596" s="2" t="s">
        <v>1</v>
      </c>
      <c r="D1596" s="2" t="s">
        <v>448</v>
      </c>
      <c r="E1596" s="2" t="s">
        <v>1100</v>
      </c>
      <c r="F1596" s="2" t="s">
        <v>64</v>
      </c>
      <c r="H1596" s="2" t="s">
        <v>878</v>
      </c>
      <c r="I1596" s="2">
        <v>216</v>
      </c>
      <c r="J1596" s="193">
        <v>0</v>
      </c>
      <c r="K1596" s="110">
        <f t="shared" si="336"/>
        <v>0</v>
      </c>
      <c r="L1596" s="44">
        <f t="shared" si="337"/>
        <v>0</v>
      </c>
      <c r="M1596" s="44">
        <f t="shared" si="338"/>
        <v>0</v>
      </c>
      <c r="N1596" s="44">
        <f t="shared" si="339"/>
        <v>0</v>
      </c>
      <c r="O1596" s="44">
        <f t="shared" si="340"/>
        <v>0</v>
      </c>
      <c r="P1596" s="2">
        <v>2351077</v>
      </c>
      <c r="Q1596" s="193">
        <v>0</v>
      </c>
      <c r="R1596" s="111">
        <v>0</v>
      </c>
      <c r="S1596" s="111">
        <v>0</v>
      </c>
      <c r="T1596" s="111">
        <v>8.8235294000000006E-2</v>
      </c>
      <c r="U1596" s="111">
        <v>0.91176470600000004</v>
      </c>
      <c r="V1596" s="110">
        <f t="shared" si="341"/>
        <v>0</v>
      </c>
      <c r="W1596" s="110">
        <v>0.29590624999999998</v>
      </c>
      <c r="X1596" s="110">
        <v>0.26882169099999997</v>
      </c>
      <c r="Y1596" s="110">
        <f t="shared" si="342"/>
        <v>0.26882169118212501</v>
      </c>
      <c r="Z1596" s="2" t="s">
        <v>532</v>
      </c>
      <c r="AA1596" s="2" t="s">
        <v>532</v>
      </c>
      <c r="AB1596" s="2">
        <v>0.22500000000000001</v>
      </c>
      <c r="AC1596" s="110">
        <v>0.27306249999999999</v>
      </c>
      <c r="AD1596" s="44">
        <f t="shared" si="343"/>
        <v>0</v>
      </c>
      <c r="AE1596" s="44">
        <f t="shared" si="344"/>
        <v>0</v>
      </c>
      <c r="AF1596" s="44">
        <f t="shared" si="345"/>
        <v>0</v>
      </c>
      <c r="AG1596" s="44">
        <f t="shared" si="346"/>
        <v>0</v>
      </c>
      <c r="AH1596" s="44">
        <f t="shared" si="347"/>
        <v>0</v>
      </c>
      <c r="AI1596" s="44">
        <v>303.90305555600003</v>
      </c>
      <c r="AJ1596" s="111">
        <f t="shared" si="348"/>
        <v>0</v>
      </c>
      <c r="AK1596" s="2">
        <f t="shared" si="349"/>
        <v>0</v>
      </c>
    </row>
    <row r="1597" spans="1:37">
      <c r="A1597" s="2">
        <v>0</v>
      </c>
      <c r="B1597" s="2" t="s">
        <v>451</v>
      </c>
      <c r="C1597" s="2" t="s">
        <v>1</v>
      </c>
      <c r="D1597" s="2" t="s">
        <v>448</v>
      </c>
      <c r="E1597" s="2" t="s">
        <v>1100</v>
      </c>
      <c r="F1597" s="2" t="s">
        <v>64</v>
      </c>
      <c r="H1597" s="2" t="s">
        <v>878</v>
      </c>
      <c r="I1597" s="2">
        <v>444</v>
      </c>
      <c r="J1597" s="193">
        <v>0</v>
      </c>
      <c r="K1597" s="110">
        <f t="shared" si="336"/>
        <v>0</v>
      </c>
      <c r="L1597" s="44">
        <f t="shared" si="337"/>
        <v>0</v>
      </c>
      <c r="M1597" s="44">
        <f t="shared" si="338"/>
        <v>0</v>
      </c>
      <c r="N1597" s="44">
        <f t="shared" si="339"/>
        <v>0</v>
      </c>
      <c r="O1597" s="44">
        <f t="shared" si="340"/>
        <v>0</v>
      </c>
      <c r="P1597" s="2">
        <v>1881234</v>
      </c>
      <c r="Q1597" s="193">
        <v>0</v>
      </c>
      <c r="R1597" s="111">
        <v>0</v>
      </c>
      <c r="S1597" s="111">
        <v>0</v>
      </c>
      <c r="T1597" s="111">
        <v>8.8235294000000006E-2</v>
      </c>
      <c r="U1597" s="111">
        <v>0.91176470600000004</v>
      </c>
      <c r="V1597" s="110">
        <f t="shared" si="341"/>
        <v>0</v>
      </c>
      <c r="W1597" s="110">
        <v>0.29590624999999998</v>
      </c>
      <c r="X1597" s="110">
        <v>0.26882169099999997</v>
      </c>
      <c r="Y1597" s="110">
        <f t="shared" si="342"/>
        <v>0.26882169118212501</v>
      </c>
      <c r="Z1597" s="2" t="s">
        <v>532</v>
      </c>
      <c r="AA1597" s="2" t="s">
        <v>532</v>
      </c>
      <c r="AB1597" s="2">
        <v>0.22500000000000001</v>
      </c>
      <c r="AC1597" s="110">
        <v>0.27306249999999999</v>
      </c>
      <c r="AD1597" s="44">
        <f t="shared" si="343"/>
        <v>0</v>
      </c>
      <c r="AE1597" s="44">
        <f t="shared" si="344"/>
        <v>0</v>
      </c>
      <c r="AF1597" s="44">
        <f t="shared" si="345"/>
        <v>0</v>
      </c>
      <c r="AG1597" s="44">
        <f t="shared" si="346"/>
        <v>0</v>
      </c>
      <c r="AH1597" s="44">
        <f t="shared" si="347"/>
        <v>0</v>
      </c>
      <c r="AI1597" s="44">
        <v>303.90305555600003</v>
      </c>
      <c r="AJ1597" s="111">
        <f t="shared" si="348"/>
        <v>0</v>
      </c>
      <c r="AK1597" s="2">
        <f t="shared" si="349"/>
        <v>0</v>
      </c>
    </row>
    <row r="1598" spans="1:37">
      <c r="A1598" s="2">
        <v>0</v>
      </c>
      <c r="B1598" s="2" t="s">
        <v>452</v>
      </c>
      <c r="C1598" s="2" t="s">
        <v>1</v>
      </c>
      <c r="D1598" s="2" t="s">
        <v>448</v>
      </c>
      <c r="E1598" s="2" t="s">
        <v>1100</v>
      </c>
      <c r="F1598" s="2" t="s">
        <v>64</v>
      </c>
      <c r="H1598" s="2" t="s">
        <v>878</v>
      </c>
      <c r="I1598" s="2">
        <v>355</v>
      </c>
      <c r="J1598" s="193">
        <v>0</v>
      </c>
      <c r="K1598" s="110">
        <f t="shared" si="336"/>
        <v>0</v>
      </c>
      <c r="L1598" s="44">
        <f t="shared" si="337"/>
        <v>0</v>
      </c>
      <c r="M1598" s="44">
        <f t="shared" si="338"/>
        <v>0</v>
      </c>
      <c r="N1598" s="44">
        <f t="shared" si="339"/>
        <v>0</v>
      </c>
      <c r="O1598" s="44">
        <f t="shared" si="340"/>
        <v>0</v>
      </c>
      <c r="P1598" s="2">
        <v>1293591</v>
      </c>
      <c r="Q1598" s="193">
        <v>0</v>
      </c>
      <c r="R1598" s="111">
        <v>0</v>
      </c>
      <c r="S1598" s="111">
        <v>0</v>
      </c>
      <c r="T1598" s="111">
        <v>8.8235294000000006E-2</v>
      </c>
      <c r="U1598" s="111">
        <v>0.91176470600000004</v>
      </c>
      <c r="V1598" s="110">
        <f t="shared" si="341"/>
        <v>0</v>
      </c>
      <c r="W1598" s="110">
        <v>0.29590624999999998</v>
      </c>
      <c r="X1598" s="110">
        <v>0.26882169099999997</v>
      </c>
      <c r="Y1598" s="110">
        <f t="shared" si="342"/>
        <v>0.26882169118212501</v>
      </c>
      <c r="Z1598" s="2" t="s">
        <v>532</v>
      </c>
      <c r="AA1598" s="2" t="s">
        <v>532</v>
      </c>
      <c r="AB1598" s="2">
        <v>0.22500000000000001</v>
      </c>
      <c r="AC1598" s="110">
        <v>0.27306249999999999</v>
      </c>
      <c r="AD1598" s="44">
        <f t="shared" si="343"/>
        <v>0</v>
      </c>
      <c r="AE1598" s="44">
        <f t="shared" si="344"/>
        <v>0</v>
      </c>
      <c r="AF1598" s="44">
        <f t="shared" si="345"/>
        <v>0</v>
      </c>
      <c r="AG1598" s="44">
        <f t="shared" si="346"/>
        <v>0</v>
      </c>
      <c r="AH1598" s="44">
        <f t="shared" si="347"/>
        <v>0</v>
      </c>
      <c r="AI1598" s="44">
        <v>303.90305555600003</v>
      </c>
      <c r="AJ1598" s="111">
        <f t="shared" si="348"/>
        <v>0</v>
      </c>
      <c r="AK1598" s="2">
        <f t="shared" si="349"/>
        <v>0</v>
      </c>
    </row>
    <row r="1599" spans="1:37">
      <c r="A1599" s="2">
        <v>0</v>
      </c>
      <c r="B1599" s="2" t="s">
        <v>453</v>
      </c>
      <c r="C1599" s="2" t="s">
        <v>1</v>
      </c>
      <c r="D1599" s="2" t="s">
        <v>448</v>
      </c>
      <c r="E1599" s="2" t="s">
        <v>1100</v>
      </c>
      <c r="F1599" s="2" t="s">
        <v>64</v>
      </c>
      <c r="H1599" s="2" t="s">
        <v>878</v>
      </c>
      <c r="I1599" s="2">
        <v>467</v>
      </c>
      <c r="J1599" s="193">
        <v>0</v>
      </c>
      <c r="K1599" s="110">
        <f t="shared" si="336"/>
        <v>0</v>
      </c>
      <c r="L1599" s="44">
        <f t="shared" si="337"/>
        <v>0</v>
      </c>
      <c r="M1599" s="44">
        <f t="shared" si="338"/>
        <v>0</v>
      </c>
      <c r="N1599" s="44">
        <f t="shared" si="339"/>
        <v>0</v>
      </c>
      <c r="O1599" s="44">
        <f t="shared" si="340"/>
        <v>0</v>
      </c>
      <c r="P1599" s="2">
        <v>2078783</v>
      </c>
      <c r="Q1599" s="193">
        <v>0</v>
      </c>
      <c r="R1599" s="111">
        <v>0</v>
      </c>
      <c r="S1599" s="111">
        <v>0</v>
      </c>
      <c r="T1599" s="111">
        <v>8.8235294000000006E-2</v>
      </c>
      <c r="U1599" s="111">
        <v>0.91176470600000004</v>
      </c>
      <c r="V1599" s="110">
        <f t="shared" si="341"/>
        <v>0</v>
      </c>
      <c r="W1599" s="110">
        <v>0.29590624999999998</v>
      </c>
      <c r="X1599" s="110">
        <v>0.26882169099999997</v>
      </c>
      <c r="Y1599" s="110">
        <f t="shared" si="342"/>
        <v>0.26882169118212501</v>
      </c>
      <c r="Z1599" s="2" t="s">
        <v>532</v>
      </c>
      <c r="AA1599" s="2" t="s">
        <v>532</v>
      </c>
      <c r="AB1599" s="2">
        <v>0.22500000000000001</v>
      </c>
      <c r="AC1599" s="110">
        <v>0.27306249999999999</v>
      </c>
      <c r="AD1599" s="44">
        <f t="shared" si="343"/>
        <v>0</v>
      </c>
      <c r="AE1599" s="44">
        <f t="shared" si="344"/>
        <v>0</v>
      </c>
      <c r="AF1599" s="44">
        <f t="shared" si="345"/>
        <v>0</v>
      </c>
      <c r="AG1599" s="44">
        <f t="shared" si="346"/>
        <v>0</v>
      </c>
      <c r="AH1599" s="44">
        <f t="shared" si="347"/>
        <v>0</v>
      </c>
      <c r="AI1599" s="44">
        <v>303.90305555600003</v>
      </c>
      <c r="AJ1599" s="111">
        <f t="shared" si="348"/>
        <v>0</v>
      </c>
      <c r="AK1599" s="2">
        <f t="shared" si="349"/>
        <v>0</v>
      </c>
    </row>
    <row r="1600" spans="1:37">
      <c r="A1600" s="2">
        <v>265</v>
      </c>
      <c r="B1600" s="2" t="s">
        <v>318</v>
      </c>
      <c r="C1600" s="2" t="s">
        <v>1</v>
      </c>
      <c r="D1600" s="2" t="s">
        <v>448</v>
      </c>
      <c r="E1600" s="2" t="s">
        <v>1100</v>
      </c>
      <c r="F1600" s="2" t="s">
        <v>64</v>
      </c>
      <c r="H1600" s="2" t="s">
        <v>878</v>
      </c>
      <c r="I1600" s="2">
        <v>5732</v>
      </c>
      <c r="J1600" s="2">
        <v>698</v>
      </c>
      <c r="K1600" s="110">
        <f t="shared" si="336"/>
        <v>0.12177250523377529</v>
      </c>
      <c r="L1600" s="44">
        <f t="shared" si="337"/>
        <v>0</v>
      </c>
      <c r="M1600" s="44">
        <f t="shared" si="338"/>
        <v>0</v>
      </c>
      <c r="N1600" s="44">
        <f t="shared" si="339"/>
        <v>0</v>
      </c>
      <c r="O1600" s="44">
        <f t="shared" si="340"/>
        <v>3.49</v>
      </c>
      <c r="P1600" s="2">
        <v>2371762</v>
      </c>
      <c r="Q1600" s="2">
        <v>3.0778266329999999</v>
      </c>
      <c r="R1600" s="111">
        <v>0</v>
      </c>
      <c r="S1600" s="111">
        <v>0</v>
      </c>
      <c r="T1600" s="111">
        <v>0</v>
      </c>
      <c r="U1600" s="111">
        <v>1</v>
      </c>
      <c r="V1600" s="110">
        <f t="shared" si="341"/>
        <v>0.12177250523377529</v>
      </c>
      <c r="W1600" s="110">
        <v>0.354875</v>
      </c>
      <c r="X1600" s="110">
        <v>0.32937499999999997</v>
      </c>
      <c r="Y1600" s="110">
        <f t="shared" si="342"/>
        <v>0.32937499999999997</v>
      </c>
      <c r="Z1600" s="2" t="s">
        <v>532</v>
      </c>
      <c r="AA1600" s="2" t="s">
        <v>532</v>
      </c>
      <c r="AB1600" s="2" t="s">
        <v>532</v>
      </c>
      <c r="AC1600" s="110">
        <v>0.32937499999999997</v>
      </c>
      <c r="AD1600" s="44">
        <f t="shared" si="343"/>
        <v>0</v>
      </c>
      <c r="AE1600" s="44">
        <f t="shared" si="344"/>
        <v>0</v>
      </c>
      <c r="AF1600" s="44">
        <f t="shared" si="345"/>
        <v>0</v>
      </c>
      <c r="AG1600" s="44">
        <f t="shared" si="346"/>
        <v>10.06978425</v>
      </c>
      <c r="AH1600" s="44">
        <f t="shared" si="347"/>
        <v>10.06978425</v>
      </c>
      <c r="AI1600" s="44">
        <v>303.90305555600003</v>
      </c>
      <c r="AJ1600" s="111">
        <f t="shared" si="348"/>
        <v>3.3134856875910702E-2</v>
      </c>
      <c r="AK1600" s="2">
        <f t="shared" si="349"/>
        <v>1163</v>
      </c>
    </row>
    <row r="1601" spans="1:37">
      <c r="A1601" s="2">
        <v>266</v>
      </c>
      <c r="B1601" s="2" t="s">
        <v>319</v>
      </c>
      <c r="C1601" s="2" t="s">
        <v>1</v>
      </c>
      <c r="D1601" s="2" t="s">
        <v>448</v>
      </c>
      <c r="E1601" s="2" t="s">
        <v>1100</v>
      </c>
      <c r="F1601" s="2" t="s">
        <v>64</v>
      </c>
      <c r="H1601" s="2" t="s">
        <v>878</v>
      </c>
      <c r="I1601" s="2">
        <v>5426</v>
      </c>
      <c r="J1601" s="2">
        <v>167</v>
      </c>
      <c r="K1601" s="110">
        <f t="shared" si="336"/>
        <v>3.0777736822705491E-2</v>
      </c>
      <c r="L1601" s="44">
        <f t="shared" si="337"/>
        <v>0</v>
      </c>
      <c r="M1601" s="44">
        <f t="shared" si="338"/>
        <v>0</v>
      </c>
      <c r="N1601" s="44">
        <f t="shared" si="339"/>
        <v>0</v>
      </c>
      <c r="O1601" s="44">
        <f t="shared" si="340"/>
        <v>0.83499999999999996</v>
      </c>
      <c r="P1601" s="2">
        <v>2848968</v>
      </c>
      <c r="Q1601" s="2">
        <v>0.54574121600000003</v>
      </c>
      <c r="R1601" s="111">
        <v>0</v>
      </c>
      <c r="S1601" s="111">
        <v>0</v>
      </c>
      <c r="T1601" s="111">
        <v>0</v>
      </c>
      <c r="U1601" s="111">
        <v>1</v>
      </c>
      <c r="V1601" s="110">
        <f t="shared" si="341"/>
        <v>3.0777736822705491E-2</v>
      </c>
      <c r="W1601" s="110">
        <v>0.38409375000000001</v>
      </c>
      <c r="X1601" s="110">
        <v>0.31694375000000002</v>
      </c>
      <c r="Y1601" s="110">
        <f t="shared" si="342"/>
        <v>0.31694375000000002</v>
      </c>
      <c r="Z1601" s="2" t="s">
        <v>532</v>
      </c>
      <c r="AA1601" s="2" t="s">
        <v>532</v>
      </c>
      <c r="AB1601" s="2" t="s">
        <v>532</v>
      </c>
      <c r="AC1601" s="110">
        <v>0.31694375000000002</v>
      </c>
      <c r="AD1601" s="44">
        <f t="shared" si="343"/>
        <v>0</v>
      </c>
      <c r="AE1601" s="44">
        <f t="shared" si="344"/>
        <v>0</v>
      </c>
      <c r="AF1601" s="44">
        <f t="shared" si="345"/>
        <v>0</v>
      </c>
      <c r="AG1601" s="44">
        <f t="shared" si="346"/>
        <v>2.3183167537500005</v>
      </c>
      <c r="AH1601" s="44">
        <f t="shared" si="347"/>
        <v>2.3183167537500005</v>
      </c>
      <c r="AI1601" s="44">
        <v>303.90305555600003</v>
      </c>
      <c r="AJ1601" s="111">
        <f t="shared" si="348"/>
        <v>7.6284746446809108E-3</v>
      </c>
      <c r="AK1601" s="2">
        <f t="shared" si="349"/>
        <v>278</v>
      </c>
    </row>
    <row r="1602" spans="1:37">
      <c r="A1602" s="2">
        <v>267</v>
      </c>
      <c r="B1602" s="2" t="s">
        <v>320</v>
      </c>
      <c r="C1602" s="2" t="s">
        <v>1</v>
      </c>
      <c r="D1602" s="2" t="s">
        <v>448</v>
      </c>
      <c r="E1602" s="2" t="s">
        <v>1100</v>
      </c>
      <c r="F1602" s="2" t="s">
        <v>64</v>
      </c>
      <c r="H1602" s="2" t="s">
        <v>878</v>
      </c>
      <c r="I1602" s="2">
        <v>4078</v>
      </c>
      <c r="J1602" s="2">
        <v>436</v>
      </c>
      <c r="K1602" s="110">
        <f t="shared" si="336"/>
        <v>0.10691515448749386</v>
      </c>
      <c r="L1602" s="44">
        <f t="shared" si="337"/>
        <v>0</v>
      </c>
      <c r="M1602" s="44">
        <f t="shared" si="338"/>
        <v>0</v>
      </c>
      <c r="N1602" s="44">
        <f t="shared" si="339"/>
        <v>0</v>
      </c>
      <c r="O1602" s="44">
        <f t="shared" si="340"/>
        <v>2.1800000000000002</v>
      </c>
      <c r="P1602" s="2">
        <v>1961234</v>
      </c>
      <c r="Q1602" s="2">
        <v>2.4662406739999998</v>
      </c>
      <c r="R1602" s="111">
        <v>0</v>
      </c>
      <c r="S1602" s="111">
        <v>0</v>
      </c>
      <c r="T1602" s="111">
        <v>0</v>
      </c>
      <c r="U1602" s="111">
        <v>1</v>
      </c>
      <c r="V1602" s="110">
        <f t="shared" si="341"/>
        <v>0.10691515448749386</v>
      </c>
      <c r="W1602" s="110">
        <v>0.37346875000000002</v>
      </c>
      <c r="X1602" s="110">
        <v>0.32671875</v>
      </c>
      <c r="Y1602" s="110">
        <f t="shared" si="342"/>
        <v>0.32671875</v>
      </c>
      <c r="Z1602" s="2" t="s">
        <v>532</v>
      </c>
      <c r="AA1602" s="2" t="s">
        <v>532</v>
      </c>
      <c r="AB1602" s="2" t="s">
        <v>532</v>
      </c>
      <c r="AC1602" s="110">
        <v>0.32671875</v>
      </c>
      <c r="AD1602" s="44">
        <f t="shared" si="343"/>
        <v>0</v>
      </c>
      <c r="AE1602" s="44">
        <f t="shared" si="344"/>
        <v>0</v>
      </c>
      <c r="AF1602" s="44">
        <f t="shared" si="345"/>
        <v>0</v>
      </c>
      <c r="AG1602" s="44">
        <f t="shared" si="346"/>
        <v>6.2392826250000004</v>
      </c>
      <c r="AH1602" s="44">
        <f t="shared" si="347"/>
        <v>6.2392826250000004</v>
      </c>
      <c r="AI1602" s="44">
        <v>303.90305555600003</v>
      </c>
      <c r="AJ1602" s="111">
        <f t="shared" si="348"/>
        <v>2.053050310265897E-2</v>
      </c>
      <c r="AK1602" s="2">
        <f t="shared" si="349"/>
        <v>727</v>
      </c>
    </row>
    <row r="1603" spans="1:37">
      <c r="A1603" s="2">
        <v>268</v>
      </c>
      <c r="B1603" s="2" t="s">
        <v>321</v>
      </c>
      <c r="C1603" s="2" t="s">
        <v>1</v>
      </c>
      <c r="D1603" s="2" t="s">
        <v>448</v>
      </c>
      <c r="E1603" s="2" t="s">
        <v>1100</v>
      </c>
      <c r="F1603" s="2" t="s">
        <v>64</v>
      </c>
      <c r="H1603" s="2" t="s">
        <v>878</v>
      </c>
      <c r="I1603" s="2">
        <v>3685</v>
      </c>
      <c r="J1603" s="2">
        <v>265</v>
      </c>
      <c r="K1603" s="110">
        <f t="shared" si="336"/>
        <v>7.1913161465400277E-2</v>
      </c>
      <c r="L1603" s="44">
        <f t="shared" si="337"/>
        <v>0</v>
      </c>
      <c r="M1603" s="44">
        <f t="shared" si="338"/>
        <v>0</v>
      </c>
      <c r="N1603" s="44">
        <f t="shared" si="339"/>
        <v>0</v>
      </c>
      <c r="O1603" s="44">
        <f t="shared" si="340"/>
        <v>1.325</v>
      </c>
      <c r="P1603" s="2">
        <v>1810607</v>
      </c>
      <c r="Q1603" s="2">
        <v>1.525756342</v>
      </c>
      <c r="R1603" s="111">
        <v>0</v>
      </c>
      <c r="S1603" s="111">
        <v>0</v>
      </c>
      <c r="T1603" s="111">
        <v>0</v>
      </c>
      <c r="U1603" s="111">
        <v>1</v>
      </c>
      <c r="V1603" s="110">
        <f t="shared" si="341"/>
        <v>7.1913161465400277E-2</v>
      </c>
      <c r="W1603" s="110">
        <v>0.38409375000000001</v>
      </c>
      <c r="X1603" s="110">
        <v>0.31694375000000002</v>
      </c>
      <c r="Y1603" s="110">
        <f t="shared" si="342"/>
        <v>0.31694375000000002</v>
      </c>
      <c r="Z1603" s="2" t="s">
        <v>532</v>
      </c>
      <c r="AA1603" s="2" t="s">
        <v>532</v>
      </c>
      <c r="AB1603" s="2" t="s">
        <v>532</v>
      </c>
      <c r="AC1603" s="110">
        <v>0.31694375000000002</v>
      </c>
      <c r="AD1603" s="44">
        <f t="shared" si="343"/>
        <v>0</v>
      </c>
      <c r="AE1603" s="44">
        <f t="shared" si="344"/>
        <v>0</v>
      </c>
      <c r="AF1603" s="44">
        <f t="shared" si="345"/>
        <v>0</v>
      </c>
      <c r="AG1603" s="44">
        <f t="shared" si="346"/>
        <v>3.6787661062500003</v>
      </c>
      <c r="AH1603" s="44">
        <f t="shared" si="347"/>
        <v>3.6787661062500003</v>
      </c>
      <c r="AI1603" s="44">
        <v>303.90305555600003</v>
      </c>
      <c r="AJ1603" s="111">
        <f t="shared" si="348"/>
        <v>1.2105064555930786E-2</v>
      </c>
      <c r="AK1603" s="2">
        <f t="shared" si="349"/>
        <v>442</v>
      </c>
    </row>
    <row r="1604" spans="1:37">
      <c r="A1604" s="2">
        <v>269</v>
      </c>
      <c r="B1604" s="2" t="s">
        <v>322</v>
      </c>
      <c r="C1604" s="2" t="s">
        <v>1</v>
      </c>
      <c r="D1604" s="2" t="s">
        <v>448</v>
      </c>
      <c r="E1604" s="2" t="s">
        <v>1100</v>
      </c>
      <c r="F1604" s="2" t="s">
        <v>64</v>
      </c>
      <c r="H1604" s="2" t="s">
        <v>878</v>
      </c>
      <c r="I1604" s="2">
        <v>7458</v>
      </c>
      <c r="J1604" s="2">
        <v>619</v>
      </c>
      <c r="K1604" s="110">
        <f t="shared" si="336"/>
        <v>8.299812282113167E-2</v>
      </c>
      <c r="L1604" s="44">
        <f t="shared" si="337"/>
        <v>0</v>
      </c>
      <c r="M1604" s="44">
        <f t="shared" si="338"/>
        <v>0</v>
      </c>
      <c r="N1604" s="44">
        <f t="shared" si="339"/>
        <v>0</v>
      </c>
      <c r="O1604" s="44">
        <f t="shared" si="340"/>
        <v>3.0950000000000002</v>
      </c>
      <c r="P1604" s="2">
        <v>2450153</v>
      </c>
      <c r="Q1604" s="2">
        <v>2.684134373</v>
      </c>
      <c r="R1604" s="111">
        <v>0</v>
      </c>
      <c r="S1604" s="111">
        <v>0</v>
      </c>
      <c r="T1604" s="111">
        <v>0</v>
      </c>
      <c r="U1604" s="111">
        <v>1</v>
      </c>
      <c r="V1604" s="110">
        <f t="shared" si="341"/>
        <v>8.299812282113167E-2</v>
      </c>
      <c r="W1604" s="110">
        <v>0.38834375000000004</v>
      </c>
      <c r="X1604" s="110">
        <v>0.3389375</v>
      </c>
      <c r="Y1604" s="110">
        <f t="shared" si="342"/>
        <v>0.3389375</v>
      </c>
      <c r="Z1604" s="2" t="s">
        <v>532</v>
      </c>
      <c r="AA1604" s="2" t="s">
        <v>532</v>
      </c>
      <c r="AB1604" s="2" t="s">
        <v>532</v>
      </c>
      <c r="AC1604" s="110">
        <v>0.3389375</v>
      </c>
      <c r="AD1604" s="44">
        <f t="shared" si="343"/>
        <v>0</v>
      </c>
      <c r="AE1604" s="44">
        <f t="shared" si="344"/>
        <v>0</v>
      </c>
      <c r="AF1604" s="44">
        <f t="shared" si="345"/>
        <v>0</v>
      </c>
      <c r="AG1604" s="44">
        <f t="shared" si="346"/>
        <v>9.1893412875000013</v>
      </c>
      <c r="AH1604" s="44">
        <f t="shared" si="347"/>
        <v>9.1893412875000013</v>
      </c>
      <c r="AI1604" s="44">
        <v>303.90305555600003</v>
      </c>
      <c r="AJ1604" s="111">
        <f t="shared" si="348"/>
        <v>3.023773904045755E-2</v>
      </c>
      <c r="AK1604" s="2">
        <f t="shared" si="349"/>
        <v>1032</v>
      </c>
    </row>
    <row r="1605" spans="1:37">
      <c r="A1605" s="2">
        <v>270</v>
      </c>
      <c r="B1605" s="2" t="s">
        <v>323</v>
      </c>
      <c r="C1605" s="2" t="s">
        <v>1</v>
      </c>
      <c r="D1605" s="2" t="s">
        <v>448</v>
      </c>
      <c r="E1605" s="2" t="s">
        <v>1100</v>
      </c>
      <c r="F1605" s="2" t="s">
        <v>64</v>
      </c>
      <c r="H1605" s="2" t="s">
        <v>878</v>
      </c>
      <c r="I1605" s="2">
        <v>6040</v>
      </c>
      <c r="J1605" s="2">
        <v>869</v>
      </c>
      <c r="K1605" s="110">
        <f t="shared" si="336"/>
        <v>0.14387417218543047</v>
      </c>
      <c r="L1605" s="44">
        <f t="shared" si="337"/>
        <v>0</v>
      </c>
      <c r="M1605" s="44">
        <f t="shared" si="338"/>
        <v>0</v>
      </c>
      <c r="N1605" s="44">
        <f t="shared" si="339"/>
        <v>0</v>
      </c>
      <c r="O1605" s="44">
        <f t="shared" si="340"/>
        <v>4.3449999999999998</v>
      </c>
      <c r="P1605" s="2">
        <v>1316014</v>
      </c>
      <c r="Q1605" s="2">
        <v>8.0713413569999997</v>
      </c>
      <c r="R1605" s="111">
        <v>0</v>
      </c>
      <c r="S1605" s="111">
        <v>0</v>
      </c>
      <c r="T1605" s="111">
        <v>0</v>
      </c>
      <c r="U1605" s="111">
        <v>1</v>
      </c>
      <c r="V1605" s="110">
        <f t="shared" si="341"/>
        <v>0.14387417218543047</v>
      </c>
      <c r="W1605" s="110">
        <v>0.42128125</v>
      </c>
      <c r="X1605" s="110">
        <v>0.37081249999999999</v>
      </c>
      <c r="Y1605" s="110">
        <f t="shared" si="342"/>
        <v>0.37081249999999999</v>
      </c>
      <c r="Z1605" s="2" t="s">
        <v>532</v>
      </c>
      <c r="AA1605" s="2" t="s">
        <v>532</v>
      </c>
      <c r="AB1605" s="2" t="s">
        <v>532</v>
      </c>
      <c r="AC1605" s="110">
        <v>0.37081249999999999</v>
      </c>
      <c r="AD1605" s="44">
        <f t="shared" si="343"/>
        <v>0</v>
      </c>
      <c r="AE1605" s="44">
        <f t="shared" si="344"/>
        <v>0</v>
      </c>
      <c r="AF1605" s="44">
        <f t="shared" si="345"/>
        <v>0</v>
      </c>
      <c r="AG1605" s="44">
        <f t="shared" si="346"/>
        <v>14.113939537499999</v>
      </c>
      <c r="AH1605" s="44">
        <f t="shared" si="347"/>
        <v>14.113939537499999</v>
      </c>
      <c r="AI1605" s="44">
        <v>303.90305555600003</v>
      </c>
      <c r="AJ1605" s="111">
        <f t="shared" si="348"/>
        <v>4.6442242943816769E-2</v>
      </c>
      <c r="AK1605" s="2">
        <f t="shared" si="349"/>
        <v>1448</v>
      </c>
    </row>
    <row r="1606" spans="1:37">
      <c r="A1606" s="2">
        <v>271</v>
      </c>
      <c r="B1606" s="2" t="s">
        <v>324</v>
      </c>
      <c r="C1606" s="2" t="s">
        <v>1</v>
      </c>
      <c r="D1606" s="2" t="s">
        <v>448</v>
      </c>
      <c r="E1606" s="2" t="s">
        <v>1100</v>
      </c>
      <c r="F1606" s="2" t="s">
        <v>64</v>
      </c>
      <c r="H1606" s="2" t="s">
        <v>878</v>
      </c>
      <c r="I1606" s="2">
        <v>3522</v>
      </c>
      <c r="J1606" s="2">
        <v>599</v>
      </c>
      <c r="K1606" s="110">
        <f t="shared" si="336"/>
        <v>0.17007382169222032</v>
      </c>
      <c r="L1606" s="44">
        <f t="shared" si="337"/>
        <v>0</v>
      </c>
      <c r="M1606" s="44">
        <f t="shared" si="338"/>
        <v>0</v>
      </c>
      <c r="N1606" s="44">
        <f t="shared" si="339"/>
        <v>0</v>
      </c>
      <c r="O1606" s="44">
        <f t="shared" si="340"/>
        <v>2.9950000000000001</v>
      </c>
      <c r="P1606" s="2">
        <v>554342</v>
      </c>
      <c r="Q1606" s="2">
        <v>15.373085568</v>
      </c>
      <c r="R1606" s="111">
        <v>0</v>
      </c>
      <c r="S1606" s="111">
        <v>0</v>
      </c>
      <c r="T1606" s="111">
        <v>0</v>
      </c>
      <c r="U1606" s="111">
        <v>1</v>
      </c>
      <c r="V1606" s="110">
        <f t="shared" si="341"/>
        <v>0.17007382169222032</v>
      </c>
      <c r="W1606" s="110">
        <v>0.48503124999999991</v>
      </c>
      <c r="X1606" s="110">
        <v>0.44624999999999998</v>
      </c>
      <c r="Y1606" s="110">
        <f t="shared" si="342"/>
        <v>0.44624999999999998</v>
      </c>
      <c r="Z1606" s="2" t="s">
        <v>532</v>
      </c>
      <c r="AA1606" s="2" t="s">
        <v>532</v>
      </c>
      <c r="AB1606" s="2" t="s">
        <v>532</v>
      </c>
      <c r="AC1606" s="110">
        <v>0.44624999999999998</v>
      </c>
      <c r="AD1606" s="44">
        <f t="shared" si="343"/>
        <v>0</v>
      </c>
      <c r="AE1606" s="44">
        <f t="shared" si="344"/>
        <v>0</v>
      </c>
      <c r="AF1606" s="44">
        <f t="shared" si="345"/>
        <v>0</v>
      </c>
      <c r="AG1606" s="44">
        <f t="shared" si="346"/>
        <v>11.70790425</v>
      </c>
      <c r="AH1606" s="44">
        <f t="shared" si="347"/>
        <v>11.70790425</v>
      </c>
      <c r="AI1606" s="44">
        <v>303.90305555600003</v>
      </c>
      <c r="AJ1606" s="111">
        <f t="shared" si="348"/>
        <v>3.8525128444595685E-2</v>
      </c>
      <c r="AK1606" s="2">
        <f t="shared" si="349"/>
        <v>998</v>
      </c>
    </row>
    <row r="1607" spans="1:37">
      <c r="A1607" s="2">
        <v>272</v>
      </c>
      <c r="B1607" s="2" t="s">
        <v>325</v>
      </c>
      <c r="C1607" s="2" t="s">
        <v>1</v>
      </c>
      <c r="D1607" s="2" t="s">
        <v>448</v>
      </c>
      <c r="E1607" s="2" t="s">
        <v>1100</v>
      </c>
      <c r="F1607" s="2" t="s">
        <v>64</v>
      </c>
      <c r="H1607" s="2" t="s">
        <v>878</v>
      </c>
      <c r="I1607" s="2">
        <v>6696</v>
      </c>
      <c r="J1607" s="2">
        <v>1487</v>
      </c>
      <c r="K1607" s="110">
        <f t="shared" ref="K1607:K1614" si="350">J1607/I1607</f>
        <v>0.22207287933094386</v>
      </c>
      <c r="L1607" s="44">
        <f t="shared" ref="L1607:L1670" si="351">R1607*$J1607*$D$2/1000</f>
        <v>0</v>
      </c>
      <c r="M1607" s="44">
        <f t="shared" ref="M1607:M1670" si="352">S1607*$J1607*$D$2/1000</f>
        <v>0</v>
      </c>
      <c r="N1607" s="44">
        <f t="shared" ref="N1607:N1670" si="353">T1607*$J1607*$D$2/1000</f>
        <v>0</v>
      </c>
      <c r="O1607" s="44">
        <f t="shared" ref="O1607:O1670" si="354">U1607*$J1607*$D$2/1000</f>
        <v>7.4349999999999996</v>
      </c>
      <c r="P1607" s="2">
        <v>1171817</v>
      </c>
      <c r="Q1607" s="2">
        <v>19.101782019000002</v>
      </c>
      <c r="R1607" s="111">
        <v>0</v>
      </c>
      <c r="S1607" s="111">
        <v>0</v>
      </c>
      <c r="T1607" s="111">
        <v>0</v>
      </c>
      <c r="U1607" s="111">
        <v>1</v>
      </c>
      <c r="V1607" s="110">
        <f t="shared" ref="V1607:V1614" si="355">K1607*(T1607+U1607)</f>
        <v>0.22207287933094386</v>
      </c>
      <c r="W1607" s="110">
        <v>0.46271875000000001</v>
      </c>
      <c r="X1607" s="110">
        <v>0.41649999999999998</v>
      </c>
      <c r="Y1607" s="110">
        <f t="shared" ref="Y1607:Y1670" si="356">SUMPRODUCT(R1607:U1607,Z1607:AC1607)</f>
        <v>0.41649999999999998</v>
      </c>
      <c r="Z1607" s="2" t="s">
        <v>532</v>
      </c>
      <c r="AA1607" s="2" t="s">
        <v>532</v>
      </c>
      <c r="AB1607" s="2" t="s">
        <v>532</v>
      </c>
      <c r="AC1607" s="110">
        <v>0.41649999999999998</v>
      </c>
      <c r="AD1607" s="44">
        <f t="shared" ref="AD1607:AD1670" si="357">IFERROR(L1607*Z1607*8760/1000,0)</f>
        <v>0</v>
      </c>
      <c r="AE1607" s="44">
        <f t="shared" ref="AE1607:AE1670" si="358">IFERROR(M1607*AA1607*8760/1000,0)</f>
        <v>0</v>
      </c>
      <c r="AF1607" s="44">
        <f t="shared" ref="AF1607:AF1670" si="359">IFERROR(N1607*AB1607*8760/1000,0)</f>
        <v>0</v>
      </c>
      <c r="AG1607" s="44">
        <f t="shared" ref="AG1607:AG1670" si="360">IFERROR(O1607*AC1607*8760/1000,0)</f>
        <v>27.1268949</v>
      </c>
      <c r="AH1607" s="44">
        <f t="shared" ref="AH1607:AH1670" si="361">AF1607+AG1607</f>
        <v>27.1268949</v>
      </c>
      <c r="AI1607" s="44">
        <v>303.90305555600003</v>
      </c>
      <c r="AJ1607" s="111">
        <f t="shared" ref="AJ1607:AJ1614" si="362">AH1607/AI1607</f>
        <v>8.926167211570317E-2</v>
      </c>
      <c r="AK1607" s="2">
        <f t="shared" ref="AK1607:AK1614" si="363">ROUND((O1607+N1607)/0.003,0)</f>
        <v>2478</v>
      </c>
    </row>
    <row r="1608" spans="1:37">
      <c r="A1608" s="2">
        <v>273</v>
      </c>
      <c r="B1608" s="2" t="s">
        <v>326</v>
      </c>
      <c r="C1608" s="2" t="s">
        <v>1</v>
      </c>
      <c r="D1608" s="2" t="s">
        <v>448</v>
      </c>
      <c r="E1608" s="2" t="s">
        <v>1100</v>
      </c>
      <c r="F1608" s="2" t="s">
        <v>64</v>
      </c>
      <c r="H1608" s="2" t="s">
        <v>878</v>
      </c>
      <c r="I1608" s="2">
        <v>12974</v>
      </c>
      <c r="J1608" s="2">
        <v>4339</v>
      </c>
      <c r="K1608" s="110">
        <f t="shared" si="350"/>
        <v>0.33443810698319715</v>
      </c>
      <c r="L1608" s="44">
        <f t="shared" si="351"/>
        <v>0</v>
      </c>
      <c r="M1608" s="44">
        <f t="shared" si="352"/>
        <v>0</v>
      </c>
      <c r="N1608" s="44">
        <f t="shared" si="353"/>
        <v>0</v>
      </c>
      <c r="O1608" s="44">
        <f t="shared" si="354"/>
        <v>21.695</v>
      </c>
      <c r="P1608" s="2">
        <v>1954116</v>
      </c>
      <c r="Q1608" s="2">
        <v>39.215173327999999</v>
      </c>
      <c r="R1608" s="111">
        <v>0</v>
      </c>
      <c r="S1608" s="111">
        <v>0</v>
      </c>
      <c r="T1608" s="111">
        <v>0</v>
      </c>
      <c r="U1608" s="111">
        <v>1</v>
      </c>
      <c r="V1608" s="110">
        <f t="shared" si="355"/>
        <v>0.33443810698319715</v>
      </c>
      <c r="W1608" s="110">
        <v>0.48343750000000008</v>
      </c>
      <c r="X1608" s="110">
        <v>0.40321875000000001</v>
      </c>
      <c r="Y1608" s="110">
        <f t="shared" si="356"/>
        <v>0.40321875000000001</v>
      </c>
      <c r="Z1608" s="2" t="s">
        <v>532</v>
      </c>
      <c r="AA1608" s="2" t="s">
        <v>532</v>
      </c>
      <c r="AB1608" s="2" t="s">
        <v>532</v>
      </c>
      <c r="AC1608" s="110">
        <v>0.40321875000000001</v>
      </c>
      <c r="AD1608" s="44">
        <f t="shared" si="357"/>
        <v>0</v>
      </c>
      <c r="AE1608" s="44">
        <f t="shared" si="358"/>
        <v>0</v>
      </c>
      <c r="AF1608" s="44">
        <f t="shared" si="359"/>
        <v>0</v>
      </c>
      <c r="AG1608" s="44">
        <f t="shared" si="360"/>
        <v>76.630997643750007</v>
      </c>
      <c r="AH1608" s="44">
        <f t="shared" si="361"/>
        <v>76.630997643750007</v>
      </c>
      <c r="AI1608" s="44">
        <v>303.90305555600003</v>
      </c>
      <c r="AJ1608" s="111">
        <f t="shared" si="362"/>
        <v>0.25215606175315097</v>
      </c>
      <c r="AK1608" s="2">
        <f t="shared" si="363"/>
        <v>7232</v>
      </c>
    </row>
    <row r="1609" spans="1:37">
      <c r="A1609" s="2">
        <v>274</v>
      </c>
      <c r="B1609" s="2" t="s">
        <v>327</v>
      </c>
      <c r="C1609" s="2" t="s">
        <v>1</v>
      </c>
      <c r="D1609" s="2" t="s">
        <v>448</v>
      </c>
      <c r="E1609" s="2" t="s">
        <v>1100</v>
      </c>
      <c r="F1609" s="2" t="s">
        <v>64</v>
      </c>
      <c r="H1609" s="2" t="s">
        <v>878</v>
      </c>
      <c r="I1609" s="2">
        <v>7645</v>
      </c>
      <c r="J1609" s="2">
        <v>2854</v>
      </c>
      <c r="K1609" s="110">
        <f t="shared" si="350"/>
        <v>0.37331589274035315</v>
      </c>
      <c r="L1609" s="44">
        <f t="shared" si="351"/>
        <v>0</v>
      </c>
      <c r="M1609" s="44">
        <f t="shared" si="352"/>
        <v>0</v>
      </c>
      <c r="N1609" s="44">
        <f t="shared" si="353"/>
        <v>0</v>
      </c>
      <c r="O1609" s="44">
        <f t="shared" si="354"/>
        <v>14.27</v>
      </c>
      <c r="P1609" s="2">
        <v>1151742</v>
      </c>
      <c r="Q1609" s="2">
        <v>40.981629398000003</v>
      </c>
      <c r="R1609" s="111">
        <v>0</v>
      </c>
      <c r="S1609" s="111">
        <v>0</v>
      </c>
      <c r="T1609" s="111">
        <v>0</v>
      </c>
      <c r="U1609" s="111">
        <v>1</v>
      </c>
      <c r="V1609" s="110">
        <f t="shared" si="355"/>
        <v>0.37331589274035315</v>
      </c>
      <c r="W1609" s="110">
        <v>0.46696874999999993</v>
      </c>
      <c r="X1609" s="110">
        <v>0.37771874999999999</v>
      </c>
      <c r="Y1609" s="110">
        <f t="shared" si="356"/>
        <v>0.37771874999999999</v>
      </c>
      <c r="Z1609" s="2" t="s">
        <v>532</v>
      </c>
      <c r="AA1609" s="2" t="s">
        <v>532</v>
      </c>
      <c r="AB1609" s="2" t="s">
        <v>532</v>
      </c>
      <c r="AC1609" s="110">
        <v>0.37771874999999999</v>
      </c>
      <c r="AD1609" s="44">
        <f t="shared" si="357"/>
        <v>0</v>
      </c>
      <c r="AE1609" s="44">
        <f t="shared" si="358"/>
        <v>0</v>
      </c>
      <c r="AF1609" s="44">
        <f t="shared" si="359"/>
        <v>0</v>
      </c>
      <c r="AG1609" s="44">
        <f t="shared" si="360"/>
        <v>47.216807887499989</v>
      </c>
      <c r="AH1609" s="44">
        <f t="shared" si="361"/>
        <v>47.216807887499989</v>
      </c>
      <c r="AI1609" s="44">
        <v>303.90305555600003</v>
      </c>
      <c r="AJ1609" s="111">
        <f t="shared" si="362"/>
        <v>0.15536799326059877</v>
      </c>
      <c r="AK1609" s="2">
        <f t="shared" si="363"/>
        <v>4757</v>
      </c>
    </row>
    <row r="1610" spans="1:37">
      <c r="A1610" s="2">
        <v>275</v>
      </c>
      <c r="B1610" s="2" t="s">
        <v>328</v>
      </c>
      <c r="C1610" s="2" t="s">
        <v>1</v>
      </c>
      <c r="D1610" s="2" t="s">
        <v>448</v>
      </c>
      <c r="E1610" s="2" t="s">
        <v>1100</v>
      </c>
      <c r="F1610" s="2" t="s">
        <v>64</v>
      </c>
      <c r="H1610" s="2" t="s">
        <v>878</v>
      </c>
      <c r="I1610" s="2">
        <v>18055</v>
      </c>
      <c r="J1610" s="2">
        <v>6447</v>
      </c>
      <c r="K1610" s="110">
        <f t="shared" si="350"/>
        <v>0.35707560232622543</v>
      </c>
      <c r="L1610" s="44">
        <f t="shared" si="351"/>
        <v>0</v>
      </c>
      <c r="M1610" s="44">
        <f t="shared" si="352"/>
        <v>0</v>
      </c>
      <c r="N1610" s="44">
        <f t="shared" si="353"/>
        <v>3.9027467652599999</v>
      </c>
      <c r="O1610" s="44">
        <f t="shared" si="354"/>
        <v>28.332253234740001</v>
      </c>
      <c r="P1610" s="2">
        <v>2071557</v>
      </c>
      <c r="Q1610" s="2">
        <v>27.135721551</v>
      </c>
      <c r="R1610" s="111">
        <v>0</v>
      </c>
      <c r="S1610" s="111">
        <v>0</v>
      </c>
      <c r="T1610" s="111">
        <v>0.121071716</v>
      </c>
      <c r="U1610" s="111">
        <v>0.878928284</v>
      </c>
      <c r="V1610" s="110">
        <f t="shared" si="355"/>
        <v>0.35707560232622543</v>
      </c>
      <c r="W1610" s="110">
        <v>0.43137500000000006</v>
      </c>
      <c r="X1610" s="110">
        <v>0.33588229600000002</v>
      </c>
      <c r="Y1610" s="110">
        <f t="shared" si="356"/>
        <v>0.33588229632837502</v>
      </c>
      <c r="Z1610" s="2" t="s">
        <v>532</v>
      </c>
      <c r="AA1610" s="2" t="s">
        <v>532</v>
      </c>
      <c r="AB1610" s="2">
        <v>0.22500000000000001</v>
      </c>
      <c r="AC1610" s="110">
        <v>0.35115625</v>
      </c>
      <c r="AD1610" s="44">
        <f t="shared" si="357"/>
        <v>0</v>
      </c>
      <c r="AE1610" s="44">
        <f t="shared" si="358"/>
        <v>0</v>
      </c>
      <c r="AF1610" s="44">
        <f t="shared" si="359"/>
        <v>7.6923138743274606</v>
      </c>
      <c r="AG1610" s="44">
        <f t="shared" si="360"/>
        <v>87.153658727664222</v>
      </c>
      <c r="AH1610" s="44">
        <f t="shared" si="361"/>
        <v>94.84597260199169</v>
      </c>
      <c r="AI1610" s="44">
        <v>303.90305555600003</v>
      </c>
      <c r="AJ1610" s="111">
        <f t="shared" si="362"/>
        <v>0.31209285615265714</v>
      </c>
      <c r="AK1610" s="2">
        <f t="shared" si="363"/>
        <v>10745</v>
      </c>
    </row>
    <row r="1611" spans="1:37">
      <c r="A1611" s="2">
        <v>276</v>
      </c>
      <c r="B1611" s="2" t="s">
        <v>329</v>
      </c>
      <c r="C1611" s="2" t="s">
        <v>1</v>
      </c>
      <c r="D1611" s="2" t="s">
        <v>448</v>
      </c>
      <c r="E1611" s="2" t="s">
        <v>1100</v>
      </c>
      <c r="F1611" s="2" t="s">
        <v>64</v>
      </c>
      <c r="H1611" s="2" t="s">
        <v>878</v>
      </c>
      <c r="I1611" s="2">
        <v>13368</v>
      </c>
      <c r="J1611" s="2">
        <v>3361</v>
      </c>
      <c r="K1611" s="110">
        <f t="shared" si="350"/>
        <v>0.25142130460801915</v>
      </c>
      <c r="L1611" s="44">
        <f t="shared" si="351"/>
        <v>0</v>
      </c>
      <c r="M1611" s="44">
        <f t="shared" si="352"/>
        <v>0</v>
      </c>
      <c r="N1611" s="44">
        <f t="shared" si="353"/>
        <v>0</v>
      </c>
      <c r="O1611" s="44">
        <f t="shared" si="354"/>
        <v>16.805</v>
      </c>
      <c r="P1611" s="2">
        <v>2341746</v>
      </c>
      <c r="Q1611" s="2">
        <v>11.308159832999999</v>
      </c>
      <c r="R1611" s="111">
        <v>0</v>
      </c>
      <c r="S1611" s="111">
        <v>0</v>
      </c>
      <c r="T1611" s="111">
        <v>0</v>
      </c>
      <c r="U1611" s="111">
        <v>1</v>
      </c>
      <c r="V1611" s="110">
        <f t="shared" si="355"/>
        <v>0.25142130460801915</v>
      </c>
      <c r="W1611" s="110">
        <v>0.45953125000000011</v>
      </c>
      <c r="X1611" s="110">
        <v>0.35753125000000002</v>
      </c>
      <c r="Y1611" s="110">
        <f t="shared" si="356"/>
        <v>0.35753125000000002</v>
      </c>
      <c r="Z1611" s="2" t="s">
        <v>532</v>
      </c>
      <c r="AA1611" s="2" t="s">
        <v>532</v>
      </c>
      <c r="AB1611" s="2" t="s">
        <v>532</v>
      </c>
      <c r="AC1611" s="110">
        <v>0.35753125000000002</v>
      </c>
      <c r="AD1611" s="44">
        <f t="shared" si="357"/>
        <v>0</v>
      </c>
      <c r="AE1611" s="44">
        <f t="shared" si="358"/>
        <v>0</v>
      </c>
      <c r="AF1611" s="44">
        <f t="shared" si="359"/>
        <v>0</v>
      </c>
      <c r="AG1611" s="44">
        <f t="shared" si="360"/>
        <v>52.63281886875</v>
      </c>
      <c r="AH1611" s="44">
        <f t="shared" si="361"/>
        <v>52.63281886875</v>
      </c>
      <c r="AI1611" s="44">
        <v>303.90305555600003</v>
      </c>
      <c r="AJ1611" s="111">
        <f t="shared" si="362"/>
        <v>0.17318950206820605</v>
      </c>
      <c r="AK1611" s="2">
        <f t="shared" si="363"/>
        <v>5602</v>
      </c>
    </row>
    <row r="1612" spans="1:37">
      <c r="A1612" s="2">
        <v>277</v>
      </c>
      <c r="B1612" s="2" t="s">
        <v>330</v>
      </c>
      <c r="C1612" s="2" t="s">
        <v>1</v>
      </c>
      <c r="D1612" s="2" t="s">
        <v>448</v>
      </c>
      <c r="E1612" s="2" t="s">
        <v>1100</v>
      </c>
      <c r="F1612" s="2" t="s">
        <v>64</v>
      </c>
      <c r="H1612" s="2" t="s">
        <v>878</v>
      </c>
      <c r="I1612" s="2">
        <v>6447</v>
      </c>
      <c r="J1612" s="2">
        <v>2014</v>
      </c>
      <c r="K1612" s="110">
        <f t="shared" si="350"/>
        <v>0.31239336125329609</v>
      </c>
      <c r="L1612" s="44">
        <f t="shared" si="351"/>
        <v>0</v>
      </c>
      <c r="M1612" s="44">
        <f t="shared" si="352"/>
        <v>0</v>
      </c>
      <c r="N1612" s="44">
        <f t="shared" si="353"/>
        <v>5.2127062970000006E-2</v>
      </c>
      <c r="O1612" s="44">
        <f t="shared" si="354"/>
        <v>10.017872937030001</v>
      </c>
      <c r="P1612" s="2">
        <v>494758</v>
      </c>
      <c r="Q1612" s="2">
        <v>27.496810822</v>
      </c>
      <c r="R1612" s="111">
        <v>0</v>
      </c>
      <c r="S1612" s="111">
        <v>0</v>
      </c>
      <c r="T1612" s="111">
        <v>5.1764710000000002E-3</v>
      </c>
      <c r="U1612" s="111">
        <v>0.99482352900000004</v>
      </c>
      <c r="V1612" s="110">
        <f t="shared" si="355"/>
        <v>0.31239336125329609</v>
      </c>
      <c r="W1612" s="110">
        <v>0.44678125000000002</v>
      </c>
      <c r="X1612" s="110">
        <v>0.36888326100000002</v>
      </c>
      <c r="Y1612" s="110">
        <f t="shared" si="356"/>
        <v>0.36888326093621038</v>
      </c>
      <c r="Z1612" s="2" t="s">
        <v>532</v>
      </c>
      <c r="AA1612" s="2" t="s">
        <v>532</v>
      </c>
      <c r="AB1612" s="2">
        <v>0.22500000000000001</v>
      </c>
      <c r="AC1612" s="110">
        <v>0.36963194399999999</v>
      </c>
      <c r="AD1612" s="44">
        <f t="shared" si="357"/>
        <v>0</v>
      </c>
      <c r="AE1612" s="44">
        <f t="shared" si="358"/>
        <v>0</v>
      </c>
      <c r="AF1612" s="44">
        <f t="shared" si="359"/>
        <v>0.10274244111387001</v>
      </c>
      <c r="AG1612" s="44">
        <f t="shared" si="360"/>
        <v>32.437630432504243</v>
      </c>
      <c r="AH1612" s="44">
        <f t="shared" si="361"/>
        <v>32.540372873618111</v>
      </c>
      <c r="AI1612" s="44">
        <v>303.90305555600003</v>
      </c>
      <c r="AJ1612" s="111">
        <f t="shared" si="362"/>
        <v>0.10707484600338912</v>
      </c>
      <c r="AK1612" s="2">
        <f t="shared" si="363"/>
        <v>3357</v>
      </c>
    </row>
    <row r="1613" spans="1:37">
      <c r="A1613" s="2">
        <v>278</v>
      </c>
      <c r="B1613" s="2" t="s">
        <v>331</v>
      </c>
      <c r="C1613" s="2" t="s">
        <v>1</v>
      </c>
      <c r="D1613" s="2" t="s">
        <v>448</v>
      </c>
      <c r="E1613" s="2" t="s">
        <v>1100</v>
      </c>
      <c r="F1613" s="2" t="s">
        <v>64</v>
      </c>
      <c r="H1613" s="2" t="s">
        <v>878</v>
      </c>
      <c r="I1613" s="2">
        <v>39646</v>
      </c>
      <c r="J1613" s="2">
        <v>11277</v>
      </c>
      <c r="K1613" s="110">
        <f t="shared" si="350"/>
        <v>0.28444231448317608</v>
      </c>
      <c r="L1613" s="44">
        <f t="shared" si="351"/>
        <v>0</v>
      </c>
      <c r="M1613" s="44">
        <f t="shared" si="352"/>
        <v>0</v>
      </c>
      <c r="N1613" s="44">
        <f t="shared" si="353"/>
        <v>8.9745482398950003</v>
      </c>
      <c r="O1613" s="44">
        <f t="shared" si="354"/>
        <v>47.410451760104998</v>
      </c>
      <c r="P1613" s="2">
        <v>468546</v>
      </c>
      <c r="Q1613" s="2">
        <v>312.59662730999997</v>
      </c>
      <c r="R1613" s="111">
        <v>0</v>
      </c>
      <c r="S1613" s="111">
        <v>0</v>
      </c>
      <c r="T1613" s="111">
        <v>0.159165527</v>
      </c>
      <c r="U1613" s="111">
        <v>0.84083447300000003</v>
      </c>
      <c r="V1613" s="110">
        <f t="shared" si="355"/>
        <v>0.28444231448317608</v>
      </c>
      <c r="W1613" s="110">
        <v>0.5238124999999999</v>
      </c>
      <c r="X1613" s="110">
        <v>0.35653804300000003</v>
      </c>
      <c r="Y1613" s="110">
        <f t="shared" si="356"/>
        <v>0.35653804286993751</v>
      </c>
      <c r="Z1613" s="2" t="s">
        <v>532</v>
      </c>
      <c r="AA1613" s="2" t="s">
        <v>532</v>
      </c>
      <c r="AB1613" s="2">
        <v>0.22500000000000001</v>
      </c>
      <c r="AC1613" s="110">
        <v>0.38143749999999998</v>
      </c>
      <c r="AD1613" s="44">
        <f t="shared" si="357"/>
        <v>0</v>
      </c>
      <c r="AE1613" s="44">
        <f t="shared" si="358"/>
        <v>0</v>
      </c>
      <c r="AF1613" s="44">
        <f t="shared" si="359"/>
        <v>17.688834580833046</v>
      </c>
      <c r="AG1613" s="44">
        <f t="shared" si="360"/>
        <v>158.41692793282664</v>
      </c>
      <c r="AH1613" s="44">
        <f t="shared" si="361"/>
        <v>176.10576251365967</v>
      </c>
      <c r="AI1613" s="44">
        <v>303.90305555600003</v>
      </c>
      <c r="AJ1613" s="111">
        <f t="shared" si="362"/>
        <v>0.57948006541582397</v>
      </c>
      <c r="AK1613" s="2">
        <f t="shared" si="363"/>
        <v>18795</v>
      </c>
    </row>
    <row r="1614" spans="1:37">
      <c r="A1614" s="2">
        <v>279</v>
      </c>
      <c r="B1614" s="2" t="s">
        <v>332</v>
      </c>
      <c r="C1614" s="2" t="s">
        <v>1</v>
      </c>
      <c r="D1614" s="2" t="s">
        <v>448</v>
      </c>
      <c r="E1614" s="2" t="s">
        <v>1100</v>
      </c>
      <c r="F1614" s="2" t="s">
        <v>64</v>
      </c>
      <c r="H1614" s="2" t="s">
        <v>878</v>
      </c>
      <c r="I1614" s="2">
        <v>13993</v>
      </c>
      <c r="J1614" s="2">
        <v>4994</v>
      </c>
      <c r="K1614" s="110">
        <f t="shared" si="350"/>
        <v>0.3568927320803259</v>
      </c>
      <c r="L1614" s="44">
        <f t="shared" si="351"/>
        <v>0</v>
      </c>
      <c r="M1614" s="44">
        <f t="shared" si="352"/>
        <v>0</v>
      </c>
      <c r="N1614" s="44">
        <f t="shared" si="353"/>
        <v>0</v>
      </c>
      <c r="O1614" s="44">
        <f t="shared" si="354"/>
        <v>24.97</v>
      </c>
      <c r="P1614" s="2">
        <v>1858540</v>
      </c>
      <c r="Q1614" s="2">
        <v>52.420474609000003</v>
      </c>
      <c r="R1614" s="111">
        <v>0</v>
      </c>
      <c r="S1614" s="111">
        <v>0</v>
      </c>
      <c r="T1614" s="111">
        <v>0</v>
      </c>
      <c r="U1614" s="111">
        <v>1</v>
      </c>
      <c r="V1614" s="110">
        <f t="shared" si="355"/>
        <v>0.3568927320803259</v>
      </c>
      <c r="W1614" s="110">
        <v>0.48662499999999997</v>
      </c>
      <c r="X1614" s="110">
        <v>0.44540000000000002</v>
      </c>
      <c r="Y1614" s="110">
        <f t="shared" si="356"/>
        <v>0.44540000000000002</v>
      </c>
      <c r="Z1614" s="2" t="s">
        <v>532</v>
      </c>
      <c r="AA1614" s="2" t="s">
        <v>532</v>
      </c>
      <c r="AB1614" s="2" t="s">
        <v>532</v>
      </c>
      <c r="AC1614" s="110">
        <v>0.44540000000000002</v>
      </c>
      <c r="AD1614" s="44">
        <f t="shared" si="357"/>
        <v>0</v>
      </c>
      <c r="AE1614" s="44">
        <f t="shared" si="358"/>
        <v>0</v>
      </c>
      <c r="AF1614" s="44">
        <f t="shared" si="359"/>
        <v>0</v>
      </c>
      <c r="AG1614" s="44">
        <f t="shared" si="360"/>
        <v>97.425548880000008</v>
      </c>
      <c r="AH1614" s="44">
        <f t="shared" si="361"/>
        <v>97.425548880000008</v>
      </c>
      <c r="AI1614" s="44">
        <v>303.90305555600003</v>
      </c>
      <c r="AJ1614" s="111">
        <f t="shared" si="362"/>
        <v>0.32058101127597072</v>
      </c>
      <c r="AK1614" s="2">
        <f t="shared" si="363"/>
        <v>8323</v>
      </c>
    </row>
    <row r="1615" spans="1:37">
      <c r="A1615" s="2">
        <v>324</v>
      </c>
      <c r="B1615" s="2" t="s">
        <v>370</v>
      </c>
      <c r="C1615" s="2" t="s">
        <v>26</v>
      </c>
      <c r="D1615" s="2" t="s">
        <v>410</v>
      </c>
      <c r="E1615" s="2" t="s">
        <v>768</v>
      </c>
      <c r="F1615" s="2" t="s">
        <v>361</v>
      </c>
      <c r="G1615" s="2" t="s">
        <v>1073</v>
      </c>
      <c r="I1615" s="2">
        <v>3466</v>
      </c>
      <c r="J1615" s="194">
        <v>0</v>
      </c>
      <c r="K1615" s="110">
        <v>0</v>
      </c>
      <c r="L1615" s="44">
        <f t="shared" si="351"/>
        <v>0</v>
      </c>
      <c r="M1615" s="44">
        <f t="shared" si="352"/>
        <v>0</v>
      </c>
      <c r="N1615" s="44">
        <f t="shared" si="353"/>
        <v>0</v>
      </c>
      <c r="O1615" s="44">
        <f t="shared" si="354"/>
        <v>0</v>
      </c>
      <c r="P1615" s="2">
        <v>11311117</v>
      </c>
      <c r="Q1615" s="111">
        <v>0</v>
      </c>
      <c r="R1615" s="111">
        <v>0</v>
      </c>
      <c r="S1615" s="111">
        <v>0</v>
      </c>
      <c r="T1615" s="111">
        <v>0</v>
      </c>
      <c r="U1615" s="111">
        <v>1</v>
      </c>
      <c r="V1615" s="110">
        <v>0</v>
      </c>
      <c r="W1615" s="110">
        <v>0.49831249999999994</v>
      </c>
      <c r="X1615" s="110">
        <v>0.46856249999999999</v>
      </c>
      <c r="Y1615" s="110">
        <f t="shared" si="356"/>
        <v>0.46856249999999999</v>
      </c>
      <c r="Z1615" s="2" t="s">
        <v>532</v>
      </c>
      <c r="AA1615" s="2" t="s">
        <v>532</v>
      </c>
      <c r="AB1615" s="2" t="s">
        <v>532</v>
      </c>
      <c r="AC1615" s="110">
        <v>0.46856249999999999</v>
      </c>
      <c r="AD1615" s="44">
        <f t="shared" si="357"/>
        <v>0</v>
      </c>
      <c r="AE1615" s="44">
        <f t="shared" si="358"/>
        <v>0</v>
      </c>
      <c r="AF1615" s="44">
        <f t="shared" si="359"/>
        <v>0</v>
      </c>
      <c r="AG1615" s="44">
        <f t="shared" si="360"/>
        <v>0</v>
      </c>
      <c r="AH1615" s="44">
        <f t="shared" si="361"/>
        <v>0</v>
      </c>
      <c r="AI1615" s="44">
        <v>81.848055556000006</v>
      </c>
      <c r="AJ1615" s="111">
        <v>0</v>
      </c>
      <c r="AK1615" s="2">
        <f t="shared" ref="AK1615:AK1678" si="364">ROUND((O1615+N1615)/0.01,0)</f>
        <v>0</v>
      </c>
    </row>
    <row r="1616" spans="1:37">
      <c r="A1616" s="2">
        <v>324</v>
      </c>
      <c r="B1616" s="2" t="s">
        <v>370</v>
      </c>
      <c r="C1616" s="2" t="s">
        <v>26</v>
      </c>
      <c r="D1616" s="2" t="s">
        <v>410</v>
      </c>
      <c r="E1616" s="2" t="s">
        <v>768</v>
      </c>
      <c r="F1616" s="2" t="s">
        <v>361</v>
      </c>
      <c r="G1616" s="2" t="s">
        <v>718</v>
      </c>
      <c r="I1616" s="2">
        <v>3466</v>
      </c>
      <c r="J1616" s="194">
        <v>0</v>
      </c>
      <c r="K1616" s="110">
        <v>0</v>
      </c>
      <c r="L1616" s="44">
        <f t="shared" si="351"/>
        <v>0</v>
      </c>
      <c r="M1616" s="44">
        <f t="shared" si="352"/>
        <v>0</v>
      </c>
      <c r="N1616" s="44">
        <f t="shared" si="353"/>
        <v>0</v>
      </c>
      <c r="O1616" s="44">
        <f t="shared" si="354"/>
        <v>0</v>
      </c>
      <c r="P1616" s="2">
        <v>11311117</v>
      </c>
      <c r="Q1616" s="111">
        <v>0</v>
      </c>
      <c r="R1616" s="111">
        <v>0</v>
      </c>
      <c r="S1616" s="111">
        <v>0</v>
      </c>
      <c r="T1616" s="111">
        <v>0</v>
      </c>
      <c r="U1616" s="111">
        <v>1</v>
      </c>
      <c r="V1616" s="110">
        <v>0</v>
      </c>
      <c r="W1616" s="110">
        <v>0.49831249999999994</v>
      </c>
      <c r="X1616" s="110">
        <v>0.46856249999999999</v>
      </c>
      <c r="Y1616" s="110">
        <f t="shared" si="356"/>
        <v>0.46856249999999999</v>
      </c>
      <c r="Z1616" s="2" t="s">
        <v>532</v>
      </c>
      <c r="AA1616" s="2" t="s">
        <v>532</v>
      </c>
      <c r="AB1616" s="2" t="s">
        <v>532</v>
      </c>
      <c r="AC1616" s="110">
        <v>0.46856249999999999</v>
      </c>
      <c r="AD1616" s="44">
        <f t="shared" si="357"/>
        <v>0</v>
      </c>
      <c r="AE1616" s="44">
        <f t="shared" si="358"/>
        <v>0</v>
      </c>
      <c r="AF1616" s="44">
        <f t="shared" si="359"/>
        <v>0</v>
      </c>
      <c r="AG1616" s="44">
        <f t="shared" si="360"/>
        <v>0</v>
      </c>
      <c r="AH1616" s="44">
        <f t="shared" si="361"/>
        <v>0</v>
      </c>
      <c r="AI1616" s="44">
        <v>81.848055556000006</v>
      </c>
      <c r="AJ1616" s="111">
        <v>0</v>
      </c>
      <c r="AK1616" s="2">
        <f t="shared" si="364"/>
        <v>0</v>
      </c>
    </row>
    <row r="1617" spans="1:37">
      <c r="A1617" s="2">
        <v>324</v>
      </c>
      <c r="B1617" s="2" t="s">
        <v>370</v>
      </c>
      <c r="C1617" s="2" t="s">
        <v>26</v>
      </c>
      <c r="D1617" s="2" t="s">
        <v>410</v>
      </c>
      <c r="E1617" s="2" t="s">
        <v>768</v>
      </c>
      <c r="F1617" s="2" t="s">
        <v>361</v>
      </c>
      <c r="G1617" s="2" t="s">
        <v>1069</v>
      </c>
      <c r="I1617" s="2">
        <v>3466</v>
      </c>
      <c r="J1617" s="194">
        <v>0</v>
      </c>
      <c r="K1617" s="110">
        <v>0</v>
      </c>
      <c r="L1617" s="44">
        <f t="shared" si="351"/>
        <v>0</v>
      </c>
      <c r="M1617" s="44">
        <f t="shared" si="352"/>
        <v>0</v>
      </c>
      <c r="N1617" s="44">
        <f t="shared" si="353"/>
        <v>0</v>
      </c>
      <c r="O1617" s="44">
        <f t="shared" si="354"/>
        <v>0</v>
      </c>
      <c r="P1617" s="2">
        <v>11311117</v>
      </c>
      <c r="Q1617" s="111">
        <v>0</v>
      </c>
      <c r="R1617" s="111">
        <v>0</v>
      </c>
      <c r="S1617" s="111">
        <v>0</v>
      </c>
      <c r="T1617" s="111">
        <v>0</v>
      </c>
      <c r="U1617" s="111">
        <v>1</v>
      </c>
      <c r="V1617" s="110">
        <v>0</v>
      </c>
      <c r="W1617" s="110">
        <v>0.49831249999999994</v>
      </c>
      <c r="X1617" s="110">
        <v>0.46856249999999999</v>
      </c>
      <c r="Y1617" s="110">
        <f t="shared" si="356"/>
        <v>0.46856249999999999</v>
      </c>
      <c r="Z1617" s="2" t="s">
        <v>532</v>
      </c>
      <c r="AA1617" s="2" t="s">
        <v>532</v>
      </c>
      <c r="AB1617" s="2" t="s">
        <v>532</v>
      </c>
      <c r="AC1617" s="110">
        <v>0.46856249999999999</v>
      </c>
      <c r="AD1617" s="44">
        <f t="shared" si="357"/>
        <v>0</v>
      </c>
      <c r="AE1617" s="44">
        <f t="shared" si="358"/>
        <v>0</v>
      </c>
      <c r="AF1617" s="44">
        <f t="shared" si="359"/>
        <v>0</v>
      </c>
      <c r="AG1617" s="44">
        <f t="shared" si="360"/>
        <v>0</v>
      </c>
      <c r="AH1617" s="44">
        <f t="shared" si="361"/>
        <v>0</v>
      </c>
      <c r="AI1617" s="44">
        <v>81.848055556000006</v>
      </c>
      <c r="AJ1617" s="111">
        <v>0</v>
      </c>
      <c r="AK1617" s="2">
        <f t="shared" si="364"/>
        <v>0</v>
      </c>
    </row>
    <row r="1618" spans="1:37">
      <c r="A1618" s="2">
        <v>341</v>
      </c>
      <c r="B1618" s="2" t="s">
        <v>386</v>
      </c>
      <c r="C1618" s="2" t="s">
        <v>25</v>
      </c>
      <c r="D1618" s="2" t="s">
        <v>411</v>
      </c>
      <c r="E1618" s="2" t="s">
        <v>768</v>
      </c>
      <c r="F1618" s="2" t="s">
        <v>361</v>
      </c>
      <c r="G1618" s="2" t="s">
        <v>1073</v>
      </c>
      <c r="I1618" s="2">
        <v>34972</v>
      </c>
      <c r="J1618" s="194">
        <v>0</v>
      </c>
      <c r="K1618" s="110">
        <v>0</v>
      </c>
      <c r="L1618" s="44">
        <f t="shared" si="351"/>
        <v>0</v>
      </c>
      <c r="M1618" s="44">
        <f t="shared" si="352"/>
        <v>0</v>
      </c>
      <c r="N1618" s="44">
        <f t="shared" si="353"/>
        <v>0</v>
      </c>
      <c r="O1618" s="44">
        <f t="shared" si="354"/>
        <v>0</v>
      </c>
      <c r="P1618" s="2">
        <v>7153784</v>
      </c>
      <c r="Q1618" s="111">
        <v>0</v>
      </c>
      <c r="R1618" s="111">
        <v>0</v>
      </c>
      <c r="S1618" s="111">
        <v>0</v>
      </c>
      <c r="T1618" s="111">
        <v>0</v>
      </c>
      <c r="U1618" s="111">
        <v>1</v>
      </c>
      <c r="V1618" s="110">
        <v>0</v>
      </c>
      <c r="W1618" s="110">
        <v>0.36124999999999996</v>
      </c>
      <c r="X1618" s="110">
        <v>0.33697187499999998</v>
      </c>
      <c r="Y1618" s="110">
        <f t="shared" si="356"/>
        <v>0.33697187499999998</v>
      </c>
      <c r="Z1618" s="2" t="s">
        <v>532</v>
      </c>
      <c r="AA1618" s="2" t="s">
        <v>532</v>
      </c>
      <c r="AB1618" s="2" t="s">
        <v>532</v>
      </c>
      <c r="AC1618" s="110">
        <v>0.33697187499999998</v>
      </c>
      <c r="AD1618" s="44">
        <f t="shared" si="357"/>
        <v>0</v>
      </c>
      <c r="AE1618" s="44">
        <f t="shared" si="358"/>
        <v>0</v>
      </c>
      <c r="AF1618" s="44">
        <f t="shared" si="359"/>
        <v>0</v>
      </c>
      <c r="AG1618" s="44">
        <f t="shared" si="360"/>
        <v>0</v>
      </c>
      <c r="AH1618" s="44">
        <f t="shared" si="361"/>
        <v>0</v>
      </c>
      <c r="AI1618" s="44">
        <v>28.898055555999999</v>
      </c>
      <c r="AJ1618" s="111">
        <v>0</v>
      </c>
      <c r="AK1618" s="2">
        <f t="shared" si="364"/>
        <v>0</v>
      </c>
    </row>
    <row r="1619" spans="1:37">
      <c r="A1619" s="2">
        <v>341</v>
      </c>
      <c r="B1619" s="2" t="s">
        <v>386</v>
      </c>
      <c r="C1619" s="2" t="s">
        <v>25</v>
      </c>
      <c r="D1619" s="2" t="s">
        <v>411</v>
      </c>
      <c r="E1619" s="2" t="s">
        <v>768</v>
      </c>
      <c r="F1619" s="2" t="s">
        <v>361</v>
      </c>
      <c r="G1619" s="2" t="s">
        <v>718</v>
      </c>
      <c r="I1619" s="2">
        <v>34972</v>
      </c>
      <c r="J1619" s="194">
        <v>0</v>
      </c>
      <c r="K1619" s="110">
        <v>0</v>
      </c>
      <c r="L1619" s="44">
        <f t="shared" si="351"/>
        <v>0</v>
      </c>
      <c r="M1619" s="44">
        <f t="shared" si="352"/>
        <v>0</v>
      </c>
      <c r="N1619" s="44">
        <f t="shared" si="353"/>
        <v>0</v>
      </c>
      <c r="O1619" s="44">
        <f t="shared" si="354"/>
        <v>0</v>
      </c>
      <c r="P1619" s="2">
        <v>7153784</v>
      </c>
      <c r="Q1619" s="111">
        <v>0</v>
      </c>
      <c r="R1619" s="111">
        <v>0</v>
      </c>
      <c r="S1619" s="111">
        <v>0</v>
      </c>
      <c r="T1619" s="111">
        <v>0</v>
      </c>
      <c r="U1619" s="111">
        <v>1</v>
      </c>
      <c r="V1619" s="110">
        <v>0</v>
      </c>
      <c r="W1619" s="110">
        <v>0.36124999999999996</v>
      </c>
      <c r="X1619" s="110">
        <v>0.33697187499999998</v>
      </c>
      <c r="Y1619" s="110">
        <f t="shared" si="356"/>
        <v>0.33697187499999998</v>
      </c>
      <c r="Z1619" s="2" t="s">
        <v>532</v>
      </c>
      <c r="AA1619" s="2" t="s">
        <v>532</v>
      </c>
      <c r="AB1619" s="2" t="s">
        <v>532</v>
      </c>
      <c r="AC1619" s="110">
        <v>0.33697187499999998</v>
      </c>
      <c r="AD1619" s="44">
        <f t="shared" si="357"/>
        <v>0</v>
      </c>
      <c r="AE1619" s="44">
        <f t="shared" si="358"/>
        <v>0</v>
      </c>
      <c r="AF1619" s="44">
        <f t="shared" si="359"/>
        <v>0</v>
      </c>
      <c r="AG1619" s="44">
        <f t="shared" si="360"/>
        <v>0</v>
      </c>
      <c r="AH1619" s="44">
        <f t="shared" si="361"/>
        <v>0</v>
      </c>
      <c r="AI1619" s="44">
        <v>28.898055555999999</v>
      </c>
      <c r="AJ1619" s="111">
        <v>0</v>
      </c>
      <c r="AK1619" s="2">
        <f t="shared" si="364"/>
        <v>0</v>
      </c>
    </row>
    <row r="1620" spans="1:37">
      <c r="A1620" s="2">
        <v>341</v>
      </c>
      <c r="B1620" s="2" t="s">
        <v>386</v>
      </c>
      <c r="C1620" s="2" t="s">
        <v>25</v>
      </c>
      <c r="D1620" s="2" t="s">
        <v>411</v>
      </c>
      <c r="E1620" s="2" t="s">
        <v>768</v>
      </c>
      <c r="F1620" s="2" t="s">
        <v>361</v>
      </c>
      <c r="G1620" s="2" t="s">
        <v>1069</v>
      </c>
      <c r="I1620" s="2">
        <v>34972</v>
      </c>
      <c r="J1620" s="194">
        <v>0</v>
      </c>
      <c r="K1620" s="110">
        <v>0</v>
      </c>
      <c r="L1620" s="44">
        <f t="shared" si="351"/>
        <v>0</v>
      </c>
      <c r="M1620" s="44">
        <f t="shared" si="352"/>
        <v>0</v>
      </c>
      <c r="N1620" s="44">
        <f t="shared" si="353"/>
        <v>0</v>
      </c>
      <c r="O1620" s="44">
        <f t="shared" si="354"/>
        <v>0</v>
      </c>
      <c r="P1620" s="2">
        <v>7153784</v>
      </c>
      <c r="Q1620" s="111">
        <v>0</v>
      </c>
      <c r="R1620" s="111">
        <v>0</v>
      </c>
      <c r="S1620" s="111">
        <v>0</v>
      </c>
      <c r="T1620" s="111">
        <v>0</v>
      </c>
      <c r="U1620" s="111">
        <v>1</v>
      </c>
      <c r="V1620" s="110">
        <v>0</v>
      </c>
      <c r="W1620" s="110">
        <v>0.36124999999999996</v>
      </c>
      <c r="X1620" s="110">
        <v>0.33697187499999998</v>
      </c>
      <c r="Y1620" s="110">
        <f t="shared" si="356"/>
        <v>0.33697187499999998</v>
      </c>
      <c r="Z1620" s="2" t="s">
        <v>532</v>
      </c>
      <c r="AA1620" s="2" t="s">
        <v>532</v>
      </c>
      <c r="AB1620" s="2" t="s">
        <v>532</v>
      </c>
      <c r="AC1620" s="110">
        <v>0.33697187499999998</v>
      </c>
      <c r="AD1620" s="44">
        <f t="shared" si="357"/>
        <v>0</v>
      </c>
      <c r="AE1620" s="44">
        <f t="shared" si="358"/>
        <v>0</v>
      </c>
      <c r="AF1620" s="44">
        <f t="shared" si="359"/>
        <v>0</v>
      </c>
      <c r="AG1620" s="44">
        <f t="shared" si="360"/>
        <v>0</v>
      </c>
      <c r="AH1620" s="44">
        <f t="shared" si="361"/>
        <v>0</v>
      </c>
      <c r="AI1620" s="44">
        <v>28.898055555999999</v>
      </c>
      <c r="AJ1620" s="111">
        <v>0</v>
      </c>
      <c r="AK1620" s="2">
        <f t="shared" si="364"/>
        <v>0</v>
      </c>
    </row>
    <row r="1621" spans="1:37">
      <c r="A1621" s="2">
        <v>335</v>
      </c>
      <c r="B1621" s="2" t="s">
        <v>381</v>
      </c>
      <c r="C1621" s="2" t="s">
        <v>24</v>
      </c>
      <c r="D1621" s="2" t="s">
        <v>431</v>
      </c>
      <c r="E1621" s="2" t="s">
        <v>768</v>
      </c>
      <c r="F1621" s="2" t="s">
        <v>361</v>
      </c>
      <c r="G1621" s="2" t="s">
        <v>1073</v>
      </c>
      <c r="I1621" s="2">
        <v>55162</v>
      </c>
      <c r="J1621" s="194">
        <v>2</v>
      </c>
      <c r="K1621" s="110">
        <v>5.7011061520996725E-4</v>
      </c>
      <c r="L1621" s="44">
        <f t="shared" si="351"/>
        <v>0</v>
      </c>
      <c r="M1621" s="44">
        <f t="shared" si="352"/>
        <v>0</v>
      </c>
      <c r="N1621" s="44">
        <f t="shared" si="353"/>
        <v>6.1862745100000009E-3</v>
      </c>
      <c r="O1621" s="44">
        <f t="shared" si="354"/>
        <v>3.8137254899999998E-3</v>
      </c>
      <c r="P1621" s="2">
        <v>4190669</v>
      </c>
      <c r="Q1621" s="111">
        <v>7.3955827460358101E-2</v>
      </c>
      <c r="R1621" s="111">
        <v>0</v>
      </c>
      <c r="S1621" s="111">
        <v>0</v>
      </c>
      <c r="T1621" s="111">
        <v>0.61862745100000005</v>
      </c>
      <c r="U1621" s="111">
        <v>0.38137254900000001</v>
      </c>
      <c r="V1621" s="110">
        <v>5.7011061520996725E-4</v>
      </c>
      <c r="W1621" s="110">
        <v>0.28846875</v>
      </c>
      <c r="X1621" s="110">
        <v>0.24393753100000001</v>
      </c>
      <c r="Y1621" s="110">
        <f t="shared" si="356"/>
        <v>0.24393753063628126</v>
      </c>
      <c r="Z1621" s="2" t="s">
        <v>532</v>
      </c>
      <c r="AA1621" s="2" t="s">
        <v>532</v>
      </c>
      <c r="AB1621" s="2">
        <v>0.22500000000000001</v>
      </c>
      <c r="AC1621" s="110">
        <v>0.27465624999999999</v>
      </c>
      <c r="AD1621" s="44">
        <f t="shared" si="357"/>
        <v>0</v>
      </c>
      <c r="AE1621" s="44">
        <f t="shared" si="358"/>
        <v>0</v>
      </c>
      <c r="AF1621" s="44">
        <f t="shared" si="359"/>
        <v>1.2193147059210001E-2</v>
      </c>
      <c r="AG1621" s="44">
        <f t="shared" si="360"/>
        <v>9.1757806245282361E-3</v>
      </c>
      <c r="AH1621" s="44">
        <f t="shared" si="361"/>
        <v>2.1368927683738236E-2</v>
      </c>
      <c r="AI1621" s="44">
        <v>15.3</v>
      </c>
      <c r="AJ1621" s="111">
        <v>2.0256496307677868E-2</v>
      </c>
      <c r="AK1621" s="2">
        <f t="shared" si="364"/>
        <v>1</v>
      </c>
    </row>
    <row r="1622" spans="1:37">
      <c r="A1622" s="2">
        <v>335</v>
      </c>
      <c r="B1622" s="2" t="s">
        <v>381</v>
      </c>
      <c r="C1622" s="2" t="s">
        <v>24</v>
      </c>
      <c r="D1622" s="2" t="s">
        <v>431</v>
      </c>
      <c r="E1622" s="2" t="s">
        <v>768</v>
      </c>
      <c r="F1622" s="2" t="s">
        <v>361</v>
      </c>
      <c r="G1622" s="2" t="s">
        <v>718</v>
      </c>
      <c r="I1622" s="2">
        <v>55162</v>
      </c>
      <c r="J1622" s="194">
        <v>133</v>
      </c>
      <c r="K1622" s="110">
        <v>1.8772263196364851E-3</v>
      </c>
      <c r="L1622" s="44">
        <f t="shared" si="351"/>
        <v>0</v>
      </c>
      <c r="M1622" s="44">
        <f t="shared" si="352"/>
        <v>0</v>
      </c>
      <c r="N1622" s="44">
        <f t="shared" si="353"/>
        <v>0.41138725491500006</v>
      </c>
      <c r="O1622" s="44">
        <f t="shared" si="354"/>
        <v>0.25361274508499998</v>
      </c>
      <c r="P1622" s="2">
        <v>4190669</v>
      </c>
      <c r="Q1622" s="111">
        <v>0.27023805156879005</v>
      </c>
      <c r="R1622" s="111">
        <v>0</v>
      </c>
      <c r="S1622" s="111">
        <v>0</v>
      </c>
      <c r="T1622" s="111">
        <v>0.61862745100000005</v>
      </c>
      <c r="U1622" s="111">
        <v>0.38137254900000001</v>
      </c>
      <c r="V1622" s="110">
        <v>1.8772263196364851E-3</v>
      </c>
      <c r="W1622" s="110">
        <v>0.28846875</v>
      </c>
      <c r="X1622" s="110">
        <v>0.24393753100000001</v>
      </c>
      <c r="Y1622" s="110">
        <f t="shared" si="356"/>
        <v>0.24393753063628126</v>
      </c>
      <c r="Z1622" s="2" t="s">
        <v>532</v>
      </c>
      <c r="AA1622" s="2" t="s">
        <v>532</v>
      </c>
      <c r="AB1622" s="2">
        <v>0.22500000000000001</v>
      </c>
      <c r="AC1622" s="110">
        <v>0.27465624999999999</v>
      </c>
      <c r="AD1622" s="44">
        <f t="shared" si="357"/>
        <v>0</v>
      </c>
      <c r="AE1622" s="44">
        <f t="shared" si="358"/>
        <v>0</v>
      </c>
      <c r="AF1622" s="44">
        <f t="shared" si="359"/>
        <v>0.81084427943746518</v>
      </c>
      <c r="AG1622" s="44">
        <f t="shared" si="360"/>
        <v>0.61018941153112771</v>
      </c>
      <c r="AH1622" s="44">
        <f t="shared" si="361"/>
        <v>1.421033690968593</v>
      </c>
      <c r="AI1622" s="44">
        <v>15.3</v>
      </c>
      <c r="AJ1622" s="111">
        <v>7.4018184662073841E-2</v>
      </c>
      <c r="AK1622" s="2">
        <f t="shared" si="364"/>
        <v>67</v>
      </c>
    </row>
    <row r="1623" spans="1:37">
      <c r="A1623" s="2">
        <v>335</v>
      </c>
      <c r="B1623" s="2" t="s">
        <v>381</v>
      </c>
      <c r="C1623" s="2" t="s">
        <v>24</v>
      </c>
      <c r="D1623" s="2" t="s">
        <v>431</v>
      </c>
      <c r="E1623" s="2" t="s">
        <v>768</v>
      </c>
      <c r="F1623" s="2" t="s">
        <v>361</v>
      </c>
      <c r="G1623" s="2" t="s">
        <v>1069</v>
      </c>
      <c r="I1623" s="2">
        <v>55162</v>
      </c>
      <c r="J1623" s="194">
        <v>0</v>
      </c>
      <c r="K1623" s="110">
        <v>0</v>
      </c>
      <c r="L1623" s="44">
        <f t="shared" si="351"/>
        <v>0</v>
      </c>
      <c r="M1623" s="44">
        <f t="shared" si="352"/>
        <v>0</v>
      </c>
      <c r="N1623" s="44">
        <f t="shared" si="353"/>
        <v>0</v>
      </c>
      <c r="O1623" s="44">
        <f t="shared" si="354"/>
        <v>0</v>
      </c>
      <c r="P1623" s="2">
        <v>4190669</v>
      </c>
      <c r="Q1623" s="111">
        <v>0</v>
      </c>
      <c r="R1623" s="111">
        <v>0</v>
      </c>
      <c r="S1623" s="111">
        <v>0</v>
      </c>
      <c r="T1623" s="111">
        <v>0.61862745100000005</v>
      </c>
      <c r="U1623" s="111">
        <v>0.38137254900000001</v>
      </c>
      <c r="V1623" s="110">
        <v>0</v>
      </c>
      <c r="W1623" s="110">
        <v>0.28846875</v>
      </c>
      <c r="X1623" s="110">
        <v>0.24393753100000001</v>
      </c>
      <c r="Y1623" s="110">
        <f t="shared" si="356"/>
        <v>0.24393753063628126</v>
      </c>
      <c r="Z1623" s="2" t="s">
        <v>532</v>
      </c>
      <c r="AA1623" s="2" t="s">
        <v>532</v>
      </c>
      <c r="AB1623" s="2">
        <v>0.22500000000000001</v>
      </c>
      <c r="AC1623" s="110">
        <v>0.27465624999999999</v>
      </c>
      <c r="AD1623" s="44">
        <f t="shared" si="357"/>
        <v>0</v>
      </c>
      <c r="AE1623" s="44">
        <f t="shared" si="358"/>
        <v>0</v>
      </c>
      <c r="AF1623" s="44">
        <f t="shared" si="359"/>
        <v>0</v>
      </c>
      <c r="AG1623" s="44">
        <f t="shared" si="360"/>
        <v>0</v>
      </c>
      <c r="AH1623" s="44">
        <f t="shared" si="361"/>
        <v>0</v>
      </c>
      <c r="AI1623" s="44">
        <v>15.3</v>
      </c>
      <c r="AJ1623" s="111">
        <v>0</v>
      </c>
      <c r="AK1623" s="2">
        <f t="shared" si="364"/>
        <v>0</v>
      </c>
    </row>
    <row r="1624" spans="1:37">
      <c r="A1624" s="2">
        <v>344</v>
      </c>
      <c r="B1624" s="2" t="s">
        <v>388</v>
      </c>
      <c r="C1624" s="2" t="s">
        <v>23</v>
      </c>
      <c r="D1624" s="2" t="s">
        <v>412</v>
      </c>
      <c r="E1624" s="2" t="s">
        <v>768</v>
      </c>
      <c r="F1624" s="2" t="s">
        <v>361</v>
      </c>
      <c r="G1624" s="2" t="s">
        <v>1073</v>
      </c>
      <c r="I1624" s="2">
        <v>97932</v>
      </c>
      <c r="J1624" s="194">
        <v>0</v>
      </c>
      <c r="K1624" s="110">
        <v>0</v>
      </c>
      <c r="L1624" s="44">
        <f t="shared" si="351"/>
        <v>0</v>
      </c>
      <c r="M1624" s="44">
        <f t="shared" si="352"/>
        <v>0</v>
      </c>
      <c r="N1624" s="44">
        <f t="shared" si="353"/>
        <v>0</v>
      </c>
      <c r="O1624" s="44">
        <f t="shared" si="354"/>
        <v>0</v>
      </c>
      <c r="P1624" s="2">
        <v>848319</v>
      </c>
      <c r="Q1624" s="111">
        <v>0</v>
      </c>
      <c r="R1624" s="111">
        <v>0</v>
      </c>
      <c r="S1624" s="111">
        <v>0.38567774900000001</v>
      </c>
      <c r="T1624" s="111">
        <v>0.48343989799999998</v>
      </c>
      <c r="U1624" s="111">
        <v>0.13088235300000001</v>
      </c>
      <c r="V1624" s="110">
        <v>0</v>
      </c>
      <c r="W1624" s="110">
        <v>0.25393749999999998</v>
      </c>
      <c r="X1624" s="110">
        <v>0.231165181</v>
      </c>
      <c r="Y1624" s="110">
        <f t="shared" si="356"/>
        <v>0.20950352063993752</v>
      </c>
      <c r="Z1624" s="2" t="s">
        <v>532</v>
      </c>
      <c r="AA1624" s="2">
        <v>0.17499999999999999</v>
      </c>
      <c r="AB1624" s="2">
        <v>0.22500000000000001</v>
      </c>
      <c r="AC1624" s="110">
        <v>0.25393749999999998</v>
      </c>
      <c r="AD1624" s="44">
        <f t="shared" si="357"/>
        <v>0</v>
      </c>
      <c r="AE1624" s="44">
        <f t="shared" si="358"/>
        <v>0</v>
      </c>
      <c r="AF1624" s="44">
        <f t="shared" si="359"/>
        <v>0</v>
      </c>
      <c r="AG1624" s="44">
        <f t="shared" si="360"/>
        <v>0</v>
      </c>
      <c r="AH1624" s="44">
        <f t="shared" si="361"/>
        <v>0</v>
      </c>
      <c r="AI1624" s="44">
        <v>4.3988888890000002</v>
      </c>
      <c r="AJ1624" s="111">
        <v>0</v>
      </c>
      <c r="AK1624" s="2">
        <f t="shared" si="364"/>
        <v>0</v>
      </c>
    </row>
    <row r="1625" spans="1:37">
      <c r="A1625" s="2">
        <v>344</v>
      </c>
      <c r="B1625" s="2" t="s">
        <v>388</v>
      </c>
      <c r="C1625" s="2" t="s">
        <v>23</v>
      </c>
      <c r="D1625" s="2" t="s">
        <v>412</v>
      </c>
      <c r="E1625" s="2" t="s">
        <v>768</v>
      </c>
      <c r="F1625" s="2" t="s">
        <v>361</v>
      </c>
      <c r="G1625" s="2" t="s">
        <v>718</v>
      </c>
      <c r="I1625" s="2">
        <v>97932</v>
      </c>
      <c r="J1625" s="194">
        <v>0</v>
      </c>
      <c r="K1625" s="110">
        <v>0</v>
      </c>
      <c r="L1625" s="44">
        <f t="shared" si="351"/>
        <v>0</v>
      </c>
      <c r="M1625" s="44">
        <f t="shared" si="352"/>
        <v>0</v>
      </c>
      <c r="N1625" s="44">
        <f t="shared" si="353"/>
        <v>0</v>
      </c>
      <c r="O1625" s="44">
        <f t="shared" si="354"/>
        <v>0</v>
      </c>
      <c r="P1625" s="2">
        <v>848319</v>
      </c>
      <c r="Q1625" s="111">
        <v>0</v>
      </c>
      <c r="R1625" s="111">
        <v>0</v>
      </c>
      <c r="S1625" s="111">
        <v>0.38567774900000001</v>
      </c>
      <c r="T1625" s="111">
        <v>0.48343989799999998</v>
      </c>
      <c r="U1625" s="111">
        <v>0.13088235300000001</v>
      </c>
      <c r="V1625" s="110">
        <v>0</v>
      </c>
      <c r="W1625" s="110">
        <v>0.25393749999999998</v>
      </c>
      <c r="X1625" s="110">
        <v>0.231165181</v>
      </c>
      <c r="Y1625" s="110">
        <f t="shared" si="356"/>
        <v>0.20950352063993752</v>
      </c>
      <c r="Z1625" s="2" t="s">
        <v>532</v>
      </c>
      <c r="AA1625" s="2">
        <v>0.17499999999999999</v>
      </c>
      <c r="AB1625" s="2">
        <v>0.22500000000000001</v>
      </c>
      <c r="AC1625" s="110">
        <v>0.25393749999999998</v>
      </c>
      <c r="AD1625" s="44">
        <f t="shared" si="357"/>
        <v>0</v>
      </c>
      <c r="AE1625" s="44">
        <f t="shared" si="358"/>
        <v>0</v>
      </c>
      <c r="AF1625" s="44">
        <f t="shared" si="359"/>
        <v>0</v>
      </c>
      <c r="AG1625" s="44">
        <f t="shared" si="360"/>
        <v>0</v>
      </c>
      <c r="AH1625" s="44">
        <f t="shared" si="361"/>
        <v>0</v>
      </c>
      <c r="AI1625" s="44">
        <v>4.3988888890000002</v>
      </c>
      <c r="AJ1625" s="111">
        <v>0</v>
      </c>
      <c r="AK1625" s="2">
        <f t="shared" si="364"/>
        <v>0</v>
      </c>
    </row>
    <row r="1626" spans="1:37">
      <c r="A1626" s="2">
        <v>344</v>
      </c>
      <c r="B1626" s="2" t="s">
        <v>388</v>
      </c>
      <c r="C1626" s="2" t="s">
        <v>23</v>
      </c>
      <c r="D1626" s="2" t="s">
        <v>412</v>
      </c>
      <c r="E1626" s="2" t="s">
        <v>768</v>
      </c>
      <c r="F1626" s="2" t="s">
        <v>361</v>
      </c>
      <c r="G1626" s="2" t="s">
        <v>1069</v>
      </c>
      <c r="I1626" s="2">
        <v>97932</v>
      </c>
      <c r="J1626" s="194">
        <v>0</v>
      </c>
      <c r="K1626" s="110">
        <v>0</v>
      </c>
      <c r="L1626" s="44">
        <f t="shared" si="351"/>
        <v>0</v>
      </c>
      <c r="M1626" s="44">
        <f t="shared" si="352"/>
        <v>0</v>
      </c>
      <c r="N1626" s="44">
        <f t="shared" si="353"/>
        <v>0</v>
      </c>
      <c r="O1626" s="44">
        <f t="shared" si="354"/>
        <v>0</v>
      </c>
      <c r="P1626" s="2">
        <v>848319</v>
      </c>
      <c r="Q1626" s="111">
        <v>0</v>
      </c>
      <c r="R1626" s="111">
        <v>0</v>
      </c>
      <c r="S1626" s="111">
        <v>0.38567774900000001</v>
      </c>
      <c r="T1626" s="111">
        <v>0.48343989799999998</v>
      </c>
      <c r="U1626" s="111">
        <v>0.13088235300000001</v>
      </c>
      <c r="V1626" s="110">
        <v>0</v>
      </c>
      <c r="W1626" s="110">
        <v>0.25393749999999998</v>
      </c>
      <c r="X1626" s="110">
        <v>0.231165181</v>
      </c>
      <c r="Y1626" s="110">
        <f t="shared" si="356"/>
        <v>0.20950352063993752</v>
      </c>
      <c r="Z1626" s="2" t="s">
        <v>532</v>
      </c>
      <c r="AA1626" s="2">
        <v>0.17499999999999999</v>
      </c>
      <c r="AB1626" s="2">
        <v>0.22500000000000001</v>
      </c>
      <c r="AC1626" s="110">
        <v>0.25393749999999998</v>
      </c>
      <c r="AD1626" s="44">
        <f t="shared" si="357"/>
        <v>0</v>
      </c>
      <c r="AE1626" s="44">
        <f t="shared" si="358"/>
        <v>0</v>
      </c>
      <c r="AF1626" s="44">
        <f t="shared" si="359"/>
        <v>0</v>
      </c>
      <c r="AG1626" s="44">
        <f t="shared" si="360"/>
        <v>0</v>
      </c>
      <c r="AH1626" s="44">
        <f t="shared" si="361"/>
        <v>0</v>
      </c>
      <c r="AI1626" s="44">
        <v>4.3988888890000002</v>
      </c>
      <c r="AJ1626" s="111">
        <v>0</v>
      </c>
      <c r="AK1626" s="2">
        <f t="shared" si="364"/>
        <v>0</v>
      </c>
    </row>
    <row r="1627" spans="1:37">
      <c r="A1627" s="2">
        <v>327</v>
      </c>
      <c r="B1627" s="2" t="s">
        <v>373</v>
      </c>
      <c r="C1627" s="2" t="s">
        <v>21</v>
      </c>
      <c r="D1627" s="2" t="s">
        <v>415</v>
      </c>
      <c r="E1627" s="2" t="s">
        <v>768</v>
      </c>
      <c r="F1627" s="2" t="s">
        <v>361</v>
      </c>
      <c r="G1627" s="2" t="s">
        <v>1073</v>
      </c>
      <c r="I1627" s="2">
        <v>100315</v>
      </c>
      <c r="J1627" s="194">
        <v>0</v>
      </c>
      <c r="K1627" s="110">
        <v>0</v>
      </c>
      <c r="L1627" s="44">
        <f t="shared" si="351"/>
        <v>0</v>
      </c>
      <c r="M1627" s="44">
        <f t="shared" si="352"/>
        <v>0</v>
      </c>
      <c r="N1627" s="44">
        <f t="shared" si="353"/>
        <v>0</v>
      </c>
      <c r="O1627" s="44">
        <f t="shared" si="354"/>
        <v>0</v>
      </c>
      <c r="P1627" s="2">
        <v>5707251</v>
      </c>
      <c r="Q1627" s="111">
        <v>0</v>
      </c>
      <c r="R1627" s="111">
        <v>0</v>
      </c>
      <c r="S1627" s="111">
        <v>0</v>
      </c>
      <c r="T1627" s="111">
        <v>0</v>
      </c>
      <c r="U1627" s="111">
        <v>1</v>
      </c>
      <c r="V1627" s="110">
        <v>0</v>
      </c>
      <c r="W1627" s="110">
        <v>0.52540624999999996</v>
      </c>
      <c r="X1627" s="110">
        <v>0.47068749999999998</v>
      </c>
      <c r="Y1627" s="110">
        <f t="shared" si="356"/>
        <v>0.47068749999999998</v>
      </c>
      <c r="Z1627" s="2" t="s">
        <v>532</v>
      </c>
      <c r="AA1627" s="2" t="s">
        <v>532</v>
      </c>
      <c r="AB1627" s="2" t="s">
        <v>532</v>
      </c>
      <c r="AC1627" s="110">
        <v>0.47068749999999998</v>
      </c>
      <c r="AD1627" s="44">
        <f t="shared" si="357"/>
        <v>0</v>
      </c>
      <c r="AE1627" s="44">
        <f t="shared" si="358"/>
        <v>0</v>
      </c>
      <c r="AF1627" s="44">
        <f t="shared" si="359"/>
        <v>0</v>
      </c>
      <c r="AG1627" s="44">
        <f t="shared" si="360"/>
        <v>0</v>
      </c>
      <c r="AH1627" s="44">
        <f t="shared" si="361"/>
        <v>0</v>
      </c>
      <c r="AI1627" s="44">
        <v>31.153888889000001</v>
      </c>
      <c r="AJ1627" s="111">
        <v>0</v>
      </c>
      <c r="AK1627" s="2">
        <f t="shared" si="364"/>
        <v>0</v>
      </c>
    </row>
    <row r="1628" spans="1:37">
      <c r="A1628" s="2">
        <v>327</v>
      </c>
      <c r="B1628" s="2" t="s">
        <v>373</v>
      </c>
      <c r="C1628" s="2" t="s">
        <v>21</v>
      </c>
      <c r="D1628" s="2" t="s">
        <v>415</v>
      </c>
      <c r="E1628" s="2" t="s">
        <v>768</v>
      </c>
      <c r="F1628" s="2" t="s">
        <v>361</v>
      </c>
      <c r="G1628" s="2" t="s">
        <v>718</v>
      </c>
      <c r="I1628" s="2">
        <v>100315</v>
      </c>
      <c r="J1628" s="194">
        <v>0</v>
      </c>
      <c r="K1628" s="110">
        <v>0</v>
      </c>
      <c r="L1628" s="44">
        <f t="shared" si="351"/>
        <v>0</v>
      </c>
      <c r="M1628" s="44">
        <f t="shared" si="352"/>
        <v>0</v>
      </c>
      <c r="N1628" s="44">
        <f t="shared" si="353"/>
        <v>0</v>
      </c>
      <c r="O1628" s="44">
        <f t="shared" si="354"/>
        <v>0</v>
      </c>
      <c r="P1628" s="2">
        <v>5707251</v>
      </c>
      <c r="Q1628" s="111">
        <v>0</v>
      </c>
      <c r="R1628" s="111">
        <v>0</v>
      </c>
      <c r="S1628" s="111">
        <v>0</v>
      </c>
      <c r="T1628" s="111">
        <v>0</v>
      </c>
      <c r="U1628" s="111">
        <v>1</v>
      </c>
      <c r="V1628" s="110">
        <v>0</v>
      </c>
      <c r="W1628" s="110">
        <v>0.52540624999999996</v>
      </c>
      <c r="X1628" s="110">
        <v>0.47068749999999998</v>
      </c>
      <c r="Y1628" s="110">
        <f t="shared" si="356"/>
        <v>0.47068749999999998</v>
      </c>
      <c r="Z1628" s="2" t="s">
        <v>532</v>
      </c>
      <c r="AA1628" s="2" t="s">
        <v>532</v>
      </c>
      <c r="AB1628" s="2" t="s">
        <v>532</v>
      </c>
      <c r="AC1628" s="110">
        <v>0.47068749999999998</v>
      </c>
      <c r="AD1628" s="44">
        <f t="shared" si="357"/>
        <v>0</v>
      </c>
      <c r="AE1628" s="44">
        <f t="shared" si="358"/>
        <v>0</v>
      </c>
      <c r="AF1628" s="44">
        <f t="shared" si="359"/>
        <v>0</v>
      </c>
      <c r="AG1628" s="44">
        <f t="shared" si="360"/>
        <v>0</v>
      </c>
      <c r="AH1628" s="44">
        <f t="shared" si="361"/>
        <v>0</v>
      </c>
      <c r="AI1628" s="44">
        <v>31.153888889000001</v>
      </c>
      <c r="AJ1628" s="111">
        <v>0</v>
      </c>
      <c r="AK1628" s="2">
        <f t="shared" si="364"/>
        <v>0</v>
      </c>
    </row>
    <row r="1629" spans="1:37">
      <c r="A1629" s="2">
        <v>327</v>
      </c>
      <c r="B1629" s="2" t="s">
        <v>373</v>
      </c>
      <c r="C1629" s="2" t="s">
        <v>21</v>
      </c>
      <c r="D1629" s="2" t="s">
        <v>415</v>
      </c>
      <c r="E1629" s="2" t="s">
        <v>768</v>
      </c>
      <c r="F1629" s="2" t="s">
        <v>361</v>
      </c>
      <c r="G1629" s="2" t="s">
        <v>1069</v>
      </c>
      <c r="I1629" s="2">
        <v>100315</v>
      </c>
      <c r="J1629" s="194">
        <v>0</v>
      </c>
      <c r="K1629" s="110">
        <v>0</v>
      </c>
      <c r="L1629" s="44">
        <f t="shared" si="351"/>
        <v>0</v>
      </c>
      <c r="M1629" s="44">
        <f t="shared" si="352"/>
        <v>0</v>
      </c>
      <c r="N1629" s="44">
        <f t="shared" si="353"/>
        <v>0</v>
      </c>
      <c r="O1629" s="44">
        <f t="shared" si="354"/>
        <v>0</v>
      </c>
      <c r="P1629" s="2">
        <v>5707251</v>
      </c>
      <c r="Q1629" s="111">
        <v>0</v>
      </c>
      <c r="R1629" s="111">
        <v>0</v>
      </c>
      <c r="S1629" s="111">
        <v>0</v>
      </c>
      <c r="T1629" s="111">
        <v>0</v>
      </c>
      <c r="U1629" s="111">
        <v>1</v>
      </c>
      <c r="V1629" s="110">
        <v>0</v>
      </c>
      <c r="W1629" s="110">
        <v>0.52540624999999996</v>
      </c>
      <c r="X1629" s="110">
        <v>0.47068749999999998</v>
      </c>
      <c r="Y1629" s="110">
        <f t="shared" si="356"/>
        <v>0.47068749999999998</v>
      </c>
      <c r="Z1629" s="2" t="s">
        <v>532</v>
      </c>
      <c r="AA1629" s="2" t="s">
        <v>532</v>
      </c>
      <c r="AB1629" s="2" t="s">
        <v>532</v>
      </c>
      <c r="AC1629" s="110">
        <v>0.47068749999999998</v>
      </c>
      <c r="AD1629" s="44">
        <f t="shared" si="357"/>
        <v>0</v>
      </c>
      <c r="AE1629" s="44">
        <f t="shared" si="358"/>
        <v>0</v>
      </c>
      <c r="AF1629" s="44">
        <f t="shared" si="359"/>
        <v>0</v>
      </c>
      <c r="AG1629" s="44">
        <f t="shared" si="360"/>
        <v>0</v>
      </c>
      <c r="AH1629" s="44">
        <f t="shared" si="361"/>
        <v>0</v>
      </c>
      <c r="AI1629" s="44">
        <v>31.153888889000001</v>
      </c>
      <c r="AJ1629" s="111">
        <v>0</v>
      </c>
      <c r="AK1629" s="2">
        <f t="shared" si="364"/>
        <v>0</v>
      </c>
    </row>
    <row r="1630" spans="1:37">
      <c r="A1630" s="2">
        <v>333</v>
      </c>
      <c r="B1630" s="2" t="s">
        <v>379</v>
      </c>
      <c r="C1630" s="2" t="s">
        <v>20</v>
      </c>
      <c r="D1630" s="2" t="s">
        <v>416</v>
      </c>
      <c r="E1630" s="2" t="s">
        <v>768</v>
      </c>
      <c r="F1630" s="2" t="s">
        <v>361</v>
      </c>
      <c r="G1630" s="2" t="s">
        <v>1073</v>
      </c>
      <c r="I1630" s="2">
        <v>36215</v>
      </c>
      <c r="J1630" s="194">
        <v>5</v>
      </c>
      <c r="K1630" s="110">
        <v>6.5139622607800131E-4</v>
      </c>
      <c r="L1630" s="44">
        <f t="shared" si="351"/>
        <v>0</v>
      </c>
      <c r="M1630" s="44">
        <f t="shared" si="352"/>
        <v>0</v>
      </c>
      <c r="N1630" s="44">
        <f t="shared" si="353"/>
        <v>0</v>
      </c>
      <c r="O1630" s="44">
        <f t="shared" si="354"/>
        <v>2.5000000000000001E-2</v>
      </c>
      <c r="P1630" s="2">
        <v>1315944</v>
      </c>
      <c r="Q1630" s="111">
        <v>0.35927237105807436</v>
      </c>
      <c r="R1630" s="111">
        <v>0</v>
      </c>
      <c r="S1630" s="111">
        <v>0</v>
      </c>
      <c r="T1630" s="111">
        <v>0</v>
      </c>
      <c r="U1630" s="111">
        <v>1</v>
      </c>
      <c r="V1630" s="110">
        <v>6.5139622607800131E-4</v>
      </c>
      <c r="W1630" s="110">
        <v>0.48715624999999996</v>
      </c>
      <c r="X1630" s="110">
        <v>0.45756562499999998</v>
      </c>
      <c r="Y1630" s="110">
        <f t="shared" si="356"/>
        <v>0.45756562499999998</v>
      </c>
      <c r="Z1630" s="2" t="s">
        <v>532</v>
      </c>
      <c r="AA1630" s="2" t="s">
        <v>532</v>
      </c>
      <c r="AB1630" s="2" t="s">
        <v>532</v>
      </c>
      <c r="AC1630" s="110">
        <v>0.45756562499999998</v>
      </c>
      <c r="AD1630" s="44">
        <f t="shared" si="357"/>
        <v>0</v>
      </c>
      <c r="AE1630" s="44">
        <f t="shared" si="358"/>
        <v>0</v>
      </c>
      <c r="AF1630" s="44">
        <f t="shared" si="359"/>
        <v>0</v>
      </c>
      <c r="AG1630" s="44">
        <f t="shared" si="360"/>
        <v>0.10020687187500001</v>
      </c>
      <c r="AH1630" s="44">
        <f t="shared" si="361"/>
        <v>0.10020687187500001</v>
      </c>
      <c r="AI1630" s="44">
        <v>7.2988888889999997</v>
      </c>
      <c r="AJ1630" s="111">
        <v>6.4774560655686486E-2</v>
      </c>
      <c r="AK1630" s="2">
        <f t="shared" si="364"/>
        <v>3</v>
      </c>
    </row>
    <row r="1631" spans="1:37">
      <c r="A1631" s="2">
        <v>333</v>
      </c>
      <c r="B1631" s="2" t="s">
        <v>379</v>
      </c>
      <c r="C1631" s="2" t="s">
        <v>20</v>
      </c>
      <c r="D1631" s="2" t="s">
        <v>416</v>
      </c>
      <c r="E1631" s="2" t="s">
        <v>768</v>
      </c>
      <c r="F1631" s="2" t="s">
        <v>361</v>
      </c>
      <c r="G1631" s="2" t="s">
        <v>718</v>
      </c>
      <c r="I1631" s="2">
        <v>36215</v>
      </c>
      <c r="J1631" s="194">
        <v>31</v>
      </c>
      <c r="K1631" s="110">
        <v>3.4266700738879422E-4</v>
      </c>
      <c r="L1631" s="44">
        <f t="shared" si="351"/>
        <v>0</v>
      </c>
      <c r="M1631" s="44">
        <f t="shared" si="352"/>
        <v>0</v>
      </c>
      <c r="N1631" s="44">
        <f t="shared" si="353"/>
        <v>0</v>
      </c>
      <c r="O1631" s="44">
        <f t="shared" si="354"/>
        <v>0.155</v>
      </c>
      <c r="P1631" s="2">
        <v>1315944</v>
      </c>
      <c r="Q1631" s="111">
        <v>0.18899524329329614</v>
      </c>
      <c r="R1631" s="111">
        <v>0</v>
      </c>
      <c r="S1631" s="111">
        <v>0</v>
      </c>
      <c r="T1631" s="111">
        <v>0</v>
      </c>
      <c r="U1631" s="111">
        <v>1</v>
      </c>
      <c r="V1631" s="110">
        <v>3.4266700738879422E-4</v>
      </c>
      <c r="W1631" s="110">
        <v>0.48715624999999996</v>
      </c>
      <c r="X1631" s="110">
        <v>0.45756562499999998</v>
      </c>
      <c r="Y1631" s="110">
        <f t="shared" si="356"/>
        <v>0.45756562499999998</v>
      </c>
      <c r="Z1631" s="2" t="s">
        <v>532</v>
      </c>
      <c r="AA1631" s="2" t="s">
        <v>532</v>
      </c>
      <c r="AB1631" s="2" t="s">
        <v>532</v>
      </c>
      <c r="AC1631" s="110">
        <v>0.45756562499999998</v>
      </c>
      <c r="AD1631" s="44">
        <f t="shared" si="357"/>
        <v>0</v>
      </c>
      <c r="AE1631" s="44">
        <f t="shared" si="358"/>
        <v>0</v>
      </c>
      <c r="AF1631" s="44">
        <f t="shared" si="359"/>
        <v>0</v>
      </c>
      <c r="AG1631" s="44">
        <f t="shared" si="360"/>
        <v>0.62128260562499993</v>
      </c>
      <c r="AH1631" s="44">
        <f t="shared" si="361"/>
        <v>0.62128260562499993</v>
      </c>
      <c r="AI1631" s="44">
        <v>7.2988888889999997</v>
      </c>
      <c r="AJ1631" s="111">
        <v>3.4074659886270439E-2</v>
      </c>
      <c r="AK1631" s="2">
        <f t="shared" si="364"/>
        <v>16</v>
      </c>
    </row>
    <row r="1632" spans="1:37">
      <c r="A1632" s="2">
        <v>333</v>
      </c>
      <c r="B1632" s="2" t="s">
        <v>379</v>
      </c>
      <c r="C1632" s="2" t="s">
        <v>20</v>
      </c>
      <c r="D1632" s="2" t="s">
        <v>416</v>
      </c>
      <c r="E1632" s="2" t="s">
        <v>768</v>
      </c>
      <c r="F1632" s="2" t="s">
        <v>361</v>
      </c>
      <c r="G1632" s="2" t="s">
        <v>1069</v>
      </c>
      <c r="I1632" s="2">
        <v>36215</v>
      </c>
      <c r="J1632" s="194">
        <v>0</v>
      </c>
      <c r="K1632" s="110">
        <v>0</v>
      </c>
      <c r="L1632" s="44">
        <f t="shared" si="351"/>
        <v>0</v>
      </c>
      <c r="M1632" s="44">
        <f t="shared" si="352"/>
        <v>0</v>
      </c>
      <c r="N1632" s="44">
        <f t="shared" si="353"/>
        <v>0</v>
      </c>
      <c r="O1632" s="44">
        <f t="shared" si="354"/>
        <v>0</v>
      </c>
      <c r="P1632" s="2">
        <v>1315944</v>
      </c>
      <c r="Q1632" s="111">
        <v>0</v>
      </c>
      <c r="R1632" s="111">
        <v>0</v>
      </c>
      <c r="S1632" s="111">
        <v>0</v>
      </c>
      <c r="T1632" s="111">
        <v>0</v>
      </c>
      <c r="U1632" s="111">
        <v>1</v>
      </c>
      <c r="V1632" s="110">
        <v>0</v>
      </c>
      <c r="W1632" s="110">
        <v>0.48715624999999996</v>
      </c>
      <c r="X1632" s="110">
        <v>0.45756562499999998</v>
      </c>
      <c r="Y1632" s="110">
        <f t="shared" si="356"/>
        <v>0.45756562499999998</v>
      </c>
      <c r="Z1632" s="2" t="s">
        <v>532</v>
      </c>
      <c r="AA1632" s="2" t="s">
        <v>532</v>
      </c>
      <c r="AB1632" s="2" t="s">
        <v>532</v>
      </c>
      <c r="AC1632" s="110">
        <v>0.45756562499999998</v>
      </c>
      <c r="AD1632" s="44">
        <f t="shared" si="357"/>
        <v>0</v>
      </c>
      <c r="AE1632" s="44">
        <f t="shared" si="358"/>
        <v>0</v>
      </c>
      <c r="AF1632" s="44">
        <f t="shared" si="359"/>
        <v>0</v>
      </c>
      <c r="AG1632" s="44">
        <f t="shared" si="360"/>
        <v>0</v>
      </c>
      <c r="AH1632" s="44">
        <f t="shared" si="361"/>
        <v>0</v>
      </c>
      <c r="AI1632" s="44">
        <v>7.2988888889999997</v>
      </c>
      <c r="AJ1632" s="111">
        <v>0</v>
      </c>
      <c r="AK1632" s="2">
        <f t="shared" si="364"/>
        <v>0</v>
      </c>
    </row>
    <row r="1633" spans="1:37">
      <c r="A1633" s="2">
        <v>329</v>
      </c>
      <c r="B1633" s="2" t="s">
        <v>375</v>
      </c>
      <c r="C1633" s="2" t="s">
        <v>19</v>
      </c>
      <c r="D1633" s="2" t="s">
        <v>419</v>
      </c>
      <c r="E1633" s="2" t="s">
        <v>768</v>
      </c>
      <c r="F1633" s="2" t="s">
        <v>361</v>
      </c>
      <c r="G1633" s="2" t="s">
        <v>1073</v>
      </c>
      <c r="I1633" s="2">
        <v>78980</v>
      </c>
      <c r="J1633" s="194">
        <v>1158</v>
      </c>
      <c r="K1633" s="110">
        <v>2.1788042729595565E-2</v>
      </c>
      <c r="L1633" s="44">
        <f t="shared" si="351"/>
        <v>0</v>
      </c>
      <c r="M1633" s="44">
        <f t="shared" si="352"/>
        <v>0</v>
      </c>
      <c r="N1633" s="44">
        <f t="shared" si="353"/>
        <v>0</v>
      </c>
      <c r="O1633" s="44">
        <f t="shared" si="354"/>
        <v>5.79</v>
      </c>
      <c r="P1633" s="2">
        <v>5487308</v>
      </c>
      <c r="Q1633" s="111">
        <v>6.2404621849381252</v>
      </c>
      <c r="R1633" s="111">
        <v>0</v>
      </c>
      <c r="S1633" s="111">
        <v>0</v>
      </c>
      <c r="T1633" s="111">
        <v>0</v>
      </c>
      <c r="U1633" s="111">
        <v>1</v>
      </c>
      <c r="V1633" s="110">
        <v>2.1788042729595565E-2</v>
      </c>
      <c r="W1633" s="110">
        <v>0.48874999999999996</v>
      </c>
      <c r="X1633" s="110">
        <v>0.45432499999999998</v>
      </c>
      <c r="Y1633" s="110">
        <f t="shared" si="356"/>
        <v>0.45432499999999998</v>
      </c>
      <c r="Z1633" s="2" t="s">
        <v>532</v>
      </c>
      <c r="AA1633" s="2" t="s">
        <v>532</v>
      </c>
      <c r="AB1633" s="2" t="s">
        <v>532</v>
      </c>
      <c r="AC1633" s="110">
        <v>0.45432499999999998</v>
      </c>
      <c r="AD1633" s="44">
        <f t="shared" si="357"/>
        <v>0</v>
      </c>
      <c r="AE1633" s="44">
        <f t="shared" si="358"/>
        <v>0</v>
      </c>
      <c r="AF1633" s="44">
        <f t="shared" si="359"/>
        <v>0</v>
      </c>
      <c r="AG1633" s="44">
        <f t="shared" si="360"/>
        <v>23.043545729999998</v>
      </c>
      <c r="AH1633" s="44">
        <f t="shared" si="361"/>
        <v>23.043545729999998</v>
      </c>
      <c r="AI1633" s="44">
        <v>80.83</v>
      </c>
      <c r="AJ1633" s="111">
        <v>0.42364639454544667</v>
      </c>
      <c r="AK1633" s="2">
        <f t="shared" si="364"/>
        <v>579</v>
      </c>
    </row>
    <row r="1634" spans="1:37">
      <c r="A1634" s="2">
        <v>329</v>
      </c>
      <c r="B1634" s="2" t="s">
        <v>375</v>
      </c>
      <c r="C1634" s="2" t="s">
        <v>19</v>
      </c>
      <c r="D1634" s="2" t="s">
        <v>419</v>
      </c>
      <c r="E1634" s="2" t="s">
        <v>768</v>
      </c>
      <c r="F1634" s="2" t="s">
        <v>361</v>
      </c>
      <c r="G1634" s="2" t="s">
        <v>718</v>
      </c>
      <c r="I1634" s="2">
        <v>78980</v>
      </c>
      <c r="J1634" s="194">
        <v>1566</v>
      </c>
      <c r="K1634" s="110">
        <v>1.2701701509452292E-2</v>
      </c>
      <c r="L1634" s="44">
        <f t="shared" si="351"/>
        <v>0</v>
      </c>
      <c r="M1634" s="44">
        <f t="shared" si="352"/>
        <v>0</v>
      </c>
      <c r="N1634" s="44">
        <f t="shared" si="353"/>
        <v>0</v>
      </c>
      <c r="O1634" s="44">
        <f t="shared" si="354"/>
        <v>7.83</v>
      </c>
      <c r="P1634" s="2">
        <v>5487308</v>
      </c>
      <c r="Q1634" s="111">
        <v>3.637981113670226</v>
      </c>
      <c r="R1634" s="111">
        <v>0</v>
      </c>
      <c r="S1634" s="111">
        <v>0</v>
      </c>
      <c r="T1634" s="111">
        <v>0</v>
      </c>
      <c r="U1634" s="111">
        <v>1</v>
      </c>
      <c r="V1634" s="110">
        <v>1.2701701509452292E-2</v>
      </c>
      <c r="W1634" s="110">
        <v>0.48874999999999996</v>
      </c>
      <c r="X1634" s="110">
        <v>0.45432499999999998</v>
      </c>
      <c r="Y1634" s="110">
        <f t="shared" si="356"/>
        <v>0.45432499999999998</v>
      </c>
      <c r="Z1634" s="2" t="s">
        <v>532</v>
      </c>
      <c r="AA1634" s="2" t="s">
        <v>532</v>
      </c>
      <c r="AB1634" s="2" t="s">
        <v>532</v>
      </c>
      <c r="AC1634" s="110">
        <v>0.45432499999999998</v>
      </c>
      <c r="AD1634" s="44">
        <f t="shared" si="357"/>
        <v>0</v>
      </c>
      <c r="AE1634" s="44">
        <f t="shared" si="358"/>
        <v>0</v>
      </c>
      <c r="AF1634" s="44">
        <f t="shared" si="359"/>
        <v>0</v>
      </c>
      <c r="AG1634" s="44">
        <f t="shared" si="360"/>
        <v>31.162515210000002</v>
      </c>
      <c r="AH1634" s="44">
        <f t="shared" si="361"/>
        <v>31.162515210000002</v>
      </c>
      <c r="AI1634" s="44">
        <v>80.83</v>
      </c>
      <c r="AJ1634" s="111">
        <v>0.2469717044277068</v>
      </c>
      <c r="AK1634" s="2">
        <f t="shared" si="364"/>
        <v>783</v>
      </c>
    </row>
    <row r="1635" spans="1:37">
      <c r="A1635" s="2">
        <v>329</v>
      </c>
      <c r="B1635" s="2" t="s">
        <v>375</v>
      </c>
      <c r="C1635" s="2" t="s">
        <v>19</v>
      </c>
      <c r="D1635" s="2" t="s">
        <v>419</v>
      </c>
      <c r="E1635" s="2" t="s">
        <v>768</v>
      </c>
      <c r="F1635" s="2" t="s">
        <v>361</v>
      </c>
      <c r="G1635" s="2" t="s">
        <v>1069</v>
      </c>
      <c r="I1635" s="2">
        <v>78980</v>
      </c>
      <c r="J1635" s="194">
        <v>0</v>
      </c>
      <c r="K1635" s="110">
        <v>0</v>
      </c>
      <c r="L1635" s="44">
        <f t="shared" si="351"/>
        <v>0</v>
      </c>
      <c r="M1635" s="44">
        <f t="shared" si="352"/>
        <v>0</v>
      </c>
      <c r="N1635" s="44">
        <f t="shared" si="353"/>
        <v>0</v>
      </c>
      <c r="O1635" s="44">
        <f t="shared" si="354"/>
        <v>0</v>
      </c>
      <c r="P1635" s="2">
        <v>5487308</v>
      </c>
      <c r="Q1635" s="111">
        <v>0</v>
      </c>
      <c r="R1635" s="111">
        <v>0</v>
      </c>
      <c r="S1635" s="111">
        <v>0</v>
      </c>
      <c r="T1635" s="111">
        <v>0</v>
      </c>
      <c r="U1635" s="111">
        <v>1</v>
      </c>
      <c r="V1635" s="110">
        <v>0</v>
      </c>
      <c r="W1635" s="110">
        <v>0.48874999999999996</v>
      </c>
      <c r="X1635" s="110">
        <v>0.45432499999999998</v>
      </c>
      <c r="Y1635" s="110">
        <f t="shared" si="356"/>
        <v>0.45432499999999998</v>
      </c>
      <c r="Z1635" s="2" t="s">
        <v>532</v>
      </c>
      <c r="AA1635" s="2" t="s">
        <v>532</v>
      </c>
      <c r="AB1635" s="2" t="s">
        <v>532</v>
      </c>
      <c r="AC1635" s="110">
        <v>0.45432499999999998</v>
      </c>
      <c r="AD1635" s="44">
        <f t="shared" si="357"/>
        <v>0</v>
      </c>
      <c r="AE1635" s="44">
        <f t="shared" si="358"/>
        <v>0</v>
      </c>
      <c r="AF1635" s="44">
        <f t="shared" si="359"/>
        <v>0</v>
      </c>
      <c r="AG1635" s="44">
        <f t="shared" si="360"/>
        <v>0</v>
      </c>
      <c r="AH1635" s="44">
        <f t="shared" si="361"/>
        <v>0</v>
      </c>
      <c r="AI1635" s="44">
        <v>80.83</v>
      </c>
      <c r="AJ1635" s="111">
        <v>0</v>
      </c>
      <c r="AK1635" s="2">
        <f t="shared" si="364"/>
        <v>0</v>
      </c>
    </row>
    <row r="1636" spans="1:37">
      <c r="A1636" s="2">
        <v>323</v>
      </c>
      <c r="B1636" s="2" t="s">
        <v>369</v>
      </c>
      <c r="C1636" s="2" t="s">
        <v>18</v>
      </c>
      <c r="D1636" s="2" t="s">
        <v>420</v>
      </c>
      <c r="E1636" s="2" t="s">
        <v>768</v>
      </c>
      <c r="F1636" s="2" t="s">
        <v>361</v>
      </c>
      <c r="G1636" s="2" t="s">
        <v>1073</v>
      </c>
      <c r="I1636" s="2">
        <v>343339</v>
      </c>
      <c r="J1636" s="194">
        <v>111</v>
      </c>
      <c r="K1636" s="110">
        <v>9.6849608911724039E-4</v>
      </c>
      <c r="L1636" s="44">
        <f t="shared" si="351"/>
        <v>0</v>
      </c>
      <c r="M1636" s="44">
        <f t="shared" si="352"/>
        <v>0</v>
      </c>
      <c r="N1636" s="44">
        <f t="shared" si="353"/>
        <v>0</v>
      </c>
      <c r="O1636" s="44">
        <f t="shared" si="354"/>
        <v>0.55500000000000005</v>
      </c>
      <c r="P1636" s="2">
        <v>66759950</v>
      </c>
      <c r="Q1636" s="111">
        <v>9.1096272357762548E-2</v>
      </c>
      <c r="R1636" s="111">
        <v>0</v>
      </c>
      <c r="S1636" s="111">
        <v>0</v>
      </c>
      <c r="T1636" s="111">
        <v>0</v>
      </c>
      <c r="U1636" s="111">
        <v>1</v>
      </c>
      <c r="V1636" s="110">
        <v>9.6849608911724039E-4</v>
      </c>
      <c r="W1636" s="110">
        <v>0.482375</v>
      </c>
      <c r="X1636" s="110">
        <v>0.4175625</v>
      </c>
      <c r="Y1636" s="110">
        <f t="shared" si="356"/>
        <v>0.4175625</v>
      </c>
      <c r="Z1636" s="2" t="s">
        <v>532</v>
      </c>
      <c r="AA1636" s="2" t="s">
        <v>532</v>
      </c>
      <c r="AB1636" s="2" t="s">
        <v>532</v>
      </c>
      <c r="AC1636" s="110">
        <v>0.4175625</v>
      </c>
      <c r="AD1636" s="44">
        <f t="shared" si="357"/>
        <v>0</v>
      </c>
      <c r="AE1636" s="44">
        <f t="shared" si="358"/>
        <v>0</v>
      </c>
      <c r="AF1636" s="44">
        <f t="shared" si="359"/>
        <v>0</v>
      </c>
      <c r="AG1636" s="44">
        <f t="shared" si="360"/>
        <v>2.0301053625000005</v>
      </c>
      <c r="AH1636" s="44">
        <f t="shared" si="361"/>
        <v>2.0301053625000005</v>
      </c>
      <c r="AI1636" s="44">
        <v>442.37194444400001</v>
      </c>
      <c r="AJ1636" s="111">
        <v>1.3747667916495726E-2</v>
      </c>
      <c r="AK1636" s="2">
        <f t="shared" si="364"/>
        <v>56</v>
      </c>
    </row>
    <row r="1637" spans="1:37">
      <c r="A1637" s="2">
        <v>323</v>
      </c>
      <c r="B1637" s="2" t="s">
        <v>369</v>
      </c>
      <c r="C1637" s="2" t="s">
        <v>18</v>
      </c>
      <c r="D1637" s="2" t="s">
        <v>420</v>
      </c>
      <c r="E1637" s="2" t="s">
        <v>768</v>
      </c>
      <c r="F1637" s="2" t="s">
        <v>361</v>
      </c>
      <c r="G1637" s="2" t="s">
        <v>718</v>
      </c>
      <c r="I1637" s="2">
        <v>343339</v>
      </c>
      <c r="J1637" s="194">
        <v>550</v>
      </c>
      <c r="K1637" s="110">
        <v>9.5671485400311551E-4</v>
      </c>
      <c r="L1637" s="44">
        <f t="shared" si="351"/>
        <v>0</v>
      </c>
      <c r="M1637" s="44">
        <f t="shared" si="352"/>
        <v>0</v>
      </c>
      <c r="N1637" s="44">
        <f t="shared" si="353"/>
        <v>0</v>
      </c>
      <c r="O1637" s="44">
        <f t="shared" si="354"/>
        <v>2.75</v>
      </c>
      <c r="P1637" s="2">
        <v>66759950</v>
      </c>
      <c r="Q1637" s="111">
        <v>8.9988135097605504E-2</v>
      </c>
      <c r="R1637" s="111">
        <v>0</v>
      </c>
      <c r="S1637" s="111">
        <v>0</v>
      </c>
      <c r="T1637" s="111">
        <v>0</v>
      </c>
      <c r="U1637" s="111">
        <v>1</v>
      </c>
      <c r="V1637" s="110">
        <v>9.5671485400311551E-4</v>
      </c>
      <c r="W1637" s="110">
        <v>0.482375</v>
      </c>
      <c r="X1637" s="110">
        <v>0.4175625</v>
      </c>
      <c r="Y1637" s="110">
        <f t="shared" si="356"/>
        <v>0.4175625</v>
      </c>
      <c r="Z1637" s="2" t="s">
        <v>532</v>
      </c>
      <c r="AA1637" s="2" t="s">
        <v>532</v>
      </c>
      <c r="AB1637" s="2" t="s">
        <v>532</v>
      </c>
      <c r="AC1637" s="110">
        <v>0.4175625</v>
      </c>
      <c r="AD1637" s="44">
        <f t="shared" si="357"/>
        <v>0</v>
      </c>
      <c r="AE1637" s="44">
        <f t="shared" si="358"/>
        <v>0</v>
      </c>
      <c r="AF1637" s="44">
        <f t="shared" si="359"/>
        <v>0</v>
      </c>
      <c r="AG1637" s="44">
        <f t="shared" si="360"/>
        <v>10.059080625</v>
      </c>
      <c r="AH1637" s="44">
        <f t="shared" si="361"/>
        <v>10.059080625</v>
      </c>
      <c r="AI1637" s="44">
        <v>442.37194444400001</v>
      </c>
      <c r="AJ1637" s="111">
        <v>1.3580434914922352E-2</v>
      </c>
      <c r="AK1637" s="2">
        <f t="shared" si="364"/>
        <v>275</v>
      </c>
    </row>
    <row r="1638" spans="1:37">
      <c r="A1638" s="2">
        <v>323</v>
      </c>
      <c r="B1638" s="2" t="s">
        <v>369</v>
      </c>
      <c r="C1638" s="2" t="s">
        <v>18</v>
      </c>
      <c r="D1638" s="2" t="s">
        <v>420</v>
      </c>
      <c r="E1638" s="2" t="s">
        <v>768</v>
      </c>
      <c r="F1638" s="2" t="s">
        <v>361</v>
      </c>
      <c r="G1638" s="2" t="s">
        <v>1069</v>
      </c>
      <c r="I1638" s="2">
        <v>343339</v>
      </c>
      <c r="J1638" s="194">
        <v>0</v>
      </c>
      <c r="K1638" s="110">
        <v>0</v>
      </c>
      <c r="L1638" s="44">
        <f t="shared" si="351"/>
        <v>0</v>
      </c>
      <c r="M1638" s="44">
        <f t="shared" si="352"/>
        <v>0</v>
      </c>
      <c r="N1638" s="44">
        <f t="shared" si="353"/>
        <v>0</v>
      </c>
      <c r="O1638" s="44">
        <f t="shared" si="354"/>
        <v>0</v>
      </c>
      <c r="P1638" s="2">
        <v>66759950</v>
      </c>
      <c r="Q1638" s="111">
        <v>0</v>
      </c>
      <c r="R1638" s="111">
        <v>0</v>
      </c>
      <c r="S1638" s="111">
        <v>0</v>
      </c>
      <c r="T1638" s="111">
        <v>0</v>
      </c>
      <c r="U1638" s="111">
        <v>1</v>
      </c>
      <c r="V1638" s="110">
        <v>0</v>
      </c>
      <c r="W1638" s="110">
        <v>0.482375</v>
      </c>
      <c r="X1638" s="110">
        <v>0.4175625</v>
      </c>
      <c r="Y1638" s="110">
        <f t="shared" si="356"/>
        <v>0.4175625</v>
      </c>
      <c r="Z1638" s="2" t="s">
        <v>532</v>
      </c>
      <c r="AA1638" s="2" t="s">
        <v>532</v>
      </c>
      <c r="AB1638" s="2" t="s">
        <v>532</v>
      </c>
      <c r="AC1638" s="110">
        <v>0.4175625</v>
      </c>
      <c r="AD1638" s="44">
        <f t="shared" si="357"/>
        <v>0</v>
      </c>
      <c r="AE1638" s="44">
        <f t="shared" si="358"/>
        <v>0</v>
      </c>
      <c r="AF1638" s="44">
        <f t="shared" si="359"/>
        <v>0</v>
      </c>
      <c r="AG1638" s="44">
        <f t="shared" si="360"/>
        <v>0</v>
      </c>
      <c r="AH1638" s="44">
        <f t="shared" si="361"/>
        <v>0</v>
      </c>
      <c r="AI1638" s="44">
        <v>442.37194444400001</v>
      </c>
      <c r="AJ1638" s="111">
        <v>0</v>
      </c>
      <c r="AK1638" s="2">
        <f t="shared" si="364"/>
        <v>0</v>
      </c>
    </row>
    <row r="1639" spans="1:37">
      <c r="A1639" s="2">
        <v>326</v>
      </c>
      <c r="B1639" s="2" t="s">
        <v>372</v>
      </c>
      <c r="C1639" s="2" t="s">
        <v>17</v>
      </c>
      <c r="D1639" s="2" t="s">
        <v>414</v>
      </c>
      <c r="E1639" s="2" t="s">
        <v>768</v>
      </c>
      <c r="F1639" s="2" t="s">
        <v>361</v>
      </c>
      <c r="G1639" s="2" t="s">
        <v>1073</v>
      </c>
      <c r="I1639" s="2">
        <v>56303</v>
      </c>
      <c r="J1639" s="194">
        <v>216</v>
      </c>
      <c r="K1639" s="110">
        <v>2.1135242053636366E-3</v>
      </c>
      <c r="L1639" s="44">
        <f t="shared" si="351"/>
        <v>0</v>
      </c>
      <c r="M1639" s="44">
        <f t="shared" si="352"/>
        <v>0</v>
      </c>
      <c r="N1639" s="44">
        <f t="shared" si="353"/>
        <v>0</v>
      </c>
      <c r="O1639" s="44">
        <f t="shared" si="354"/>
        <v>1.08</v>
      </c>
      <c r="P1639" s="2">
        <v>82175684</v>
      </c>
      <c r="Q1639" s="111">
        <v>2.7704222109326701E-2</v>
      </c>
      <c r="R1639" s="111">
        <v>0</v>
      </c>
      <c r="S1639" s="111">
        <v>0</v>
      </c>
      <c r="T1639" s="111">
        <v>0</v>
      </c>
      <c r="U1639" s="111">
        <v>1</v>
      </c>
      <c r="V1639" s="110">
        <v>2.1135242053636366E-3</v>
      </c>
      <c r="W1639" s="110">
        <v>0.50787499999999997</v>
      </c>
      <c r="X1639" s="110">
        <v>0.43679374999999998</v>
      </c>
      <c r="Y1639" s="110">
        <f t="shared" si="356"/>
        <v>0.43679374999999998</v>
      </c>
      <c r="Z1639" s="2" t="s">
        <v>532</v>
      </c>
      <c r="AA1639" s="2" t="s">
        <v>532</v>
      </c>
      <c r="AB1639" s="2" t="s">
        <v>532</v>
      </c>
      <c r="AC1639" s="110">
        <v>0.43679374999999998</v>
      </c>
      <c r="AD1639" s="44">
        <f t="shared" si="357"/>
        <v>0</v>
      </c>
      <c r="AE1639" s="44">
        <f t="shared" si="358"/>
        <v>0</v>
      </c>
      <c r="AF1639" s="44">
        <f t="shared" si="359"/>
        <v>0</v>
      </c>
      <c r="AG1639" s="44">
        <f t="shared" si="360"/>
        <v>4.1324183100000003</v>
      </c>
      <c r="AH1639" s="44">
        <f t="shared" si="361"/>
        <v>4.1324183100000003</v>
      </c>
      <c r="AI1639" s="44">
        <v>517.37694444399995</v>
      </c>
      <c r="AJ1639" s="111">
        <v>4.4002992904301355E-3</v>
      </c>
      <c r="AK1639" s="2">
        <f t="shared" si="364"/>
        <v>108</v>
      </c>
    </row>
    <row r="1640" spans="1:37">
      <c r="A1640" s="2">
        <v>326</v>
      </c>
      <c r="B1640" s="2" t="s">
        <v>372</v>
      </c>
      <c r="C1640" s="2" t="s">
        <v>17</v>
      </c>
      <c r="D1640" s="2" t="s">
        <v>414</v>
      </c>
      <c r="E1640" s="2" t="s">
        <v>768</v>
      </c>
      <c r="F1640" s="2" t="s">
        <v>361</v>
      </c>
      <c r="G1640" s="2" t="s">
        <v>718</v>
      </c>
      <c r="I1640" s="2">
        <v>56303</v>
      </c>
      <c r="J1640" s="194">
        <v>0</v>
      </c>
      <c r="K1640" s="110">
        <v>1.7228610671795679E-3</v>
      </c>
      <c r="L1640" s="44">
        <f t="shared" si="351"/>
        <v>0</v>
      </c>
      <c r="M1640" s="44">
        <f t="shared" si="352"/>
        <v>0</v>
      </c>
      <c r="N1640" s="44">
        <f t="shared" si="353"/>
        <v>0</v>
      </c>
      <c r="O1640" s="44">
        <f t="shared" si="354"/>
        <v>0</v>
      </c>
      <c r="P1640" s="2">
        <v>82175684</v>
      </c>
      <c r="Q1640" s="111">
        <v>2.2583382554846227E-2</v>
      </c>
      <c r="R1640" s="111">
        <v>0</v>
      </c>
      <c r="S1640" s="111">
        <v>0</v>
      </c>
      <c r="T1640" s="111">
        <v>0</v>
      </c>
      <c r="U1640" s="111">
        <v>1</v>
      </c>
      <c r="V1640" s="110">
        <v>1.7228610671795679E-3</v>
      </c>
      <c r="W1640" s="110">
        <v>0.50787499999999997</v>
      </c>
      <c r="X1640" s="110">
        <v>0.43679374999999998</v>
      </c>
      <c r="Y1640" s="110">
        <f t="shared" si="356"/>
        <v>0.43679374999999998</v>
      </c>
      <c r="Z1640" s="2" t="s">
        <v>532</v>
      </c>
      <c r="AA1640" s="2" t="s">
        <v>532</v>
      </c>
      <c r="AB1640" s="2" t="s">
        <v>532</v>
      </c>
      <c r="AC1640" s="110">
        <v>0.43679374999999998</v>
      </c>
      <c r="AD1640" s="44">
        <f t="shared" si="357"/>
        <v>0</v>
      </c>
      <c r="AE1640" s="44">
        <f t="shared" si="358"/>
        <v>0</v>
      </c>
      <c r="AF1640" s="44">
        <f t="shared" si="359"/>
        <v>0</v>
      </c>
      <c r="AG1640" s="44">
        <f t="shared" si="360"/>
        <v>0</v>
      </c>
      <c r="AH1640" s="44">
        <f t="shared" si="361"/>
        <v>0</v>
      </c>
      <c r="AI1640" s="44">
        <v>517.37694444399995</v>
      </c>
      <c r="AJ1640" s="111">
        <v>3.5869493768658361E-3</v>
      </c>
      <c r="AK1640" s="2">
        <f t="shared" si="364"/>
        <v>0</v>
      </c>
    </row>
    <row r="1641" spans="1:37">
      <c r="A1641" s="2">
        <v>326</v>
      </c>
      <c r="B1641" s="2" t="s">
        <v>372</v>
      </c>
      <c r="C1641" s="2" t="s">
        <v>17</v>
      </c>
      <c r="D1641" s="2" t="s">
        <v>414</v>
      </c>
      <c r="E1641" s="2" t="s">
        <v>768</v>
      </c>
      <c r="F1641" s="2" t="s">
        <v>361</v>
      </c>
      <c r="G1641" s="2" t="s">
        <v>1069</v>
      </c>
      <c r="I1641" s="2">
        <v>56303</v>
      </c>
      <c r="J1641" s="194">
        <v>0</v>
      </c>
      <c r="K1641" s="110">
        <v>0</v>
      </c>
      <c r="L1641" s="44">
        <f t="shared" si="351"/>
        <v>0</v>
      </c>
      <c r="M1641" s="44">
        <f t="shared" si="352"/>
        <v>0</v>
      </c>
      <c r="N1641" s="44">
        <f t="shared" si="353"/>
        <v>0</v>
      </c>
      <c r="O1641" s="44">
        <f t="shared" si="354"/>
        <v>0</v>
      </c>
      <c r="P1641" s="2">
        <v>82175684</v>
      </c>
      <c r="Q1641" s="111">
        <v>0</v>
      </c>
      <c r="R1641" s="111">
        <v>0</v>
      </c>
      <c r="S1641" s="111">
        <v>0</v>
      </c>
      <c r="T1641" s="111">
        <v>0</v>
      </c>
      <c r="U1641" s="111">
        <v>1</v>
      </c>
      <c r="V1641" s="110">
        <v>0</v>
      </c>
      <c r="W1641" s="110">
        <v>0.50787499999999997</v>
      </c>
      <c r="X1641" s="110">
        <v>0.43679374999999998</v>
      </c>
      <c r="Y1641" s="110">
        <f t="shared" si="356"/>
        <v>0.43679374999999998</v>
      </c>
      <c r="Z1641" s="2" t="s">
        <v>532</v>
      </c>
      <c r="AA1641" s="2" t="s">
        <v>532</v>
      </c>
      <c r="AB1641" s="2" t="s">
        <v>532</v>
      </c>
      <c r="AC1641" s="110">
        <v>0.43679374999999998</v>
      </c>
      <c r="AD1641" s="44">
        <f t="shared" si="357"/>
        <v>0</v>
      </c>
      <c r="AE1641" s="44">
        <f t="shared" si="358"/>
        <v>0</v>
      </c>
      <c r="AF1641" s="44">
        <f t="shared" si="359"/>
        <v>0</v>
      </c>
      <c r="AG1641" s="44">
        <f t="shared" si="360"/>
        <v>0</v>
      </c>
      <c r="AH1641" s="44">
        <f t="shared" si="361"/>
        <v>0</v>
      </c>
      <c r="AI1641" s="44">
        <v>517.37694444399995</v>
      </c>
      <c r="AJ1641" s="111">
        <v>0</v>
      </c>
      <c r="AK1641" s="2">
        <f t="shared" si="364"/>
        <v>0</v>
      </c>
    </row>
    <row r="1642" spans="1:37">
      <c r="A1642" s="2">
        <v>338</v>
      </c>
      <c r="B1642" s="2" t="s">
        <v>384</v>
      </c>
      <c r="C1642" s="2" t="s">
        <v>16</v>
      </c>
      <c r="D1642" s="2" t="s">
        <v>417</v>
      </c>
      <c r="E1642" s="2" t="s">
        <v>768</v>
      </c>
      <c r="F1642" s="2" t="s">
        <v>361</v>
      </c>
      <c r="G1642" s="2" t="s">
        <v>1073</v>
      </c>
      <c r="I1642" s="2">
        <v>491647</v>
      </c>
      <c r="J1642" s="194">
        <v>1</v>
      </c>
      <c r="K1642" s="110">
        <v>7.9172402093610415E-7</v>
      </c>
      <c r="L1642" s="44">
        <f t="shared" si="351"/>
        <v>0</v>
      </c>
      <c r="M1642" s="44">
        <f t="shared" si="352"/>
        <v>0</v>
      </c>
      <c r="N1642" s="44">
        <f t="shared" si="353"/>
        <v>1.3444931150000002E-3</v>
      </c>
      <c r="O1642" s="44">
        <f t="shared" si="354"/>
        <v>3.6555068849999997E-3</v>
      </c>
      <c r="P1642" s="2">
        <v>10783748</v>
      </c>
      <c r="Q1642" s="111">
        <v>4.0477939872874302E-4</v>
      </c>
      <c r="R1642" s="111">
        <v>0</v>
      </c>
      <c r="S1642" s="111">
        <v>0</v>
      </c>
      <c r="T1642" s="111">
        <v>0.268898623</v>
      </c>
      <c r="U1642" s="111">
        <v>0.731101377</v>
      </c>
      <c r="V1642" s="110">
        <v>7.9172402093610415E-7</v>
      </c>
      <c r="W1642" s="110">
        <v>0.42287499999999995</v>
      </c>
      <c r="X1642" s="110">
        <v>0.298367981</v>
      </c>
      <c r="Y1642" s="110">
        <f t="shared" si="356"/>
        <v>0.29836798180253898</v>
      </c>
      <c r="Z1642" s="2" t="s">
        <v>532</v>
      </c>
      <c r="AA1642" s="2" t="s">
        <v>532</v>
      </c>
      <c r="AB1642" s="2">
        <v>0.22500000000000001</v>
      </c>
      <c r="AC1642" s="110">
        <v>0.32535267899999998</v>
      </c>
      <c r="AD1642" s="44">
        <f t="shared" si="357"/>
        <v>0</v>
      </c>
      <c r="AE1642" s="44">
        <f t="shared" si="358"/>
        <v>0</v>
      </c>
      <c r="AF1642" s="44">
        <f t="shared" si="359"/>
        <v>2.6499959296650004E-3</v>
      </c>
      <c r="AG1642" s="44">
        <f t="shared" si="360"/>
        <v>1.0418521673286206E-2</v>
      </c>
      <c r="AH1642" s="44">
        <f t="shared" si="361"/>
        <v>1.3068517602951206E-2</v>
      </c>
      <c r="AI1642" s="44">
        <v>53.363055555999999</v>
      </c>
      <c r="AJ1642" s="111">
        <v>8.1798895996529783E-5</v>
      </c>
      <c r="AK1642" s="2">
        <f t="shared" si="364"/>
        <v>1</v>
      </c>
    </row>
    <row r="1643" spans="1:37">
      <c r="A1643" s="2">
        <v>338</v>
      </c>
      <c r="B1643" s="2" t="s">
        <v>384</v>
      </c>
      <c r="C1643" s="2" t="s">
        <v>16</v>
      </c>
      <c r="D1643" s="2" t="s">
        <v>417</v>
      </c>
      <c r="E1643" s="2" t="s">
        <v>768</v>
      </c>
      <c r="F1643" s="2" t="s">
        <v>361</v>
      </c>
      <c r="G1643" s="2" t="s">
        <v>718</v>
      </c>
      <c r="I1643" s="2">
        <v>491647</v>
      </c>
      <c r="J1643" s="194">
        <v>0</v>
      </c>
      <c r="K1643" s="110">
        <v>1.2422556433352125E-6</v>
      </c>
      <c r="L1643" s="44">
        <f t="shared" si="351"/>
        <v>0</v>
      </c>
      <c r="M1643" s="44">
        <f t="shared" si="352"/>
        <v>0</v>
      </c>
      <c r="N1643" s="44">
        <f t="shared" si="353"/>
        <v>0</v>
      </c>
      <c r="O1643" s="44">
        <f t="shared" si="354"/>
        <v>0</v>
      </c>
      <c r="P1643" s="2">
        <v>10783748</v>
      </c>
      <c r="Q1643" s="111">
        <v>8.0709217913514035E-4</v>
      </c>
      <c r="R1643" s="111">
        <v>0</v>
      </c>
      <c r="S1643" s="111">
        <v>0</v>
      </c>
      <c r="T1643" s="111">
        <v>0.268898623</v>
      </c>
      <c r="U1643" s="111">
        <v>0.731101377</v>
      </c>
      <c r="V1643" s="110">
        <v>1.2422556433352125E-6</v>
      </c>
      <c r="W1643" s="110">
        <v>0.42287499999999995</v>
      </c>
      <c r="X1643" s="110">
        <v>0.298367981</v>
      </c>
      <c r="Y1643" s="110">
        <f t="shared" si="356"/>
        <v>0.29836798180253898</v>
      </c>
      <c r="Z1643" s="2" t="s">
        <v>532</v>
      </c>
      <c r="AA1643" s="2" t="s">
        <v>532</v>
      </c>
      <c r="AB1643" s="2">
        <v>0.22500000000000001</v>
      </c>
      <c r="AC1643" s="110">
        <v>0.32535267899999998</v>
      </c>
      <c r="AD1643" s="44">
        <f t="shared" si="357"/>
        <v>0</v>
      </c>
      <c r="AE1643" s="44">
        <f t="shared" si="358"/>
        <v>0</v>
      </c>
      <c r="AF1643" s="44">
        <f t="shared" si="359"/>
        <v>0</v>
      </c>
      <c r="AG1643" s="44">
        <f t="shared" si="360"/>
        <v>0</v>
      </c>
      <c r="AH1643" s="44">
        <f t="shared" si="361"/>
        <v>0</v>
      </c>
      <c r="AI1643" s="44">
        <v>53.363055555999999</v>
      </c>
      <c r="AJ1643" s="111">
        <v>1.6309933121109695E-4</v>
      </c>
      <c r="AK1643" s="2">
        <f t="shared" si="364"/>
        <v>0</v>
      </c>
    </row>
    <row r="1644" spans="1:37">
      <c r="A1644" s="2">
        <v>338</v>
      </c>
      <c r="B1644" s="2" t="s">
        <v>384</v>
      </c>
      <c r="C1644" s="2" t="s">
        <v>16</v>
      </c>
      <c r="D1644" s="2" t="s">
        <v>417</v>
      </c>
      <c r="E1644" s="2" t="s">
        <v>768</v>
      </c>
      <c r="F1644" s="2" t="s">
        <v>361</v>
      </c>
      <c r="G1644" s="2" t="s">
        <v>1069</v>
      </c>
      <c r="I1644" s="2">
        <v>491647</v>
      </c>
      <c r="J1644" s="194">
        <v>0</v>
      </c>
      <c r="K1644" s="110">
        <v>0</v>
      </c>
      <c r="L1644" s="44">
        <f t="shared" si="351"/>
        <v>0</v>
      </c>
      <c r="M1644" s="44">
        <f t="shared" si="352"/>
        <v>0</v>
      </c>
      <c r="N1644" s="44">
        <f t="shared" si="353"/>
        <v>0</v>
      </c>
      <c r="O1644" s="44">
        <f t="shared" si="354"/>
        <v>0</v>
      </c>
      <c r="P1644" s="2">
        <v>10783748</v>
      </c>
      <c r="Q1644" s="111">
        <v>0</v>
      </c>
      <c r="R1644" s="111">
        <v>0</v>
      </c>
      <c r="S1644" s="111">
        <v>0</v>
      </c>
      <c r="T1644" s="111">
        <v>0.268898623</v>
      </c>
      <c r="U1644" s="111">
        <v>0.731101377</v>
      </c>
      <c r="V1644" s="110">
        <v>0</v>
      </c>
      <c r="W1644" s="110">
        <v>0.42287499999999995</v>
      </c>
      <c r="X1644" s="110">
        <v>0.298367981</v>
      </c>
      <c r="Y1644" s="110">
        <f t="shared" si="356"/>
        <v>0.29836798180253898</v>
      </c>
      <c r="Z1644" s="2" t="s">
        <v>532</v>
      </c>
      <c r="AA1644" s="2" t="s">
        <v>532</v>
      </c>
      <c r="AB1644" s="2">
        <v>0.22500000000000001</v>
      </c>
      <c r="AC1644" s="110">
        <v>0.32535267899999998</v>
      </c>
      <c r="AD1644" s="44">
        <f t="shared" si="357"/>
        <v>0</v>
      </c>
      <c r="AE1644" s="44">
        <f t="shared" si="358"/>
        <v>0</v>
      </c>
      <c r="AF1644" s="44">
        <f t="shared" si="359"/>
        <v>0</v>
      </c>
      <c r="AG1644" s="44">
        <f t="shared" si="360"/>
        <v>0</v>
      </c>
      <c r="AH1644" s="44">
        <f t="shared" si="361"/>
        <v>0</v>
      </c>
      <c r="AI1644" s="44">
        <v>53.363055555999999</v>
      </c>
      <c r="AJ1644" s="111">
        <v>0</v>
      </c>
      <c r="AK1644" s="2">
        <f t="shared" si="364"/>
        <v>0</v>
      </c>
    </row>
    <row r="1645" spans="1:37">
      <c r="A1645" s="2">
        <v>319</v>
      </c>
      <c r="B1645" s="2" t="s">
        <v>367</v>
      </c>
      <c r="C1645" s="2" t="s">
        <v>14</v>
      </c>
      <c r="D1645" s="2" t="s">
        <v>433</v>
      </c>
      <c r="E1645" s="2" t="s">
        <v>768</v>
      </c>
      <c r="F1645" s="2" t="s">
        <v>361</v>
      </c>
      <c r="G1645" s="2" t="s">
        <v>1073</v>
      </c>
      <c r="I1645" s="2">
        <v>426612</v>
      </c>
      <c r="J1645" s="194">
        <v>0</v>
      </c>
      <c r="K1645" s="110">
        <v>1.4073972033636239E-4</v>
      </c>
      <c r="L1645" s="44">
        <f t="shared" si="351"/>
        <v>0</v>
      </c>
      <c r="M1645" s="44">
        <f t="shared" si="352"/>
        <v>0</v>
      </c>
      <c r="N1645" s="44">
        <f t="shared" si="353"/>
        <v>0</v>
      </c>
      <c r="O1645" s="44">
        <f t="shared" si="354"/>
        <v>0</v>
      </c>
      <c r="P1645" s="2">
        <v>4724720</v>
      </c>
      <c r="Q1645" s="111">
        <v>0.29333129576021261</v>
      </c>
      <c r="R1645" s="111">
        <v>0</v>
      </c>
      <c r="S1645" s="111">
        <v>0</v>
      </c>
      <c r="T1645" s="111">
        <v>0</v>
      </c>
      <c r="U1645" s="111">
        <v>1</v>
      </c>
      <c r="V1645" s="110">
        <v>1.4073972033636239E-4</v>
      </c>
      <c r="W1645" s="110">
        <v>0.55781249999999993</v>
      </c>
      <c r="X1645" s="110">
        <v>0.52700000000000002</v>
      </c>
      <c r="Y1645" s="110">
        <f t="shared" si="356"/>
        <v>0.52700000000000002</v>
      </c>
      <c r="Z1645" s="2" t="s">
        <v>532</v>
      </c>
      <c r="AA1645" s="2" t="s">
        <v>532</v>
      </c>
      <c r="AB1645" s="2" t="s">
        <v>532</v>
      </c>
      <c r="AC1645" s="110">
        <v>0.52700000000000002</v>
      </c>
      <c r="AD1645" s="44">
        <f t="shared" si="357"/>
        <v>0</v>
      </c>
      <c r="AE1645" s="44">
        <f t="shared" si="358"/>
        <v>0</v>
      </c>
      <c r="AF1645" s="44">
        <f t="shared" si="359"/>
        <v>0</v>
      </c>
      <c r="AG1645" s="44">
        <f t="shared" si="360"/>
        <v>0</v>
      </c>
      <c r="AH1645" s="44">
        <f t="shared" si="361"/>
        <v>0</v>
      </c>
      <c r="AI1645" s="44">
        <v>25.573888888999999</v>
      </c>
      <c r="AJ1645" s="111">
        <v>5.4192314892722762E-2</v>
      </c>
      <c r="AK1645" s="2">
        <f t="shared" si="364"/>
        <v>0</v>
      </c>
    </row>
    <row r="1646" spans="1:37">
      <c r="A1646" s="2">
        <v>319</v>
      </c>
      <c r="B1646" s="2" t="s">
        <v>367</v>
      </c>
      <c r="C1646" s="2" t="s">
        <v>14</v>
      </c>
      <c r="D1646" s="2" t="s">
        <v>433</v>
      </c>
      <c r="E1646" s="2" t="s">
        <v>768</v>
      </c>
      <c r="F1646" s="2" t="s">
        <v>361</v>
      </c>
      <c r="G1646" s="2" t="s">
        <v>718</v>
      </c>
      <c r="I1646" s="2">
        <v>426612</v>
      </c>
      <c r="J1646" s="194">
        <v>150</v>
      </c>
      <c r="K1646" s="110">
        <v>2.1086782938094511E-4</v>
      </c>
      <c r="L1646" s="44">
        <f t="shared" si="351"/>
        <v>0</v>
      </c>
      <c r="M1646" s="44">
        <f t="shared" si="352"/>
        <v>0</v>
      </c>
      <c r="N1646" s="44">
        <f t="shared" si="353"/>
        <v>0</v>
      </c>
      <c r="O1646" s="44">
        <f t="shared" si="354"/>
        <v>0.75</v>
      </c>
      <c r="P1646" s="2">
        <v>4724720</v>
      </c>
      <c r="Q1646" s="111">
        <v>0.43949308325060704</v>
      </c>
      <c r="R1646" s="111">
        <v>0</v>
      </c>
      <c r="S1646" s="111">
        <v>0</v>
      </c>
      <c r="T1646" s="111">
        <v>0</v>
      </c>
      <c r="U1646" s="111">
        <v>1</v>
      </c>
      <c r="V1646" s="110">
        <v>2.1086782938094511E-4</v>
      </c>
      <c r="W1646" s="110">
        <v>0.55781249999999993</v>
      </c>
      <c r="X1646" s="110">
        <v>0.52700000000000002</v>
      </c>
      <c r="Y1646" s="110">
        <f t="shared" si="356"/>
        <v>0.52700000000000002</v>
      </c>
      <c r="Z1646" s="2" t="s">
        <v>532</v>
      </c>
      <c r="AA1646" s="2" t="s">
        <v>532</v>
      </c>
      <c r="AB1646" s="2" t="s">
        <v>532</v>
      </c>
      <c r="AC1646" s="110">
        <v>0.52700000000000002</v>
      </c>
      <c r="AD1646" s="44">
        <f t="shared" si="357"/>
        <v>0</v>
      </c>
      <c r="AE1646" s="44">
        <f t="shared" si="358"/>
        <v>0</v>
      </c>
      <c r="AF1646" s="44">
        <f t="shared" si="359"/>
        <v>0</v>
      </c>
      <c r="AG1646" s="44">
        <f t="shared" si="360"/>
        <v>3.4623900000000001</v>
      </c>
      <c r="AH1646" s="44">
        <f t="shared" si="361"/>
        <v>3.4623900000000001</v>
      </c>
      <c r="AI1646" s="44">
        <v>25.573888888999999</v>
      </c>
      <c r="AJ1646" s="111">
        <v>8.1195385234857934E-2</v>
      </c>
      <c r="AK1646" s="2">
        <f t="shared" si="364"/>
        <v>75</v>
      </c>
    </row>
    <row r="1647" spans="1:37">
      <c r="A1647" s="2">
        <v>319</v>
      </c>
      <c r="B1647" s="2" t="s">
        <v>367</v>
      </c>
      <c r="C1647" s="2" t="s">
        <v>14</v>
      </c>
      <c r="D1647" s="2" t="s">
        <v>433</v>
      </c>
      <c r="E1647" s="2" t="s">
        <v>768</v>
      </c>
      <c r="F1647" s="2" t="s">
        <v>361</v>
      </c>
      <c r="G1647" s="2" t="s">
        <v>1069</v>
      </c>
      <c r="I1647" s="2">
        <v>426612</v>
      </c>
      <c r="J1647" s="194">
        <v>0</v>
      </c>
      <c r="K1647" s="110">
        <v>0</v>
      </c>
      <c r="L1647" s="44">
        <f t="shared" si="351"/>
        <v>0</v>
      </c>
      <c r="M1647" s="44">
        <f t="shared" si="352"/>
        <v>0</v>
      </c>
      <c r="N1647" s="44">
        <f t="shared" si="353"/>
        <v>0</v>
      </c>
      <c r="O1647" s="44">
        <f t="shared" si="354"/>
        <v>0</v>
      </c>
      <c r="P1647" s="2">
        <v>4724720</v>
      </c>
      <c r="Q1647" s="111">
        <v>0</v>
      </c>
      <c r="R1647" s="111">
        <v>0</v>
      </c>
      <c r="S1647" s="111">
        <v>0</v>
      </c>
      <c r="T1647" s="111">
        <v>0</v>
      </c>
      <c r="U1647" s="111">
        <v>1</v>
      </c>
      <c r="V1647" s="110">
        <v>0</v>
      </c>
      <c r="W1647" s="110">
        <v>0.55781249999999993</v>
      </c>
      <c r="X1647" s="110">
        <v>0.52700000000000002</v>
      </c>
      <c r="Y1647" s="110">
        <f t="shared" si="356"/>
        <v>0.52700000000000002</v>
      </c>
      <c r="Z1647" s="2" t="s">
        <v>532</v>
      </c>
      <c r="AA1647" s="2" t="s">
        <v>532</v>
      </c>
      <c r="AB1647" s="2" t="s">
        <v>532</v>
      </c>
      <c r="AC1647" s="110">
        <v>0.52700000000000002</v>
      </c>
      <c r="AD1647" s="44">
        <f t="shared" si="357"/>
        <v>0</v>
      </c>
      <c r="AE1647" s="44">
        <f t="shared" si="358"/>
        <v>0</v>
      </c>
      <c r="AF1647" s="44">
        <f t="shared" si="359"/>
        <v>0</v>
      </c>
      <c r="AG1647" s="44">
        <f t="shared" si="360"/>
        <v>0</v>
      </c>
      <c r="AH1647" s="44">
        <f t="shared" si="361"/>
        <v>0</v>
      </c>
      <c r="AI1647" s="44">
        <v>25.573888888999999</v>
      </c>
      <c r="AJ1647" s="111">
        <v>0</v>
      </c>
      <c r="AK1647" s="2">
        <f t="shared" si="364"/>
        <v>0</v>
      </c>
    </row>
    <row r="1648" spans="1:37">
      <c r="A1648" s="2">
        <v>334</v>
      </c>
      <c r="B1648" s="2" t="s">
        <v>380</v>
      </c>
      <c r="C1648" s="2" t="s">
        <v>13</v>
      </c>
      <c r="D1648" s="2" t="s">
        <v>435</v>
      </c>
      <c r="E1648" s="2" t="s">
        <v>768</v>
      </c>
      <c r="F1648" s="2" t="s">
        <v>361</v>
      </c>
      <c r="G1648" s="2" t="s">
        <v>1073</v>
      </c>
      <c r="I1648" s="2">
        <v>537044</v>
      </c>
      <c r="J1648" s="194">
        <v>14</v>
      </c>
      <c r="K1648" s="110">
        <v>1.9959126514905261E-4</v>
      </c>
      <c r="L1648" s="44">
        <f t="shared" si="351"/>
        <v>0</v>
      </c>
      <c r="M1648" s="44">
        <f t="shared" si="352"/>
        <v>8.3850267199999991E-3</v>
      </c>
      <c r="N1648" s="44">
        <f t="shared" si="353"/>
        <v>2.2459893049999999E-2</v>
      </c>
      <c r="O1648" s="44">
        <f t="shared" si="354"/>
        <v>3.9155080229999993E-2</v>
      </c>
      <c r="P1648" s="2">
        <v>60665551</v>
      </c>
      <c r="Q1648" s="111">
        <v>1.4552376777631682E-2</v>
      </c>
      <c r="R1648" s="111">
        <v>0</v>
      </c>
      <c r="S1648" s="111">
        <v>0.11978609599999999</v>
      </c>
      <c r="T1648" s="111">
        <v>0.32085561499999998</v>
      </c>
      <c r="U1648" s="111">
        <v>0.55935828899999995</v>
      </c>
      <c r="V1648" s="110">
        <v>1.9959126514905261E-4</v>
      </c>
      <c r="W1648" s="110">
        <v>0.34</v>
      </c>
      <c r="X1648" s="110">
        <v>0.267021112</v>
      </c>
      <c r="Y1648" s="110">
        <f t="shared" si="356"/>
        <v>0.25599826206012499</v>
      </c>
      <c r="Z1648" s="2" t="s">
        <v>532</v>
      </c>
      <c r="AA1648" s="2">
        <v>0.17499999999999999</v>
      </c>
      <c r="AB1648" s="2">
        <v>0.22500000000000001</v>
      </c>
      <c r="AC1648" s="110">
        <v>0.29112500000000002</v>
      </c>
      <c r="AD1648" s="44">
        <f t="shared" si="357"/>
        <v>0</v>
      </c>
      <c r="AE1648" s="44">
        <f t="shared" si="358"/>
        <v>1.2854245961759997E-2</v>
      </c>
      <c r="AF1648" s="44">
        <f t="shared" si="359"/>
        <v>4.4268449201550007E-2</v>
      </c>
      <c r="AG1648" s="44">
        <f t="shared" si="360"/>
        <v>9.9855439131958629E-2</v>
      </c>
      <c r="AH1648" s="44">
        <f t="shared" si="361"/>
        <v>0.14412388833350864</v>
      </c>
      <c r="AI1648" s="44">
        <v>286.02694444399998</v>
      </c>
      <c r="AJ1648" s="111">
        <v>3.0865202482610013E-3</v>
      </c>
      <c r="AK1648" s="2">
        <f t="shared" si="364"/>
        <v>6</v>
      </c>
    </row>
    <row r="1649" spans="1:37">
      <c r="A1649" s="2">
        <v>334</v>
      </c>
      <c r="B1649" s="2" t="s">
        <v>380</v>
      </c>
      <c r="C1649" s="2" t="s">
        <v>13</v>
      </c>
      <c r="D1649" s="2" t="s">
        <v>435</v>
      </c>
      <c r="E1649" s="2" t="s">
        <v>768</v>
      </c>
      <c r="F1649" s="2" t="s">
        <v>361</v>
      </c>
      <c r="G1649" s="2" t="s">
        <v>718</v>
      </c>
      <c r="I1649" s="2">
        <v>537044</v>
      </c>
      <c r="J1649" s="194">
        <v>183</v>
      </c>
      <c r="K1649" s="110">
        <v>1.6723156501011503E-4</v>
      </c>
      <c r="L1649" s="44">
        <f t="shared" si="351"/>
        <v>0</v>
      </c>
      <c r="M1649" s="44">
        <f t="shared" si="352"/>
        <v>0.10960427784000001</v>
      </c>
      <c r="N1649" s="44">
        <f t="shared" si="353"/>
        <v>0.29358288772499996</v>
      </c>
      <c r="O1649" s="44">
        <f t="shared" si="354"/>
        <v>0.51181283443499992</v>
      </c>
      <c r="P1649" s="2">
        <v>60665551</v>
      </c>
      <c r="Q1649" s="111">
        <v>1.8877287429474431E-2</v>
      </c>
      <c r="R1649" s="111">
        <v>0</v>
      </c>
      <c r="S1649" s="111">
        <v>0.11978609599999999</v>
      </c>
      <c r="T1649" s="111">
        <v>0.32085561499999998</v>
      </c>
      <c r="U1649" s="111">
        <v>0.55935828899999995</v>
      </c>
      <c r="V1649" s="110">
        <v>1.6723156501011503E-4</v>
      </c>
      <c r="W1649" s="110">
        <v>0.34</v>
      </c>
      <c r="X1649" s="110">
        <v>0.267021112</v>
      </c>
      <c r="Y1649" s="110">
        <f t="shared" si="356"/>
        <v>0.25599826206012499</v>
      </c>
      <c r="Z1649" s="2" t="s">
        <v>532</v>
      </c>
      <c r="AA1649" s="2">
        <v>0.17499999999999999</v>
      </c>
      <c r="AB1649" s="2">
        <v>0.22500000000000001</v>
      </c>
      <c r="AC1649" s="110">
        <v>0.29112500000000002</v>
      </c>
      <c r="AD1649" s="44">
        <f t="shared" si="357"/>
        <v>0</v>
      </c>
      <c r="AE1649" s="44">
        <f t="shared" si="358"/>
        <v>0.16802335792872</v>
      </c>
      <c r="AF1649" s="44">
        <f t="shared" si="359"/>
        <v>0.5786518717059751</v>
      </c>
      <c r="AG1649" s="44">
        <f t="shared" si="360"/>
        <v>1.3052532400820309</v>
      </c>
      <c r="AH1649" s="44">
        <f t="shared" si="361"/>
        <v>1.8839051117880059</v>
      </c>
      <c r="AI1649" s="44">
        <v>286.02694444399998</v>
      </c>
      <c r="AJ1649" s="111">
        <v>4.0038222466088477E-3</v>
      </c>
      <c r="AK1649" s="2">
        <f t="shared" si="364"/>
        <v>81</v>
      </c>
    </row>
    <row r="1650" spans="1:37">
      <c r="A1650" s="2">
        <v>334</v>
      </c>
      <c r="B1650" s="2" t="s">
        <v>380</v>
      </c>
      <c r="C1650" s="2" t="s">
        <v>13</v>
      </c>
      <c r="D1650" s="2" t="s">
        <v>435</v>
      </c>
      <c r="E1650" s="2" t="s">
        <v>768</v>
      </c>
      <c r="F1650" s="2" t="s">
        <v>361</v>
      </c>
      <c r="G1650" s="2" t="s">
        <v>1069</v>
      </c>
      <c r="I1650" s="2">
        <v>537044</v>
      </c>
      <c r="J1650" s="194">
        <v>0</v>
      </c>
      <c r="K1650" s="110">
        <v>0</v>
      </c>
      <c r="L1650" s="44">
        <f t="shared" si="351"/>
        <v>0</v>
      </c>
      <c r="M1650" s="44">
        <f t="shared" si="352"/>
        <v>0</v>
      </c>
      <c r="N1650" s="44">
        <f t="shared" si="353"/>
        <v>0</v>
      </c>
      <c r="O1650" s="44">
        <f t="shared" si="354"/>
        <v>0</v>
      </c>
      <c r="P1650" s="2">
        <v>60665551</v>
      </c>
      <c r="Q1650" s="111">
        <v>0</v>
      </c>
      <c r="R1650" s="111">
        <v>0</v>
      </c>
      <c r="S1650" s="111">
        <v>0.11978609599999999</v>
      </c>
      <c r="T1650" s="111">
        <v>0.32085561499999998</v>
      </c>
      <c r="U1650" s="111">
        <v>0.55935828899999995</v>
      </c>
      <c r="V1650" s="110">
        <v>0</v>
      </c>
      <c r="W1650" s="110">
        <v>0.34</v>
      </c>
      <c r="X1650" s="110">
        <v>0.267021112</v>
      </c>
      <c r="Y1650" s="110">
        <f t="shared" si="356"/>
        <v>0.25599826206012499</v>
      </c>
      <c r="Z1650" s="2" t="s">
        <v>532</v>
      </c>
      <c r="AA1650" s="2">
        <v>0.17499999999999999</v>
      </c>
      <c r="AB1650" s="2">
        <v>0.22500000000000001</v>
      </c>
      <c r="AC1650" s="110">
        <v>0.29112500000000002</v>
      </c>
      <c r="AD1650" s="44">
        <f t="shared" si="357"/>
        <v>0</v>
      </c>
      <c r="AE1650" s="44">
        <f t="shared" si="358"/>
        <v>0</v>
      </c>
      <c r="AF1650" s="44">
        <f t="shared" si="359"/>
        <v>0</v>
      </c>
      <c r="AG1650" s="44">
        <f t="shared" si="360"/>
        <v>0</v>
      </c>
      <c r="AH1650" s="44">
        <f t="shared" si="361"/>
        <v>0</v>
      </c>
      <c r="AI1650" s="44">
        <v>286.02694444399998</v>
      </c>
      <c r="AJ1650" s="111">
        <v>0</v>
      </c>
      <c r="AK1650" s="2">
        <f t="shared" si="364"/>
        <v>0</v>
      </c>
    </row>
    <row r="1651" spans="1:37">
      <c r="A1651" s="2">
        <v>332</v>
      </c>
      <c r="B1651" s="2" t="s">
        <v>378</v>
      </c>
      <c r="C1651" s="2" t="s">
        <v>12</v>
      </c>
      <c r="D1651" s="2" t="s">
        <v>437</v>
      </c>
      <c r="E1651" s="2" t="s">
        <v>768</v>
      </c>
      <c r="F1651" s="2" t="s">
        <v>361</v>
      </c>
      <c r="G1651" s="2" t="s">
        <v>1073</v>
      </c>
      <c r="I1651" s="2">
        <v>28916</v>
      </c>
      <c r="J1651" s="194">
        <v>36</v>
      </c>
      <c r="K1651" s="110">
        <v>1.3616307984713288E-2</v>
      </c>
      <c r="L1651" s="44">
        <f t="shared" si="351"/>
        <v>0</v>
      </c>
      <c r="M1651" s="44">
        <f t="shared" si="352"/>
        <v>0</v>
      </c>
      <c r="N1651" s="44">
        <f t="shared" si="353"/>
        <v>0</v>
      </c>
      <c r="O1651" s="44">
        <f t="shared" si="354"/>
        <v>0.18</v>
      </c>
      <c r="P1651" s="2">
        <v>1968957</v>
      </c>
      <c r="Q1651" s="111">
        <v>4.066734655290527</v>
      </c>
      <c r="R1651" s="111">
        <v>0</v>
      </c>
      <c r="S1651" s="111">
        <v>0</v>
      </c>
      <c r="T1651" s="111">
        <v>0</v>
      </c>
      <c r="U1651" s="111">
        <v>1</v>
      </c>
      <c r="V1651" s="110">
        <v>1.3616307984713288E-2</v>
      </c>
      <c r="W1651" s="110">
        <v>0.4876875</v>
      </c>
      <c r="X1651" s="110">
        <v>0.46431250000000002</v>
      </c>
      <c r="Y1651" s="110">
        <f t="shared" si="356"/>
        <v>0.46431250000000002</v>
      </c>
      <c r="Z1651" s="2" t="s">
        <v>532</v>
      </c>
      <c r="AA1651" s="2" t="s">
        <v>532</v>
      </c>
      <c r="AB1651" s="2" t="s">
        <v>532</v>
      </c>
      <c r="AC1651" s="110">
        <v>0.46431250000000002</v>
      </c>
      <c r="AD1651" s="44">
        <f t="shared" si="357"/>
        <v>0</v>
      </c>
      <c r="AE1651" s="44">
        <f t="shared" si="358"/>
        <v>0</v>
      </c>
      <c r="AF1651" s="44">
        <f t="shared" si="359"/>
        <v>0</v>
      </c>
      <c r="AG1651" s="44">
        <f t="shared" si="360"/>
        <v>0.73212795000000008</v>
      </c>
      <c r="AH1651" s="44">
        <f t="shared" si="361"/>
        <v>0.73212795000000008</v>
      </c>
      <c r="AI1651" s="44">
        <v>6.4819444439999998</v>
      </c>
      <c r="AJ1651" s="111">
        <v>1.2353122949223585</v>
      </c>
      <c r="AK1651" s="2">
        <f t="shared" si="364"/>
        <v>18</v>
      </c>
    </row>
    <row r="1652" spans="1:37">
      <c r="A1652" s="2">
        <v>332</v>
      </c>
      <c r="B1652" s="2" t="s">
        <v>378</v>
      </c>
      <c r="C1652" s="2" t="s">
        <v>12</v>
      </c>
      <c r="D1652" s="2" t="s">
        <v>437</v>
      </c>
      <c r="E1652" s="2" t="s">
        <v>768</v>
      </c>
      <c r="F1652" s="2" t="s">
        <v>361</v>
      </c>
      <c r="G1652" s="2" t="s">
        <v>718</v>
      </c>
      <c r="I1652" s="2">
        <v>28916</v>
      </c>
      <c r="J1652" s="194">
        <v>909</v>
      </c>
      <c r="K1652" s="110">
        <v>1.9064560738484941E-2</v>
      </c>
      <c r="L1652" s="44">
        <f t="shared" si="351"/>
        <v>0</v>
      </c>
      <c r="M1652" s="44">
        <f t="shared" si="352"/>
        <v>0</v>
      </c>
      <c r="N1652" s="44">
        <f t="shared" si="353"/>
        <v>0</v>
      </c>
      <c r="O1652" s="44">
        <f t="shared" si="354"/>
        <v>4.5449999999999999</v>
      </c>
      <c r="P1652" s="2">
        <v>1968957</v>
      </c>
      <c r="Q1652" s="111">
        <v>5.6939450789545578</v>
      </c>
      <c r="R1652" s="111">
        <v>0</v>
      </c>
      <c r="S1652" s="111">
        <v>0</v>
      </c>
      <c r="T1652" s="111">
        <v>0</v>
      </c>
      <c r="U1652" s="111">
        <v>1</v>
      </c>
      <c r="V1652" s="110">
        <v>1.9064560738484941E-2</v>
      </c>
      <c r="W1652" s="110">
        <v>0.4876875</v>
      </c>
      <c r="X1652" s="110">
        <v>0.46431250000000002</v>
      </c>
      <c r="Y1652" s="110">
        <f t="shared" si="356"/>
        <v>0.46431250000000002</v>
      </c>
      <c r="Z1652" s="2" t="s">
        <v>532</v>
      </c>
      <c r="AA1652" s="2" t="s">
        <v>532</v>
      </c>
      <c r="AB1652" s="2" t="s">
        <v>532</v>
      </c>
      <c r="AC1652" s="110">
        <v>0.46431250000000002</v>
      </c>
      <c r="AD1652" s="44">
        <f t="shared" si="357"/>
        <v>0</v>
      </c>
      <c r="AE1652" s="44">
        <f t="shared" si="358"/>
        <v>0</v>
      </c>
      <c r="AF1652" s="44">
        <f t="shared" si="359"/>
        <v>0</v>
      </c>
      <c r="AG1652" s="44">
        <f t="shared" si="360"/>
        <v>18.486230737500001</v>
      </c>
      <c r="AH1652" s="44">
        <f t="shared" si="361"/>
        <v>18.486230737500001</v>
      </c>
      <c r="AI1652" s="44">
        <v>6.4819444439999998</v>
      </c>
      <c r="AJ1652" s="111">
        <v>1.7295941237510444</v>
      </c>
      <c r="AK1652" s="2">
        <f t="shared" si="364"/>
        <v>455</v>
      </c>
    </row>
    <row r="1653" spans="1:37">
      <c r="A1653" s="2">
        <v>332</v>
      </c>
      <c r="B1653" s="2" t="s">
        <v>378</v>
      </c>
      <c r="C1653" s="2" t="s">
        <v>12</v>
      </c>
      <c r="D1653" s="2" t="s">
        <v>437</v>
      </c>
      <c r="E1653" s="2" t="s">
        <v>768</v>
      </c>
      <c r="F1653" s="2" t="s">
        <v>361</v>
      </c>
      <c r="G1653" s="2" t="s">
        <v>1069</v>
      </c>
      <c r="I1653" s="2">
        <v>28916</v>
      </c>
      <c r="J1653" s="194">
        <v>0</v>
      </c>
      <c r="K1653" s="110">
        <v>0</v>
      </c>
      <c r="L1653" s="44">
        <f t="shared" si="351"/>
        <v>0</v>
      </c>
      <c r="M1653" s="44">
        <f t="shared" si="352"/>
        <v>0</v>
      </c>
      <c r="N1653" s="44">
        <f t="shared" si="353"/>
        <v>0</v>
      </c>
      <c r="O1653" s="44">
        <f t="shared" si="354"/>
        <v>0</v>
      </c>
      <c r="P1653" s="2">
        <v>1968957</v>
      </c>
      <c r="Q1653" s="111">
        <v>0</v>
      </c>
      <c r="R1653" s="111">
        <v>0</v>
      </c>
      <c r="S1653" s="111">
        <v>0</v>
      </c>
      <c r="T1653" s="111">
        <v>0</v>
      </c>
      <c r="U1653" s="111">
        <v>1</v>
      </c>
      <c r="V1653" s="110">
        <v>0</v>
      </c>
      <c r="W1653" s="110">
        <v>0.4876875</v>
      </c>
      <c r="X1653" s="110">
        <v>0.46431250000000002</v>
      </c>
      <c r="Y1653" s="110">
        <f t="shared" si="356"/>
        <v>0.46431250000000002</v>
      </c>
      <c r="Z1653" s="2" t="s">
        <v>532</v>
      </c>
      <c r="AA1653" s="2" t="s">
        <v>532</v>
      </c>
      <c r="AB1653" s="2" t="s">
        <v>532</v>
      </c>
      <c r="AC1653" s="110">
        <v>0.46431250000000002</v>
      </c>
      <c r="AD1653" s="44">
        <f t="shared" si="357"/>
        <v>0</v>
      </c>
      <c r="AE1653" s="44">
        <f t="shared" si="358"/>
        <v>0</v>
      </c>
      <c r="AF1653" s="44">
        <f t="shared" si="359"/>
        <v>0</v>
      </c>
      <c r="AG1653" s="44">
        <f t="shared" si="360"/>
        <v>0</v>
      </c>
      <c r="AH1653" s="44">
        <f t="shared" si="361"/>
        <v>0</v>
      </c>
      <c r="AI1653" s="44">
        <v>6.4819444439999998</v>
      </c>
      <c r="AJ1653" s="111">
        <v>0</v>
      </c>
      <c r="AK1653" s="2">
        <f t="shared" si="364"/>
        <v>0</v>
      </c>
    </row>
    <row r="1654" spans="1:37">
      <c r="A1654" s="2">
        <v>331</v>
      </c>
      <c r="B1654" s="2" t="s">
        <v>377</v>
      </c>
      <c r="C1654" s="2" t="s">
        <v>11</v>
      </c>
      <c r="D1654" s="2" t="s">
        <v>436</v>
      </c>
      <c r="E1654" s="2" t="s">
        <v>768</v>
      </c>
      <c r="F1654" s="2" t="s">
        <v>361</v>
      </c>
      <c r="G1654" s="2" t="s">
        <v>1073</v>
      </c>
      <c r="I1654" s="2">
        <v>6126</v>
      </c>
      <c r="J1654" s="194">
        <v>0</v>
      </c>
      <c r="K1654" s="110">
        <v>4.0193659933181877E-3</v>
      </c>
      <c r="L1654" s="44">
        <f t="shared" si="351"/>
        <v>0</v>
      </c>
      <c r="M1654" s="44">
        <f t="shared" si="352"/>
        <v>0</v>
      </c>
      <c r="N1654" s="44">
        <f t="shared" si="353"/>
        <v>0</v>
      </c>
      <c r="O1654" s="44">
        <f t="shared" si="354"/>
        <v>0</v>
      </c>
      <c r="P1654" s="2">
        <v>2888558</v>
      </c>
      <c r="Q1654" s="111">
        <v>0.17059859698991561</v>
      </c>
      <c r="R1654" s="111">
        <v>0</v>
      </c>
      <c r="S1654" s="111">
        <v>0</v>
      </c>
      <c r="T1654" s="111">
        <v>0</v>
      </c>
      <c r="U1654" s="111">
        <v>1</v>
      </c>
      <c r="V1654" s="110">
        <v>4.0193659933181877E-3</v>
      </c>
      <c r="W1654" s="110">
        <v>0.46696874999999993</v>
      </c>
      <c r="X1654" s="110">
        <v>0.45692812500000002</v>
      </c>
      <c r="Y1654" s="110">
        <f t="shared" si="356"/>
        <v>0.45692812500000002</v>
      </c>
      <c r="Z1654" s="2" t="s">
        <v>532</v>
      </c>
      <c r="AA1654" s="2" t="s">
        <v>532</v>
      </c>
      <c r="AB1654" s="2" t="s">
        <v>532</v>
      </c>
      <c r="AC1654" s="110">
        <v>0.45692812500000002</v>
      </c>
      <c r="AD1654" s="44">
        <f t="shared" si="357"/>
        <v>0</v>
      </c>
      <c r="AE1654" s="44">
        <f t="shared" si="358"/>
        <v>0</v>
      </c>
      <c r="AF1654" s="44">
        <f t="shared" si="359"/>
        <v>0</v>
      </c>
      <c r="AG1654" s="44">
        <f t="shared" si="360"/>
        <v>0</v>
      </c>
      <c r="AH1654" s="44">
        <f t="shared" si="361"/>
        <v>0</v>
      </c>
      <c r="AI1654" s="44">
        <v>9.75</v>
      </c>
      <c r="AJ1654" s="111">
        <v>5.054194278194838E-2</v>
      </c>
      <c r="AK1654" s="2">
        <f t="shared" si="364"/>
        <v>0</v>
      </c>
    </row>
    <row r="1655" spans="1:37">
      <c r="A1655" s="2">
        <v>331</v>
      </c>
      <c r="B1655" s="2" t="s">
        <v>377</v>
      </c>
      <c r="C1655" s="2" t="s">
        <v>11</v>
      </c>
      <c r="D1655" s="2" t="s">
        <v>436</v>
      </c>
      <c r="E1655" s="2" t="s">
        <v>768</v>
      </c>
      <c r="F1655" s="2" t="s">
        <v>361</v>
      </c>
      <c r="G1655" s="2" t="s">
        <v>718</v>
      </c>
      <c r="I1655" s="2">
        <v>6126</v>
      </c>
      <c r="J1655" s="194">
        <v>66</v>
      </c>
      <c r="K1655" s="110">
        <v>6.7543852309717234E-3</v>
      </c>
      <c r="L1655" s="44">
        <f t="shared" si="351"/>
        <v>0</v>
      </c>
      <c r="M1655" s="44">
        <f t="shared" si="352"/>
        <v>0</v>
      </c>
      <c r="N1655" s="44">
        <f t="shared" si="353"/>
        <v>0</v>
      </c>
      <c r="O1655" s="44">
        <f t="shared" si="354"/>
        <v>0.33</v>
      </c>
      <c r="P1655" s="2">
        <v>2888558</v>
      </c>
      <c r="Q1655" s="111">
        <v>0.28668418000469553</v>
      </c>
      <c r="R1655" s="111">
        <v>0</v>
      </c>
      <c r="S1655" s="111">
        <v>0</v>
      </c>
      <c r="T1655" s="111">
        <v>0</v>
      </c>
      <c r="U1655" s="111">
        <v>1</v>
      </c>
      <c r="V1655" s="110">
        <v>6.7543852309717234E-3</v>
      </c>
      <c r="W1655" s="110">
        <v>0.46696874999999993</v>
      </c>
      <c r="X1655" s="110">
        <v>0.45692812500000002</v>
      </c>
      <c r="Y1655" s="110">
        <f t="shared" si="356"/>
        <v>0.45692812500000002</v>
      </c>
      <c r="Z1655" s="2" t="s">
        <v>532</v>
      </c>
      <c r="AA1655" s="2" t="s">
        <v>532</v>
      </c>
      <c r="AB1655" s="2" t="s">
        <v>532</v>
      </c>
      <c r="AC1655" s="110">
        <v>0.45692812500000002</v>
      </c>
      <c r="AD1655" s="44">
        <f t="shared" si="357"/>
        <v>0</v>
      </c>
      <c r="AE1655" s="44">
        <f t="shared" si="358"/>
        <v>0</v>
      </c>
      <c r="AF1655" s="44">
        <f t="shared" si="359"/>
        <v>0</v>
      </c>
      <c r="AG1655" s="44">
        <f t="shared" si="360"/>
        <v>1.3208878237500001</v>
      </c>
      <c r="AH1655" s="44">
        <f t="shared" si="361"/>
        <v>1.3208878237500001</v>
      </c>
      <c r="AI1655" s="44">
        <v>9.75</v>
      </c>
      <c r="AJ1655" s="111">
        <v>8.4933731448820854E-2</v>
      </c>
      <c r="AK1655" s="2">
        <f t="shared" si="364"/>
        <v>33</v>
      </c>
    </row>
    <row r="1656" spans="1:37">
      <c r="A1656" s="2">
        <v>331</v>
      </c>
      <c r="B1656" s="2" t="s">
        <v>377</v>
      </c>
      <c r="C1656" s="2" t="s">
        <v>11</v>
      </c>
      <c r="D1656" s="2" t="s">
        <v>436</v>
      </c>
      <c r="E1656" s="2" t="s">
        <v>768</v>
      </c>
      <c r="F1656" s="2" t="s">
        <v>361</v>
      </c>
      <c r="G1656" s="2" t="s">
        <v>1069</v>
      </c>
      <c r="I1656" s="2">
        <v>6126</v>
      </c>
      <c r="J1656" s="194">
        <v>0</v>
      </c>
      <c r="K1656" s="110">
        <v>0</v>
      </c>
      <c r="L1656" s="44">
        <f t="shared" si="351"/>
        <v>0</v>
      </c>
      <c r="M1656" s="44">
        <f t="shared" si="352"/>
        <v>0</v>
      </c>
      <c r="N1656" s="44">
        <f t="shared" si="353"/>
        <v>0</v>
      </c>
      <c r="O1656" s="44">
        <f t="shared" si="354"/>
        <v>0</v>
      </c>
      <c r="P1656" s="2">
        <v>2888558</v>
      </c>
      <c r="Q1656" s="111">
        <v>0</v>
      </c>
      <c r="R1656" s="111">
        <v>0</v>
      </c>
      <c r="S1656" s="111">
        <v>0</v>
      </c>
      <c r="T1656" s="111">
        <v>0</v>
      </c>
      <c r="U1656" s="111">
        <v>1</v>
      </c>
      <c r="V1656" s="110">
        <v>0</v>
      </c>
      <c r="W1656" s="110">
        <v>0.46696874999999993</v>
      </c>
      <c r="X1656" s="110">
        <v>0.45692812500000002</v>
      </c>
      <c r="Y1656" s="110">
        <f t="shared" si="356"/>
        <v>0.45692812500000002</v>
      </c>
      <c r="Z1656" s="2" t="s">
        <v>532</v>
      </c>
      <c r="AA1656" s="2" t="s">
        <v>532</v>
      </c>
      <c r="AB1656" s="2" t="s">
        <v>532</v>
      </c>
      <c r="AC1656" s="110">
        <v>0.45692812500000002</v>
      </c>
      <c r="AD1656" s="44">
        <f t="shared" si="357"/>
        <v>0</v>
      </c>
      <c r="AE1656" s="44">
        <f t="shared" si="358"/>
        <v>0</v>
      </c>
      <c r="AF1656" s="44">
        <f t="shared" si="359"/>
        <v>0</v>
      </c>
      <c r="AG1656" s="44">
        <f t="shared" si="360"/>
        <v>0</v>
      </c>
      <c r="AH1656" s="44">
        <f t="shared" si="361"/>
        <v>0</v>
      </c>
      <c r="AI1656" s="44">
        <v>9.75</v>
      </c>
      <c r="AJ1656" s="111">
        <v>0</v>
      </c>
      <c r="AK1656" s="2">
        <f t="shared" si="364"/>
        <v>0</v>
      </c>
    </row>
    <row r="1657" spans="1:37">
      <c r="A1657" s="2">
        <v>339</v>
      </c>
      <c r="B1657" s="2" t="s">
        <v>385</v>
      </c>
      <c r="C1657" s="2" t="s">
        <v>10</v>
      </c>
      <c r="D1657" s="2" t="s">
        <v>438</v>
      </c>
      <c r="E1657" s="2" t="s">
        <v>768</v>
      </c>
      <c r="F1657" s="2" t="s">
        <v>361</v>
      </c>
      <c r="G1657" s="2" t="s">
        <v>1073</v>
      </c>
      <c r="I1657" s="2">
        <v>55388</v>
      </c>
      <c r="J1657" s="194">
        <v>0</v>
      </c>
      <c r="K1657" s="110">
        <v>0</v>
      </c>
      <c r="L1657" s="44">
        <f t="shared" si="351"/>
        <v>0</v>
      </c>
      <c r="M1657" s="44">
        <f t="shared" si="352"/>
        <v>0</v>
      </c>
      <c r="N1657" s="44">
        <f t="shared" si="353"/>
        <v>0</v>
      </c>
      <c r="O1657" s="44">
        <f t="shared" si="354"/>
        <v>0</v>
      </c>
      <c r="P1657" s="2">
        <v>434403</v>
      </c>
      <c r="Q1657" s="111">
        <v>0</v>
      </c>
      <c r="R1657" s="111">
        <v>0</v>
      </c>
      <c r="S1657" s="111">
        <v>0</v>
      </c>
      <c r="T1657" s="111">
        <v>0</v>
      </c>
      <c r="U1657" s="111">
        <v>1</v>
      </c>
      <c r="V1657" s="110">
        <v>0</v>
      </c>
      <c r="W1657" s="110">
        <v>0.30599999999999999</v>
      </c>
      <c r="X1657" s="110">
        <v>0.29702187499999999</v>
      </c>
      <c r="Y1657" s="110">
        <f t="shared" si="356"/>
        <v>0.29702187499999999</v>
      </c>
      <c r="Z1657" s="2" t="s">
        <v>532</v>
      </c>
      <c r="AA1657" s="2" t="s">
        <v>532</v>
      </c>
      <c r="AB1657" s="2" t="s">
        <v>532</v>
      </c>
      <c r="AC1657" s="110">
        <v>0.29702187499999999</v>
      </c>
      <c r="AD1657" s="44">
        <f t="shared" si="357"/>
        <v>0</v>
      </c>
      <c r="AE1657" s="44">
        <f t="shared" si="358"/>
        <v>0</v>
      </c>
      <c r="AF1657" s="44">
        <f t="shared" si="359"/>
        <v>0</v>
      </c>
      <c r="AG1657" s="44">
        <f t="shared" si="360"/>
        <v>0</v>
      </c>
      <c r="AH1657" s="44">
        <f t="shared" si="361"/>
        <v>0</v>
      </c>
      <c r="AI1657" s="44">
        <v>2.113888889</v>
      </c>
      <c r="AJ1657" s="111">
        <v>0</v>
      </c>
      <c r="AK1657" s="2">
        <f t="shared" si="364"/>
        <v>0</v>
      </c>
    </row>
    <row r="1658" spans="1:37">
      <c r="A1658" s="2">
        <v>339</v>
      </c>
      <c r="B1658" s="2" t="s">
        <v>385</v>
      </c>
      <c r="C1658" s="2" t="s">
        <v>10</v>
      </c>
      <c r="D1658" s="2" t="s">
        <v>438</v>
      </c>
      <c r="E1658" s="2" t="s">
        <v>768</v>
      </c>
      <c r="F1658" s="2" t="s">
        <v>361</v>
      </c>
      <c r="G1658" s="2" t="s">
        <v>718</v>
      </c>
      <c r="I1658" s="2">
        <v>55388</v>
      </c>
      <c r="J1658" s="194">
        <v>0</v>
      </c>
      <c r="K1658" s="110">
        <v>0</v>
      </c>
      <c r="L1658" s="44">
        <f t="shared" si="351"/>
        <v>0</v>
      </c>
      <c r="M1658" s="44">
        <f t="shared" si="352"/>
        <v>0</v>
      </c>
      <c r="N1658" s="44">
        <f t="shared" si="353"/>
        <v>0</v>
      </c>
      <c r="O1658" s="44">
        <f t="shared" si="354"/>
        <v>0</v>
      </c>
      <c r="P1658" s="2">
        <v>434403</v>
      </c>
      <c r="Q1658" s="111">
        <v>0</v>
      </c>
      <c r="R1658" s="111">
        <v>0</v>
      </c>
      <c r="S1658" s="111">
        <v>0</v>
      </c>
      <c r="T1658" s="111">
        <v>0</v>
      </c>
      <c r="U1658" s="111">
        <v>1</v>
      </c>
      <c r="V1658" s="110">
        <v>0</v>
      </c>
      <c r="W1658" s="110">
        <v>0.30599999999999999</v>
      </c>
      <c r="X1658" s="110">
        <v>0.29702187499999999</v>
      </c>
      <c r="Y1658" s="110">
        <f t="shared" si="356"/>
        <v>0.29702187499999999</v>
      </c>
      <c r="Z1658" s="2" t="s">
        <v>532</v>
      </c>
      <c r="AA1658" s="2" t="s">
        <v>532</v>
      </c>
      <c r="AB1658" s="2" t="s">
        <v>532</v>
      </c>
      <c r="AC1658" s="110">
        <v>0.29702187499999999</v>
      </c>
      <c r="AD1658" s="44">
        <f t="shared" si="357"/>
        <v>0</v>
      </c>
      <c r="AE1658" s="44">
        <f t="shared" si="358"/>
        <v>0</v>
      </c>
      <c r="AF1658" s="44">
        <f t="shared" si="359"/>
        <v>0</v>
      </c>
      <c r="AG1658" s="44">
        <f t="shared" si="360"/>
        <v>0</v>
      </c>
      <c r="AH1658" s="44">
        <f t="shared" si="361"/>
        <v>0</v>
      </c>
      <c r="AI1658" s="44">
        <v>2.113888889</v>
      </c>
      <c r="AJ1658" s="111">
        <v>0</v>
      </c>
      <c r="AK1658" s="2">
        <f t="shared" si="364"/>
        <v>0</v>
      </c>
    </row>
    <row r="1659" spans="1:37">
      <c r="A1659" s="2">
        <v>339</v>
      </c>
      <c r="B1659" s="2" t="s">
        <v>385</v>
      </c>
      <c r="C1659" s="2" t="s">
        <v>10</v>
      </c>
      <c r="D1659" s="2" t="s">
        <v>438</v>
      </c>
      <c r="E1659" s="2" t="s">
        <v>768</v>
      </c>
      <c r="F1659" s="2" t="s">
        <v>361</v>
      </c>
      <c r="G1659" s="2" t="s">
        <v>1069</v>
      </c>
      <c r="I1659" s="2">
        <v>55388</v>
      </c>
      <c r="J1659" s="194">
        <v>0</v>
      </c>
      <c r="K1659" s="110">
        <v>0</v>
      </c>
      <c r="L1659" s="44">
        <f t="shared" si="351"/>
        <v>0</v>
      </c>
      <c r="M1659" s="44">
        <f t="shared" si="352"/>
        <v>0</v>
      </c>
      <c r="N1659" s="44">
        <f t="shared" si="353"/>
        <v>0</v>
      </c>
      <c r="O1659" s="44">
        <f t="shared" si="354"/>
        <v>0</v>
      </c>
      <c r="P1659" s="2">
        <v>434403</v>
      </c>
      <c r="Q1659" s="111">
        <v>0</v>
      </c>
      <c r="R1659" s="111">
        <v>0</v>
      </c>
      <c r="S1659" s="111">
        <v>0</v>
      </c>
      <c r="T1659" s="111">
        <v>0</v>
      </c>
      <c r="U1659" s="111">
        <v>1</v>
      </c>
      <c r="V1659" s="110">
        <v>0</v>
      </c>
      <c r="W1659" s="110">
        <v>0.30599999999999999</v>
      </c>
      <c r="X1659" s="110">
        <v>0.29702187499999999</v>
      </c>
      <c r="Y1659" s="110">
        <f t="shared" si="356"/>
        <v>0.29702187499999999</v>
      </c>
      <c r="Z1659" s="2" t="s">
        <v>532</v>
      </c>
      <c r="AA1659" s="2" t="s">
        <v>532</v>
      </c>
      <c r="AB1659" s="2" t="s">
        <v>532</v>
      </c>
      <c r="AC1659" s="110">
        <v>0.29702187499999999</v>
      </c>
      <c r="AD1659" s="44">
        <f t="shared" si="357"/>
        <v>0</v>
      </c>
      <c r="AE1659" s="44">
        <f t="shared" si="358"/>
        <v>0</v>
      </c>
      <c r="AF1659" s="44">
        <f t="shared" si="359"/>
        <v>0</v>
      </c>
      <c r="AG1659" s="44">
        <f t="shared" si="360"/>
        <v>0</v>
      </c>
      <c r="AH1659" s="44">
        <f t="shared" si="361"/>
        <v>0</v>
      </c>
      <c r="AI1659" s="44">
        <v>2.113888889</v>
      </c>
      <c r="AJ1659" s="111">
        <v>0</v>
      </c>
      <c r="AK1659" s="2">
        <f t="shared" si="364"/>
        <v>0</v>
      </c>
    </row>
    <row r="1660" spans="1:37">
      <c r="A1660" s="2">
        <v>325</v>
      </c>
      <c r="B1660" s="2" t="s">
        <v>371</v>
      </c>
      <c r="C1660" s="2" t="s">
        <v>9</v>
      </c>
      <c r="D1660" s="2" t="s">
        <v>439</v>
      </c>
      <c r="E1660" s="2" t="s">
        <v>768</v>
      </c>
      <c r="F1660" s="2" t="s">
        <v>361</v>
      </c>
      <c r="G1660" s="2" t="s">
        <v>1073</v>
      </c>
      <c r="I1660" s="2">
        <v>64158</v>
      </c>
      <c r="J1660" s="194">
        <v>0</v>
      </c>
      <c r="K1660" s="110">
        <v>0</v>
      </c>
      <c r="L1660" s="44">
        <f t="shared" si="351"/>
        <v>0</v>
      </c>
      <c r="M1660" s="44">
        <f t="shared" si="352"/>
        <v>0</v>
      </c>
      <c r="N1660" s="44">
        <f t="shared" si="353"/>
        <v>0</v>
      </c>
      <c r="O1660" s="44">
        <f t="shared" si="354"/>
        <v>0</v>
      </c>
      <c r="P1660" s="2">
        <v>16979120</v>
      </c>
      <c r="Q1660" s="111">
        <v>0</v>
      </c>
      <c r="R1660" s="111">
        <v>0</v>
      </c>
      <c r="S1660" s="111">
        <v>0</v>
      </c>
      <c r="T1660" s="111">
        <v>0</v>
      </c>
      <c r="U1660" s="111">
        <v>1</v>
      </c>
      <c r="V1660" s="110">
        <v>0</v>
      </c>
      <c r="W1660" s="110">
        <v>0.49831249999999994</v>
      </c>
      <c r="X1660" s="110">
        <v>0.46856249999999999</v>
      </c>
      <c r="Y1660" s="110">
        <f t="shared" si="356"/>
        <v>0.46856249999999999</v>
      </c>
      <c r="Z1660" s="2" t="s">
        <v>532</v>
      </c>
      <c r="AA1660" s="2" t="s">
        <v>532</v>
      </c>
      <c r="AB1660" s="2" t="s">
        <v>532</v>
      </c>
      <c r="AC1660" s="110">
        <v>0.46856249999999999</v>
      </c>
      <c r="AD1660" s="44">
        <f t="shared" si="357"/>
        <v>0</v>
      </c>
      <c r="AE1660" s="44">
        <f t="shared" si="358"/>
        <v>0</v>
      </c>
      <c r="AF1660" s="44">
        <f t="shared" si="359"/>
        <v>0</v>
      </c>
      <c r="AG1660" s="44">
        <f t="shared" si="360"/>
        <v>0</v>
      </c>
      <c r="AH1660" s="44">
        <f t="shared" si="361"/>
        <v>0</v>
      </c>
      <c r="AI1660" s="44">
        <v>105.62805555600001</v>
      </c>
      <c r="AJ1660" s="111">
        <v>0</v>
      </c>
      <c r="AK1660" s="2">
        <f t="shared" si="364"/>
        <v>0</v>
      </c>
    </row>
    <row r="1661" spans="1:37">
      <c r="A1661" s="2">
        <v>325</v>
      </c>
      <c r="B1661" s="2" t="s">
        <v>371</v>
      </c>
      <c r="C1661" s="2" t="s">
        <v>9</v>
      </c>
      <c r="D1661" s="2" t="s">
        <v>439</v>
      </c>
      <c r="E1661" s="2" t="s">
        <v>768</v>
      </c>
      <c r="F1661" s="2" t="s">
        <v>361</v>
      </c>
      <c r="G1661" s="2" t="s">
        <v>718</v>
      </c>
      <c r="I1661" s="2">
        <v>64158</v>
      </c>
      <c r="J1661" s="194">
        <v>0</v>
      </c>
      <c r="K1661" s="110">
        <v>0</v>
      </c>
      <c r="L1661" s="44">
        <f t="shared" si="351"/>
        <v>0</v>
      </c>
      <c r="M1661" s="44">
        <f t="shared" si="352"/>
        <v>0</v>
      </c>
      <c r="N1661" s="44">
        <f t="shared" si="353"/>
        <v>0</v>
      </c>
      <c r="O1661" s="44">
        <f t="shared" si="354"/>
        <v>0</v>
      </c>
      <c r="P1661" s="2">
        <v>16979120</v>
      </c>
      <c r="Q1661" s="111">
        <v>0</v>
      </c>
      <c r="R1661" s="111">
        <v>0</v>
      </c>
      <c r="S1661" s="111">
        <v>0</v>
      </c>
      <c r="T1661" s="111">
        <v>0</v>
      </c>
      <c r="U1661" s="111">
        <v>1</v>
      </c>
      <c r="V1661" s="110">
        <v>0</v>
      </c>
      <c r="W1661" s="110">
        <v>0.49831249999999994</v>
      </c>
      <c r="X1661" s="110">
        <v>0.46856249999999999</v>
      </c>
      <c r="Y1661" s="110">
        <f t="shared" si="356"/>
        <v>0.46856249999999999</v>
      </c>
      <c r="Z1661" s="2" t="s">
        <v>532</v>
      </c>
      <c r="AA1661" s="2" t="s">
        <v>532</v>
      </c>
      <c r="AB1661" s="2" t="s">
        <v>532</v>
      </c>
      <c r="AC1661" s="110">
        <v>0.46856249999999999</v>
      </c>
      <c r="AD1661" s="44">
        <f t="shared" si="357"/>
        <v>0</v>
      </c>
      <c r="AE1661" s="44">
        <f t="shared" si="358"/>
        <v>0</v>
      </c>
      <c r="AF1661" s="44">
        <f t="shared" si="359"/>
        <v>0</v>
      </c>
      <c r="AG1661" s="44">
        <f t="shared" si="360"/>
        <v>0</v>
      </c>
      <c r="AH1661" s="44">
        <f t="shared" si="361"/>
        <v>0</v>
      </c>
      <c r="AI1661" s="44">
        <v>105.62805555600001</v>
      </c>
      <c r="AJ1661" s="111">
        <v>0</v>
      </c>
      <c r="AK1661" s="2">
        <f t="shared" si="364"/>
        <v>0</v>
      </c>
    </row>
    <row r="1662" spans="1:37">
      <c r="A1662" s="2">
        <v>325</v>
      </c>
      <c r="B1662" s="2" t="s">
        <v>371</v>
      </c>
      <c r="C1662" s="2" t="s">
        <v>9</v>
      </c>
      <c r="D1662" s="2" t="s">
        <v>439</v>
      </c>
      <c r="E1662" s="2" t="s">
        <v>768</v>
      </c>
      <c r="F1662" s="2" t="s">
        <v>361</v>
      </c>
      <c r="G1662" s="2" t="s">
        <v>1069</v>
      </c>
      <c r="I1662" s="2">
        <v>64158</v>
      </c>
      <c r="J1662" s="194">
        <v>0</v>
      </c>
      <c r="K1662" s="110">
        <v>0</v>
      </c>
      <c r="L1662" s="44">
        <f t="shared" si="351"/>
        <v>0</v>
      </c>
      <c r="M1662" s="44">
        <f t="shared" si="352"/>
        <v>0</v>
      </c>
      <c r="N1662" s="44">
        <f t="shared" si="353"/>
        <v>0</v>
      </c>
      <c r="O1662" s="44">
        <f t="shared" si="354"/>
        <v>0</v>
      </c>
      <c r="P1662" s="2">
        <v>16979120</v>
      </c>
      <c r="Q1662" s="111">
        <v>0</v>
      </c>
      <c r="R1662" s="111">
        <v>0</v>
      </c>
      <c r="S1662" s="111">
        <v>0</v>
      </c>
      <c r="T1662" s="111">
        <v>0</v>
      </c>
      <c r="U1662" s="111">
        <v>1</v>
      </c>
      <c r="V1662" s="110">
        <v>0</v>
      </c>
      <c r="W1662" s="110">
        <v>0.49831249999999994</v>
      </c>
      <c r="X1662" s="110">
        <v>0.46856249999999999</v>
      </c>
      <c r="Y1662" s="110">
        <f t="shared" si="356"/>
        <v>0.46856249999999999</v>
      </c>
      <c r="Z1662" s="2" t="s">
        <v>532</v>
      </c>
      <c r="AA1662" s="2" t="s">
        <v>532</v>
      </c>
      <c r="AB1662" s="2" t="s">
        <v>532</v>
      </c>
      <c r="AC1662" s="110">
        <v>0.46856249999999999</v>
      </c>
      <c r="AD1662" s="44">
        <f t="shared" si="357"/>
        <v>0</v>
      </c>
      <c r="AE1662" s="44">
        <f t="shared" si="358"/>
        <v>0</v>
      </c>
      <c r="AF1662" s="44">
        <f t="shared" si="359"/>
        <v>0</v>
      </c>
      <c r="AG1662" s="44">
        <f t="shared" si="360"/>
        <v>0</v>
      </c>
      <c r="AH1662" s="44">
        <f t="shared" si="361"/>
        <v>0</v>
      </c>
      <c r="AI1662" s="44">
        <v>105.62805555600001</v>
      </c>
      <c r="AJ1662" s="111">
        <v>0</v>
      </c>
      <c r="AK1662" s="2">
        <f t="shared" si="364"/>
        <v>0</v>
      </c>
    </row>
    <row r="1663" spans="1:37">
      <c r="A1663" s="2">
        <v>330</v>
      </c>
      <c r="B1663" s="2" t="s">
        <v>376</v>
      </c>
      <c r="C1663" s="2" t="s">
        <v>8</v>
      </c>
      <c r="D1663" s="2" t="s">
        <v>440</v>
      </c>
      <c r="E1663" s="2" t="s">
        <v>768</v>
      </c>
      <c r="F1663" s="2" t="s">
        <v>361</v>
      </c>
      <c r="G1663" s="2" t="s">
        <v>1073</v>
      </c>
      <c r="I1663" s="2">
        <v>31922</v>
      </c>
      <c r="J1663" s="194">
        <v>0</v>
      </c>
      <c r="K1663" s="110">
        <v>7.4664557634009998E-4</v>
      </c>
      <c r="L1663" s="44">
        <f t="shared" si="351"/>
        <v>0</v>
      </c>
      <c r="M1663" s="44">
        <f t="shared" si="352"/>
        <v>0</v>
      </c>
      <c r="N1663" s="44">
        <f t="shared" si="353"/>
        <v>0</v>
      </c>
      <c r="O1663" s="44">
        <f t="shared" si="354"/>
        <v>0</v>
      </c>
      <c r="P1663" s="2">
        <v>37967209</v>
      </c>
      <c r="Q1663" s="111">
        <v>1.2416177024174774E-2</v>
      </c>
      <c r="R1663" s="111">
        <v>0</v>
      </c>
      <c r="S1663" s="111">
        <v>0</v>
      </c>
      <c r="T1663" s="111">
        <v>0</v>
      </c>
      <c r="U1663" s="111">
        <v>1</v>
      </c>
      <c r="V1663" s="110">
        <v>7.4664557634009998E-4</v>
      </c>
      <c r="W1663" s="110">
        <v>0.48131249999999992</v>
      </c>
      <c r="X1663" s="110">
        <v>0.45156249999999998</v>
      </c>
      <c r="Y1663" s="110">
        <f t="shared" si="356"/>
        <v>0.45156249999999998</v>
      </c>
      <c r="Z1663" s="2" t="s">
        <v>532</v>
      </c>
      <c r="AA1663" s="2" t="s">
        <v>532</v>
      </c>
      <c r="AB1663" s="2" t="s">
        <v>532</v>
      </c>
      <c r="AC1663" s="110">
        <v>0.45156249999999998</v>
      </c>
      <c r="AD1663" s="44">
        <f t="shared" si="357"/>
        <v>0</v>
      </c>
      <c r="AE1663" s="44">
        <f t="shared" si="358"/>
        <v>0</v>
      </c>
      <c r="AF1663" s="44">
        <f t="shared" si="359"/>
        <v>0</v>
      </c>
      <c r="AG1663" s="44">
        <f t="shared" si="360"/>
        <v>0</v>
      </c>
      <c r="AH1663" s="44">
        <f t="shared" si="361"/>
        <v>0</v>
      </c>
      <c r="AI1663" s="44">
        <v>132.838888889</v>
      </c>
      <c r="AJ1663" s="111">
        <v>3.5487167349897756E-3</v>
      </c>
      <c r="AK1663" s="2">
        <f t="shared" si="364"/>
        <v>0</v>
      </c>
    </row>
    <row r="1664" spans="1:37">
      <c r="A1664" s="2">
        <v>330</v>
      </c>
      <c r="B1664" s="2" t="s">
        <v>376</v>
      </c>
      <c r="C1664" s="2" t="s">
        <v>8</v>
      </c>
      <c r="D1664" s="2" t="s">
        <v>440</v>
      </c>
      <c r="E1664" s="2" t="s">
        <v>768</v>
      </c>
      <c r="F1664" s="2" t="s">
        <v>361</v>
      </c>
      <c r="G1664" s="2" t="s">
        <v>718</v>
      </c>
      <c r="I1664" s="2">
        <v>31922</v>
      </c>
      <c r="J1664" s="194">
        <v>42</v>
      </c>
      <c r="K1664" s="110">
        <v>5.6906145955990634E-4</v>
      </c>
      <c r="L1664" s="44">
        <f t="shared" si="351"/>
        <v>0</v>
      </c>
      <c r="M1664" s="44">
        <f t="shared" si="352"/>
        <v>0</v>
      </c>
      <c r="N1664" s="44">
        <f t="shared" si="353"/>
        <v>0</v>
      </c>
      <c r="O1664" s="44">
        <f t="shared" si="354"/>
        <v>0.21</v>
      </c>
      <c r="P1664" s="2">
        <v>37967209</v>
      </c>
      <c r="Q1664" s="111">
        <v>9.4630813379555593E-3</v>
      </c>
      <c r="R1664" s="111">
        <v>0</v>
      </c>
      <c r="S1664" s="111">
        <v>0</v>
      </c>
      <c r="T1664" s="111">
        <v>0</v>
      </c>
      <c r="U1664" s="111">
        <v>1</v>
      </c>
      <c r="V1664" s="110">
        <v>5.6906145955990634E-4</v>
      </c>
      <c r="W1664" s="110">
        <v>0.48131249999999992</v>
      </c>
      <c r="X1664" s="110">
        <v>0.45156249999999998</v>
      </c>
      <c r="Y1664" s="110">
        <f t="shared" si="356"/>
        <v>0.45156249999999998</v>
      </c>
      <c r="Z1664" s="2" t="s">
        <v>532</v>
      </c>
      <c r="AA1664" s="2" t="s">
        <v>532</v>
      </c>
      <c r="AB1664" s="2" t="s">
        <v>532</v>
      </c>
      <c r="AC1664" s="110">
        <v>0.45156249999999998</v>
      </c>
      <c r="AD1664" s="44">
        <f t="shared" si="357"/>
        <v>0</v>
      </c>
      <c r="AE1664" s="44">
        <f t="shared" si="358"/>
        <v>0</v>
      </c>
      <c r="AF1664" s="44">
        <f t="shared" si="359"/>
        <v>0</v>
      </c>
      <c r="AG1664" s="44">
        <f t="shared" si="360"/>
        <v>0.83069437499999987</v>
      </c>
      <c r="AH1664" s="44">
        <f t="shared" si="361"/>
        <v>0.83069437499999987</v>
      </c>
      <c r="AI1664" s="44">
        <v>132.838888889</v>
      </c>
      <c r="AJ1664" s="111">
        <v>2.7046807598818286E-3</v>
      </c>
      <c r="AK1664" s="2">
        <f t="shared" si="364"/>
        <v>21</v>
      </c>
    </row>
    <row r="1665" spans="1:37">
      <c r="A1665" s="2">
        <v>330</v>
      </c>
      <c r="B1665" s="2" t="s">
        <v>376</v>
      </c>
      <c r="C1665" s="2" t="s">
        <v>8</v>
      </c>
      <c r="D1665" s="2" t="s">
        <v>440</v>
      </c>
      <c r="E1665" s="2" t="s">
        <v>768</v>
      </c>
      <c r="F1665" s="2" t="s">
        <v>361</v>
      </c>
      <c r="G1665" s="2" t="s">
        <v>1069</v>
      </c>
      <c r="I1665" s="2">
        <v>31922</v>
      </c>
      <c r="J1665" s="194">
        <v>0</v>
      </c>
      <c r="K1665" s="110">
        <v>0</v>
      </c>
      <c r="L1665" s="44">
        <f t="shared" si="351"/>
        <v>0</v>
      </c>
      <c r="M1665" s="44">
        <f t="shared" si="352"/>
        <v>0</v>
      </c>
      <c r="N1665" s="44">
        <f t="shared" si="353"/>
        <v>0</v>
      </c>
      <c r="O1665" s="44">
        <f t="shared" si="354"/>
        <v>0</v>
      </c>
      <c r="P1665" s="2">
        <v>37967209</v>
      </c>
      <c r="Q1665" s="111">
        <v>0</v>
      </c>
      <c r="R1665" s="111">
        <v>0</v>
      </c>
      <c r="S1665" s="111">
        <v>0</v>
      </c>
      <c r="T1665" s="111">
        <v>0</v>
      </c>
      <c r="U1665" s="111">
        <v>1</v>
      </c>
      <c r="V1665" s="110">
        <v>0</v>
      </c>
      <c r="W1665" s="110">
        <v>0.48131249999999992</v>
      </c>
      <c r="X1665" s="110">
        <v>0.45156249999999998</v>
      </c>
      <c r="Y1665" s="110">
        <f t="shared" si="356"/>
        <v>0.45156249999999998</v>
      </c>
      <c r="Z1665" s="2" t="s">
        <v>532</v>
      </c>
      <c r="AA1665" s="2" t="s">
        <v>532</v>
      </c>
      <c r="AB1665" s="2" t="s">
        <v>532</v>
      </c>
      <c r="AC1665" s="110">
        <v>0.45156249999999998</v>
      </c>
      <c r="AD1665" s="44">
        <f t="shared" si="357"/>
        <v>0</v>
      </c>
      <c r="AE1665" s="44">
        <f t="shared" si="358"/>
        <v>0</v>
      </c>
      <c r="AF1665" s="44">
        <f t="shared" si="359"/>
        <v>0</v>
      </c>
      <c r="AG1665" s="44">
        <f t="shared" si="360"/>
        <v>0</v>
      </c>
      <c r="AH1665" s="44">
        <f t="shared" si="361"/>
        <v>0</v>
      </c>
      <c r="AI1665" s="44">
        <v>132.838888889</v>
      </c>
      <c r="AJ1665" s="111">
        <v>0</v>
      </c>
      <c r="AK1665" s="2">
        <f t="shared" si="364"/>
        <v>0</v>
      </c>
    </row>
    <row r="1666" spans="1:37">
      <c r="A1666" s="2">
        <v>316</v>
      </c>
      <c r="B1666" s="2" t="s">
        <v>364</v>
      </c>
      <c r="C1666" s="2" t="s">
        <v>7</v>
      </c>
      <c r="D1666" s="2" t="s">
        <v>441</v>
      </c>
      <c r="E1666" s="2" t="s">
        <v>768</v>
      </c>
      <c r="F1666" s="2" t="s">
        <v>361</v>
      </c>
      <c r="G1666" s="2" t="s">
        <v>1073</v>
      </c>
      <c r="I1666" s="2">
        <v>311079</v>
      </c>
      <c r="J1666" s="194">
        <v>0</v>
      </c>
      <c r="K1666" s="110">
        <v>0</v>
      </c>
      <c r="L1666" s="44">
        <f t="shared" si="351"/>
        <v>0</v>
      </c>
      <c r="M1666" s="44">
        <f t="shared" si="352"/>
        <v>0</v>
      </c>
      <c r="N1666" s="44">
        <f t="shared" si="353"/>
        <v>0</v>
      </c>
      <c r="O1666" s="44">
        <f t="shared" si="354"/>
        <v>0</v>
      </c>
      <c r="P1666" s="2">
        <v>10341330</v>
      </c>
      <c r="Q1666" s="111">
        <v>0</v>
      </c>
      <c r="R1666" s="111">
        <v>0</v>
      </c>
      <c r="S1666" s="111">
        <v>0</v>
      </c>
      <c r="T1666" s="111">
        <v>0</v>
      </c>
      <c r="U1666" s="111">
        <v>1</v>
      </c>
      <c r="V1666" s="110">
        <v>0</v>
      </c>
      <c r="W1666" s="110">
        <v>0.38621874999999994</v>
      </c>
      <c r="X1666" s="110">
        <v>0.33946874999999999</v>
      </c>
      <c r="Y1666" s="110">
        <f t="shared" si="356"/>
        <v>0.33946874999999999</v>
      </c>
      <c r="Z1666" s="2" t="s">
        <v>532</v>
      </c>
      <c r="AA1666" s="2" t="s">
        <v>532</v>
      </c>
      <c r="AB1666" s="2" t="s">
        <v>532</v>
      </c>
      <c r="AC1666" s="110">
        <v>0.33946874999999999</v>
      </c>
      <c r="AD1666" s="44">
        <f t="shared" si="357"/>
        <v>0</v>
      </c>
      <c r="AE1666" s="44">
        <f t="shared" si="358"/>
        <v>0</v>
      </c>
      <c r="AF1666" s="44">
        <f t="shared" si="359"/>
        <v>0</v>
      </c>
      <c r="AG1666" s="44">
        <f t="shared" si="360"/>
        <v>0</v>
      </c>
      <c r="AH1666" s="44">
        <f t="shared" si="361"/>
        <v>0</v>
      </c>
      <c r="AI1666" s="44">
        <v>46.353055556000001</v>
      </c>
      <c r="AJ1666" s="111">
        <v>0</v>
      </c>
      <c r="AK1666" s="2">
        <f t="shared" si="364"/>
        <v>0</v>
      </c>
    </row>
    <row r="1667" spans="1:37">
      <c r="A1667" s="2">
        <v>316</v>
      </c>
      <c r="B1667" s="2" t="s">
        <v>364</v>
      </c>
      <c r="C1667" s="2" t="s">
        <v>7</v>
      </c>
      <c r="D1667" s="2" t="s">
        <v>441</v>
      </c>
      <c r="E1667" s="2" t="s">
        <v>768</v>
      </c>
      <c r="F1667" s="2" t="s">
        <v>361</v>
      </c>
      <c r="G1667" s="2" t="s">
        <v>718</v>
      </c>
      <c r="I1667" s="2">
        <v>311079</v>
      </c>
      <c r="J1667" s="194">
        <v>0</v>
      </c>
      <c r="K1667" s="110">
        <v>0</v>
      </c>
      <c r="L1667" s="44">
        <f t="shared" si="351"/>
        <v>0</v>
      </c>
      <c r="M1667" s="44">
        <f t="shared" si="352"/>
        <v>0</v>
      </c>
      <c r="N1667" s="44">
        <f t="shared" si="353"/>
        <v>0</v>
      </c>
      <c r="O1667" s="44">
        <f t="shared" si="354"/>
        <v>0</v>
      </c>
      <c r="P1667" s="2">
        <v>10341330</v>
      </c>
      <c r="Q1667" s="111">
        <v>0</v>
      </c>
      <c r="R1667" s="111">
        <v>0</v>
      </c>
      <c r="S1667" s="111">
        <v>0</v>
      </c>
      <c r="T1667" s="111">
        <v>0</v>
      </c>
      <c r="U1667" s="111">
        <v>1</v>
      </c>
      <c r="V1667" s="110">
        <v>0</v>
      </c>
      <c r="W1667" s="110">
        <v>0.38621874999999994</v>
      </c>
      <c r="X1667" s="110">
        <v>0.33946874999999999</v>
      </c>
      <c r="Y1667" s="110">
        <f t="shared" si="356"/>
        <v>0.33946874999999999</v>
      </c>
      <c r="Z1667" s="2" t="s">
        <v>532</v>
      </c>
      <c r="AA1667" s="2" t="s">
        <v>532</v>
      </c>
      <c r="AB1667" s="2" t="s">
        <v>532</v>
      </c>
      <c r="AC1667" s="110">
        <v>0.33946874999999999</v>
      </c>
      <c r="AD1667" s="44">
        <f t="shared" si="357"/>
        <v>0</v>
      </c>
      <c r="AE1667" s="44">
        <f t="shared" si="358"/>
        <v>0</v>
      </c>
      <c r="AF1667" s="44">
        <f t="shared" si="359"/>
        <v>0</v>
      </c>
      <c r="AG1667" s="44">
        <f t="shared" si="360"/>
        <v>0</v>
      </c>
      <c r="AH1667" s="44">
        <f t="shared" si="361"/>
        <v>0</v>
      </c>
      <c r="AI1667" s="44">
        <v>46.353055556000001</v>
      </c>
      <c r="AJ1667" s="111">
        <v>0</v>
      </c>
      <c r="AK1667" s="2">
        <f t="shared" si="364"/>
        <v>0</v>
      </c>
    </row>
    <row r="1668" spans="1:37">
      <c r="A1668" s="2">
        <v>316</v>
      </c>
      <c r="B1668" s="2" t="s">
        <v>364</v>
      </c>
      <c r="C1668" s="2" t="s">
        <v>7</v>
      </c>
      <c r="D1668" s="2" t="s">
        <v>441</v>
      </c>
      <c r="E1668" s="2" t="s">
        <v>768</v>
      </c>
      <c r="F1668" s="2" t="s">
        <v>361</v>
      </c>
      <c r="G1668" s="2" t="s">
        <v>1069</v>
      </c>
      <c r="I1668" s="2">
        <v>311079</v>
      </c>
      <c r="J1668" s="194">
        <v>0</v>
      </c>
      <c r="K1668" s="110">
        <v>0</v>
      </c>
      <c r="L1668" s="44">
        <f t="shared" si="351"/>
        <v>0</v>
      </c>
      <c r="M1668" s="44">
        <f t="shared" si="352"/>
        <v>0</v>
      </c>
      <c r="N1668" s="44">
        <f t="shared" si="353"/>
        <v>0</v>
      </c>
      <c r="O1668" s="44">
        <f t="shared" si="354"/>
        <v>0</v>
      </c>
      <c r="P1668" s="2">
        <v>10341330</v>
      </c>
      <c r="Q1668" s="111">
        <v>0</v>
      </c>
      <c r="R1668" s="111">
        <v>0</v>
      </c>
      <c r="S1668" s="111">
        <v>0</v>
      </c>
      <c r="T1668" s="111">
        <v>0</v>
      </c>
      <c r="U1668" s="111">
        <v>1</v>
      </c>
      <c r="V1668" s="110">
        <v>0</v>
      </c>
      <c r="W1668" s="110">
        <v>0.38621874999999994</v>
      </c>
      <c r="X1668" s="110">
        <v>0.33946874999999999</v>
      </c>
      <c r="Y1668" s="110">
        <f t="shared" si="356"/>
        <v>0.33946874999999999</v>
      </c>
      <c r="Z1668" s="2" t="s">
        <v>532</v>
      </c>
      <c r="AA1668" s="2" t="s">
        <v>532</v>
      </c>
      <c r="AB1668" s="2" t="s">
        <v>532</v>
      </c>
      <c r="AC1668" s="110">
        <v>0.33946874999999999</v>
      </c>
      <c r="AD1668" s="44">
        <f t="shared" si="357"/>
        <v>0</v>
      </c>
      <c r="AE1668" s="44">
        <f t="shared" si="358"/>
        <v>0</v>
      </c>
      <c r="AF1668" s="44">
        <f t="shared" si="359"/>
        <v>0</v>
      </c>
      <c r="AG1668" s="44">
        <f t="shared" si="360"/>
        <v>0</v>
      </c>
      <c r="AH1668" s="44">
        <f t="shared" si="361"/>
        <v>0</v>
      </c>
      <c r="AI1668" s="44">
        <v>46.353055556000001</v>
      </c>
      <c r="AJ1668" s="111">
        <v>0</v>
      </c>
      <c r="AK1668" s="2">
        <f t="shared" si="364"/>
        <v>0</v>
      </c>
    </row>
    <row r="1669" spans="1:37">
      <c r="A1669" s="2">
        <v>342</v>
      </c>
      <c r="B1669" s="2" t="s">
        <v>387</v>
      </c>
      <c r="C1669" s="2" t="s">
        <v>6</v>
      </c>
      <c r="D1669" s="2" t="s">
        <v>442</v>
      </c>
      <c r="E1669" s="2" t="s">
        <v>768</v>
      </c>
      <c r="F1669" s="2" t="s">
        <v>361</v>
      </c>
      <c r="G1669" s="2" t="s">
        <v>1073</v>
      </c>
      <c r="I1669" s="2">
        <v>28996</v>
      </c>
      <c r="J1669" s="194">
        <v>0</v>
      </c>
      <c r="K1669" s="110">
        <v>2.8658171794581472E-4</v>
      </c>
      <c r="L1669" s="44">
        <f t="shared" si="351"/>
        <v>0</v>
      </c>
      <c r="M1669" s="44">
        <f t="shared" si="352"/>
        <v>0</v>
      </c>
      <c r="N1669" s="44">
        <f t="shared" si="353"/>
        <v>0</v>
      </c>
      <c r="O1669" s="44">
        <f t="shared" si="354"/>
        <v>0</v>
      </c>
      <c r="P1669" s="2">
        <v>19760314</v>
      </c>
      <c r="Q1669" s="111">
        <v>6.5755950223944275E-3</v>
      </c>
      <c r="R1669" s="111">
        <v>0</v>
      </c>
      <c r="S1669" s="111">
        <v>0</v>
      </c>
      <c r="T1669" s="111">
        <v>0</v>
      </c>
      <c r="U1669" s="111">
        <v>1</v>
      </c>
      <c r="V1669" s="110">
        <v>2.8658171794581472E-4</v>
      </c>
      <c r="W1669" s="110">
        <v>0.38674999999999998</v>
      </c>
      <c r="X1669" s="110">
        <v>0.35699999999999998</v>
      </c>
      <c r="Y1669" s="110">
        <f t="shared" si="356"/>
        <v>0.35699999999999998</v>
      </c>
      <c r="Z1669" s="2" t="s">
        <v>532</v>
      </c>
      <c r="AA1669" s="2" t="s">
        <v>532</v>
      </c>
      <c r="AB1669" s="2" t="s">
        <v>532</v>
      </c>
      <c r="AC1669" s="110">
        <v>0.35699999999999998</v>
      </c>
      <c r="AD1669" s="44">
        <f t="shared" si="357"/>
        <v>0</v>
      </c>
      <c r="AE1669" s="44">
        <f t="shared" si="358"/>
        <v>0</v>
      </c>
      <c r="AF1669" s="44">
        <f t="shared" si="359"/>
        <v>0</v>
      </c>
      <c r="AG1669" s="44">
        <f t="shared" si="360"/>
        <v>0</v>
      </c>
      <c r="AH1669" s="44">
        <f t="shared" si="361"/>
        <v>0</v>
      </c>
      <c r="AI1669" s="44">
        <v>43.256944443999998</v>
      </c>
      <c r="AJ1669" s="111">
        <v>3.0038141632394888E-3</v>
      </c>
      <c r="AK1669" s="2">
        <f t="shared" si="364"/>
        <v>0</v>
      </c>
    </row>
    <row r="1670" spans="1:37">
      <c r="A1670" s="2">
        <v>342</v>
      </c>
      <c r="B1670" s="2" t="s">
        <v>387</v>
      </c>
      <c r="C1670" s="2" t="s">
        <v>6</v>
      </c>
      <c r="D1670" s="2" t="s">
        <v>442</v>
      </c>
      <c r="E1670" s="2" t="s">
        <v>768</v>
      </c>
      <c r="F1670" s="2" t="s">
        <v>361</v>
      </c>
      <c r="G1670" s="2" t="s">
        <v>718</v>
      </c>
      <c r="I1670" s="2">
        <v>28996</v>
      </c>
      <c r="J1670" s="194">
        <v>37</v>
      </c>
      <c r="K1670" s="110">
        <v>9.8945635627131854E-4</v>
      </c>
      <c r="L1670" s="44">
        <f t="shared" si="351"/>
        <v>0</v>
      </c>
      <c r="M1670" s="44">
        <f t="shared" si="352"/>
        <v>0</v>
      </c>
      <c r="N1670" s="44">
        <f t="shared" si="353"/>
        <v>0</v>
      </c>
      <c r="O1670" s="44">
        <f t="shared" si="354"/>
        <v>0.185</v>
      </c>
      <c r="P1670" s="2">
        <v>19760314</v>
      </c>
      <c r="Q1670" s="111">
        <v>2.2702998425057876E-2</v>
      </c>
      <c r="R1670" s="111">
        <v>0</v>
      </c>
      <c r="S1670" s="111">
        <v>0</v>
      </c>
      <c r="T1670" s="111">
        <v>0</v>
      </c>
      <c r="U1670" s="111">
        <v>1</v>
      </c>
      <c r="V1670" s="110">
        <v>9.8945635627131854E-4</v>
      </c>
      <c r="W1670" s="110">
        <v>0.38674999999999998</v>
      </c>
      <c r="X1670" s="110">
        <v>0.35699999999999998</v>
      </c>
      <c r="Y1670" s="110">
        <f t="shared" si="356"/>
        <v>0.35699999999999998</v>
      </c>
      <c r="Z1670" s="2" t="s">
        <v>532</v>
      </c>
      <c r="AA1670" s="2" t="s">
        <v>532</v>
      </c>
      <c r="AB1670" s="2" t="s">
        <v>532</v>
      </c>
      <c r="AC1670" s="110">
        <v>0.35699999999999998</v>
      </c>
      <c r="AD1670" s="44">
        <f t="shared" si="357"/>
        <v>0</v>
      </c>
      <c r="AE1670" s="44">
        <f t="shared" si="358"/>
        <v>0</v>
      </c>
      <c r="AF1670" s="44">
        <f t="shared" si="359"/>
        <v>0</v>
      </c>
      <c r="AG1670" s="44">
        <f t="shared" si="360"/>
        <v>0.57855419999999991</v>
      </c>
      <c r="AH1670" s="44">
        <f t="shared" si="361"/>
        <v>0.57855419999999991</v>
      </c>
      <c r="AI1670" s="44">
        <v>43.256944443999998</v>
      </c>
      <c r="AJ1670" s="111">
        <v>1.0371014027618754E-2</v>
      </c>
      <c r="AK1670" s="2">
        <f t="shared" si="364"/>
        <v>19</v>
      </c>
    </row>
    <row r="1671" spans="1:37">
      <c r="A1671" s="2">
        <v>342</v>
      </c>
      <c r="B1671" s="2" t="s">
        <v>387</v>
      </c>
      <c r="C1671" s="2" t="s">
        <v>6</v>
      </c>
      <c r="D1671" s="2" t="s">
        <v>442</v>
      </c>
      <c r="E1671" s="2" t="s">
        <v>768</v>
      </c>
      <c r="F1671" s="2" t="s">
        <v>361</v>
      </c>
      <c r="G1671" s="2" t="s">
        <v>1069</v>
      </c>
      <c r="I1671" s="2">
        <v>28996</v>
      </c>
      <c r="J1671" s="194">
        <v>0</v>
      </c>
      <c r="K1671" s="110">
        <v>0</v>
      </c>
      <c r="L1671" s="44">
        <f t="shared" ref="L1671:L1734" si="365">R1671*$J1671*$D$2/1000</f>
        <v>0</v>
      </c>
      <c r="M1671" s="44">
        <f t="shared" ref="M1671:M1734" si="366">S1671*$J1671*$D$2/1000</f>
        <v>0</v>
      </c>
      <c r="N1671" s="44">
        <f t="shared" ref="N1671:N1734" si="367">T1671*$J1671*$D$2/1000</f>
        <v>0</v>
      </c>
      <c r="O1671" s="44">
        <f t="shared" ref="O1671:O1734" si="368">U1671*$J1671*$D$2/1000</f>
        <v>0</v>
      </c>
      <c r="P1671" s="2">
        <v>19760314</v>
      </c>
      <c r="Q1671" s="111">
        <v>0</v>
      </c>
      <c r="R1671" s="111">
        <v>0</v>
      </c>
      <c r="S1671" s="111">
        <v>0</v>
      </c>
      <c r="T1671" s="111">
        <v>0</v>
      </c>
      <c r="U1671" s="111">
        <v>1</v>
      </c>
      <c r="V1671" s="110">
        <v>0</v>
      </c>
      <c r="W1671" s="110">
        <v>0.38674999999999998</v>
      </c>
      <c r="X1671" s="110">
        <v>0.35699999999999998</v>
      </c>
      <c r="Y1671" s="110">
        <f t="shared" ref="Y1671:Y1734" si="369">SUMPRODUCT(R1671:U1671,Z1671:AC1671)</f>
        <v>0.35699999999999998</v>
      </c>
      <c r="Z1671" s="2" t="s">
        <v>532</v>
      </c>
      <c r="AA1671" s="2" t="s">
        <v>532</v>
      </c>
      <c r="AB1671" s="2" t="s">
        <v>532</v>
      </c>
      <c r="AC1671" s="110">
        <v>0.35699999999999998</v>
      </c>
      <c r="AD1671" s="44">
        <f t="shared" ref="AD1671:AD1734" si="370">IFERROR(L1671*Z1671*8760/1000,0)</f>
        <v>0</v>
      </c>
      <c r="AE1671" s="44">
        <f t="shared" ref="AE1671:AE1734" si="371">IFERROR(M1671*AA1671*8760/1000,0)</f>
        <v>0</v>
      </c>
      <c r="AF1671" s="44">
        <f t="shared" ref="AF1671:AF1734" si="372">IFERROR(N1671*AB1671*8760/1000,0)</f>
        <v>0</v>
      </c>
      <c r="AG1671" s="44">
        <f t="shared" ref="AG1671:AG1734" si="373">IFERROR(O1671*AC1671*8760/1000,0)</f>
        <v>0</v>
      </c>
      <c r="AH1671" s="44">
        <f t="shared" ref="AH1671:AH1734" si="374">AF1671+AG1671</f>
        <v>0</v>
      </c>
      <c r="AI1671" s="44">
        <v>43.256944443999998</v>
      </c>
      <c r="AJ1671" s="111">
        <v>0</v>
      </c>
      <c r="AK1671" s="2">
        <f t="shared" si="364"/>
        <v>0</v>
      </c>
    </row>
    <row r="1672" spans="1:37">
      <c r="A1672" s="2">
        <v>317</v>
      </c>
      <c r="B1672" s="2" t="s">
        <v>365</v>
      </c>
      <c r="C1672" s="2" t="s">
        <v>3</v>
      </c>
      <c r="D1672" s="2" t="s">
        <v>418</v>
      </c>
      <c r="E1672" s="2" t="s">
        <v>768</v>
      </c>
      <c r="F1672" s="2" t="s">
        <v>361</v>
      </c>
      <c r="G1672" s="2" t="s">
        <v>1073</v>
      </c>
      <c r="I1672" s="2">
        <v>554894</v>
      </c>
      <c r="J1672" s="194">
        <v>0</v>
      </c>
      <c r="K1672" s="110">
        <v>0</v>
      </c>
      <c r="L1672" s="44">
        <f t="shared" si="365"/>
        <v>0</v>
      </c>
      <c r="M1672" s="44">
        <f t="shared" si="366"/>
        <v>0</v>
      </c>
      <c r="N1672" s="44">
        <f t="shared" si="367"/>
        <v>0</v>
      </c>
      <c r="O1672" s="44">
        <f t="shared" si="368"/>
        <v>0</v>
      </c>
      <c r="P1672" s="2">
        <v>46440099</v>
      </c>
      <c r="Q1672" s="111">
        <v>0</v>
      </c>
      <c r="R1672" s="111">
        <v>0</v>
      </c>
      <c r="S1672" s="111">
        <v>0</v>
      </c>
      <c r="T1672" s="111">
        <v>0.161844197</v>
      </c>
      <c r="U1672" s="111">
        <v>0.83815580300000003</v>
      </c>
      <c r="V1672" s="110">
        <v>0</v>
      </c>
      <c r="W1672" s="110">
        <v>0.46431250000000002</v>
      </c>
      <c r="X1672" s="110">
        <v>0.30825244400000001</v>
      </c>
      <c r="Y1672" s="110">
        <f t="shared" si="369"/>
        <v>0.30825244436985938</v>
      </c>
      <c r="Z1672" s="2" t="s">
        <v>532</v>
      </c>
      <c r="AA1672" s="2" t="s">
        <v>532</v>
      </c>
      <c r="AB1672" s="2">
        <v>0.22500000000000001</v>
      </c>
      <c r="AC1672" s="110">
        <v>0.32432812500000002</v>
      </c>
      <c r="AD1672" s="44">
        <f t="shared" si="370"/>
        <v>0</v>
      </c>
      <c r="AE1672" s="44">
        <f t="shared" si="371"/>
        <v>0</v>
      </c>
      <c r="AF1672" s="44">
        <f t="shared" si="372"/>
        <v>0</v>
      </c>
      <c r="AG1672" s="44">
        <f t="shared" si="373"/>
        <v>0</v>
      </c>
      <c r="AH1672" s="44">
        <f t="shared" si="374"/>
        <v>0</v>
      </c>
      <c r="AI1672" s="44">
        <v>232.51499999999999</v>
      </c>
      <c r="AJ1672" s="111">
        <v>0</v>
      </c>
      <c r="AK1672" s="2">
        <f t="shared" si="364"/>
        <v>0</v>
      </c>
    </row>
    <row r="1673" spans="1:37">
      <c r="A1673" s="2">
        <v>317</v>
      </c>
      <c r="B1673" s="2" t="s">
        <v>365</v>
      </c>
      <c r="C1673" s="2" t="s">
        <v>3</v>
      </c>
      <c r="D1673" s="2" t="s">
        <v>418</v>
      </c>
      <c r="E1673" s="2" t="s">
        <v>768</v>
      </c>
      <c r="F1673" s="2" t="s">
        <v>361</v>
      </c>
      <c r="G1673" s="2" t="s">
        <v>718</v>
      </c>
      <c r="I1673" s="2">
        <v>554894</v>
      </c>
      <c r="J1673" s="194">
        <v>0</v>
      </c>
      <c r="K1673" s="110">
        <v>0</v>
      </c>
      <c r="L1673" s="44">
        <f t="shared" si="365"/>
        <v>0</v>
      </c>
      <c r="M1673" s="44">
        <f t="shared" si="366"/>
        <v>0</v>
      </c>
      <c r="N1673" s="44">
        <f t="shared" si="367"/>
        <v>0</v>
      </c>
      <c r="O1673" s="44">
        <f t="shared" si="368"/>
        <v>0</v>
      </c>
      <c r="P1673" s="2">
        <v>46440099</v>
      </c>
      <c r="Q1673" s="111">
        <v>0</v>
      </c>
      <c r="R1673" s="111">
        <v>0</v>
      </c>
      <c r="S1673" s="111">
        <v>0</v>
      </c>
      <c r="T1673" s="111">
        <v>0.161844197</v>
      </c>
      <c r="U1673" s="111">
        <v>0.83815580300000003</v>
      </c>
      <c r="V1673" s="110">
        <v>0</v>
      </c>
      <c r="W1673" s="110">
        <v>0.46431250000000002</v>
      </c>
      <c r="X1673" s="110">
        <v>0.30825244400000001</v>
      </c>
      <c r="Y1673" s="110">
        <f t="shared" si="369"/>
        <v>0.30825244436985938</v>
      </c>
      <c r="Z1673" s="2" t="s">
        <v>532</v>
      </c>
      <c r="AA1673" s="2" t="s">
        <v>532</v>
      </c>
      <c r="AB1673" s="2">
        <v>0.22500000000000001</v>
      </c>
      <c r="AC1673" s="110">
        <v>0.32432812500000002</v>
      </c>
      <c r="AD1673" s="44">
        <f t="shared" si="370"/>
        <v>0</v>
      </c>
      <c r="AE1673" s="44">
        <f t="shared" si="371"/>
        <v>0</v>
      </c>
      <c r="AF1673" s="44">
        <f t="shared" si="372"/>
        <v>0</v>
      </c>
      <c r="AG1673" s="44">
        <f t="shared" si="373"/>
        <v>0</v>
      </c>
      <c r="AH1673" s="44">
        <f t="shared" si="374"/>
        <v>0</v>
      </c>
      <c r="AI1673" s="44">
        <v>232.51499999999999</v>
      </c>
      <c r="AJ1673" s="111">
        <v>0</v>
      </c>
      <c r="AK1673" s="2">
        <f t="shared" si="364"/>
        <v>0</v>
      </c>
    </row>
    <row r="1674" spans="1:37">
      <c r="A1674" s="2">
        <v>317</v>
      </c>
      <c r="B1674" s="2" t="s">
        <v>365</v>
      </c>
      <c r="C1674" s="2" t="s">
        <v>3</v>
      </c>
      <c r="D1674" s="2" t="s">
        <v>418</v>
      </c>
      <c r="E1674" s="2" t="s">
        <v>768</v>
      </c>
      <c r="F1674" s="2" t="s">
        <v>361</v>
      </c>
      <c r="G1674" s="2" t="s">
        <v>1069</v>
      </c>
      <c r="I1674" s="2">
        <v>554894</v>
      </c>
      <c r="J1674" s="194">
        <v>0</v>
      </c>
      <c r="K1674" s="110">
        <v>0</v>
      </c>
      <c r="L1674" s="44">
        <f t="shared" si="365"/>
        <v>0</v>
      </c>
      <c r="M1674" s="44">
        <f t="shared" si="366"/>
        <v>0</v>
      </c>
      <c r="N1674" s="44">
        <f t="shared" si="367"/>
        <v>0</v>
      </c>
      <c r="O1674" s="44">
        <f t="shared" si="368"/>
        <v>0</v>
      </c>
      <c r="P1674" s="2">
        <v>46440099</v>
      </c>
      <c r="Q1674" s="111">
        <v>0</v>
      </c>
      <c r="R1674" s="111">
        <v>0</v>
      </c>
      <c r="S1674" s="111">
        <v>0</v>
      </c>
      <c r="T1674" s="111">
        <v>0.161844197</v>
      </c>
      <c r="U1674" s="111">
        <v>0.83815580300000003</v>
      </c>
      <c r="V1674" s="110">
        <v>0</v>
      </c>
      <c r="W1674" s="110">
        <v>0.46431250000000002</v>
      </c>
      <c r="X1674" s="110">
        <v>0.30825244400000001</v>
      </c>
      <c r="Y1674" s="110">
        <f t="shared" si="369"/>
        <v>0.30825244436985938</v>
      </c>
      <c r="Z1674" s="2" t="s">
        <v>532</v>
      </c>
      <c r="AA1674" s="2" t="s">
        <v>532</v>
      </c>
      <c r="AB1674" s="2">
        <v>0.22500000000000001</v>
      </c>
      <c r="AC1674" s="110">
        <v>0.32432812500000002</v>
      </c>
      <c r="AD1674" s="44">
        <f t="shared" si="370"/>
        <v>0</v>
      </c>
      <c r="AE1674" s="44">
        <f t="shared" si="371"/>
        <v>0</v>
      </c>
      <c r="AF1674" s="44">
        <f t="shared" si="372"/>
        <v>0</v>
      </c>
      <c r="AG1674" s="44">
        <f t="shared" si="373"/>
        <v>0</v>
      </c>
      <c r="AH1674" s="44">
        <f t="shared" si="374"/>
        <v>0</v>
      </c>
      <c r="AI1674" s="44">
        <v>232.51499999999999</v>
      </c>
      <c r="AJ1674" s="111">
        <v>0</v>
      </c>
      <c r="AK1674" s="2">
        <f t="shared" si="364"/>
        <v>0</v>
      </c>
    </row>
    <row r="1675" spans="1:37">
      <c r="A1675" s="2">
        <v>328</v>
      </c>
      <c r="B1675" s="2" t="s">
        <v>374</v>
      </c>
      <c r="C1675" s="2" t="s">
        <v>2</v>
      </c>
      <c r="D1675" s="2" t="s">
        <v>443</v>
      </c>
      <c r="E1675" s="2" t="s">
        <v>768</v>
      </c>
      <c r="F1675" s="2" t="s">
        <v>361</v>
      </c>
      <c r="G1675" s="2" t="s">
        <v>1073</v>
      </c>
      <c r="I1675" s="2">
        <v>154027</v>
      </c>
      <c r="J1675" s="194">
        <v>686</v>
      </c>
      <c r="K1675" s="110">
        <v>5.9742388232510105E-3</v>
      </c>
      <c r="L1675" s="44">
        <f t="shared" si="365"/>
        <v>0</v>
      </c>
      <c r="M1675" s="44">
        <f t="shared" si="366"/>
        <v>0</v>
      </c>
      <c r="N1675" s="44">
        <f t="shared" si="367"/>
        <v>0</v>
      </c>
      <c r="O1675" s="44">
        <f t="shared" si="368"/>
        <v>3.43</v>
      </c>
      <c r="P1675" s="2">
        <v>9851017</v>
      </c>
      <c r="Q1675" s="111">
        <v>1.8014456499507281</v>
      </c>
      <c r="R1675" s="111">
        <v>0</v>
      </c>
      <c r="S1675" s="111">
        <v>0</v>
      </c>
      <c r="T1675" s="111">
        <v>0</v>
      </c>
      <c r="U1675" s="111">
        <v>1</v>
      </c>
      <c r="V1675" s="110">
        <v>5.9742388232510105E-3</v>
      </c>
      <c r="W1675" s="110">
        <v>0.49724999999999997</v>
      </c>
      <c r="X1675" s="110">
        <v>0.44030000000000002</v>
      </c>
      <c r="Y1675" s="110">
        <f t="shared" si="369"/>
        <v>0.44030000000000002</v>
      </c>
      <c r="Z1675" s="2" t="s">
        <v>532</v>
      </c>
      <c r="AA1675" s="2" t="s">
        <v>532</v>
      </c>
      <c r="AB1675" s="2" t="s">
        <v>532</v>
      </c>
      <c r="AC1675" s="110">
        <v>0.44030000000000002</v>
      </c>
      <c r="AD1675" s="44">
        <f t="shared" si="370"/>
        <v>0</v>
      </c>
      <c r="AE1675" s="44">
        <f t="shared" si="371"/>
        <v>0</v>
      </c>
      <c r="AF1675" s="44">
        <f t="shared" si="372"/>
        <v>0</v>
      </c>
      <c r="AG1675" s="44">
        <f t="shared" si="373"/>
        <v>13.229606040000002</v>
      </c>
      <c r="AH1675" s="44">
        <f t="shared" si="374"/>
        <v>13.229606040000002</v>
      </c>
      <c r="AI1675" s="44">
        <v>127.496111111</v>
      </c>
      <c r="AJ1675" s="111">
        <v>0.13918912167282246</v>
      </c>
      <c r="AK1675" s="2">
        <f t="shared" si="364"/>
        <v>343</v>
      </c>
    </row>
    <row r="1676" spans="1:37">
      <c r="A1676" s="2">
        <v>328</v>
      </c>
      <c r="B1676" s="2" t="s">
        <v>374</v>
      </c>
      <c r="C1676" s="2" t="s">
        <v>2</v>
      </c>
      <c r="D1676" s="2" t="s">
        <v>443</v>
      </c>
      <c r="E1676" s="2" t="s">
        <v>768</v>
      </c>
      <c r="F1676" s="2" t="s">
        <v>361</v>
      </c>
      <c r="G1676" s="2" t="s">
        <v>718</v>
      </c>
      <c r="I1676" s="2">
        <v>154027</v>
      </c>
      <c r="J1676" s="194">
        <v>1502</v>
      </c>
      <c r="K1676" s="110">
        <v>8.2310628446383843E-3</v>
      </c>
      <c r="L1676" s="44">
        <f t="shared" si="365"/>
        <v>0</v>
      </c>
      <c r="M1676" s="44">
        <f t="shared" si="366"/>
        <v>0</v>
      </c>
      <c r="N1676" s="44">
        <f t="shared" si="367"/>
        <v>0</v>
      </c>
      <c r="O1676" s="44">
        <f t="shared" si="368"/>
        <v>7.51</v>
      </c>
      <c r="P1676" s="2">
        <v>9851017</v>
      </c>
      <c r="Q1676" s="111">
        <v>2.4819584209183003</v>
      </c>
      <c r="R1676" s="111">
        <v>0</v>
      </c>
      <c r="S1676" s="111">
        <v>0</v>
      </c>
      <c r="T1676" s="111">
        <v>0</v>
      </c>
      <c r="U1676" s="111">
        <v>1</v>
      </c>
      <c r="V1676" s="110">
        <v>8.2310628446383843E-3</v>
      </c>
      <c r="W1676" s="110">
        <v>0.49724999999999997</v>
      </c>
      <c r="X1676" s="110">
        <v>0.44030000000000002</v>
      </c>
      <c r="Y1676" s="110">
        <f t="shared" si="369"/>
        <v>0.44030000000000002</v>
      </c>
      <c r="Z1676" s="2" t="s">
        <v>532</v>
      </c>
      <c r="AA1676" s="2" t="s">
        <v>532</v>
      </c>
      <c r="AB1676" s="2" t="s">
        <v>532</v>
      </c>
      <c r="AC1676" s="110">
        <v>0.44030000000000002</v>
      </c>
      <c r="AD1676" s="44">
        <f t="shared" si="370"/>
        <v>0</v>
      </c>
      <c r="AE1676" s="44">
        <f t="shared" si="371"/>
        <v>0</v>
      </c>
      <c r="AF1676" s="44">
        <f t="shared" si="372"/>
        <v>0</v>
      </c>
      <c r="AG1676" s="44">
        <f t="shared" si="373"/>
        <v>28.966280280000003</v>
      </c>
      <c r="AH1676" s="44">
        <f t="shared" si="374"/>
        <v>28.966280280000003</v>
      </c>
      <c r="AI1676" s="44">
        <v>127.496111111</v>
      </c>
      <c r="AJ1676" s="111">
        <v>0.1917691009137758</v>
      </c>
      <c r="AK1676" s="2">
        <f t="shared" si="364"/>
        <v>751</v>
      </c>
    </row>
    <row r="1677" spans="1:37">
      <c r="A1677" s="2">
        <v>328</v>
      </c>
      <c r="B1677" s="2" t="s">
        <v>374</v>
      </c>
      <c r="C1677" s="2" t="s">
        <v>2</v>
      </c>
      <c r="D1677" s="2" t="s">
        <v>443</v>
      </c>
      <c r="E1677" s="2" t="s">
        <v>768</v>
      </c>
      <c r="F1677" s="2" t="s">
        <v>361</v>
      </c>
      <c r="G1677" s="2" t="s">
        <v>1069</v>
      </c>
      <c r="I1677" s="2">
        <v>154027</v>
      </c>
      <c r="J1677" s="194">
        <v>0</v>
      </c>
      <c r="K1677" s="110">
        <v>0</v>
      </c>
      <c r="L1677" s="44">
        <f t="shared" si="365"/>
        <v>0</v>
      </c>
      <c r="M1677" s="44">
        <f t="shared" si="366"/>
        <v>0</v>
      </c>
      <c r="N1677" s="44">
        <f t="shared" si="367"/>
        <v>0</v>
      </c>
      <c r="O1677" s="44">
        <f t="shared" si="368"/>
        <v>0</v>
      </c>
      <c r="P1677" s="2">
        <v>9851017</v>
      </c>
      <c r="Q1677" s="111">
        <v>0</v>
      </c>
      <c r="R1677" s="111">
        <v>0</v>
      </c>
      <c r="S1677" s="111">
        <v>0</v>
      </c>
      <c r="T1677" s="111">
        <v>0</v>
      </c>
      <c r="U1677" s="111">
        <v>1</v>
      </c>
      <c r="V1677" s="110">
        <v>0</v>
      </c>
      <c r="W1677" s="110">
        <v>0.49724999999999997</v>
      </c>
      <c r="X1677" s="110">
        <v>0.44030000000000002</v>
      </c>
      <c r="Y1677" s="110">
        <f t="shared" si="369"/>
        <v>0.44030000000000002</v>
      </c>
      <c r="Z1677" s="2" t="s">
        <v>532</v>
      </c>
      <c r="AA1677" s="2" t="s">
        <v>532</v>
      </c>
      <c r="AB1677" s="2" t="s">
        <v>532</v>
      </c>
      <c r="AC1677" s="110">
        <v>0.44030000000000002</v>
      </c>
      <c r="AD1677" s="44">
        <f t="shared" si="370"/>
        <v>0</v>
      </c>
      <c r="AE1677" s="44">
        <f t="shared" si="371"/>
        <v>0</v>
      </c>
      <c r="AF1677" s="44">
        <f t="shared" si="372"/>
        <v>0</v>
      </c>
      <c r="AG1677" s="44">
        <f t="shared" si="373"/>
        <v>0</v>
      </c>
      <c r="AH1677" s="44">
        <f t="shared" si="374"/>
        <v>0</v>
      </c>
      <c r="AI1677" s="44">
        <v>127.496111111</v>
      </c>
      <c r="AJ1677" s="111">
        <v>0</v>
      </c>
      <c r="AK1677" s="2">
        <f t="shared" si="364"/>
        <v>0</v>
      </c>
    </row>
    <row r="1678" spans="1:37">
      <c r="A1678" s="2">
        <v>318</v>
      </c>
      <c r="B1678" s="2" t="s">
        <v>366</v>
      </c>
      <c r="C1678" s="2" t="s">
        <v>1</v>
      </c>
      <c r="D1678" s="2" t="s">
        <v>448</v>
      </c>
      <c r="E1678" s="2" t="s">
        <v>768</v>
      </c>
      <c r="F1678" s="2" t="s">
        <v>361</v>
      </c>
      <c r="G1678" s="2" t="s">
        <v>1073</v>
      </c>
      <c r="I1678" s="2">
        <v>723734</v>
      </c>
      <c r="J1678" s="194">
        <v>2711</v>
      </c>
      <c r="K1678" s="110">
        <v>4.853471203978975E-3</v>
      </c>
      <c r="L1678" s="44">
        <f t="shared" si="365"/>
        <v>0</v>
      </c>
      <c r="M1678" s="44">
        <f t="shared" si="366"/>
        <v>0</v>
      </c>
      <c r="N1678" s="44">
        <f t="shared" si="367"/>
        <v>0</v>
      </c>
      <c r="O1678" s="44">
        <f t="shared" si="368"/>
        <v>13.555</v>
      </c>
      <c r="P1678" s="2">
        <v>65382556</v>
      </c>
      <c r="Q1678" s="111">
        <v>1.1438358027204303</v>
      </c>
      <c r="R1678" s="111">
        <v>0</v>
      </c>
      <c r="S1678" s="111">
        <v>0</v>
      </c>
      <c r="T1678" s="111">
        <v>0</v>
      </c>
      <c r="U1678" s="111">
        <v>1</v>
      </c>
      <c r="V1678" s="110">
        <v>4.853471203978975E-3</v>
      </c>
      <c r="W1678" s="110">
        <v>0.55621874999999987</v>
      </c>
      <c r="X1678" s="110">
        <v>0.48609374999999999</v>
      </c>
      <c r="Y1678" s="110">
        <f t="shared" si="369"/>
        <v>0.48609374999999999</v>
      </c>
      <c r="Z1678" s="2" t="s">
        <v>532</v>
      </c>
      <c r="AA1678" s="2" t="s">
        <v>532</v>
      </c>
      <c r="AB1678" s="2" t="s">
        <v>532</v>
      </c>
      <c r="AC1678" s="110">
        <v>0.48609374999999999</v>
      </c>
      <c r="AD1678" s="44">
        <f t="shared" si="370"/>
        <v>0</v>
      </c>
      <c r="AE1678" s="44">
        <f t="shared" si="371"/>
        <v>0</v>
      </c>
      <c r="AF1678" s="44">
        <f t="shared" si="372"/>
        <v>0</v>
      </c>
      <c r="AG1678" s="44">
        <f t="shared" si="373"/>
        <v>57.719646843749992</v>
      </c>
      <c r="AH1678" s="44">
        <f t="shared" si="374"/>
        <v>57.719646843749992</v>
      </c>
      <c r="AI1678" s="44">
        <v>303.90305555600003</v>
      </c>
      <c r="AJ1678" s="111">
        <v>0.24608804373272433</v>
      </c>
      <c r="AK1678" s="2">
        <f t="shared" si="364"/>
        <v>1356</v>
      </c>
    </row>
    <row r="1679" spans="1:37">
      <c r="A1679" s="2">
        <v>318</v>
      </c>
      <c r="B1679" s="2" t="s">
        <v>366</v>
      </c>
      <c r="C1679" s="2" t="s">
        <v>1</v>
      </c>
      <c r="D1679" s="2" t="s">
        <v>448</v>
      </c>
      <c r="E1679" s="2" t="s">
        <v>768</v>
      </c>
      <c r="F1679" s="2" t="s">
        <v>361</v>
      </c>
      <c r="G1679" s="2" t="s">
        <v>718</v>
      </c>
      <c r="I1679" s="2">
        <v>723734</v>
      </c>
      <c r="J1679" s="194">
        <v>6070</v>
      </c>
      <c r="K1679" s="110">
        <v>7.2794395063096092E-3</v>
      </c>
      <c r="L1679" s="44">
        <f t="shared" si="365"/>
        <v>0</v>
      </c>
      <c r="M1679" s="44">
        <f t="shared" si="366"/>
        <v>0</v>
      </c>
      <c r="N1679" s="44">
        <f t="shared" si="367"/>
        <v>0</v>
      </c>
      <c r="O1679" s="44">
        <f t="shared" si="368"/>
        <v>30.35</v>
      </c>
      <c r="P1679" s="2">
        <v>65382556</v>
      </c>
      <c r="Q1679" s="111">
        <v>1.7155728716857825</v>
      </c>
      <c r="R1679" s="111">
        <v>0</v>
      </c>
      <c r="S1679" s="111">
        <v>0</v>
      </c>
      <c r="T1679" s="111">
        <v>0</v>
      </c>
      <c r="U1679" s="111">
        <v>1</v>
      </c>
      <c r="V1679" s="110">
        <v>7.2794395063096092E-3</v>
      </c>
      <c r="W1679" s="110">
        <v>0.55621874999999987</v>
      </c>
      <c r="X1679" s="110">
        <v>0.48609374999999999</v>
      </c>
      <c r="Y1679" s="110">
        <f t="shared" si="369"/>
        <v>0.48609374999999999</v>
      </c>
      <c r="Z1679" s="2" t="s">
        <v>532</v>
      </c>
      <c r="AA1679" s="2" t="s">
        <v>532</v>
      </c>
      <c r="AB1679" s="2" t="s">
        <v>532</v>
      </c>
      <c r="AC1679" s="110">
        <v>0.48609374999999999</v>
      </c>
      <c r="AD1679" s="44">
        <f t="shared" si="370"/>
        <v>0</v>
      </c>
      <c r="AE1679" s="44">
        <f t="shared" si="371"/>
        <v>0</v>
      </c>
      <c r="AF1679" s="44">
        <f t="shared" si="372"/>
        <v>0</v>
      </c>
      <c r="AG1679" s="44">
        <f t="shared" si="373"/>
        <v>129.23580093749999</v>
      </c>
      <c r="AH1679" s="44">
        <f t="shared" si="374"/>
        <v>129.23580093749999</v>
      </c>
      <c r="AI1679" s="44">
        <v>303.90305555600003</v>
      </c>
      <c r="AJ1679" s="111">
        <v>0.36909316081031396</v>
      </c>
      <c r="AK1679" s="2">
        <f t="shared" ref="AK1679:AK1742" si="375">ROUND((O1679+N1679)/0.01,0)</f>
        <v>3035</v>
      </c>
    </row>
    <row r="1680" spans="1:37">
      <c r="A1680" s="2">
        <v>318</v>
      </c>
      <c r="B1680" s="2" t="s">
        <v>366</v>
      </c>
      <c r="C1680" s="2" t="s">
        <v>1</v>
      </c>
      <c r="D1680" s="2" t="s">
        <v>448</v>
      </c>
      <c r="E1680" s="2" t="s">
        <v>768</v>
      </c>
      <c r="F1680" s="2" t="s">
        <v>361</v>
      </c>
      <c r="G1680" s="2" t="s">
        <v>1069</v>
      </c>
      <c r="I1680" s="2">
        <v>723734</v>
      </c>
      <c r="J1680" s="194">
        <v>0</v>
      </c>
      <c r="K1680" s="110">
        <v>0</v>
      </c>
      <c r="L1680" s="44">
        <f t="shared" si="365"/>
        <v>0</v>
      </c>
      <c r="M1680" s="44">
        <f t="shared" si="366"/>
        <v>0</v>
      </c>
      <c r="N1680" s="44">
        <f t="shared" si="367"/>
        <v>0</v>
      </c>
      <c r="O1680" s="44">
        <f t="shared" si="368"/>
        <v>0</v>
      </c>
      <c r="P1680" s="2">
        <v>65382556</v>
      </c>
      <c r="Q1680" s="111">
        <v>0</v>
      </c>
      <c r="R1680" s="111">
        <v>0</v>
      </c>
      <c r="S1680" s="111">
        <v>0</v>
      </c>
      <c r="T1680" s="111">
        <v>0</v>
      </c>
      <c r="U1680" s="111">
        <v>1</v>
      </c>
      <c r="V1680" s="110">
        <v>0</v>
      </c>
      <c r="W1680" s="110">
        <v>0.55621874999999987</v>
      </c>
      <c r="X1680" s="110">
        <v>0.48609374999999999</v>
      </c>
      <c r="Y1680" s="110">
        <f t="shared" si="369"/>
        <v>0.48609374999999999</v>
      </c>
      <c r="Z1680" s="2" t="s">
        <v>532</v>
      </c>
      <c r="AA1680" s="2" t="s">
        <v>532</v>
      </c>
      <c r="AB1680" s="2" t="s">
        <v>532</v>
      </c>
      <c r="AC1680" s="110">
        <v>0.48609374999999999</v>
      </c>
      <c r="AD1680" s="44">
        <f t="shared" si="370"/>
        <v>0</v>
      </c>
      <c r="AE1680" s="44">
        <f t="shared" si="371"/>
        <v>0</v>
      </c>
      <c r="AF1680" s="44">
        <f t="shared" si="372"/>
        <v>0</v>
      </c>
      <c r="AG1680" s="44">
        <f t="shared" si="373"/>
        <v>0</v>
      </c>
      <c r="AH1680" s="44">
        <f t="shared" si="374"/>
        <v>0</v>
      </c>
      <c r="AI1680" s="44">
        <v>303.90305555600003</v>
      </c>
      <c r="AJ1680" s="111">
        <v>0</v>
      </c>
      <c r="AK1680" s="2">
        <f t="shared" si="375"/>
        <v>0</v>
      </c>
    </row>
    <row r="1681" spans="1:37">
      <c r="A1681" s="2">
        <v>324</v>
      </c>
      <c r="B1681" s="2" t="s">
        <v>370</v>
      </c>
      <c r="C1681" s="2" t="s">
        <v>26</v>
      </c>
      <c r="D1681" s="2" t="s">
        <v>410</v>
      </c>
      <c r="E1681" s="2" t="s">
        <v>767</v>
      </c>
      <c r="F1681" s="2" t="s">
        <v>361</v>
      </c>
      <c r="G1681" s="2" t="s">
        <v>1074</v>
      </c>
      <c r="I1681" s="2">
        <v>3466</v>
      </c>
      <c r="J1681" s="194">
        <v>308.2</v>
      </c>
      <c r="K1681" s="110">
        <v>8.4555349768033874E-2</v>
      </c>
      <c r="L1681" s="44">
        <f t="shared" si="365"/>
        <v>0</v>
      </c>
      <c r="M1681" s="44">
        <f t="shared" si="366"/>
        <v>0</v>
      </c>
      <c r="N1681" s="44">
        <f t="shared" si="367"/>
        <v>0</v>
      </c>
      <c r="O1681" s="44">
        <f t="shared" si="368"/>
        <v>1.5409999999999999</v>
      </c>
      <c r="P1681" s="2">
        <v>11311117</v>
      </c>
      <c r="Q1681" s="111">
        <v>0.53174791141515954</v>
      </c>
      <c r="R1681" s="111">
        <v>0</v>
      </c>
      <c r="S1681" s="111">
        <v>0</v>
      </c>
      <c r="T1681" s="111">
        <v>0</v>
      </c>
      <c r="U1681" s="111">
        <v>1</v>
      </c>
      <c r="V1681" s="110">
        <v>8.4555349768033874E-2</v>
      </c>
      <c r="W1681" s="110">
        <v>0.49831249999999994</v>
      </c>
      <c r="X1681" s="110">
        <v>0.46856249999999999</v>
      </c>
      <c r="Y1681" s="110">
        <f t="shared" si="369"/>
        <v>0.46856249999999999</v>
      </c>
      <c r="Z1681" s="2" t="s">
        <v>532</v>
      </c>
      <c r="AA1681" s="2" t="s">
        <v>532</v>
      </c>
      <c r="AB1681" s="2" t="s">
        <v>532</v>
      </c>
      <c r="AC1681" s="110">
        <v>0.46856249999999999</v>
      </c>
      <c r="AD1681" s="44">
        <f t="shared" si="370"/>
        <v>0</v>
      </c>
      <c r="AE1681" s="44">
        <f t="shared" si="371"/>
        <v>0</v>
      </c>
      <c r="AF1681" s="44">
        <f t="shared" si="372"/>
        <v>0</v>
      </c>
      <c r="AG1681" s="44">
        <f t="shared" si="373"/>
        <v>6.3252001574999994</v>
      </c>
      <c r="AH1681" s="44">
        <f t="shared" si="374"/>
        <v>6.3252001574999994</v>
      </c>
      <c r="AI1681" s="44">
        <v>81.848055556000006</v>
      </c>
      <c r="AJ1681" s="111">
        <v>7.3485714470117175E-2</v>
      </c>
      <c r="AK1681" s="2">
        <f t="shared" si="375"/>
        <v>154</v>
      </c>
    </row>
    <row r="1682" spans="1:37">
      <c r="A1682" s="2">
        <v>324</v>
      </c>
      <c r="B1682" s="2" t="s">
        <v>370</v>
      </c>
      <c r="C1682" s="2" t="s">
        <v>26</v>
      </c>
      <c r="D1682" s="2" t="s">
        <v>410</v>
      </c>
      <c r="E1682" s="2" t="s">
        <v>767</v>
      </c>
      <c r="F1682" s="2" t="s">
        <v>361</v>
      </c>
      <c r="G1682" s="2" t="s">
        <v>1075</v>
      </c>
      <c r="I1682" s="2">
        <v>3466</v>
      </c>
      <c r="J1682" s="194">
        <v>0.19999999999999929</v>
      </c>
      <c r="K1682" s="110">
        <v>2.2195948558567376E-2</v>
      </c>
      <c r="L1682" s="44">
        <f t="shared" si="365"/>
        <v>0</v>
      </c>
      <c r="M1682" s="44">
        <f t="shared" si="366"/>
        <v>0</v>
      </c>
      <c r="N1682" s="44">
        <f t="shared" si="367"/>
        <v>0</v>
      </c>
      <c r="O1682" s="44">
        <f t="shared" si="368"/>
        <v>9.9999999999999655E-4</v>
      </c>
      <c r="P1682" s="2">
        <v>11311117</v>
      </c>
      <c r="Q1682" s="111">
        <v>0.13958489108347955</v>
      </c>
      <c r="R1682" s="111">
        <v>0</v>
      </c>
      <c r="S1682" s="111">
        <v>0</v>
      </c>
      <c r="T1682" s="111">
        <v>0</v>
      </c>
      <c r="U1682" s="111">
        <v>1</v>
      </c>
      <c r="V1682" s="110">
        <v>2.2195948558567376E-2</v>
      </c>
      <c r="W1682" s="110">
        <v>0.49831249999999994</v>
      </c>
      <c r="X1682" s="110">
        <v>0.46856249999999999</v>
      </c>
      <c r="Y1682" s="110">
        <f t="shared" si="369"/>
        <v>0.46856249999999999</v>
      </c>
      <c r="Z1682" s="2" t="s">
        <v>532</v>
      </c>
      <c r="AA1682" s="2" t="s">
        <v>532</v>
      </c>
      <c r="AB1682" s="2" t="s">
        <v>532</v>
      </c>
      <c r="AC1682" s="110">
        <v>0.46856249999999999</v>
      </c>
      <c r="AD1682" s="44">
        <f t="shared" si="370"/>
        <v>0</v>
      </c>
      <c r="AE1682" s="44">
        <f t="shared" si="371"/>
        <v>0</v>
      </c>
      <c r="AF1682" s="44">
        <f t="shared" si="372"/>
        <v>0</v>
      </c>
      <c r="AG1682" s="44">
        <f t="shared" si="373"/>
        <v>4.1046074999999856E-3</v>
      </c>
      <c r="AH1682" s="44">
        <f t="shared" si="374"/>
        <v>4.1046074999999856E-3</v>
      </c>
      <c r="AI1682" s="44">
        <v>81.848055556000006</v>
      </c>
      <c r="AJ1682" s="111">
        <v>1.9290147136082486E-2</v>
      </c>
      <c r="AK1682" s="2">
        <f t="shared" si="375"/>
        <v>0</v>
      </c>
    </row>
    <row r="1683" spans="1:37">
      <c r="A1683" s="2">
        <v>324</v>
      </c>
      <c r="B1683" s="2" t="s">
        <v>370</v>
      </c>
      <c r="C1683" s="2" t="s">
        <v>26</v>
      </c>
      <c r="D1683" s="2" t="s">
        <v>410</v>
      </c>
      <c r="E1683" s="2" t="s">
        <v>767</v>
      </c>
      <c r="F1683" s="2" t="s">
        <v>361</v>
      </c>
      <c r="G1683" s="2" t="s">
        <v>1076</v>
      </c>
      <c r="I1683" s="2">
        <v>3466</v>
      </c>
      <c r="J1683" s="194">
        <v>0</v>
      </c>
      <c r="K1683" s="110">
        <v>0</v>
      </c>
      <c r="L1683" s="44">
        <f t="shared" si="365"/>
        <v>0</v>
      </c>
      <c r="M1683" s="44">
        <f t="shared" si="366"/>
        <v>0</v>
      </c>
      <c r="N1683" s="44">
        <f t="shared" si="367"/>
        <v>0</v>
      </c>
      <c r="O1683" s="44">
        <f t="shared" si="368"/>
        <v>0</v>
      </c>
      <c r="P1683" s="2">
        <v>11311117</v>
      </c>
      <c r="Q1683" s="111">
        <v>0</v>
      </c>
      <c r="R1683" s="111">
        <v>0</v>
      </c>
      <c r="S1683" s="111">
        <v>0</v>
      </c>
      <c r="T1683" s="111">
        <v>0</v>
      </c>
      <c r="U1683" s="111">
        <v>1</v>
      </c>
      <c r="V1683" s="110">
        <v>0</v>
      </c>
      <c r="W1683" s="110">
        <v>0.49831249999999994</v>
      </c>
      <c r="X1683" s="110">
        <v>0.46856249999999999</v>
      </c>
      <c r="Y1683" s="110">
        <f t="shared" si="369"/>
        <v>0.46856249999999999</v>
      </c>
      <c r="Z1683" s="2" t="s">
        <v>532</v>
      </c>
      <c r="AA1683" s="2" t="s">
        <v>532</v>
      </c>
      <c r="AB1683" s="2" t="s">
        <v>532</v>
      </c>
      <c r="AC1683" s="110">
        <v>0.46856249999999999</v>
      </c>
      <c r="AD1683" s="44">
        <f t="shared" si="370"/>
        <v>0</v>
      </c>
      <c r="AE1683" s="44">
        <f t="shared" si="371"/>
        <v>0</v>
      </c>
      <c r="AF1683" s="44">
        <f t="shared" si="372"/>
        <v>0</v>
      </c>
      <c r="AG1683" s="44">
        <f t="shared" si="373"/>
        <v>0</v>
      </c>
      <c r="AH1683" s="44">
        <f t="shared" si="374"/>
        <v>0</v>
      </c>
      <c r="AI1683" s="44">
        <v>81.848055556000006</v>
      </c>
      <c r="AJ1683" s="111">
        <v>0</v>
      </c>
      <c r="AK1683" s="2">
        <f t="shared" si="375"/>
        <v>0</v>
      </c>
    </row>
    <row r="1684" spans="1:37">
      <c r="A1684" s="2">
        <v>324</v>
      </c>
      <c r="B1684" s="2" t="s">
        <v>370</v>
      </c>
      <c r="C1684" s="2" t="s">
        <v>26</v>
      </c>
      <c r="D1684" s="2" t="s">
        <v>410</v>
      </c>
      <c r="E1684" s="2" t="s">
        <v>767</v>
      </c>
      <c r="F1684" s="2" t="s">
        <v>361</v>
      </c>
      <c r="G1684" s="2" t="s">
        <v>1073</v>
      </c>
      <c r="I1684" s="2">
        <v>3466</v>
      </c>
      <c r="J1684" s="194">
        <v>33</v>
      </c>
      <c r="K1684" s="110">
        <v>8.4555349768033874E-2</v>
      </c>
      <c r="L1684" s="44">
        <f t="shared" si="365"/>
        <v>0</v>
      </c>
      <c r="M1684" s="44">
        <f t="shared" si="366"/>
        <v>0</v>
      </c>
      <c r="N1684" s="44">
        <f t="shared" si="367"/>
        <v>0</v>
      </c>
      <c r="O1684" s="44">
        <f t="shared" si="368"/>
        <v>0.16500000000000001</v>
      </c>
      <c r="P1684" s="2">
        <v>11311117</v>
      </c>
      <c r="Q1684" s="111">
        <v>0.53174791141515954</v>
      </c>
      <c r="R1684" s="111">
        <v>0</v>
      </c>
      <c r="S1684" s="111">
        <v>0</v>
      </c>
      <c r="T1684" s="111">
        <v>0</v>
      </c>
      <c r="U1684" s="111">
        <v>1</v>
      </c>
      <c r="V1684" s="110">
        <v>8.4555349768033874E-2</v>
      </c>
      <c r="W1684" s="110">
        <v>0.49831249999999994</v>
      </c>
      <c r="X1684" s="110">
        <v>0.46856249999999999</v>
      </c>
      <c r="Y1684" s="110">
        <f t="shared" si="369"/>
        <v>0.46856249999999999</v>
      </c>
      <c r="Z1684" s="2" t="s">
        <v>532</v>
      </c>
      <c r="AA1684" s="2" t="s">
        <v>532</v>
      </c>
      <c r="AB1684" s="2" t="s">
        <v>532</v>
      </c>
      <c r="AC1684" s="110">
        <v>0.46856249999999999</v>
      </c>
      <c r="AD1684" s="44">
        <f t="shared" si="370"/>
        <v>0</v>
      </c>
      <c r="AE1684" s="44">
        <f t="shared" si="371"/>
        <v>0</v>
      </c>
      <c r="AF1684" s="44">
        <f t="shared" si="372"/>
        <v>0</v>
      </c>
      <c r="AG1684" s="44">
        <f t="shared" si="373"/>
        <v>0.67726023749999997</v>
      </c>
      <c r="AH1684" s="44">
        <f t="shared" si="374"/>
        <v>0.67726023749999997</v>
      </c>
      <c r="AI1684" s="44">
        <v>81.848055556000006</v>
      </c>
      <c r="AJ1684" s="111">
        <v>7.3485714470117175E-2</v>
      </c>
      <c r="AK1684" s="2">
        <f t="shared" si="375"/>
        <v>17</v>
      </c>
    </row>
    <row r="1685" spans="1:37">
      <c r="A1685" s="2">
        <v>324</v>
      </c>
      <c r="B1685" s="2" t="s">
        <v>370</v>
      </c>
      <c r="C1685" s="2" t="s">
        <v>26</v>
      </c>
      <c r="D1685" s="2" t="s">
        <v>410</v>
      </c>
      <c r="E1685" s="2" t="s">
        <v>767</v>
      </c>
      <c r="F1685" s="2" t="s">
        <v>361</v>
      </c>
      <c r="G1685" s="2" t="s">
        <v>718</v>
      </c>
      <c r="I1685" s="2">
        <v>3466</v>
      </c>
      <c r="J1685" s="194">
        <v>29</v>
      </c>
      <c r="K1685" s="110">
        <v>2.2195948558567376E-2</v>
      </c>
      <c r="L1685" s="44">
        <f t="shared" si="365"/>
        <v>0</v>
      </c>
      <c r="M1685" s="44">
        <f t="shared" si="366"/>
        <v>0</v>
      </c>
      <c r="N1685" s="44">
        <f t="shared" si="367"/>
        <v>0</v>
      </c>
      <c r="O1685" s="44">
        <f t="shared" si="368"/>
        <v>0.14499999999999999</v>
      </c>
      <c r="P1685" s="2">
        <v>11311117</v>
      </c>
      <c r="Q1685" s="111">
        <v>0.13958489108347955</v>
      </c>
      <c r="R1685" s="111">
        <v>0</v>
      </c>
      <c r="S1685" s="111">
        <v>0</v>
      </c>
      <c r="T1685" s="111">
        <v>0</v>
      </c>
      <c r="U1685" s="111">
        <v>1</v>
      </c>
      <c r="V1685" s="110">
        <v>2.2195948558567376E-2</v>
      </c>
      <c r="W1685" s="110">
        <v>0.49831249999999994</v>
      </c>
      <c r="X1685" s="110">
        <v>0.46856249999999999</v>
      </c>
      <c r="Y1685" s="110">
        <f t="shared" si="369"/>
        <v>0.46856249999999999</v>
      </c>
      <c r="Z1685" s="2" t="s">
        <v>532</v>
      </c>
      <c r="AA1685" s="2" t="s">
        <v>532</v>
      </c>
      <c r="AB1685" s="2" t="s">
        <v>532</v>
      </c>
      <c r="AC1685" s="110">
        <v>0.46856249999999999</v>
      </c>
      <c r="AD1685" s="44">
        <f t="shared" si="370"/>
        <v>0</v>
      </c>
      <c r="AE1685" s="44">
        <f t="shared" si="371"/>
        <v>0</v>
      </c>
      <c r="AF1685" s="44">
        <f t="shared" si="372"/>
        <v>0</v>
      </c>
      <c r="AG1685" s="44">
        <f t="shared" si="373"/>
        <v>0.59516808749999994</v>
      </c>
      <c r="AH1685" s="44">
        <f t="shared" si="374"/>
        <v>0.59516808749999994</v>
      </c>
      <c r="AI1685" s="44">
        <v>81.848055556000006</v>
      </c>
      <c r="AJ1685" s="111">
        <v>1.9290147136082486E-2</v>
      </c>
      <c r="AK1685" s="2">
        <f t="shared" si="375"/>
        <v>15</v>
      </c>
    </row>
    <row r="1686" spans="1:37">
      <c r="A1686" s="2">
        <v>324</v>
      </c>
      <c r="B1686" s="2" t="s">
        <v>370</v>
      </c>
      <c r="C1686" s="2" t="s">
        <v>26</v>
      </c>
      <c r="D1686" s="2" t="s">
        <v>410</v>
      </c>
      <c r="E1686" s="2" t="s">
        <v>767</v>
      </c>
      <c r="F1686" s="2" t="s">
        <v>361</v>
      </c>
      <c r="G1686" s="2" t="s">
        <v>1077</v>
      </c>
      <c r="I1686" s="2">
        <v>3466</v>
      </c>
      <c r="J1686" s="194">
        <v>0</v>
      </c>
      <c r="K1686" s="110">
        <v>2.2195948558567376E-2</v>
      </c>
      <c r="L1686" s="44">
        <f t="shared" si="365"/>
        <v>0</v>
      </c>
      <c r="M1686" s="44">
        <f t="shared" si="366"/>
        <v>0</v>
      </c>
      <c r="N1686" s="44">
        <f t="shared" si="367"/>
        <v>0</v>
      </c>
      <c r="O1686" s="44">
        <f t="shared" si="368"/>
        <v>0</v>
      </c>
      <c r="P1686" s="2">
        <v>11311117</v>
      </c>
      <c r="Q1686" s="111">
        <v>0.13958489108347955</v>
      </c>
      <c r="R1686" s="111">
        <v>0</v>
      </c>
      <c r="S1686" s="111">
        <v>0</v>
      </c>
      <c r="T1686" s="111">
        <v>0</v>
      </c>
      <c r="U1686" s="111">
        <v>1</v>
      </c>
      <c r="V1686" s="110">
        <v>2.2195948558567376E-2</v>
      </c>
      <c r="W1686" s="110">
        <v>0.49831249999999994</v>
      </c>
      <c r="X1686" s="110">
        <v>0.46856249999999999</v>
      </c>
      <c r="Y1686" s="110">
        <f t="shared" si="369"/>
        <v>0.46856249999999999</v>
      </c>
      <c r="Z1686" s="2" t="s">
        <v>532</v>
      </c>
      <c r="AA1686" s="2" t="s">
        <v>532</v>
      </c>
      <c r="AB1686" s="2" t="s">
        <v>532</v>
      </c>
      <c r="AC1686" s="110">
        <v>0.46856249999999999</v>
      </c>
      <c r="AD1686" s="44">
        <f t="shared" si="370"/>
        <v>0</v>
      </c>
      <c r="AE1686" s="44">
        <f t="shared" si="371"/>
        <v>0</v>
      </c>
      <c r="AF1686" s="44">
        <f t="shared" si="372"/>
        <v>0</v>
      </c>
      <c r="AG1686" s="44">
        <f t="shared" si="373"/>
        <v>0</v>
      </c>
      <c r="AH1686" s="44">
        <f t="shared" si="374"/>
        <v>0</v>
      </c>
      <c r="AI1686" s="44">
        <v>81.848055556000006</v>
      </c>
      <c r="AJ1686" s="111">
        <v>1.9290147136082486E-2</v>
      </c>
      <c r="AK1686" s="2">
        <f t="shared" si="375"/>
        <v>0</v>
      </c>
    </row>
    <row r="1687" spans="1:37">
      <c r="A1687" s="2">
        <v>324</v>
      </c>
      <c r="B1687" s="2" t="s">
        <v>370</v>
      </c>
      <c r="C1687" s="2" t="s">
        <v>26</v>
      </c>
      <c r="D1687" s="2" t="s">
        <v>410</v>
      </c>
      <c r="E1687" s="2" t="s">
        <v>767</v>
      </c>
      <c r="F1687" s="2" t="s">
        <v>361</v>
      </c>
      <c r="G1687" s="2" t="s">
        <v>1069</v>
      </c>
      <c r="I1687" s="2">
        <v>3466</v>
      </c>
      <c r="J1687" s="194">
        <v>0</v>
      </c>
      <c r="K1687" s="110">
        <v>0</v>
      </c>
      <c r="L1687" s="44">
        <f t="shared" si="365"/>
        <v>0</v>
      </c>
      <c r="M1687" s="44">
        <f t="shared" si="366"/>
        <v>0</v>
      </c>
      <c r="N1687" s="44">
        <f t="shared" si="367"/>
        <v>0</v>
      </c>
      <c r="O1687" s="44">
        <f t="shared" si="368"/>
        <v>0</v>
      </c>
      <c r="P1687" s="2">
        <v>11311117</v>
      </c>
      <c r="Q1687" s="111">
        <v>0</v>
      </c>
      <c r="R1687" s="111">
        <v>0</v>
      </c>
      <c r="S1687" s="111">
        <v>0</v>
      </c>
      <c r="T1687" s="111">
        <v>0</v>
      </c>
      <c r="U1687" s="111">
        <v>1</v>
      </c>
      <c r="V1687" s="110">
        <v>0</v>
      </c>
      <c r="W1687" s="110">
        <v>0.49831249999999994</v>
      </c>
      <c r="X1687" s="110">
        <v>0.46856249999999999</v>
      </c>
      <c r="Y1687" s="110">
        <f t="shared" si="369"/>
        <v>0.46856249999999999</v>
      </c>
      <c r="Z1687" s="2" t="s">
        <v>532</v>
      </c>
      <c r="AA1687" s="2" t="s">
        <v>532</v>
      </c>
      <c r="AB1687" s="2" t="s">
        <v>532</v>
      </c>
      <c r="AC1687" s="110">
        <v>0.46856249999999999</v>
      </c>
      <c r="AD1687" s="44">
        <f t="shared" si="370"/>
        <v>0</v>
      </c>
      <c r="AE1687" s="44">
        <f t="shared" si="371"/>
        <v>0</v>
      </c>
      <c r="AF1687" s="44">
        <f t="shared" si="372"/>
        <v>0</v>
      </c>
      <c r="AG1687" s="44">
        <f t="shared" si="373"/>
        <v>0</v>
      </c>
      <c r="AH1687" s="44">
        <f t="shared" si="374"/>
        <v>0</v>
      </c>
      <c r="AI1687" s="44">
        <v>81.848055556000006</v>
      </c>
      <c r="AJ1687" s="111">
        <v>0</v>
      </c>
      <c r="AK1687" s="2">
        <f t="shared" si="375"/>
        <v>0</v>
      </c>
    </row>
    <row r="1688" spans="1:37">
      <c r="A1688" s="2">
        <v>341</v>
      </c>
      <c r="B1688" s="2" t="s">
        <v>386</v>
      </c>
      <c r="C1688" s="2" t="s">
        <v>25</v>
      </c>
      <c r="D1688" s="2" t="s">
        <v>411</v>
      </c>
      <c r="E1688" s="2" t="s">
        <v>767</v>
      </c>
      <c r="F1688" s="2" t="s">
        <v>361</v>
      </c>
      <c r="G1688" s="2" t="s">
        <v>1074</v>
      </c>
      <c r="I1688" s="2">
        <v>34972</v>
      </c>
      <c r="J1688" s="194">
        <v>1344</v>
      </c>
      <c r="K1688" s="110">
        <v>9.5970843358027572E-4</v>
      </c>
      <c r="L1688" s="44">
        <f t="shared" si="365"/>
        <v>0</v>
      </c>
      <c r="M1688" s="44">
        <f t="shared" si="366"/>
        <v>0</v>
      </c>
      <c r="N1688" s="44">
        <f t="shared" si="367"/>
        <v>0</v>
      </c>
      <c r="O1688" s="44">
        <f t="shared" si="368"/>
        <v>6.72</v>
      </c>
      <c r="P1688" s="2">
        <v>7153784</v>
      </c>
      <c r="Q1688" s="111">
        <v>6.9245526691042877E-2</v>
      </c>
      <c r="R1688" s="111">
        <v>0</v>
      </c>
      <c r="S1688" s="111">
        <v>0</v>
      </c>
      <c r="T1688" s="111">
        <v>0</v>
      </c>
      <c r="U1688" s="111">
        <v>1</v>
      </c>
      <c r="V1688" s="110">
        <v>9.5970843358027572E-4</v>
      </c>
      <c r="W1688" s="110">
        <v>0.36124999999999996</v>
      </c>
      <c r="X1688" s="110">
        <v>0.33697187499999998</v>
      </c>
      <c r="Y1688" s="110">
        <f t="shared" si="369"/>
        <v>0.33697187499999998</v>
      </c>
      <c r="Z1688" s="2" t="s">
        <v>532</v>
      </c>
      <c r="AA1688" s="2" t="s">
        <v>532</v>
      </c>
      <c r="AB1688" s="2" t="s">
        <v>532</v>
      </c>
      <c r="AC1688" s="110">
        <v>0.33697187499999998</v>
      </c>
      <c r="AD1688" s="44">
        <f t="shared" si="370"/>
        <v>0</v>
      </c>
      <c r="AE1688" s="44">
        <f t="shared" si="371"/>
        <v>0</v>
      </c>
      <c r="AF1688" s="44">
        <f t="shared" si="372"/>
        <v>0</v>
      </c>
      <c r="AG1688" s="44">
        <f t="shared" si="373"/>
        <v>19.83659076</v>
      </c>
      <c r="AH1688" s="44">
        <f t="shared" si="374"/>
        <v>19.83659076</v>
      </c>
      <c r="AI1688" s="44">
        <v>28.898055555999999</v>
      </c>
      <c r="AJ1688" s="111">
        <v>1.7141898698132447E-2</v>
      </c>
      <c r="AK1688" s="2">
        <f t="shared" si="375"/>
        <v>672</v>
      </c>
    </row>
    <row r="1689" spans="1:37">
      <c r="A1689" s="2">
        <v>341</v>
      </c>
      <c r="B1689" s="2" t="s">
        <v>386</v>
      </c>
      <c r="C1689" s="2" t="s">
        <v>25</v>
      </c>
      <c r="D1689" s="2" t="s">
        <v>411</v>
      </c>
      <c r="E1689" s="2" t="s">
        <v>767</v>
      </c>
      <c r="F1689" s="2" t="s">
        <v>361</v>
      </c>
      <c r="G1689" s="2" t="s">
        <v>1075</v>
      </c>
      <c r="I1689" s="2">
        <v>34972</v>
      </c>
      <c r="J1689" s="194">
        <v>2493.4</v>
      </c>
      <c r="K1689" s="110">
        <v>1.5851846237227097E-3</v>
      </c>
      <c r="L1689" s="44">
        <f t="shared" si="365"/>
        <v>0</v>
      </c>
      <c r="M1689" s="44">
        <f t="shared" si="366"/>
        <v>0</v>
      </c>
      <c r="N1689" s="44">
        <f t="shared" si="367"/>
        <v>0</v>
      </c>
      <c r="O1689" s="44">
        <f t="shared" si="368"/>
        <v>12.467000000000001</v>
      </c>
      <c r="P1689" s="2">
        <v>7153784</v>
      </c>
      <c r="Q1689" s="111">
        <v>0.11437530434397301</v>
      </c>
      <c r="R1689" s="111">
        <v>0</v>
      </c>
      <c r="S1689" s="111">
        <v>0</v>
      </c>
      <c r="T1689" s="111">
        <v>0</v>
      </c>
      <c r="U1689" s="111">
        <v>1</v>
      </c>
      <c r="V1689" s="110">
        <v>1.5851846237227097E-3</v>
      </c>
      <c r="W1689" s="110">
        <v>0.36124999999999996</v>
      </c>
      <c r="X1689" s="110">
        <v>0.33697187499999998</v>
      </c>
      <c r="Y1689" s="110">
        <f t="shared" si="369"/>
        <v>0.33697187499999998</v>
      </c>
      <c r="Z1689" s="2" t="s">
        <v>532</v>
      </c>
      <c r="AA1689" s="2" t="s">
        <v>532</v>
      </c>
      <c r="AB1689" s="2" t="s">
        <v>532</v>
      </c>
      <c r="AC1689" s="110">
        <v>0.33697187499999998</v>
      </c>
      <c r="AD1689" s="44">
        <f t="shared" si="370"/>
        <v>0</v>
      </c>
      <c r="AE1689" s="44">
        <f t="shared" si="371"/>
        <v>0</v>
      </c>
      <c r="AF1689" s="44">
        <f t="shared" si="372"/>
        <v>0</v>
      </c>
      <c r="AG1689" s="44">
        <f t="shared" si="373"/>
        <v>36.801008482874998</v>
      </c>
      <c r="AH1689" s="44">
        <f t="shared" si="374"/>
        <v>36.801008482874998</v>
      </c>
      <c r="AI1689" s="44">
        <v>28.898055555999999</v>
      </c>
      <c r="AJ1689" s="111">
        <v>2.8313885016431888E-2</v>
      </c>
      <c r="AK1689" s="2">
        <f t="shared" si="375"/>
        <v>1247</v>
      </c>
    </row>
    <row r="1690" spans="1:37">
      <c r="A1690" s="2">
        <v>341</v>
      </c>
      <c r="B1690" s="2" t="s">
        <v>386</v>
      </c>
      <c r="C1690" s="2" t="s">
        <v>25</v>
      </c>
      <c r="D1690" s="2" t="s">
        <v>411</v>
      </c>
      <c r="E1690" s="2" t="s">
        <v>767</v>
      </c>
      <c r="F1690" s="2" t="s">
        <v>361</v>
      </c>
      <c r="G1690" s="2" t="s">
        <v>1076</v>
      </c>
      <c r="I1690" s="2">
        <v>34972</v>
      </c>
      <c r="J1690" s="194">
        <v>685.40000000000009</v>
      </c>
      <c r="K1690" s="110">
        <v>0.19995996797437951</v>
      </c>
      <c r="L1690" s="44">
        <f t="shared" si="365"/>
        <v>0</v>
      </c>
      <c r="M1690" s="44">
        <f t="shared" si="366"/>
        <v>0</v>
      </c>
      <c r="N1690" s="44">
        <f t="shared" si="367"/>
        <v>0</v>
      </c>
      <c r="O1690" s="44">
        <f t="shared" si="368"/>
        <v>3.4270000000000005</v>
      </c>
      <c r="P1690" s="2">
        <v>7153784</v>
      </c>
      <c r="Q1690" s="111">
        <v>14.427645746380517</v>
      </c>
      <c r="R1690" s="111">
        <v>0</v>
      </c>
      <c r="S1690" s="111">
        <v>0</v>
      </c>
      <c r="T1690" s="111">
        <v>0</v>
      </c>
      <c r="U1690" s="111">
        <v>1</v>
      </c>
      <c r="V1690" s="110">
        <v>0.19995996797437951</v>
      </c>
      <c r="W1690" s="110">
        <v>0.36124999999999996</v>
      </c>
      <c r="X1690" s="110">
        <v>0.33697187499999998</v>
      </c>
      <c r="Y1690" s="110">
        <f t="shared" si="369"/>
        <v>0.33697187499999998</v>
      </c>
      <c r="Z1690" s="2" t="s">
        <v>532</v>
      </c>
      <c r="AA1690" s="2" t="s">
        <v>532</v>
      </c>
      <c r="AB1690" s="2" t="s">
        <v>532</v>
      </c>
      <c r="AC1690" s="110">
        <v>0.33697187499999998</v>
      </c>
      <c r="AD1690" s="44">
        <f t="shared" si="370"/>
        <v>0</v>
      </c>
      <c r="AE1690" s="44">
        <f t="shared" si="371"/>
        <v>0</v>
      </c>
      <c r="AF1690" s="44">
        <f t="shared" si="372"/>
        <v>0</v>
      </c>
      <c r="AG1690" s="44">
        <f t="shared" si="373"/>
        <v>10.116070912875001</v>
      </c>
      <c r="AH1690" s="44">
        <f t="shared" si="374"/>
        <v>10.116070912875001</v>
      </c>
      <c r="AI1690" s="44">
        <v>28.898055555999999</v>
      </c>
      <c r="AJ1690" s="111">
        <v>3.5715988260218916</v>
      </c>
      <c r="AK1690" s="2">
        <f t="shared" si="375"/>
        <v>343</v>
      </c>
    </row>
    <row r="1691" spans="1:37">
      <c r="A1691" s="2">
        <v>341</v>
      </c>
      <c r="B1691" s="2" t="s">
        <v>386</v>
      </c>
      <c r="C1691" s="2" t="s">
        <v>25</v>
      </c>
      <c r="D1691" s="2" t="s">
        <v>411</v>
      </c>
      <c r="E1691" s="2" t="s">
        <v>767</v>
      </c>
      <c r="F1691" s="2" t="s">
        <v>361</v>
      </c>
      <c r="G1691" s="2" t="s">
        <v>1073</v>
      </c>
      <c r="I1691" s="2">
        <v>34972</v>
      </c>
      <c r="J1691" s="194">
        <v>0</v>
      </c>
      <c r="K1691" s="110">
        <v>9.5970843358027572E-4</v>
      </c>
      <c r="L1691" s="44">
        <f t="shared" si="365"/>
        <v>0</v>
      </c>
      <c r="M1691" s="44">
        <f t="shared" si="366"/>
        <v>0</v>
      </c>
      <c r="N1691" s="44">
        <f t="shared" si="367"/>
        <v>0</v>
      </c>
      <c r="O1691" s="44">
        <f t="shared" si="368"/>
        <v>0</v>
      </c>
      <c r="P1691" s="2">
        <v>7153784</v>
      </c>
      <c r="Q1691" s="111">
        <v>6.9245526691042877E-2</v>
      </c>
      <c r="R1691" s="111">
        <v>0</v>
      </c>
      <c r="S1691" s="111">
        <v>0</v>
      </c>
      <c r="T1691" s="111">
        <v>0</v>
      </c>
      <c r="U1691" s="111">
        <v>1</v>
      </c>
      <c r="V1691" s="110">
        <v>9.5970843358027572E-4</v>
      </c>
      <c r="W1691" s="110">
        <v>0.36124999999999996</v>
      </c>
      <c r="X1691" s="110">
        <v>0.33697187499999998</v>
      </c>
      <c r="Y1691" s="110">
        <f t="shared" si="369"/>
        <v>0.33697187499999998</v>
      </c>
      <c r="Z1691" s="2" t="s">
        <v>532</v>
      </c>
      <c r="AA1691" s="2" t="s">
        <v>532</v>
      </c>
      <c r="AB1691" s="2" t="s">
        <v>532</v>
      </c>
      <c r="AC1691" s="110">
        <v>0.33697187499999998</v>
      </c>
      <c r="AD1691" s="44">
        <f t="shared" si="370"/>
        <v>0</v>
      </c>
      <c r="AE1691" s="44">
        <f t="shared" si="371"/>
        <v>0</v>
      </c>
      <c r="AF1691" s="44">
        <f t="shared" si="372"/>
        <v>0</v>
      </c>
      <c r="AG1691" s="44">
        <f t="shared" si="373"/>
        <v>0</v>
      </c>
      <c r="AH1691" s="44">
        <f t="shared" si="374"/>
        <v>0</v>
      </c>
      <c r="AI1691" s="44">
        <v>28.898055555999999</v>
      </c>
      <c r="AJ1691" s="111">
        <v>1.7141898698132447E-2</v>
      </c>
      <c r="AK1691" s="2">
        <f t="shared" si="375"/>
        <v>0</v>
      </c>
    </row>
    <row r="1692" spans="1:37">
      <c r="A1692" s="2">
        <v>341</v>
      </c>
      <c r="B1692" s="2" t="s">
        <v>386</v>
      </c>
      <c r="C1692" s="2" t="s">
        <v>25</v>
      </c>
      <c r="D1692" s="2" t="s">
        <v>411</v>
      </c>
      <c r="E1692" s="2" t="s">
        <v>767</v>
      </c>
      <c r="F1692" s="2" t="s">
        <v>361</v>
      </c>
      <c r="G1692" s="2" t="s">
        <v>718</v>
      </c>
      <c r="I1692" s="2">
        <v>34972</v>
      </c>
      <c r="J1692" s="194">
        <v>266</v>
      </c>
      <c r="K1692" s="110">
        <v>1.5851846237227097E-3</v>
      </c>
      <c r="L1692" s="44">
        <f t="shared" si="365"/>
        <v>0</v>
      </c>
      <c r="M1692" s="44">
        <f t="shared" si="366"/>
        <v>0</v>
      </c>
      <c r="N1692" s="44">
        <f t="shared" si="367"/>
        <v>0</v>
      </c>
      <c r="O1692" s="44">
        <f t="shared" si="368"/>
        <v>1.33</v>
      </c>
      <c r="P1692" s="2">
        <v>7153784</v>
      </c>
      <c r="Q1692" s="111">
        <v>0.11437530434397301</v>
      </c>
      <c r="R1692" s="111">
        <v>0</v>
      </c>
      <c r="S1692" s="111">
        <v>0</v>
      </c>
      <c r="T1692" s="111">
        <v>0</v>
      </c>
      <c r="U1692" s="111">
        <v>1</v>
      </c>
      <c r="V1692" s="110">
        <v>1.5851846237227097E-3</v>
      </c>
      <c r="W1692" s="110">
        <v>0.36124999999999996</v>
      </c>
      <c r="X1692" s="110">
        <v>0.33697187499999998</v>
      </c>
      <c r="Y1692" s="110">
        <f t="shared" si="369"/>
        <v>0.33697187499999998</v>
      </c>
      <c r="Z1692" s="2" t="s">
        <v>532</v>
      </c>
      <c r="AA1692" s="2" t="s">
        <v>532</v>
      </c>
      <c r="AB1692" s="2" t="s">
        <v>532</v>
      </c>
      <c r="AC1692" s="110">
        <v>0.33697187499999998</v>
      </c>
      <c r="AD1692" s="44">
        <f t="shared" si="370"/>
        <v>0</v>
      </c>
      <c r="AE1692" s="44">
        <f t="shared" si="371"/>
        <v>0</v>
      </c>
      <c r="AF1692" s="44">
        <f t="shared" si="372"/>
        <v>0</v>
      </c>
      <c r="AG1692" s="44">
        <f t="shared" si="373"/>
        <v>3.9259919212500001</v>
      </c>
      <c r="AH1692" s="44">
        <f t="shared" si="374"/>
        <v>3.9259919212500001</v>
      </c>
      <c r="AI1692" s="44">
        <v>28.898055555999999</v>
      </c>
      <c r="AJ1692" s="111">
        <v>2.8313885016431888E-2</v>
      </c>
      <c r="AK1692" s="2">
        <f t="shared" si="375"/>
        <v>133</v>
      </c>
    </row>
    <row r="1693" spans="1:37">
      <c r="A1693" s="2">
        <v>341</v>
      </c>
      <c r="B1693" s="2" t="s">
        <v>386</v>
      </c>
      <c r="C1693" s="2" t="s">
        <v>25</v>
      </c>
      <c r="D1693" s="2" t="s">
        <v>411</v>
      </c>
      <c r="E1693" s="2" t="s">
        <v>767</v>
      </c>
      <c r="F1693" s="2" t="s">
        <v>361</v>
      </c>
      <c r="G1693" s="2" t="s">
        <v>1077</v>
      </c>
      <c r="I1693" s="2">
        <v>34972</v>
      </c>
      <c r="J1693" s="194">
        <v>5394</v>
      </c>
      <c r="K1693" s="110">
        <v>1.5851846237227097E-3</v>
      </c>
      <c r="L1693" s="44">
        <f t="shared" si="365"/>
        <v>0</v>
      </c>
      <c r="M1693" s="44">
        <f t="shared" si="366"/>
        <v>0</v>
      </c>
      <c r="N1693" s="44">
        <f t="shared" si="367"/>
        <v>0</v>
      </c>
      <c r="O1693" s="44">
        <f t="shared" si="368"/>
        <v>26.97</v>
      </c>
      <c r="P1693" s="2">
        <v>7153784</v>
      </c>
      <c r="Q1693" s="111">
        <v>0.11437530434397301</v>
      </c>
      <c r="R1693" s="111">
        <v>0</v>
      </c>
      <c r="S1693" s="111">
        <v>0</v>
      </c>
      <c r="T1693" s="111">
        <v>0</v>
      </c>
      <c r="U1693" s="111">
        <v>1</v>
      </c>
      <c r="V1693" s="110">
        <v>1.5851846237227097E-3</v>
      </c>
      <c r="W1693" s="110">
        <v>0.36124999999999996</v>
      </c>
      <c r="X1693" s="110">
        <v>0.33697187499999998</v>
      </c>
      <c r="Y1693" s="110">
        <f t="shared" si="369"/>
        <v>0.33697187499999998</v>
      </c>
      <c r="Z1693" s="2" t="s">
        <v>532</v>
      </c>
      <c r="AA1693" s="2" t="s">
        <v>532</v>
      </c>
      <c r="AB1693" s="2" t="s">
        <v>532</v>
      </c>
      <c r="AC1693" s="110">
        <v>0.33697187499999998</v>
      </c>
      <c r="AD1693" s="44">
        <f t="shared" si="370"/>
        <v>0</v>
      </c>
      <c r="AE1693" s="44">
        <f t="shared" si="371"/>
        <v>0</v>
      </c>
      <c r="AF1693" s="44">
        <f t="shared" si="372"/>
        <v>0</v>
      </c>
      <c r="AG1693" s="44">
        <f t="shared" si="373"/>
        <v>79.61203166624999</v>
      </c>
      <c r="AH1693" s="44">
        <f t="shared" si="374"/>
        <v>79.61203166624999</v>
      </c>
      <c r="AI1693" s="44">
        <v>28.898055555999999</v>
      </c>
      <c r="AJ1693" s="111">
        <v>2.8313885016431888E-2</v>
      </c>
      <c r="AK1693" s="2">
        <f t="shared" si="375"/>
        <v>2697</v>
      </c>
    </row>
    <row r="1694" spans="1:37">
      <c r="A1694" s="2">
        <v>341</v>
      </c>
      <c r="B1694" s="2" t="s">
        <v>386</v>
      </c>
      <c r="C1694" s="2" t="s">
        <v>25</v>
      </c>
      <c r="D1694" s="2" t="s">
        <v>411</v>
      </c>
      <c r="E1694" s="2" t="s">
        <v>767</v>
      </c>
      <c r="F1694" s="2" t="s">
        <v>361</v>
      </c>
      <c r="G1694" s="2" t="s">
        <v>1069</v>
      </c>
      <c r="I1694" s="2">
        <v>34972</v>
      </c>
      <c r="J1694" s="194">
        <v>2294</v>
      </c>
      <c r="K1694" s="110">
        <v>0.19995996797437951</v>
      </c>
      <c r="L1694" s="44">
        <f t="shared" si="365"/>
        <v>0</v>
      </c>
      <c r="M1694" s="44">
        <f t="shared" si="366"/>
        <v>0</v>
      </c>
      <c r="N1694" s="44">
        <f t="shared" si="367"/>
        <v>0</v>
      </c>
      <c r="O1694" s="44">
        <f t="shared" si="368"/>
        <v>11.47</v>
      </c>
      <c r="P1694" s="2">
        <v>7153784</v>
      </c>
      <c r="Q1694" s="111">
        <v>14.427645746380517</v>
      </c>
      <c r="R1694" s="111">
        <v>0</v>
      </c>
      <c r="S1694" s="111">
        <v>0</v>
      </c>
      <c r="T1694" s="111">
        <v>0</v>
      </c>
      <c r="U1694" s="111">
        <v>1</v>
      </c>
      <c r="V1694" s="110">
        <v>0.19995996797437951</v>
      </c>
      <c r="W1694" s="110">
        <v>0.36124999999999996</v>
      </c>
      <c r="X1694" s="110">
        <v>0.33697187499999998</v>
      </c>
      <c r="Y1694" s="110">
        <f t="shared" si="369"/>
        <v>0.33697187499999998</v>
      </c>
      <c r="Z1694" s="2" t="s">
        <v>532</v>
      </c>
      <c r="AA1694" s="2" t="s">
        <v>532</v>
      </c>
      <c r="AB1694" s="2" t="s">
        <v>532</v>
      </c>
      <c r="AC1694" s="110">
        <v>0.33697187499999998</v>
      </c>
      <c r="AD1694" s="44">
        <f t="shared" si="370"/>
        <v>0</v>
      </c>
      <c r="AE1694" s="44">
        <f t="shared" si="371"/>
        <v>0</v>
      </c>
      <c r="AF1694" s="44">
        <f t="shared" si="372"/>
        <v>0</v>
      </c>
      <c r="AG1694" s="44">
        <f t="shared" si="373"/>
        <v>33.857990478749997</v>
      </c>
      <c r="AH1694" s="44">
        <f t="shared" si="374"/>
        <v>33.857990478749997</v>
      </c>
      <c r="AI1694" s="44">
        <v>28.898055555999999</v>
      </c>
      <c r="AJ1694" s="111">
        <v>3.5715988260218916</v>
      </c>
      <c r="AK1694" s="2">
        <f t="shared" si="375"/>
        <v>1147</v>
      </c>
    </row>
    <row r="1695" spans="1:37">
      <c r="A1695" s="2">
        <v>335</v>
      </c>
      <c r="B1695" s="2" t="s">
        <v>381</v>
      </c>
      <c r="C1695" s="2" t="s">
        <v>24</v>
      </c>
      <c r="D1695" s="2" t="s">
        <v>431</v>
      </c>
      <c r="E1695" s="2" t="s">
        <v>767</v>
      </c>
      <c r="F1695" s="2" t="s">
        <v>361</v>
      </c>
      <c r="G1695" s="2" t="s">
        <v>1074</v>
      </c>
      <c r="I1695" s="2">
        <v>55162</v>
      </c>
      <c r="J1695" s="194">
        <v>3193.4</v>
      </c>
      <c r="K1695" s="110">
        <v>4.6200075039978085E-3</v>
      </c>
      <c r="L1695" s="44">
        <f t="shared" si="365"/>
        <v>0</v>
      </c>
      <c r="M1695" s="44">
        <f t="shared" si="366"/>
        <v>0</v>
      </c>
      <c r="N1695" s="44">
        <f t="shared" si="367"/>
        <v>9.8776245101170002</v>
      </c>
      <c r="O1695" s="44">
        <f t="shared" si="368"/>
        <v>6.0893754898830004</v>
      </c>
      <c r="P1695" s="2">
        <v>4190669</v>
      </c>
      <c r="Q1695" s="111">
        <v>0.59931611290097586</v>
      </c>
      <c r="R1695" s="111">
        <v>0</v>
      </c>
      <c r="S1695" s="111">
        <v>0</v>
      </c>
      <c r="T1695" s="111">
        <v>0.61862745100000005</v>
      </c>
      <c r="U1695" s="111">
        <v>0.38137254900000001</v>
      </c>
      <c r="V1695" s="110">
        <v>4.6200075039978085E-3</v>
      </c>
      <c r="W1695" s="110">
        <v>0.28846875</v>
      </c>
      <c r="X1695" s="110">
        <v>0.24393753100000001</v>
      </c>
      <c r="Y1695" s="110">
        <f t="shared" si="369"/>
        <v>0.24393753063628126</v>
      </c>
      <c r="Z1695" s="2" t="s">
        <v>532</v>
      </c>
      <c r="AA1695" s="2" t="s">
        <v>532</v>
      </c>
      <c r="AB1695" s="2">
        <v>0.22500000000000001</v>
      </c>
      <c r="AC1695" s="110">
        <v>0.27465624999999999</v>
      </c>
      <c r="AD1695" s="44">
        <f t="shared" si="370"/>
        <v>0</v>
      </c>
      <c r="AE1695" s="44">
        <f t="shared" si="371"/>
        <v>0</v>
      </c>
      <c r="AF1695" s="44">
        <f t="shared" si="372"/>
        <v>19.46879790944061</v>
      </c>
      <c r="AG1695" s="44">
        <f t="shared" si="373"/>
        <v>14.650968923184239</v>
      </c>
      <c r="AH1695" s="44">
        <f t="shared" si="374"/>
        <v>34.119766832624848</v>
      </c>
      <c r="AI1695" s="44">
        <v>15.3</v>
      </c>
      <c r="AJ1695" s="111">
        <v>0.16415264415258951</v>
      </c>
      <c r="AK1695" s="2">
        <f t="shared" si="375"/>
        <v>1597</v>
      </c>
    </row>
    <row r="1696" spans="1:37">
      <c r="A1696" s="2">
        <v>335</v>
      </c>
      <c r="B1696" s="2" t="s">
        <v>381</v>
      </c>
      <c r="C1696" s="2" t="s">
        <v>24</v>
      </c>
      <c r="D1696" s="2" t="s">
        <v>431</v>
      </c>
      <c r="E1696" s="2" t="s">
        <v>767</v>
      </c>
      <c r="F1696" s="2" t="s">
        <v>361</v>
      </c>
      <c r="G1696" s="2" t="s">
        <v>1075</v>
      </c>
      <c r="I1696" s="2">
        <v>55162</v>
      </c>
      <c r="J1696" s="194">
        <v>6760.2</v>
      </c>
      <c r="K1696" s="110">
        <v>1.5212485879128258E-2</v>
      </c>
      <c r="L1696" s="44">
        <f t="shared" si="365"/>
        <v>0</v>
      </c>
      <c r="M1696" s="44">
        <f t="shared" si="366"/>
        <v>0</v>
      </c>
      <c r="N1696" s="44">
        <f t="shared" si="367"/>
        <v>20.910226471251004</v>
      </c>
      <c r="O1696" s="44">
        <f t="shared" si="368"/>
        <v>12.890773528749</v>
      </c>
      <c r="P1696" s="2">
        <v>4190669</v>
      </c>
      <c r="Q1696" s="111">
        <v>1.9733924450882143</v>
      </c>
      <c r="R1696" s="111">
        <v>0</v>
      </c>
      <c r="S1696" s="111">
        <v>0</v>
      </c>
      <c r="T1696" s="111">
        <v>0.61862745100000005</v>
      </c>
      <c r="U1696" s="111">
        <v>0.38137254900000001</v>
      </c>
      <c r="V1696" s="110">
        <v>1.5212485879128258E-2</v>
      </c>
      <c r="W1696" s="110">
        <v>0.28846875</v>
      </c>
      <c r="X1696" s="110">
        <v>0.24393753100000001</v>
      </c>
      <c r="Y1696" s="110">
        <f t="shared" si="369"/>
        <v>0.24393753063628126</v>
      </c>
      <c r="Z1696" s="2" t="s">
        <v>532</v>
      </c>
      <c r="AA1696" s="2" t="s">
        <v>532</v>
      </c>
      <c r="AB1696" s="2">
        <v>0.22500000000000001</v>
      </c>
      <c r="AC1696" s="110">
        <v>0.27465624999999999</v>
      </c>
      <c r="AD1696" s="44">
        <f t="shared" si="370"/>
        <v>0</v>
      </c>
      <c r="AE1696" s="44">
        <f t="shared" si="371"/>
        <v>0</v>
      </c>
      <c r="AF1696" s="44">
        <f t="shared" si="372"/>
        <v>41.214056374835728</v>
      </c>
      <c r="AG1696" s="44">
        <f t="shared" si="373"/>
        <v>31.015056088967896</v>
      </c>
      <c r="AH1696" s="44">
        <f t="shared" si="374"/>
        <v>72.229112463803631</v>
      </c>
      <c r="AI1696" s="44">
        <v>15.3</v>
      </c>
      <c r="AJ1696" s="111">
        <v>0.54051206172976352</v>
      </c>
      <c r="AK1696" s="2">
        <f t="shared" si="375"/>
        <v>3380</v>
      </c>
    </row>
    <row r="1697" spans="1:37">
      <c r="A1697" s="2">
        <v>335</v>
      </c>
      <c r="B1697" s="2" t="s">
        <v>381</v>
      </c>
      <c r="C1697" s="2" t="s">
        <v>24</v>
      </c>
      <c r="D1697" s="2" t="s">
        <v>431</v>
      </c>
      <c r="E1697" s="2" t="s">
        <v>767</v>
      </c>
      <c r="F1697" s="2" t="s">
        <v>361</v>
      </c>
      <c r="G1697" s="2" t="s">
        <v>1076</v>
      </c>
      <c r="I1697" s="2">
        <v>55162</v>
      </c>
      <c r="J1697" s="194">
        <v>6745.6</v>
      </c>
      <c r="K1697" s="110">
        <v>0.43548094702875167</v>
      </c>
      <c r="L1697" s="44">
        <f t="shared" si="365"/>
        <v>0</v>
      </c>
      <c r="M1697" s="44">
        <f t="shared" si="366"/>
        <v>0</v>
      </c>
      <c r="N1697" s="44">
        <f t="shared" si="367"/>
        <v>20.865066667327998</v>
      </c>
      <c r="O1697" s="44">
        <f t="shared" si="368"/>
        <v>12.862933332672</v>
      </c>
      <c r="P1697" s="2">
        <v>4190669</v>
      </c>
      <c r="Q1697" s="111">
        <v>61.462650439227488</v>
      </c>
      <c r="R1697" s="111">
        <v>0</v>
      </c>
      <c r="S1697" s="111">
        <v>0</v>
      </c>
      <c r="T1697" s="111">
        <v>0.61862745100000005</v>
      </c>
      <c r="U1697" s="111">
        <v>0.38137254900000001</v>
      </c>
      <c r="V1697" s="110">
        <v>0.43548094702875167</v>
      </c>
      <c r="W1697" s="110">
        <v>0.28846875</v>
      </c>
      <c r="X1697" s="110">
        <v>0.24393753100000001</v>
      </c>
      <c r="Y1697" s="110">
        <f t="shared" si="369"/>
        <v>0.24393753063628126</v>
      </c>
      <c r="Z1697" s="2" t="s">
        <v>532</v>
      </c>
      <c r="AA1697" s="2" t="s">
        <v>532</v>
      </c>
      <c r="AB1697" s="2">
        <v>0.22500000000000001</v>
      </c>
      <c r="AC1697" s="110">
        <v>0.27465624999999999</v>
      </c>
      <c r="AD1697" s="44">
        <f t="shared" si="370"/>
        <v>0</v>
      </c>
      <c r="AE1697" s="44">
        <f t="shared" si="371"/>
        <v>0</v>
      </c>
      <c r="AF1697" s="44">
        <f t="shared" si="372"/>
        <v>41.125046401303486</v>
      </c>
      <c r="AG1697" s="44">
        <f t="shared" si="373"/>
        <v>30.948072890408838</v>
      </c>
      <c r="AH1697" s="44">
        <f t="shared" si="374"/>
        <v>72.073119291712317</v>
      </c>
      <c r="AI1697" s="44">
        <v>15.3</v>
      </c>
      <c r="AJ1697" s="111">
        <v>16.834615938137713</v>
      </c>
      <c r="AK1697" s="2">
        <f t="shared" si="375"/>
        <v>3373</v>
      </c>
    </row>
    <row r="1698" spans="1:37">
      <c r="A1698" s="2">
        <v>335</v>
      </c>
      <c r="B1698" s="2" t="s">
        <v>381</v>
      </c>
      <c r="C1698" s="2" t="s">
        <v>24</v>
      </c>
      <c r="D1698" s="2" t="s">
        <v>431</v>
      </c>
      <c r="E1698" s="2" t="s">
        <v>767</v>
      </c>
      <c r="F1698" s="2" t="s">
        <v>361</v>
      </c>
      <c r="G1698" s="2" t="s">
        <v>1073</v>
      </c>
      <c r="I1698" s="2">
        <v>55162</v>
      </c>
      <c r="J1698" s="194">
        <v>98</v>
      </c>
      <c r="K1698" s="110">
        <v>4.6200075039978085E-3</v>
      </c>
      <c r="L1698" s="44">
        <f t="shared" si="365"/>
        <v>0</v>
      </c>
      <c r="M1698" s="44">
        <f t="shared" si="366"/>
        <v>0</v>
      </c>
      <c r="N1698" s="44">
        <f t="shared" si="367"/>
        <v>0.30312745099000005</v>
      </c>
      <c r="O1698" s="44">
        <f t="shared" si="368"/>
        <v>0.18687254901</v>
      </c>
      <c r="P1698" s="2">
        <v>4190669</v>
      </c>
      <c r="Q1698" s="111">
        <v>0.59931611290097586</v>
      </c>
      <c r="R1698" s="111">
        <v>0</v>
      </c>
      <c r="S1698" s="111">
        <v>0</v>
      </c>
      <c r="T1698" s="111">
        <v>0.61862745100000005</v>
      </c>
      <c r="U1698" s="111">
        <v>0.38137254900000001</v>
      </c>
      <c r="V1698" s="110">
        <v>4.6200075039978085E-3</v>
      </c>
      <c r="W1698" s="110">
        <v>0.28846875</v>
      </c>
      <c r="X1698" s="110">
        <v>0.24393753100000001</v>
      </c>
      <c r="Y1698" s="110">
        <f t="shared" si="369"/>
        <v>0.24393753063628126</v>
      </c>
      <c r="Z1698" s="2" t="s">
        <v>532</v>
      </c>
      <c r="AA1698" s="2" t="s">
        <v>532</v>
      </c>
      <c r="AB1698" s="2">
        <v>0.22500000000000001</v>
      </c>
      <c r="AC1698" s="110">
        <v>0.27465624999999999</v>
      </c>
      <c r="AD1698" s="44">
        <f t="shared" si="370"/>
        <v>0</v>
      </c>
      <c r="AE1698" s="44">
        <f t="shared" si="371"/>
        <v>0</v>
      </c>
      <c r="AF1698" s="44">
        <f t="shared" si="372"/>
        <v>0.59746420590129012</v>
      </c>
      <c r="AG1698" s="44">
        <f t="shared" si="373"/>
        <v>0.44961325060188362</v>
      </c>
      <c r="AH1698" s="44">
        <f t="shared" si="374"/>
        <v>1.0470774565031737</v>
      </c>
      <c r="AI1698" s="44">
        <v>15.3</v>
      </c>
      <c r="AJ1698" s="111">
        <v>0.16415264415258951</v>
      </c>
      <c r="AK1698" s="2">
        <f t="shared" si="375"/>
        <v>49</v>
      </c>
    </row>
    <row r="1699" spans="1:37">
      <c r="A1699" s="2">
        <v>335</v>
      </c>
      <c r="B1699" s="2" t="s">
        <v>381</v>
      </c>
      <c r="C1699" s="2" t="s">
        <v>24</v>
      </c>
      <c r="D1699" s="2" t="s">
        <v>431</v>
      </c>
      <c r="E1699" s="2" t="s">
        <v>767</v>
      </c>
      <c r="F1699" s="2" t="s">
        <v>361</v>
      </c>
      <c r="G1699" s="2" t="s">
        <v>718</v>
      </c>
      <c r="I1699" s="2">
        <v>55162</v>
      </c>
      <c r="J1699" s="194">
        <v>4529</v>
      </c>
      <c r="K1699" s="110">
        <v>1.5212485879128258E-2</v>
      </c>
      <c r="L1699" s="44">
        <f t="shared" si="365"/>
        <v>0</v>
      </c>
      <c r="M1699" s="44">
        <f t="shared" si="366"/>
        <v>0</v>
      </c>
      <c r="N1699" s="44">
        <f t="shared" si="367"/>
        <v>14.008818627895</v>
      </c>
      <c r="O1699" s="44">
        <f t="shared" si="368"/>
        <v>8.6361813721049998</v>
      </c>
      <c r="P1699" s="2">
        <v>4190669</v>
      </c>
      <c r="Q1699" s="111">
        <v>1.9733924450882143</v>
      </c>
      <c r="R1699" s="111">
        <v>0</v>
      </c>
      <c r="S1699" s="111">
        <v>0</v>
      </c>
      <c r="T1699" s="111">
        <v>0.61862745100000005</v>
      </c>
      <c r="U1699" s="111">
        <v>0.38137254900000001</v>
      </c>
      <c r="V1699" s="110">
        <v>1.5212485879128258E-2</v>
      </c>
      <c r="W1699" s="110">
        <v>0.28846875</v>
      </c>
      <c r="X1699" s="110">
        <v>0.24393753100000001</v>
      </c>
      <c r="Y1699" s="110">
        <f t="shared" si="369"/>
        <v>0.24393753063628126</v>
      </c>
      <c r="Z1699" s="2" t="s">
        <v>532</v>
      </c>
      <c r="AA1699" s="2" t="s">
        <v>532</v>
      </c>
      <c r="AB1699" s="2">
        <v>0.22500000000000001</v>
      </c>
      <c r="AC1699" s="110">
        <v>0.27465624999999999</v>
      </c>
      <c r="AD1699" s="44">
        <f t="shared" si="370"/>
        <v>0</v>
      </c>
      <c r="AE1699" s="44">
        <f t="shared" si="371"/>
        <v>0</v>
      </c>
      <c r="AF1699" s="44">
        <f t="shared" si="372"/>
        <v>27.611381515581044</v>
      </c>
      <c r="AG1699" s="44">
        <f t="shared" si="373"/>
        <v>20.77855522424419</v>
      </c>
      <c r="AH1699" s="44">
        <f t="shared" si="374"/>
        <v>48.389936739825231</v>
      </c>
      <c r="AI1699" s="44">
        <v>15.3</v>
      </c>
      <c r="AJ1699" s="111">
        <v>0.54051206172976352</v>
      </c>
      <c r="AK1699" s="2">
        <f t="shared" si="375"/>
        <v>2265</v>
      </c>
    </row>
    <row r="1700" spans="1:37">
      <c r="A1700" s="2">
        <v>335</v>
      </c>
      <c r="B1700" s="2" t="s">
        <v>381</v>
      </c>
      <c r="C1700" s="2" t="s">
        <v>24</v>
      </c>
      <c r="D1700" s="2" t="s">
        <v>431</v>
      </c>
      <c r="E1700" s="2" t="s">
        <v>767</v>
      </c>
      <c r="F1700" s="2" t="s">
        <v>361</v>
      </c>
      <c r="G1700" s="2" t="s">
        <v>1077</v>
      </c>
      <c r="I1700" s="2">
        <v>55162</v>
      </c>
      <c r="J1700" s="194">
        <v>10596</v>
      </c>
      <c r="K1700" s="110">
        <v>1.5212485879128258E-2</v>
      </c>
      <c r="L1700" s="44">
        <f t="shared" si="365"/>
        <v>0</v>
      </c>
      <c r="M1700" s="44">
        <f t="shared" si="366"/>
        <v>0</v>
      </c>
      <c r="N1700" s="44">
        <f t="shared" si="367"/>
        <v>32.774882353979997</v>
      </c>
      <c r="O1700" s="44">
        <f t="shared" si="368"/>
        <v>20.20511764602</v>
      </c>
      <c r="P1700" s="2">
        <v>4190669</v>
      </c>
      <c r="Q1700" s="111">
        <v>1.9733924450882143</v>
      </c>
      <c r="R1700" s="111">
        <v>0</v>
      </c>
      <c r="S1700" s="111">
        <v>0</v>
      </c>
      <c r="T1700" s="111">
        <v>0.61862745100000005</v>
      </c>
      <c r="U1700" s="111">
        <v>0.38137254900000001</v>
      </c>
      <c r="V1700" s="110">
        <v>1.5212485879128258E-2</v>
      </c>
      <c r="W1700" s="110">
        <v>0.28846875</v>
      </c>
      <c r="X1700" s="110">
        <v>0.24393753100000001</v>
      </c>
      <c r="Y1700" s="110">
        <f t="shared" si="369"/>
        <v>0.24393753063628126</v>
      </c>
      <c r="Z1700" s="2" t="s">
        <v>532</v>
      </c>
      <c r="AA1700" s="2" t="s">
        <v>532</v>
      </c>
      <c r="AB1700" s="2">
        <v>0.22500000000000001</v>
      </c>
      <c r="AC1700" s="110">
        <v>0.27465624999999999</v>
      </c>
      <c r="AD1700" s="44">
        <f t="shared" si="370"/>
        <v>0</v>
      </c>
      <c r="AE1700" s="44">
        <f t="shared" si="371"/>
        <v>0</v>
      </c>
      <c r="AF1700" s="44">
        <f t="shared" si="372"/>
        <v>64.599293119694579</v>
      </c>
      <c r="AG1700" s="44">
        <f t="shared" si="373"/>
        <v>48.613285748750599</v>
      </c>
      <c r="AH1700" s="44">
        <f t="shared" si="374"/>
        <v>113.21257886844518</v>
      </c>
      <c r="AI1700" s="44">
        <v>15.3</v>
      </c>
      <c r="AJ1700" s="111">
        <v>0.54051206172976352</v>
      </c>
      <c r="AK1700" s="2">
        <f t="shared" si="375"/>
        <v>5298</v>
      </c>
    </row>
    <row r="1701" spans="1:37">
      <c r="A1701" s="2">
        <v>335</v>
      </c>
      <c r="B1701" s="2" t="s">
        <v>381</v>
      </c>
      <c r="C1701" s="2" t="s">
        <v>24</v>
      </c>
      <c r="D1701" s="2" t="s">
        <v>431</v>
      </c>
      <c r="E1701" s="2" t="s">
        <v>767</v>
      </c>
      <c r="F1701" s="2" t="s">
        <v>361</v>
      </c>
      <c r="G1701" s="2" t="s">
        <v>1069</v>
      </c>
      <c r="I1701" s="2">
        <v>55162</v>
      </c>
      <c r="J1701" s="194">
        <v>3790</v>
      </c>
      <c r="K1701" s="110">
        <v>0.43548094702875167</v>
      </c>
      <c r="L1701" s="44">
        <f t="shared" si="365"/>
        <v>0</v>
      </c>
      <c r="M1701" s="44">
        <f t="shared" si="366"/>
        <v>0</v>
      </c>
      <c r="N1701" s="44">
        <f t="shared" si="367"/>
        <v>11.722990196450001</v>
      </c>
      <c r="O1701" s="44">
        <f t="shared" si="368"/>
        <v>7.2270098035499997</v>
      </c>
      <c r="P1701" s="2">
        <v>4190669</v>
      </c>
      <c r="Q1701" s="111">
        <v>61.462650439227488</v>
      </c>
      <c r="R1701" s="111">
        <v>0</v>
      </c>
      <c r="S1701" s="111">
        <v>0</v>
      </c>
      <c r="T1701" s="111">
        <v>0.61862745100000005</v>
      </c>
      <c r="U1701" s="111">
        <v>0.38137254900000001</v>
      </c>
      <c r="V1701" s="110">
        <v>0.43548094702875167</v>
      </c>
      <c r="W1701" s="110">
        <v>0.28846875</v>
      </c>
      <c r="X1701" s="110">
        <v>0.24393753100000001</v>
      </c>
      <c r="Y1701" s="110">
        <f t="shared" si="369"/>
        <v>0.24393753063628126</v>
      </c>
      <c r="Z1701" s="2" t="s">
        <v>532</v>
      </c>
      <c r="AA1701" s="2" t="s">
        <v>532</v>
      </c>
      <c r="AB1701" s="2">
        <v>0.22500000000000001</v>
      </c>
      <c r="AC1701" s="110">
        <v>0.27465624999999999</v>
      </c>
      <c r="AD1701" s="44">
        <f t="shared" si="370"/>
        <v>0</v>
      </c>
      <c r="AE1701" s="44">
        <f t="shared" si="371"/>
        <v>0</v>
      </c>
      <c r="AF1701" s="44">
        <f t="shared" si="372"/>
        <v>23.106013677202956</v>
      </c>
      <c r="AG1701" s="44">
        <f t="shared" si="373"/>
        <v>17.38810428348101</v>
      </c>
      <c r="AH1701" s="44">
        <f t="shared" si="374"/>
        <v>40.494117960683965</v>
      </c>
      <c r="AI1701" s="44">
        <v>15.3</v>
      </c>
      <c r="AJ1701" s="111">
        <v>16.834615938137713</v>
      </c>
      <c r="AK1701" s="2">
        <f t="shared" si="375"/>
        <v>1895</v>
      </c>
    </row>
    <row r="1702" spans="1:37">
      <c r="A1702" s="2">
        <v>344</v>
      </c>
      <c r="B1702" s="2" t="s">
        <v>388</v>
      </c>
      <c r="C1702" s="2" t="s">
        <v>23</v>
      </c>
      <c r="D1702" s="2" t="s">
        <v>412</v>
      </c>
      <c r="E1702" s="2" t="s">
        <v>767</v>
      </c>
      <c r="F1702" s="2" t="s">
        <v>361</v>
      </c>
      <c r="G1702" s="2" t="s">
        <v>1074</v>
      </c>
      <c r="I1702" s="2">
        <v>97932</v>
      </c>
      <c r="J1702" s="194">
        <v>408</v>
      </c>
      <c r="K1702" s="110">
        <v>0</v>
      </c>
      <c r="L1702" s="44">
        <f t="shared" si="365"/>
        <v>0</v>
      </c>
      <c r="M1702" s="44">
        <f t="shared" si="366"/>
        <v>0.7867826079600001</v>
      </c>
      <c r="N1702" s="44">
        <f t="shared" si="367"/>
        <v>0.98621739191999991</v>
      </c>
      <c r="O1702" s="44">
        <f t="shared" si="368"/>
        <v>0.26700000011999997</v>
      </c>
      <c r="P1702" s="2">
        <v>848319</v>
      </c>
      <c r="Q1702" s="111">
        <v>0</v>
      </c>
      <c r="R1702" s="111">
        <v>0</v>
      </c>
      <c r="S1702" s="111">
        <v>0.38567774900000001</v>
      </c>
      <c r="T1702" s="111">
        <v>0.48343989799999998</v>
      </c>
      <c r="U1702" s="111">
        <v>0.13088235300000001</v>
      </c>
      <c r="V1702" s="110">
        <v>0</v>
      </c>
      <c r="W1702" s="110">
        <v>0.25393749999999998</v>
      </c>
      <c r="X1702" s="110">
        <v>0.231165181</v>
      </c>
      <c r="Y1702" s="110">
        <f t="shared" si="369"/>
        <v>0.20950352063993752</v>
      </c>
      <c r="Z1702" s="2" t="s">
        <v>532</v>
      </c>
      <c r="AA1702" s="2">
        <v>0.17499999999999999</v>
      </c>
      <c r="AB1702" s="2">
        <v>0.22500000000000001</v>
      </c>
      <c r="AC1702" s="110">
        <v>0.25393749999999998</v>
      </c>
      <c r="AD1702" s="44">
        <f t="shared" si="370"/>
        <v>0</v>
      </c>
      <c r="AE1702" s="44">
        <f t="shared" si="371"/>
        <v>1.2061377380026801</v>
      </c>
      <c r="AF1702" s="44">
        <f t="shared" si="372"/>
        <v>1.9438344794743199</v>
      </c>
      <c r="AG1702" s="44">
        <f t="shared" si="373"/>
        <v>0.593939497766939</v>
      </c>
      <c r="AH1702" s="44">
        <f t="shared" si="374"/>
        <v>2.5377739772412591</v>
      </c>
      <c r="AI1702" s="44">
        <v>4.3988888890000002</v>
      </c>
      <c r="AJ1702" s="111">
        <v>0</v>
      </c>
      <c r="AK1702" s="2">
        <f t="shared" si="375"/>
        <v>125</v>
      </c>
    </row>
    <row r="1703" spans="1:37">
      <c r="A1703" s="2">
        <v>344</v>
      </c>
      <c r="B1703" s="2" t="s">
        <v>388</v>
      </c>
      <c r="C1703" s="2" t="s">
        <v>23</v>
      </c>
      <c r="D1703" s="2" t="s">
        <v>412</v>
      </c>
      <c r="E1703" s="2" t="s">
        <v>767</v>
      </c>
      <c r="F1703" s="2" t="s">
        <v>361</v>
      </c>
      <c r="G1703" s="2" t="s">
        <v>1075</v>
      </c>
      <c r="I1703" s="2">
        <v>97932</v>
      </c>
      <c r="J1703" s="194">
        <v>420</v>
      </c>
      <c r="K1703" s="110">
        <v>0</v>
      </c>
      <c r="L1703" s="44">
        <f t="shared" si="365"/>
        <v>0</v>
      </c>
      <c r="M1703" s="44">
        <f t="shared" si="366"/>
        <v>0.80992327289999999</v>
      </c>
      <c r="N1703" s="44">
        <f t="shared" si="367"/>
        <v>1.0152237857999999</v>
      </c>
      <c r="O1703" s="44">
        <f t="shared" si="368"/>
        <v>0.27485294129999999</v>
      </c>
      <c r="P1703" s="2">
        <v>848319</v>
      </c>
      <c r="Q1703" s="111">
        <v>0</v>
      </c>
      <c r="R1703" s="111">
        <v>0</v>
      </c>
      <c r="S1703" s="111">
        <v>0.38567774900000001</v>
      </c>
      <c r="T1703" s="111">
        <v>0.48343989799999998</v>
      </c>
      <c r="U1703" s="111">
        <v>0.13088235300000001</v>
      </c>
      <c r="V1703" s="110">
        <v>0</v>
      </c>
      <c r="W1703" s="110">
        <v>0.25393749999999998</v>
      </c>
      <c r="X1703" s="110">
        <v>0.231165181</v>
      </c>
      <c r="Y1703" s="110">
        <f t="shared" si="369"/>
        <v>0.20950352063993752</v>
      </c>
      <c r="Z1703" s="2" t="s">
        <v>532</v>
      </c>
      <c r="AA1703" s="2">
        <v>0.17499999999999999</v>
      </c>
      <c r="AB1703" s="2">
        <v>0.22500000000000001</v>
      </c>
      <c r="AC1703" s="110">
        <v>0.25393749999999998</v>
      </c>
      <c r="AD1703" s="44">
        <f t="shared" si="370"/>
        <v>0</v>
      </c>
      <c r="AE1703" s="44">
        <f t="shared" si="371"/>
        <v>1.2416123773557</v>
      </c>
      <c r="AF1703" s="44">
        <f t="shared" si="372"/>
        <v>2.0010060818117998</v>
      </c>
      <c r="AG1703" s="44">
        <f t="shared" si="373"/>
        <v>0.61140830652479017</v>
      </c>
      <c r="AH1703" s="44">
        <f t="shared" si="374"/>
        <v>2.6124143883365898</v>
      </c>
      <c r="AI1703" s="44">
        <v>4.3988888890000002</v>
      </c>
      <c r="AJ1703" s="111">
        <v>0</v>
      </c>
      <c r="AK1703" s="2">
        <f t="shared" si="375"/>
        <v>129</v>
      </c>
    </row>
    <row r="1704" spans="1:37">
      <c r="A1704" s="2">
        <v>344</v>
      </c>
      <c r="B1704" s="2" t="s">
        <v>388</v>
      </c>
      <c r="C1704" s="2" t="s">
        <v>23</v>
      </c>
      <c r="D1704" s="2" t="s">
        <v>412</v>
      </c>
      <c r="E1704" s="2" t="s">
        <v>767</v>
      </c>
      <c r="F1704" s="2" t="s">
        <v>361</v>
      </c>
      <c r="G1704" s="2" t="s">
        <v>1076</v>
      </c>
      <c r="I1704" s="2">
        <v>97932</v>
      </c>
      <c r="J1704" s="194">
        <v>456</v>
      </c>
      <c r="K1704" s="110">
        <v>1.3111138340889597E-2</v>
      </c>
      <c r="L1704" s="44">
        <f t="shared" si="365"/>
        <v>0</v>
      </c>
      <c r="M1704" s="44">
        <f t="shared" si="366"/>
        <v>0.87934526771999999</v>
      </c>
      <c r="N1704" s="44">
        <f t="shared" si="367"/>
        <v>1.1022429674400001</v>
      </c>
      <c r="O1704" s="44">
        <f t="shared" si="368"/>
        <v>0.29841176484000004</v>
      </c>
      <c r="P1704" s="2">
        <v>848319</v>
      </c>
      <c r="Q1704" s="111">
        <v>9.4145291834377201</v>
      </c>
      <c r="R1704" s="111">
        <v>0</v>
      </c>
      <c r="S1704" s="111">
        <v>0.38567774900000001</v>
      </c>
      <c r="T1704" s="111">
        <v>0.48343989799999998</v>
      </c>
      <c r="U1704" s="111">
        <v>0.13088235300000001</v>
      </c>
      <c r="V1704" s="110">
        <v>1.3111138340889597E-2</v>
      </c>
      <c r="W1704" s="110">
        <v>0.25393749999999998</v>
      </c>
      <c r="X1704" s="110">
        <v>0.231165181</v>
      </c>
      <c r="Y1704" s="110">
        <f t="shared" si="369"/>
        <v>0.20950352063993752</v>
      </c>
      <c r="Z1704" s="2" t="s">
        <v>532</v>
      </c>
      <c r="AA1704" s="2">
        <v>0.17499999999999999</v>
      </c>
      <c r="AB1704" s="2">
        <v>0.22500000000000001</v>
      </c>
      <c r="AC1704" s="110">
        <v>0.25393749999999998</v>
      </c>
      <c r="AD1704" s="44">
        <f t="shared" si="370"/>
        <v>0</v>
      </c>
      <c r="AE1704" s="44">
        <f t="shared" si="371"/>
        <v>1.34803629541476</v>
      </c>
      <c r="AF1704" s="44">
        <f t="shared" si="372"/>
        <v>2.17252088882424</v>
      </c>
      <c r="AG1704" s="44">
        <f t="shared" si="373"/>
        <v>0.6638147327983438</v>
      </c>
      <c r="AH1704" s="44">
        <f t="shared" si="374"/>
        <v>2.8363356216225837</v>
      </c>
      <c r="AI1704" s="44">
        <v>4.3988888890000002</v>
      </c>
      <c r="AJ1704" s="111">
        <v>1.815577566038564</v>
      </c>
      <c r="AK1704" s="2">
        <f t="shared" si="375"/>
        <v>140</v>
      </c>
    </row>
    <row r="1705" spans="1:37">
      <c r="A1705" s="2">
        <v>344</v>
      </c>
      <c r="B1705" s="2" t="s">
        <v>388</v>
      </c>
      <c r="C1705" s="2" t="s">
        <v>23</v>
      </c>
      <c r="D1705" s="2" t="s">
        <v>412</v>
      </c>
      <c r="E1705" s="2" t="s">
        <v>767</v>
      </c>
      <c r="F1705" s="2" t="s">
        <v>361</v>
      </c>
      <c r="G1705" s="2" t="s">
        <v>1073</v>
      </c>
      <c r="I1705" s="2">
        <v>97932</v>
      </c>
      <c r="J1705" s="194">
        <v>0</v>
      </c>
      <c r="K1705" s="110">
        <v>0</v>
      </c>
      <c r="L1705" s="44">
        <f t="shared" si="365"/>
        <v>0</v>
      </c>
      <c r="M1705" s="44">
        <f t="shared" si="366"/>
        <v>0</v>
      </c>
      <c r="N1705" s="44">
        <f t="shared" si="367"/>
        <v>0</v>
      </c>
      <c r="O1705" s="44">
        <f t="shared" si="368"/>
        <v>0</v>
      </c>
      <c r="P1705" s="2">
        <v>848319</v>
      </c>
      <c r="Q1705" s="111">
        <v>0</v>
      </c>
      <c r="R1705" s="111">
        <v>0</v>
      </c>
      <c r="S1705" s="111">
        <v>0.38567774900000001</v>
      </c>
      <c r="T1705" s="111">
        <v>0.48343989799999998</v>
      </c>
      <c r="U1705" s="111">
        <v>0.13088235300000001</v>
      </c>
      <c r="V1705" s="110">
        <v>0</v>
      </c>
      <c r="W1705" s="110">
        <v>0.25393749999999998</v>
      </c>
      <c r="X1705" s="110">
        <v>0.231165181</v>
      </c>
      <c r="Y1705" s="110">
        <f t="shared" si="369"/>
        <v>0.20950352063993752</v>
      </c>
      <c r="Z1705" s="2" t="s">
        <v>532</v>
      </c>
      <c r="AA1705" s="2">
        <v>0.17499999999999999</v>
      </c>
      <c r="AB1705" s="2">
        <v>0.22500000000000001</v>
      </c>
      <c r="AC1705" s="110">
        <v>0.25393749999999998</v>
      </c>
      <c r="AD1705" s="44">
        <f t="shared" si="370"/>
        <v>0</v>
      </c>
      <c r="AE1705" s="44">
        <f t="shared" si="371"/>
        <v>0</v>
      </c>
      <c r="AF1705" s="44">
        <f t="shared" si="372"/>
        <v>0</v>
      </c>
      <c r="AG1705" s="44">
        <f t="shared" si="373"/>
        <v>0</v>
      </c>
      <c r="AH1705" s="44">
        <f t="shared" si="374"/>
        <v>0</v>
      </c>
      <c r="AI1705" s="44">
        <v>4.3988888890000002</v>
      </c>
      <c r="AJ1705" s="111">
        <v>0</v>
      </c>
      <c r="AK1705" s="2">
        <f t="shared" si="375"/>
        <v>0</v>
      </c>
    </row>
    <row r="1706" spans="1:37">
      <c r="A1706" s="2">
        <v>344</v>
      </c>
      <c r="B1706" s="2" t="s">
        <v>388</v>
      </c>
      <c r="C1706" s="2" t="s">
        <v>23</v>
      </c>
      <c r="D1706" s="2" t="s">
        <v>412</v>
      </c>
      <c r="E1706" s="2" t="s">
        <v>767</v>
      </c>
      <c r="F1706" s="2" t="s">
        <v>361</v>
      </c>
      <c r="G1706" s="2" t="s">
        <v>718</v>
      </c>
      <c r="I1706" s="2">
        <v>97932</v>
      </c>
      <c r="J1706" s="194">
        <v>0</v>
      </c>
      <c r="K1706" s="110">
        <v>0</v>
      </c>
      <c r="L1706" s="44">
        <f t="shared" si="365"/>
        <v>0</v>
      </c>
      <c r="M1706" s="44">
        <f t="shared" si="366"/>
        <v>0</v>
      </c>
      <c r="N1706" s="44">
        <f t="shared" si="367"/>
        <v>0</v>
      </c>
      <c r="O1706" s="44">
        <f t="shared" si="368"/>
        <v>0</v>
      </c>
      <c r="P1706" s="2">
        <v>848319</v>
      </c>
      <c r="Q1706" s="111">
        <v>0</v>
      </c>
      <c r="R1706" s="111">
        <v>0</v>
      </c>
      <c r="S1706" s="111">
        <v>0.38567774900000001</v>
      </c>
      <c r="T1706" s="111">
        <v>0.48343989799999998</v>
      </c>
      <c r="U1706" s="111">
        <v>0.13088235300000001</v>
      </c>
      <c r="V1706" s="110">
        <v>0</v>
      </c>
      <c r="W1706" s="110">
        <v>0.25393749999999998</v>
      </c>
      <c r="X1706" s="110">
        <v>0.231165181</v>
      </c>
      <c r="Y1706" s="110">
        <f t="shared" si="369"/>
        <v>0.20950352063993752</v>
      </c>
      <c r="Z1706" s="2" t="s">
        <v>532</v>
      </c>
      <c r="AA1706" s="2">
        <v>0.17499999999999999</v>
      </c>
      <c r="AB1706" s="2">
        <v>0.22500000000000001</v>
      </c>
      <c r="AC1706" s="110">
        <v>0.25393749999999998</v>
      </c>
      <c r="AD1706" s="44">
        <f t="shared" si="370"/>
        <v>0</v>
      </c>
      <c r="AE1706" s="44">
        <f t="shared" si="371"/>
        <v>0</v>
      </c>
      <c r="AF1706" s="44">
        <f t="shared" si="372"/>
        <v>0</v>
      </c>
      <c r="AG1706" s="44">
        <f t="shared" si="373"/>
        <v>0</v>
      </c>
      <c r="AH1706" s="44">
        <f t="shared" si="374"/>
        <v>0</v>
      </c>
      <c r="AI1706" s="44">
        <v>4.3988888890000002</v>
      </c>
      <c r="AJ1706" s="111">
        <v>0</v>
      </c>
      <c r="AK1706" s="2">
        <f t="shared" si="375"/>
        <v>0</v>
      </c>
    </row>
    <row r="1707" spans="1:37">
      <c r="A1707" s="2">
        <v>344</v>
      </c>
      <c r="B1707" s="2" t="s">
        <v>388</v>
      </c>
      <c r="C1707" s="2" t="s">
        <v>23</v>
      </c>
      <c r="D1707" s="2" t="s">
        <v>412</v>
      </c>
      <c r="E1707" s="2" t="s">
        <v>767</v>
      </c>
      <c r="F1707" s="2" t="s">
        <v>361</v>
      </c>
      <c r="G1707" s="2" t="s">
        <v>1077</v>
      </c>
      <c r="I1707" s="2">
        <v>97932</v>
      </c>
      <c r="J1707" s="194">
        <v>8354</v>
      </c>
      <c r="K1707" s="110">
        <v>0</v>
      </c>
      <c r="L1707" s="44">
        <f t="shared" si="365"/>
        <v>0</v>
      </c>
      <c r="M1707" s="44">
        <f t="shared" si="366"/>
        <v>16.109759575729999</v>
      </c>
      <c r="N1707" s="44">
        <f t="shared" si="367"/>
        <v>20.193284539459999</v>
      </c>
      <c r="O1707" s="44">
        <f t="shared" si="368"/>
        <v>5.4669558848100008</v>
      </c>
      <c r="P1707" s="2">
        <v>848319</v>
      </c>
      <c r="Q1707" s="111">
        <v>0</v>
      </c>
      <c r="R1707" s="111">
        <v>0</v>
      </c>
      <c r="S1707" s="111">
        <v>0.38567774900000001</v>
      </c>
      <c r="T1707" s="111">
        <v>0.48343989799999998</v>
      </c>
      <c r="U1707" s="111">
        <v>0.13088235300000001</v>
      </c>
      <c r="V1707" s="110">
        <v>0</v>
      </c>
      <c r="W1707" s="110">
        <v>0.25393749999999998</v>
      </c>
      <c r="X1707" s="110">
        <v>0.231165181</v>
      </c>
      <c r="Y1707" s="110">
        <f t="shared" si="369"/>
        <v>0.20950352063993752</v>
      </c>
      <c r="Z1707" s="2" t="s">
        <v>532</v>
      </c>
      <c r="AA1707" s="2">
        <v>0.17499999999999999</v>
      </c>
      <c r="AB1707" s="2">
        <v>0.22500000000000001</v>
      </c>
      <c r="AC1707" s="110">
        <v>0.25393749999999998</v>
      </c>
      <c r="AD1707" s="44">
        <f t="shared" si="370"/>
        <v>0</v>
      </c>
      <c r="AE1707" s="44">
        <f t="shared" si="371"/>
        <v>24.696261429594088</v>
      </c>
      <c r="AF1707" s="44">
        <f t="shared" si="372"/>
        <v>39.800963827275659</v>
      </c>
      <c r="AG1707" s="44">
        <f t="shared" si="373"/>
        <v>12.161202363590712</v>
      </c>
      <c r="AH1707" s="44">
        <f t="shared" si="374"/>
        <v>51.96216619086637</v>
      </c>
      <c r="AI1707" s="44">
        <v>4.3988888890000002</v>
      </c>
      <c r="AJ1707" s="111">
        <v>0</v>
      </c>
      <c r="AK1707" s="2">
        <f t="shared" si="375"/>
        <v>2566</v>
      </c>
    </row>
    <row r="1708" spans="1:37">
      <c r="A1708" s="2">
        <v>344</v>
      </c>
      <c r="B1708" s="2" t="s">
        <v>388</v>
      </c>
      <c r="C1708" s="2" t="s">
        <v>23</v>
      </c>
      <c r="D1708" s="2" t="s">
        <v>412</v>
      </c>
      <c r="E1708" s="2" t="s">
        <v>767</v>
      </c>
      <c r="F1708" s="2" t="s">
        <v>361</v>
      </c>
      <c r="G1708" s="2" t="s">
        <v>1069</v>
      </c>
      <c r="I1708" s="2">
        <v>97932</v>
      </c>
      <c r="J1708" s="194">
        <v>0</v>
      </c>
      <c r="K1708" s="110">
        <v>1.3111138340889597E-2</v>
      </c>
      <c r="L1708" s="44">
        <f t="shared" si="365"/>
        <v>0</v>
      </c>
      <c r="M1708" s="44">
        <f t="shared" si="366"/>
        <v>0</v>
      </c>
      <c r="N1708" s="44">
        <f t="shared" si="367"/>
        <v>0</v>
      </c>
      <c r="O1708" s="44">
        <f t="shared" si="368"/>
        <v>0</v>
      </c>
      <c r="P1708" s="2">
        <v>848319</v>
      </c>
      <c r="Q1708" s="111">
        <v>9.4145291834377201</v>
      </c>
      <c r="R1708" s="111">
        <v>0</v>
      </c>
      <c r="S1708" s="111">
        <v>0.38567774900000001</v>
      </c>
      <c r="T1708" s="111">
        <v>0.48343989799999998</v>
      </c>
      <c r="U1708" s="111">
        <v>0.13088235300000001</v>
      </c>
      <c r="V1708" s="110">
        <v>1.3111138340889597E-2</v>
      </c>
      <c r="W1708" s="110">
        <v>0.25393749999999998</v>
      </c>
      <c r="X1708" s="110">
        <v>0.231165181</v>
      </c>
      <c r="Y1708" s="110">
        <f t="shared" si="369"/>
        <v>0.20950352063993752</v>
      </c>
      <c r="Z1708" s="2" t="s">
        <v>532</v>
      </c>
      <c r="AA1708" s="2">
        <v>0.17499999999999999</v>
      </c>
      <c r="AB1708" s="2">
        <v>0.22500000000000001</v>
      </c>
      <c r="AC1708" s="110">
        <v>0.25393749999999998</v>
      </c>
      <c r="AD1708" s="44">
        <f t="shared" si="370"/>
        <v>0</v>
      </c>
      <c r="AE1708" s="44">
        <f t="shared" si="371"/>
        <v>0</v>
      </c>
      <c r="AF1708" s="44">
        <f t="shared" si="372"/>
        <v>0</v>
      </c>
      <c r="AG1708" s="44">
        <f t="shared" si="373"/>
        <v>0</v>
      </c>
      <c r="AH1708" s="44">
        <f t="shared" si="374"/>
        <v>0</v>
      </c>
      <c r="AI1708" s="44">
        <v>4.3988888890000002</v>
      </c>
      <c r="AJ1708" s="111">
        <v>1.815577566038564</v>
      </c>
      <c r="AK1708" s="2">
        <f t="shared" si="375"/>
        <v>0</v>
      </c>
    </row>
    <row r="1709" spans="1:37">
      <c r="A1709" s="2">
        <v>327</v>
      </c>
      <c r="B1709" s="2" t="s">
        <v>373</v>
      </c>
      <c r="C1709" s="2" t="s">
        <v>21</v>
      </c>
      <c r="D1709" s="2" t="s">
        <v>415</v>
      </c>
      <c r="E1709" s="2" t="s">
        <v>767</v>
      </c>
      <c r="F1709" s="2" t="s">
        <v>361</v>
      </c>
      <c r="G1709" s="2" t="s">
        <v>1074</v>
      </c>
      <c r="I1709" s="2">
        <v>100315</v>
      </c>
      <c r="J1709" s="194">
        <v>16873.599999999999</v>
      </c>
      <c r="K1709" s="110">
        <v>3.049843680770201E-2</v>
      </c>
      <c r="L1709" s="44">
        <f t="shared" si="365"/>
        <v>0</v>
      </c>
      <c r="M1709" s="44">
        <f t="shared" si="366"/>
        <v>0</v>
      </c>
      <c r="N1709" s="44">
        <f t="shared" si="367"/>
        <v>0</v>
      </c>
      <c r="O1709" s="44">
        <f t="shared" si="368"/>
        <v>84.367999999999995</v>
      </c>
      <c r="P1709" s="2">
        <v>5707251</v>
      </c>
      <c r="Q1709" s="111">
        <v>11.05155171544542</v>
      </c>
      <c r="R1709" s="111">
        <v>0</v>
      </c>
      <c r="S1709" s="111">
        <v>0</v>
      </c>
      <c r="T1709" s="111">
        <v>0</v>
      </c>
      <c r="U1709" s="111">
        <v>1</v>
      </c>
      <c r="V1709" s="110">
        <v>3.049843680770201E-2</v>
      </c>
      <c r="W1709" s="110">
        <v>0.52540624999999996</v>
      </c>
      <c r="X1709" s="110">
        <v>0.47068749999999998</v>
      </c>
      <c r="Y1709" s="110">
        <f t="shared" si="369"/>
        <v>0.47068749999999998</v>
      </c>
      <c r="Z1709" s="2" t="s">
        <v>532</v>
      </c>
      <c r="AA1709" s="2" t="s">
        <v>532</v>
      </c>
      <c r="AB1709" s="2" t="s">
        <v>532</v>
      </c>
      <c r="AC1709" s="110">
        <v>0.47068749999999998</v>
      </c>
      <c r="AD1709" s="44">
        <f t="shared" si="370"/>
        <v>0</v>
      </c>
      <c r="AE1709" s="44">
        <f t="shared" si="371"/>
        <v>0</v>
      </c>
      <c r="AF1709" s="44">
        <f t="shared" si="372"/>
        <v>0</v>
      </c>
      <c r="AG1709" s="44">
        <f t="shared" si="373"/>
        <v>347.86803587999998</v>
      </c>
      <c r="AH1709" s="44">
        <f t="shared" si="374"/>
        <v>347.86803587999998</v>
      </c>
      <c r="AI1709" s="44">
        <v>31.153888889000001</v>
      </c>
      <c r="AJ1709" s="111">
        <v>2.0245940981640378</v>
      </c>
      <c r="AK1709" s="2">
        <f t="shared" si="375"/>
        <v>8437</v>
      </c>
    </row>
    <row r="1710" spans="1:37">
      <c r="A1710" s="2">
        <v>327</v>
      </c>
      <c r="B1710" s="2" t="s">
        <v>373</v>
      </c>
      <c r="C1710" s="2" t="s">
        <v>21</v>
      </c>
      <c r="D1710" s="2" t="s">
        <v>415</v>
      </c>
      <c r="E1710" s="2" t="s">
        <v>767</v>
      </c>
      <c r="F1710" s="2" t="s">
        <v>361</v>
      </c>
      <c r="G1710" s="2" t="s">
        <v>1075</v>
      </c>
      <c r="I1710" s="2">
        <v>100315</v>
      </c>
      <c r="J1710" s="194">
        <v>1569.5999999999985</v>
      </c>
      <c r="K1710" s="110">
        <v>2.3950050457412875E-2</v>
      </c>
      <c r="L1710" s="44">
        <f t="shared" si="365"/>
        <v>0</v>
      </c>
      <c r="M1710" s="44">
        <f t="shared" si="366"/>
        <v>0</v>
      </c>
      <c r="N1710" s="44">
        <f t="shared" si="367"/>
        <v>0</v>
      </c>
      <c r="O1710" s="44">
        <f t="shared" si="368"/>
        <v>7.8479999999999928</v>
      </c>
      <c r="P1710" s="2">
        <v>5707251</v>
      </c>
      <c r="Q1710" s="111">
        <v>8.6786487742474279</v>
      </c>
      <c r="R1710" s="111">
        <v>0</v>
      </c>
      <c r="S1710" s="111">
        <v>0</v>
      </c>
      <c r="T1710" s="111">
        <v>0</v>
      </c>
      <c r="U1710" s="111">
        <v>1</v>
      </c>
      <c r="V1710" s="110">
        <v>2.3950050457412875E-2</v>
      </c>
      <c r="W1710" s="110">
        <v>0.52540624999999996</v>
      </c>
      <c r="X1710" s="110">
        <v>0.47068749999999998</v>
      </c>
      <c r="Y1710" s="110">
        <f t="shared" si="369"/>
        <v>0.47068749999999998</v>
      </c>
      <c r="Z1710" s="2" t="s">
        <v>532</v>
      </c>
      <c r="AA1710" s="2" t="s">
        <v>532</v>
      </c>
      <c r="AB1710" s="2" t="s">
        <v>532</v>
      </c>
      <c r="AC1710" s="110">
        <v>0.47068749999999998</v>
      </c>
      <c r="AD1710" s="44">
        <f t="shared" si="370"/>
        <v>0</v>
      </c>
      <c r="AE1710" s="44">
        <f t="shared" si="371"/>
        <v>0</v>
      </c>
      <c r="AF1710" s="44">
        <f t="shared" si="372"/>
        <v>0</v>
      </c>
      <c r="AG1710" s="44">
        <f t="shared" si="373"/>
        <v>32.359050179999969</v>
      </c>
      <c r="AH1710" s="44">
        <f t="shared" si="374"/>
        <v>32.359050179999969</v>
      </c>
      <c r="AI1710" s="44">
        <v>31.153888889000001</v>
      </c>
      <c r="AJ1710" s="111">
        <v>1.589889052758392</v>
      </c>
      <c r="AK1710" s="2">
        <f t="shared" si="375"/>
        <v>785</v>
      </c>
    </row>
    <row r="1711" spans="1:37">
      <c r="A1711" s="2">
        <v>327</v>
      </c>
      <c r="B1711" s="2" t="s">
        <v>373</v>
      </c>
      <c r="C1711" s="2" t="s">
        <v>21</v>
      </c>
      <c r="D1711" s="2" t="s">
        <v>415</v>
      </c>
      <c r="E1711" s="2" t="s">
        <v>767</v>
      </c>
      <c r="F1711" s="2" t="s">
        <v>361</v>
      </c>
      <c r="G1711" s="2" t="s">
        <v>1076</v>
      </c>
      <c r="I1711" s="2">
        <v>100315</v>
      </c>
      <c r="J1711" s="194">
        <v>995.79999999999973</v>
      </c>
      <c r="K1711" s="110">
        <v>0.39612221502267858</v>
      </c>
      <c r="L1711" s="44">
        <f t="shared" si="365"/>
        <v>0</v>
      </c>
      <c r="M1711" s="44">
        <f t="shared" si="366"/>
        <v>0</v>
      </c>
      <c r="N1711" s="44">
        <f t="shared" si="367"/>
        <v>0</v>
      </c>
      <c r="O1711" s="44">
        <f t="shared" si="368"/>
        <v>4.9789999999999983</v>
      </c>
      <c r="P1711" s="2">
        <v>5707251</v>
      </c>
      <c r="Q1711" s="111">
        <v>143.54064021584119</v>
      </c>
      <c r="R1711" s="111">
        <v>0</v>
      </c>
      <c r="S1711" s="111">
        <v>0</v>
      </c>
      <c r="T1711" s="111">
        <v>0</v>
      </c>
      <c r="U1711" s="111">
        <v>1</v>
      </c>
      <c r="V1711" s="110">
        <v>0.39612221502267858</v>
      </c>
      <c r="W1711" s="110">
        <v>0.52540624999999996</v>
      </c>
      <c r="X1711" s="110">
        <v>0.47068749999999998</v>
      </c>
      <c r="Y1711" s="110">
        <f t="shared" si="369"/>
        <v>0.47068749999999998</v>
      </c>
      <c r="Z1711" s="2" t="s">
        <v>532</v>
      </c>
      <c r="AA1711" s="2" t="s">
        <v>532</v>
      </c>
      <c r="AB1711" s="2" t="s">
        <v>532</v>
      </c>
      <c r="AC1711" s="110">
        <v>0.47068749999999998</v>
      </c>
      <c r="AD1711" s="44">
        <f t="shared" si="370"/>
        <v>0</v>
      </c>
      <c r="AE1711" s="44">
        <f t="shared" si="371"/>
        <v>0</v>
      </c>
      <c r="AF1711" s="44">
        <f t="shared" si="372"/>
        <v>0</v>
      </c>
      <c r="AG1711" s="44">
        <f t="shared" si="373"/>
        <v>20.529524827499991</v>
      </c>
      <c r="AH1711" s="44">
        <f t="shared" si="374"/>
        <v>20.529524827499991</v>
      </c>
      <c r="AI1711" s="44">
        <v>31.153888889000001</v>
      </c>
      <c r="AJ1711" s="111">
        <v>26.295993586269603</v>
      </c>
      <c r="AK1711" s="2">
        <f t="shared" si="375"/>
        <v>498</v>
      </c>
    </row>
    <row r="1712" spans="1:37">
      <c r="A1712" s="2">
        <v>327</v>
      </c>
      <c r="B1712" s="2" t="s">
        <v>373</v>
      </c>
      <c r="C1712" s="2" t="s">
        <v>21</v>
      </c>
      <c r="D1712" s="2" t="s">
        <v>415</v>
      </c>
      <c r="E1712" s="2" t="s">
        <v>767</v>
      </c>
      <c r="F1712" s="2" t="s">
        <v>361</v>
      </c>
      <c r="G1712" s="2" t="s">
        <v>1073</v>
      </c>
      <c r="I1712" s="2">
        <v>100315</v>
      </c>
      <c r="J1712" s="194">
        <v>5798</v>
      </c>
      <c r="K1712" s="110">
        <v>3.049843680770201E-2</v>
      </c>
      <c r="L1712" s="44">
        <f t="shared" si="365"/>
        <v>0</v>
      </c>
      <c r="M1712" s="44">
        <f t="shared" si="366"/>
        <v>0</v>
      </c>
      <c r="N1712" s="44">
        <f t="shared" si="367"/>
        <v>0</v>
      </c>
      <c r="O1712" s="44">
        <f t="shared" si="368"/>
        <v>28.99</v>
      </c>
      <c r="P1712" s="2">
        <v>5707251</v>
      </c>
      <c r="Q1712" s="111">
        <v>11.05155171544542</v>
      </c>
      <c r="R1712" s="111">
        <v>0</v>
      </c>
      <c r="S1712" s="111">
        <v>0</v>
      </c>
      <c r="T1712" s="111">
        <v>0</v>
      </c>
      <c r="U1712" s="111">
        <v>1</v>
      </c>
      <c r="V1712" s="110">
        <v>3.049843680770201E-2</v>
      </c>
      <c r="W1712" s="110">
        <v>0.52540624999999996</v>
      </c>
      <c r="X1712" s="110">
        <v>0.47068749999999998</v>
      </c>
      <c r="Y1712" s="110">
        <f t="shared" si="369"/>
        <v>0.47068749999999998</v>
      </c>
      <c r="Z1712" s="2" t="s">
        <v>532</v>
      </c>
      <c r="AA1712" s="2" t="s">
        <v>532</v>
      </c>
      <c r="AB1712" s="2" t="s">
        <v>532</v>
      </c>
      <c r="AC1712" s="110">
        <v>0.47068749999999998</v>
      </c>
      <c r="AD1712" s="44">
        <f t="shared" si="370"/>
        <v>0</v>
      </c>
      <c r="AE1712" s="44">
        <f t="shared" si="371"/>
        <v>0</v>
      </c>
      <c r="AF1712" s="44">
        <f t="shared" si="372"/>
        <v>0</v>
      </c>
      <c r="AG1712" s="44">
        <f t="shared" si="373"/>
        <v>119.53222027499999</v>
      </c>
      <c r="AH1712" s="44">
        <f t="shared" si="374"/>
        <v>119.53222027499999</v>
      </c>
      <c r="AI1712" s="44">
        <v>31.153888889000001</v>
      </c>
      <c r="AJ1712" s="111">
        <v>2.0245940981640378</v>
      </c>
      <c r="AK1712" s="2">
        <f t="shared" si="375"/>
        <v>2899</v>
      </c>
    </row>
    <row r="1713" spans="1:37">
      <c r="A1713" s="2">
        <v>327</v>
      </c>
      <c r="B1713" s="2" t="s">
        <v>373</v>
      </c>
      <c r="C1713" s="2" t="s">
        <v>21</v>
      </c>
      <c r="D1713" s="2" t="s">
        <v>415</v>
      </c>
      <c r="E1713" s="2" t="s">
        <v>767</v>
      </c>
      <c r="F1713" s="2" t="s">
        <v>361</v>
      </c>
      <c r="G1713" s="2" t="s">
        <v>718</v>
      </c>
      <c r="I1713" s="2">
        <v>100315</v>
      </c>
      <c r="J1713" s="194">
        <v>16250</v>
      </c>
      <c r="K1713" s="110">
        <v>2.3950050457412875E-2</v>
      </c>
      <c r="L1713" s="44">
        <f t="shared" si="365"/>
        <v>0</v>
      </c>
      <c r="M1713" s="44">
        <f t="shared" si="366"/>
        <v>0</v>
      </c>
      <c r="N1713" s="44">
        <f t="shared" si="367"/>
        <v>0</v>
      </c>
      <c r="O1713" s="44">
        <f t="shared" si="368"/>
        <v>81.25</v>
      </c>
      <c r="P1713" s="2">
        <v>5707251</v>
      </c>
      <c r="Q1713" s="111">
        <v>8.6786487742474279</v>
      </c>
      <c r="R1713" s="111">
        <v>0</v>
      </c>
      <c r="S1713" s="111">
        <v>0</v>
      </c>
      <c r="T1713" s="111">
        <v>0</v>
      </c>
      <c r="U1713" s="111">
        <v>1</v>
      </c>
      <c r="V1713" s="110">
        <v>2.3950050457412875E-2</v>
      </c>
      <c r="W1713" s="110">
        <v>0.52540624999999996</v>
      </c>
      <c r="X1713" s="110">
        <v>0.47068749999999998</v>
      </c>
      <c r="Y1713" s="110">
        <f t="shared" si="369"/>
        <v>0.47068749999999998</v>
      </c>
      <c r="Z1713" s="2" t="s">
        <v>532</v>
      </c>
      <c r="AA1713" s="2" t="s">
        <v>532</v>
      </c>
      <c r="AB1713" s="2" t="s">
        <v>532</v>
      </c>
      <c r="AC1713" s="110">
        <v>0.47068749999999998</v>
      </c>
      <c r="AD1713" s="44">
        <f t="shared" si="370"/>
        <v>0</v>
      </c>
      <c r="AE1713" s="44">
        <f t="shared" si="371"/>
        <v>0</v>
      </c>
      <c r="AF1713" s="44">
        <f t="shared" si="372"/>
        <v>0</v>
      </c>
      <c r="AG1713" s="44">
        <f t="shared" si="373"/>
        <v>335.01182812500002</v>
      </c>
      <c r="AH1713" s="44">
        <f t="shared" si="374"/>
        <v>335.01182812500002</v>
      </c>
      <c r="AI1713" s="44">
        <v>31.153888889000001</v>
      </c>
      <c r="AJ1713" s="111">
        <v>1.589889052758392</v>
      </c>
      <c r="AK1713" s="2">
        <f t="shared" si="375"/>
        <v>8125</v>
      </c>
    </row>
    <row r="1714" spans="1:37">
      <c r="A1714" s="2">
        <v>327</v>
      </c>
      <c r="B1714" s="2" t="s">
        <v>373</v>
      </c>
      <c r="C1714" s="2" t="s">
        <v>21</v>
      </c>
      <c r="D1714" s="2" t="s">
        <v>415</v>
      </c>
      <c r="E1714" s="2" t="s">
        <v>767</v>
      </c>
      <c r="F1714" s="2" t="s">
        <v>361</v>
      </c>
      <c r="G1714" s="2" t="s">
        <v>1077</v>
      </c>
      <c r="I1714" s="2">
        <v>100315</v>
      </c>
      <c r="J1714" s="194">
        <v>1882</v>
      </c>
      <c r="K1714" s="110">
        <v>2.3950050457412875E-2</v>
      </c>
      <c r="L1714" s="44">
        <f t="shared" si="365"/>
        <v>0</v>
      </c>
      <c r="M1714" s="44">
        <f t="shared" si="366"/>
        <v>0</v>
      </c>
      <c r="N1714" s="44">
        <f t="shared" si="367"/>
        <v>0</v>
      </c>
      <c r="O1714" s="44">
        <f t="shared" si="368"/>
        <v>9.41</v>
      </c>
      <c r="P1714" s="2">
        <v>5707251</v>
      </c>
      <c r="Q1714" s="111">
        <v>8.6786487742474279</v>
      </c>
      <c r="R1714" s="111">
        <v>0</v>
      </c>
      <c r="S1714" s="111">
        <v>0</v>
      </c>
      <c r="T1714" s="111">
        <v>0</v>
      </c>
      <c r="U1714" s="111">
        <v>1</v>
      </c>
      <c r="V1714" s="110">
        <v>2.3950050457412875E-2</v>
      </c>
      <c r="W1714" s="110">
        <v>0.52540624999999996</v>
      </c>
      <c r="X1714" s="110">
        <v>0.47068749999999998</v>
      </c>
      <c r="Y1714" s="110">
        <f t="shared" si="369"/>
        <v>0.47068749999999998</v>
      </c>
      <c r="Z1714" s="2" t="s">
        <v>532</v>
      </c>
      <c r="AA1714" s="2" t="s">
        <v>532</v>
      </c>
      <c r="AB1714" s="2" t="s">
        <v>532</v>
      </c>
      <c r="AC1714" s="110">
        <v>0.47068749999999998</v>
      </c>
      <c r="AD1714" s="44">
        <f t="shared" si="370"/>
        <v>0</v>
      </c>
      <c r="AE1714" s="44">
        <f t="shared" si="371"/>
        <v>0</v>
      </c>
      <c r="AF1714" s="44">
        <f t="shared" si="372"/>
        <v>0</v>
      </c>
      <c r="AG1714" s="44">
        <f t="shared" si="373"/>
        <v>38.799523725</v>
      </c>
      <c r="AH1714" s="44">
        <f t="shared" si="374"/>
        <v>38.799523725</v>
      </c>
      <c r="AI1714" s="44">
        <v>31.153888889000001</v>
      </c>
      <c r="AJ1714" s="111">
        <v>1.589889052758392</v>
      </c>
      <c r="AK1714" s="2">
        <f t="shared" si="375"/>
        <v>941</v>
      </c>
    </row>
    <row r="1715" spans="1:37">
      <c r="A1715" s="2">
        <v>327</v>
      </c>
      <c r="B1715" s="2" t="s">
        <v>373</v>
      </c>
      <c r="C1715" s="2" t="s">
        <v>21</v>
      </c>
      <c r="D1715" s="2" t="s">
        <v>415</v>
      </c>
      <c r="E1715" s="2" t="s">
        <v>767</v>
      </c>
      <c r="F1715" s="2" t="s">
        <v>361</v>
      </c>
      <c r="G1715" s="2" t="s">
        <v>1069</v>
      </c>
      <c r="I1715" s="2">
        <v>100315</v>
      </c>
      <c r="J1715" s="194">
        <v>3711</v>
      </c>
      <c r="K1715" s="110">
        <v>0.39612221502267858</v>
      </c>
      <c r="L1715" s="44">
        <f t="shared" si="365"/>
        <v>0</v>
      </c>
      <c r="M1715" s="44">
        <f t="shared" si="366"/>
        <v>0</v>
      </c>
      <c r="N1715" s="44">
        <f t="shared" si="367"/>
        <v>0</v>
      </c>
      <c r="O1715" s="44">
        <f t="shared" si="368"/>
        <v>18.555</v>
      </c>
      <c r="P1715" s="2">
        <v>5707251</v>
      </c>
      <c r="Q1715" s="111">
        <v>143.54064021584119</v>
      </c>
      <c r="R1715" s="111">
        <v>0</v>
      </c>
      <c r="S1715" s="111">
        <v>0</v>
      </c>
      <c r="T1715" s="111">
        <v>0</v>
      </c>
      <c r="U1715" s="111">
        <v>1</v>
      </c>
      <c r="V1715" s="110">
        <v>0.39612221502267858</v>
      </c>
      <c r="W1715" s="110">
        <v>0.52540624999999996</v>
      </c>
      <c r="X1715" s="110">
        <v>0.47068749999999998</v>
      </c>
      <c r="Y1715" s="110">
        <f t="shared" si="369"/>
        <v>0.47068749999999998</v>
      </c>
      <c r="Z1715" s="2" t="s">
        <v>532</v>
      </c>
      <c r="AA1715" s="2" t="s">
        <v>532</v>
      </c>
      <c r="AB1715" s="2" t="s">
        <v>532</v>
      </c>
      <c r="AC1715" s="110">
        <v>0.47068749999999998</v>
      </c>
      <c r="AD1715" s="44">
        <f t="shared" si="370"/>
        <v>0</v>
      </c>
      <c r="AE1715" s="44">
        <f t="shared" si="371"/>
        <v>0</v>
      </c>
      <c r="AF1715" s="44">
        <f t="shared" si="372"/>
        <v>0</v>
      </c>
      <c r="AG1715" s="44">
        <f t="shared" si="373"/>
        <v>76.506393487499992</v>
      </c>
      <c r="AH1715" s="44">
        <f t="shared" si="374"/>
        <v>76.506393487499992</v>
      </c>
      <c r="AI1715" s="44">
        <v>31.153888889000001</v>
      </c>
      <c r="AJ1715" s="111">
        <v>26.295993586269603</v>
      </c>
      <c r="AK1715" s="2">
        <f t="shared" si="375"/>
        <v>1856</v>
      </c>
    </row>
    <row r="1716" spans="1:37">
      <c r="A1716" s="2">
        <v>333</v>
      </c>
      <c r="B1716" s="2" t="s">
        <v>379</v>
      </c>
      <c r="C1716" s="2" t="s">
        <v>20</v>
      </c>
      <c r="D1716" s="2" t="s">
        <v>416</v>
      </c>
      <c r="E1716" s="2" t="s">
        <v>767</v>
      </c>
      <c r="F1716" s="2" t="s">
        <v>361</v>
      </c>
      <c r="G1716" s="2" t="s">
        <v>1074</v>
      </c>
      <c r="I1716" s="2">
        <v>36215</v>
      </c>
      <c r="J1716" s="194">
        <v>3520.8</v>
      </c>
      <c r="K1716" s="110">
        <v>4.6321509409991196E-3</v>
      </c>
      <c r="L1716" s="44">
        <f t="shared" si="365"/>
        <v>0</v>
      </c>
      <c r="M1716" s="44">
        <f t="shared" si="366"/>
        <v>0</v>
      </c>
      <c r="N1716" s="44">
        <f t="shared" si="367"/>
        <v>0</v>
      </c>
      <c r="O1716" s="44">
        <f t="shared" si="368"/>
        <v>17.603999999999999</v>
      </c>
      <c r="P1716" s="2">
        <v>1315944</v>
      </c>
      <c r="Q1716" s="111">
        <v>2.5548257497463065</v>
      </c>
      <c r="R1716" s="111">
        <v>0</v>
      </c>
      <c r="S1716" s="111">
        <v>0</v>
      </c>
      <c r="T1716" s="111">
        <v>0</v>
      </c>
      <c r="U1716" s="111">
        <v>1</v>
      </c>
      <c r="V1716" s="110">
        <v>4.6321509409991196E-3</v>
      </c>
      <c r="W1716" s="110">
        <v>0.48715624999999996</v>
      </c>
      <c r="X1716" s="110">
        <v>0.45756562499999998</v>
      </c>
      <c r="Y1716" s="110">
        <f t="shared" si="369"/>
        <v>0.45756562499999998</v>
      </c>
      <c r="Z1716" s="2" t="s">
        <v>532</v>
      </c>
      <c r="AA1716" s="2" t="s">
        <v>532</v>
      </c>
      <c r="AB1716" s="2" t="s">
        <v>532</v>
      </c>
      <c r="AC1716" s="110">
        <v>0.45756562499999998</v>
      </c>
      <c r="AD1716" s="44">
        <f t="shared" si="370"/>
        <v>0</v>
      </c>
      <c r="AE1716" s="44">
        <f t="shared" si="371"/>
        <v>0</v>
      </c>
      <c r="AF1716" s="44">
        <f t="shared" si="372"/>
        <v>0</v>
      </c>
      <c r="AG1716" s="44">
        <f t="shared" si="373"/>
        <v>70.561670899499987</v>
      </c>
      <c r="AH1716" s="44">
        <f t="shared" si="374"/>
        <v>70.561670899499987</v>
      </c>
      <c r="AI1716" s="44">
        <v>7.2988888889999997</v>
      </c>
      <c r="AJ1716" s="111">
        <v>0.46061909799599277</v>
      </c>
      <c r="AK1716" s="2">
        <f t="shared" si="375"/>
        <v>1760</v>
      </c>
    </row>
    <row r="1717" spans="1:37">
      <c r="A1717" s="2">
        <v>333</v>
      </c>
      <c r="B1717" s="2" t="s">
        <v>379</v>
      </c>
      <c r="C1717" s="2" t="s">
        <v>20</v>
      </c>
      <c r="D1717" s="2" t="s">
        <v>416</v>
      </c>
      <c r="E1717" s="2" t="s">
        <v>767</v>
      </c>
      <c r="F1717" s="2" t="s">
        <v>361</v>
      </c>
      <c r="G1717" s="2" t="s">
        <v>1075</v>
      </c>
      <c r="I1717" s="2">
        <v>36215</v>
      </c>
      <c r="J1717" s="194">
        <v>2586.1999999999998</v>
      </c>
      <c r="K1717" s="110">
        <v>2.4367431636536478E-3</v>
      </c>
      <c r="L1717" s="44">
        <f t="shared" si="365"/>
        <v>0</v>
      </c>
      <c r="M1717" s="44">
        <f t="shared" si="366"/>
        <v>0</v>
      </c>
      <c r="N1717" s="44">
        <f t="shared" si="367"/>
        <v>0</v>
      </c>
      <c r="O1717" s="44">
        <f t="shared" si="368"/>
        <v>12.930999999999999</v>
      </c>
      <c r="P1717" s="2">
        <v>1315944</v>
      </c>
      <c r="Q1717" s="111">
        <v>1.3439661745301059</v>
      </c>
      <c r="R1717" s="111">
        <v>0</v>
      </c>
      <c r="S1717" s="111">
        <v>0</v>
      </c>
      <c r="T1717" s="111">
        <v>0</v>
      </c>
      <c r="U1717" s="111">
        <v>1</v>
      </c>
      <c r="V1717" s="110">
        <v>2.4367431636536478E-3</v>
      </c>
      <c r="W1717" s="110">
        <v>0.48715624999999996</v>
      </c>
      <c r="X1717" s="110">
        <v>0.45756562499999998</v>
      </c>
      <c r="Y1717" s="110">
        <f t="shared" si="369"/>
        <v>0.45756562499999998</v>
      </c>
      <c r="Z1717" s="2" t="s">
        <v>532</v>
      </c>
      <c r="AA1717" s="2" t="s">
        <v>532</v>
      </c>
      <c r="AB1717" s="2" t="s">
        <v>532</v>
      </c>
      <c r="AC1717" s="110">
        <v>0.45756562499999998</v>
      </c>
      <c r="AD1717" s="44">
        <f t="shared" si="370"/>
        <v>0</v>
      </c>
      <c r="AE1717" s="44">
        <f t="shared" si="371"/>
        <v>0</v>
      </c>
      <c r="AF1717" s="44">
        <f t="shared" si="372"/>
        <v>0</v>
      </c>
      <c r="AG1717" s="44">
        <f t="shared" si="373"/>
        <v>51.83100240862499</v>
      </c>
      <c r="AH1717" s="44">
        <f t="shared" si="374"/>
        <v>51.83100240862499</v>
      </c>
      <c r="AI1717" s="44">
        <v>7.2988888889999997</v>
      </c>
      <c r="AJ1717" s="111">
        <v>0.24230869252458981</v>
      </c>
      <c r="AK1717" s="2">
        <f t="shared" si="375"/>
        <v>1293</v>
      </c>
    </row>
    <row r="1718" spans="1:37">
      <c r="A1718" s="2">
        <v>333</v>
      </c>
      <c r="B1718" s="2" t="s">
        <v>379</v>
      </c>
      <c r="C1718" s="2" t="s">
        <v>20</v>
      </c>
      <c r="D1718" s="2" t="s">
        <v>416</v>
      </c>
      <c r="E1718" s="2" t="s">
        <v>767</v>
      </c>
      <c r="F1718" s="2" t="s">
        <v>361</v>
      </c>
      <c r="G1718" s="2" t="s">
        <v>1076</v>
      </c>
      <c r="I1718" s="2">
        <v>36215</v>
      </c>
      <c r="J1718" s="194">
        <v>1722.8</v>
      </c>
      <c r="K1718" s="110">
        <v>0.29018362556951538</v>
      </c>
      <c r="L1718" s="44">
        <f t="shared" si="365"/>
        <v>0</v>
      </c>
      <c r="M1718" s="44">
        <f t="shared" si="366"/>
        <v>0</v>
      </c>
      <c r="N1718" s="44">
        <f t="shared" si="367"/>
        <v>0</v>
      </c>
      <c r="O1718" s="44">
        <f t="shared" si="368"/>
        <v>8.6140000000000008</v>
      </c>
      <c r="P1718" s="2">
        <v>1315944</v>
      </c>
      <c r="Q1718" s="111">
        <v>160.04845442273759</v>
      </c>
      <c r="R1718" s="111">
        <v>0</v>
      </c>
      <c r="S1718" s="111">
        <v>0</v>
      </c>
      <c r="T1718" s="111">
        <v>0</v>
      </c>
      <c r="U1718" s="111">
        <v>1</v>
      </c>
      <c r="V1718" s="110">
        <v>0.29018362556951538</v>
      </c>
      <c r="W1718" s="110">
        <v>0.48715624999999996</v>
      </c>
      <c r="X1718" s="110">
        <v>0.45756562499999998</v>
      </c>
      <c r="Y1718" s="110">
        <f t="shared" si="369"/>
        <v>0.45756562499999998</v>
      </c>
      <c r="Z1718" s="2" t="s">
        <v>532</v>
      </c>
      <c r="AA1718" s="2" t="s">
        <v>532</v>
      </c>
      <c r="AB1718" s="2" t="s">
        <v>532</v>
      </c>
      <c r="AC1718" s="110">
        <v>0.45756562499999998</v>
      </c>
      <c r="AD1718" s="44">
        <f t="shared" si="370"/>
        <v>0</v>
      </c>
      <c r="AE1718" s="44">
        <f t="shared" si="371"/>
        <v>0</v>
      </c>
      <c r="AF1718" s="44">
        <f t="shared" si="372"/>
        <v>0</v>
      </c>
      <c r="AG1718" s="44">
        <f t="shared" si="373"/>
        <v>34.527279773250001</v>
      </c>
      <c r="AH1718" s="44">
        <f t="shared" si="374"/>
        <v>34.527279773250001</v>
      </c>
      <c r="AI1718" s="44">
        <v>7.2988888889999997</v>
      </c>
      <c r="AJ1718" s="111">
        <v>28.85573496320626</v>
      </c>
      <c r="AK1718" s="2">
        <f t="shared" si="375"/>
        <v>861</v>
      </c>
    </row>
    <row r="1719" spans="1:37">
      <c r="A1719" s="2">
        <v>333</v>
      </c>
      <c r="B1719" s="2" t="s">
        <v>379</v>
      </c>
      <c r="C1719" s="2" t="s">
        <v>20</v>
      </c>
      <c r="D1719" s="2" t="s">
        <v>416</v>
      </c>
      <c r="E1719" s="2" t="s">
        <v>767</v>
      </c>
      <c r="F1719" s="2" t="s">
        <v>361</v>
      </c>
      <c r="G1719" s="2" t="s">
        <v>1073</v>
      </c>
      <c r="I1719" s="2">
        <v>36215</v>
      </c>
      <c r="J1719" s="194">
        <v>195</v>
      </c>
      <c r="K1719" s="110">
        <v>4.6321509409991196E-3</v>
      </c>
      <c r="L1719" s="44">
        <f t="shared" si="365"/>
        <v>0</v>
      </c>
      <c r="M1719" s="44">
        <f t="shared" si="366"/>
        <v>0</v>
      </c>
      <c r="N1719" s="44">
        <f t="shared" si="367"/>
        <v>0</v>
      </c>
      <c r="O1719" s="44">
        <f t="shared" si="368"/>
        <v>0.97499999999999998</v>
      </c>
      <c r="P1719" s="2">
        <v>1315944</v>
      </c>
      <c r="Q1719" s="111">
        <v>2.5548257497463065</v>
      </c>
      <c r="R1719" s="111">
        <v>0</v>
      </c>
      <c r="S1719" s="111">
        <v>0</v>
      </c>
      <c r="T1719" s="111">
        <v>0</v>
      </c>
      <c r="U1719" s="111">
        <v>1</v>
      </c>
      <c r="V1719" s="110">
        <v>4.6321509409991196E-3</v>
      </c>
      <c r="W1719" s="110">
        <v>0.48715624999999996</v>
      </c>
      <c r="X1719" s="110">
        <v>0.45756562499999998</v>
      </c>
      <c r="Y1719" s="110">
        <f t="shared" si="369"/>
        <v>0.45756562499999998</v>
      </c>
      <c r="Z1719" s="2" t="s">
        <v>532</v>
      </c>
      <c r="AA1719" s="2" t="s">
        <v>532</v>
      </c>
      <c r="AB1719" s="2" t="s">
        <v>532</v>
      </c>
      <c r="AC1719" s="110">
        <v>0.45756562499999998</v>
      </c>
      <c r="AD1719" s="44">
        <f t="shared" si="370"/>
        <v>0</v>
      </c>
      <c r="AE1719" s="44">
        <f t="shared" si="371"/>
        <v>0</v>
      </c>
      <c r="AF1719" s="44">
        <f t="shared" si="372"/>
        <v>0</v>
      </c>
      <c r="AG1719" s="44">
        <f t="shared" si="373"/>
        <v>3.9080680031249999</v>
      </c>
      <c r="AH1719" s="44">
        <f t="shared" si="374"/>
        <v>3.9080680031249999</v>
      </c>
      <c r="AI1719" s="44">
        <v>7.2988888889999997</v>
      </c>
      <c r="AJ1719" s="111">
        <v>0.46061909799599277</v>
      </c>
      <c r="AK1719" s="2">
        <f t="shared" si="375"/>
        <v>98</v>
      </c>
    </row>
    <row r="1720" spans="1:37">
      <c r="A1720" s="2">
        <v>333</v>
      </c>
      <c r="B1720" s="2" t="s">
        <v>379</v>
      </c>
      <c r="C1720" s="2" t="s">
        <v>20</v>
      </c>
      <c r="D1720" s="2" t="s">
        <v>416</v>
      </c>
      <c r="E1720" s="2" t="s">
        <v>767</v>
      </c>
      <c r="F1720" s="2" t="s">
        <v>361</v>
      </c>
      <c r="G1720" s="2" t="s">
        <v>718</v>
      </c>
      <c r="I1720" s="2">
        <v>36215</v>
      </c>
      <c r="J1720" s="194">
        <v>1449</v>
      </c>
      <c r="K1720" s="110">
        <v>2.4367431636536478E-3</v>
      </c>
      <c r="L1720" s="44">
        <f t="shared" si="365"/>
        <v>0</v>
      </c>
      <c r="M1720" s="44">
        <f t="shared" si="366"/>
        <v>0</v>
      </c>
      <c r="N1720" s="44">
        <f t="shared" si="367"/>
        <v>0</v>
      </c>
      <c r="O1720" s="44">
        <f t="shared" si="368"/>
        <v>7.2450000000000001</v>
      </c>
      <c r="P1720" s="2">
        <v>1315944</v>
      </c>
      <c r="Q1720" s="111">
        <v>1.3439661745301059</v>
      </c>
      <c r="R1720" s="111">
        <v>0</v>
      </c>
      <c r="S1720" s="111">
        <v>0</v>
      </c>
      <c r="T1720" s="111">
        <v>0</v>
      </c>
      <c r="U1720" s="111">
        <v>1</v>
      </c>
      <c r="V1720" s="110">
        <v>2.4367431636536478E-3</v>
      </c>
      <c r="W1720" s="110">
        <v>0.48715624999999996</v>
      </c>
      <c r="X1720" s="110">
        <v>0.45756562499999998</v>
      </c>
      <c r="Y1720" s="110">
        <f t="shared" si="369"/>
        <v>0.45756562499999998</v>
      </c>
      <c r="Z1720" s="2" t="s">
        <v>532</v>
      </c>
      <c r="AA1720" s="2" t="s">
        <v>532</v>
      </c>
      <c r="AB1720" s="2" t="s">
        <v>532</v>
      </c>
      <c r="AC1720" s="110">
        <v>0.45756562499999998</v>
      </c>
      <c r="AD1720" s="44">
        <f t="shared" si="370"/>
        <v>0</v>
      </c>
      <c r="AE1720" s="44">
        <f t="shared" si="371"/>
        <v>0</v>
      </c>
      <c r="AF1720" s="44">
        <f t="shared" si="372"/>
        <v>0</v>
      </c>
      <c r="AG1720" s="44">
        <f t="shared" si="373"/>
        <v>29.039951469374998</v>
      </c>
      <c r="AH1720" s="44">
        <f t="shared" si="374"/>
        <v>29.039951469374998</v>
      </c>
      <c r="AI1720" s="44">
        <v>7.2988888889999997</v>
      </c>
      <c r="AJ1720" s="111">
        <v>0.24230869252458981</v>
      </c>
      <c r="AK1720" s="2">
        <f t="shared" si="375"/>
        <v>725</v>
      </c>
    </row>
    <row r="1721" spans="1:37">
      <c r="A1721" s="2">
        <v>333</v>
      </c>
      <c r="B1721" s="2" t="s">
        <v>379</v>
      </c>
      <c r="C1721" s="2" t="s">
        <v>20</v>
      </c>
      <c r="D1721" s="2" t="s">
        <v>416</v>
      </c>
      <c r="E1721" s="2" t="s">
        <v>767</v>
      </c>
      <c r="F1721" s="2" t="s">
        <v>361</v>
      </c>
      <c r="G1721" s="2" t="s">
        <v>1077</v>
      </c>
      <c r="I1721" s="2">
        <v>36215</v>
      </c>
      <c r="J1721" s="194">
        <v>1678</v>
      </c>
      <c r="K1721" s="110">
        <v>2.4367431636536478E-3</v>
      </c>
      <c r="L1721" s="44">
        <f t="shared" si="365"/>
        <v>0</v>
      </c>
      <c r="M1721" s="44">
        <f t="shared" si="366"/>
        <v>0</v>
      </c>
      <c r="N1721" s="44">
        <f t="shared" si="367"/>
        <v>0</v>
      </c>
      <c r="O1721" s="44">
        <f t="shared" si="368"/>
        <v>8.39</v>
      </c>
      <c r="P1721" s="2">
        <v>1315944</v>
      </c>
      <c r="Q1721" s="111">
        <v>1.3439661745301059</v>
      </c>
      <c r="R1721" s="111">
        <v>0</v>
      </c>
      <c r="S1721" s="111">
        <v>0</v>
      </c>
      <c r="T1721" s="111">
        <v>0</v>
      </c>
      <c r="U1721" s="111">
        <v>1</v>
      </c>
      <c r="V1721" s="110">
        <v>2.4367431636536478E-3</v>
      </c>
      <c r="W1721" s="110">
        <v>0.48715624999999996</v>
      </c>
      <c r="X1721" s="110">
        <v>0.45756562499999998</v>
      </c>
      <c r="Y1721" s="110">
        <f t="shared" si="369"/>
        <v>0.45756562499999998</v>
      </c>
      <c r="Z1721" s="2" t="s">
        <v>532</v>
      </c>
      <c r="AA1721" s="2" t="s">
        <v>532</v>
      </c>
      <c r="AB1721" s="2" t="s">
        <v>532</v>
      </c>
      <c r="AC1721" s="110">
        <v>0.45756562499999998</v>
      </c>
      <c r="AD1721" s="44">
        <f t="shared" si="370"/>
        <v>0</v>
      </c>
      <c r="AE1721" s="44">
        <f t="shared" si="371"/>
        <v>0</v>
      </c>
      <c r="AF1721" s="44">
        <f t="shared" si="372"/>
        <v>0</v>
      </c>
      <c r="AG1721" s="44">
        <f t="shared" si="373"/>
        <v>33.629426201249998</v>
      </c>
      <c r="AH1721" s="44">
        <f t="shared" si="374"/>
        <v>33.629426201249998</v>
      </c>
      <c r="AI1721" s="44">
        <v>7.2988888889999997</v>
      </c>
      <c r="AJ1721" s="111">
        <v>0.24230869252458981</v>
      </c>
      <c r="AK1721" s="2">
        <f t="shared" si="375"/>
        <v>839</v>
      </c>
    </row>
    <row r="1722" spans="1:37">
      <c r="A1722" s="2">
        <v>333</v>
      </c>
      <c r="B1722" s="2" t="s">
        <v>379</v>
      </c>
      <c r="C1722" s="2" t="s">
        <v>20</v>
      </c>
      <c r="D1722" s="2" t="s">
        <v>416</v>
      </c>
      <c r="E1722" s="2" t="s">
        <v>767</v>
      </c>
      <c r="F1722" s="2" t="s">
        <v>361</v>
      </c>
      <c r="G1722" s="2" t="s">
        <v>1069</v>
      </c>
      <c r="I1722" s="2">
        <v>36215</v>
      </c>
      <c r="J1722" s="194">
        <v>1291</v>
      </c>
      <c r="K1722" s="110">
        <v>0.29018362556951538</v>
      </c>
      <c r="L1722" s="44">
        <f t="shared" si="365"/>
        <v>0</v>
      </c>
      <c r="M1722" s="44">
        <f t="shared" si="366"/>
        <v>0</v>
      </c>
      <c r="N1722" s="44">
        <f t="shared" si="367"/>
        <v>0</v>
      </c>
      <c r="O1722" s="44">
        <f t="shared" si="368"/>
        <v>6.4550000000000001</v>
      </c>
      <c r="P1722" s="2">
        <v>1315944</v>
      </c>
      <c r="Q1722" s="111">
        <v>160.04845442273759</v>
      </c>
      <c r="R1722" s="111">
        <v>0</v>
      </c>
      <c r="S1722" s="111">
        <v>0</v>
      </c>
      <c r="T1722" s="111">
        <v>0</v>
      </c>
      <c r="U1722" s="111">
        <v>1</v>
      </c>
      <c r="V1722" s="110">
        <v>0.29018362556951538</v>
      </c>
      <c r="W1722" s="110">
        <v>0.48715624999999996</v>
      </c>
      <c r="X1722" s="110">
        <v>0.45756562499999998</v>
      </c>
      <c r="Y1722" s="110">
        <f t="shared" si="369"/>
        <v>0.45756562499999998</v>
      </c>
      <c r="Z1722" s="2" t="s">
        <v>532</v>
      </c>
      <c r="AA1722" s="2" t="s">
        <v>532</v>
      </c>
      <c r="AB1722" s="2" t="s">
        <v>532</v>
      </c>
      <c r="AC1722" s="110">
        <v>0.45756562499999998</v>
      </c>
      <c r="AD1722" s="44">
        <f t="shared" si="370"/>
        <v>0</v>
      </c>
      <c r="AE1722" s="44">
        <f t="shared" si="371"/>
        <v>0</v>
      </c>
      <c r="AF1722" s="44">
        <f t="shared" si="372"/>
        <v>0</v>
      </c>
      <c r="AG1722" s="44">
        <f t="shared" si="373"/>
        <v>25.873414318124997</v>
      </c>
      <c r="AH1722" s="44">
        <f t="shared" si="374"/>
        <v>25.873414318124997</v>
      </c>
      <c r="AI1722" s="44">
        <v>7.2988888889999997</v>
      </c>
      <c r="AJ1722" s="111">
        <v>28.85573496320626</v>
      </c>
      <c r="AK1722" s="2">
        <f t="shared" si="375"/>
        <v>646</v>
      </c>
    </row>
    <row r="1723" spans="1:37">
      <c r="A1723" s="2">
        <v>329</v>
      </c>
      <c r="B1723" s="2" t="s">
        <v>375</v>
      </c>
      <c r="C1723" s="2" t="s">
        <v>19</v>
      </c>
      <c r="D1723" s="2" t="s">
        <v>419</v>
      </c>
      <c r="E1723" s="2" t="s">
        <v>767</v>
      </c>
      <c r="F1723" s="2" t="s">
        <v>361</v>
      </c>
      <c r="G1723" s="2" t="s">
        <v>1074</v>
      </c>
      <c r="I1723" s="2">
        <v>78980</v>
      </c>
      <c r="J1723" s="194">
        <v>19244.400000000001</v>
      </c>
      <c r="K1723" s="110">
        <v>3.4017821486406002E-2</v>
      </c>
      <c r="L1723" s="44">
        <f t="shared" si="365"/>
        <v>0</v>
      </c>
      <c r="M1723" s="44">
        <f t="shared" si="366"/>
        <v>0</v>
      </c>
      <c r="N1723" s="44">
        <f t="shared" si="367"/>
        <v>0</v>
      </c>
      <c r="O1723" s="44">
        <f t="shared" si="368"/>
        <v>96.221999999999994</v>
      </c>
      <c r="P1723" s="2">
        <v>5487308</v>
      </c>
      <c r="Q1723" s="111">
        <v>9.7432766786130145</v>
      </c>
      <c r="R1723" s="111">
        <v>0</v>
      </c>
      <c r="S1723" s="111">
        <v>0</v>
      </c>
      <c r="T1723" s="111">
        <v>0</v>
      </c>
      <c r="U1723" s="111">
        <v>1</v>
      </c>
      <c r="V1723" s="110">
        <v>3.4017821486406002E-2</v>
      </c>
      <c r="W1723" s="110">
        <v>0.48874999999999996</v>
      </c>
      <c r="X1723" s="110">
        <v>0.45432499999999998</v>
      </c>
      <c r="Y1723" s="110">
        <f t="shared" si="369"/>
        <v>0.45432499999999998</v>
      </c>
      <c r="Z1723" s="2" t="s">
        <v>532</v>
      </c>
      <c r="AA1723" s="2" t="s">
        <v>532</v>
      </c>
      <c r="AB1723" s="2" t="s">
        <v>532</v>
      </c>
      <c r="AC1723" s="110">
        <v>0.45432499999999998</v>
      </c>
      <c r="AD1723" s="44">
        <f t="shared" si="370"/>
        <v>0</v>
      </c>
      <c r="AE1723" s="44">
        <f t="shared" si="371"/>
        <v>0</v>
      </c>
      <c r="AF1723" s="44">
        <f t="shared" si="372"/>
        <v>0</v>
      </c>
      <c r="AG1723" s="44">
        <f t="shared" si="373"/>
        <v>382.95268691399997</v>
      </c>
      <c r="AH1723" s="44">
        <f t="shared" si="374"/>
        <v>382.95268691399997</v>
      </c>
      <c r="AI1723" s="44">
        <v>80.83</v>
      </c>
      <c r="AJ1723" s="111">
        <v>0.66144203964823245</v>
      </c>
      <c r="AK1723" s="2">
        <f t="shared" si="375"/>
        <v>9622</v>
      </c>
    </row>
    <row r="1724" spans="1:37">
      <c r="A1724" s="2">
        <v>329</v>
      </c>
      <c r="B1724" s="2" t="s">
        <v>375</v>
      </c>
      <c r="C1724" s="2" t="s">
        <v>19</v>
      </c>
      <c r="D1724" s="2" t="s">
        <v>419</v>
      </c>
      <c r="E1724" s="2" t="s">
        <v>767</v>
      </c>
      <c r="F1724" s="2" t="s">
        <v>361</v>
      </c>
      <c r="G1724" s="2" t="s">
        <v>1075</v>
      </c>
      <c r="I1724" s="2">
        <v>78980</v>
      </c>
      <c r="J1724" s="194">
        <v>5994.7999999999993</v>
      </c>
      <c r="K1724" s="110">
        <v>1.9831254228964975E-2</v>
      </c>
      <c r="L1724" s="44">
        <f t="shared" si="365"/>
        <v>0</v>
      </c>
      <c r="M1724" s="44">
        <f t="shared" si="366"/>
        <v>0</v>
      </c>
      <c r="N1724" s="44">
        <f t="shared" si="367"/>
        <v>0</v>
      </c>
      <c r="O1724" s="44">
        <f t="shared" si="368"/>
        <v>29.973999999999997</v>
      </c>
      <c r="P1724" s="2">
        <v>5487308</v>
      </c>
      <c r="Q1724" s="111">
        <v>5.6800050207193351</v>
      </c>
      <c r="R1724" s="111">
        <v>0</v>
      </c>
      <c r="S1724" s="111">
        <v>0</v>
      </c>
      <c r="T1724" s="111">
        <v>0</v>
      </c>
      <c r="U1724" s="111">
        <v>1</v>
      </c>
      <c r="V1724" s="110">
        <v>1.9831254228964975E-2</v>
      </c>
      <c r="W1724" s="110">
        <v>0.48874999999999996</v>
      </c>
      <c r="X1724" s="110">
        <v>0.45432499999999998</v>
      </c>
      <c r="Y1724" s="110">
        <f t="shared" si="369"/>
        <v>0.45432499999999998</v>
      </c>
      <c r="Z1724" s="2" t="s">
        <v>532</v>
      </c>
      <c r="AA1724" s="2" t="s">
        <v>532</v>
      </c>
      <c r="AB1724" s="2" t="s">
        <v>532</v>
      </c>
      <c r="AC1724" s="110">
        <v>0.45432499999999998</v>
      </c>
      <c r="AD1724" s="44">
        <f t="shared" si="370"/>
        <v>0</v>
      </c>
      <c r="AE1724" s="44">
        <f t="shared" si="371"/>
        <v>0</v>
      </c>
      <c r="AF1724" s="44">
        <f t="shared" si="372"/>
        <v>0</v>
      </c>
      <c r="AG1724" s="44">
        <f t="shared" si="373"/>
        <v>119.29313293799999</v>
      </c>
      <c r="AH1724" s="44">
        <f t="shared" si="374"/>
        <v>119.29313293799999</v>
      </c>
      <c r="AI1724" s="44">
        <v>80.83</v>
      </c>
      <c r="AJ1724" s="111">
        <v>0.3855986266266655</v>
      </c>
      <c r="AK1724" s="2">
        <f t="shared" si="375"/>
        <v>2997</v>
      </c>
    </row>
    <row r="1725" spans="1:37">
      <c r="A1725" s="2">
        <v>329</v>
      </c>
      <c r="B1725" s="2" t="s">
        <v>375</v>
      </c>
      <c r="C1725" s="2" t="s">
        <v>19</v>
      </c>
      <c r="D1725" s="2" t="s">
        <v>419</v>
      </c>
      <c r="E1725" s="2" t="s">
        <v>767</v>
      </c>
      <c r="F1725" s="2" t="s">
        <v>361</v>
      </c>
      <c r="G1725" s="2" t="s">
        <v>1076</v>
      </c>
      <c r="I1725" s="2">
        <v>78980</v>
      </c>
      <c r="J1725" s="194">
        <v>645.19999999999891</v>
      </c>
      <c r="K1725" s="110">
        <v>0.55351987845024053</v>
      </c>
      <c r="L1725" s="44">
        <f t="shared" si="365"/>
        <v>0</v>
      </c>
      <c r="M1725" s="44">
        <f t="shared" si="366"/>
        <v>0</v>
      </c>
      <c r="N1725" s="44">
        <f t="shared" si="367"/>
        <v>0</v>
      </c>
      <c r="O1725" s="44">
        <f t="shared" si="368"/>
        <v>3.2259999999999946</v>
      </c>
      <c r="P1725" s="2">
        <v>5487308</v>
      </c>
      <c r="Q1725" s="111">
        <v>158.53741031030151</v>
      </c>
      <c r="R1725" s="111">
        <v>0</v>
      </c>
      <c r="S1725" s="111">
        <v>0</v>
      </c>
      <c r="T1725" s="111">
        <v>0</v>
      </c>
      <c r="U1725" s="111">
        <v>1</v>
      </c>
      <c r="V1725" s="110">
        <v>0.55351987845024053</v>
      </c>
      <c r="W1725" s="110">
        <v>0.48874999999999996</v>
      </c>
      <c r="X1725" s="110">
        <v>0.45432499999999998</v>
      </c>
      <c r="Y1725" s="110">
        <f t="shared" si="369"/>
        <v>0.45432499999999998</v>
      </c>
      <c r="Z1725" s="2" t="s">
        <v>532</v>
      </c>
      <c r="AA1725" s="2" t="s">
        <v>532</v>
      </c>
      <c r="AB1725" s="2" t="s">
        <v>532</v>
      </c>
      <c r="AC1725" s="110">
        <v>0.45432499999999998</v>
      </c>
      <c r="AD1725" s="44">
        <f t="shared" si="370"/>
        <v>0</v>
      </c>
      <c r="AE1725" s="44">
        <f t="shared" si="371"/>
        <v>0</v>
      </c>
      <c r="AF1725" s="44">
        <f t="shared" si="372"/>
        <v>0</v>
      </c>
      <c r="AG1725" s="44">
        <f t="shared" si="373"/>
        <v>12.839115461999977</v>
      </c>
      <c r="AH1725" s="44">
        <f t="shared" si="374"/>
        <v>12.839115461999977</v>
      </c>
      <c r="AI1725" s="44">
        <v>80.83</v>
      </c>
      <c r="AJ1725" s="111">
        <v>10.762632684584933</v>
      </c>
      <c r="AK1725" s="2">
        <f t="shared" si="375"/>
        <v>323</v>
      </c>
    </row>
    <row r="1726" spans="1:37">
      <c r="A1726" s="2">
        <v>329</v>
      </c>
      <c r="B1726" s="2" t="s">
        <v>375</v>
      </c>
      <c r="C1726" s="2" t="s">
        <v>19</v>
      </c>
      <c r="D1726" s="2" t="s">
        <v>419</v>
      </c>
      <c r="E1726" s="2" t="s">
        <v>767</v>
      </c>
      <c r="F1726" s="2" t="s">
        <v>361</v>
      </c>
      <c r="G1726" s="2" t="s">
        <v>1073</v>
      </c>
      <c r="I1726" s="2">
        <v>78980</v>
      </c>
      <c r="J1726" s="194">
        <v>1702</v>
      </c>
      <c r="K1726" s="110">
        <v>3.4017821486406002E-2</v>
      </c>
      <c r="L1726" s="44">
        <f t="shared" si="365"/>
        <v>0</v>
      </c>
      <c r="M1726" s="44">
        <f t="shared" si="366"/>
        <v>0</v>
      </c>
      <c r="N1726" s="44">
        <f t="shared" si="367"/>
        <v>0</v>
      </c>
      <c r="O1726" s="44">
        <f t="shared" si="368"/>
        <v>8.51</v>
      </c>
      <c r="P1726" s="2">
        <v>5487308</v>
      </c>
      <c r="Q1726" s="111">
        <v>9.7432766786130145</v>
      </c>
      <c r="R1726" s="111">
        <v>0</v>
      </c>
      <c r="S1726" s="111">
        <v>0</v>
      </c>
      <c r="T1726" s="111">
        <v>0</v>
      </c>
      <c r="U1726" s="111">
        <v>1</v>
      </c>
      <c r="V1726" s="110">
        <v>3.4017821486406002E-2</v>
      </c>
      <c r="W1726" s="110">
        <v>0.48874999999999996</v>
      </c>
      <c r="X1726" s="110">
        <v>0.45432499999999998</v>
      </c>
      <c r="Y1726" s="110">
        <f t="shared" si="369"/>
        <v>0.45432499999999998</v>
      </c>
      <c r="Z1726" s="2" t="s">
        <v>532</v>
      </c>
      <c r="AA1726" s="2" t="s">
        <v>532</v>
      </c>
      <c r="AB1726" s="2" t="s">
        <v>532</v>
      </c>
      <c r="AC1726" s="110">
        <v>0.45432499999999998</v>
      </c>
      <c r="AD1726" s="44">
        <f t="shared" si="370"/>
        <v>0</v>
      </c>
      <c r="AE1726" s="44">
        <f t="shared" si="371"/>
        <v>0</v>
      </c>
      <c r="AF1726" s="44">
        <f t="shared" si="372"/>
        <v>0</v>
      </c>
      <c r="AG1726" s="44">
        <f t="shared" si="373"/>
        <v>33.868838369999999</v>
      </c>
      <c r="AH1726" s="44">
        <f t="shared" si="374"/>
        <v>33.868838369999999</v>
      </c>
      <c r="AI1726" s="44">
        <v>80.83</v>
      </c>
      <c r="AJ1726" s="111">
        <v>0.66144203964823245</v>
      </c>
      <c r="AK1726" s="2">
        <f t="shared" si="375"/>
        <v>851</v>
      </c>
    </row>
    <row r="1727" spans="1:37">
      <c r="A1727" s="2">
        <v>329</v>
      </c>
      <c r="B1727" s="2" t="s">
        <v>375</v>
      </c>
      <c r="C1727" s="2" t="s">
        <v>19</v>
      </c>
      <c r="D1727" s="2" t="s">
        <v>419</v>
      </c>
      <c r="E1727" s="2" t="s">
        <v>767</v>
      </c>
      <c r="F1727" s="2" t="s">
        <v>361</v>
      </c>
      <c r="G1727" s="2" t="s">
        <v>718</v>
      </c>
      <c r="I1727" s="2">
        <v>78980</v>
      </c>
      <c r="J1727" s="194">
        <v>6695</v>
      </c>
      <c r="K1727" s="110">
        <v>1.9831254228964975E-2</v>
      </c>
      <c r="L1727" s="44">
        <f t="shared" si="365"/>
        <v>0</v>
      </c>
      <c r="M1727" s="44">
        <f t="shared" si="366"/>
        <v>0</v>
      </c>
      <c r="N1727" s="44">
        <f t="shared" si="367"/>
        <v>0</v>
      </c>
      <c r="O1727" s="44">
        <f t="shared" si="368"/>
        <v>33.475000000000001</v>
      </c>
      <c r="P1727" s="2">
        <v>5487308</v>
      </c>
      <c r="Q1727" s="111">
        <v>5.6800050207193351</v>
      </c>
      <c r="R1727" s="111">
        <v>0</v>
      </c>
      <c r="S1727" s="111">
        <v>0</v>
      </c>
      <c r="T1727" s="111">
        <v>0</v>
      </c>
      <c r="U1727" s="111">
        <v>1</v>
      </c>
      <c r="V1727" s="110">
        <v>1.9831254228964975E-2</v>
      </c>
      <c r="W1727" s="110">
        <v>0.48874999999999996</v>
      </c>
      <c r="X1727" s="110">
        <v>0.45432499999999998</v>
      </c>
      <c r="Y1727" s="110">
        <f t="shared" si="369"/>
        <v>0.45432499999999998</v>
      </c>
      <c r="Z1727" s="2" t="s">
        <v>532</v>
      </c>
      <c r="AA1727" s="2" t="s">
        <v>532</v>
      </c>
      <c r="AB1727" s="2" t="s">
        <v>532</v>
      </c>
      <c r="AC1727" s="110">
        <v>0.45432499999999998</v>
      </c>
      <c r="AD1727" s="44">
        <f t="shared" si="370"/>
        <v>0</v>
      </c>
      <c r="AE1727" s="44">
        <f t="shared" si="371"/>
        <v>0</v>
      </c>
      <c r="AF1727" s="44">
        <f t="shared" si="372"/>
        <v>0</v>
      </c>
      <c r="AG1727" s="44">
        <f t="shared" si="373"/>
        <v>133.22671732500001</v>
      </c>
      <c r="AH1727" s="44">
        <f t="shared" si="374"/>
        <v>133.22671732500001</v>
      </c>
      <c r="AI1727" s="44">
        <v>80.83</v>
      </c>
      <c r="AJ1727" s="111">
        <v>0.3855986266266655</v>
      </c>
      <c r="AK1727" s="2">
        <f t="shared" si="375"/>
        <v>3348</v>
      </c>
    </row>
    <row r="1728" spans="1:37">
      <c r="A1728" s="2">
        <v>329</v>
      </c>
      <c r="B1728" s="2" t="s">
        <v>375</v>
      </c>
      <c r="C1728" s="2" t="s">
        <v>19</v>
      </c>
      <c r="D1728" s="2" t="s">
        <v>419</v>
      </c>
      <c r="E1728" s="2" t="s">
        <v>767</v>
      </c>
      <c r="F1728" s="2" t="s">
        <v>361</v>
      </c>
      <c r="G1728" s="2" t="s">
        <v>1077</v>
      </c>
      <c r="I1728" s="2">
        <v>78980</v>
      </c>
      <c r="J1728" s="194">
        <v>10600</v>
      </c>
      <c r="K1728" s="110">
        <v>1.9831254228964975E-2</v>
      </c>
      <c r="L1728" s="44">
        <f t="shared" si="365"/>
        <v>0</v>
      </c>
      <c r="M1728" s="44">
        <f t="shared" si="366"/>
        <v>0</v>
      </c>
      <c r="N1728" s="44">
        <f t="shared" si="367"/>
        <v>0</v>
      </c>
      <c r="O1728" s="44">
        <f t="shared" si="368"/>
        <v>53</v>
      </c>
      <c r="P1728" s="2">
        <v>5487308</v>
      </c>
      <c r="Q1728" s="111">
        <v>5.6800050207193351</v>
      </c>
      <c r="R1728" s="111">
        <v>0</v>
      </c>
      <c r="S1728" s="111">
        <v>0</v>
      </c>
      <c r="T1728" s="111">
        <v>0</v>
      </c>
      <c r="U1728" s="111">
        <v>1</v>
      </c>
      <c r="V1728" s="110">
        <v>1.9831254228964975E-2</v>
      </c>
      <c r="W1728" s="110">
        <v>0.48874999999999996</v>
      </c>
      <c r="X1728" s="110">
        <v>0.45432499999999998</v>
      </c>
      <c r="Y1728" s="110">
        <f t="shared" si="369"/>
        <v>0.45432499999999998</v>
      </c>
      <c r="Z1728" s="2" t="s">
        <v>532</v>
      </c>
      <c r="AA1728" s="2" t="s">
        <v>532</v>
      </c>
      <c r="AB1728" s="2" t="s">
        <v>532</v>
      </c>
      <c r="AC1728" s="110">
        <v>0.45432499999999998</v>
      </c>
      <c r="AD1728" s="44">
        <f t="shared" si="370"/>
        <v>0</v>
      </c>
      <c r="AE1728" s="44">
        <f t="shared" si="371"/>
        <v>0</v>
      </c>
      <c r="AF1728" s="44">
        <f t="shared" si="372"/>
        <v>0</v>
      </c>
      <c r="AG1728" s="44">
        <f t="shared" si="373"/>
        <v>210.93401099999997</v>
      </c>
      <c r="AH1728" s="44">
        <f t="shared" si="374"/>
        <v>210.93401099999997</v>
      </c>
      <c r="AI1728" s="44">
        <v>80.83</v>
      </c>
      <c r="AJ1728" s="111">
        <v>0.3855986266266655</v>
      </c>
      <c r="AK1728" s="2">
        <f t="shared" si="375"/>
        <v>5300</v>
      </c>
    </row>
    <row r="1729" spans="1:37">
      <c r="A1729" s="2">
        <v>329</v>
      </c>
      <c r="B1729" s="2" t="s">
        <v>375</v>
      </c>
      <c r="C1729" s="2" t="s">
        <v>19</v>
      </c>
      <c r="D1729" s="2" t="s">
        <v>419</v>
      </c>
      <c r="E1729" s="2" t="s">
        <v>767</v>
      </c>
      <c r="F1729" s="2" t="s">
        <v>361</v>
      </c>
      <c r="G1729" s="2" t="s">
        <v>1069</v>
      </c>
      <c r="I1729" s="2">
        <v>78980</v>
      </c>
      <c r="J1729" s="194">
        <v>13689</v>
      </c>
      <c r="K1729" s="110">
        <v>0.55351987845024053</v>
      </c>
      <c r="L1729" s="44">
        <f t="shared" si="365"/>
        <v>0</v>
      </c>
      <c r="M1729" s="44">
        <f t="shared" si="366"/>
        <v>0</v>
      </c>
      <c r="N1729" s="44">
        <f t="shared" si="367"/>
        <v>0</v>
      </c>
      <c r="O1729" s="44">
        <f t="shared" si="368"/>
        <v>68.444999999999993</v>
      </c>
      <c r="P1729" s="2">
        <v>5487308</v>
      </c>
      <c r="Q1729" s="111">
        <v>158.53741031030151</v>
      </c>
      <c r="R1729" s="111">
        <v>0</v>
      </c>
      <c r="S1729" s="111">
        <v>0</v>
      </c>
      <c r="T1729" s="111">
        <v>0</v>
      </c>
      <c r="U1729" s="111">
        <v>1</v>
      </c>
      <c r="V1729" s="110">
        <v>0.55351987845024053</v>
      </c>
      <c r="W1729" s="110">
        <v>0.48874999999999996</v>
      </c>
      <c r="X1729" s="110">
        <v>0.45432499999999998</v>
      </c>
      <c r="Y1729" s="110">
        <f t="shared" si="369"/>
        <v>0.45432499999999998</v>
      </c>
      <c r="Z1729" s="2" t="s">
        <v>532</v>
      </c>
      <c r="AA1729" s="2" t="s">
        <v>532</v>
      </c>
      <c r="AB1729" s="2" t="s">
        <v>532</v>
      </c>
      <c r="AC1729" s="110">
        <v>0.45432499999999998</v>
      </c>
      <c r="AD1729" s="44">
        <f t="shared" si="370"/>
        <v>0</v>
      </c>
      <c r="AE1729" s="44">
        <f t="shared" si="371"/>
        <v>0</v>
      </c>
      <c r="AF1729" s="44">
        <f t="shared" si="372"/>
        <v>0</v>
      </c>
      <c r="AG1729" s="44">
        <f t="shared" si="373"/>
        <v>272.40336571499995</v>
      </c>
      <c r="AH1729" s="44">
        <f t="shared" si="374"/>
        <v>272.40336571499995</v>
      </c>
      <c r="AI1729" s="44">
        <v>80.83</v>
      </c>
      <c r="AJ1729" s="111">
        <v>10.762632684584933</v>
      </c>
      <c r="AK1729" s="2">
        <f t="shared" si="375"/>
        <v>6845</v>
      </c>
    </row>
    <row r="1730" spans="1:37">
      <c r="A1730" s="2">
        <v>323</v>
      </c>
      <c r="B1730" s="2" t="s">
        <v>369</v>
      </c>
      <c r="C1730" s="2" t="s">
        <v>18</v>
      </c>
      <c r="D1730" s="2" t="s">
        <v>420</v>
      </c>
      <c r="E1730" s="2" t="s">
        <v>767</v>
      </c>
      <c r="F1730" s="2" t="s">
        <v>361</v>
      </c>
      <c r="G1730" s="2" t="s">
        <v>1074</v>
      </c>
      <c r="I1730" s="2">
        <v>343339</v>
      </c>
      <c r="J1730" s="194">
        <v>19617.2</v>
      </c>
      <c r="K1730" s="110">
        <v>4.584605541373442E-3</v>
      </c>
      <c r="L1730" s="44">
        <f t="shared" si="365"/>
        <v>0</v>
      </c>
      <c r="M1730" s="44">
        <f t="shared" si="366"/>
        <v>0</v>
      </c>
      <c r="N1730" s="44">
        <f t="shared" si="367"/>
        <v>0</v>
      </c>
      <c r="O1730" s="44">
        <f t="shared" si="368"/>
        <v>98.085999999999999</v>
      </c>
      <c r="P1730" s="2">
        <v>66759950</v>
      </c>
      <c r="Q1730" s="111">
        <v>0.43122577338493029</v>
      </c>
      <c r="R1730" s="111">
        <v>0</v>
      </c>
      <c r="S1730" s="111">
        <v>0</v>
      </c>
      <c r="T1730" s="111">
        <v>0</v>
      </c>
      <c r="U1730" s="111">
        <v>1</v>
      </c>
      <c r="V1730" s="110">
        <v>4.584605541373442E-3</v>
      </c>
      <c r="W1730" s="110">
        <v>0.482375</v>
      </c>
      <c r="X1730" s="110">
        <v>0.4175625</v>
      </c>
      <c r="Y1730" s="110">
        <f t="shared" si="369"/>
        <v>0.4175625</v>
      </c>
      <c r="Z1730" s="2" t="s">
        <v>532</v>
      </c>
      <c r="AA1730" s="2" t="s">
        <v>532</v>
      </c>
      <c r="AB1730" s="2" t="s">
        <v>532</v>
      </c>
      <c r="AC1730" s="110">
        <v>0.4175625</v>
      </c>
      <c r="AD1730" s="44">
        <f t="shared" si="370"/>
        <v>0</v>
      </c>
      <c r="AE1730" s="44">
        <f t="shared" si="371"/>
        <v>0</v>
      </c>
      <c r="AF1730" s="44">
        <f t="shared" si="372"/>
        <v>0</v>
      </c>
      <c r="AG1730" s="44">
        <f t="shared" si="373"/>
        <v>358.78362988499993</v>
      </c>
      <c r="AH1730" s="44">
        <f t="shared" si="374"/>
        <v>358.78362988499993</v>
      </c>
      <c r="AI1730" s="44">
        <v>442.37194444400001</v>
      </c>
      <c r="AJ1730" s="111">
        <v>6.5077841014697616E-2</v>
      </c>
      <c r="AK1730" s="2">
        <f t="shared" si="375"/>
        <v>9809</v>
      </c>
    </row>
    <row r="1731" spans="1:37">
      <c r="A1731" s="2">
        <v>323</v>
      </c>
      <c r="B1731" s="2" t="s">
        <v>369</v>
      </c>
      <c r="C1731" s="2" t="s">
        <v>18</v>
      </c>
      <c r="D1731" s="2" t="s">
        <v>420</v>
      </c>
      <c r="E1731" s="2" t="s">
        <v>767</v>
      </c>
      <c r="F1731" s="2" t="s">
        <v>361</v>
      </c>
      <c r="G1731" s="2" t="s">
        <v>1075</v>
      </c>
      <c r="I1731" s="2">
        <v>343339</v>
      </c>
      <c r="J1731" s="194">
        <v>11315.6</v>
      </c>
      <c r="K1731" s="110">
        <v>4.5288362756062761E-3</v>
      </c>
      <c r="L1731" s="44">
        <f t="shared" si="365"/>
        <v>0</v>
      </c>
      <c r="M1731" s="44">
        <f t="shared" si="366"/>
        <v>0</v>
      </c>
      <c r="N1731" s="44">
        <f t="shared" si="367"/>
        <v>0</v>
      </c>
      <c r="O1731" s="44">
        <f t="shared" si="368"/>
        <v>56.578000000000003</v>
      </c>
      <c r="P1731" s="2">
        <v>66759950</v>
      </c>
      <c r="Q1731" s="111">
        <v>0.42598014329865003</v>
      </c>
      <c r="R1731" s="111">
        <v>0</v>
      </c>
      <c r="S1731" s="111">
        <v>0</v>
      </c>
      <c r="T1731" s="111">
        <v>0</v>
      </c>
      <c r="U1731" s="111">
        <v>1</v>
      </c>
      <c r="V1731" s="110">
        <v>4.5288362756062761E-3</v>
      </c>
      <c r="W1731" s="110">
        <v>0.482375</v>
      </c>
      <c r="X1731" s="110">
        <v>0.4175625</v>
      </c>
      <c r="Y1731" s="110">
        <f t="shared" si="369"/>
        <v>0.4175625</v>
      </c>
      <c r="Z1731" s="2" t="s">
        <v>532</v>
      </c>
      <c r="AA1731" s="2" t="s">
        <v>532</v>
      </c>
      <c r="AB1731" s="2" t="s">
        <v>532</v>
      </c>
      <c r="AC1731" s="110">
        <v>0.4175625</v>
      </c>
      <c r="AD1731" s="44">
        <f t="shared" si="370"/>
        <v>0</v>
      </c>
      <c r="AE1731" s="44">
        <f t="shared" si="371"/>
        <v>0</v>
      </c>
      <c r="AF1731" s="44">
        <f t="shared" si="372"/>
        <v>0</v>
      </c>
      <c r="AG1731" s="44">
        <f t="shared" si="373"/>
        <v>206.95369585500003</v>
      </c>
      <c r="AH1731" s="44">
        <f t="shared" si="374"/>
        <v>206.95369585500003</v>
      </c>
      <c r="AI1731" s="44">
        <v>442.37194444400001</v>
      </c>
      <c r="AJ1731" s="111">
        <v>6.42862040072497E-2</v>
      </c>
      <c r="AK1731" s="2">
        <f t="shared" si="375"/>
        <v>5658</v>
      </c>
    </row>
    <row r="1732" spans="1:37">
      <c r="A1732" s="2">
        <v>323</v>
      </c>
      <c r="B1732" s="2" t="s">
        <v>369</v>
      </c>
      <c r="C1732" s="2" t="s">
        <v>18</v>
      </c>
      <c r="D1732" s="2" t="s">
        <v>420</v>
      </c>
      <c r="E1732" s="2" t="s">
        <v>767</v>
      </c>
      <c r="F1732" s="2" t="s">
        <v>361</v>
      </c>
      <c r="G1732" s="2" t="s">
        <v>1076</v>
      </c>
      <c r="I1732" s="2">
        <v>343339</v>
      </c>
      <c r="J1732" s="194">
        <v>8902.2000000000007</v>
      </c>
      <c r="K1732" s="110">
        <v>0.18380084988888534</v>
      </c>
      <c r="L1732" s="44">
        <f t="shared" si="365"/>
        <v>0</v>
      </c>
      <c r="M1732" s="44">
        <f t="shared" si="366"/>
        <v>0</v>
      </c>
      <c r="N1732" s="44">
        <f t="shared" si="367"/>
        <v>0</v>
      </c>
      <c r="O1732" s="44">
        <f t="shared" si="368"/>
        <v>44.511000000000003</v>
      </c>
      <c r="P1732" s="2">
        <v>66759950</v>
      </c>
      <c r="Q1732" s="111">
        <v>17.288218784990107</v>
      </c>
      <c r="R1732" s="111">
        <v>0</v>
      </c>
      <c r="S1732" s="111">
        <v>0</v>
      </c>
      <c r="T1732" s="111">
        <v>0</v>
      </c>
      <c r="U1732" s="111">
        <v>1</v>
      </c>
      <c r="V1732" s="110">
        <v>0.18380084988888534</v>
      </c>
      <c r="W1732" s="110">
        <v>0.482375</v>
      </c>
      <c r="X1732" s="110">
        <v>0.4175625</v>
      </c>
      <c r="Y1732" s="110">
        <f t="shared" si="369"/>
        <v>0.4175625</v>
      </c>
      <c r="Z1732" s="2" t="s">
        <v>532</v>
      </c>
      <c r="AA1732" s="2" t="s">
        <v>532</v>
      </c>
      <c r="AB1732" s="2" t="s">
        <v>532</v>
      </c>
      <c r="AC1732" s="110">
        <v>0.4175625</v>
      </c>
      <c r="AD1732" s="44">
        <f t="shared" si="370"/>
        <v>0</v>
      </c>
      <c r="AE1732" s="44">
        <f t="shared" si="371"/>
        <v>0</v>
      </c>
      <c r="AF1732" s="44">
        <f t="shared" si="372"/>
        <v>0</v>
      </c>
      <c r="AG1732" s="44">
        <f t="shared" si="373"/>
        <v>162.81445007250002</v>
      </c>
      <c r="AH1732" s="44">
        <f t="shared" si="374"/>
        <v>162.81445007250002</v>
      </c>
      <c r="AI1732" s="44">
        <v>442.37194444400001</v>
      </c>
      <c r="AJ1732" s="111">
        <v>2.6090276206951133</v>
      </c>
      <c r="AK1732" s="2">
        <f t="shared" si="375"/>
        <v>4451</v>
      </c>
    </row>
    <row r="1733" spans="1:37">
      <c r="A1733" s="2">
        <v>323</v>
      </c>
      <c r="B1733" s="2" t="s">
        <v>369</v>
      </c>
      <c r="C1733" s="2" t="s">
        <v>18</v>
      </c>
      <c r="D1733" s="2" t="s">
        <v>420</v>
      </c>
      <c r="E1733" s="2" t="s">
        <v>767</v>
      </c>
      <c r="F1733" s="2" t="s">
        <v>361</v>
      </c>
      <c r="G1733" s="2" t="s">
        <v>1073</v>
      </c>
      <c r="I1733" s="2">
        <v>343339</v>
      </c>
      <c r="J1733" s="194">
        <v>505</v>
      </c>
      <c r="K1733" s="110">
        <v>4.584605541373442E-3</v>
      </c>
      <c r="L1733" s="44">
        <f t="shared" si="365"/>
        <v>0</v>
      </c>
      <c r="M1733" s="44">
        <f t="shared" si="366"/>
        <v>0</v>
      </c>
      <c r="N1733" s="44">
        <f t="shared" si="367"/>
        <v>0</v>
      </c>
      <c r="O1733" s="44">
        <f t="shared" si="368"/>
        <v>2.5249999999999999</v>
      </c>
      <c r="P1733" s="2">
        <v>66759950</v>
      </c>
      <c r="Q1733" s="111">
        <v>0.43122577338493029</v>
      </c>
      <c r="R1733" s="111">
        <v>0</v>
      </c>
      <c r="S1733" s="111">
        <v>0</v>
      </c>
      <c r="T1733" s="111">
        <v>0</v>
      </c>
      <c r="U1733" s="111">
        <v>1</v>
      </c>
      <c r="V1733" s="110">
        <v>4.584605541373442E-3</v>
      </c>
      <c r="W1733" s="110">
        <v>0.482375</v>
      </c>
      <c r="X1733" s="110">
        <v>0.4175625</v>
      </c>
      <c r="Y1733" s="110">
        <f t="shared" si="369"/>
        <v>0.4175625</v>
      </c>
      <c r="Z1733" s="2" t="s">
        <v>532</v>
      </c>
      <c r="AA1733" s="2" t="s">
        <v>532</v>
      </c>
      <c r="AB1733" s="2" t="s">
        <v>532</v>
      </c>
      <c r="AC1733" s="110">
        <v>0.4175625</v>
      </c>
      <c r="AD1733" s="44">
        <f t="shared" si="370"/>
        <v>0</v>
      </c>
      <c r="AE1733" s="44">
        <f t="shared" si="371"/>
        <v>0</v>
      </c>
      <c r="AF1733" s="44">
        <f t="shared" si="372"/>
        <v>0</v>
      </c>
      <c r="AG1733" s="44">
        <f t="shared" si="373"/>
        <v>9.2360649375000001</v>
      </c>
      <c r="AH1733" s="44">
        <f t="shared" si="374"/>
        <v>9.2360649375000001</v>
      </c>
      <c r="AI1733" s="44">
        <v>442.37194444400001</v>
      </c>
      <c r="AJ1733" s="111">
        <v>6.5077841014697616E-2</v>
      </c>
      <c r="AK1733" s="2">
        <f t="shared" si="375"/>
        <v>253</v>
      </c>
    </row>
    <row r="1734" spans="1:37">
      <c r="A1734" s="2">
        <v>323</v>
      </c>
      <c r="B1734" s="2" t="s">
        <v>369</v>
      </c>
      <c r="C1734" s="2" t="s">
        <v>18</v>
      </c>
      <c r="D1734" s="2" t="s">
        <v>420</v>
      </c>
      <c r="E1734" s="2" t="s">
        <v>767</v>
      </c>
      <c r="F1734" s="2" t="s">
        <v>361</v>
      </c>
      <c r="G1734" s="2" t="s">
        <v>718</v>
      </c>
      <c r="I1734" s="2">
        <v>343339</v>
      </c>
      <c r="J1734" s="194">
        <v>8510</v>
      </c>
      <c r="K1734" s="110">
        <v>4.5288362756062761E-3</v>
      </c>
      <c r="L1734" s="44">
        <f t="shared" si="365"/>
        <v>0</v>
      </c>
      <c r="M1734" s="44">
        <f t="shared" si="366"/>
        <v>0</v>
      </c>
      <c r="N1734" s="44">
        <f t="shared" si="367"/>
        <v>0</v>
      </c>
      <c r="O1734" s="44">
        <f t="shared" si="368"/>
        <v>42.55</v>
      </c>
      <c r="P1734" s="2">
        <v>66759950</v>
      </c>
      <c r="Q1734" s="111">
        <v>0.42598014329865003</v>
      </c>
      <c r="R1734" s="111">
        <v>0</v>
      </c>
      <c r="S1734" s="111">
        <v>0</v>
      </c>
      <c r="T1734" s="111">
        <v>0</v>
      </c>
      <c r="U1734" s="111">
        <v>1</v>
      </c>
      <c r="V1734" s="110">
        <v>4.5288362756062761E-3</v>
      </c>
      <c r="W1734" s="110">
        <v>0.482375</v>
      </c>
      <c r="X1734" s="110">
        <v>0.4175625</v>
      </c>
      <c r="Y1734" s="110">
        <f t="shared" si="369"/>
        <v>0.4175625</v>
      </c>
      <c r="Z1734" s="2" t="s">
        <v>532</v>
      </c>
      <c r="AA1734" s="2" t="s">
        <v>532</v>
      </c>
      <c r="AB1734" s="2" t="s">
        <v>532</v>
      </c>
      <c r="AC1734" s="110">
        <v>0.4175625</v>
      </c>
      <c r="AD1734" s="44">
        <f t="shared" si="370"/>
        <v>0</v>
      </c>
      <c r="AE1734" s="44">
        <f t="shared" si="371"/>
        <v>0</v>
      </c>
      <c r="AF1734" s="44">
        <f t="shared" si="372"/>
        <v>0</v>
      </c>
      <c r="AG1734" s="44">
        <f t="shared" si="373"/>
        <v>155.64141112499999</v>
      </c>
      <c r="AH1734" s="44">
        <f t="shared" si="374"/>
        <v>155.64141112499999</v>
      </c>
      <c r="AI1734" s="44">
        <v>442.37194444400001</v>
      </c>
      <c r="AJ1734" s="111">
        <v>6.42862040072497E-2</v>
      </c>
      <c r="AK1734" s="2">
        <f t="shared" si="375"/>
        <v>4255</v>
      </c>
    </row>
    <row r="1735" spans="1:37">
      <c r="A1735" s="2">
        <v>323</v>
      </c>
      <c r="B1735" s="2" t="s">
        <v>369</v>
      </c>
      <c r="C1735" s="2" t="s">
        <v>18</v>
      </c>
      <c r="D1735" s="2" t="s">
        <v>420</v>
      </c>
      <c r="E1735" s="2" t="s">
        <v>767</v>
      </c>
      <c r="F1735" s="2" t="s">
        <v>361</v>
      </c>
      <c r="G1735" s="2" t="s">
        <v>1077</v>
      </c>
      <c r="I1735" s="2">
        <v>343339</v>
      </c>
      <c r="J1735" s="194">
        <v>81013</v>
      </c>
      <c r="K1735" s="110">
        <v>4.5288362756062761E-3</v>
      </c>
      <c r="L1735" s="44">
        <f t="shared" ref="L1735:L1798" si="376">R1735*$J1735*$D$2/1000</f>
        <v>0</v>
      </c>
      <c r="M1735" s="44">
        <f t="shared" ref="M1735:M1798" si="377">S1735*$J1735*$D$2/1000</f>
        <v>0</v>
      </c>
      <c r="N1735" s="44">
        <f t="shared" ref="N1735:N1798" si="378">T1735*$J1735*$D$2/1000</f>
        <v>0</v>
      </c>
      <c r="O1735" s="44">
        <f t="shared" ref="O1735:O1798" si="379">U1735*$J1735*$D$2/1000</f>
        <v>405.065</v>
      </c>
      <c r="P1735" s="2">
        <v>66759950</v>
      </c>
      <c r="Q1735" s="111">
        <v>0.42598014329865003</v>
      </c>
      <c r="R1735" s="111">
        <v>0</v>
      </c>
      <c r="S1735" s="111">
        <v>0</v>
      </c>
      <c r="T1735" s="111">
        <v>0</v>
      </c>
      <c r="U1735" s="111">
        <v>1</v>
      </c>
      <c r="V1735" s="110">
        <v>4.5288362756062761E-3</v>
      </c>
      <c r="W1735" s="110">
        <v>0.482375</v>
      </c>
      <c r="X1735" s="110">
        <v>0.4175625</v>
      </c>
      <c r="Y1735" s="110">
        <f t="shared" ref="Y1735:Y1798" si="380">SUMPRODUCT(R1735:U1735,Z1735:AC1735)</f>
        <v>0.4175625</v>
      </c>
      <c r="Z1735" s="2" t="s">
        <v>532</v>
      </c>
      <c r="AA1735" s="2" t="s">
        <v>532</v>
      </c>
      <c r="AB1735" s="2" t="s">
        <v>532</v>
      </c>
      <c r="AC1735" s="110">
        <v>0.4175625</v>
      </c>
      <c r="AD1735" s="44">
        <f t="shared" ref="AD1735:AD1798" si="381">IFERROR(L1735*Z1735*8760/1000,0)</f>
        <v>0</v>
      </c>
      <c r="AE1735" s="44">
        <f t="shared" ref="AE1735:AE1798" si="382">IFERROR(M1735*AA1735*8760/1000,0)</f>
        <v>0</v>
      </c>
      <c r="AF1735" s="44">
        <f t="shared" ref="AF1735:AF1798" si="383">IFERROR(N1735*AB1735*8760/1000,0)</f>
        <v>0</v>
      </c>
      <c r="AG1735" s="44">
        <f t="shared" ref="AG1735:AG1798" si="384">IFERROR(O1735*AC1735*8760/1000,0)</f>
        <v>1481.6659975875002</v>
      </c>
      <c r="AH1735" s="44">
        <f t="shared" ref="AH1735:AH1798" si="385">AF1735+AG1735</f>
        <v>1481.6659975875002</v>
      </c>
      <c r="AI1735" s="44">
        <v>442.37194444400001</v>
      </c>
      <c r="AJ1735" s="111">
        <v>6.42862040072497E-2</v>
      </c>
      <c r="AK1735" s="2">
        <f t="shared" si="375"/>
        <v>40507</v>
      </c>
    </row>
    <row r="1736" spans="1:37">
      <c r="A1736" s="2">
        <v>323</v>
      </c>
      <c r="B1736" s="2" t="s">
        <v>369</v>
      </c>
      <c r="C1736" s="2" t="s">
        <v>18</v>
      </c>
      <c r="D1736" s="2" t="s">
        <v>420</v>
      </c>
      <c r="E1736" s="2" t="s">
        <v>767</v>
      </c>
      <c r="F1736" s="2" t="s">
        <v>361</v>
      </c>
      <c r="G1736" s="2" t="s">
        <v>1069</v>
      </c>
      <c r="I1736" s="2">
        <v>343339</v>
      </c>
      <c r="J1736" s="194">
        <v>17385</v>
      </c>
      <c r="K1736" s="110">
        <v>0.18380084988888534</v>
      </c>
      <c r="L1736" s="44">
        <f t="shared" si="376"/>
        <v>0</v>
      </c>
      <c r="M1736" s="44">
        <f t="shared" si="377"/>
        <v>0</v>
      </c>
      <c r="N1736" s="44">
        <f t="shared" si="378"/>
        <v>0</v>
      </c>
      <c r="O1736" s="44">
        <f t="shared" si="379"/>
        <v>86.924999999999997</v>
      </c>
      <c r="P1736" s="2">
        <v>66759950</v>
      </c>
      <c r="Q1736" s="111">
        <v>17.288218784990107</v>
      </c>
      <c r="R1736" s="111">
        <v>0</v>
      </c>
      <c r="S1736" s="111">
        <v>0</v>
      </c>
      <c r="T1736" s="111">
        <v>0</v>
      </c>
      <c r="U1736" s="111">
        <v>1</v>
      </c>
      <c r="V1736" s="110">
        <v>0.18380084988888534</v>
      </c>
      <c r="W1736" s="110">
        <v>0.482375</v>
      </c>
      <c r="X1736" s="110">
        <v>0.4175625</v>
      </c>
      <c r="Y1736" s="110">
        <f t="shared" si="380"/>
        <v>0.4175625</v>
      </c>
      <c r="Z1736" s="2" t="s">
        <v>532</v>
      </c>
      <c r="AA1736" s="2" t="s">
        <v>532</v>
      </c>
      <c r="AB1736" s="2" t="s">
        <v>532</v>
      </c>
      <c r="AC1736" s="110">
        <v>0.4175625</v>
      </c>
      <c r="AD1736" s="44">
        <f t="shared" si="381"/>
        <v>0</v>
      </c>
      <c r="AE1736" s="44">
        <f t="shared" si="382"/>
        <v>0</v>
      </c>
      <c r="AF1736" s="44">
        <f t="shared" si="383"/>
        <v>0</v>
      </c>
      <c r="AG1736" s="44">
        <f t="shared" si="384"/>
        <v>317.95839393749998</v>
      </c>
      <c r="AH1736" s="44">
        <f t="shared" si="385"/>
        <v>317.95839393749998</v>
      </c>
      <c r="AI1736" s="44">
        <v>442.37194444400001</v>
      </c>
      <c r="AJ1736" s="111">
        <v>2.6090276206951133</v>
      </c>
      <c r="AK1736" s="2">
        <f t="shared" si="375"/>
        <v>8693</v>
      </c>
    </row>
    <row r="1737" spans="1:37">
      <c r="A1737" s="2">
        <v>326</v>
      </c>
      <c r="B1737" s="2" t="s">
        <v>372</v>
      </c>
      <c r="C1737" s="2" t="s">
        <v>17</v>
      </c>
      <c r="D1737" s="2" t="s">
        <v>414</v>
      </c>
      <c r="E1737" s="2" t="s">
        <v>767</v>
      </c>
      <c r="F1737" s="2" t="s">
        <v>361</v>
      </c>
      <c r="G1737" s="2" t="s">
        <v>1074</v>
      </c>
      <c r="I1737" s="2">
        <v>56303</v>
      </c>
      <c r="J1737" s="194">
        <v>5079</v>
      </c>
      <c r="K1737" s="110">
        <v>5.448195729381819E-2</v>
      </c>
      <c r="L1737" s="44">
        <f t="shared" si="376"/>
        <v>0</v>
      </c>
      <c r="M1737" s="44">
        <f t="shared" si="377"/>
        <v>0</v>
      </c>
      <c r="N1737" s="44">
        <f t="shared" si="378"/>
        <v>0</v>
      </c>
      <c r="O1737" s="44">
        <f t="shared" si="379"/>
        <v>25.395</v>
      </c>
      <c r="P1737" s="2">
        <v>82175684</v>
      </c>
      <c r="Q1737" s="111">
        <v>0.71415328104042164</v>
      </c>
      <c r="R1737" s="111">
        <v>0</v>
      </c>
      <c r="S1737" s="111">
        <v>0</v>
      </c>
      <c r="T1737" s="111">
        <v>0</v>
      </c>
      <c r="U1737" s="111">
        <v>1</v>
      </c>
      <c r="V1737" s="110">
        <v>5.448195729381819E-2</v>
      </c>
      <c r="W1737" s="110">
        <v>0.50787499999999997</v>
      </c>
      <c r="X1737" s="110">
        <v>0.43679374999999998</v>
      </c>
      <c r="Y1737" s="110">
        <f t="shared" si="380"/>
        <v>0.43679374999999998</v>
      </c>
      <c r="Z1737" s="2" t="s">
        <v>532</v>
      </c>
      <c r="AA1737" s="2" t="s">
        <v>532</v>
      </c>
      <c r="AB1737" s="2" t="s">
        <v>532</v>
      </c>
      <c r="AC1737" s="110">
        <v>0.43679374999999998</v>
      </c>
      <c r="AD1737" s="44">
        <f t="shared" si="381"/>
        <v>0</v>
      </c>
      <c r="AE1737" s="44">
        <f t="shared" si="382"/>
        <v>0</v>
      </c>
      <c r="AF1737" s="44">
        <f t="shared" si="383"/>
        <v>0</v>
      </c>
      <c r="AG1737" s="44">
        <f t="shared" si="384"/>
        <v>97.169224983749999</v>
      </c>
      <c r="AH1737" s="44">
        <f t="shared" si="385"/>
        <v>97.169224983749999</v>
      </c>
      <c r="AI1737" s="44">
        <v>517.37694444399995</v>
      </c>
      <c r="AJ1737" s="111">
        <v>0.11342993726442126</v>
      </c>
      <c r="AK1737" s="2">
        <f t="shared" si="375"/>
        <v>2540</v>
      </c>
    </row>
    <row r="1738" spans="1:37">
      <c r="A1738" s="2">
        <v>326</v>
      </c>
      <c r="B1738" s="2" t="s">
        <v>372</v>
      </c>
      <c r="C1738" s="2" t="s">
        <v>17</v>
      </c>
      <c r="D1738" s="2" t="s">
        <v>414</v>
      </c>
      <c r="E1738" s="2" t="s">
        <v>767</v>
      </c>
      <c r="F1738" s="2" t="s">
        <v>361</v>
      </c>
      <c r="G1738" s="2" t="s">
        <v>1075</v>
      </c>
      <c r="I1738" s="2">
        <v>56303</v>
      </c>
      <c r="J1738" s="194">
        <v>3.5999999999985448</v>
      </c>
      <c r="K1738" s="110">
        <v>4.4411529731739965E-2</v>
      </c>
      <c r="L1738" s="44">
        <f t="shared" si="376"/>
        <v>0</v>
      </c>
      <c r="M1738" s="44">
        <f t="shared" si="377"/>
        <v>0</v>
      </c>
      <c r="N1738" s="44">
        <f t="shared" si="378"/>
        <v>0</v>
      </c>
      <c r="O1738" s="44">
        <f t="shared" si="379"/>
        <v>1.7999999999992723E-2</v>
      </c>
      <c r="P1738" s="2">
        <v>82175684</v>
      </c>
      <c r="Q1738" s="111">
        <v>0.58214941696936917</v>
      </c>
      <c r="R1738" s="111">
        <v>0</v>
      </c>
      <c r="S1738" s="111">
        <v>0</v>
      </c>
      <c r="T1738" s="111">
        <v>0</v>
      </c>
      <c r="U1738" s="111">
        <v>1</v>
      </c>
      <c r="V1738" s="110">
        <v>4.4411529731739965E-2</v>
      </c>
      <c r="W1738" s="110">
        <v>0.50787499999999997</v>
      </c>
      <c r="X1738" s="110">
        <v>0.43679374999999998</v>
      </c>
      <c r="Y1738" s="110">
        <f t="shared" si="380"/>
        <v>0.43679374999999998</v>
      </c>
      <c r="Z1738" s="2" t="s">
        <v>532</v>
      </c>
      <c r="AA1738" s="2" t="s">
        <v>532</v>
      </c>
      <c r="AB1738" s="2" t="s">
        <v>532</v>
      </c>
      <c r="AC1738" s="110">
        <v>0.43679374999999998</v>
      </c>
      <c r="AD1738" s="44">
        <f t="shared" si="381"/>
        <v>0</v>
      </c>
      <c r="AE1738" s="44">
        <f t="shared" si="382"/>
        <v>0</v>
      </c>
      <c r="AF1738" s="44">
        <f t="shared" si="383"/>
        <v>0</v>
      </c>
      <c r="AG1738" s="44">
        <f t="shared" si="384"/>
        <v>6.8873638499972148E-2</v>
      </c>
      <c r="AH1738" s="44">
        <f t="shared" si="385"/>
        <v>6.8873638499972148E-2</v>
      </c>
      <c r="AI1738" s="44">
        <v>517.37694444399995</v>
      </c>
      <c r="AJ1738" s="111">
        <v>9.2463583936985977E-2</v>
      </c>
      <c r="AK1738" s="2">
        <f t="shared" si="375"/>
        <v>2</v>
      </c>
    </row>
    <row r="1739" spans="1:37">
      <c r="A1739" s="2">
        <v>326</v>
      </c>
      <c r="B1739" s="2" t="s">
        <v>372</v>
      </c>
      <c r="C1739" s="2" t="s">
        <v>17</v>
      </c>
      <c r="D1739" s="2" t="s">
        <v>414</v>
      </c>
      <c r="E1739" s="2" t="s">
        <v>767</v>
      </c>
      <c r="F1739" s="2" t="s">
        <v>361</v>
      </c>
      <c r="G1739" s="2" t="s">
        <v>1076</v>
      </c>
      <c r="I1739" s="2">
        <v>56303</v>
      </c>
      <c r="J1739" s="194">
        <v>0</v>
      </c>
      <c r="K1739" s="110">
        <v>0.27630854483775286</v>
      </c>
      <c r="L1739" s="44">
        <f t="shared" si="376"/>
        <v>0</v>
      </c>
      <c r="M1739" s="44">
        <f t="shared" si="377"/>
        <v>0</v>
      </c>
      <c r="N1739" s="44">
        <f t="shared" si="378"/>
        <v>0</v>
      </c>
      <c r="O1739" s="44">
        <f t="shared" si="379"/>
        <v>0</v>
      </c>
      <c r="P1739" s="2">
        <v>82175684</v>
      </c>
      <c r="Q1739" s="111">
        <v>3.6218716007432321</v>
      </c>
      <c r="R1739" s="111">
        <v>0</v>
      </c>
      <c r="S1739" s="111">
        <v>0</v>
      </c>
      <c r="T1739" s="111">
        <v>0</v>
      </c>
      <c r="U1739" s="111">
        <v>1</v>
      </c>
      <c r="V1739" s="110">
        <v>0.27630854483775286</v>
      </c>
      <c r="W1739" s="110">
        <v>0.50787499999999997</v>
      </c>
      <c r="X1739" s="110">
        <v>0.43679374999999998</v>
      </c>
      <c r="Y1739" s="110">
        <f t="shared" si="380"/>
        <v>0.43679374999999998</v>
      </c>
      <c r="Z1739" s="2" t="s">
        <v>532</v>
      </c>
      <c r="AA1739" s="2" t="s">
        <v>532</v>
      </c>
      <c r="AB1739" s="2" t="s">
        <v>532</v>
      </c>
      <c r="AC1739" s="110">
        <v>0.43679374999999998</v>
      </c>
      <c r="AD1739" s="44">
        <f t="shared" si="381"/>
        <v>0</v>
      </c>
      <c r="AE1739" s="44">
        <f t="shared" si="382"/>
        <v>0</v>
      </c>
      <c r="AF1739" s="44">
        <f t="shared" si="383"/>
        <v>0</v>
      </c>
      <c r="AG1739" s="44">
        <f t="shared" si="384"/>
        <v>0</v>
      </c>
      <c r="AH1739" s="44">
        <f t="shared" si="385"/>
        <v>0</v>
      </c>
      <c r="AI1739" s="44">
        <v>517.37694444399995</v>
      </c>
      <c r="AJ1739" s="111">
        <v>0.57526679406075654</v>
      </c>
      <c r="AK1739" s="2">
        <f t="shared" si="375"/>
        <v>0</v>
      </c>
    </row>
    <row r="1740" spans="1:37">
      <c r="A1740" s="2">
        <v>326</v>
      </c>
      <c r="B1740" s="2" t="s">
        <v>372</v>
      </c>
      <c r="C1740" s="2" t="s">
        <v>17</v>
      </c>
      <c r="D1740" s="2" t="s">
        <v>414</v>
      </c>
      <c r="E1740" s="2" t="s">
        <v>767</v>
      </c>
      <c r="F1740" s="2" t="s">
        <v>361</v>
      </c>
      <c r="G1740" s="2" t="s">
        <v>1073</v>
      </c>
      <c r="I1740" s="2">
        <v>56303</v>
      </c>
      <c r="J1740" s="194">
        <v>5436</v>
      </c>
      <c r="K1740" s="110">
        <v>5.448195729381819E-2</v>
      </c>
      <c r="L1740" s="44">
        <f t="shared" si="376"/>
        <v>0</v>
      </c>
      <c r="M1740" s="44">
        <f t="shared" si="377"/>
        <v>0</v>
      </c>
      <c r="N1740" s="44">
        <f t="shared" si="378"/>
        <v>0</v>
      </c>
      <c r="O1740" s="44">
        <f t="shared" si="379"/>
        <v>27.18</v>
      </c>
      <c r="P1740" s="2">
        <v>82175684</v>
      </c>
      <c r="Q1740" s="111">
        <v>0.71415328104042164</v>
      </c>
      <c r="R1740" s="111">
        <v>0</v>
      </c>
      <c r="S1740" s="111">
        <v>0</v>
      </c>
      <c r="T1740" s="111">
        <v>0</v>
      </c>
      <c r="U1740" s="111">
        <v>1</v>
      </c>
      <c r="V1740" s="110">
        <v>5.448195729381819E-2</v>
      </c>
      <c r="W1740" s="110">
        <v>0.50787499999999997</v>
      </c>
      <c r="X1740" s="110">
        <v>0.43679374999999998</v>
      </c>
      <c r="Y1740" s="110">
        <f t="shared" si="380"/>
        <v>0.43679374999999998</v>
      </c>
      <c r="Z1740" s="2" t="s">
        <v>532</v>
      </c>
      <c r="AA1740" s="2" t="s">
        <v>532</v>
      </c>
      <c r="AB1740" s="2" t="s">
        <v>532</v>
      </c>
      <c r="AC1740" s="110">
        <v>0.43679374999999998</v>
      </c>
      <c r="AD1740" s="44">
        <f t="shared" si="381"/>
        <v>0</v>
      </c>
      <c r="AE1740" s="44">
        <f t="shared" si="382"/>
        <v>0</v>
      </c>
      <c r="AF1740" s="44">
        <f t="shared" si="383"/>
        <v>0</v>
      </c>
      <c r="AG1740" s="44">
        <f t="shared" si="384"/>
        <v>103.999194135</v>
      </c>
      <c r="AH1740" s="44">
        <f t="shared" si="385"/>
        <v>103.999194135</v>
      </c>
      <c r="AI1740" s="44">
        <v>517.37694444399995</v>
      </c>
      <c r="AJ1740" s="111">
        <v>0.11342993726442126</v>
      </c>
      <c r="AK1740" s="2">
        <f t="shared" si="375"/>
        <v>2718</v>
      </c>
    </row>
    <row r="1741" spans="1:37">
      <c r="A1741" s="2">
        <v>326</v>
      </c>
      <c r="B1741" s="2" t="s">
        <v>372</v>
      </c>
      <c r="C1741" s="2" t="s">
        <v>17</v>
      </c>
      <c r="D1741" s="2" t="s">
        <v>414</v>
      </c>
      <c r="E1741" s="2" t="s">
        <v>767</v>
      </c>
      <c r="F1741" s="2" t="s">
        <v>361</v>
      </c>
      <c r="G1741" s="2" t="s">
        <v>718</v>
      </c>
      <c r="I1741" s="2">
        <v>56303</v>
      </c>
      <c r="J1741" s="194">
        <v>10606</v>
      </c>
      <c r="K1741" s="110">
        <v>4.4411529731739965E-2</v>
      </c>
      <c r="L1741" s="44">
        <f t="shared" si="376"/>
        <v>0</v>
      </c>
      <c r="M1741" s="44">
        <f t="shared" si="377"/>
        <v>0</v>
      </c>
      <c r="N1741" s="44">
        <f t="shared" si="378"/>
        <v>0</v>
      </c>
      <c r="O1741" s="44">
        <f t="shared" si="379"/>
        <v>53.03</v>
      </c>
      <c r="P1741" s="2">
        <v>82175684</v>
      </c>
      <c r="Q1741" s="111">
        <v>0.58214941696936917</v>
      </c>
      <c r="R1741" s="111">
        <v>0</v>
      </c>
      <c r="S1741" s="111">
        <v>0</v>
      </c>
      <c r="T1741" s="111">
        <v>0</v>
      </c>
      <c r="U1741" s="111">
        <v>1</v>
      </c>
      <c r="V1741" s="110">
        <v>4.4411529731739965E-2</v>
      </c>
      <c r="W1741" s="110">
        <v>0.50787499999999997</v>
      </c>
      <c r="X1741" s="110">
        <v>0.43679374999999998</v>
      </c>
      <c r="Y1741" s="110">
        <f t="shared" si="380"/>
        <v>0.43679374999999998</v>
      </c>
      <c r="Z1741" s="2" t="s">
        <v>532</v>
      </c>
      <c r="AA1741" s="2" t="s">
        <v>532</v>
      </c>
      <c r="AB1741" s="2" t="s">
        <v>532</v>
      </c>
      <c r="AC1741" s="110">
        <v>0.43679374999999998</v>
      </c>
      <c r="AD1741" s="44">
        <f t="shared" si="381"/>
        <v>0</v>
      </c>
      <c r="AE1741" s="44">
        <f t="shared" si="382"/>
        <v>0</v>
      </c>
      <c r="AF1741" s="44">
        <f t="shared" si="383"/>
        <v>0</v>
      </c>
      <c r="AG1741" s="44">
        <f t="shared" si="384"/>
        <v>202.90939164749997</v>
      </c>
      <c r="AH1741" s="44">
        <f t="shared" si="385"/>
        <v>202.90939164749997</v>
      </c>
      <c r="AI1741" s="44">
        <v>517.37694444399995</v>
      </c>
      <c r="AJ1741" s="111">
        <v>9.2463583936985977E-2</v>
      </c>
      <c r="AK1741" s="2">
        <f t="shared" si="375"/>
        <v>5303</v>
      </c>
    </row>
    <row r="1742" spans="1:37">
      <c r="A1742" s="2">
        <v>326</v>
      </c>
      <c r="B1742" s="2" t="s">
        <v>372</v>
      </c>
      <c r="C1742" s="2" t="s">
        <v>17</v>
      </c>
      <c r="D1742" s="2" t="s">
        <v>414</v>
      </c>
      <c r="E1742" s="2" t="s">
        <v>767</v>
      </c>
      <c r="F1742" s="2" t="s">
        <v>361</v>
      </c>
      <c r="G1742" s="2" t="s">
        <v>1077</v>
      </c>
      <c r="I1742" s="2">
        <v>56303</v>
      </c>
      <c r="J1742" s="194">
        <v>0</v>
      </c>
      <c r="K1742" s="110">
        <v>4.4411529731739965E-2</v>
      </c>
      <c r="L1742" s="44">
        <f t="shared" si="376"/>
        <v>0</v>
      </c>
      <c r="M1742" s="44">
        <f t="shared" si="377"/>
        <v>0</v>
      </c>
      <c r="N1742" s="44">
        <f t="shared" si="378"/>
        <v>0</v>
      </c>
      <c r="O1742" s="44">
        <f t="shared" si="379"/>
        <v>0</v>
      </c>
      <c r="P1742" s="2">
        <v>82175684</v>
      </c>
      <c r="Q1742" s="111">
        <v>0.58214941696936917</v>
      </c>
      <c r="R1742" s="111">
        <v>0</v>
      </c>
      <c r="S1742" s="111">
        <v>0</v>
      </c>
      <c r="T1742" s="111">
        <v>0</v>
      </c>
      <c r="U1742" s="111">
        <v>1</v>
      </c>
      <c r="V1742" s="110">
        <v>4.4411529731739965E-2</v>
      </c>
      <c r="W1742" s="110">
        <v>0.50787499999999997</v>
      </c>
      <c r="X1742" s="110">
        <v>0.43679374999999998</v>
      </c>
      <c r="Y1742" s="110">
        <f t="shared" si="380"/>
        <v>0.43679374999999998</v>
      </c>
      <c r="Z1742" s="2" t="s">
        <v>532</v>
      </c>
      <c r="AA1742" s="2" t="s">
        <v>532</v>
      </c>
      <c r="AB1742" s="2" t="s">
        <v>532</v>
      </c>
      <c r="AC1742" s="110">
        <v>0.43679374999999998</v>
      </c>
      <c r="AD1742" s="44">
        <f t="shared" si="381"/>
        <v>0</v>
      </c>
      <c r="AE1742" s="44">
        <f t="shared" si="382"/>
        <v>0</v>
      </c>
      <c r="AF1742" s="44">
        <f t="shared" si="383"/>
        <v>0</v>
      </c>
      <c r="AG1742" s="44">
        <f t="shared" si="384"/>
        <v>0</v>
      </c>
      <c r="AH1742" s="44">
        <f t="shared" si="385"/>
        <v>0</v>
      </c>
      <c r="AI1742" s="44">
        <v>517.37694444399995</v>
      </c>
      <c r="AJ1742" s="111">
        <v>9.2463583936985977E-2</v>
      </c>
      <c r="AK1742" s="2">
        <f t="shared" si="375"/>
        <v>0</v>
      </c>
    </row>
    <row r="1743" spans="1:37">
      <c r="A1743" s="2">
        <v>326</v>
      </c>
      <c r="B1743" s="2" t="s">
        <v>372</v>
      </c>
      <c r="C1743" s="2" t="s">
        <v>17</v>
      </c>
      <c r="D1743" s="2" t="s">
        <v>414</v>
      </c>
      <c r="E1743" s="2" t="s">
        <v>767</v>
      </c>
      <c r="F1743" s="2" t="s">
        <v>361</v>
      </c>
      <c r="G1743" s="2" t="s">
        <v>1069</v>
      </c>
      <c r="I1743" s="2">
        <v>56303</v>
      </c>
      <c r="J1743" s="194">
        <v>0</v>
      </c>
      <c r="K1743" s="110">
        <v>0.27630854483775286</v>
      </c>
      <c r="L1743" s="44">
        <f t="shared" si="376"/>
        <v>0</v>
      </c>
      <c r="M1743" s="44">
        <f t="shared" si="377"/>
        <v>0</v>
      </c>
      <c r="N1743" s="44">
        <f t="shared" si="378"/>
        <v>0</v>
      </c>
      <c r="O1743" s="44">
        <f t="shared" si="379"/>
        <v>0</v>
      </c>
      <c r="P1743" s="2">
        <v>82175684</v>
      </c>
      <c r="Q1743" s="111">
        <v>3.6218716007432321</v>
      </c>
      <c r="R1743" s="111">
        <v>0</v>
      </c>
      <c r="S1743" s="111">
        <v>0</v>
      </c>
      <c r="T1743" s="111">
        <v>0</v>
      </c>
      <c r="U1743" s="111">
        <v>1</v>
      </c>
      <c r="V1743" s="110">
        <v>0.27630854483775286</v>
      </c>
      <c r="W1743" s="110">
        <v>0.50787499999999997</v>
      </c>
      <c r="X1743" s="110">
        <v>0.43679374999999998</v>
      </c>
      <c r="Y1743" s="110">
        <f t="shared" si="380"/>
        <v>0.43679374999999998</v>
      </c>
      <c r="Z1743" s="2" t="s">
        <v>532</v>
      </c>
      <c r="AA1743" s="2" t="s">
        <v>532</v>
      </c>
      <c r="AB1743" s="2" t="s">
        <v>532</v>
      </c>
      <c r="AC1743" s="110">
        <v>0.43679374999999998</v>
      </c>
      <c r="AD1743" s="44">
        <f t="shared" si="381"/>
        <v>0</v>
      </c>
      <c r="AE1743" s="44">
        <f t="shared" si="382"/>
        <v>0</v>
      </c>
      <c r="AF1743" s="44">
        <f t="shared" si="383"/>
        <v>0</v>
      </c>
      <c r="AG1743" s="44">
        <f t="shared" si="384"/>
        <v>0</v>
      </c>
      <c r="AH1743" s="44">
        <f t="shared" si="385"/>
        <v>0</v>
      </c>
      <c r="AI1743" s="44">
        <v>517.37694444399995</v>
      </c>
      <c r="AJ1743" s="111">
        <v>0.57526679406075654</v>
      </c>
      <c r="AK1743" s="2">
        <f t="shared" ref="AK1743:AK1806" si="386">ROUND((O1743+N1743)/0.01,0)</f>
        <v>0</v>
      </c>
    </row>
    <row r="1744" spans="1:37">
      <c r="A1744" s="2">
        <v>338</v>
      </c>
      <c r="B1744" s="2" t="s">
        <v>384</v>
      </c>
      <c r="C1744" s="2" t="s">
        <v>16</v>
      </c>
      <c r="D1744" s="2" t="s">
        <v>417</v>
      </c>
      <c r="E1744" s="2" t="s">
        <v>767</v>
      </c>
      <c r="F1744" s="2" t="s">
        <v>361</v>
      </c>
      <c r="G1744" s="2" t="s">
        <v>1074</v>
      </c>
      <c r="I1744" s="2">
        <v>491647</v>
      </c>
      <c r="J1744" s="194">
        <v>5664.2</v>
      </c>
      <c r="K1744" s="110">
        <v>3.9586201046805204E-6</v>
      </c>
      <c r="L1744" s="44">
        <f t="shared" si="376"/>
        <v>0</v>
      </c>
      <c r="M1744" s="44">
        <f t="shared" si="377"/>
        <v>0</v>
      </c>
      <c r="N1744" s="44">
        <f t="shared" si="378"/>
        <v>7.6154779019829997</v>
      </c>
      <c r="O1744" s="44">
        <f t="shared" si="379"/>
        <v>20.705522098016999</v>
      </c>
      <c r="P1744" s="2">
        <v>10783748</v>
      </c>
      <c r="Q1744" s="111">
        <v>1.7786238745342332E-3</v>
      </c>
      <c r="R1744" s="111">
        <v>0</v>
      </c>
      <c r="S1744" s="111">
        <v>0</v>
      </c>
      <c r="T1744" s="111">
        <v>0.268898623</v>
      </c>
      <c r="U1744" s="111">
        <v>0.731101377</v>
      </c>
      <c r="V1744" s="110">
        <v>3.9586201046805204E-6</v>
      </c>
      <c r="W1744" s="110">
        <v>0.42287499999999995</v>
      </c>
      <c r="X1744" s="110">
        <v>0.298367981</v>
      </c>
      <c r="Y1744" s="110">
        <f t="shared" si="380"/>
        <v>0.29836798180253898</v>
      </c>
      <c r="Z1744" s="2" t="s">
        <v>532</v>
      </c>
      <c r="AA1744" s="2" t="s">
        <v>532</v>
      </c>
      <c r="AB1744" s="2">
        <v>0.22500000000000001</v>
      </c>
      <c r="AC1744" s="110">
        <v>0.32535267899999998</v>
      </c>
      <c r="AD1744" s="44">
        <f t="shared" si="381"/>
        <v>0</v>
      </c>
      <c r="AE1744" s="44">
        <f t="shared" si="382"/>
        <v>0</v>
      </c>
      <c r="AF1744" s="44">
        <f t="shared" si="383"/>
        <v>15.010106944808493</v>
      </c>
      <c r="AG1744" s="44">
        <f t="shared" si="384"/>
        <v>59.012590461827735</v>
      </c>
      <c r="AH1744" s="44">
        <f t="shared" si="385"/>
        <v>74.022697406636226</v>
      </c>
      <c r="AI1744" s="44">
        <v>53.363055555999999</v>
      </c>
      <c r="AJ1744" s="111">
        <v>3.5942903662315143E-4</v>
      </c>
      <c r="AK1744" s="2">
        <f t="shared" si="386"/>
        <v>2832</v>
      </c>
    </row>
    <row r="1745" spans="1:37">
      <c r="A1745" s="2">
        <v>338</v>
      </c>
      <c r="B1745" s="2" t="s">
        <v>384</v>
      </c>
      <c r="C1745" s="2" t="s">
        <v>16</v>
      </c>
      <c r="D1745" s="2" t="s">
        <v>417</v>
      </c>
      <c r="E1745" s="2" t="s">
        <v>767</v>
      </c>
      <c r="F1745" s="2" t="s">
        <v>361</v>
      </c>
      <c r="G1745" s="2" t="s">
        <v>1075</v>
      </c>
      <c r="I1745" s="2">
        <v>491647</v>
      </c>
      <c r="J1745" s="194">
        <v>9020</v>
      </c>
      <c r="K1745" s="110">
        <v>6.2112782166760626E-6</v>
      </c>
      <c r="L1745" s="44">
        <f t="shared" si="376"/>
        <v>0</v>
      </c>
      <c r="M1745" s="44">
        <f t="shared" si="377"/>
        <v>0</v>
      </c>
      <c r="N1745" s="44">
        <f t="shared" si="378"/>
        <v>12.127327897299999</v>
      </c>
      <c r="O1745" s="44">
        <f t="shared" si="379"/>
        <v>32.972672102700002</v>
      </c>
      <c r="P1745" s="2">
        <v>10783748</v>
      </c>
      <c r="Q1745" s="111">
        <v>2.7907521902625332E-3</v>
      </c>
      <c r="R1745" s="111">
        <v>0</v>
      </c>
      <c r="S1745" s="111">
        <v>0</v>
      </c>
      <c r="T1745" s="111">
        <v>0.268898623</v>
      </c>
      <c r="U1745" s="111">
        <v>0.731101377</v>
      </c>
      <c r="V1745" s="110">
        <v>6.2112782166760626E-6</v>
      </c>
      <c r="W1745" s="110">
        <v>0.42287499999999995</v>
      </c>
      <c r="X1745" s="110">
        <v>0.298367981</v>
      </c>
      <c r="Y1745" s="110">
        <f t="shared" si="380"/>
        <v>0.29836798180253898</v>
      </c>
      <c r="Z1745" s="2" t="s">
        <v>532</v>
      </c>
      <c r="AA1745" s="2" t="s">
        <v>532</v>
      </c>
      <c r="AB1745" s="2">
        <v>0.22500000000000001</v>
      </c>
      <c r="AC1745" s="110">
        <v>0.32535267899999998</v>
      </c>
      <c r="AD1745" s="44">
        <f t="shared" si="381"/>
        <v>0</v>
      </c>
      <c r="AE1745" s="44">
        <f t="shared" si="382"/>
        <v>0</v>
      </c>
      <c r="AF1745" s="44">
        <f t="shared" si="383"/>
        <v>23.902963285578299</v>
      </c>
      <c r="AG1745" s="44">
        <f t="shared" si="384"/>
        <v>93.975065493041598</v>
      </c>
      <c r="AH1745" s="44">
        <f t="shared" si="385"/>
        <v>117.87802877861989</v>
      </c>
      <c r="AI1745" s="44">
        <v>53.363055555999999</v>
      </c>
      <c r="AJ1745" s="111">
        <v>5.6396261489669204E-4</v>
      </c>
      <c r="AK1745" s="2">
        <f t="shared" si="386"/>
        <v>4510</v>
      </c>
    </row>
    <row r="1746" spans="1:37">
      <c r="A1746" s="2">
        <v>338</v>
      </c>
      <c r="B1746" s="2" t="s">
        <v>384</v>
      </c>
      <c r="C1746" s="2" t="s">
        <v>16</v>
      </c>
      <c r="D1746" s="2" t="s">
        <v>417</v>
      </c>
      <c r="E1746" s="2" t="s">
        <v>767</v>
      </c>
      <c r="F1746" s="2" t="s">
        <v>361</v>
      </c>
      <c r="G1746" s="2" t="s">
        <v>1076</v>
      </c>
      <c r="I1746" s="2">
        <v>491647</v>
      </c>
      <c r="J1746" s="194">
        <v>15974</v>
      </c>
      <c r="K1746" s="110">
        <v>6.3602544101764066E-2</v>
      </c>
      <c r="L1746" s="44">
        <f t="shared" si="376"/>
        <v>0</v>
      </c>
      <c r="M1746" s="44">
        <f t="shared" si="377"/>
        <v>0</v>
      </c>
      <c r="N1746" s="44">
        <f t="shared" si="378"/>
        <v>21.476933019009998</v>
      </c>
      <c r="O1746" s="44">
        <f t="shared" si="379"/>
        <v>58.39306698099</v>
      </c>
      <c r="P1746" s="2">
        <v>10783748</v>
      </c>
      <c r="Q1746" s="111">
        <v>37.896713924895913</v>
      </c>
      <c r="R1746" s="111">
        <v>0</v>
      </c>
      <c r="S1746" s="111">
        <v>0</v>
      </c>
      <c r="T1746" s="111">
        <v>0.268898623</v>
      </c>
      <c r="U1746" s="111">
        <v>0.731101377</v>
      </c>
      <c r="V1746" s="110">
        <v>6.3602544101764066E-2</v>
      </c>
      <c r="W1746" s="110">
        <v>0.42287499999999995</v>
      </c>
      <c r="X1746" s="110">
        <v>0.298367981</v>
      </c>
      <c r="Y1746" s="110">
        <f t="shared" si="380"/>
        <v>0.29836798180253898</v>
      </c>
      <c r="Z1746" s="2" t="s">
        <v>532</v>
      </c>
      <c r="AA1746" s="2" t="s">
        <v>532</v>
      </c>
      <c r="AB1746" s="2">
        <v>0.22500000000000001</v>
      </c>
      <c r="AC1746" s="110">
        <v>0.32535267899999998</v>
      </c>
      <c r="AD1746" s="44">
        <f t="shared" si="381"/>
        <v>0</v>
      </c>
      <c r="AE1746" s="44">
        <f t="shared" si="382"/>
        <v>0</v>
      </c>
      <c r="AF1746" s="44">
        <f t="shared" si="383"/>
        <v>42.331034980468708</v>
      </c>
      <c r="AG1746" s="44">
        <f t="shared" si="384"/>
        <v>166.42546520907388</v>
      </c>
      <c r="AH1746" s="44">
        <f t="shared" si="385"/>
        <v>208.75650018954258</v>
      </c>
      <c r="AI1746" s="44">
        <v>53.363055555999999</v>
      </c>
      <c r="AJ1746" s="111">
        <v>7.6582686043025667</v>
      </c>
      <c r="AK1746" s="2">
        <f t="shared" si="386"/>
        <v>7987</v>
      </c>
    </row>
    <row r="1747" spans="1:37">
      <c r="A1747" s="2">
        <v>338</v>
      </c>
      <c r="B1747" s="2" t="s">
        <v>384</v>
      </c>
      <c r="C1747" s="2" t="s">
        <v>16</v>
      </c>
      <c r="D1747" s="2" t="s">
        <v>417</v>
      </c>
      <c r="E1747" s="2" t="s">
        <v>767</v>
      </c>
      <c r="F1747" s="2" t="s">
        <v>361</v>
      </c>
      <c r="G1747" s="2" t="s">
        <v>1073</v>
      </c>
      <c r="I1747" s="2">
        <v>491647</v>
      </c>
      <c r="J1747" s="194">
        <v>1</v>
      </c>
      <c r="K1747" s="110">
        <v>3.9586201046805204E-6</v>
      </c>
      <c r="L1747" s="44">
        <f t="shared" si="376"/>
        <v>0</v>
      </c>
      <c r="M1747" s="44">
        <f t="shared" si="377"/>
        <v>0</v>
      </c>
      <c r="N1747" s="44">
        <f t="shared" si="378"/>
        <v>1.3444931150000002E-3</v>
      </c>
      <c r="O1747" s="44">
        <f t="shared" si="379"/>
        <v>3.6555068849999997E-3</v>
      </c>
      <c r="P1747" s="2">
        <v>10783748</v>
      </c>
      <c r="Q1747" s="111">
        <v>1.7786238745342332E-3</v>
      </c>
      <c r="R1747" s="111">
        <v>0</v>
      </c>
      <c r="S1747" s="111">
        <v>0</v>
      </c>
      <c r="T1747" s="111">
        <v>0.268898623</v>
      </c>
      <c r="U1747" s="111">
        <v>0.731101377</v>
      </c>
      <c r="V1747" s="110">
        <v>3.9586201046805204E-6</v>
      </c>
      <c r="W1747" s="110">
        <v>0.42287499999999995</v>
      </c>
      <c r="X1747" s="110">
        <v>0.298367981</v>
      </c>
      <c r="Y1747" s="110">
        <f t="shared" si="380"/>
        <v>0.29836798180253898</v>
      </c>
      <c r="Z1747" s="2" t="s">
        <v>532</v>
      </c>
      <c r="AA1747" s="2" t="s">
        <v>532</v>
      </c>
      <c r="AB1747" s="2">
        <v>0.22500000000000001</v>
      </c>
      <c r="AC1747" s="110">
        <v>0.32535267899999998</v>
      </c>
      <c r="AD1747" s="44">
        <f t="shared" si="381"/>
        <v>0</v>
      </c>
      <c r="AE1747" s="44">
        <f t="shared" si="382"/>
        <v>0</v>
      </c>
      <c r="AF1747" s="44">
        <f t="shared" si="383"/>
        <v>2.6499959296650004E-3</v>
      </c>
      <c r="AG1747" s="44">
        <f t="shared" si="384"/>
        <v>1.0418521673286206E-2</v>
      </c>
      <c r="AH1747" s="44">
        <f t="shared" si="385"/>
        <v>1.3068517602951206E-2</v>
      </c>
      <c r="AI1747" s="44">
        <v>53.363055555999999</v>
      </c>
      <c r="AJ1747" s="111">
        <v>3.5942903662315143E-4</v>
      </c>
      <c r="AK1747" s="2">
        <f t="shared" si="386"/>
        <v>1</v>
      </c>
    </row>
    <row r="1748" spans="1:37">
      <c r="A1748" s="2">
        <v>338</v>
      </c>
      <c r="B1748" s="2" t="s">
        <v>384</v>
      </c>
      <c r="C1748" s="2" t="s">
        <v>16</v>
      </c>
      <c r="D1748" s="2" t="s">
        <v>417</v>
      </c>
      <c r="E1748" s="2" t="s">
        <v>767</v>
      </c>
      <c r="F1748" s="2" t="s">
        <v>361</v>
      </c>
      <c r="G1748" s="2" t="s">
        <v>718</v>
      </c>
      <c r="I1748" s="2">
        <v>491647</v>
      </c>
      <c r="J1748" s="194">
        <v>4</v>
      </c>
      <c r="K1748" s="110">
        <v>6.2112782166760626E-6</v>
      </c>
      <c r="L1748" s="44">
        <f t="shared" si="376"/>
        <v>0</v>
      </c>
      <c r="M1748" s="44">
        <f t="shared" si="377"/>
        <v>0</v>
      </c>
      <c r="N1748" s="44">
        <f t="shared" si="378"/>
        <v>5.3779724600000007E-3</v>
      </c>
      <c r="O1748" s="44">
        <f t="shared" si="379"/>
        <v>1.4622027539999999E-2</v>
      </c>
      <c r="P1748" s="2">
        <v>10783748</v>
      </c>
      <c r="Q1748" s="111">
        <v>2.7907521902625332E-3</v>
      </c>
      <c r="R1748" s="111">
        <v>0</v>
      </c>
      <c r="S1748" s="111">
        <v>0</v>
      </c>
      <c r="T1748" s="111">
        <v>0.268898623</v>
      </c>
      <c r="U1748" s="111">
        <v>0.731101377</v>
      </c>
      <c r="V1748" s="110">
        <v>6.2112782166760626E-6</v>
      </c>
      <c r="W1748" s="110">
        <v>0.42287499999999995</v>
      </c>
      <c r="X1748" s="110">
        <v>0.298367981</v>
      </c>
      <c r="Y1748" s="110">
        <f t="shared" si="380"/>
        <v>0.29836798180253898</v>
      </c>
      <c r="Z1748" s="2" t="s">
        <v>532</v>
      </c>
      <c r="AA1748" s="2" t="s">
        <v>532</v>
      </c>
      <c r="AB1748" s="2">
        <v>0.22500000000000001</v>
      </c>
      <c r="AC1748" s="110">
        <v>0.32535267899999998</v>
      </c>
      <c r="AD1748" s="44">
        <f t="shared" si="381"/>
        <v>0</v>
      </c>
      <c r="AE1748" s="44">
        <f t="shared" si="382"/>
        <v>0</v>
      </c>
      <c r="AF1748" s="44">
        <f t="shared" si="383"/>
        <v>1.0599983718660002E-2</v>
      </c>
      <c r="AG1748" s="44">
        <f t="shared" si="384"/>
        <v>4.1674086693144825E-2</v>
      </c>
      <c r="AH1748" s="44">
        <f t="shared" si="385"/>
        <v>5.2274070411804825E-2</v>
      </c>
      <c r="AI1748" s="44">
        <v>53.363055555999999</v>
      </c>
      <c r="AJ1748" s="111">
        <v>5.6396261489669204E-4</v>
      </c>
      <c r="AK1748" s="2">
        <f t="shared" si="386"/>
        <v>2</v>
      </c>
    </row>
    <row r="1749" spans="1:37">
      <c r="A1749" s="2">
        <v>338</v>
      </c>
      <c r="B1749" s="2" t="s">
        <v>384</v>
      </c>
      <c r="C1749" s="2" t="s">
        <v>16</v>
      </c>
      <c r="D1749" s="2" t="s">
        <v>417</v>
      </c>
      <c r="E1749" s="2" t="s">
        <v>767</v>
      </c>
      <c r="F1749" s="2" t="s">
        <v>361</v>
      </c>
      <c r="G1749" s="2" t="s">
        <v>1077</v>
      </c>
      <c r="I1749" s="2">
        <v>491647</v>
      </c>
      <c r="J1749" s="194">
        <v>28872</v>
      </c>
      <c r="K1749" s="110">
        <v>6.2112782166760626E-6</v>
      </c>
      <c r="L1749" s="44">
        <f t="shared" si="376"/>
        <v>0</v>
      </c>
      <c r="M1749" s="44">
        <f t="shared" si="377"/>
        <v>0</v>
      </c>
      <c r="N1749" s="44">
        <f t="shared" si="378"/>
        <v>38.818205216279992</v>
      </c>
      <c r="O1749" s="44">
        <f t="shared" si="379"/>
        <v>105.54179478371999</v>
      </c>
      <c r="P1749" s="2">
        <v>10783748</v>
      </c>
      <c r="Q1749" s="111">
        <v>2.7907521902625332E-3</v>
      </c>
      <c r="R1749" s="111">
        <v>0</v>
      </c>
      <c r="S1749" s="111">
        <v>0</v>
      </c>
      <c r="T1749" s="111">
        <v>0.268898623</v>
      </c>
      <c r="U1749" s="111">
        <v>0.731101377</v>
      </c>
      <c r="V1749" s="110">
        <v>6.2112782166760626E-6</v>
      </c>
      <c r="W1749" s="110">
        <v>0.42287499999999995</v>
      </c>
      <c r="X1749" s="110">
        <v>0.298367981</v>
      </c>
      <c r="Y1749" s="110">
        <f t="shared" si="380"/>
        <v>0.29836798180253898</v>
      </c>
      <c r="Z1749" s="2" t="s">
        <v>532</v>
      </c>
      <c r="AA1749" s="2" t="s">
        <v>532</v>
      </c>
      <c r="AB1749" s="2">
        <v>0.22500000000000001</v>
      </c>
      <c r="AC1749" s="110">
        <v>0.32535267899999998</v>
      </c>
      <c r="AD1749" s="44">
        <f t="shared" si="381"/>
        <v>0</v>
      </c>
      <c r="AE1749" s="44">
        <f t="shared" si="382"/>
        <v>0</v>
      </c>
      <c r="AF1749" s="44">
        <f t="shared" si="383"/>
        <v>76.510682481287859</v>
      </c>
      <c r="AG1749" s="44">
        <f t="shared" si="384"/>
        <v>300.80355775111929</v>
      </c>
      <c r="AH1749" s="44">
        <f t="shared" si="385"/>
        <v>377.31424023240714</v>
      </c>
      <c r="AI1749" s="44">
        <v>53.363055555999999</v>
      </c>
      <c r="AJ1749" s="111">
        <v>5.6396261489669204E-4</v>
      </c>
      <c r="AK1749" s="2">
        <f t="shared" si="386"/>
        <v>14436</v>
      </c>
    </row>
    <row r="1750" spans="1:37">
      <c r="A1750" s="2">
        <v>338</v>
      </c>
      <c r="B1750" s="2" t="s">
        <v>384</v>
      </c>
      <c r="C1750" s="2" t="s">
        <v>16</v>
      </c>
      <c r="D1750" s="2" t="s">
        <v>417</v>
      </c>
      <c r="E1750" s="2" t="s">
        <v>767</v>
      </c>
      <c r="F1750" s="2" t="s">
        <v>361</v>
      </c>
      <c r="G1750" s="2" t="s">
        <v>1069</v>
      </c>
      <c r="I1750" s="2">
        <v>491647</v>
      </c>
      <c r="J1750" s="194">
        <v>612</v>
      </c>
      <c r="K1750" s="110">
        <v>6.3602544101764066E-2</v>
      </c>
      <c r="L1750" s="44">
        <f t="shared" si="376"/>
        <v>0</v>
      </c>
      <c r="M1750" s="44">
        <f t="shared" si="377"/>
        <v>0</v>
      </c>
      <c r="N1750" s="44">
        <f t="shared" si="378"/>
        <v>0.82282978638000004</v>
      </c>
      <c r="O1750" s="44">
        <f t="shared" si="379"/>
        <v>2.2371702136200002</v>
      </c>
      <c r="P1750" s="2">
        <v>10783748</v>
      </c>
      <c r="Q1750" s="111">
        <v>37.896713924895913</v>
      </c>
      <c r="R1750" s="111">
        <v>0</v>
      </c>
      <c r="S1750" s="111">
        <v>0</v>
      </c>
      <c r="T1750" s="111">
        <v>0.268898623</v>
      </c>
      <c r="U1750" s="111">
        <v>0.731101377</v>
      </c>
      <c r="V1750" s="110">
        <v>6.3602544101764066E-2</v>
      </c>
      <c r="W1750" s="110">
        <v>0.42287499999999995</v>
      </c>
      <c r="X1750" s="110">
        <v>0.298367981</v>
      </c>
      <c r="Y1750" s="110">
        <f t="shared" si="380"/>
        <v>0.29836798180253898</v>
      </c>
      <c r="Z1750" s="2" t="s">
        <v>532</v>
      </c>
      <c r="AA1750" s="2" t="s">
        <v>532</v>
      </c>
      <c r="AB1750" s="2">
        <v>0.22500000000000001</v>
      </c>
      <c r="AC1750" s="110">
        <v>0.32535267899999998</v>
      </c>
      <c r="AD1750" s="44">
        <f t="shared" si="381"/>
        <v>0</v>
      </c>
      <c r="AE1750" s="44">
        <f t="shared" si="382"/>
        <v>0</v>
      </c>
      <c r="AF1750" s="44">
        <f t="shared" si="383"/>
        <v>1.6217975089549803</v>
      </c>
      <c r="AG1750" s="44">
        <f t="shared" si="384"/>
        <v>6.3761352640511593</v>
      </c>
      <c r="AH1750" s="44">
        <f t="shared" si="385"/>
        <v>7.9979327730061396</v>
      </c>
      <c r="AI1750" s="44">
        <v>53.363055555999999</v>
      </c>
      <c r="AJ1750" s="111">
        <v>7.6582686043025667</v>
      </c>
      <c r="AK1750" s="2">
        <f t="shared" si="386"/>
        <v>306</v>
      </c>
    </row>
    <row r="1751" spans="1:37">
      <c r="A1751" s="2">
        <v>319</v>
      </c>
      <c r="B1751" s="2" t="s">
        <v>367</v>
      </c>
      <c r="C1751" s="2" t="s">
        <v>14</v>
      </c>
      <c r="D1751" s="2" t="s">
        <v>433</v>
      </c>
      <c r="E1751" s="2" t="s">
        <v>767</v>
      </c>
      <c r="F1751" s="2" t="s">
        <v>361</v>
      </c>
      <c r="G1751" s="2" t="s">
        <v>1074</v>
      </c>
      <c r="I1751" s="2">
        <v>426612</v>
      </c>
      <c r="J1751" s="194">
        <v>5341</v>
      </c>
      <c r="K1751" s="110">
        <v>1.8577643084399835E-4</v>
      </c>
      <c r="L1751" s="44">
        <f t="shared" si="376"/>
        <v>0</v>
      </c>
      <c r="M1751" s="44">
        <f t="shared" si="377"/>
        <v>0</v>
      </c>
      <c r="N1751" s="44">
        <f t="shared" si="378"/>
        <v>0</v>
      </c>
      <c r="O1751" s="44">
        <f t="shared" si="379"/>
        <v>26.704999999999998</v>
      </c>
      <c r="P1751" s="2">
        <v>4724720</v>
      </c>
      <c r="Q1751" s="111">
        <v>0.38719731040348065</v>
      </c>
      <c r="R1751" s="111">
        <v>0</v>
      </c>
      <c r="S1751" s="111">
        <v>0</v>
      </c>
      <c r="T1751" s="111">
        <v>0</v>
      </c>
      <c r="U1751" s="111">
        <v>1</v>
      </c>
      <c r="V1751" s="110">
        <v>1.8577643084399835E-4</v>
      </c>
      <c r="W1751" s="110">
        <v>0.55781249999999993</v>
      </c>
      <c r="X1751" s="110">
        <v>0.52700000000000002</v>
      </c>
      <c r="Y1751" s="110">
        <f t="shared" si="380"/>
        <v>0.52700000000000002</v>
      </c>
      <c r="Z1751" s="2" t="s">
        <v>532</v>
      </c>
      <c r="AA1751" s="2" t="s">
        <v>532</v>
      </c>
      <c r="AB1751" s="2" t="s">
        <v>532</v>
      </c>
      <c r="AC1751" s="110">
        <v>0.52700000000000002</v>
      </c>
      <c r="AD1751" s="44">
        <f t="shared" si="381"/>
        <v>0</v>
      </c>
      <c r="AE1751" s="44">
        <f t="shared" si="382"/>
        <v>0</v>
      </c>
      <c r="AF1751" s="44">
        <f t="shared" si="383"/>
        <v>0</v>
      </c>
      <c r="AG1751" s="44">
        <f t="shared" si="384"/>
        <v>123.28416659999999</v>
      </c>
      <c r="AH1751" s="44">
        <f t="shared" si="385"/>
        <v>123.28416659999999</v>
      </c>
      <c r="AI1751" s="44">
        <v>25.573888888999999</v>
      </c>
      <c r="AJ1751" s="111">
        <v>7.1533855658394041E-2</v>
      </c>
      <c r="AK1751" s="2">
        <f t="shared" si="386"/>
        <v>2671</v>
      </c>
    </row>
    <row r="1752" spans="1:37">
      <c r="A1752" s="2">
        <v>319</v>
      </c>
      <c r="B1752" s="2" t="s">
        <v>367</v>
      </c>
      <c r="C1752" s="2" t="s">
        <v>14</v>
      </c>
      <c r="D1752" s="2" t="s">
        <v>433</v>
      </c>
      <c r="E1752" s="2" t="s">
        <v>767</v>
      </c>
      <c r="F1752" s="2" t="s">
        <v>361</v>
      </c>
      <c r="G1752" s="2" t="s">
        <v>1075</v>
      </c>
      <c r="I1752" s="2">
        <v>426612</v>
      </c>
      <c r="J1752" s="194">
        <v>9092.6</v>
      </c>
      <c r="K1752" s="110">
        <v>2.7834553478284755E-4</v>
      </c>
      <c r="L1752" s="44">
        <f t="shared" si="376"/>
        <v>0</v>
      </c>
      <c r="M1752" s="44">
        <f t="shared" si="377"/>
        <v>0</v>
      </c>
      <c r="N1752" s="44">
        <f t="shared" si="378"/>
        <v>0</v>
      </c>
      <c r="O1752" s="44">
        <f t="shared" si="379"/>
        <v>45.463000000000001</v>
      </c>
      <c r="P1752" s="2">
        <v>4724720</v>
      </c>
      <c r="Q1752" s="111">
        <v>0.58013086989080132</v>
      </c>
      <c r="R1752" s="111">
        <v>0</v>
      </c>
      <c r="S1752" s="111">
        <v>0</v>
      </c>
      <c r="T1752" s="111">
        <v>0</v>
      </c>
      <c r="U1752" s="111">
        <v>1</v>
      </c>
      <c r="V1752" s="110">
        <v>2.7834553478284755E-4</v>
      </c>
      <c r="W1752" s="110">
        <v>0.55781249999999993</v>
      </c>
      <c r="X1752" s="110">
        <v>0.52700000000000002</v>
      </c>
      <c r="Y1752" s="110">
        <f t="shared" si="380"/>
        <v>0.52700000000000002</v>
      </c>
      <c r="Z1752" s="2" t="s">
        <v>532</v>
      </c>
      <c r="AA1752" s="2" t="s">
        <v>532</v>
      </c>
      <c r="AB1752" s="2" t="s">
        <v>532</v>
      </c>
      <c r="AC1752" s="110">
        <v>0.52700000000000002</v>
      </c>
      <c r="AD1752" s="44">
        <f t="shared" si="381"/>
        <v>0</v>
      </c>
      <c r="AE1752" s="44">
        <f t="shared" si="382"/>
        <v>0</v>
      </c>
      <c r="AF1752" s="44">
        <f t="shared" si="383"/>
        <v>0</v>
      </c>
      <c r="AG1752" s="44">
        <f t="shared" si="384"/>
        <v>209.88084875999999</v>
      </c>
      <c r="AH1752" s="44">
        <f t="shared" si="385"/>
        <v>209.88084875999999</v>
      </c>
      <c r="AI1752" s="44">
        <v>25.573888888999999</v>
      </c>
      <c r="AJ1752" s="111">
        <v>0.10717790851001249</v>
      </c>
      <c r="AK1752" s="2">
        <f t="shared" si="386"/>
        <v>4546</v>
      </c>
    </row>
    <row r="1753" spans="1:37">
      <c r="A1753" s="2">
        <v>319</v>
      </c>
      <c r="B1753" s="2" t="s">
        <v>367</v>
      </c>
      <c r="C1753" s="2" t="s">
        <v>14</v>
      </c>
      <c r="D1753" s="2" t="s">
        <v>433</v>
      </c>
      <c r="E1753" s="2" t="s">
        <v>767</v>
      </c>
      <c r="F1753" s="2" t="s">
        <v>361</v>
      </c>
      <c r="G1753" s="2" t="s">
        <v>1076</v>
      </c>
      <c r="I1753" s="2">
        <v>426612</v>
      </c>
      <c r="J1753" s="194">
        <v>11978.8</v>
      </c>
      <c r="K1753" s="110">
        <v>0.10982344612903529</v>
      </c>
      <c r="L1753" s="44">
        <f t="shared" si="376"/>
        <v>0</v>
      </c>
      <c r="M1753" s="44">
        <f t="shared" si="377"/>
        <v>0</v>
      </c>
      <c r="N1753" s="44">
        <f t="shared" si="378"/>
        <v>0</v>
      </c>
      <c r="O1753" s="44">
        <f t="shared" si="379"/>
        <v>59.893999999999998</v>
      </c>
      <c r="P1753" s="2">
        <v>4724720</v>
      </c>
      <c r="Q1753" s="111">
        <v>228.89525203609949</v>
      </c>
      <c r="R1753" s="111">
        <v>0</v>
      </c>
      <c r="S1753" s="111">
        <v>0</v>
      </c>
      <c r="T1753" s="111">
        <v>0</v>
      </c>
      <c r="U1753" s="111">
        <v>1</v>
      </c>
      <c r="V1753" s="110">
        <v>0.10982344612903529</v>
      </c>
      <c r="W1753" s="110">
        <v>0.55781249999999993</v>
      </c>
      <c r="X1753" s="110">
        <v>0.52700000000000002</v>
      </c>
      <c r="Y1753" s="110">
        <f t="shared" si="380"/>
        <v>0.52700000000000002</v>
      </c>
      <c r="Z1753" s="2" t="s">
        <v>532</v>
      </c>
      <c r="AA1753" s="2" t="s">
        <v>532</v>
      </c>
      <c r="AB1753" s="2" t="s">
        <v>532</v>
      </c>
      <c r="AC1753" s="110">
        <v>0.52700000000000002</v>
      </c>
      <c r="AD1753" s="44">
        <f t="shared" si="381"/>
        <v>0</v>
      </c>
      <c r="AE1753" s="44">
        <f t="shared" si="382"/>
        <v>0</v>
      </c>
      <c r="AF1753" s="44">
        <f t="shared" si="383"/>
        <v>0</v>
      </c>
      <c r="AG1753" s="44">
        <f t="shared" si="384"/>
        <v>276.50184888000001</v>
      </c>
      <c r="AH1753" s="44">
        <f t="shared" si="385"/>
        <v>276.50184888000001</v>
      </c>
      <c r="AI1753" s="44">
        <v>25.573888888999999</v>
      </c>
      <c r="AJ1753" s="111">
        <v>42.287896842516076</v>
      </c>
      <c r="AK1753" s="2">
        <f t="shared" si="386"/>
        <v>5989</v>
      </c>
    </row>
    <row r="1754" spans="1:37">
      <c r="A1754" s="2">
        <v>319</v>
      </c>
      <c r="B1754" s="2" t="s">
        <v>367</v>
      </c>
      <c r="C1754" s="2" t="s">
        <v>14</v>
      </c>
      <c r="D1754" s="2" t="s">
        <v>433</v>
      </c>
      <c r="E1754" s="2" t="s">
        <v>767</v>
      </c>
      <c r="F1754" s="2" t="s">
        <v>361</v>
      </c>
      <c r="G1754" s="2" t="s">
        <v>1073</v>
      </c>
      <c r="I1754" s="2">
        <v>426612</v>
      </c>
      <c r="J1754" s="194">
        <v>0</v>
      </c>
      <c r="K1754" s="110">
        <v>1.8577643084399835E-4</v>
      </c>
      <c r="L1754" s="44">
        <f t="shared" si="376"/>
        <v>0</v>
      </c>
      <c r="M1754" s="44">
        <f t="shared" si="377"/>
        <v>0</v>
      </c>
      <c r="N1754" s="44">
        <f t="shared" si="378"/>
        <v>0</v>
      </c>
      <c r="O1754" s="44">
        <f t="shared" si="379"/>
        <v>0</v>
      </c>
      <c r="P1754" s="2">
        <v>4724720</v>
      </c>
      <c r="Q1754" s="111">
        <v>0.38719731040348065</v>
      </c>
      <c r="R1754" s="111">
        <v>0</v>
      </c>
      <c r="S1754" s="111">
        <v>0</v>
      </c>
      <c r="T1754" s="111">
        <v>0</v>
      </c>
      <c r="U1754" s="111">
        <v>1</v>
      </c>
      <c r="V1754" s="110">
        <v>1.8577643084399835E-4</v>
      </c>
      <c r="W1754" s="110">
        <v>0.55781249999999993</v>
      </c>
      <c r="X1754" s="110">
        <v>0.52700000000000002</v>
      </c>
      <c r="Y1754" s="110">
        <f t="shared" si="380"/>
        <v>0.52700000000000002</v>
      </c>
      <c r="Z1754" s="2" t="s">
        <v>532</v>
      </c>
      <c r="AA1754" s="2" t="s">
        <v>532</v>
      </c>
      <c r="AB1754" s="2" t="s">
        <v>532</v>
      </c>
      <c r="AC1754" s="110">
        <v>0.52700000000000002</v>
      </c>
      <c r="AD1754" s="44">
        <f t="shared" si="381"/>
        <v>0</v>
      </c>
      <c r="AE1754" s="44">
        <f t="shared" si="382"/>
        <v>0</v>
      </c>
      <c r="AF1754" s="44">
        <f t="shared" si="383"/>
        <v>0</v>
      </c>
      <c r="AG1754" s="44">
        <f t="shared" si="384"/>
        <v>0</v>
      </c>
      <c r="AH1754" s="44">
        <f t="shared" si="385"/>
        <v>0</v>
      </c>
      <c r="AI1754" s="44">
        <v>25.573888888999999</v>
      </c>
      <c r="AJ1754" s="111">
        <v>7.1533855658394041E-2</v>
      </c>
      <c r="AK1754" s="2">
        <f t="shared" si="386"/>
        <v>0</v>
      </c>
    </row>
    <row r="1755" spans="1:37">
      <c r="A1755" s="2">
        <v>319</v>
      </c>
      <c r="B1755" s="2" t="s">
        <v>367</v>
      </c>
      <c r="C1755" s="2" t="s">
        <v>14</v>
      </c>
      <c r="D1755" s="2" t="s">
        <v>433</v>
      </c>
      <c r="E1755" s="2" t="s">
        <v>767</v>
      </c>
      <c r="F1755" s="2" t="s">
        <v>361</v>
      </c>
      <c r="G1755" s="2" t="s">
        <v>718</v>
      </c>
      <c r="I1755" s="2">
        <v>426612</v>
      </c>
      <c r="J1755" s="194">
        <v>1026</v>
      </c>
      <c r="K1755" s="110">
        <v>2.7834553478284755E-4</v>
      </c>
      <c r="L1755" s="44">
        <f t="shared" si="376"/>
        <v>0</v>
      </c>
      <c r="M1755" s="44">
        <f t="shared" si="377"/>
        <v>0</v>
      </c>
      <c r="N1755" s="44">
        <f t="shared" si="378"/>
        <v>0</v>
      </c>
      <c r="O1755" s="44">
        <f t="shared" si="379"/>
        <v>5.13</v>
      </c>
      <c r="P1755" s="2">
        <v>4724720</v>
      </c>
      <c r="Q1755" s="111">
        <v>0.58013086989080132</v>
      </c>
      <c r="R1755" s="111">
        <v>0</v>
      </c>
      <c r="S1755" s="111">
        <v>0</v>
      </c>
      <c r="T1755" s="111">
        <v>0</v>
      </c>
      <c r="U1755" s="111">
        <v>1</v>
      </c>
      <c r="V1755" s="110">
        <v>2.7834553478284755E-4</v>
      </c>
      <c r="W1755" s="110">
        <v>0.55781249999999993</v>
      </c>
      <c r="X1755" s="110">
        <v>0.52700000000000002</v>
      </c>
      <c r="Y1755" s="110">
        <f t="shared" si="380"/>
        <v>0.52700000000000002</v>
      </c>
      <c r="Z1755" s="2" t="s">
        <v>532</v>
      </c>
      <c r="AA1755" s="2" t="s">
        <v>532</v>
      </c>
      <c r="AB1755" s="2" t="s">
        <v>532</v>
      </c>
      <c r="AC1755" s="110">
        <v>0.52700000000000002</v>
      </c>
      <c r="AD1755" s="44">
        <f t="shared" si="381"/>
        <v>0</v>
      </c>
      <c r="AE1755" s="44">
        <f t="shared" si="382"/>
        <v>0</v>
      </c>
      <c r="AF1755" s="44">
        <f t="shared" si="383"/>
        <v>0</v>
      </c>
      <c r="AG1755" s="44">
        <f t="shared" si="384"/>
        <v>23.682747600000003</v>
      </c>
      <c r="AH1755" s="44">
        <f t="shared" si="385"/>
        <v>23.682747600000003</v>
      </c>
      <c r="AI1755" s="44">
        <v>25.573888888999999</v>
      </c>
      <c r="AJ1755" s="111">
        <v>0.10717790851001249</v>
      </c>
      <c r="AK1755" s="2">
        <f t="shared" si="386"/>
        <v>513</v>
      </c>
    </row>
    <row r="1756" spans="1:37">
      <c r="A1756" s="2">
        <v>319</v>
      </c>
      <c r="B1756" s="2" t="s">
        <v>367</v>
      </c>
      <c r="C1756" s="2" t="s">
        <v>14</v>
      </c>
      <c r="D1756" s="2" t="s">
        <v>433</v>
      </c>
      <c r="E1756" s="2" t="s">
        <v>767</v>
      </c>
      <c r="F1756" s="2" t="s">
        <v>361</v>
      </c>
      <c r="G1756" s="2" t="s">
        <v>1077</v>
      </c>
      <c r="I1756" s="2">
        <v>426612</v>
      </c>
      <c r="J1756" s="194">
        <v>118487</v>
      </c>
      <c r="K1756" s="110">
        <v>2.7834553478284755E-4</v>
      </c>
      <c r="L1756" s="44">
        <f t="shared" si="376"/>
        <v>0</v>
      </c>
      <c r="M1756" s="44">
        <f t="shared" si="377"/>
        <v>0</v>
      </c>
      <c r="N1756" s="44">
        <f t="shared" si="378"/>
        <v>0</v>
      </c>
      <c r="O1756" s="44">
        <f t="shared" si="379"/>
        <v>592.43499999999995</v>
      </c>
      <c r="P1756" s="2">
        <v>4724720</v>
      </c>
      <c r="Q1756" s="111">
        <v>0.58013086989080132</v>
      </c>
      <c r="R1756" s="111">
        <v>0</v>
      </c>
      <c r="S1756" s="111">
        <v>0</v>
      </c>
      <c r="T1756" s="111">
        <v>0</v>
      </c>
      <c r="U1756" s="111">
        <v>1</v>
      </c>
      <c r="V1756" s="110">
        <v>2.7834553478284755E-4</v>
      </c>
      <c r="W1756" s="110">
        <v>0.55781249999999993</v>
      </c>
      <c r="X1756" s="110">
        <v>0.52700000000000002</v>
      </c>
      <c r="Y1756" s="110">
        <f t="shared" si="380"/>
        <v>0.52700000000000002</v>
      </c>
      <c r="Z1756" s="2" t="s">
        <v>532</v>
      </c>
      <c r="AA1756" s="2" t="s">
        <v>532</v>
      </c>
      <c r="AB1756" s="2" t="s">
        <v>532</v>
      </c>
      <c r="AC1756" s="110">
        <v>0.52700000000000002</v>
      </c>
      <c r="AD1756" s="44">
        <f t="shared" si="381"/>
        <v>0</v>
      </c>
      <c r="AE1756" s="44">
        <f t="shared" si="382"/>
        <v>0</v>
      </c>
      <c r="AF1756" s="44">
        <f t="shared" si="383"/>
        <v>0</v>
      </c>
      <c r="AG1756" s="44">
        <f t="shared" si="384"/>
        <v>2734.9880261999997</v>
      </c>
      <c r="AH1756" s="44">
        <f t="shared" si="385"/>
        <v>2734.9880261999997</v>
      </c>
      <c r="AI1756" s="44">
        <v>25.573888888999999</v>
      </c>
      <c r="AJ1756" s="111">
        <v>0.10717790851001249</v>
      </c>
      <c r="AK1756" s="2">
        <f t="shared" si="386"/>
        <v>59244</v>
      </c>
    </row>
    <row r="1757" spans="1:37">
      <c r="A1757" s="2">
        <v>319</v>
      </c>
      <c r="B1757" s="2" t="s">
        <v>367</v>
      </c>
      <c r="C1757" s="2" t="s">
        <v>14</v>
      </c>
      <c r="D1757" s="2" t="s">
        <v>433</v>
      </c>
      <c r="E1757" s="2" t="s">
        <v>767</v>
      </c>
      <c r="F1757" s="2" t="s">
        <v>361</v>
      </c>
      <c r="G1757" s="2" t="s">
        <v>1069</v>
      </c>
      <c r="I1757" s="2">
        <v>426612</v>
      </c>
      <c r="J1757" s="194">
        <v>19611</v>
      </c>
      <c r="K1757" s="110">
        <v>0.10982344612903529</v>
      </c>
      <c r="L1757" s="44">
        <f t="shared" si="376"/>
        <v>0</v>
      </c>
      <c r="M1757" s="44">
        <f t="shared" si="377"/>
        <v>0</v>
      </c>
      <c r="N1757" s="44">
        <f t="shared" si="378"/>
        <v>0</v>
      </c>
      <c r="O1757" s="44">
        <f t="shared" si="379"/>
        <v>98.055000000000007</v>
      </c>
      <c r="P1757" s="2">
        <v>4724720</v>
      </c>
      <c r="Q1757" s="111">
        <v>228.89525203609949</v>
      </c>
      <c r="R1757" s="111">
        <v>0</v>
      </c>
      <c r="S1757" s="111">
        <v>0</v>
      </c>
      <c r="T1757" s="111">
        <v>0</v>
      </c>
      <c r="U1757" s="111">
        <v>1</v>
      </c>
      <c r="V1757" s="110">
        <v>0.10982344612903529</v>
      </c>
      <c r="W1757" s="110">
        <v>0.55781249999999993</v>
      </c>
      <c r="X1757" s="110">
        <v>0.52700000000000002</v>
      </c>
      <c r="Y1757" s="110">
        <f t="shared" si="380"/>
        <v>0.52700000000000002</v>
      </c>
      <c r="Z1757" s="2" t="s">
        <v>532</v>
      </c>
      <c r="AA1757" s="2" t="s">
        <v>532</v>
      </c>
      <c r="AB1757" s="2" t="s">
        <v>532</v>
      </c>
      <c r="AC1757" s="110">
        <v>0.52700000000000002</v>
      </c>
      <c r="AD1757" s="44">
        <f t="shared" si="381"/>
        <v>0</v>
      </c>
      <c r="AE1757" s="44">
        <f t="shared" si="382"/>
        <v>0</v>
      </c>
      <c r="AF1757" s="44">
        <f t="shared" si="383"/>
        <v>0</v>
      </c>
      <c r="AG1757" s="44">
        <f t="shared" si="384"/>
        <v>452.67286860000007</v>
      </c>
      <c r="AH1757" s="44">
        <f t="shared" si="385"/>
        <v>452.67286860000007</v>
      </c>
      <c r="AI1757" s="44">
        <v>25.573888888999999</v>
      </c>
      <c r="AJ1757" s="111">
        <v>42.287896842516076</v>
      </c>
      <c r="AK1757" s="2">
        <f t="shared" si="386"/>
        <v>9806</v>
      </c>
    </row>
    <row r="1758" spans="1:37">
      <c r="A1758" s="2">
        <v>334</v>
      </c>
      <c r="B1758" s="2" t="s">
        <v>380</v>
      </c>
      <c r="C1758" s="2" t="s">
        <v>13</v>
      </c>
      <c r="D1758" s="2" t="s">
        <v>435</v>
      </c>
      <c r="E1758" s="2" t="s">
        <v>767</v>
      </c>
      <c r="F1758" s="2" t="s">
        <v>361</v>
      </c>
      <c r="G1758" s="2" t="s">
        <v>1074</v>
      </c>
      <c r="I1758" s="2">
        <v>537044</v>
      </c>
      <c r="J1758" s="194">
        <v>16976.8</v>
      </c>
      <c r="K1758" s="110">
        <v>1.2350342752116504E-3</v>
      </c>
      <c r="L1758" s="44">
        <f t="shared" si="376"/>
        <v>0</v>
      </c>
      <c r="M1758" s="44">
        <f t="shared" si="377"/>
        <v>10.167922972864</v>
      </c>
      <c r="N1758" s="44">
        <f t="shared" si="378"/>
        <v>27.235508023659996</v>
      </c>
      <c r="O1758" s="44">
        <f t="shared" si="379"/>
        <v>47.480569003475992</v>
      </c>
      <c r="P1758" s="2">
        <v>60665551</v>
      </c>
      <c r="Q1758" s="111">
        <v>0</v>
      </c>
      <c r="R1758" s="111">
        <v>0</v>
      </c>
      <c r="S1758" s="111">
        <v>0.11978609599999999</v>
      </c>
      <c r="T1758" s="111">
        <v>0.32085561499999998</v>
      </c>
      <c r="U1758" s="111">
        <v>0.55935828899999995</v>
      </c>
      <c r="V1758" s="110">
        <v>1.2350342752116504E-3</v>
      </c>
      <c r="W1758" s="110">
        <v>0.34</v>
      </c>
      <c r="X1758" s="110">
        <v>0.267021112</v>
      </c>
      <c r="Y1758" s="110">
        <f t="shared" si="380"/>
        <v>0.25599826206012499</v>
      </c>
      <c r="Z1758" s="2" t="s">
        <v>532</v>
      </c>
      <c r="AA1758" s="2">
        <v>0.17499999999999999</v>
      </c>
      <c r="AB1758" s="2">
        <v>0.22500000000000001</v>
      </c>
      <c r="AC1758" s="110">
        <v>0.29112500000000002</v>
      </c>
      <c r="AD1758" s="44">
        <f t="shared" si="381"/>
        <v>0</v>
      </c>
      <c r="AE1758" s="44">
        <f t="shared" si="382"/>
        <v>15.587425917400511</v>
      </c>
      <c r="AF1758" s="44">
        <f t="shared" si="383"/>
        <v>53.681186314633848</v>
      </c>
      <c r="AG1758" s="44">
        <f t="shared" si="384"/>
        <v>121.08755850395968</v>
      </c>
      <c r="AH1758" s="44">
        <f t="shared" si="385"/>
        <v>174.76874481859352</v>
      </c>
      <c r="AI1758" s="44">
        <v>286.02694444399998</v>
      </c>
      <c r="AJ1758" s="111">
        <v>0</v>
      </c>
      <c r="AK1758" s="2">
        <f t="shared" si="386"/>
        <v>7472</v>
      </c>
    </row>
    <row r="1759" spans="1:37">
      <c r="A1759" s="2">
        <v>334</v>
      </c>
      <c r="B1759" s="2" t="s">
        <v>380</v>
      </c>
      <c r="C1759" s="2" t="s">
        <v>13</v>
      </c>
      <c r="D1759" s="2" t="s">
        <v>435</v>
      </c>
      <c r="E1759" s="2" t="s">
        <v>767</v>
      </c>
      <c r="F1759" s="2" t="s">
        <v>361</v>
      </c>
      <c r="G1759" s="2" t="s">
        <v>1075</v>
      </c>
      <c r="I1759" s="2">
        <v>537044</v>
      </c>
      <c r="J1759" s="194">
        <v>11224</v>
      </c>
      <c r="K1759" s="110">
        <v>1.0347983641996457E-3</v>
      </c>
      <c r="L1759" s="44">
        <f t="shared" si="376"/>
        <v>0</v>
      </c>
      <c r="M1759" s="44">
        <f t="shared" si="377"/>
        <v>6.7223957075199996</v>
      </c>
      <c r="N1759" s="44">
        <f t="shared" si="378"/>
        <v>18.006417113799998</v>
      </c>
      <c r="O1759" s="44">
        <f t="shared" si="379"/>
        <v>31.391187178679996</v>
      </c>
      <c r="P1759" s="2">
        <v>60665551</v>
      </c>
      <c r="Q1759" s="111">
        <v>0</v>
      </c>
      <c r="R1759" s="111">
        <v>0</v>
      </c>
      <c r="S1759" s="111">
        <v>0.11978609599999999</v>
      </c>
      <c r="T1759" s="111">
        <v>0.32085561499999998</v>
      </c>
      <c r="U1759" s="111">
        <v>0.55935828899999995</v>
      </c>
      <c r="V1759" s="110">
        <v>1.0347983641996457E-3</v>
      </c>
      <c r="W1759" s="110">
        <v>0.34</v>
      </c>
      <c r="X1759" s="110">
        <v>0.267021112</v>
      </c>
      <c r="Y1759" s="110">
        <f t="shared" si="380"/>
        <v>0.25599826206012499</v>
      </c>
      <c r="Z1759" s="2" t="s">
        <v>532</v>
      </c>
      <c r="AA1759" s="2">
        <v>0.17499999999999999</v>
      </c>
      <c r="AB1759" s="2">
        <v>0.22500000000000001</v>
      </c>
      <c r="AC1759" s="110">
        <v>0.29112500000000002</v>
      </c>
      <c r="AD1759" s="44">
        <f t="shared" si="381"/>
        <v>0</v>
      </c>
      <c r="AE1759" s="44">
        <f t="shared" si="382"/>
        <v>10.30543261962816</v>
      </c>
      <c r="AF1759" s="44">
        <f t="shared" si="383"/>
        <v>35.4906481312998</v>
      </c>
      <c r="AG1759" s="44">
        <f t="shared" si="384"/>
        <v>80.055532058364562</v>
      </c>
      <c r="AH1759" s="44">
        <f t="shared" si="385"/>
        <v>115.54618018966437</v>
      </c>
      <c r="AI1759" s="44">
        <v>286.02694444399998</v>
      </c>
      <c r="AJ1759" s="111">
        <v>0</v>
      </c>
      <c r="AK1759" s="2">
        <f t="shared" si="386"/>
        <v>4940</v>
      </c>
    </row>
    <row r="1760" spans="1:37">
      <c r="A1760" s="2">
        <v>334</v>
      </c>
      <c r="B1760" s="2" t="s">
        <v>380</v>
      </c>
      <c r="C1760" s="2" t="s">
        <v>13</v>
      </c>
      <c r="D1760" s="2" t="s">
        <v>435</v>
      </c>
      <c r="E1760" s="2" t="s">
        <v>767</v>
      </c>
      <c r="F1760" s="2" t="s">
        <v>361</v>
      </c>
      <c r="G1760" s="2" t="s">
        <v>1076</v>
      </c>
      <c r="I1760" s="2">
        <v>537044</v>
      </c>
      <c r="J1760" s="194">
        <v>14090.599999999999</v>
      </c>
      <c r="K1760" s="110">
        <v>9.4796701946209247E-2</v>
      </c>
      <c r="L1760" s="44">
        <f t="shared" si="376"/>
        <v>0</v>
      </c>
      <c r="M1760" s="44">
        <f t="shared" si="377"/>
        <v>8.4392898214879981</v>
      </c>
      <c r="N1760" s="44">
        <f t="shared" si="378"/>
        <v>22.605240643594996</v>
      </c>
      <c r="O1760" s="44">
        <f t="shared" si="379"/>
        <v>39.408469534916989</v>
      </c>
      <c r="P1760" s="2">
        <v>60665551</v>
      </c>
      <c r="Q1760" s="111">
        <v>8.845964294342517</v>
      </c>
      <c r="R1760" s="111">
        <v>0</v>
      </c>
      <c r="S1760" s="111">
        <v>0.11978609599999999</v>
      </c>
      <c r="T1760" s="111">
        <v>0.32085561499999998</v>
      </c>
      <c r="U1760" s="111">
        <v>0.55935828899999995</v>
      </c>
      <c r="V1760" s="110">
        <v>9.4796701946209247E-2</v>
      </c>
      <c r="W1760" s="110">
        <v>0.34</v>
      </c>
      <c r="X1760" s="110">
        <v>0.267021112</v>
      </c>
      <c r="Y1760" s="110">
        <f t="shared" si="380"/>
        <v>0.25599826206012499</v>
      </c>
      <c r="Z1760" s="2" t="s">
        <v>532</v>
      </c>
      <c r="AA1760" s="2">
        <v>0.17499999999999999</v>
      </c>
      <c r="AB1760" s="2">
        <v>0.22500000000000001</v>
      </c>
      <c r="AC1760" s="110">
        <v>0.29112500000000002</v>
      </c>
      <c r="AD1760" s="44">
        <f t="shared" si="381"/>
        <v>0</v>
      </c>
      <c r="AE1760" s="44">
        <f t="shared" si="382"/>
        <v>12.937431296341101</v>
      </c>
      <c r="AF1760" s="44">
        <f t="shared" si="383"/>
        <v>44.554929308525743</v>
      </c>
      <c r="AG1760" s="44">
        <f t="shared" si="384"/>
        <v>100.50164647376974</v>
      </c>
      <c r="AH1760" s="44">
        <f t="shared" si="385"/>
        <v>145.05657578229548</v>
      </c>
      <c r="AI1760" s="44">
        <v>286.02694444399998</v>
      </c>
      <c r="AJ1760" s="111">
        <v>1.8762054011582203</v>
      </c>
      <c r="AK1760" s="2">
        <f t="shared" si="386"/>
        <v>6201</v>
      </c>
    </row>
    <row r="1761" spans="1:37">
      <c r="A1761" s="2">
        <v>334</v>
      </c>
      <c r="B1761" s="2" t="s">
        <v>380</v>
      </c>
      <c r="C1761" s="2" t="s">
        <v>13</v>
      </c>
      <c r="D1761" s="2" t="s">
        <v>435</v>
      </c>
      <c r="E1761" s="2" t="s">
        <v>767</v>
      </c>
      <c r="F1761" s="2" t="s">
        <v>361</v>
      </c>
      <c r="G1761" s="2" t="s">
        <v>1073</v>
      </c>
      <c r="I1761" s="2">
        <v>537044</v>
      </c>
      <c r="J1761" s="194">
        <v>639</v>
      </c>
      <c r="K1761" s="110">
        <v>1.2350342752116504E-3</v>
      </c>
      <c r="L1761" s="44">
        <f t="shared" si="376"/>
        <v>0</v>
      </c>
      <c r="M1761" s="44">
        <f t="shared" si="377"/>
        <v>0.38271657671999998</v>
      </c>
      <c r="N1761" s="44">
        <f t="shared" si="378"/>
        <v>1.0251336899250001</v>
      </c>
      <c r="O1761" s="44">
        <f t="shared" si="379"/>
        <v>1.7871497333549999</v>
      </c>
      <c r="P1761" s="2">
        <v>60665551</v>
      </c>
      <c r="Q1761" s="111">
        <v>0</v>
      </c>
      <c r="R1761" s="111">
        <v>0</v>
      </c>
      <c r="S1761" s="111">
        <v>0.11978609599999999</v>
      </c>
      <c r="T1761" s="111">
        <v>0.32085561499999998</v>
      </c>
      <c r="U1761" s="111">
        <v>0.55935828899999995</v>
      </c>
      <c r="V1761" s="110">
        <v>1.2350342752116504E-3</v>
      </c>
      <c r="W1761" s="110">
        <v>0.34</v>
      </c>
      <c r="X1761" s="110">
        <v>0.267021112</v>
      </c>
      <c r="Y1761" s="110">
        <f t="shared" si="380"/>
        <v>0.25599826206012499</v>
      </c>
      <c r="Z1761" s="2" t="s">
        <v>532</v>
      </c>
      <c r="AA1761" s="2">
        <v>0.17499999999999999</v>
      </c>
      <c r="AB1761" s="2">
        <v>0.22500000000000001</v>
      </c>
      <c r="AC1761" s="110">
        <v>0.29112500000000002</v>
      </c>
      <c r="AD1761" s="44">
        <f t="shared" si="381"/>
        <v>0</v>
      </c>
      <c r="AE1761" s="44">
        <f t="shared" si="382"/>
        <v>0.58670451211175989</v>
      </c>
      <c r="AF1761" s="44">
        <f t="shared" si="383"/>
        <v>2.0205385028421752</v>
      </c>
      <c r="AG1761" s="44">
        <f t="shared" si="384"/>
        <v>4.5576875432372566</v>
      </c>
      <c r="AH1761" s="44">
        <f t="shared" si="385"/>
        <v>6.5782260460794317</v>
      </c>
      <c r="AI1761" s="44">
        <v>286.02694444399998</v>
      </c>
      <c r="AJ1761" s="111">
        <v>0</v>
      </c>
      <c r="AK1761" s="2">
        <f t="shared" si="386"/>
        <v>281</v>
      </c>
    </row>
    <row r="1762" spans="1:37">
      <c r="A1762" s="2">
        <v>334</v>
      </c>
      <c r="B1762" s="2" t="s">
        <v>380</v>
      </c>
      <c r="C1762" s="2" t="s">
        <v>13</v>
      </c>
      <c r="D1762" s="2" t="s">
        <v>435</v>
      </c>
      <c r="E1762" s="2" t="s">
        <v>767</v>
      </c>
      <c r="F1762" s="2" t="s">
        <v>361</v>
      </c>
      <c r="G1762" s="2" t="s">
        <v>718</v>
      </c>
      <c r="I1762" s="2">
        <v>537044</v>
      </c>
      <c r="J1762" s="194">
        <v>4224</v>
      </c>
      <c r="K1762" s="110">
        <v>1.0347983641996457E-3</v>
      </c>
      <c r="L1762" s="44">
        <f t="shared" si="376"/>
        <v>0</v>
      </c>
      <c r="M1762" s="44">
        <f t="shared" si="377"/>
        <v>2.5298823475199996</v>
      </c>
      <c r="N1762" s="44">
        <f t="shared" si="378"/>
        <v>6.7764705887999988</v>
      </c>
      <c r="O1762" s="44">
        <f t="shared" si="379"/>
        <v>11.813647063679998</v>
      </c>
      <c r="P1762" s="2">
        <v>60665551</v>
      </c>
      <c r="Q1762" s="111">
        <v>0</v>
      </c>
      <c r="R1762" s="111">
        <v>0</v>
      </c>
      <c r="S1762" s="111">
        <v>0.11978609599999999</v>
      </c>
      <c r="T1762" s="111">
        <v>0.32085561499999998</v>
      </c>
      <c r="U1762" s="111">
        <v>0.55935828899999995</v>
      </c>
      <c r="V1762" s="110">
        <v>1.0347983641996457E-3</v>
      </c>
      <c r="W1762" s="110">
        <v>0.34</v>
      </c>
      <c r="X1762" s="110">
        <v>0.267021112</v>
      </c>
      <c r="Y1762" s="110">
        <f t="shared" si="380"/>
        <v>0.25599826206012499</v>
      </c>
      <c r="Z1762" s="2" t="s">
        <v>532</v>
      </c>
      <c r="AA1762" s="2">
        <v>0.17499999999999999</v>
      </c>
      <c r="AB1762" s="2">
        <v>0.22500000000000001</v>
      </c>
      <c r="AC1762" s="110">
        <v>0.29112500000000002</v>
      </c>
      <c r="AD1762" s="44">
        <f t="shared" si="381"/>
        <v>0</v>
      </c>
      <c r="AE1762" s="44">
        <f t="shared" si="382"/>
        <v>3.878309638748159</v>
      </c>
      <c r="AF1762" s="44">
        <f t="shared" si="383"/>
        <v>13.356423530524797</v>
      </c>
      <c r="AG1762" s="44">
        <f t="shared" si="384"/>
        <v>30.127812492385239</v>
      </c>
      <c r="AH1762" s="44">
        <f t="shared" si="385"/>
        <v>43.484236022910039</v>
      </c>
      <c r="AI1762" s="44">
        <v>286.02694444399998</v>
      </c>
      <c r="AJ1762" s="111">
        <v>0</v>
      </c>
      <c r="AK1762" s="2">
        <f t="shared" si="386"/>
        <v>1859</v>
      </c>
    </row>
    <row r="1763" spans="1:37">
      <c r="A1763" s="2">
        <v>334</v>
      </c>
      <c r="B1763" s="2" t="s">
        <v>380</v>
      </c>
      <c r="C1763" s="2" t="s">
        <v>13</v>
      </c>
      <c r="D1763" s="2" t="s">
        <v>435</v>
      </c>
      <c r="E1763" s="2" t="s">
        <v>767</v>
      </c>
      <c r="F1763" s="2" t="s">
        <v>361</v>
      </c>
      <c r="G1763" s="2" t="s">
        <v>1077</v>
      </c>
      <c r="I1763" s="2">
        <v>537044</v>
      </c>
      <c r="J1763" s="194">
        <v>65812</v>
      </c>
      <c r="K1763" s="110">
        <v>1.0347983641996457E-3</v>
      </c>
      <c r="L1763" s="44">
        <f t="shared" si="376"/>
        <v>0</v>
      </c>
      <c r="M1763" s="44">
        <f t="shared" si="377"/>
        <v>39.416812749759998</v>
      </c>
      <c r="N1763" s="44">
        <f t="shared" si="378"/>
        <v>105.5807486719</v>
      </c>
      <c r="O1763" s="44">
        <f t="shared" si="379"/>
        <v>184.06243857833996</v>
      </c>
      <c r="P1763" s="2">
        <v>60665551</v>
      </c>
      <c r="Q1763" s="111">
        <v>0</v>
      </c>
      <c r="R1763" s="111">
        <v>0</v>
      </c>
      <c r="S1763" s="111">
        <v>0.11978609599999999</v>
      </c>
      <c r="T1763" s="111">
        <v>0.32085561499999998</v>
      </c>
      <c r="U1763" s="111">
        <v>0.55935828899999995</v>
      </c>
      <c r="V1763" s="110">
        <v>1.0347983641996457E-3</v>
      </c>
      <c r="W1763" s="110">
        <v>0.34</v>
      </c>
      <c r="X1763" s="110">
        <v>0.267021112</v>
      </c>
      <c r="Y1763" s="110">
        <f t="shared" si="380"/>
        <v>0.25599826206012499</v>
      </c>
      <c r="Z1763" s="2" t="s">
        <v>532</v>
      </c>
      <c r="AA1763" s="2">
        <v>0.17499999999999999</v>
      </c>
      <c r="AB1763" s="2">
        <v>0.22500000000000001</v>
      </c>
      <c r="AC1763" s="110">
        <v>0.29112500000000002</v>
      </c>
      <c r="AD1763" s="44">
        <f t="shared" si="381"/>
        <v>0</v>
      </c>
      <c r="AE1763" s="44">
        <f t="shared" si="382"/>
        <v>60.425973945382076</v>
      </c>
      <c r="AF1763" s="44">
        <f t="shared" si="383"/>
        <v>208.09965563231489</v>
      </c>
      <c r="AG1763" s="44">
        <f t="shared" si="384"/>
        <v>469.40615429660443</v>
      </c>
      <c r="AH1763" s="44">
        <f t="shared" si="385"/>
        <v>677.50580992891935</v>
      </c>
      <c r="AI1763" s="44">
        <v>286.02694444399998</v>
      </c>
      <c r="AJ1763" s="111">
        <v>0</v>
      </c>
      <c r="AK1763" s="2">
        <f t="shared" si="386"/>
        <v>28964</v>
      </c>
    </row>
    <row r="1764" spans="1:37">
      <c r="A1764" s="2">
        <v>334</v>
      </c>
      <c r="B1764" s="2" t="s">
        <v>380</v>
      </c>
      <c r="C1764" s="2" t="s">
        <v>13</v>
      </c>
      <c r="D1764" s="2" t="s">
        <v>435</v>
      </c>
      <c r="E1764" s="2" t="s">
        <v>767</v>
      </c>
      <c r="F1764" s="2" t="s">
        <v>361</v>
      </c>
      <c r="G1764" s="2" t="s">
        <v>1069</v>
      </c>
      <c r="I1764" s="2">
        <v>537044</v>
      </c>
      <c r="J1764" s="194">
        <v>4974</v>
      </c>
      <c r="K1764" s="110">
        <v>9.4796701946209247E-2</v>
      </c>
      <c r="L1764" s="44">
        <f t="shared" si="376"/>
        <v>0</v>
      </c>
      <c r="M1764" s="44">
        <f t="shared" si="377"/>
        <v>2.97908020752</v>
      </c>
      <c r="N1764" s="44">
        <f t="shared" si="378"/>
        <v>7.9796791450499995</v>
      </c>
      <c r="O1764" s="44">
        <f t="shared" si="379"/>
        <v>13.911240647430001</v>
      </c>
      <c r="P1764" s="2">
        <v>60665551</v>
      </c>
      <c r="Q1764" s="111">
        <v>8.845964294342517</v>
      </c>
      <c r="R1764" s="111">
        <v>0</v>
      </c>
      <c r="S1764" s="111">
        <v>0.11978609599999999</v>
      </c>
      <c r="T1764" s="111">
        <v>0.32085561499999998</v>
      </c>
      <c r="U1764" s="111">
        <v>0.55935828899999995</v>
      </c>
      <c r="V1764" s="110">
        <v>9.4796701946209247E-2</v>
      </c>
      <c r="W1764" s="110">
        <v>0.34</v>
      </c>
      <c r="X1764" s="110">
        <v>0.267021112</v>
      </c>
      <c r="Y1764" s="110">
        <f t="shared" si="380"/>
        <v>0.25599826206012499</v>
      </c>
      <c r="Z1764" s="2" t="s">
        <v>532</v>
      </c>
      <c r="AA1764" s="2">
        <v>0.17499999999999999</v>
      </c>
      <c r="AB1764" s="2">
        <v>0.22500000000000001</v>
      </c>
      <c r="AC1764" s="110">
        <v>0.29112500000000002</v>
      </c>
      <c r="AD1764" s="44">
        <f t="shared" si="381"/>
        <v>0</v>
      </c>
      <c r="AE1764" s="44">
        <f t="shared" si="382"/>
        <v>4.5669299581281599</v>
      </c>
      <c r="AF1764" s="44">
        <f t="shared" si="383"/>
        <v>15.72794759489355</v>
      </c>
      <c r="AG1764" s="44">
        <f t="shared" si="384"/>
        <v>35.477211017311603</v>
      </c>
      <c r="AH1764" s="44">
        <f t="shared" si="385"/>
        <v>51.205158612205153</v>
      </c>
      <c r="AI1764" s="44">
        <v>286.02694444399998</v>
      </c>
      <c r="AJ1764" s="111">
        <v>1.8762054011582203</v>
      </c>
      <c r="AK1764" s="2">
        <f t="shared" si="386"/>
        <v>2189</v>
      </c>
    </row>
    <row r="1765" spans="1:37">
      <c r="A1765" s="2">
        <v>332</v>
      </c>
      <c r="B1765" s="2" t="s">
        <v>378</v>
      </c>
      <c r="C1765" s="2" t="s">
        <v>12</v>
      </c>
      <c r="D1765" s="2" t="s">
        <v>437</v>
      </c>
      <c r="E1765" s="2" t="s">
        <v>767</v>
      </c>
      <c r="F1765" s="2" t="s">
        <v>361</v>
      </c>
      <c r="G1765" s="2" t="s">
        <v>1074</v>
      </c>
      <c r="I1765" s="2">
        <v>28916</v>
      </c>
      <c r="J1765" s="194">
        <v>5113.6000000000004</v>
      </c>
      <c r="K1765" s="110">
        <v>4.3139921805536073E-2</v>
      </c>
      <c r="L1765" s="44">
        <f t="shared" si="376"/>
        <v>0</v>
      </c>
      <c r="M1765" s="44">
        <f t="shared" si="377"/>
        <v>0</v>
      </c>
      <c r="N1765" s="44">
        <f t="shared" si="378"/>
        <v>0</v>
      </c>
      <c r="O1765" s="44">
        <f t="shared" si="379"/>
        <v>25.568000000000001</v>
      </c>
      <c r="P1765" s="2">
        <v>1968957</v>
      </c>
      <c r="Q1765" s="111">
        <v>12.884448209460146</v>
      </c>
      <c r="R1765" s="111">
        <v>0</v>
      </c>
      <c r="S1765" s="111">
        <v>0</v>
      </c>
      <c r="T1765" s="111">
        <v>0</v>
      </c>
      <c r="U1765" s="111">
        <v>1</v>
      </c>
      <c r="V1765" s="110">
        <v>4.3139921805536073E-2</v>
      </c>
      <c r="W1765" s="110">
        <v>0.4876875</v>
      </c>
      <c r="X1765" s="110">
        <v>0.46431250000000002</v>
      </c>
      <c r="Y1765" s="110">
        <f t="shared" si="380"/>
        <v>0.46431250000000002</v>
      </c>
      <c r="Z1765" s="2" t="s">
        <v>532</v>
      </c>
      <c r="AA1765" s="2" t="s">
        <v>532</v>
      </c>
      <c r="AB1765" s="2" t="s">
        <v>532</v>
      </c>
      <c r="AC1765" s="110">
        <v>0.46431250000000002</v>
      </c>
      <c r="AD1765" s="44">
        <f t="shared" si="381"/>
        <v>0</v>
      </c>
      <c r="AE1765" s="44">
        <f t="shared" si="382"/>
        <v>0</v>
      </c>
      <c r="AF1765" s="44">
        <f t="shared" si="383"/>
        <v>0</v>
      </c>
      <c r="AG1765" s="44">
        <f t="shared" si="384"/>
        <v>103.99470792000001</v>
      </c>
      <c r="AH1765" s="44">
        <f t="shared" si="385"/>
        <v>103.99470792000001</v>
      </c>
      <c r="AI1765" s="44">
        <v>6.4819444439999998</v>
      </c>
      <c r="AJ1765" s="111">
        <v>3.9137830804206786</v>
      </c>
      <c r="AK1765" s="2">
        <f t="shared" si="386"/>
        <v>2557</v>
      </c>
    </row>
    <row r="1766" spans="1:37">
      <c r="A1766" s="2">
        <v>332</v>
      </c>
      <c r="B1766" s="2" t="s">
        <v>378</v>
      </c>
      <c r="C1766" s="2" t="s">
        <v>12</v>
      </c>
      <c r="D1766" s="2" t="s">
        <v>437</v>
      </c>
      <c r="E1766" s="2" t="s">
        <v>767</v>
      </c>
      <c r="F1766" s="2" t="s">
        <v>361</v>
      </c>
      <c r="G1766" s="2" t="s">
        <v>1075</v>
      </c>
      <c r="I1766" s="2">
        <v>28916</v>
      </c>
      <c r="J1766" s="194">
        <v>3016.2</v>
      </c>
      <c r="K1766" s="110">
        <v>6.0401370212723723E-2</v>
      </c>
      <c r="L1766" s="44">
        <f t="shared" si="376"/>
        <v>0</v>
      </c>
      <c r="M1766" s="44">
        <f t="shared" si="377"/>
        <v>0</v>
      </c>
      <c r="N1766" s="44">
        <f t="shared" si="378"/>
        <v>0</v>
      </c>
      <c r="O1766" s="44">
        <f t="shared" si="379"/>
        <v>15.081</v>
      </c>
      <c r="P1766" s="2">
        <v>1968957</v>
      </c>
      <c r="Q1766" s="111">
        <v>18.039864091417932</v>
      </c>
      <c r="R1766" s="111">
        <v>0</v>
      </c>
      <c r="S1766" s="111">
        <v>0</v>
      </c>
      <c r="T1766" s="111">
        <v>0</v>
      </c>
      <c r="U1766" s="111">
        <v>1</v>
      </c>
      <c r="V1766" s="110">
        <v>6.0401370212723723E-2</v>
      </c>
      <c r="W1766" s="110">
        <v>0.4876875</v>
      </c>
      <c r="X1766" s="110">
        <v>0.46431250000000002</v>
      </c>
      <c r="Y1766" s="110">
        <f t="shared" si="380"/>
        <v>0.46431250000000002</v>
      </c>
      <c r="Z1766" s="2" t="s">
        <v>532</v>
      </c>
      <c r="AA1766" s="2" t="s">
        <v>532</v>
      </c>
      <c r="AB1766" s="2" t="s">
        <v>532</v>
      </c>
      <c r="AC1766" s="110">
        <v>0.46431250000000002</v>
      </c>
      <c r="AD1766" s="44">
        <f t="shared" si="381"/>
        <v>0</v>
      </c>
      <c r="AE1766" s="44">
        <f t="shared" si="382"/>
        <v>0</v>
      </c>
      <c r="AF1766" s="44">
        <f t="shared" si="383"/>
        <v>0</v>
      </c>
      <c r="AG1766" s="44">
        <f t="shared" si="384"/>
        <v>61.340120077500004</v>
      </c>
      <c r="AH1766" s="44">
        <f t="shared" si="385"/>
        <v>61.340120077500004</v>
      </c>
      <c r="AI1766" s="44">
        <v>6.4819444439999998</v>
      </c>
      <c r="AJ1766" s="111">
        <v>5.4797934460429909</v>
      </c>
      <c r="AK1766" s="2">
        <f t="shared" si="386"/>
        <v>1508</v>
      </c>
    </row>
    <row r="1767" spans="1:37">
      <c r="A1767" s="2">
        <v>332</v>
      </c>
      <c r="B1767" s="2" t="s">
        <v>378</v>
      </c>
      <c r="C1767" s="2" t="s">
        <v>12</v>
      </c>
      <c r="D1767" s="2" t="s">
        <v>437</v>
      </c>
      <c r="E1767" s="2" t="s">
        <v>767</v>
      </c>
      <c r="F1767" s="2" t="s">
        <v>361</v>
      </c>
      <c r="G1767" s="2" t="s">
        <v>1076</v>
      </c>
      <c r="I1767" s="2">
        <v>28916</v>
      </c>
      <c r="J1767" s="194">
        <v>11</v>
      </c>
      <c r="K1767" s="110">
        <v>0.54191451099737165</v>
      </c>
      <c r="L1767" s="44">
        <f t="shared" si="376"/>
        <v>0</v>
      </c>
      <c r="M1767" s="44">
        <f t="shared" si="377"/>
        <v>0</v>
      </c>
      <c r="N1767" s="44">
        <f t="shared" si="378"/>
        <v>0</v>
      </c>
      <c r="O1767" s="44">
        <f t="shared" si="379"/>
        <v>5.5E-2</v>
      </c>
      <c r="P1767" s="2">
        <v>1968957</v>
      </c>
      <c r="Q1767" s="111">
        <v>161.8516946408682</v>
      </c>
      <c r="R1767" s="111">
        <v>0</v>
      </c>
      <c r="S1767" s="111">
        <v>0</v>
      </c>
      <c r="T1767" s="111">
        <v>0</v>
      </c>
      <c r="U1767" s="111">
        <v>1</v>
      </c>
      <c r="V1767" s="110">
        <v>0.54191451099737165</v>
      </c>
      <c r="W1767" s="110">
        <v>0.4876875</v>
      </c>
      <c r="X1767" s="110">
        <v>0.46431250000000002</v>
      </c>
      <c r="Y1767" s="110">
        <f t="shared" si="380"/>
        <v>0.46431250000000002</v>
      </c>
      <c r="Z1767" s="2" t="s">
        <v>532</v>
      </c>
      <c r="AA1767" s="2" t="s">
        <v>532</v>
      </c>
      <c r="AB1767" s="2" t="s">
        <v>532</v>
      </c>
      <c r="AC1767" s="110">
        <v>0.46431250000000002</v>
      </c>
      <c r="AD1767" s="44">
        <f t="shared" si="381"/>
        <v>0</v>
      </c>
      <c r="AE1767" s="44">
        <f t="shared" si="382"/>
        <v>0</v>
      </c>
      <c r="AF1767" s="44">
        <f t="shared" si="383"/>
        <v>0</v>
      </c>
      <c r="AG1767" s="44">
        <f t="shared" si="384"/>
        <v>0.22370576250000002</v>
      </c>
      <c r="AH1767" s="44">
        <f t="shared" si="385"/>
        <v>0.22370576250000002</v>
      </c>
      <c r="AI1767" s="44">
        <v>6.4819444439999998</v>
      </c>
      <c r="AJ1767" s="111">
        <v>49.164109609113453</v>
      </c>
      <c r="AK1767" s="2">
        <f t="shared" si="386"/>
        <v>6</v>
      </c>
    </row>
    <row r="1768" spans="1:37">
      <c r="A1768" s="2">
        <v>332</v>
      </c>
      <c r="B1768" s="2" t="s">
        <v>378</v>
      </c>
      <c r="C1768" s="2" t="s">
        <v>12</v>
      </c>
      <c r="D1768" s="2" t="s">
        <v>437</v>
      </c>
      <c r="E1768" s="2" t="s">
        <v>767</v>
      </c>
      <c r="F1768" s="2" t="s">
        <v>361</v>
      </c>
      <c r="G1768" s="2" t="s">
        <v>1073</v>
      </c>
      <c r="I1768" s="2">
        <v>28916</v>
      </c>
      <c r="J1768" s="194">
        <v>810</v>
      </c>
      <c r="K1768" s="110">
        <v>4.3139921805536073E-2</v>
      </c>
      <c r="L1768" s="44">
        <f t="shared" si="376"/>
        <v>0</v>
      </c>
      <c r="M1768" s="44">
        <f t="shared" si="377"/>
        <v>0</v>
      </c>
      <c r="N1768" s="44">
        <f t="shared" si="378"/>
        <v>0</v>
      </c>
      <c r="O1768" s="44">
        <f t="shared" si="379"/>
        <v>4.05</v>
      </c>
      <c r="P1768" s="2">
        <v>1968957</v>
      </c>
      <c r="Q1768" s="111">
        <v>12.884448209460146</v>
      </c>
      <c r="R1768" s="111">
        <v>0</v>
      </c>
      <c r="S1768" s="111">
        <v>0</v>
      </c>
      <c r="T1768" s="111">
        <v>0</v>
      </c>
      <c r="U1768" s="111">
        <v>1</v>
      </c>
      <c r="V1768" s="110">
        <v>4.3139921805536073E-2</v>
      </c>
      <c r="W1768" s="110">
        <v>0.4876875</v>
      </c>
      <c r="X1768" s="110">
        <v>0.46431250000000002</v>
      </c>
      <c r="Y1768" s="110">
        <f t="shared" si="380"/>
        <v>0.46431250000000002</v>
      </c>
      <c r="Z1768" s="2" t="s">
        <v>532</v>
      </c>
      <c r="AA1768" s="2" t="s">
        <v>532</v>
      </c>
      <c r="AB1768" s="2" t="s">
        <v>532</v>
      </c>
      <c r="AC1768" s="110">
        <v>0.46431250000000002</v>
      </c>
      <c r="AD1768" s="44">
        <f t="shared" si="381"/>
        <v>0</v>
      </c>
      <c r="AE1768" s="44">
        <f t="shared" si="382"/>
        <v>0</v>
      </c>
      <c r="AF1768" s="44">
        <f t="shared" si="383"/>
        <v>0</v>
      </c>
      <c r="AG1768" s="44">
        <f t="shared" si="384"/>
        <v>16.472878874999999</v>
      </c>
      <c r="AH1768" s="44">
        <f t="shared" si="385"/>
        <v>16.472878874999999</v>
      </c>
      <c r="AI1768" s="44">
        <v>6.4819444439999998</v>
      </c>
      <c r="AJ1768" s="111">
        <v>3.9137830804206786</v>
      </c>
      <c r="AK1768" s="2">
        <f t="shared" si="386"/>
        <v>405</v>
      </c>
    </row>
    <row r="1769" spans="1:37">
      <c r="A1769" s="2">
        <v>332</v>
      </c>
      <c r="B1769" s="2" t="s">
        <v>378</v>
      </c>
      <c r="C1769" s="2" t="s">
        <v>12</v>
      </c>
      <c r="D1769" s="2" t="s">
        <v>437</v>
      </c>
      <c r="E1769" s="2" t="s">
        <v>767</v>
      </c>
      <c r="F1769" s="2" t="s">
        <v>361</v>
      </c>
      <c r="G1769" s="2" t="s">
        <v>718</v>
      </c>
      <c r="I1769" s="2">
        <v>28916</v>
      </c>
      <c r="J1769" s="194">
        <v>6457</v>
      </c>
      <c r="K1769" s="110">
        <v>6.0401370212723723E-2</v>
      </c>
      <c r="L1769" s="44">
        <f t="shared" si="376"/>
        <v>0</v>
      </c>
      <c r="M1769" s="44">
        <f t="shared" si="377"/>
        <v>0</v>
      </c>
      <c r="N1769" s="44">
        <f t="shared" si="378"/>
        <v>0</v>
      </c>
      <c r="O1769" s="44">
        <f t="shared" si="379"/>
        <v>32.284999999999997</v>
      </c>
      <c r="P1769" s="2">
        <v>1968957</v>
      </c>
      <c r="Q1769" s="111">
        <v>18.039864091417932</v>
      </c>
      <c r="R1769" s="111">
        <v>0</v>
      </c>
      <c r="S1769" s="111">
        <v>0</v>
      </c>
      <c r="T1769" s="111">
        <v>0</v>
      </c>
      <c r="U1769" s="111">
        <v>1</v>
      </c>
      <c r="V1769" s="110">
        <v>6.0401370212723723E-2</v>
      </c>
      <c r="W1769" s="110">
        <v>0.4876875</v>
      </c>
      <c r="X1769" s="110">
        <v>0.46431250000000002</v>
      </c>
      <c r="Y1769" s="110">
        <f t="shared" si="380"/>
        <v>0.46431250000000002</v>
      </c>
      <c r="Z1769" s="2" t="s">
        <v>532</v>
      </c>
      <c r="AA1769" s="2" t="s">
        <v>532</v>
      </c>
      <c r="AB1769" s="2" t="s">
        <v>532</v>
      </c>
      <c r="AC1769" s="110">
        <v>0.46431250000000002</v>
      </c>
      <c r="AD1769" s="44">
        <f t="shared" si="381"/>
        <v>0</v>
      </c>
      <c r="AE1769" s="44">
        <f t="shared" si="382"/>
        <v>0</v>
      </c>
      <c r="AF1769" s="44">
        <f t="shared" si="383"/>
        <v>0</v>
      </c>
      <c r="AG1769" s="44">
        <f t="shared" si="384"/>
        <v>131.31528258750001</v>
      </c>
      <c r="AH1769" s="44">
        <f t="shared" si="385"/>
        <v>131.31528258750001</v>
      </c>
      <c r="AI1769" s="44">
        <v>6.4819444439999998</v>
      </c>
      <c r="AJ1769" s="111">
        <v>5.4797934460429909</v>
      </c>
      <c r="AK1769" s="2">
        <f t="shared" si="386"/>
        <v>3229</v>
      </c>
    </row>
    <row r="1770" spans="1:37">
      <c r="A1770" s="2">
        <v>332</v>
      </c>
      <c r="B1770" s="2" t="s">
        <v>378</v>
      </c>
      <c r="C1770" s="2" t="s">
        <v>12</v>
      </c>
      <c r="D1770" s="2" t="s">
        <v>437</v>
      </c>
      <c r="E1770" s="2" t="s">
        <v>767</v>
      </c>
      <c r="F1770" s="2" t="s">
        <v>361</v>
      </c>
      <c r="G1770" s="2" t="s">
        <v>1077</v>
      </c>
      <c r="I1770" s="2">
        <v>28916</v>
      </c>
      <c r="J1770" s="194">
        <v>8045</v>
      </c>
      <c r="K1770" s="110">
        <v>6.0401370212723723E-2</v>
      </c>
      <c r="L1770" s="44">
        <f t="shared" si="376"/>
        <v>0</v>
      </c>
      <c r="M1770" s="44">
        <f t="shared" si="377"/>
        <v>0</v>
      </c>
      <c r="N1770" s="44">
        <f t="shared" si="378"/>
        <v>0</v>
      </c>
      <c r="O1770" s="44">
        <f t="shared" si="379"/>
        <v>40.225000000000001</v>
      </c>
      <c r="P1770" s="2">
        <v>1968957</v>
      </c>
      <c r="Q1770" s="111">
        <v>18.039864091417932</v>
      </c>
      <c r="R1770" s="111">
        <v>0</v>
      </c>
      <c r="S1770" s="111">
        <v>0</v>
      </c>
      <c r="T1770" s="111">
        <v>0</v>
      </c>
      <c r="U1770" s="111">
        <v>1</v>
      </c>
      <c r="V1770" s="110">
        <v>6.0401370212723723E-2</v>
      </c>
      <c r="W1770" s="110">
        <v>0.4876875</v>
      </c>
      <c r="X1770" s="110">
        <v>0.46431250000000002</v>
      </c>
      <c r="Y1770" s="110">
        <f t="shared" si="380"/>
        <v>0.46431250000000002</v>
      </c>
      <c r="Z1770" s="2" t="s">
        <v>532</v>
      </c>
      <c r="AA1770" s="2" t="s">
        <v>532</v>
      </c>
      <c r="AB1770" s="2" t="s">
        <v>532</v>
      </c>
      <c r="AC1770" s="110">
        <v>0.46431250000000002</v>
      </c>
      <c r="AD1770" s="44">
        <f t="shared" si="381"/>
        <v>0</v>
      </c>
      <c r="AE1770" s="44">
        <f t="shared" si="382"/>
        <v>0</v>
      </c>
      <c r="AF1770" s="44">
        <f t="shared" si="383"/>
        <v>0</v>
      </c>
      <c r="AG1770" s="44">
        <f t="shared" si="384"/>
        <v>163.61025993749999</v>
      </c>
      <c r="AH1770" s="44">
        <f t="shared" si="385"/>
        <v>163.61025993749999</v>
      </c>
      <c r="AI1770" s="44">
        <v>6.4819444439999998</v>
      </c>
      <c r="AJ1770" s="111">
        <v>5.4797934460429909</v>
      </c>
      <c r="AK1770" s="2">
        <f t="shared" si="386"/>
        <v>4023</v>
      </c>
    </row>
    <row r="1771" spans="1:37">
      <c r="A1771" s="2">
        <v>332</v>
      </c>
      <c r="B1771" s="2" t="s">
        <v>378</v>
      </c>
      <c r="C1771" s="2" t="s">
        <v>12</v>
      </c>
      <c r="D1771" s="2" t="s">
        <v>437</v>
      </c>
      <c r="E1771" s="2" t="s">
        <v>767</v>
      </c>
      <c r="F1771" s="2" t="s">
        <v>361</v>
      </c>
      <c r="G1771" s="2" t="s">
        <v>1069</v>
      </c>
      <c r="I1771" s="2">
        <v>28916</v>
      </c>
      <c r="J1771" s="194">
        <v>3256</v>
      </c>
      <c r="K1771" s="110">
        <v>0.54191451099737165</v>
      </c>
      <c r="L1771" s="44">
        <f t="shared" si="376"/>
        <v>0</v>
      </c>
      <c r="M1771" s="44">
        <f t="shared" si="377"/>
        <v>0</v>
      </c>
      <c r="N1771" s="44">
        <f t="shared" si="378"/>
        <v>0</v>
      </c>
      <c r="O1771" s="44">
        <f t="shared" si="379"/>
        <v>16.28</v>
      </c>
      <c r="P1771" s="2">
        <v>1968957</v>
      </c>
      <c r="Q1771" s="111">
        <v>161.8516946408682</v>
      </c>
      <c r="R1771" s="111">
        <v>0</v>
      </c>
      <c r="S1771" s="111">
        <v>0</v>
      </c>
      <c r="T1771" s="111">
        <v>0</v>
      </c>
      <c r="U1771" s="111">
        <v>1</v>
      </c>
      <c r="V1771" s="110">
        <v>0.54191451099737165</v>
      </c>
      <c r="W1771" s="110">
        <v>0.4876875</v>
      </c>
      <c r="X1771" s="110">
        <v>0.46431250000000002</v>
      </c>
      <c r="Y1771" s="110">
        <f t="shared" si="380"/>
        <v>0.46431250000000002</v>
      </c>
      <c r="Z1771" s="2" t="s">
        <v>532</v>
      </c>
      <c r="AA1771" s="2" t="s">
        <v>532</v>
      </c>
      <c r="AB1771" s="2" t="s">
        <v>532</v>
      </c>
      <c r="AC1771" s="110">
        <v>0.46431250000000002</v>
      </c>
      <c r="AD1771" s="44">
        <f t="shared" si="381"/>
        <v>0</v>
      </c>
      <c r="AE1771" s="44">
        <f t="shared" si="382"/>
        <v>0</v>
      </c>
      <c r="AF1771" s="44">
        <f t="shared" si="383"/>
        <v>0</v>
      </c>
      <c r="AG1771" s="44">
        <f t="shared" si="384"/>
        <v>66.216905699999998</v>
      </c>
      <c r="AH1771" s="44">
        <f t="shared" si="385"/>
        <v>66.216905699999998</v>
      </c>
      <c r="AI1771" s="44">
        <v>6.4819444439999998</v>
      </c>
      <c r="AJ1771" s="111">
        <v>49.164109609113453</v>
      </c>
      <c r="AK1771" s="2">
        <f t="shared" si="386"/>
        <v>1628</v>
      </c>
    </row>
    <row r="1772" spans="1:37">
      <c r="A1772" s="2">
        <v>331</v>
      </c>
      <c r="B1772" s="2" t="s">
        <v>377</v>
      </c>
      <c r="C1772" s="2" t="s">
        <v>11</v>
      </c>
      <c r="D1772" s="2" t="s">
        <v>436</v>
      </c>
      <c r="E1772" s="2" t="s">
        <v>767</v>
      </c>
      <c r="F1772" s="2" t="s">
        <v>361</v>
      </c>
      <c r="G1772" s="2" t="s">
        <v>1074</v>
      </c>
      <c r="I1772" s="2">
        <v>6126</v>
      </c>
      <c r="J1772" s="194">
        <v>859.2</v>
      </c>
      <c r="K1772" s="110">
        <v>3.5808897031380217E-2</v>
      </c>
      <c r="L1772" s="44">
        <f t="shared" si="376"/>
        <v>0</v>
      </c>
      <c r="M1772" s="44">
        <f t="shared" si="377"/>
        <v>0</v>
      </c>
      <c r="N1772" s="44">
        <f t="shared" si="378"/>
        <v>0</v>
      </c>
      <c r="O1772" s="44">
        <f t="shared" si="379"/>
        <v>4.2960000000000003</v>
      </c>
      <c r="P1772" s="2">
        <v>2888558</v>
      </c>
      <c r="Q1772" s="111">
        <v>1.5198784095465208</v>
      </c>
      <c r="R1772" s="111">
        <v>0</v>
      </c>
      <c r="S1772" s="111">
        <v>0</v>
      </c>
      <c r="T1772" s="111">
        <v>0</v>
      </c>
      <c r="U1772" s="111">
        <v>1</v>
      </c>
      <c r="V1772" s="110">
        <v>3.5808897031380217E-2</v>
      </c>
      <c r="W1772" s="110">
        <v>0.46696874999999993</v>
      </c>
      <c r="X1772" s="110">
        <v>0.45692812500000002</v>
      </c>
      <c r="Y1772" s="110">
        <f t="shared" si="380"/>
        <v>0.45692812500000002</v>
      </c>
      <c r="Z1772" s="2" t="s">
        <v>532</v>
      </c>
      <c r="AA1772" s="2" t="s">
        <v>532</v>
      </c>
      <c r="AB1772" s="2" t="s">
        <v>532</v>
      </c>
      <c r="AC1772" s="110">
        <v>0.45692812500000002</v>
      </c>
      <c r="AD1772" s="44">
        <f t="shared" si="381"/>
        <v>0</v>
      </c>
      <c r="AE1772" s="44">
        <f t="shared" si="382"/>
        <v>0</v>
      </c>
      <c r="AF1772" s="44">
        <f t="shared" si="383"/>
        <v>0</v>
      </c>
      <c r="AG1772" s="44">
        <f t="shared" si="384"/>
        <v>17.195557851</v>
      </c>
      <c r="AH1772" s="44">
        <f t="shared" si="385"/>
        <v>17.195557851</v>
      </c>
      <c r="AI1772" s="44">
        <v>9.75</v>
      </c>
      <c r="AJ1772" s="111">
        <v>0.45028276296644915</v>
      </c>
      <c r="AK1772" s="2">
        <f t="shared" si="386"/>
        <v>430</v>
      </c>
    </row>
    <row r="1773" spans="1:37">
      <c r="A1773" s="2">
        <v>331</v>
      </c>
      <c r="B1773" s="2" t="s">
        <v>377</v>
      </c>
      <c r="C1773" s="2" t="s">
        <v>11</v>
      </c>
      <c r="D1773" s="2" t="s">
        <v>436</v>
      </c>
      <c r="E1773" s="2" t="s">
        <v>767</v>
      </c>
      <c r="F1773" s="2" t="s">
        <v>361</v>
      </c>
      <c r="G1773" s="2" t="s">
        <v>1075</v>
      </c>
      <c r="I1773" s="2">
        <v>6126</v>
      </c>
      <c r="J1773" s="194">
        <v>430.79999999999995</v>
      </c>
      <c r="K1773" s="110">
        <v>6.0175432057748078E-2</v>
      </c>
      <c r="L1773" s="44">
        <f t="shared" si="376"/>
        <v>0</v>
      </c>
      <c r="M1773" s="44">
        <f t="shared" si="377"/>
        <v>0</v>
      </c>
      <c r="N1773" s="44">
        <f t="shared" si="378"/>
        <v>0</v>
      </c>
      <c r="O1773" s="44">
        <f t="shared" si="379"/>
        <v>2.1539999999999999</v>
      </c>
      <c r="P1773" s="2">
        <v>2888558</v>
      </c>
      <c r="Q1773" s="111">
        <v>2.5540954218600147</v>
      </c>
      <c r="R1773" s="111">
        <v>0</v>
      </c>
      <c r="S1773" s="111">
        <v>0</v>
      </c>
      <c r="T1773" s="111">
        <v>0</v>
      </c>
      <c r="U1773" s="111">
        <v>1</v>
      </c>
      <c r="V1773" s="110">
        <v>6.0175432057748078E-2</v>
      </c>
      <c r="W1773" s="110">
        <v>0.46696874999999993</v>
      </c>
      <c r="X1773" s="110">
        <v>0.45692812500000002</v>
      </c>
      <c r="Y1773" s="110">
        <f t="shared" si="380"/>
        <v>0.45692812500000002</v>
      </c>
      <c r="Z1773" s="2" t="s">
        <v>532</v>
      </c>
      <c r="AA1773" s="2" t="s">
        <v>532</v>
      </c>
      <c r="AB1773" s="2" t="s">
        <v>532</v>
      </c>
      <c r="AC1773" s="110">
        <v>0.45692812500000002</v>
      </c>
      <c r="AD1773" s="44">
        <f t="shared" si="381"/>
        <v>0</v>
      </c>
      <c r="AE1773" s="44">
        <f t="shared" si="382"/>
        <v>0</v>
      </c>
      <c r="AF1773" s="44">
        <f t="shared" si="383"/>
        <v>0</v>
      </c>
      <c r="AG1773" s="44">
        <f t="shared" si="384"/>
        <v>8.6217950677499999</v>
      </c>
      <c r="AH1773" s="44">
        <f t="shared" si="385"/>
        <v>8.6217950677499999</v>
      </c>
      <c r="AI1773" s="44">
        <v>9.75</v>
      </c>
      <c r="AJ1773" s="111">
        <v>0.75668233472585844</v>
      </c>
      <c r="AK1773" s="2">
        <f t="shared" si="386"/>
        <v>215</v>
      </c>
    </row>
    <row r="1774" spans="1:37">
      <c r="A1774" s="2">
        <v>331</v>
      </c>
      <c r="B1774" s="2" t="s">
        <v>377</v>
      </c>
      <c r="C1774" s="2" t="s">
        <v>11</v>
      </c>
      <c r="D1774" s="2" t="s">
        <v>436</v>
      </c>
      <c r="E1774" s="2" t="s">
        <v>767</v>
      </c>
      <c r="F1774" s="2" t="s">
        <v>361</v>
      </c>
      <c r="G1774" s="2" t="s">
        <v>1076</v>
      </c>
      <c r="I1774" s="2">
        <v>6126</v>
      </c>
      <c r="J1774" s="194">
        <v>-0.40000000000009095</v>
      </c>
      <c r="K1774" s="110">
        <v>0.59680052236369574</v>
      </c>
      <c r="L1774" s="44">
        <f t="shared" si="376"/>
        <v>0</v>
      </c>
      <c r="M1774" s="44">
        <f t="shared" si="377"/>
        <v>0</v>
      </c>
      <c r="N1774" s="44">
        <f t="shared" si="378"/>
        <v>0</v>
      </c>
      <c r="O1774" s="44">
        <f t="shared" si="379"/>
        <v>-2.0000000000004545E-3</v>
      </c>
      <c r="P1774" s="2">
        <v>2888558</v>
      </c>
      <c r="Q1774" s="111">
        <v>25.330694434731797</v>
      </c>
      <c r="R1774" s="111">
        <v>0</v>
      </c>
      <c r="S1774" s="111">
        <v>0</v>
      </c>
      <c r="T1774" s="111">
        <v>0</v>
      </c>
      <c r="U1774" s="111">
        <v>1</v>
      </c>
      <c r="V1774" s="110">
        <v>0.59680052236369574</v>
      </c>
      <c r="W1774" s="110">
        <v>0.46696874999999993</v>
      </c>
      <c r="X1774" s="110">
        <v>0.45692812500000002</v>
      </c>
      <c r="Y1774" s="110">
        <f t="shared" si="380"/>
        <v>0.45692812500000002</v>
      </c>
      <c r="Z1774" s="2" t="s">
        <v>532</v>
      </c>
      <c r="AA1774" s="2" t="s">
        <v>532</v>
      </c>
      <c r="AB1774" s="2" t="s">
        <v>532</v>
      </c>
      <c r="AC1774" s="110">
        <v>0.45692812500000002</v>
      </c>
      <c r="AD1774" s="44">
        <f t="shared" si="381"/>
        <v>0</v>
      </c>
      <c r="AE1774" s="44">
        <f t="shared" si="382"/>
        <v>0</v>
      </c>
      <c r="AF1774" s="44">
        <f t="shared" si="383"/>
        <v>0</v>
      </c>
      <c r="AG1774" s="44">
        <f t="shared" si="384"/>
        <v>-8.0053807500018188E-3</v>
      </c>
      <c r="AH1774" s="44">
        <f t="shared" si="385"/>
        <v>-8.0053807500018188E-3</v>
      </c>
      <c r="AI1774" s="44">
        <v>9.75</v>
      </c>
      <c r="AJ1774" s="111">
        <v>7.5045312876923091</v>
      </c>
      <c r="AK1774" s="2">
        <f t="shared" si="386"/>
        <v>0</v>
      </c>
    </row>
    <row r="1775" spans="1:37">
      <c r="A1775" s="2">
        <v>331</v>
      </c>
      <c r="B1775" s="2" t="s">
        <v>377</v>
      </c>
      <c r="C1775" s="2" t="s">
        <v>11</v>
      </c>
      <c r="D1775" s="2" t="s">
        <v>436</v>
      </c>
      <c r="E1775" s="2" t="s">
        <v>767</v>
      </c>
      <c r="F1775" s="2" t="s">
        <v>361</v>
      </c>
      <c r="G1775" s="2" t="s">
        <v>1073</v>
      </c>
      <c r="I1775" s="2">
        <v>6126</v>
      </c>
      <c r="J1775" s="194">
        <v>77</v>
      </c>
      <c r="K1775" s="110">
        <v>3.5808897031380217E-2</v>
      </c>
      <c r="L1775" s="44">
        <f t="shared" si="376"/>
        <v>0</v>
      </c>
      <c r="M1775" s="44">
        <f t="shared" si="377"/>
        <v>0</v>
      </c>
      <c r="N1775" s="44">
        <f t="shared" si="378"/>
        <v>0</v>
      </c>
      <c r="O1775" s="44">
        <f t="shared" si="379"/>
        <v>0.38500000000000001</v>
      </c>
      <c r="P1775" s="2">
        <v>2888558</v>
      </c>
      <c r="Q1775" s="111">
        <v>1.5198784095465208</v>
      </c>
      <c r="R1775" s="111">
        <v>0</v>
      </c>
      <c r="S1775" s="111">
        <v>0</v>
      </c>
      <c r="T1775" s="111">
        <v>0</v>
      </c>
      <c r="U1775" s="111">
        <v>1</v>
      </c>
      <c r="V1775" s="110">
        <v>3.5808897031380217E-2</v>
      </c>
      <c r="W1775" s="110">
        <v>0.46696874999999993</v>
      </c>
      <c r="X1775" s="110">
        <v>0.45692812500000002</v>
      </c>
      <c r="Y1775" s="110">
        <f t="shared" si="380"/>
        <v>0.45692812500000002</v>
      </c>
      <c r="Z1775" s="2" t="s">
        <v>532</v>
      </c>
      <c r="AA1775" s="2" t="s">
        <v>532</v>
      </c>
      <c r="AB1775" s="2" t="s">
        <v>532</v>
      </c>
      <c r="AC1775" s="110">
        <v>0.45692812500000002</v>
      </c>
      <c r="AD1775" s="44">
        <f t="shared" si="381"/>
        <v>0</v>
      </c>
      <c r="AE1775" s="44">
        <f t="shared" si="382"/>
        <v>0</v>
      </c>
      <c r="AF1775" s="44">
        <f t="shared" si="383"/>
        <v>0</v>
      </c>
      <c r="AG1775" s="44">
        <f t="shared" si="384"/>
        <v>1.5410357943750002</v>
      </c>
      <c r="AH1775" s="44">
        <f t="shared" si="385"/>
        <v>1.5410357943750002</v>
      </c>
      <c r="AI1775" s="44">
        <v>9.75</v>
      </c>
      <c r="AJ1775" s="111">
        <v>0.45028276296644915</v>
      </c>
      <c r="AK1775" s="2">
        <f t="shared" si="386"/>
        <v>39</v>
      </c>
    </row>
    <row r="1776" spans="1:37">
      <c r="A1776" s="2">
        <v>331</v>
      </c>
      <c r="B1776" s="2" t="s">
        <v>377</v>
      </c>
      <c r="C1776" s="2" t="s">
        <v>11</v>
      </c>
      <c r="D1776" s="2" t="s">
        <v>436</v>
      </c>
      <c r="E1776" s="2" t="s">
        <v>767</v>
      </c>
      <c r="F1776" s="2" t="s">
        <v>361</v>
      </c>
      <c r="G1776" s="2" t="s">
        <v>718</v>
      </c>
      <c r="I1776" s="2">
        <v>6126</v>
      </c>
      <c r="J1776" s="194">
        <v>1455</v>
      </c>
      <c r="K1776" s="110">
        <v>6.0175432057748078E-2</v>
      </c>
      <c r="L1776" s="44">
        <f t="shared" si="376"/>
        <v>0</v>
      </c>
      <c r="M1776" s="44">
        <f t="shared" si="377"/>
        <v>0</v>
      </c>
      <c r="N1776" s="44">
        <f t="shared" si="378"/>
        <v>0</v>
      </c>
      <c r="O1776" s="44">
        <f t="shared" si="379"/>
        <v>7.2750000000000004</v>
      </c>
      <c r="P1776" s="2">
        <v>2888558</v>
      </c>
      <c r="Q1776" s="111">
        <v>2.5540954218600147</v>
      </c>
      <c r="R1776" s="111">
        <v>0</v>
      </c>
      <c r="S1776" s="111">
        <v>0</v>
      </c>
      <c r="T1776" s="111">
        <v>0</v>
      </c>
      <c r="U1776" s="111">
        <v>1</v>
      </c>
      <c r="V1776" s="110">
        <v>6.0175432057748078E-2</v>
      </c>
      <c r="W1776" s="110">
        <v>0.46696874999999993</v>
      </c>
      <c r="X1776" s="110">
        <v>0.45692812500000002</v>
      </c>
      <c r="Y1776" s="110">
        <f t="shared" si="380"/>
        <v>0.45692812500000002</v>
      </c>
      <c r="Z1776" s="2" t="s">
        <v>532</v>
      </c>
      <c r="AA1776" s="2" t="s">
        <v>532</v>
      </c>
      <c r="AB1776" s="2" t="s">
        <v>532</v>
      </c>
      <c r="AC1776" s="110">
        <v>0.45692812500000002</v>
      </c>
      <c r="AD1776" s="44">
        <f t="shared" si="381"/>
        <v>0</v>
      </c>
      <c r="AE1776" s="44">
        <f t="shared" si="382"/>
        <v>0</v>
      </c>
      <c r="AF1776" s="44">
        <f t="shared" si="383"/>
        <v>0</v>
      </c>
      <c r="AG1776" s="44">
        <f t="shared" si="384"/>
        <v>29.119572478125004</v>
      </c>
      <c r="AH1776" s="44">
        <f t="shared" si="385"/>
        <v>29.119572478125004</v>
      </c>
      <c r="AI1776" s="44">
        <v>9.75</v>
      </c>
      <c r="AJ1776" s="111">
        <v>0.75668233472585844</v>
      </c>
      <c r="AK1776" s="2">
        <f t="shared" si="386"/>
        <v>728</v>
      </c>
    </row>
    <row r="1777" spans="1:37">
      <c r="A1777" s="2">
        <v>331</v>
      </c>
      <c r="B1777" s="2" t="s">
        <v>377</v>
      </c>
      <c r="C1777" s="2" t="s">
        <v>11</v>
      </c>
      <c r="D1777" s="2" t="s">
        <v>436</v>
      </c>
      <c r="E1777" s="2" t="s">
        <v>767</v>
      </c>
      <c r="F1777" s="2" t="s">
        <v>361</v>
      </c>
      <c r="G1777" s="2" t="s">
        <v>1077</v>
      </c>
      <c r="I1777" s="2">
        <v>6126</v>
      </c>
      <c r="J1777" s="194">
        <v>19</v>
      </c>
      <c r="K1777" s="110">
        <v>6.0175432057748078E-2</v>
      </c>
      <c r="L1777" s="44">
        <f t="shared" si="376"/>
        <v>0</v>
      </c>
      <c r="M1777" s="44">
        <f t="shared" si="377"/>
        <v>0</v>
      </c>
      <c r="N1777" s="44">
        <f t="shared" si="378"/>
        <v>0</v>
      </c>
      <c r="O1777" s="44">
        <f t="shared" si="379"/>
        <v>9.5000000000000001E-2</v>
      </c>
      <c r="P1777" s="2">
        <v>2888558</v>
      </c>
      <c r="Q1777" s="111">
        <v>2.5540954218600147</v>
      </c>
      <c r="R1777" s="111">
        <v>0</v>
      </c>
      <c r="S1777" s="111">
        <v>0</v>
      </c>
      <c r="T1777" s="111">
        <v>0</v>
      </c>
      <c r="U1777" s="111">
        <v>1</v>
      </c>
      <c r="V1777" s="110">
        <v>6.0175432057748078E-2</v>
      </c>
      <c r="W1777" s="110">
        <v>0.46696874999999993</v>
      </c>
      <c r="X1777" s="110">
        <v>0.45692812500000002</v>
      </c>
      <c r="Y1777" s="110">
        <f t="shared" si="380"/>
        <v>0.45692812500000002</v>
      </c>
      <c r="Z1777" s="2" t="s">
        <v>532</v>
      </c>
      <c r="AA1777" s="2" t="s">
        <v>532</v>
      </c>
      <c r="AB1777" s="2" t="s">
        <v>532</v>
      </c>
      <c r="AC1777" s="110">
        <v>0.45692812500000002</v>
      </c>
      <c r="AD1777" s="44">
        <f t="shared" si="381"/>
        <v>0</v>
      </c>
      <c r="AE1777" s="44">
        <f t="shared" si="382"/>
        <v>0</v>
      </c>
      <c r="AF1777" s="44">
        <f t="shared" si="383"/>
        <v>0</v>
      </c>
      <c r="AG1777" s="44">
        <f t="shared" si="384"/>
        <v>0.38025558562500006</v>
      </c>
      <c r="AH1777" s="44">
        <f t="shared" si="385"/>
        <v>0.38025558562500006</v>
      </c>
      <c r="AI1777" s="44">
        <v>9.75</v>
      </c>
      <c r="AJ1777" s="111">
        <v>0.75668233472585844</v>
      </c>
      <c r="AK1777" s="2">
        <f t="shared" si="386"/>
        <v>10</v>
      </c>
    </row>
    <row r="1778" spans="1:37">
      <c r="A1778" s="2">
        <v>331</v>
      </c>
      <c r="B1778" s="2" t="s">
        <v>377</v>
      </c>
      <c r="C1778" s="2" t="s">
        <v>11</v>
      </c>
      <c r="D1778" s="2" t="s">
        <v>436</v>
      </c>
      <c r="E1778" s="2" t="s">
        <v>767</v>
      </c>
      <c r="F1778" s="2" t="s">
        <v>361</v>
      </c>
      <c r="G1778" s="2" t="s">
        <v>1069</v>
      </c>
      <c r="I1778" s="2">
        <v>6126</v>
      </c>
      <c r="J1778" s="194">
        <v>1422</v>
      </c>
      <c r="K1778" s="110">
        <v>0.59680052236369574</v>
      </c>
      <c r="L1778" s="44">
        <f t="shared" si="376"/>
        <v>0</v>
      </c>
      <c r="M1778" s="44">
        <f t="shared" si="377"/>
        <v>0</v>
      </c>
      <c r="N1778" s="44">
        <f t="shared" si="378"/>
        <v>0</v>
      </c>
      <c r="O1778" s="44">
        <f t="shared" si="379"/>
        <v>7.11</v>
      </c>
      <c r="P1778" s="2">
        <v>2888558</v>
      </c>
      <c r="Q1778" s="111">
        <v>25.330694434731797</v>
      </c>
      <c r="R1778" s="111">
        <v>0</v>
      </c>
      <c r="S1778" s="111">
        <v>0</v>
      </c>
      <c r="T1778" s="111">
        <v>0</v>
      </c>
      <c r="U1778" s="111">
        <v>1</v>
      </c>
      <c r="V1778" s="110">
        <v>0.59680052236369574</v>
      </c>
      <c r="W1778" s="110">
        <v>0.46696874999999993</v>
      </c>
      <c r="X1778" s="110">
        <v>0.45692812500000002</v>
      </c>
      <c r="Y1778" s="110">
        <f t="shared" si="380"/>
        <v>0.45692812500000002</v>
      </c>
      <c r="Z1778" s="2" t="s">
        <v>532</v>
      </c>
      <c r="AA1778" s="2" t="s">
        <v>532</v>
      </c>
      <c r="AB1778" s="2" t="s">
        <v>532</v>
      </c>
      <c r="AC1778" s="110">
        <v>0.45692812500000002</v>
      </c>
      <c r="AD1778" s="44">
        <f t="shared" si="381"/>
        <v>0</v>
      </c>
      <c r="AE1778" s="44">
        <f t="shared" si="382"/>
        <v>0</v>
      </c>
      <c r="AF1778" s="44">
        <f t="shared" si="383"/>
        <v>0</v>
      </c>
      <c r="AG1778" s="44">
        <f t="shared" si="384"/>
        <v>28.459128566250001</v>
      </c>
      <c r="AH1778" s="44">
        <f t="shared" si="385"/>
        <v>28.459128566250001</v>
      </c>
      <c r="AI1778" s="44">
        <v>9.75</v>
      </c>
      <c r="AJ1778" s="111">
        <v>7.5045312876923091</v>
      </c>
      <c r="AK1778" s="2">
        <f t="shared" si="386"/>
        <v>711</v>
      </c>
    </row>
    <row r="1779" spans="1:37">
      <c r="A1779" s="2">
        <v>339</v>
      </c>
      <c r="B1779" s="2" t="s">
        <v>385</v>
      </c>
      <c r="C1779" s="2" t="s">
        <v>10</v>
      </c>
      <c r="D1779" s="2" t="s">
        <v>438</v>
      </c>
      <c r="E1779" s="2" t="s">
        <v>767</v>
      </c>
      <c r="F1779" s="2" t="s">
        <v>361</v>
      </c>
      <c r="G1779" s="2" t="s">
        <v>1074</v>
      </c>
      <c r="I1779" s="2">
        <v>55388</v>
      </c>
      <c r="J1779" s="194">
        <v>5</v>
      </c>
      <c r="K1779" s="110">
        <v>0</v>
      </c>
      <c r="L1779" s="44">
        <f t="shared" si="376"/>
        <v>0</v>
      </c>
      <c r="M1779" s="44">
        <f t="shared" si="377"/>
        <v>0</v>
      </c>
      <c r="N1779" s="44">
        <f t="shared" si="378"/>
        <v>0</v>
      </c>
      <c r="O1779" s="44">
        <f t="shared" si="379"/>
        <v>2.5000000000000001E-2</v>
      </c>
      <c r="P1779" s="2">
        <v>434403</v>
      </c>
      <c r="Q1779" s="111">
        <v>0</v>
      </c>
      <c r="R1779" s="111">
        <v>0</v>
      </c>
      <c r="S1779" s="111">
        <v>0</v>
      </c>
      <c r="T1779" s="111">
        <v>0</v>
      </c>
      <c r="U1779" s="111">
        <v>1</v>
      </c>
      <c r="V1779" s="110">
        <v>0</v>
      </c>
      <c r="W1779" s="110">
        <v>0.30599999999999999</v>
      </c>
      <c r="X1779" s="110">
        <v>0.29702187499999999</v>
      </c>
      <c r="Y1779" s="110">
        <f t="shared" si="380"/>
        <v>0.29702187499999999</v>
      </c>
      <c r="Z1779" s="2" t="s">
        <v>532</v>
      </c>
      <c r="AA1779" s="2" t="s">
        <v>532</v>
      </c>
      <c r="AB1779" s="2" t="s">
        <v>532</v>
      </c>
      <c r="AC1779" s="110">
        <v>0.29702187499999999</v>
      </c>
      <c r="AD1779" s="44">
        <f t="shared" si="381"/>
        <v>0</v>
      </c>
      <c r="AE1779" s="44">
        <f t="shared" si="382"/>
        <v>0</v>
      </c>
      <c r="AF1779" s="44">
        <f t="shared" si="383"/>
        <v>0</v>
      </c>
      <c r="AG1779" s="44">
        <f t="shared" si="384"/>
        <v>6.5047790625000004E-2</v>
      </c>
      <c r="AH1779" s="44">
        <f t="shared" si="385"/>
        <v>6.5047790625000004E-2</v>
      </c>
      <c r="AI1779" s="44">
        <v>2.113888889</v>
      </c>
      <c r="AJ1779" s="111">
        <v>0</v>
      </c>
      <c r="AK1779" s="2">
        <f t="shared" si="386"/>
        <v>3</v>
      </c>
    </row>
    <row r="1780" spans="1:37">
      <c r="A1780" s="2">
        <v>339</v>
      </c>
      <c r="B1780" s="2" t="s">
        <v>385</v>
      </c>
      <c r="C1780" s="2" t="s">
        <v>10</v>
      </c>
      <c r="D1780" s="2" t="s">
        <v>438</v>
      </c>
      <c r="E1780" s="2" t="s">
        <v>767</v>
      </c>
      <c r="F1780" s="2" t="s">
        <v>361</v>
      </c>
      <c r="G1780" s="2" t="s">
        <v>1075</v>
      </c>
      <c r="I1780" s="2">
        <v>55388</v>
      </c>
      <c r="J1780" s="194">
        <v>61</v>
      </c>
      <c r="K1780" s="110">
        <v>0</v>
      </c>
      <c r="L1780" s="44">
        <f t="shared" si="376"/>
        <v>0</v>
      </c>
      <c r="M1780" s="44">
        <f t="shared" si="377"/>
        <v>0</v>
      </c>
      <c r="N1780" s="44">
        <f t="shared" si="378"/>
        <v>0</v>
      </c>
      <c r="O1780" s="44">
        <f t="shared" si="379"/>
        <v>0.30499999999999999</v>
      </c>
      <c r="P1780" s="2">
        <v>434403</v>
      </c>
      <c r="Q1780" s="111">
        <v>0</v>
      </c>
      <c r="R1780" s="111">
        <v>0</v>
      </c>
      <c r="S1780" s="111">
        <v>0</v>
      </c>
      <c r="T1780" s="111">
        <v>0</v>
      </c>
      <c r="U1780" s="111">
        <v>1</v>
      </c>
      <c r="V1780" s="110">
        <v>0</v>
      </c>
      <c r="W1780" s="110">
        <v>0.30599999999999999</v>
      </c>
      <c r="X1780" s="110">
        <v>0.29702187499999999</v>
      </c>
      <c r="Y1780" s="110">
        <f t="shared" si="380"/>
        <v>0.29702187499999999</v>
      </c>
      <c r="Z1780" s="2" t="s">
        <v>532</v>
      </c>
      <c r="AA1780" s="2" t="s">
        <v>532</v>
      </c>
      <c r="AB1780" s="2" t="s">
        <v>532</v>
      </c>
      <c r="AC1780" s="110">
        <v>0.29702187499999999</v>
      </c>
      <c r="AD1780" s="44">
        <f t="shared" si="381"/>
        <v>0</v>
      </c>
      <c r="AE1780" s="44">
        <f t="shared" si="382"/>
        <v>0</v>
      </c>
      <c r="AF1780" s="44">
        <f t="shared" si="383"/>
        <v>0</v>
      </c>
      <c r="AG1780" s="44">
        <f t="shared" si="384"/>
        <v>0.79358304562500004</v>
      </c>
      <c r="AH1780" s="44">
        <f t="shared" si="385"/>
        <v>0.79358304562500004</v>
      </c>
      <c r="AI1780" s="44">
        <v>2.113888889</v>
      </c>
      <c r="AJ1780" s="111">
        <v>0</v>
      </c>
      <c r="AK1780" s="2">
        <f t="shared" si="386"/>
        <v>31</v>
      </c>
    </row>
    <row r="1781" spans="1:37">
      <c r="A1781" s="2">
        <v>339</v>
      </c>
      <c r="B1781" s="2" t="s">
        <v>385</v>
      </c>
      <c r="C1781" s="2" t="s">
        <v>10</v>
      </c>
      <c r="D1781" s="2" t="s">
        <v>438</v>
      </c>
      <c r="E1781" s="2" t="s">
        <v>767</v>
      </c>
      <c r="F1781" s="2" t="s">
        <v>361</v>
      </c>
      <c r="G1781" s="2" t="s">
        <v>1076</v>
      </c>
      <c r="I1781" s="2">
        <v>55388</v>
      </c>
      <c r="J1781" s="194">
        <v>222.2</v>
      </c>
      <c r="K1781" s="110">
        <v>1.366722033653499E-2</v>
      </c>
      <c r="L1781" s="44">
        <f t="shared" si="376"/>
        <v>0</v>
      </c>
      <c r="M1781" s="44">
        <f t="shared" si="377"/>
        <v>0</v>
      </c>
      <c r="N1781" s="44">
        <f t="shared" si="378"/>
        <v>0</v>
      </c>
      <c r="O1781" s="44">
        <f t="shared" si="379"/>
        <v>1.111</v>
      </c>
      <c r="P1781" s="2">
        <v>434403</v>
      </c>
      <c r="Q1781" s="111">
        <v>22.670735470576862</v>
      </c>
      <c r="R1781" s="111">
        <v>0</v>
      </c>
      <c r="S1781" s="111">
        <v>0</v>
      </c>
      <c r="T1781" s="111">
        <v>0</v>
      </c>
      <c r="U1781" s="111">
        <v>1</v>
      </c>
      <c r="V1781" s="110">
        <v>1.366722033653499E-2</v>
      </c>
      <c r="W1781" s="110">
        <v>0.30599999999999999</v>
      </c>
      <c r="X1781" s="110">
        <v>0.29702187499999999</v>
      </c>
      <c r="Y1781" s="110">
        <f t="shared" si="380"/>
        <v>0.29702187499999999</v>
      </c>
      <c r="Z1781" s="2" t="s">
        <v>532</v>
      </c>
      <c r="AA1781" s="2" t="s">
        <v>532</v>
      </c>
      <c r="AB1781" s="2" t="s">
        <v>532</v>
      </c>
      <c r="AC1781" s="110">
        <v>0.29702187499999999</v>
      </c>
      <c r="AD1781" s="44">
        <f t="shared" si="381"/>
        <v>0</v>
      </c>
      <c r="AE1781" s="44">
        <f t="shared" si="382"/>
        <v>0</v>
      </c>
      <c r="AF1781" s="44">
        <f t="shared" si="383"/>
        <v>0</v>
      </c>
      <c r="AG1781" s="44">
        <f t="shared" si="384"/>
        <v>2.8907238153749995</v>
      </c>
      <c r="AH1781" s="44">
        <f t="shared" si="385"/>
        <v>2.8907238153749995</v>
      </c>
      <c r="AI1781" s="44">
        <v>2.113888889</v>
      </c>
      <c r="AJ1781" s="111">
        <v>4.6588236268576173</v>
      </c>
      <c r="AK1781" s="2">
        <f t="shared" si="386"/>
        <v>111</v>
      </c>
    </row>
    <row r="1782" spans="1:37">
      <c r="A1782" s="2">
        <v>339</v>
      </c>
      <c r="B1782" s="2" t="s">
        <v>385</v>
      </c>
      <c r="C1782" s="2" t="s">
        <v>10</v>
      </c>
      <c r="D1782" s="2" t="s">
        <v>438</v>
      </c>
      <c r="E1782" s="2" t="s">
        <v>767</v>
      </c>
      <c r="F1782" s="2" t="s">
        <v>361</v>
      </c>
      <c r="G1782" s="2" t="s">
        <v>1073</v>
      </c>
      <c r="I1782" s="2">
        <v>55388</v>
      </c>
      <c r="J1782" s="194">
        <v>0</v>
      </c>
      <c r="K1782" s="110">
        <v>0</v>
      </c>
      <c r="L1782" s="44">
        <f t="shared" si="376"/>
        <v>0</v>
      </c>
      <c r="M1782" s="44">
        <f t="shared" si="377"/>
        <v>0</v>
      </c>
      <c r="N1782" s="44">
        <f t="shared" si="378"/>
        <v>0</v>
      </c>
      <c r="O1782" s="44">
        <f t="shared" si="379"/>
        <v>0</v>
      </c>
      <c r="P1782" s="2">
        <v>434403</v>
      </c>
      <c r="Q1782" s="111">
        <v>0</v>
      </c>
      <c r="R1782" s="111">
        <v>0</v>
      </c>
      <c r="S1782" s="111">
        <v>0</v>
      </c>
      <c r="T1782" s="111">
        <v>0</v>
      </c>
      <c r="U1782" s="111">
        <v>1</v>
      </c>
      <c r="V1782" s="110">
        <v>0</v>
      </c>
      <c r="W1782" s="110">
        <v>0.30599999999999999</v>
      </c>
      <c r="X1782" s="110">
        <v>0.29702187499999999</v>
      </c>
      <c r="Y1782" s="110">
        <f t="shared" si="380"/>
        <v>0.29702187499999999</v>
      </c>
      <c r="Z1782" s="2" t="s">
        <v>532</v>
      </c>
      <c r="AA1782" s="2" t="s">
        <v>532</v>
      </c>
      <c r="AB1782" s="2" t="s">
        <v>532</v>
      </c>
      <c r="AC1782" s="110">
        <v>0.29702187499999999</v>
      </c>
      <c r="AD1782" s="44">
        <f t="shared" si="381"/>
        <v>0</v>
      </c>
      <c r="AE1782" s="44">
        <f t="shared" si="382"/>
        <v>0</v>
      </c>
      <c r="AF1782" s="44">
        <f t="shared" si="383"/>
        <v>0</v>
      </c>
      <c r="AG1782" s="44">
        <f t="shared" si="384"/>
        <v>0</v>
      </c>
      <c r="AH1782" s="44">
        <f t="shared" si="385"/>
        <v>0</v>
      </c>
      <c r="AI1782" s="44">
        <v>2.113888889</v>
      </c>
      <c r="AJ1782" s="111">
        <v>0</v>
      </c>
      <c r="AK1782" s="2">
        <f t="shared" si="386"/>
        <v>0</v>
      </c>
    </row>
    <row r="1783" spans="1:37">
      <c r="A1783" s="2">
        <v>339</v>
      </c>
      <c r="B1783" s="2" t="s">
        <v>385</v>
      </c>
      <c r="C1783" s="2" t="s">
        <v>10</v>
      </c>
      <c r="D1783" s="2" t="s">
        <v>438</v>
      </c>
      <c r="E1783" s="2" t="s">
        <v>767</v>
      </c>
      <c r="F1783" s="2" t="s">
        <v>361</v>
      </c>
      <c r="G1783" s="2" t="s">
        <v>718</v>
      </c>
      <c r="I1783" s="2">
        <v>55388</v>
      </c>
      <c r="J1783" s="194">
        <v>0</v>
      </c>
      <c r="K1783" s="110">
        <v>0</v>
      </c>
      <c r="L1783" s="44">
        <f t="shared" si="376"/>
        <v>0</v>
      </c>
      <c r="M1783" s="44">
        <f t="shared" si="377"/>
        <v>0</v>
      </c>
      <c r="N1783" s="44">
        <f t="shared" si="378"/>
        <v>0</v>
      </c>
      <c r="O1783" s="44">
        <f t="shared" si="379"/>
        <v>0</v>
      </c>
      <c r="P1783" s="2">
        <v>434403</v>
      </c>
      <c r="Q1783" s="111">
        <v>0</v>
      </c>
      <c r="R1783" s="111">
        <v>0</v>
      </c>
      <c r="S1783" s="111">
        <v>0</v>
      </c>
      <c r="T1783" s="111">
        <v>0</v>
      </c>
      <c r="U1783" s="111">
        <v>1</v>
      </c>
      <c r="V1783" s="110">
        <v>0</v>
      </c>
      <c r="W1783" s="110">
        <v>0.30599999999999999</v>
      </c>
      <c r="X1783" s="110">
        <v>0.29702187499999999</v>
      </c>
      <c r="Y1783" s="110">
        <f t="shared" si="380"/>
        <v>0.29702187499999999</v>
      </c>
      <c r="Z1783" s="2" t="s">
        <v>532</v>
      </c>
      <c r="AA1783" s="2" t="s">
        <v>532</v>
      </c>
      <c r="AB1783" s="2" t="s">
        <v>532</v>
      </c>
      <c r="AC1783" s="110">
        <v>0.29702187499999999</v>
      </c>
      <c r="AD1783" s="44">
        <f t="shared" si="381"/>
        <v>0</v>
      </c>
      <c r="AE1783" s="44">
        <f t="shared" si="382"/>
        <v>0</v>
      </c>
      <c r="AF1783" s="44">
        <f t="shared" si="383"/>
        <v>0</v>
      </c>
      <c r="AG1783" s="44">
        <f t="shared" si="384"/>
        <v>0</v>
      </c>
      <c r="AH1783" s="44">
        <f t="shared" si="385"/>
        <v>0</v>
      </c>
      <c r="AI1783" s="44">
        <v>2.113888889</v>
      </c>
      <c r="AJ1783" s="111">
        <v>0</v>
      </c>
      <c r="AK1783" s="2">
        <f t="shared" si="386"/>
        <v>0</v>
      </c>
    </row>
    <row r="1784" spans="1:37">
      <c r="A1784" s="2">
        <v>339</v>
      </c>
      <c r="B1784" s="2" t="s">
        <v>385</v>
      </c>
      <c r="C1784" s="2" t="s">
        <v>10</v>
      </c>
      <c r="D1784" s="2" t="s">
        <v>438</v>
      </c>
      <c r="E1784" s="2" t="s">
        <v>767</v>
      </c>
      <c r="F1784" s="2" t="s">
        <v>361</v>
      </c>
      <c r="G1784" s="2" t="s">
        <v>1077</v>
      </c>
      <c r="I1784" s="2">
        <v>55388</v>
      </c>
      <c r="J1784" s="194">
        <v>24986</v>
      </c>
      <c r="K1784" s="110">
        <v>0</v>
      </c>
      <c r="L1784" s="44">
        <f t="shared" si="376"/>
        <v>0</v>
      </c>
      <c r="M1784" s="44">
        <f t="shared" si="377"/>
        <v>0</v>
      </c>
      <c r="N1784" s="44">
        <f t="shared" si="378"/>
        <v>0</v>
      </c>
      <c r="O1784" s="44">
        <f t="shared" si="379"/>
        <v>124.93</v>
      </c>
      <c r="P1784" s="2">
        <v>434403</v>
      </c>
      <c r="Q1784" s="111">
        <v>0</v>
      </c>
      <c r="R1784" s="111">
        <v>0</v>
      </c>
      <c r="S1784" s="111">
        <v>0</v>
      </c>
      <c r="T1784" s="111">
        <v>0</v>
      </c>
      <c r="U1784" s="111">
        <v>1</v>
      </c>
      <c r="V1784" s="110">
        <v>0</v>
      </c>
      <c r="W1784" s="110">
        <v>0.30599999999999999</v>
      </c>
      <c r="X1784" s="110">
        <v>0.29702187499999999</v>
      </c>
      <c r="Y1784" s="110">
        <f t="shared" si="380"/>
        <v>0.29702187499999999</v>
      </c>
      <c r="Z1784" s="2" t="s">
        <v>532</v>
      </c>
      <c r="AA1784" s="2" t="s">
        <v>532</v>
      </c>
      <c r="AB1784" s="2" t="s">
        <v>532</v>
      </c>
      <c r="AC1784" s="110">
        <v>0.29702187499999999</v>
      </c>
      <c r="AD1784" s="44">
        <f t="shared" si="381"/>
        <v>0</v>
      </c>
      <c r="AE1784" s="44">
        <f t="shared" si="382"/>
        <v>0</v>
      </c>
      <c r="AF1784" s="44">
        <f t="shared" si="383"/>
        <v>0</v>
      </c>
      <c r="AG1784" s="44">
        <f t="shared" si="384"/>
        <v>325.05681931125002</v>
      </c>
      <c r="AH1784" s="44">
        <f t="shared" si="385"/>
        <v>325.05681931125002</v>
      </c>
      <c r="AI1784" s="44">
        <v>2.113888889</v>
      </c>
      <c r="AJ1784" s="111">
        <v>0</v>
      </c>
      <c r="AK1784" s="2">
        <f t="shared" si="386"/>
        <v>12493</v>
      </c>
    </row>
    <row r="1785" spans="1:37">
      <c r="A1785" s="2">
        <v>339</v>
      </c>
      <c r="B1785" s="2" t="s">
        <v>385</v>
      </c>
      <c r="C1785" s="2" t="s">
        <v>10</v>
      </c>
      <c r="D1785" s="2" t="s">
        <v>438</v>
      </c>
      <c r="E1785" s="2" t="s">
        <v>767</v>
      </c>
      <c r="F1785" s="2" t="s">
        <v>361</v>
      </c>
      <c r="G1785" s="2" t="s">
        <v>1069</v>
      </c>
      <c r="I1785" s="2">
        <v>55388</v>
      </c>
      <c r="J1785" s="194">
        <v>469</v>
      </c>
      <c r="K1785" s="110">
        <v>1.366722033653499E-2</v>
      </c>
      <c r="L1785" s="44">
        <f t="shared" si="376"/>
        <v>0</v>
      </c>
      <c r="M1785" s="44">
        <f t="shared" si="377"/>
        <v>0</v>
      </c>
      <c r="N1785" s="44">
        <f t="shared" si="378"/>
        <v>0</v>
      </c>
      <c r="O1785" s="44">
        <f t="shared" si="379"/>
        <v>2.3450000000000002</v>
      </c>
      <c r="P1785" s="2">
        <v>434403</v>
      </c>
      <c r="Q1785" s="111">
        <v>22.670735470576862</v>
      </c>
      <c r="R1785" s="111">
        <v>0</v>
      </c>
      <c r="S1785" s="111">
        <v>0</v>
      </c>
      <c r="T1785" s="111">
        <v>0</v>
      </c>
      <c r="U1785" s="111">
        <v>1</v>
      </c>
      <c r="V1785" s="110">
        <v>1.366722033653499E-2</v>
      </c>
      <c r="W1785" s="110">
        <v>0.30599999999999999</v>
      </c>
      <c r="X1785" s="110">
        <v>0.29702187499999999</v>
      </c>
      <c r="Y1785" s="110">
        <f t="shared" si="380"/>
        <v>0.29702187499999999</v>
      </c>
      <c r="Z1785" s="2" t="s">
        <v>532</v>
      </c>
      <c r="AA1785" s="2" t="s">
        <v>532</v>
      </c>
      <c r="AB1785" s="2" t="s">
        <v>532</v>
      </c>
      <c r="AC1785" s="110">
        <v>0.29702187499999999</v>
      </c>
      <c r="AD1785" s="44">
        <f t="shared" si="381"/>
        <v>0</v>
      </c>
      <c r="AE1785" s="44">
        <f t="shared" si="382"/>
        <v>0</v>
      </c>
      <c r="AF1785" s="44">
        <f t="shared" si="383"/>
        <v>0</v>
      </c>
      <c r="AG1785" s="44">
        <f t="shared" si="384"/>
        <v>6.1014827606250002</v>
      </c>
      <c r="AH1785" s="44">
        <f t="shared" si="385"/>
        <v>6.1014827606250002</v>
      </c>
      <c r="AI1785" s="44">
        <v>2.113888889</v>
      </c>
      <c r="AJ1785" s="111">
        <v>4.6588236268576173</v>
      </c>
      <c r="AK1785" s="2">
        <f t="shared" si="386"/>
        <v>235</v>
      </c>
    </row>
    <row r="1786" spans="1:37">
      <c r="A1786" s="2">
        <v>325</v>
      </c>
      <c r="B1786" s="2" t="s">
        <v>371</v>
      </c>
      <c r="C1786" s="2" t="s">
        <v>9</v>
      </c>
      <c r="D1786" s="2" t="s">
        <v>439</v>
      </c>
      <c r="E1786" s="2" t="s">
        <v>767</v>
      </c>
      <c r="F1786" s="2" t="s">
        <v>361</v>
      </c>
      <c r="G1786" s="2" t="s">
        <v>1074</v>
      </c>
      <c r="I1786" s="2">
        <v>64158</v>
      </c>
      <c r="J1786" s="194">
        <v>1977.1999999999998</v>
      </c>
      <c r="K1786" s="110">
        <v>7.2544079951218893E-2</v>
      </c>
      <c r="L1786" s="44">
        <f t="shared" si="376"/>
        <v>0</v>
      </c>
      <c r="M1786" s="44">
        <f t="shared" si="377"/>
        <v>0</v>
      </c>
      <c r="N1786" s="44">
        <f t="shared" si="378"/>
        <v>0</v>
      </c>
      <c r="O1786" s="44">
        <f t="shared" si="379"/>
        <v>9.8859999999999992</v>
      </c>
      <c r="P1786" s="2">
        <v>16979120</v>
      </c>
      <c r="Q1786" s="111">
        <v>5.6257347976486107</v>
      </c>
      <c r="R1786" s="111">
        <v>0</v>
      </c>
      <c r="S1786" s="111">
        <v>0</v>
      </c>
      <c r="T1786" s="111">
        <v>0</v>
      </c>
      <c r="U1786" s="111">
        <v>1</v>
      </c>
      <c r="V1786" s="110">
        <v>7.2544079951218893E-2</v>
      </c>
      <c r="W1786" s="110">
        <v>0.49831249999999994</v>
      </c>
      <c r="X1786" s="110">
        <v>0.46856249999999999</v>
      </c>
      <c r="Y1786" s="110">
        <f t="shared" si="380"/>
        <v>0.46856249999999999</v>
      </c>
      <c r="Z1786" s="2" t="s">
        <v>532</v>
      </c>
      <c r="AA1786" s="2" t="s">
        <v>532</v>
      </c>
      <c r="AB1786" s="2" t="s">
        <v>532</v>
      </c>
      <c r="AC1786" s="110">
        <v>0.46856249999999999</v>
      </c>
      <c r="AD1786" s="44">
        <f t="shared" si="381"/>
        <v>0</v>
      </c>
      <c r="AE1786" s="44">
        <f t="shared" si="382"/>
        <v>0</v>
      </c>
      <c r="AF1786" s="44">
        <f t="shared" si="383"/>
        <v>0</v>
      </c>
      <c r="AG1786" s="44">
        <f t="shared" si="384"/>
        <v>40.578149745000005</v>
      </c>
      <c r="AH1786" s="44">
        <f t="shared" si="385"/>
        <v>40.578149745000005</v>
      </c>
      <c r="AI1786" s="44">
        <v>105.62805555600001</v>
      </c>
      <c r="AJ1786" s="111">
        <v>0.90430544910305921</v>
      </c>
      <c r="AK1786" s="2">
        <f t="shared" si="386"/>
        <v>989</v>
      </c>
    </row>
    <row r="1787" spans="1:37">
      <c r="A1787" s="2">
        <v>325</v>
      </c>
      <c r="B1787" s="2" t="s">
        <v>371</v>
      </c>
      <c r="C1787" s="2" t="s">
        <v>9</v>
      </c>
      <c r="D1787" s="2" t="s">
        <v>439</v>
      </c>
      <c r="E1787" s="2" t="s">
        <v>767</v>
      </c>
      <c r="F1787" s="2" t="s">
        <v>361</v>
      </c>
      <c r="G1787" s="2" t="s">
        <v>1075</v>
      </c>
      <c r="I1787" s="2">
        <v>64158</v>
      </c>
      <c r="J1787" s="194">
        <v>-0.40000000000145519</v>
      </c>
      <c r="K1787" s="110">
        <v>7.6291606946751758E-2</v>
      </c>
      <c r="L1787" s="44">
        <f t="shared" si="376"/>
        <v>0</v>
      </c>
      <c r="M1787" s="44">
        <f t="shared" si="377"/>
        <v>0</v>
      </c>
      <c r="N1787" s="44">
        <f t="shared" si="378"/>
        <v>0</v>
      </c>
      <c r="O1787" s="44">
        <f t="shared" si="379"/>
        <v>-2.0000000000072759E-3</v>
      </c>
      <c r="P1787" s="2">
        <v>16979120</v>
      </c>
      <c r="Q1787" s="111">
        <v>5.9163524888244226</v>
      </c>
      <c r="R1787" s="111">
        <v>0</v>
      </c>
      <c r="S1787" s="111">
        <v>0</v>
      </c>
      <c r="T1787" s="111">
        <v>0</v>
      </c>
      <c r="U1787" s="111">
        <v>1</v>
      </c>
      <c r="V1787" s="110">
        <v>7.6291606946751758E-2</v>
      </c>
      <c r="W1787" s="110">
        <v>0.49831249999999994</v>
      </c>
      <c r="X1787" s="110">
        <v>0.46856249999999999</v>
      </c>
      <c r="Y1787" s="110">
        <f t="shared" si="380"/>
        <v>0.46856249999999999</v>
      </c>
      <c r="Z1787" s="2" t="s">
        <v>532</v>
      </c>
      <c r="AA1787" s="2" t="s">
        <v>532</v>
      </c>
      <c r="AB1787" s="2" t="s">
        <v>532</v>
      </c>
      <c r="AC1787" s="110">
        <v>0.46856249999999999</v>
      </c>
      <c r="AD1787" s="44">
        <f t="shared" si="381"/>
        <v>0</v>
      </c>
      <c r="AE1787" s="44">
        <f t="shared" si="382"/>
        <v>0</v>
      </c>
      <c r="AF1787" s="44">
        <f t="shared" si="383"/>
        <v>0</v>
      </c>
      <c r="AG1787" s="44">
        <f t="shared" si="384"/>
        <v>-8.2092150000298639E-3</v>
      </c>
      <c r="AH1787" s="44">
        <f t="shared" si="385"/>
        <v>-8.2092150000298639E-3</v>
      </c>
      <c r="AI1787" s="44">
        <v>105.62805555600001</v>
      </c>
      <c r="AJ1787" s="111">
        <v>0.95102061986544251</v>
      </c>
      <c r="AK1787" s="2">
        <f t="shared" si="386"/>
        <v>0</v>
      </c>
    </row>
    <row r="1788" spans="1:37">
      <c r="A1788" s="2">
        <v>325</v>
      </c>
      <c r="B1788" s="2" t="s">
        <v>371</v>
      </c>
      <c r="C1788" s="2" t="s">
        <v>9</v>
      </c>
      <c r="D1788" s="2" t="s">
        <v>439</v>
      </c>
      <c r="E1788" s="2" t="s">
        <v>767</v>
      </c>
      <c r="F1788" s="2" t="s">
        <v>361</v>
      </c>
      <c r="G1788" s="2" t="s">
        <v>1076</v>
      </c>
      <c r="I1788" s="2">
        <v>64158</v>
      </c>
      <c r="J1788" s="194">
        <v>-0.20000000000000018</v>
      </c>
      <c r="K1788" s="110">
        <v>0.15277907665450918</v>
      </c>
      <c r="L1788" s="44">
        <f t="shared" si="376"/>
        <v>0</v>
      </c>
      <c r="M1788" s="44">
        <f t="shared" si="377"/>
        <v>0</v>
      </c>
      <c r="N1788" s="44">
        <f t="shared" si="378"/>
        <v>0</v>
      </c>
      <c r="O1788" s="44">
        <f t="shared" si="379"/>
        <v>-1.0000000000000009E-3</v>
      </c>
      <c r="P1788" s="2">
        <v>16979120</v>
      </c>
      <c r="Q1788" s="111">
        <v>11.847893976542952</v>
      </c>
      <c r="R1788" s="111">
        <v>0</v>
      </c>
      <c r="S1788" s="111">
        <v>0</v>
      </c>
      <c r="T1788" s="111">
        <v>0</v>
      </c>
      <c r="U1788" s="111">
        <v>1</v>
      </c>
      <c r="V1788" s="110">
        <v>0.15277907665450918</v>
      </c>
      <c r="W1788" s="110">
        <v>0.49831249999999994</v>
      </c>
      <c r="X1788" s="110">
        <v>0.46856249999999999</v>
      </c>
      <c r="Y1788" s="110">
        <f t="shared" si="380"/>
        <v>0.46856249999999999</v>
      </c>
      <c r="Z1788" s="2" t="s">
        <v>532</v>
      </c>
      <c r="AA1788" s="2" t="s">
        <v>532</v>
      </c>
      <c r="AB1788" s="2" t="s">
        <v>532</v>
      </c>
      <c r="AC1788" s="110">
        <v>0.46856249999999999</v>
      </c>
      <c r="AD1788" s="44">
        <f t="shared" si="381"/>
        <v>0</v>
      </c>
      <c r="AE1788" s="44">
        <f t="shared" si="382"/>
        <v>0</v>
      </c>
      <c r="AF1788" s="44">
        <f t="shared" si="383"/>
        <v>0</v>
      </c>
      <c r="AG1788" s="44">
        <f t="shared" si="384"/>
        <v>-4.1046075000000038E-3</v>
      </c>
      <c r="AH1788" s="44">
        <f t="shared" si="385"/>
        <v>-4.1046075000000038E-3</v>
      </c>
      <c r="AI1788" s="44">
        <v>105.62805555600001</v>
      </c>
      <c r="AJ1788" s="111">
        <v>1.9044827864728509</v>
      </c>
      <c r="AK1788" s="2">
        <f t="shared" si="386"/>
        <v>0</v>
      </c>
    </row>
    <row r="1789" spans="1:37">
      <c r="A1789" s="2">
        <v>325</v>
      </c>
      <c r="B1789" s="2" t="s">
        <v>371</v>
      </c>
      <c r="C1789" s="2" t="s">
        <v>9</v>
      </c>
      <c r="D1789" s="2" t="s">
        <v>439</v>
      </c>
      <c r="E1789" s="2" t="s">
        <v>767</v>
      </c>
      <c r="F1789" s="2" t="s">
        <v>361</v>
      </c>
      <c r="G1789" s="2" t="s">
        <v>1073</v>
      </c>
      <c r="I1789" s="2">
        <v>64158</v>
      </c>
      <c r="J1789" s="194">
        <v>2601</v>
      </c>
      <c r="K1789" s="110">
        <v>7.2544079951218893E-2</v>
      </c>
      <c r="L1789" s="44">
        <f t="shared" si="376"/>
        <v>0</v>
      </c>
      <c r="M1789" s="44">
        <f t="shared" si="377"/>
        <v>0</v>
      </c>
      <c r="N1789" s="44">
        <f t="shared" si="378"/>
        <v>0</v>
      </c>
      <c r="O1789" s="44">
        <f t="shared" si="379"/>
        <v>13.005000000000001</v>
      </c>
      <c r="P1789" s="2">
        <v>16979120</v>
      </c>
      <c r="Q1789" s="111">
        <v>5.6257347976486107</v>
      </c>
      <c r="R1789" s="111">
        <v>0</v>
      </c>
      <c r="S1789" s="111">
        <v>0</v>
      </c>
      <c r="T1789" s="111">
        <v>0</v>
      </c>
      <c r="U1789" s="111">
        <v>1</v>
      </c>
      <c r="V1789" s="110">
        <v>7.2544079951218893E-2</v>
      </c>
      <c r="W1789" s="110">
        <v>0.49831249999999994</v>
      </c>
      <c r="X1789" s="110">
        <v>0.46856249999999999</v>
      </c>
      <c r="Y1789" s="110">
        <f t="shared" si="380"/>
        <v>0.46856249999999999</v>
      </c>
      <c r="Z1789" s="2" t="s">
        <v>532</v>
      </c>
      <c r="AA1789" s="2" t="s">
        <v>532</v>
      </c>
      <c r="AB1789" s="2" t="s">
        <v>532</v>
      </c>
      <c r="AC1789" s="110">
        <v>0.46856249999999999</v>
      </c>
      <c r="AD1789" s="44">
        <f t="shared" si="381"/>
        <v>0</v>
      </c>
      <c r="AE1789" s="44">
        <f t="shared" si="382"/>
        <v>0</v>
      </c>
      <c r="AF1789" s="44">
        <f t="shared" si="383"/>
        <v>0</v>
      </c>
      <c r="AG1789" s="44">
        <f t="shared" si="384"/>
        <v>53.380420537500001</v>
      </c>
      <c r="AH1789" s="44">
        <f t="shared" si="385"/>
        <v>53.380420537500001</v>
      </c>
      <c r="AI1789" s="44">
        <v>105.62805555600001</v>
      </c>
      <c r="AJ1789" s="111">
        <v>0.90430544910305921</v>
      </c>
      <c r="AK1789" s="2">
        <f t="shared" si="386"/>
        <v>1301</v>
      </c>
    </row>
    <row r="1790" spans="1:37">
      <c r="A1790" s="2">
        <v>325</v>
      </c>
      <c r="B1790" s="2" t="s">
        <v>371</v>
      </c>
      <c r="C1790" s="2" t="s">
        <v>9</v>
      </c>
      <c r="D1790" s="2" t="s">
        <v>439</v>
      </c>
      <c r="E1790" s="2" t="s">
        <v>767</v>
      </c>
      <c r="F1790" s="2" t="s">
        <v>361</v>
      </c>
      <c r="G1790" s="2" t="s">
        <v>718</v>
      </c>
      <c r="I1790" s="2">
        <v>64158</v>
      </c>
      <c r="J1790" s="194">
        <v>14766</v>
      </c>
      <c r="K1790" s="110">
        <v>7.6291606946751758E-2</v>
      </c>
      <c r="L1790" s="44">
        <f t="shared" si="376"/>
        <v>0</v>
      </c>
      <c r="M1790" s="44">
        <f t="shared" si="377"/>
        <v>0</v>
      </c>
      <c r="N1790" s="44">
        <f t="shared" si="378"/>
        <v>0</v>
      </c>
      <c r="O1790" s="44">
        <f t="shared" si="379"/>
        <v>73.83</v>
      </c>
      <c r="P1790" s="2">
        <v>16979120</v>
      </c>
      <c r="Q1790" s="111">
        <v>5.9163524888244226</v>
      </c>
      <c r="R1790" s="111">
        <v>0</v>
      </c>
      <c r="S1790" s="111">
        <v>0</v>
      </c>
      <c r="T1790" s="111">
        <v>0</v>
      </c>
      <c r="U1790" s="111">
        <v>1</v>
      </c>
      <c r="V1790" s="110">
        <v>7.6291606946751758E-2</v>
      </c>
      <c r="W1790" s="110">
        <v>0.49831249999999994</v>
      </c>
      <c r="X1790" s="110">
        <v>0.46856249999999999</v>
      </c>
      <c r="Y1790" s="110">
        <f t="shared" si="380"/>
        <v>0.46856249999999999</v>
      </c>
      <c r="Z1790" s="2" t="s">
        <v>532</v>
      </c>
      <c r="AA1790" s="2" t="s">
        <v>532</v>
      </c>
      <c r="AB1790" s="2" t="s">
        <v>532</v>
      </c>
      <c r="AC1790" s="110">
        <v>0.46856249999999999</v>
      </c>
      <c r="AD1790" s="44">
        <f t="shared" si="381"/>
        <v>0</v>
      </c>
      <c r="AE1790" s="44">
        <f t="shared" si="382"/>
        <v>0</v>
      </c>
      <c r="AF1790" s="44">
        <f t="shared" si="383"/>
        <v>0</v>
      </c>
      <c r="AG1790" s="44">
        <f t="shared" si="384"/>
        <v>303.04317172500004</v>
      </c>
      <c r="AH1790" s="44">
        <f t="shared" si="385"/>
        <v>303.04317172500004</v>
      </c>
      <c r="AI1790" s="44">
        <v>105.62805555600001</v>
      </c>
      <c r="AJ1790" s="111">
        <v>0.95102061986544251</v>
      </c>
      <c r="AK1790" s="2">
        <f t="shared" si="386"/>
        <v>7383</v>
      </c>
    </row>
    <row r="1791" spans="1:37">
      <c r="A1791" s="2">
        <v>325</v>
      </c>
      <c r="B1791" s="2" t="s">
        <v>371</v>
      </c>
      <c r="C1791" s="2" t="s">
        <v>9</v>
      </c>
      <c r="D1791" s="2" t="s">
        <v>439</v>
      </c>
      <c r="E1791" s="2" t="s">
        <v>767</v>
      </c>
      <c r="F1791" s="2" t="s">
        <v>361</v>
      </c>
      <c r="G1791" s="2" t="s">
        <v>1077</v>
      </c>
      <c r="I1791" s="2">
        <v>64158</v>
      </c>
      <c r="J1791" s="194">
        <v>0</v>
      </c>
      <c r="K1791" s="110">
        <v>7.6291606946751758E-2</v>
      </c>
      <c r="L1791" s="44">
        <f t="shared" si="376"/>
        <v>0</v>
      </c>
      <c r="M1791" s="44">
        <f t="shared" si="377"/>
        <v>0</v>
      </c>
      <c r="N1791" s="44">
        <f t="shared" si="378"/>
        <v>0</v>
      </c>
      <c r="O1791" s="44">
        <f t="shared" si="379"/>
        <v>0</v>
      </c>
      <c r="P1791" s="2">
        <v>16979120</v>
      </c>
      <c r="Q1791" s="111">
        <v>5.9163524888244226</v>
      </c>
      <c r="R1791" s="111">
        <v>0</v>
      </c>
      <c r="S1791" s="111">
        <v>0</v>
      </c>
      <c r="T1791" s="111">
        <v>0</v>
      </c>
      <c r="U1791" s="111">
        <v>1</v>
      </c>
      <c r="V1791" s="110">
        <v>7.6291606946751758E-2</v>
      </c>
      <c r="W1791" s="110">
        <v>0.49831249999999994</v>
      </c>
      <c r="X1791" s="110">
        <v>0.46856249999999999</v>
      </c>
      <c r="Y1791" s="110">
        <f t="shared" si="380"/>
        <v>0.46856249999999999</v>
      </c>
      <c r="Z1791" s="2" t="s">
        <v>532</v>
      </c>
      <c r="AA1791" s="2" t="s">
        <v>532</v>
      </c>
      <c r="AB1791" s="2" t="s">
        <v>532</v>
      </c>
      <c r="AC1791" s="110">
        <v>0.46856249999999999</v>
      </c>
      <c r="AD1791" s="44">
        <f t="shared" si="381"/>
        <v>0</v>
      </c>
      <c r="AE1791" s="44">
        <f t="shared" si="382"/>
        <v>0</v>
      </c>
      <c r="AF1791" s="44">
        <f t="shared" si="383"/>
        <v>0</v>
      </c>
      <c r="AG1791" s="44">
        <f t="shared" si="384"/>
        <v>0</v>
      </c>
      <c r="AH1791" s="44">
        <f t="shared" si="385"/>
        <v>0</v>
      </c>
      <c r="AI1791" s="44">
        <v>105.62805555600001</v>
      </c>
      <c r="AJ1791" s="111">
        <v>0.95102061986544251</v>
      </c>
      <c r="AK1791" s="2">
        <f t="shared" si="386"/>
        <v>0</v>
      </c>
    </row>
    <row r="1792" spans="1:37">
      <c r="A1792" s="2">
        <v>325</v>
      </c>
      <c r="B1792" s="2" t="s">
        <v>371</v>
      </c>
      <c r="C1792" s="2" t="s">
        <v>9</v>
      </c>
      <c r="D1792" s="2" t="s">
        <v>439</v>
      </c>
      <c r="E1792" s="2" t="s">
        <v>767</v>
      </c>
      <c r="F1792" s="2" t="s">
        <v>361</v>
      </c>
      <c r="G1792" s="2" t="s">
        <v>1069</v>
      </c>
      <c r="I1792" s="2">
        <v>64158</v>
      </c>
      <c r="J1792" s="194">
        <v>7</v>
      </c>
      <c r="K1792" s="110">
        <v>0.15277907665450918</v>
      </c>
      <c r="L1792" s="44">
        <f t="shared" si="376"/>
        <v>0</v>
      </c>
      <c r="M1792" s="44">
        <f t="shared" si="377"/>
        <v>0</v>
      </c>
      <c r="N1792" s="44">
        <f t="shared" si="378"/>
        <v>0</v>
      </c>
      <c r="O1792" s="44">
        <f t="shared" si="379"/>
        <v>3.5000000000000003E-2</v>
      </c>
      <c r="P1792" s="2">
        <v>16979120</v>
      </c>
      <c r="Q1792" s="111">
        <v>11.847893976542952</v>
      </c>
      <c r="R1792" s="111">
        <v>0</v>
      </c>
      <c r="S1792" s="111">
        <v>0</v>
      </c>
      <c r="T1792" s="111">
        <v>0</v>
      </c>
      <c r="U1792" s="111">
        <v>1</v>
      </c>
      <c r="V1792" s="110">
        <v>0.15277907665450918</v>
      </c>
      <c r="W1792" s="110">
        <v>0.49831249999999994</v>
      </c>
      <c r="X1792" s="110">
        <v>0.46856249999999999</v>
      </c>
      <c r="Y1792" s="110">
        <f t="shared" si="380"/>
        <v>0.46856249999999999</v>
      </c>
      <c r="Z1792" s="2" t="s">
        <v>532</v>
      </c>
      <c r="AA1792" s="2" t="s">
        <v>532</v>
      </c>
      <c r="AB1792" s="2" t="s">
        <v>532</v>
      </c>
      <c r="AC1792" s="110">
        <v>0.46856249999999999</v>
      </c>
      <c r="AD1792" s="44">
        <f t="shared" si="381"/>
        <v>0</v>
      </c>
      <c r="AE1792" s="44">
        <f t="shared" si="382"/>
        <v>0</v>
      </c>
      <c r="AF1792" s="44">
        <f t="shared" si="383"/>
        <v>0</v>
      </c>
      <c r="AG1792" s="44">
        <f t="shared" si="384"/>
        <v>0.14366126250000003</v>
      </c>
      <c r="AH1792" s="44">
        <f t="shared" si="385"/>
        <v>0.14366126250000003</v>
      </c>
      <c r="AI1792" s="44">
        <v>105.62805555600001</v>
      </c>
      <c r="AJ1792" s="111">
        <v>1.9044827864728509</v>
      </c>
      <c r="AK1792" s="2">
        <f t="shared" si="386"/>
        <v>4</v>
      </c>
    </row>
    <row r="1793" spans="1:37">
      <c r="A1793" s="2">
        <v>330</v>
      </c>
      <c r="B1793" s="2" t="s">
        <v>376</v>
      </c>
      <c r="C1793" s="2" t="s">
        <v>8</v>
      </c>
      <c r="D1793" s="2" t="s">
        <v>440</v>
      </c>
      <c r="E1793" s="2" t="s">
        <v>767</v>
      </c>
      <c r="F1793" s="2" t="s">
        <v>361</v>
      </c>
      <c r="G1793" s="2" t="s">
        <v>1074</v>
      </c>
      <c r="I1793" s="2">
        <v>31922</v>
      </c>
      <c r="J1793" s="194">
        <v>5133.2</v>
      </c>
      <c r="K1793" s="110">
        <v>4.3767652594031571E-2</v>
      </c>
      <c r="L1793" s="44">
        <f t="shared" si="376"/>
        <v>0</v>
      </c>
      <c r="M1793" s="44">
        <f t="shared" si="377"/>
        <v>0</v>
      </c>
      <c r="N1793" s="44">
        <f t="shared" si="378"/>
        <v>0</v>
      </c>
      <c r="O1793" s="44">
        <f t="shared" si="379"/>
        <v>25.666</v>
      </c>
      <c r="P1793" s="2">
        <v>37967209</v>
      </c>
      <c r="Q1793" s="111">
        <v>0.72782447222662594</v>
      </c>
      <c r="R1793" s="111">
        <v>0</v>
      </c>
      <c r="S1793" s="111">
        <v>0</v>
      </c>
      <c r="T1793" s="111">
        <v>0</v>
      </c>
      <c r="U1793" s="111">
        <v>1</v>
      </c>
      <c r="V1793" s="110">
        <v>4.3767652594031571E-2</v>
      </c>
      <c r="W1793" s="110">
        <v>0.48131249999999992</v>
      </c>
      <c r="X1793" s="110">
        <v>0.45156249999999998</v>
      </c>
      <c r="Y1793" s="110">
        <f t="shared" si="380"/>
        <v>0.45156249999999998</v>
      </c>
      <c r="Z1793" s="2" t="s">
        <v>532</v>
      </c>
      <c r="AA1793" s="2" t="s">
        <v>532</v>
      </c>
      <c r="AB1793" s="2" t="s">
        <v>532</v>
      </c>
      <c r="AC1793" s="110">
        <v>0.45156249999999998</v>
      </c>
      <c r="AD1793" s="44">
        <f t="shared" si="381"/>
        <v>0</v>
      </c>
      <c r="AE1793" s="44">
        <f t="shared" si="382"/>
        <v>0</v>
      </c>
      <c r="AF1793" s="44">
        <f t="shared" si="383"/>
        <v>0</v>
      </c>
      <c r="AG1793" s="44">
        <f t="shared" si="384"/>
        <v>101.526675375</v>
      </c>
      <c r="AH1793" s="44">
        <f t="shared" si="385"/>
        <v>101.526675375</v>
      </c>
      <c r="AI1793" s="44">
        <v>132.838888889</v>
      </c>
      <c r="AJ1793" s="111">
        <v>0.20802239527487684</v>
      </c>
      <c r="AK1793" s="2">
        <f t="shared" si="386"/>
        <v>2567</v>
      </c>
    </row>
    <row r="1794" spans="1:37">
      <c r="A1794" s="2">
        <v>330</v>
      </c>
      <c r="B1794" s="2" t="s">
        <v>376</v>
      </c>
      <c r="C1794" s="2" t="s">
        <v>8</v>
      </c>
      <c r="D1794" s="2" t="s">
        <v>440</v>
      </c>
      <c r="E1794" s="2" t="s">
        <v>767</v>
      </c>
      <c r="F1794" s="2" t="s">
        <v>361</v>
      </c>
      <c r="G1794" s="2" t="s">
        <v>1075</v>
      </c>
      <c r="I1794" s="2">
        <v>31922</v>
      </c>
      <c r="J1794" s="194">
        <v>816</v>
      </c>
      <c r="K1794" s="110">
        <v>3.3357840796106888E-2</v>
      </c>
      <c r="L1794" s="44">
        <f t="shared" si="376"/>
        <v>0</v>
      </c>
      <c r="M1794" s="44">
        <f t="shared" si="377"/>
        <v>0</v>
      </c>
      <c r="N1794" s="44">
        <f t="shared" si="378"/>
        <v>0</v>
      </c>
      <c r="O1794" s="44">
        <f t="shared" si="379"/>
        <v>4.08</v>
      </c>
      <c r="P1794" s="2">
        <v>37967209</v>
      </c>
      <c r="Q1794" s="111">
        <v>0.5547168155725376</v>
      </c>
      <c r="R1794" s="111">
        <v>0</v>
      </c>
      <c r="S1794" s="111">
        <v>0</v>
      </c>
      <c r="T1794" s="111">
        <v>0</v>
      </c>
      <c r="U1794" s="111">
        <v>1</v>
      </c>
      <c r="V1794" s="110">
        <v>3.3357840796106888E-2</v>
      </c>
      <c r="W1794" s="110">
        <v>0.48131249999999992</v>
      </c>
      <c r="X1794" s="110">
        <v>0.45156249999999998</v>
      </c>
      <c r="Y1794" s="110">
        <f t="shared" si="380"/>
        <v>0.45156249999999998</v>
      </c>
      <c r="Z1794" s="2" t="s">
        <v>532</v>
      </c>
      <c r="AA1794" s="2" t="s">
        <v>532</v>
      </c>
      <c r="AB1794" s="2" t="s">
        <v>532</v>
      </c>
      <c r="AC1794" s="110">
        <v>0.45156249999999998</v>
      </c>
      <c r="AD1794" s="44">
        <f t="shared" si="381"/>
        <v>0</v>
      </c>
      <c r="AE1794" s="44">
        <f t="shared" si="382"/>
        <v>0</v>
      </c>
      <c r="AF1794" s="44">
        <f t="shared" si="383"/>
        <v>0</v>
      </c>
      <c r="AG1794" s="44">
        <f t="shared" si="384"/>
        <v>16.139204999999997</v>
      </c>
      <c r="AH1794" s="44">
        <f t="shared" si="385"/>
        <v>16.139204999999997</v>
      </c>
      <c r="AI1794" s="44">
        <v>132.838888889</v>
      </c>
      <c r="AJ1794" s="111">
        <v>0.15854581025783479</v>
      </c>
      <c r="AK1794" s="2">
        <f t="shared" si="386"/>
        <v>408</v>
      </c>
    </row>
    <row r="1795" spans="1:37">
      <c r="A1795" s="2">
        <v>330</v>
      </c>
      <c r="B1795" s="2" t="s">
        <v>376</v>
      </c>
      <c r="C1795" s="2" t="s">
        <v>8</v>
      </c>
      <c r="D1795" s="2" t="s">
        <v>440</v>
      </c>
      <c r="E1795" s="2" t="s">
        <v>767</v>
      </c>
      <c r="F1795" s="2" t="s">
        <v>361</v>
      </c>
      <c r="G1795" s="2" t="s">
        <v>1076</v>
      </c>
      <c r="I1795" s="2">
        <v>31922</v>
      </c>
      <c r="J1795" s="194">
        <v>813</v>
      </c>
      <c r="K1795" s="110">
        <v>0.63294906334189582</v>
      </c>
      <c r="L1795" s="44">
        <f t="shared" si="376"/>
        <v>0</v>
      </c>
      <c r="M1795" s="44">
        <f t="shared" si="377"/>
        <v>0</v>
      </c>
      <c r="N1795" s="44">
        <f t="shared" si="378"/>
        <v>0</v>
      </c>
      <c r="O1795" s="44">
        <f t="shared" si="379"/>
        <v>4.0650000000000004</v>
      </c>
      <c r="P1795" s="2">
        <v>37967209</v>
      </c>
      <c r="Q1795" s="111">
        <v>10.525486076353413</v>
      </c>
      <c r="R1795" s="111">
        <v>0</v>
      </c>
      <c r="S1795" s="111">
        <v>0</v>
      </c>
      <c r="T1795" s="111">
        <v>0</v>
      </c>
      <c r="U1795" s="111">
        <v>1</v>
      </c>
      <c r="V1795" s="110">
        <v>0.63294906334189582</v>
      </c>
      <c r="W1795" s="110">
        <v>0.48131249999999992</v>
      </c>
      <c r="X1795" s="110">
        <v>0.45156249999999998</v>
      </c>
      <c r="Y1795" s="110">
        <f t="shared" si="380"/>
        <v>0.45156249999999998</v>
      </c>
      <c r="Z1795" s="2" t="s">
        <v>532</v>
      </c>
      <c r="AA1795" s="2" t="s">
        <v>532</v>
      </c>
      <c r="AB1795" s="2" t="s">
        <v>532</v>
      </c>
      <c r="AC1795" s="110">
        <v>0.45156249999999998</v>
      </c>
      <c r="AD1795" s="44">
        <f t="shared" si="381"/>
        <v>0</v>
      </c>
      <c r="AE1795" s="44">
        <f t="shared" si="382"/>
        <v>0</v>
      </c>
      <c r="AF1795" s="44">
        <f t="shared" si="383"/>
        <v>0</v>
      </c>
      <c r="AG1795" s="44">
        <f t="shared" si="384"/>
        <v>16.079869687500004</v>
      </c>
      <c r="AH1795" s="44">
        <f t="shared" si="385"/>
        <v>16.079869687500004</v>
      </c>
      <c r="AI1795" s="44">
        <v>132.838888889</v>
      </c>
      <c r="AJ1795" s="111">
        <v>3.0083308662828752</v>
      </c>
      <c r="AK1795" s="2">
        <f t="shared" si="386"/>
        <v>407</v>
      </c>
    </row>
    <row r="1796" spans="1:37">
      <c r="A1796" s="2">
        <v>330</v>
      </c>
      <c r="B1796" s="2" t="s">
        <v>376</v>
      </c>
      <c r="C1796" s="2" t="s">
        <v>8</v>
      </c>
      <c r="D1796" s="2" t="s">
        <v>440</v>
      </c>
      <c r="E1796" s="2" t="s">
        <v>767</v>
      </c>
      <c r="F1796" s="2" t="s">
        <v>361</v>
      </c>
      <c r="G1796" s="2" t="s">
        <v>1073</v>
      </c>
      <c r="I1796" s="2">
        <v>31922</v>
      </c>
      <c r="J1796" s="194">
        <v>1657</v>
      </c>
      <c r="K1796" s="110">
        <v>4.3767652594031571E-2</v>
      </c>
      <c r="L1796" s="44">
        <f t="shared" si="376"/>
        <v>0</v>
      </c>
      <c r="M1796" s="44">
        <f t="shared" si="377"/>
        <v>0</v>
      </c>
      <c r="N1796" s="44">
        <f t="shared" si="378"/>
        <v>0</v>
      </c>
      <c r="O1796" s="44">
        <f t="shared" si="379"/>
        <v>8.2850000000000001</v>
      </c>
      <c r="P1796" s="2">
        <v>37967209</v>
      </c>
      <c r="Q1796" s="111">
        <v>0.72782447222662594</v>
      </c>
      <c r="R1796" s="111">
        <v>0</v>
      </c>
      <c r="S1796" s="111">
        <v>0</v>
      </c>
      <c r="T1796" s="111">
        <v>0</v>
      </c>
      <c r="U1796" s="111">
        <v>1</v>
      </c>
      <c r="V1796" s="110">
        <v>4.3767652594031571E-2</v>
      </c>
      <c r="W1796" s="110">
        <v>0.48131249999999992</v>
      </c>
      <c r="X1796" s="110">
        <v>0.45156249999999998</v>
      </c>
      <c r="Y1796" s="110">
        <f t="shared" si="380"/>
        <v>0.45156249999999998</v>
      </c>
      <c r="Z1796" s="2" t="s">
        <v>532</v>
      </c>
      <c r="AA1796" s="2" t="s">
        <v>532</v>
      </c>
      <c r="AB1796" s="2" t="s">
        <v>532</v>
      </c>
      <c r="AC1796" s="110">
        <v>0.45156249999999998</v>
      </c>
      <c r="AD1796" s="44">
        <f t="shared" si="381"/>
        <v>0</v>
      </c>
      <c r="AE1796" s="44">
        <f t="shared" si="382"/>
        <v>0</v>
      </c>
      <c r="AF1796" s="44">
        <f t="shared" si="383"/>
        <v>0</v>
      </c>
      <c r="AG1796" s="44">
        <f t="shared" si="384"/>
        <v>32.772870937499995</v>
      </c>
      <c r="AH1796" s="44">
        <f t="shared" si="385"/>
        <v>32.772870937499995</v>
      </c>
      <c r="AI1796" s="44">
        <v>132.838888889</v>
      </c>
      <c r="AJ1796" s="111">
        <v>0.20802239527487684</v>
      </c>
      <c r="AK1796" s="2">
        <f t="shared" si="386"/>
        <v>829</v>
      </c>
    </row>
    <row r="1797" spans="1:37">
      <c r="A1797" s="2">
        <v>330</v>
      </c>
      <c r="B1797" s="2" t="s">
        <v>376</v>
      </c>
      <c r="C1797" s="2" t="s">
        <v>8</v>
      </c>
      <c r="D1797" s="2" t="s">
        <v>440</v>
      </c>
      <c r="E1797" s="2" t="s">
        <v>767</v>
      </c>
      <c r="F1797" s="2" t="s">
        <v>361</v>
      </c>
      <c r="G1797" s="2" t="s">
        <v>718</v>
      </c>
      <c r="I1797" s="2">
        <v>31922</v>
      </c>
      <c r="J1797" s="194">
        <v>4884</v>
      </c>
      <c r="K1797" s="110">
        <v>3.3357840796106888E-2</v>
      </c>
      <c r="L1797" s="44">
        <f t="shared" si="376"/>
        <v>0</v>
      </c>
      <c r="M1797" s="44">
        <f t="shared" si="377"/>
        <v>0</v>
      </c>
      <c r="N1797" s="44">
        <f t="shared" si="378"/>
        <v>0</v>
      </c>
      <c r="O1797" s="44">
        <f t="shared" si="379"/>
        <v>24.42</v>
      </c>
      <c r="P1797" s="2">
        <v>37967209</v>
      </c>
      <c r="Q1797" s="111">
        <v>0.5547168155725376</v>
      </c>
      <c r="R1797" s="111">
        <v>0</v>
      </c>
      <c r="S1797" s="111">
        <v>0</v>
      </c>
      <c r="T1797" s="111">
        <v>0</v>
      </c>
      <c r="U1797" s="111">
        <v>1</v>
      </c>
      <c r="V1797" s="110">
        <v>3.3357840796106888E-2</v>
      </c>
      <c r="W1797" s="110">
        <v>0.48131249999999992</v>
      </c>
      <c r="X1797" s="110">
        <v>0.45156249999999998</v>
      </c>
      <c r="Y1797" s="110">
        <f t="shared" si="380"/>
        <v>0.45156249999999998</v>
      </c>
      <c r="Z1797" s="2" t="s">
        <v>532</v>
      </c>
      <c r="AA1797" s="2" t="s">
        <v>532</v>
      </c>
      <c r="AB1797" s="2" t="s">
        <v>532</v>
      </c>
      <c r="AC1797" s="110">
        <v>0.45156249999999998</v>
      </c>
      <c r="AD1797" s="44">
        <f t="shared" si="381"/>
        <v>0</v>
      </c>
      <c r="AE1797" s="44">
        <f t="shared" si="382"/>
        <v>0</v>
      </c>
      <c r="AF1797" s="44">
        <f t="shared" si="383"/>
        <v>0</v>
      </c>
      <c r="AG1797" s="44">
        <f t="shared" si="384"/>
        <v>96.59788875000001</v>
      </c>
      <c r="AH1797" s="44">
        <f t="shared" si="385"/>
        <v>96.59788875000001</v>
      </c>
      <c r="AI1797" s="44">
        <v>132.838888889</v>
      </c>
      <c r="AJ1797" s="111">
        <v>0.15854581025783479</v>
      </c>
      <c r="AK1797" s="2">
        <f t="shared" si="386"/>
        <v>2442</v>
      </c>
    </row>
    <row r="1798" spans="1:37">
      <c r="A1798" s="2">
        <v>330</v>
      </c>
      <c r="B1798" s="2" t="s">
        <v>376</v>
      </c>
      <c r="C1798" s="2" t="s">
        <v>8</v>
      </c>
      <c r="D1798" s="2" t="s">
        <v>440</v>
      </c>
      <c r="E1798" s="2" t="s">
        <v>767</v>
      </c>
      <c r="F1798" s="2" t="s">
        <v>361</v>
      </c>
      <c r="G1798" s="2" t="s">
        <v>1077</v>
      </c>
      <c r="I1798" s="2">
        <v>31922</v>
      </c>
      <c r="J1798" s="194">
        <v>1076</v>
      </c>
      <c r="K1798" s="110">
        <v>3.3357840796106888E-2</v>
      </c>
      <c r="L1798" s="44">
        <f t="shared" si="376"/>
        <v>0</v>
      </c>
      <c r="M1798" s="44">
        <f t="shared" si="377"/>
        <v>0</v>
      </c>
      <c r="N1798" s="44">
        <f t="shared" si="378"/>
        <v>0</v>
      </c>
      <c r="O1798" s="44">
        <f t="shared" si="379"/>
        <v>5.38</v>
      </c>
      <c r="P1798" s="2">
        <v>37967209</v>
      </c>
      <c r="Q1798" s="111">
        <v>0.5547168155725376</v>
      </c>
      <c r="R1798" s="111">
        <v>0</v>
      </c>
      <c r="S1798" s="111">
        <v>0</v>
      </c>
      <c r="T1798" s="111">
        <v>0</v>
      </c>
      <c r="U1798" s="111">
        <v>1</v>
      </c>
      <c r="V1798" s="110">
        <v>3.3357840796106888E-2</v>
      </c>
      <c r="W1798" s="110">
        <v>0.48131249999999992</v>
      </c>
      <c r="X1798" s="110">
        <v>0.45156249999999998</v>
      </c>
      <c r="Y1798" s="110">
        <f t="shared" si="380"/>
        <v>0.45156249999999998</v>
      </c>
      <c r="Z1798" s="2" t="s">
        <v>532</v>
      </c>
      <c r="AA1798" s="2" t="s">
        <v>532</v>
      </c>
      <c r="AB1798" s="2" t="s">
        <v>532</v>
      </c>
      <c r="AC1798" s="110">
        <v>0.45156249999999998</v>
      </c>
      <c r="AD1798" s="44">
        <f t="shared" si="381"/>
        <v>0</v>
      </c>
      <c r="AE1798" s="44">
        <f t="shared" si="382"/>
        <v>0</v>
      </c>
      <c r="AF1798" s="44">
        <f t="shared" si="383"/>
        <v>0</v>
      </c>
      <c r="AG1798" s="44">
        <f t="shared" si="384"/>
        <v>21.281598750000001</v>
      </c>
      <c r="AH1798" s="44">
        <f t="shared" si="385"/>
        <v>21.281598750000001</v>
      </c>
      <c r="AI1798" s="44">
        <v>132.838888889</v>
      </c>
      <c r="AJ1798" s="111">
        <v>0.15854581025783479</v>
      </c>
      <c r="AK1798" s="2">
        <f t="shared" si="386"/>
        <v>538</v>
      </c>
    </row>
    <row r="1799" spans="1:37">
      <c r="A1799" s="2">
        <v>330</v>
      </c>
      <c r="B1799" s="2" t="s">
        <v>376</v>
      </c>
      <c r="C1799" s="2" t="s">
        <v>8</v>
      </c>
      <c r="D1799" s="2" t="s">
        <v>440</v>
      </c>
      <c r="E1799" s="2" t="s">
        <v>767</v>
      </c>
      <c r="F1799" s="2" t="s">
        <v>361</v>
      </c>
      <c r="G1799" s="2" t="s">
        <v>1069</v>
      </c>
      <c r="I1799" s="2">
        <v>31922</v>
      </c>
      <c r="J1799" s="194">
        <v>9364</v>
      </c>
      <c r="K1799" s="110">
        <v>0.63294906334189582</v>
      </c>
      <c r="L1799" s="44">
        <f t="shared" ref="L1799:L1862" si="387">R1799*$J1799*$D$2/1000</f>
        <v>0</v>
      </c>
      <c r="M1799" s="44">
        <f t="shared" ref="M1799:M1862" si="388">S1799*$J1799*$D$2/1000</f>
        <v>0</v>
      </c>
      <c r="N1799" s="44">
        <f t="shared" ref="N1799:N1862" si="389">T1799*$J1799*$D$2/1000</f>
        <v>0</v>
      </c>
      <c r="O1799" s="44">
        <f t="shared" ref="O1799:O1862" si="390">U1799*$J1799*$D$2/1000</f>
        <v>46.82</v>
      </c>
      <c r="P1799" s="2">
        <v>37967209</v>
      </c>
      <c r="Q1799" s="111">
        <v>10.525486076353413</v>
      </c>
      <c r="R1799" s="111">
        <v>0</v>
      </c>
      <c r="S1799" s="111">
        <v>0</v>
      </c>
      <c r="T1799" s="111">
        <v>0</v>
      </c>
      <c r="U1799" s="111">
        <v>1</v>
      </c>
      <c r="V1799" s="110">
        <v>0.63294906334189582</v>
      </c>
      <c r="W1799" s="110">
        <v>0.48131249999999992</v>
      </c>
      <c r="X1799" s="110">
        <v>0.45156249999999998</v>
      </c>
      <c r="Y1799" s="110">
        <f t="shared" ref="Y1799:Y1862" si="391">SUMPRODUCT(R1799:U1799,Z1799:AC1799)</f>
        <v>0.45156249999999998</v>
      </c>
      <c r="Z1799" s="2" t="s">
        <v>532</v>
      </c>
      <c r="AA1799" s="2" t="s">
        <v>532</v>
      </c>
      <c r="AB1799" s="2" t="s">
        <v>532</v>
      </c>
      <c r="AC1799" s="110">
        <v>0.45156249999999998</v>
      </c>
      <c r="AD1799" s="44">
        <f t="shared" ref="AD1799:AD1862" si="392">IFERROR(L1799*Z1799*8760/1000,0)</f>
        <v>0</v>
      </c>
      <c r="AE1799" s="44">
        <f t="shared" ref="AE1799:AE1862" si="393">IFERROR(M1799*AA1799*8760/1000,0)</f>
        <v>0</v>
      </c>
      <c r="AF1799" s="44">
        <f t="shared" ref="AF1799:AF1862" si="394">IFERROR(N1799*AB1799*8760/1000,0)</f>
        <v>0</v>
      </c>
      <c r="AG1799" s="44">
        <f t="shared" ref="AG1799:AG1862" si="395">IFERROR(O1799*AC1799*8760/1000,0)</f>
        <v>185.20528874999999</v>
      </c>
      <c r="AH1799" s="44">
        <f t="shared" ref="AH1799:AH1862" si="396">AF1799+AG1799</f>
        <v>185.20528874999999</v>
      </c>
      <c r="AI1799" s="44">
        <v>132.838888889</v>
      </c>
      <c r="AJ1799" s="111">
        <v>3.0083308662828752</v>
      </c>
      <c r="AK1799" s="2">
        <f t="shared" si="386"/>
        <v>4682</v>
      </c>
    </row>
    <row r="1800" spans="1:37">
      <c r="A1800" s="2">
        <v>316</v>
      </c>
      <c r="B1800" s="2" t="s">
        <v>364</v>
      </c>
      <c r="C1800" s="2" t="s">
        <v>7</v>
      </c>
      <c r="D1800" s="2" t="s">
        <v>441</v>
      </c>
      <c r="E1800" s="2" t="s">
        <v>767</v>
      </c>
      <c r="F1800" s="2" t="s">
        <v>361</v>
      </c>
      <c r="G1800" s="2" t="s">
        <v>1074</v>
      </c>
      <c r="I1800" s="2">
        <v>311079</v>
      </c>
      <c r="J1800" s="194">
        <v>2216</v>
      </c>
      <c r="K1800" s="110">
        <v>1.2791669866992626E-6</v>
      </c>
      <c r="L1800" s="44">
        <f t="shared" si="387"/>
        <v>0</v>
      </c>
      <c r="M1800" s="44">
        <f t="shared" si="388"/>
        <v>0</v>
      </c>
      <c r="N1800" s="44">
        <f t="shared" si="389"/>
        <v>0</v>
      </c>
      <c r="O1800" s="44">
        <f t="shared" si="390"/>
        <v>11.08</v>
      </c>
      <c r="P1800" s="2">
        <v>10341330</v>
      </c>
      <c r="Q1800" s="111">
        <v>5.7213096226433333E-4</v>
      </c>
      <c r="R1800" s="111">
        <v>0</v>
      </c>
      <c r="S1800" s="111">
        <v>0</v>
      </c>
      <c r="T1800" s="111">
        <v>0</v>
      </c>
      <c r="U1800" s="111">
        <v>1</v>
      </c>
      <c r="V1800" s="110">
        <v>1.2791669866992626E-6</v>
      </c>
      <c r="W1800" s="110">
        <v>0.38621874999999994</v>
      </c>
      <c r="X1800" s="110">
        <v>0.33946874999999999</v>
      </c>
      <c r="Y1800" s="110">
        <f t="shared" si="391"/>
        <v>0.33946874999999999</v>
      </c>
      <c r="Z1800" s="2" t="s">
        <v>532</v>
      </c>
      <c r="AA1800" s="2" t="s">
        <v>532</v>
      </c>
      <c r="AB1800" s="2" t="s">
        <v>532</v>
      </c>
      <c r="AC1800" s="110">
        <v>0.33946874999999999</v>
      </c>
      <c r="AD1800" s="44">
        <f t="shared" si="392"/>
        <v>0</v>
      </c>
      <c r="AE1800" s="44">
        <f t="shared" si="393"/>
        <v>0</v>
      </c>
      <c r="AF1800" s="44">
        <f t="shared" si="394"/>
        <v>0</v>
      </c>
      <c r="AG1800" s="44">
        <f t="shared" si="395"/>
        <v>32.949108449999997</v>
      </c>
      <c r="AH1800" s="44">
        <f t="shared" si="396"/>
        <v>32.949108449999997</v>
      </c>
      <c r="AI1800" s="44">
        <v>46.353055556000001</v>
      </c>
      <c r="AJ1800" s="111">
        <v>1.2764196476422289E-4</v>
      </c>
      <c r="AK1800" s="2">
        <f t="shared" si="386"/>
        <v>1108</v>
      </c>
    </row>
    <row r="1801" spans="1:37">
      <c r="A1801" s="2">
        <v>316</v>
      </c>
      <c r="B1801" s="2" t="s">
        <v>364</v>
      </c>
      <c r="C1801" s="2" t="s">
        <v>7</v>
      </c>
      <c r="D1801" s="2" t="s">
        <v>441</v>
      </c>
      <c r="E1801" s="2" t="s">
        <v>767</v>
      </c>
      <c r="F1801" s="2" t="s">
        <v>361</v>
      </c>
      <c r="G1801" s="2" t="s">
        <v>1075</v>
      </c>
      <c r="I1801" s="2">
        <v>311079</v>
      </c>
      <c r="J1801" s="194">
        <v>4016.8</v>
      </c>
      <c r="K1801" s="110">
        <v>1.9354505220364608E-6</v>
      </c>
      <c r="L1801" s="44">
        <f t="shared" si="387"/>
        <v>0</v>
      </c>
      <c r="M1801" s="44">
        <f t="shared" si="388"/>
        <v>0</v>
      </c>
      <c r="N1801" s="44">
        <f t="shared" si="389"/>
        <v>0</v>
      </c>
      <c r="O1801" s="44">
        <f t="shared" si="390"/>
        <v>20.084</v>
      </c>
      <c r="P1801" s="2">
        <v>10341330</v>
      </c>
      <c r="Q1801" s="111">
        <v>8.6566584433597847E-4</v>
      </c>
      <c r="R1801" s="111">
        <v>0</v>
      </c>
      <c r="S1801" s="111">
        <v>0</v>
      </c>
      <c r="T1801" s="111">
        <v>0</v>
      </c>
      <c r="U1801" s="111">
        <v>1</v>
      </c>
      <c r="V1801" s="110">
        <v>1.9354505220364608E-6</v>
      </c>
      <c r="W1801" s="110">
        <v>0.38621874999999994</v>
      </c>
      <c r="X1801" s="110">
        <v>0.33946874999999999</v>
      </c>
      <c r="Y1801" s="110">
        <f t="shared" si="391"/>
        <v>0.33946874999999999</v>
      </c>
      <c r="Z1801" s="2" t="s">
        <v>532</v>
      </c>
      <c r="AA1801" s="2" t="s">
        <v>532</v>
      </c>
      <c r="AB1801" s="2" t="s">
        <v>532</v>
      </c>
      <c r="AC1801" s="110">
        <v>0.33946874999999999</v>
      </c>
      <c r="AD1801" s="44">
        <f t="shared" si="392"/>
        <v>0</v>
      </c>
      <c r="AE1801" s="44">
        <f t="shared" si="393"/>
        <v>0</v>
      </c>
      <c r="AF1801" s="44">
        <f t="shared" si="394"/>
        <v>0</v>
      </c>
      <c r="AG1801" s="44">
        <f t="shared" si="395"/>
        <v>59.724719684999997</v>
      </c>
      <c r="AH1801" s="44">
        <f t="shared" si="396"/>
        <v>59.724719684999997</v>
      </c>
      <c r="AI1801" s="44">
        <v>46.353055556000001</v>
      </c>
      <c r="AJ1801" s="111">
        <v>1.9312936458291814E-4</v>
      </c>
      <c r="AK1801" s="2">
        <f t="shared" si="386"/>
        <v>2008</v>
      </c>
    </row>
    <row r="1802" spans="1:37">
      <c r="A1802" s="2">
        <v>316</v>
      </c>
      <c r="B1802" s="2" t="s">
        <v>364</v>
      </c>
      <c r="C1802" s="2" t="s">
        <v>7</v>
      </c>
      <c r="D1802" s="2" t="s">
        <v>441</v>
      </c>
      <c r="E1802" s="2" t="s">
        <v>767</v>
      </c>
      <c r="F1802" s="2" t="s">
        <v>361</v>
      </c>
      <c r="G1802" s="2" t="s">
        <v>1076</v>
      </c>
      <c r="I1802" s="2">
        <v>311079</v>
      </c>
      <c r="J1802" s="194">
        <v>3742.3999999999996</v>
      </c>
      <c r="K1802" s="110">
        <v>3.6772009682427935E-2</v>
      </c>
      <c r="L1802" s="44">
        <f t="shared" si="387"/>
        <v>0</v>
      </c>
      <c r="M1802" s="44">
        <f t="shared" si="388"/>
        <v>0</v>
      </c>
      <c r="N1802" s="44">
        <f t="shared" si="389"/>
        <v>0</v>
      </c>
      <c r="O1802" s="44">
        <f t="shared" si="390"/>
        <v>18.712</v>
      </c>
      <c r="P1802" s="2">
        <v>10341330</v>
      </c>
      <c r="Q1802" s="111">
        <v>16.446957670700961</v>
      </c>
      <c r="R1802" s="111">
        <v>0</v>
      </c>
      <c r="S1802" s="111">
        <v>0</v>
      </c>
      <c r="T1802" s="111">
        <v>0</v>
      </c>
      <c r="U1802" s="111">
        <v>1</v>
      </c>
      <c r="V1802" s="110">
        <v>3.6772009682427935E-2</v>
      </c>
      <c r="W1802" s="110">
        <v>0.38621874999999994</v>
      </c>
      <c r="X1802" s="110">
        <v>0.33946874999999999</v>
      </c>
      <c r="Y1802" s="110">
        <f t="shared" si="391"/>
        <v>0.33946874999999999</v>
      </c>
      <c r="Z1802" s="2" t="s">
        <v>532</v>
      </c>
      <c r="AA1802" s="2" t="s">
        <v>532</v>
      </c>
      <c r="AB1802" s="2" t="s">
        <v>532</v>
      </c>
      <c r="AC1802" s="110">
        <v>0.33946874999999999</v>
      </c>
      <c r="AD1802" s="44">
        <f t="shared" si="392"/>
        <v>0</v>
      </c>
      <c r="AE1802" s="44">
        <f t="shared" si="393"/>
        <v>0</v>
      </c>
      <c r="AF1802" s="44">
        <f t="shared" si="394"/>
        <v>0</v>
      </c>
      <c r="AG1802" s="44">
        <f t="shared" si="395"/>
        <v>55.644739829999999</v>
      </c>
      <c r="AH1802" s="44">
        <f t="shared" si="396"/>
        <v>55.644739829999999</v>
      </c>
      <c r="AI1802" s="44">
        <v>46.353055556000001</v>
      </c>
      <c r="AJ1802" s="111">
        <v>3.6693032364019453</v>
      </c>
      <c r="AK1802" s="2">
        <f t="shared" si="386"/>
        <v>1871</v>
      </c>
    </row>
    <row r="1803" spans="1:37">
      <c r="A1803" s="2">
        <v>316</v>
      </c>
      <c r="B1803" s="2" t="s">
        <v>364</v>
      </c>
      <c r="C1803" s="2" t="s">
        <v>7</v>
      </c>
      <c r="D1803" s="2" t="s">
        <v>441</v>
      </c>
      <c r="E1803" s="2" t="s">
        <v>767</v>
      </c>
      <c r="F1803" s="2" t="s">
        <v>361</v>
      </c>
      <c r="G1803" s="2" t="s">
        <v>1073</v>
      </c>
      <c r="I1803" s="2">
        <v>311079</v>
      </c>
      <c r="J1803" s="194">
        <v>0</v>
      </c>
      <c r="K1803" s="110">
        <v>1.2791669866992626E-6</v>
      </c>
      <c r="L1803" s="44">
        <f t="shared" si="387"/>
        <v>0</v>
      </c>
      <c r="M1803" s="44">
        <f t="shared" si="388"/>
        <v>0</v>
      </c>
      <c r="N1803" s="44">
        <f t="shared" si="389"/>
        <v>0</v>
      </c>
      <c r="O1803" s="44">
        <f t="shared" si="390"/>
        <v>0</v>
      </c>
      <c r="P1803" s="2">
        <v>10341330</v>
      </c>
      <c r="Q1803" s="111">
        <v>5.7213096226433333E-4</v>
      </c>
      <c r="R1803" s="111">
        <v>0</v>
      </c>
      <c r="S1803" s="111">
        <v>0</v>
      </c>
      <c r="T1803" s="111">
        <v>0</v>
      </c>
      <c r="U1803" s="111">
        <v>1</v>
      </c>
      <c r="V1803" s="110">
        <v>1.2791669866992626E-6</v>
      </c>
      <c r="W1803" s="110">
        <v>0.38621874999999994</v>
      </c>
      <c r="X1803" s="110">
        <v>0.33946874999999999</v>
      </c>
      <c r="Y1803" s="110">
        <f t="shared" si="391"/>
        <v>0.33946874999999999</v>
      </c>
      <c r="Z1803" s="2" t="s">
        <v>532</v>
      </c>
      <c r="AA1803" s="2" t="s">
        <v>532</v>
      </c>
      <c r="AB1803" s="2" t="s">
        <v>532</v>
      </c>
      <c r="AC1803" s="110">
        <v>0.33946874999999999</v>
      </c>
      <c r="AD1803" s="44">
        <f t="shared" si="392"/>
        <v>0</v>
      </c>
      <c r="AE1803" s="44">
        <f t="shared" si="393"/>
        <v>0</v>
      </c>
      <c r="AF1803" s="44">
        <f t="shared" si="394"/>
        <v>0</v>
      </c>
      <c r="AG1803" s="44">
        <f t="shared" si="395"/>
        <v>0</v>
      </c>
      <c r="AH1803" s="44">
        <f t="shared" si="396"/>
        <v>0</v>
      </c>
      <c r="AI1803" s="44">
        <v>46.353055556000001</v>
      </c>
      <c r="AJ1803" s="111">
        <v>1.2764196476422289E-4</v>
      </c>
      <c r="AK1803" s="2">
        <f t="shared" si="386"/>
        <v>0</v>
      </c>
    </row>
    <row r="1804" spans="1:37">
      <c r="A1804" s="2">
        <v>316</v>
      </c>
      <c r="B1804" s="2" t="s">
        <v>364</v>
      </c>
      <c r="C1804" s="2" t="s">
        <v>7</v>
      </c>
      <c r="D1804" s="2" t="s">
        <v>441</v>
      </c>
      <c r="E1804" s="2" t="s">
        <v>767</v>
      </c>
      <c r="F1804" s="2" t="s">
        <v>361</v>
      </c>
      <c r="G1804" s="2" t="s">
        <v>718</v>
      </c>
      <c r="I1804" s="2">
        <v>311079</v>
      </c>
      <c r="J1804" s="194">
        <v>23</v>
      </c>
      <c r="K1804" s="110">
        <v>1.9354505220364608E-6</v>
      </c>
      <c r="L1804" s="44">
        <f t="shared" si="387"/>
        <v>0</v>
      </c>
      <c r="M1804" s="44">
        <f t="shared" si="388"/>
        <v>0</v>
      </c>
      <c r="N1804" s="44">
        <f t="shared" si="389"/>
        <v>0</v>
      </c>
      <c r="O1804" s="44">
        <f t="shared" si="390"/>
        <v>0.115</v>
      </c>
      <c r="P1804" s="2">
        <v>10341330</v>
      </c>
      <c r="Q1804" s="111">
        <v>8.6566584433597847E-4</v>
      </c>
      <c r="R1804" s="111">
        <v>0</v>
      </c>
      <c r="S1804" s="111">
        <v>0</v>
      </c>
      <c r="T1804" s="111">
        <v>0</v>
      </c>
      <c r="U1804" s="111">
        <v>1</v>
      </c>
      <c r="V1804" s="110">
        <v>1.9354505220364608E-6</v>
      </c>
      <c r="W1804" s="110">
        <v>0.38621874999999994</v>
      </c>
      <c r="X1804" s="110">
        <v>0.33946874999999999</v>
      </c>
      <c r="Y1804" s="110">
        <f t="shared" si="391"/>
        <v>0.33946874999999999</v>
      </c>
      <c r="Z1804" s="2" t="s">
        <v>532</v>
      </c>
      <c r="AA1804" s="2" t="s">
        <v>532</v>
      </c>
      <c r="AB1804" s="2" t="s">
        <v>532</v>
      </c>
      <c r="AC1804" s="110">
        <v>0.33946874999999999</v>
      </c>
      <c r="AD1804" s="44">
        <f t="shared" si="392"/>
        <v>0</v>
      </c>
      <c r="AE1804" s="44">
        <f t="shared" si="393"/>
        <v>0</v>
      </c>
      <c r="AF1804" s="44">
        <f t="shared" si="394"/>
        <v>0</v>
      </c>
      <c r="AG1804" s="44">
        <f t="shared" si="395"/>
        <v>0.34198081874999997</v>
      </c>
      <c r="AH1804" s="44">
        <f t="shared" si="396"/>
        <v>0.34198081874999997</v>
      </c>
      <c r="AI1804" s="44">
        <v>46.353055556000001</v>
      </c>
      <c r="AJ1804" s="111">
        <v>1.9312936458291814E-4</v>
      </c>
      <c r="AK1804" s="2">
        <f t="shared" si="386"/>
        <v>12</v>
      </c>
    </row>
    <row r="1805" spans="1:37">
      <c r="A1805" s="2">
        <v>316</v>
      </c>
      <c r="B1805" s="2" t="s">
        <v>364</v>
      </c>
      <c r="C1805" s="2" t="s">
        <v>7</v>
      </c>
      <c r="D1805" s="2" t="s">
        <v>441</v>
      </c>
      <c r="E1805" s="2" t="s">
        <v>767</v>
      </c>
      <c r="F1805" s="2" t="s">
        <v>361</v>
      </c>
      <c r="G1805" s="2" t="s">
        <v>1077</v>
      </c>
      <c r="I1805" s="2">
        <v>311079</v>
      </c>
      <c r="J1805" s="194">
        <v>11523</v>
      </c>
      <c r="K1805" s="110">
        <v>1.9354505220364608E-6</v>
      </c>
      <c r="L1805" s="44">
        <f t="shared" si="387"/>
        <v>0</v>
      </c>
      <c r="M1805" s="44">
        <f t="shared" si="388"/>
        <v>0</v>
      </c>
      <c r="N1805" s="44">
        <f t="shared" si="389"/>
        <v>0</v>
      </c>
      <c r="O1805" s="44">
        <f t="shared" si="390"/>
        <v>57.615000000000002</v>
      </c>
      <c r="P1805" s="2">
        <v>10341330</v>
      </c>
      <c r="Q1805" s="111">
        <v>8.6566584433597847E-4</v>
      </c>
      <c r="R1805" s="111">
        <v>0</v>
      </c>
      <c r="S1805" s="111">
        <v>0</v>
      </c>
      <c r="T1805" s="111">
        <v>0</v>
      </c>
      <c r="U1805" s="111">
        <v>1</v>
      </c>
      <c r="V1805" s="110">
        <v>1.9354505220364608E-6</v>
      </c>
      <c r="W1805" s="110">
        <v>0.38621874999999994</v>
      </c>
      <c r="X1805" s="110">
        <v>0.33946874999999999</v>
      </c>
      <c r="Y1805" s="110">
        <f t="shared" si="391"/>
        <v>0.33946874999999999</v>
      </c>
      <c r="Z1805" s="2" t="s">
        <v>532</v>
      </c>
      <c r="AA1805" s="2" t="s">
        <v>532</v>
      </c>
      <c r="AB1805" s="2" t="s">
        <v>532</v>
      </c>
      <c r="AC1805" s="110">
        <v>0.33946874999999999</v>
      </c>
      <c r="AD1805" s="44">
        <f t="shared" si="392"/>
        <v>0</v>
      </c>
      <c r="AE1805" s="44">
        <f t="shared" si="393"/>
        <v>0</v>
      </c>
      <c r="AF1805" s="44">
        <f t="shared" si="394"/>
        <v>0</v>
      </c>
      <c r="AG1805" s="44">
        <f t="shared" si="395"/>
        <v>171.33239019375</v>
      </c>
      <c r="AH1805" s="44">
        <f t="shared" si="396"/>
        <v>171.33239019375</v>
      </c>
      <c r="AI1805" s="44">
        <v>46.353055556000001</v>
      </c>
      <c r="AJ1805" s="111">
        <v>1.9312936458291814E-4</v>
      </c>
      <c r="AK1805" s="2">
        <f t="shared" si="386"/>
        <v>5762</v>
      </c>
    </row>
    <row r="1806" spans="1:37">
      <c r="A1806" s="2">
        <v>316</v>
      </c>
      <c r="B1806" s="2" t="s">
        <v>364</v>
      </c>
      <c r="C1806" s="2" t="s">
        <v>7</v>
      </c>
      <c r="D1806" s="2" t="s">
        <v>441</v>
      </c>
      <c r="E1806" s="2" t="s">
        <v>767</v>
      </c>
      <c r="F1806" s="2" t="s">
        <v>361</v>
      </c>
      <c r="G1806" s="2" t="s">
        <v>1069</v>
      </c>
      <c r="I1806" s="2">
        <v>311079</v>
      </c>
      <c r="J1806" s="194">
        <v>1442</v>
      </c>
      <c r="K1806" s="110">
        <v>3.6772009682427935E-2</v>
      </c>
      <c r="L1806" s="44">
        <f t="shared" si="387"/>
        <v>0</v>
      </c>
      <c r="M1806" s="44">
        <f t="shared" si="388"/>
        <v>0</v>
      </c>
      <c r="N1806" s="44">
        <f t="shared" si="389"/>
        <v>0</v>
      </c>
      <c r="O1806" s="44">
        <f t="shared" si="390"/>
        <v>7.21</v>
      </c>
      <c r="P1806" s="2">
        <v>10341330</v>
      </c>
      <c r="Q1806" s="111">
        <v>16.446957670700961</v>
      </c>
      <c r="R1806" s="111">
        <v>0</v>
      </c>
      <c r="S1806" s="111">
        <v>0</v>
      </c>
      <c r="T1806" s="111">
        <v>0</v>
      </c>
      <c r="U1806" s="111">
        <v>1</v>
      </c>
      <c r="V1806" s="110">
        <v>3.6772009682427935E-2</v>
      </c>
      <c r="W1806" s="110">
        <v>0.38621874999999994</v>
      </c>
      <c r="X1806" s="110">
        <v>0.33946874999999999</v>
      </c>
      <c r="Y1806" s="110">
        <f t="shared" si="391"/>
        <v>0.33946874999999999</v>
      </c>
      <c r="Z1806" s="2" t="s">
        <v>532</v>
      </c>
      <c r="AA1806" s="2" t="s">
        <v>532</v>
      </c>
      <c r="AB1806" s="2" t="s">
        <v>532</v>
      </c>
      <c r="AC1806" s="110">
        <v>0.33946874999999999</v>
      </c>
      <c r="AD1806" s="44">
        <f t="shared" si="392"/>
        <v>0</v>
      </c>
      <c r="AE1806" s="44">
        <f t="shared" si="393"/>
        <v>0</v>
      </c>
      <c r="AF1806" s="44">
        <f t="shared" si="394"/>
        <v>0</v>
      </c>
      <c r="AG1806" s="44">
        <f t="shared" si="395"/>
        <v>21.440710462499997</v>
      </c>
      <c r="AH1806" s="44">
        <f t="shared" si="396"/>
        <v>21.440710462499997</v>
      </c>
      <c r="AI1806" s="44">
        <v>46.353055556000001</v>
      </c>
      <c r="AJ1806" s="111">
        <v>3.6693032364019453</v>
      </c>
      <c r="AK1806" s="2">
        <f t="shared" si="386"/>
        <v>721</v>
      </c>
    </row>
    <row r="1807" spans="1:37">
      <c r="A1807" s="2">
        <v>342</v>
      </c>
      <c r="B1807" s="2" t="s">
        <v>387</v>
      </c>
      <c r="C1807" s="2" t="s">
        <v>6</v>
      </c>
      <c r="D1807" s="2" t="s">
        <v>442</v>
      </c>
      <c r="E1807" s="2" t="s">
        <v>767</v>
      </c>
      <c r="F1807" s="2" t="s">
        <v>361</v>
      </c>
      <c r="G1807" s="2" t="s">
        <v>1074</v>
      </c>
      <c r="I1807" s="2">
        <v>28996</v>
      </c>
      <c r="J1807" s="194">
        <v>801</v>
      </c>
      <c r="K1807" s="110">
        <v>1.3577777069162517E-2</v>
      </c>
      <c r="L1807" s="44">
        <f t="shared" si="387"/>
        <v>0</v>
      </c>
      <c r="M1807" s="44">
        <f t="shared" si="388"/>
        <v>0</v>
      </c>
      <c r="N1807" s="44">
        <f t="shared" si="389"/>
        <v>0</v>
      </c>
      <c r="O1807" s="44">
        <f t="shared" si="390"/>
        <v>4.0049999999999999</v>
      </c>
      <c r="P1807" s="2">
        <v>19760314</v>
      </c>
      <c r="Q1807" s="111">
        <v>0.31154102903398467</v>
      </c>
      <c r="R1807" s="111">
        <v>0</v>
      </c>
      <c r="S1807" s="111">
        <v>0</v>
      </c>
      <c r="T1807" s="111">
        <v>0</v>
      </c>
      <c r="U1807" s="111">
        <v>1</v>
      </c>
      <c r="V1807" s="110">
        <v>1.3577777069162517E-2</v>
      </c>
      <c r="W1807" s="110">
        <v>0.38674999999999998</v>
      </c>
      <c r="X1807" s="110">
        <v>0.35699999999999998</v>
      </c>
      <c r="Y1807" s="110">
        <f t="shared" si="391"/>
        <v>0.35699999999999998</v>
      </c>
      <c r="Z1807" s="2" t="s">
        <v>532</v>
      </c>
      <c r="AA1807" s="2" t="s">
        <v>532</v>
      </c>
      <c r="AB1807" s="2" t="s">
        <v>532</v>
      </c>
      <c r="AC1807" s="110">
        <v>0.35699999999999998</v>
      </c>
      <c r="AD1807" s="44">
        <f t="shared" si="392"/>
        <v>0</v>
      </c>
      <c r="AE1807" s="44">
        <f t="shared" si="393"/>
        <v>0</v>
      </c>
      <c r="AF1807" s="44">
        <f t="shared" si="394"/>
        <v>0</v>
      </c>
      <c r="AG1807" s="44">
        <f t="shared" si="395"/>
        <v>12.524916599999999</v>
      </c>
      <c r="AH1807" s="44">
        <f t="shared" si="396"/>
        <v>12.524916599999999</v>
      </c>
      <c r="AI1807" s="44">
        <v>43.256944443999998</v>
      </c>
      <c r="AJ1807" s="111">
        <v>0.14231584400429256</v>
      </c>
      <c r="AK1807" s="2">
        <f t="shared" ref="AK1807:AK1870" si="397">ROUND((O1807+N1807)/0.01,0)</f>
        <v>401</v>
      </c>
    </row>
    <row r="1808" spans="1:37">
      <c r="A1808" s="2">
        <v>342</v>
      </c>
      <c r="B1808" s="2" t="s">
        <v>387</v>
      </c>
      <c r="C1808" s="2" t="s">
        <v>6</v>
      </c>
      <c r="D1808" s="2" t="s">
        <v>442</v>
      </c>
      <c r="E1808" s="2" t="s">
        <v>767</v>
      </c>
      <c r="F1808" s="2" t="s">
        <v>361</v>
      </c>
      <c r="G1808" s="2" t="s">
        <v>1075</v>
      </c>
      <c r="I1808" s="2">
        <v>28996</v>
      </c>
      <c r="J1808" s="194">
        <v>1394.5999999999995</v>
      </c>
      <c r="K1808" s="110">
        <v>4.6878837636314098E-2</v>
      </c>
      <c r="L1808" s="44">
        <f t="shared" si="387"/>
        <v>0</v>
      </c>
      <c r="M1808" s="44">
        <f t="shared" si="388"/>
        <v>0</v>
      </c>
      <c r="N1808" s="44">
        <f t="shared" si="389"/>
        <v>0</v>
      </c>
      <c r="O1808" s="44">
        <f t="shared" si="390"/>
        <v>6.9729999999999972</v>
      </c>
      <c r="P1808" s="2">
        <v>19760314</v>
      </c>
      <c r="Q1808" s="111">
        <v>1.0756312497061205</v>
      </c>
      <c r="R1808" s="111">
        <v>0</v>
      </c>
      <c r="S1808" s="111">
        <v>0</v>
      </c>
      <c r="T1808" s="111">
        <v>0</v>
      </c>
      <c r="U1808" s="111">
        <v>1</v>
      </c>
      <c r="V1808" s="110">
        <v>4.6878837636314098E-2</v>
      </c>
      <c r="W1808" s="110">
        <v>0.38674999999999998</v>
      </c>
      <c r="X1808" s="110">
        <v>0.35699999999999998</v>
      </c>
      <c r="Y1808" s="110">
        <f t="shared" si="391"/>
        <v>0.35699999999999998</v>
      </c>
      <c r="Z1808" s="2" t="s">
        <v>532</v>
      </c>
      <c r="AA1808" s="2" t="s">
        <v>532</v>
      </c>
      <c r="AB1808" s="2" t="s">
        <v>532</v>
      </c>
      <c r="AC1808" s="110">
        <v>0.35699999999999998</v>
      </c>
      <c r="AD1808" s="44">
        <f t="shared" si="392"/>
        <v>0</v>
      </c>
      <c r="AE1808" s="44">
        <f t="shared" si="393"/>
        <v>0</v>
      </c>
      <c r="AF1808" s="44">
        <f t="shared" si="394"/>
        <v>0</v>
      </c>
      <c r="AG1808" s="44">
        <f t="shared" si="395"/>
        <v>21.806802359999992</v>
      </c>
      <c r="AH1808" s="44">
        <f t="shared" si="396"/>
        <v>21.806802359999992</v>
      </c>
      <c r="AI1808" s="44">
        <v>43.256944443999998</v>
      </c>
      <c r="AJ1808" s="111">
        <v>0.49136182676799117</v>
      </c>
      <c r="AK1808" s="2">
        <f t="shared" si="397"/>
        <v>697</v>
      </c>
    </row>
    <row r="1809" spans="1:37">
      <c r="A1809" s="2">
        <v>342</v>
      </c>
      <c r="B1809" s="2" t="s">
        <v>387</v>
      </c>
      <c r="C1809" s="2" t="s">
        <v>6</v>
      </c>
      <c r="D1809" s="2" t="s">
        <v>442</v>
      </c>
      <c r="E1809" s="2" t="s">
        <v>767</v>
      </c>
      <c r="F1809" s="2" t="s">
        <v>361</v>
      </c>
      <c r="G1809" s="2" t="s">
        <v>1076</v>
      </c>
      <c r="I1809" s="2">
        <v>28996</v>
      </c>
      <c r="J1809" s="194">
        <v>0.3999999999996362</v>
      </c>
      <c r="K1809" s="110">
        <v>0.4888605324872396</v>
      </c>
      <c r="L1809" s="44">
        <f t="shared" si="387"/>
        <v>0</v>
      </c>
      <c r="M1809" s="44">
        <f t="shared" si="388"/>
        <v>0</v>
      </c>
      <c r="N1809" s="44">
        <f t="shared" si="389"/>
        <v>0</v>
      </c>
      <c r="O1809" s="44">
        <f t="shared" si="390"/>
        <v>1.9999999999981812E-3</v>
      </c>
      <c r="P1809" s="2">
        <v>19760314</v>
      </c>
      <c r="Q1809" s="111">
        <v>11.216866543719901</v>
      </c>
      <c r="R1809" s="111">
        <v>0</v>
      </c>
      <c r="S1809" s="111">
        <v>0</v>
      </c>
      <c r="T1809" s="111">
        <v>0</v>
      </c>
      <c r="U1809" s="111">
        <v>1</v>
      </c>
      <c r="V1809" s="110">
        <v>0.4888605324872396</v>
      </c>
      <c r="W1809" s="110">
        <v>0.38674999999999998</v>
      </c>
      <c r="X1809" s="110">
        <v>0.35699999999999998</v>
      </c>
      <c r="Y1809" s="110">
        <f t="shared" si="391"/>
        <v>0.35699999999999998</v>
      </c>
      <c r="Z1809" s="2" t="s">
        <v>532</v>
      </c>
      <c r="AA1809" s="2" t="s">
        <v>532</v>
      </c>
      <c r="AB1809" s="2" t="s">
        <v>532</v>
      </c>
      <c r="AC1809" s="110">
        <v>0.35699999999999998</v>
      </c>
      <c r="AD1809" s="44">
        <f t="shared" si="392"/>
        <v>0</v>
      </c>
      <c r="AE1809" s="44">
        <f t="shared" si="393"/>
        <v>0</v>
      </c>
      <c r="AF1809" s="44">
        <f t="shared" si="394"/>
        <v>0</v>
      </c>
      <c r="AG1809" s="44">
        <f t="shared" si="395"/>
        <v>6.2546399999943124E-3</v>
      </c>
      <c r="AH1809" s="44">
        <f t="shared" si="396"/>
        <v>6.2546399999943124E-3</v>
      </c>
      <c r="AI1809" s="44">
        <v>43.256944443999998</v>
      </c>
      <c r="AJ1809" s="111">
        <v>5.124005124470691</v>
      </c>
      <c r="AK1809" s="2">
        <f t="shared" si="397"/>
        <v>0</v>
      </c>
    </row>
    <row r="1810" spans="1:37">
      <c r="A1810" s="2">
        <v>342</v>
      </c>
      <c r="B1810" s="2" t="s">
        <v>387</v>
      </c>
      <c r="C1810" s="2" t="s">
        <v>6</v>
      </c>
      <c r="D1810" s="2" t="s">
        <v>442</v>
      </c>
      <c r="E1810" s="2" t="s">
        <v>767</v>
      </c>
      <c r="F1810" s="2" t="s">
        <v>361</v>
      </c>
      <c r="G1810" s="2" t="s">
        <v>1073</v>
      </c>
      <c r="I1810" s="2">
        <v>28996</v>
      </c>
      <c r="J1810" s="194">
        <v>0</v>
      </c>
      <c r="K1810" s="110">
        <v>1.3577777069162517E-2</v>
      </c>
      <c r="L1810" s="44">
        <f t="shared" si="387"/>
        <v>0</v>
      </c>
      <c r="M1810" s="44">
        <f t="shared" si="388"/>
        <v>0</v>
      </c>
      <c r="N1810" s="44">
        <f t="shared" si="389"/>
        <v>0</v>
      </c>
      <c r="O1810" s="44">
        <f t="shared" si="390"/>
        <v>0</v>
      </c>
      <c r="P1810" s="2">
        <v>19760314</v>
      </c>
      <c r="Q1810" s="111">
        <v>0.31154102903398467</v>
      </c>
      <c r="R1810" s="111">
        <v>0</v>
      </c>
      <c r="S1810" s="111">
        <v>0</v>
      </c>
      <c r="T1810" s="111">
        <v>0</v>
      </c>
      <c r="U1810" s="111">
        <v>1</v>
      </c>
      <c r="V1810" s="110">
        <v>1.3577777069162517E-2</v>
      </c>
      <c r="W1810" s="110">
        <v>0.38674999999999998</v>
      </c>
      <c r="X1810" s="110">
        <v>0.35699999999999998</v>
      </c>
      <c r="Y1810" s="110">
        <f t="shared" si="391"/>
        <v>0.35699999999999998</v>
      </c>
      <c r="Z1810" s="2" t="s">
        <v>532</v>
      </c>
      <c r="AA1810" s="2" t="s">
        <v>532</v>
      </c>
      <c r="AB1810" s="2" t="s">
        <v>532</v>
      </c>
      <c r="AC1810" s="110">
        <v>0.35699999999999998</v>
      </c>
      <c r="AD1810" s="44">
        <f t="shared" si="392"/>
        <v>0</v>
      </c>
      <c r="AE1810" s="44">
        <f t="shared" si="393"/>
        <v>0</v>
      </c>
      <c r="AF1810" s="44">
        <f t="shared" si="394"/>
        <v>0</v>
      </c>
      <c r="AG1810" s="44">
        <f t="shared" si="395"/>
        <v>0</v>
      </c>
      <c r="AH1810" s="44">
        <f t="shared" si="396"/>
        <v>0</v>
      </c>
      <c r="AI1810" s="44">
        <v>43.256944443999998</v>
      </c>
      <c r="AJ1810" s="111">
        <v>0.14231584400429256</v>
      </c>
      <c r="AK1810" s="2">
        <f t="shared" si="397"/>
        <v>0</v>
      </c>
    </row>
    <row r="1811" spans="1:37">
      <c r="A1811" s="2">
        <v>342</v>
      </c>
      <c r="B1811" s="2" t="s">
        <v>387</v>
      </c>
      <c r="C1811" s="2" t="s">
        <v>6</v>
      </c>
      <c r="D1811" s="2" t="s">
        <v>442</v>
      </c>
      <c r="E1811" s="2" t="s">
        <v>767</v>
      </c>
      <c r="F1811" s="2" t="s">
        <v>361</v>
      </c>
      <c r="G1811" s="2" t="s">
        <v>718</v>
      </c>
      <c r="I1811" s="2">
        <v>28996</v>
      </c>
      <c r="J1811" s="194">
        <v>5982</v>
      </c>
      <c r="K1811" s="110">
        <v>4.6878837636314098E-2</v>
      </c>
      <c r="L1811" s="44">
        <f t="shared" si="387"/>
        <v>0</v>
      </c>
      <c r="M1811" s="44">
        <f t="shared" si="388"/>
        <v>0</v>
      </c>
      <c r="N1811" s="44">
        <f t="shared" si="389"/>
        <v>0</v>
      </c>
      <c r="O1811" s="44">
        <f t="shared" si="390"/>
        <v>29.91</v>
      </c>
      <c r="P1811" s="2">
        <v>19760314</v>
      </c>
      <c r="Q1811" s="111">
        <v>1.0756312497061205</v>
      </c>
      <c r="R1811" s="111">
        <v>0</v>
      </c>
      <c r="S1811" s="111">
        <v>0</v>
      </c>
      <c r="T1811" s="111">
        <v>0</v>
      </c>
      <c r="U1811" s="111">
        <v>1</v>
      </c>
      <c r="V1811" s="110">
        <v>4.6878837636314098E-2</v>
      </c>
      <c r="W1811" s="110">
        <v>0.38674999999999998</v>
      </c>
      <c r="X1811" s="110">
        <v>0.35699999999999998</v>
      </c>
      <c r="Y1811" s="110">
        <f t="shared" si="391"/>
        <v>0.35699999999999998</v>
      </c>
      <c r="Z1811" s="2" t="s">
        <v>532</v>
      </c>
      <c r="AA1811" s="2" t="s">
        <v>532</v>
      </c>
      <c r="AB1811" s="2" t="s">
        <v>532</v>
      </c>
      <c r="AC1811" s="110">
        <v>0.35699999999999998</v>
      </c>
      <c r="AD1811" s="44">
        <f t="shared" si="392"/>
        <v>0</v>
      </c>
      <c r="AE1811" s="44">
        <f t="shared" si="393"/>
        <v>0</v>
      </c>
      <c r="AF1811" s="44">
        <f t="shared" si="394"/>
        <v>0</v>
      </c>
      <c r="AG1811" s="44">
        <f t="shared" si="395"/>
        <v>93.538141199999998</v>
      </c>
      <c r="AH1811" s="44">
        <f t="shared" si="396"/>
        <v>93.538141199999998</v>
      </c>
      <c r="AI1811" s="44">
        <v>43.256944443999998</v>
      </c>
      <c r="AJ1811" s="111">
        <v>0.49136182676799117</v>
      </c>
      <c r="AK1811" s="2">
        <f t="shared" si="397"/>
        <v>2991</v>
      </c>
    </row>
    <row r="1812" spans="1:37">
      <c r="A1812" s="2">
        <v>342</v>
      </c>
      <c r="B1812" s="2" t="s">
        <v>387</v>
      </c>
      <c r="C1812" s="2" t="s">
        <v>6</v>
      </c>
      <c r="D1812" s="2" t="s">
        <v>442</v>
      </c>
      <c r="E1812" s="2" t="s">
        <v>767</v>
      </c>
      <c r="F1812" s="2" t="s">
        <v>361</v>
      </c>
      <c r="G1812" s="2" t="s">
        <v>1077</v>
      </c>
      <c r="I1812" s="2">
        <v>28996</v>
      </c>
      <c r="J1812" s="194">
        <v>5930</v>
      </c>
      <c r="K1812" s="110">
        <v>4.6878837636314098E-2</v>
      </c>
      <c r="L1812" s="44">
        <f t="shared" si="387"/>
        <v>0</v>
      </c>
      <c r="M1812" s="44">
        <f t="shared" si="388"/>
        <v>0</v>
      </c>
      <c r="N1812" s="44">
        <f t="shared" si="389"/>
        <v>0</v>
      </c>
      <c r="O1812" s="44">
        <f t="shared" si="390"/>
        <v>29.65</v>
      </c>
      <c r="P1812" s="2">
        <v>19760314</v>
      </c>
      <c r="Q1812" s="111">
        <v>1.0756312497061205</v>
      </c>
      <c r="R1812" s="111">
        <v>0</v>
      </c>
      <c r="S1812" s="111">
        <v>0</v>
      </c>
      <c r="T1812" s="111">
        <v>0</v>
      </c>
      <c r="U1812" s="111">
        <v>1</v>
      </c>
      <c r="V1812" s="110">
        <v>4.6878837636314098E-2</v>
      </c>
      <c r="W1812" s="110">
        <v>0.38674999999999998</v>
      </c>
      <c r="X1812" s="110">
        <v>0.35699999999999998</v>
      </c>
      <c r="Y1812" s="110">
        <f t="shared" si="391"/>
        <v>0.35699999999999998</v>
      </c>
      <c r="Z1812" s="2" t="s">
        <v>532</v>
      </c>
      <c r="AA1812" s="2" t="s">
        <v>532</v>
      </c>
      <c r="AB1812" s="2" t="s">
        <v>532</v>
      </c>
      <c r="AC1812" s="110">
        <v>0.35699999999999998</v>
      </c>
      <c r="AD1812" s="44">
        <f t="shared" si="392"/>
        <v>0</v>
      </c>
      <c r="AE1812" s="44">
        <f t="shared" si="393"/>
        <v>0</v>
      </c>
      <c r="AF1812" s="44">
        <f t="shared" si="394"/>
        <v>0</v>
      </c>
      <c r="AG1812" s="44">
        <f t="shared" si="395"/>
        <v>92.725037999999984</v>
      </c>
      <c r="AH1812" s="44">
        <f t="shared" si="396"/>
        <v>92.725037999999984</v>
      </c>
      <c r="AI1812" s="44">
        <v>43.256944443999998</v>
      </c>
      <c r="AJ1812" s="111">
        <v>0.49136182676799117</v>
      </c>
      <c r="AK1812" s="2">
        <f t="shared" si="397"/>
        <v>2965</v>
      </c>
    </row>
    <row r="1813" spans="1:37">
      <c r="A1813" s="2">
        <v>342</v>
      </c>
      <c r="B1813" s="2" t="s">
        <v>387</v>
      </c>
      <c r="C1813" s="2" t="s">
        <v>6</v>
      </c>
      <c r="D1813" s="2" t="s">
        <v>442</v>
      </c>
      <c r="E1813" s="2" t="s">
        <v>767</v>
      </c>
      <c r="F1813" s="2" t="s">
        <v>361</v>
      </c>
      <c r="G1813" s="2" t="s">
        <v>1069</v>
      </c>
      <c r="I1813" s="2">
        <v>28996</v>
      </c>
      <c r="J1813" s="194">
        <v>7750</v>
      </c>
      <c r="K1813" s="110">
        <v>0.4888605324872396</v>
      </c>
      <c r="L1813" s="44">
        <f t="shared" si="387"/>
        <v>0</v>
      </c>
      <c r="M1813" s="44">
        <f t="shared" si="388"/>
        <v>0</v>
      </c>
      <c r="N1813" s="44">
        <f t="shared" si="389"/>
        <v>0</v>
      </c>
      <c r="O1813" s="44">
        <f t="shared" si="390"/>
        <v>38.75</v>
      </c>
      <c r="P1813" s="2">
        <v>19760314</v>
      </c>
      <c r="Q1813" s="111">
        <v>11.216866543719901</v>
      </c>
      <c r="R1813" s="111">
        <v>0</v>
      </c>
      <c r="S1813" s="111">
        <v>0</v>
      </c>
      <c r="T1813" s="111">
        <v>0</v>
      </c>
      <c r="U1813" s="111">
        <v>1</v>
      </c>
      <c r="V1813" s="110">
        <v>0.4888605324872396</v>
      </c>
      <c r="W1813" s="110">
        <v>0.38674999999999998</v>
      </c>
      <c r="X1813" s="110">
        <v>0.35699999999999998</v>
      </c>
      <c r="Y1813" s="110">
        <f t="shared" si="391"/>
        <v>0.35699999999999998</v>
      </c>
      <c r="Z1813" s="2" t="s">
        <v>532</v>
      </c>
      <c r="AA1813" s="2" t="s">
        <v>532</v>
      </c>
      <c r="AB1813" s="2" t="s">
        <v>532</v>
      </c>
      <c r="AC1813" s="110">
        <v>0.35699999999999998</v>
      </c>
      <c r="AD1813" s="44">
        <f t="shared" si="392"/>
        <v>0</v>
      </c>
      <c r="AE1813" s="44">
        <f t="shared" si="393"/>
        <v>0</v>
      </c>
      <c r="AF1813" s="44">
        <f t="shared" si="394"/>
        <v>0</v>
      </c>
      <c r="AG1813" s="44">
        <f t="shared" si="395"/>
        <v>121.18365000000001</v>
      </c>
      <c r="AH1813" s="44">
        <f t="shared" si="396"/>
        <v>121.18365000000001</v>
      </c>
      <c r="AI1813" s="44">
        <v>43.256944443999998</v>
      </c>
      <c r="AJ1813" s="111">
        <v>5.124005124470691</v>
      </c>
      <c r="AK1813" s="2">
        <f t="shared" si="397"/>
        <v>3875</v>
      </c>
    </row>
    <row r="1814" spans="1:37">
      <c r="A1814" s="2">
        <v>317</v>
      </c>
      <c r="B1814" s="2" t="s">
        <v>365</v>
      </c>
      <c r="C1814" s="2" t="s">
        <v>3</v>
      </c>
      <c r="D1814" s="2" t="s">
        <v>418</v>
      </c>
      <c r="E1814" s="2" t="s">
        <v>767</v>
      </c>
      <c r="F1814" s="2" t="s">
        <v>361</v>
      </c>
      <c r="G1814" s="2" t="s">
        <v>1074</v>
      </c>
      <c r="I1814" s="2">
        <v>554894</v>
      </c>
      <c r="J1814" s="194">
        <v>5753.2</v>
      </c>
      <c r="K1814" s="110">
        <v>1.2025915234288131E-4</v>
      </c>
      <c r="L1814" s="44">
        <f t="shared" si="387"/>
        <v>0</v>
      </c>
      <c r="M1814" s="44">
        <f t="shared" si="388"/>
        <v>0</v>
      </c>
      <c r="N1814" s="44">
        <f t="shared" si="389"/>
        <v>4.6556101709019995</v>
      </c>
      <c r="O1814" s="44">
        <f t="shared" si="390"/>
        <v>24.110389829098001</v>
      </c>
      <c r="P1814" s="2">
        <v>46440099</v>
      </c>
      <c r="Q1814" s="111">
        <v>1.4160926183638971E-2</v>
      </c>
      <c r="R1814" s="111">
        <v>0</v>
      </c>
      <c r="S1814" s="111">
        <v>0</v>
      </c>
      <c r="T1814" s="111">
        <v>0.161844197</v>
      </c>
      <c r="U1814" s="111">
        <v>0.83815580300000003</v>
      </c>
      <c r="V1814" s="110">
        <v>1.2025915234288131E-4</v>
      </c>
      <c r="W1814" s="110">
        <v>0.46431250000000002</v>
      </c>
      <c r="X1814" s="110">
        <v>0.30825244400000001</v>
      </c>
      <c r="Y1814" s="110">
        <f t="shared" si="391"/>
        <v>0.30825244436985938</v>
      </c>
      <c r="Z1814" s="2" t="s">
        <v>532</v>
      </c>
      <c r="AA1814" s="2" t="s">
        <v>532</v>
      </c>
      <c r="AB1814" s="2">
        <v>0.22500000000000001</v>
      </c>
      <c r="AC1814" s="110">
        <v>0.32432812500000002</v>
      </c>
      <c r="AD1814" s="44">
        <f t="shared" si="392"/>
        <v>0</v>
      </c>
      <c r="AE1814" s="44">
        <f t="shared" si="393"/>
        <v>0</v>
      </c>
      <c r="AF1814" s="44">
        <f t="shared" si="394"/>
        <v>9.1762076468478426</v>
      </c>
      <c r="AG1814" s="44">
        <f t="shared" si="395"/>
        <v>68.500375130304135</v>
      </c>
      <c r="AH1814" s="44">
        <f t="shared" si="396"/>
        <v>77.676582777151978</v>
      </c>
      <c r="AI1814" s="44">
        <v>232.51499999999999</v>
      </c>
      <c r="AJ1814" s="111">
        <v>2.8283543595031975E-3</v>
      </c>
      <c r="AK1814" s="2">
        <f t="shared" si="397"/>
        <v>2877</v>
      </c>
    </row>
    <row r="1815" spans="1:37">
      <c r="A1815" s="2">
        <v>317</v>
      </c>
      <c r="B1815" s="2" t="s">
        <v>365</v>
      </c>
      <c r="C1815" s="2" t="s">
        <v>3</v>
      </c>
      <c r="D1815" s="2" t="s">
        <v>418</v>
      </c>
      <c r="E1815" s="2" t="s">
        <v>767</v>
      </c>
      <c r="F1815" s="2" t="s">
        <v>361</v>
      </c>
      <c r="G1815" s="2" t="s">
        <v>1075</v>
      </c>
      <c r="I1815" s="2">
        <v>554894</v>
      </c>
      <c r="J1815" s="194">
        <v>8143.2</v>
      </c>
      <c r="K1815" s="110">
        <v>1.6267776894298591E-4</v>
      </c>
      <c r="L1815" s="44">
        <f t="shared" si="387"/>
        <v>0</v>
      </c>
      <c r="M1815" s="44">
        <f t="shared" si="388"/>
        <v>0</v>
      </c>
      <c r="N1815" s="44">
        <f t="shared" si="389"/>
        <v>6.5896483250519999</v>
      </c>
      <c r="O1815" s="44">
        <f t="shared" si="390"/>
        <v>34.126351674948005</v>
      </c>
      <c r="P1815" s="2">
        <v>46440099</v>
      </c>
      <c r="Q1815" s="111">
        <v>1.9155863257313773E-2</v>
      </c>
      <c r="R1815" s="111">
        <v>0</v>
      </c>
      <c r="S1815" s="111">
        <v>0</v>
      </c>
      <c r="T1815" s="111">
        <v>0.161844197</v>
      </c>
      <c r="U1815" s="111">
        <v>0.83815580300000003</v>
      </c>
      <c r="V1815" s="110">
        <v>1.6267776894298591E-4</v>
      </c>
      <c r="W1815" s="110">
        <v>0.46431250000000002</v>
      </c>
      <c r="X1815" s="110">
        <v>0.30825244400000001</v>
      </c>
      <c r="Y1815" s="110">
        <f t="shared" si="391"/>
        <v>0.30825244436985938</v>
      </c>
      <c r="Z1815" s="2" t="s">
        <v>532</v>
      </c>
      <c r="AA1815" s="2" t="s">
        <v>532</v>
      </c>
      <c r="AB1815" s="2">
        <v>0.22500000000000001</v>
      </c>
      <c r="AC1815" s="110">
        <v>0.32432812500000002</v>
      </c>
      <c r="AD1815" s="44">
        <f t="shared" si="392"/>
        <v>0</v>
      </c>
      <c r="AE1815" s="44">
        <f t="shared" si="393"/>
        <v>0</v>
      </c>
      <c r="AF1815" s="44">
        <f t="shared" si="394"/>
        <v>12.988196848677491</v>
      </c>
      <c r="AG1815" s="44">
        <f t="shared" si="395"/>
        <v>96.956868310000104</v>
      </c>
      <c r="AH1815" s="44">
        <f t="shared" si="396"/>
        <v>109.94506515867759</v>
      </c>
      <c r="AI1815" s="44">
        <v>232.51499999999999</v>
      </c>
      <c r="AJ1815" s="111">
        <v>3.8259905214722235E-3</v>
      </c>
      <c r="AK1815" s="2">
        <f t="shared" si="397"/>
        <v>4072</v>
      </c>
    </row>
    <row r="1816" spans="1:37">
      <c r="A1816" s="2">
        <v>317</v>
      </c>
      <c r="B1816" s="2" t="s">
        <v>365</v>
      </c>
      <c r="C1816" s="2" t="s">
        <v>3</v>
      </c>
      <c r="D1816" s="2" t="s">
        <v>418</v>
      </c>
      <c r="E1816" s="2" t="s">
        <v>767</v>
      </c>
      <c r="F1816" s="2" t="s">
        <v>361</v>
      </c>
      <c r="G1816" s="2" t="s">
        <v>1076</v>
      </c>
      <c r="I1816" s="2">
        <v>554894</v>
      </c>
      <c r="J1816" s="194">
        <v>12001.8</v>
      </c>
      <c r="K1816" s="110">
        <v>5.4803259721676573E-2</v>
      </c>
      <c r="L1816" s="44">
        <f t="shared" si="387"/>
        <v>0</v>
      </c>
      <c r="M1816" s="44">
        <f t="shared" si="388"/>
        <v>0</v>
      </c>
      <c r="N1816" s="44">
        <f t="shared" si="389"/>
        <v>9.712108417772999</v>
      </c>
      <c r="O1816" s="44">
        <f t="shared" si="390"/>
        <v>50.296891582226998</v>
      </c>
      <c r="P1816" s="2">
        <v>46440099</v>
      </c>
      <c r="Q1816" s="111">
        <v>8.8533791247566285</v>
      </c>
      <c r="R1816" s="111">
        <v>0</v>
      </c>
      <c r="S1816" s="111">
        <v>0</v>
      </c>
      <c r="T1816" s="111">
        <v>0.161844197</v>
      </c>
      <c r="U1816" s="111">
        <v>0.83815580300000003</v>
      </c>
      <c r="V1816" s="110">
        <v>5.4803259721676573E-2</v>
      </c>
      <c r="W1816" s="110">
        <v>0.46431250000000002</v>
      </c>
      <c r="X1816" s="110">
        <v>0.30825244400000001</v>
      </c>
      <c r="Y1816" s="110">
        <f t="shared" si="391"/>
        <v>0.30825244436985938</v>
      </c>
      <c r="Z1816" s="2" t="s">
        <v>532</v>
      </c>
      <c r="AA1816" s="2" t="s">
        <v>532</v>
      </c>
      <c r="AB1816" s="2">
        <v>0.22500000000000001</v>
      </c>
      <c r="AC1816" s="110">
        <v>0.32432812500000002</v>
      </c>
      <c r="AD1816" s="44">
        <f t="shared" si="392"/>
        <v>0</v>
      </c>
      <c r="AE1816" s="44">
        <f t="shared" si="393"/>
        <v>0</v>
      </c>
      <c r="AF1816" s="44">
        <f t="shared" si="394"/>
        <v>19.142565691430583</v>
      </c>
      <c r="AG1816" s="44">
        <f t="shared" si="395"/>
        <v>142.89922169208165</v>
      </c>
      <c r="AH1816" s="44">
        <f t="shared" si="396"/>
        <v>162.04178738351223</v>
      </c>
      <c r="AI1816" s="44">
        <v>232.51499999999999</v>
      </c>
      <c r="AJ1816" s="111">
        <v>1.7682807691470708</v>
      </c>
      <c r="AK1816" s="2">
        <f t="shared" si="397"/>
        <v>6001</v>
      </c>
    </row>
    <row r="1817" spans="1:37">
      <c r="A1817" s="2">
        <v>317</v>
      </c>
      <c r="B1817" s="2" t="s">
        <v>365</v>
      </c>
      <c r="C1817" s="2" t="s">
        <v>3</v>
      </c>
      <c r="D1817" s="2" t="s">
        <v>418</v>
      </c>
      <c r="E1817" s="2" t="s">
        <v>767</v>
      </c>
      <c r="F1817" s="2" t="s">
        <v>361</v>
      </c>
      <c r="G1817" s="2" t="s">
        <v>1073</v>
      </c>
      <c r="I1817" s="2">
        <v>554894</v>
      </c>
      <c r="J1817" s="194">
        <v>25</v>
      </c>
      <c r="K1817" s="110">
        <v>1.2025915234288131E-4</v>
      </c>
      <c r="L1817" s="44">
        <f t="shared" si="387"/>
        <v>0</v>
      </c>
      <c r="M1817" s="44">
        <f t="shared" si="388"/>
        <v>0</v>
      </c>
      <c r="N1817" s="44">
        <f t="shared" si="389"/>
        <v>2.0230524624999999E-2</v>
      </c>
      <c r="O1817" s="44">
        <f t="shared" si="390"/>
        <v>0.10476947537500002</v>
      </c>
      <c r="P1817" s="2">
        <v>46440099</v>
      </c>
      <c r="Q1817" s="111">
        <v>1.4160926183638971E-2</v>
      </c>
      <c r="R1817" s="111">
        <v>0</v>
      </c>
      <c r="S1817" s="111">
        <v>0</v>
      </c>
      <c r="T1817" s="111">
        <v>0.161844197</v>
      </c>
      <c r="U1817" s="111">
        <v>0.83815580300000003</v>
      </c>
      <c r="V1817" s="110">
        <v>1.2025915234288131E-4</v>
      </c>
      <c r="W1817" s="110">
        <v>0.46431250000000002</v>
      </c>
      <c r="X1817" s="110">
        <v>0.30825244400000001</v>
      </c>
      <c r="Y1817" s="110">
        <f t="shared" si="391"/>
        <v>0.30825244436985938</v>
      </c>
      <c r="Z1817" s="2" t="s">
        <v>532</v>
      </c>
      <c r="AA1817" s="2" t="s">
        <v>532</v>
      </c>
      <c r="AB1817" s="2">
        <v>0.22500000000000001</v>
      </c>
      <c r="AC1817" s="110">
        <v>0.32432812500000002</v>
      </c>
      <c r="AD1817" s="44">
        <f t="shared" si="392"/>
        <v>0</v>
      </c>
      <c r="AE1817" s="44">
        <f t="shared" si="393"/>
        <v>0</v>
      </c>
      <c r="AF1817" s="44">
        <f t="shared" si="394"/>
        <v>3.9874364035875E-2</v>
      </c>
      <c r="AG1817" s="44">
        <f t="shared" si="395"/>
        <v>0.29766206254912114</v>
      </c>
      <c r="AH1817" s="44">
        <f t="shared" si="396"/>
        <v>0.33753642658499616</v>
      </c>
      <c r="AI1817" s="44">
        <v>232.51499999999999</v>
      </c>
      <c r="AJ1817" s="111">
        <v>2.8283543595031975E-3</v>
      </c>
      <c r="AK1817" s="2">
        <f t="shared" si="397"/>
        <v>13</v>
      </c>
    </row>
    <row r="1818" spans="1:37">
      <c r="A1818" s="2">
        <v>317</v>
      </c>
      <c r="B1818" s="2" t="s">
        <v>365</v>
      </c>
      <c r="C1818" s="2" t="s">
        <v>3</v>
      </c>
      <c r="D1818" s="2" t="s">
        <v>418</v>
      </c>
      <c r="E1818" s="2" t="s">
        <v>767</v>
      </c>
      <c r="F1818" s="2" t="s">
        <v>361</v>
      </c>
      <c r="G1818" s="2" t="s">
        <v>718</v>
      </c>
      <c r="I1818" s="2">
        <v>554894</v>
      </c>
      <c r="J1818" s="194">
        <v>209</v>
      </c>
      <c r="K1818" s="110">
        <v>1.6267776894298591E-4</v>
      </c>
      <c r="L1818" s="44">
        <f t="shared" si="387"/>
        <v>0</v>
      </c>
      <c r="M1818" s="44">
        <f t="shared" si="388"/>
        <v>0</v>
      </c>
      <c r="N1818" s="44">
        <f t="shared" si="389"/>
        <v>0.169127185865</v>
      </c>
      <c r="O1818" s="44">
        <f t="shared" si="390"/>
        <v>0.87587281413500007</v>
      </c>
      <c r="P1818" s="2">
        <v>46440099</v>
      </c>
      <c r="Q1818" s="111">
        <v>1.9155863257313773E-2</v>
      </c>
      <c r="R1818" s="111">
        <v>0</v>
      </c>
      <c r="S1818" s="111">
        <v>0</v>
      </c>
      <c r="T1818" s="111">
        <v>0.161844197</v>
      </c>
      <c r="U1818" s="111">
        <v>0.83815580300000003</v>
      </c>
      <c r="V1818" s="110">
        <v>1.6267776894298591E-4</v>
      </c>
      <c r="W1818" s="110">
        <v>0.46431250000000002</v>
      </c>
      <c r="X1818" s="110">
        <v>0.30825244400000001</v>
      </c>
      <c r="Y1818" s="110">
        <f t="shared" si="391"/>
        <v>0.30825244436985938</v>
      </c>
      <c r="Z1818" s="2" t="s">
        <v>532</v>
      </c>
      <c r="AA1818" s="2" t="s">
        <v>532</v>
      </c>
      <c r="AB1818" s="2">
        <v>0.22500000000000001</v>
      </c>
      <c r="AC1818" s="110">
        <v>0.32432812500000002</v>
      </c>
      <c r="AD1818" s="44">
        <f t="shared" si="392"/>
        <v>0</v>
      </c>
      <c r="AE1818" s="44">
        <f t="shared" si="393"/>
        <v>0</v>
      </c>
      <c r="AF1818" s="44">
        <f t="shared" si="394"/>
        <v>0.33334968333991499</v>
      </c>
      <c r="AG1818" s="44">
        <f t="shared" si="395"/>
        <v>2.4884548429106523</v>
      </c>
      <c r="AH1818" s="44">
        <f t="shared" si="396"/>
        <v>2.8218045262505673</v>
      </c>
      <c r="AI1818" s="44">
        <v>232.51499999999999</v>
      </c>
      <c r="AJ1818" s="111">
        <v>3.8259905214722235E-3</v>
      </c>
      <c r="AK1818" s="2">
        <f t="shared" si="397"/>
        <v>105</v>
      </c>
    </row>
    <row r="1819" spans="1:37">
      <c r="A1819" s="2">
        <v>317</v>
      </c>
      <c r="B1819" s="2" t="s">
        <v>365</v>
      </c>
      <c r="C1819" s="2" t="s">
        <v>3</v>
      </c>
      <c r="D1819" s="2" t="s">
        <v>418</v>
      </c>
      <c r="E1819" s="2" t="s">
        <v>767</v>
      </c>
      <c r="F1819" s="2" t="s">
        <v>361</v>
      </c>
      <c r="G1819" s="2" t="s">
        <v>1077</v>
      </c>
      <c r="I1819" s="2">
        <v>554894</v>
      </c>
      <c r="J1819" s="194">
        <v>56236</v>
      </c>
      <c r="K1819" s="110">
        <v>1.6267776894298591E-4</v>
      </c>
      <c r="L1819" s="44">
        <f t="shared" si="387"/>
        <v>0</v>
      </c>
      <c r="M1819" s="44">
        <f t="shared" si="388"/>
        <v>0</v>
      </c>
      <c r="N1819" s="44">
        <f t="shared" si="389"/>
        <v>45.507351312460003</v>
      </c>
      <c r="O1819" s="44">
        <f t="shared" si="390"/>
        <v>235.67264868754003</v>
      </c>
      <c r="P1819" s="2">
        <v>46440099</v>
      </c>
      <c r="Q1819" s="111">
        <v>1.9155863257313773E-2</v>
      </c>
      <c r="R1819" s="111">
        <v>0</v>
      </c>
      <c r="S1819" s="111">
        <v>0</v>
      </c>
      <c r="T1819" s="111">
        <v>0.161844197</v>
      </c>
      <c r="U1819" s="111">
        <v>0.83815580300000003</v>
      </c>
      <c r="V1819" s="110">
        <v>1.6267776894298591E-4</v>
      </c>
      <c r="W1819" s="110">
        <v>0.46431250000000002</v>
      </c>
      <c r="X1819" s="110">
        <v>0.30825244400000001</v>
      </c>
      <c r="Y1819" s="110">
        <f t="shared" si="391"/>
        <v>0.30825244436985938</v>
      </c>
      <c r="Z1819" s="2" t="s">
        <v>532</v>
      </c>
      <c r="AA1819" s="2" t="s">
        <v>532</v>
      </c>
      <c r="AB1819" s="2">
        <v>0.22500000000000001</v>
      </c>
      <c r="AC1819" s="110">
        <v>0.32432812500000002</v>
      </c>
      <c r="AD1819" s="44">
        <f t="shared" si="392"/>
        <v>0</v>
      </c>
      <c r="AE1819" s="44">
        <f t="shared" si="393"/>
        <v>0</v>
      </c>
      <c r="AF1819" s="44">
        <f t="shared" si="394"/>
        <v>89.694989436858663</v>
      </c>
      <c r="AG1819" s="44">
        <f t="shared" si="395"/>
        <v>669.57294998049497</v>
      </c>
      <c r="AH1819" s="44">
        <f t="shared" si="396"/>
        <v>759.26793941735366</v>
      </c>
      <c r="AI1819" s="44">
        <v>232.51499999999999</v>
      </c>
      <c r="AJ1819" s="111">
        <v>3.8259905214722235E-3</v>
      </c>
      <c r="AK1819" s="2">
        <f t="shared" si="397"/>
        <v>28118</v>
      </c>
    </row>
    <row r="1820" spans="1:37">
      <c r="A1820" s="2">
        <v>317</v>
      </c>
      <c r="B1820" s="2" t="s">
        <v>365</v>
      </c>
      <c r="C1820" s="2" t="s">
        <v>3</v>
      </c>
      <c r="D1820" s="2" t="s">
        <v>418</v>
      </c>
      <c r="E1820" s="2" t="s">
        <v>767</v>
      </c>
      <c r="F1820" s="2" t="s">
        <v>361</v>
      </c>
      <c r="G1820" s="2" t="s">
        <v>1069</v>
      </c>
      <c r="I1820" s="2">
        <v>554894</v>
      </c>
      <c r="J1820" s="194">
        <v>4435</v>
      </c>
      <c r="K1820" s="110">
        <v>5.4803259721676573E-2</v>
      </c>
      <c r="L1820" s="44">
        <f t="shared" si="387"/>
        <v>0</v>
      </c>
      <c r="M1820" s="44">
        <f t="shared" si="388"/>
        <v>0</v>
      </c>
      <c r="N1820" s="44">
        <f t="shared" si="389"/>
        <v>3.5888950684749998</v>
      </c>
      <c r="O1820" s="44">
        <f t="shared" si="390"/>
        <v>18.586104931525004</v>
      </c>
      <c r="P1820" s="2">
        <v>46440099</v>
      </c>
      <c r="Q1820" s="111">
        <v>8.8533791247566285</v>
      </c>
      <c r="R1820" s="111">
        <v>0</v>
      </c>
      <c r="S1820" s="111">
        <v>0</v>
      </c>
      <c r="T1820" s="111">
        <v>0.161844197</v>
      </c>
      <c r="U1820" s="111">
        <v>0.83815580300000003</v>
      </c>
      <c r="V1820" s="110">
        <v>5.4803259721676573E-2</v>
      </c>
      <c r="W1820" s="110">
        <v>0.46431250000000002</v>
      </c>
      <c r="X1820" s="110">
        <v>0.30825244400000001</v>
      </c>
      <c r="Y1820" s="110">
        <f t="shared" si="391"/>
        <v>0.30825244436985938</v>
      </c>
      <c r="Z1820" s="2" t="s">
        <v>532</v>
      </c>
      <c r="AA1820" s="2" t="s">
        <v>532</v>
      </c>
      <c r="AB1820" s="2">
        <v>0.22500000000000001</v>
      </c>
      <c r="AC1820" s="110">
        <v>0.32432812500000002</v>
      </c>
      <c r="AD1820" s="44">
        <f t="shared" si="392"/>
        <v>0</v>
      </c>
      <c r="AE1820" s="44">
        <f t="shared" si="393"/>
        <v>0</v>
      </c>
      <c r="AF1820" s="44">
        <f t="shared" si="394"/>
        <v>7.0737121799642244</v>
      </c>
      <c r="AG1820" s="44">
        <f t="shared" si="395"/>
        <v>52.805249896214079</v>
      </c>
      <c r="AH1820" s="44">
        <f t="shared" si="396"/>
        <v>59.878962076178304</v>
      </c>
      <c r="AI1820" s="44">
        <v>232.51499999999999</v>
      </c>
      <c r="AJ1820" s="111">
        <v>1.7682807691470708</v>
      </c>
      <c r="AK1820" s="2">
        <f t="shared" si="397"/>
        <v>2218</v>
      </c>
    </row>
    <row r="1821" spans="1:37">
      <c r="A1821" s="2">
        <v>328</v>
      </c>
      <c r="B1821" s="2" t="s">
        <v>374</v>
      </c>
      <c r="C1821" s="2" t="s">
        <v>2</v>
      </c>
      <c r="D1821" s="2" t="s">
        <v>443</v>
      </c>
      <c r="E1821" s="2" t="s">
        <v>767</v>
      </c>
      <c r="F1821" s="2" t="s">
        <v>361</v>
      </c>
      <c r="G1821" s="2" t="s">
        <v>1074</v>
      </c>
      <c r="I1821" s="2">
        <v>154027</v>
      </c>
      <c r="J1821" s="194">
        <v>17812.2</v>
      </c>
      <c r="K1821" s="110">
        <v>1.694794349904891E-2</v>
      </c>
      <c r="L1821" s="44">
        <f t="shared" si="387"/>
        <v>0</v>
      </c>
      <c r="M1821" s="44">
        <f t="shared" si="388"/>
        <v>0</v>
      </c>
      <c r="N1821" s="44">
        <f t="shared" si="389"/>
        <v>0</v>
      </c>
      <c r="O1821" s="44">
        <f t="shared" si="390"/>
        <v>89.061000000000007</v>
      </c>
      <c r="P1821" s="2">
        <v>9851017</v>
      </c>
      <c r="Q1821" s="111">
        <v>5.1104082034936775</v>
      </c>
      <c r="R1821" s="111">
        <v>0</v>
      </c>
      <c r="S1821" s="111">
        <v>0</v>
      </c>
      <c r="T1821" s="111">
        <v>0</v>
      </c>
      <c r="U1821" s="111">
        <v>1</v>
      </c>
      <c r="V1821" s="110">
        <v>1.694794349904891E-2</v>
      </c>
      <c r="W1821" s="110">
        <v>0.49724999999999997</v>
      </c>
      <c r="X1821" s="110">
        <v>0.44030000000000002</v>
      </c>
      <c r="Y1821" s="110">
        <f t="shared" si="391"/>
        <v>0.44030000000000002</v>
      </c>
      <c r="Z1821" s="2" t="s">
        <v>532</v>
      </c>
      <c r="AA1821" s="2" t="s">
        <v>532</v>
      </c>
      <c r="AB1821" s="2" t="s">
        <v>532</v>
      </c>
      <c r="AC1821" s="110">
        <v>0.44030000000000002</v>
      </c>
      <c r="AD1821" s="44">
        <f t="shared" si="392"/>
        <v>0</v>
      </c>
      <c r="AE1821" s="44">
        <f t="shared" si="393"/>
        <v>0</v>
      </c>
      <c r="AF1821" s="44">
        <f t="shared" si="394"/>
        <v>0</v>
      </c>
      <c r="AG1821" s="44">
        <f t="shared" si="395"/>
        <v>343.510770708</v>
      </c>
      <c r="AH1821" s="44">
        <f t="shared" si="396"/>
        <v>343.510770708</v>
      </c>
      <c r="AI1821" s="44">
        <v>127.496111111</v>
      </c>
      <c r="AJ1821" s="111">
        <v>0.39485689132687785</v>
      </c>
      <c r="AK1821" s="2">
        <f t="shared" si="397"/>
        <v>8906</v>
      </c>
    </row>
    <row r="1822" spans="1:37">
      <c r="A1822" s="2">
        <v>328</v>
      </c>
      <c r="B1822" s="2" t="s">
        <v>374</v>
      </c>
      <c r="C1822" s="2" t="s">
        <v>2</v>
      </c>
      <c r="D1822" s="2" t="s">
        <v>443</v>
      </c>
      <c r="E1822" s="2" t="s">
        <v>767</v>
      </c>
      <c r="F1822" s="2" t="s">
        <v>361</v>
      </c>
      <c r="G1822" s="2" t="s">
        <v>1075</v>
      </c>
      <c r="I1822" s="2">
        <v>154027</v>
      </c>
      <c r="J1822" s="194">
        <v>14974.8</v>
      </c>
      <c r="K1822" s="110">
        <v>2.3350186049666568E-2</v>
      </c>
      <c r="L1822" s="44">
        <f t="shared" si="387"/>
        <v>0</v>
      </c>
      <c r="M1822" s="44">
        <f t="shared" si="388"/>
        <v>0</v>
      </c>
      <c r="N1822" s="44">
        <f t="shared" si="389"/>
        <v>0</v>
      </c>
      <c r="O1822" s="44">
        <f t="shared" si="390"/>
        <v>74.873999999999995</v>
      </c>
      <c r="P1822" s="2">
        <v>9851017</v>
      </c>
      <c r="Q1822" s="111">
        <v>7.0409122114441898</v>
      </c>
      <c r="R1822" s="111">
        <v>0</v>
      </c>
      <c r="S1822" s="111">
        <v>0</v>
      </c>
      <c r="T1822" s="111">
        <v>0</v>
      </c>
      <c r="U1822" s="111">
        <v>1</v>
      </c>
      <c r="V1822" s="110">
        <v>2.3350186049666568E-2</v>
      </c>
      <c r="W1822" s="110">
        <v>0.49724999999999997</v>
      </c>
      <c r="X1822" s="110">
        <v>0.44030000000000002</v>
      </c>
      <c r="Y1822" s="110">
        <f t="shared" si="391"/>
        <v>0.44030000000000002</v>
      </c>
      <c r="Z1822" s="2" t="s">
        <v>532</v>
      </c>
      <c r="AA1822" s="2" t="s">
        <v>532</v>
      </c>
      <c r="AB1822" s="2" t="s">
        <v>532</v>
      </c>
      <c r="AC1822" s="110">
        <v>0.44030000000000002</v>
      </c>
      <c r="AD1822" s="44">
        <f t="shared" si="392"/>
        <v>0</v>
      </c>
      <c r="AE1822" s="44">
        <f t="shared" si="393"/>
        <v>0</v>
      </c>
      <c r="AF1822" s="44">
        <f t="shared" si="394"/>
        <v>0</v>
      </c>
      <c r="AG1822" s="44">
        <f t="shared" si="395"/>
        <v>288.79111447200006</v>
      </c>
      <c r="AH1822" s="44">
        <f t="shared" si="396"/>
        <v>288.79111447200006</v>
      </c>
      <c r="AI1822" s="44">
        <v>127.496111111</v>
      </c>
      <c r="AJ1822" s="111">
        <v>0.54401773737285475</v>
      </c>
      <c r="AK1822" s="2">
        <f t="shared" si="397"/>
        <v>7487</v>
      </c>
    </row>
    <row r="1823" spans="1:37">
      <c r="A1823" s="2">
        <v>328</v>
      </c>
      <c r="B1823" s="2" t="s">
        <v>374</v>
      </c>
      <c r="C1823" s="2" t="s">
        <v>2</v>
      </c>
      <c r="D1823" s="2" t="s">
        <v>443</v>
      </c>
      <c r="E1823" s="2" t="s">
        <v>767</v>
      </c>
      <c r="F1823" s="2" t="s">
        <v>361</v>
      </c>
      <c r="G1823" s="2" t="s">
        <v>1076</v>
      </c>
      <c r="I1823" s="2">
        <v>154027</v>
      </c>
      <c r="J1823" s="194">
        <v>8957.3999999999978</v>
      </c>
      <c r="K1823" s="110">
        <v>0.48253228330097969</v>
      </c>
      <c r="L1823" s="44">
        <f t="shared" si="387"/>
        <v>0</v>
      </c>
      <c r="M1823" s="44">
        <f t="shared" si="388"/>
        <v>0</v>
      </c>
      <c r="N1823" s="44">
        <f t="shared" si="389"/>
        <v>0</v>
      </c>
      <c r="O1823" s="44">
        <f t="shared" si="390"/>
        <v>44.786999999999985</v>
      </c>
      <c r="P1823" s="2">
        <v>9851017</v>
      </c>
      <c r="Q1823" s="111">
        <v>145.50065848226637</v>
      </c>
      <c r="R1823" s="111">
        <v>0</v>
      </c>
      <c r="S1823" s="111">
        <v>0</v>
      </c>
      <c r="T1823" s="111">
        <v>0</v>
      </c>
      <c r="U1823" s="111">
        <v>1</v>
      </c>
      <c r="V1823" s="110">
        <v>0.48253228330097969</v>
      </c>
      <c r="W1823" s="110">
        <v>0.49724999999999997</v>
      </c>
      <c r="X1823" s="110">
        <v>0.44030000000000002</v>
      </c>
      <c r="Y1823" s="110">
        <f t="shared" si="391"/>
        <v>0.44030000000000002</v>
      </c>
      <c r="Z1823" s="2" t="s">
        <v>532</v>
      </c>
      <c r="AA1823" s="2" t="s">
        <v>532</v>
      </c>
      <c r="AB1823" s="2" t="s">
        <v>532</v>
      </c>
      <c r="AC1823" s="110">
        <v>0.44030000000000002</v>
      </c>
      <c r="AD1823" s="44">
        <f t="shared" si="392"/>
        <v>0</v>
      </c>
      <c r="AE1823" s="44">
        <f t="shared" si="393"/>
        <v>0</v>
      </c>
      <c r="AF1823" s="44">
        <f t="shared" si="394"/>
        <v>0</v>
      </c>
      <c r="AG1823" s="44">
        <f t="shared" si="395"/>
        <v>172.74471303599998</v>
      </c>
      <c r="AH1823" s="44">
        <f t="shared" si="396"/>
        <v>172.74471303599998</v>
      </c>
      <c r="AI1823" s="44">
        <v>127.496111111</v>
      </c>
      <c r="AJ1823" s="111">
        <v>11.242142585605</v>
      </c>
      <c r="AK1823" s="2">
        <f t="shared" si="397"/>
        <v>4479</v>
      </c>
    </row>
    <row r="1824" spans="1:37">
      <c r="A1824" s="2">
        <v>328</v>
      </c>
      <c r="B1824" s="2" t="s">
        <v>374</v>
      </c>
      <c r="C1824" s="2" t="s">
        <v>2</v>
      </c>
      <c r="D1824" s="2" t="s">
        <v>443</v>
      </c>
      <c r="E1824" s="2" t="s">
        <v>767</v>
      </c>
      <c r="F1824" s="2" t="s">
        <v>361</v>
      </c>
      <c r="G1824" s="2" t="s">
        <v>1073</v>
      </c>
      <c r="I1824" s="2">
        <v>154027</v>
      </c>
      <c r="J1824" s="194">
        <v>3497</v>
      </c>
      <c r="K1824" s="110">
        <v>1.694794349904891E-2</v>
      </c>
      <c r="L1824" s="44">
        <f t="shared" si="387"/>
        <v>0</v>
      </c>
      <c r="M1824" s="44">
        <f t="shared" si="388"/>
        <v>0</v>
      </c>
      <c r="N1824" s="44">
        <f t="shared" si="389"/>
        <v>0</v>
      </c>
      <c r="O1824" s="44">
        <f t="shared" si="390"/>
        <v>17.484999999999999</v>
      </c>
      <c r="P1824" s="2">
        <v>9851017</v>
      </c>
      <c r="Q1824" s="111">
        <v>5.1104082034936775</v>
      </c>
      <c r="R1824" s="111">
        <v>0</v>
      </c>
      <c r="S1824" s="111">
        <v>0</v>
      </c>
      <c r="T1824" s="111">
        <v>0</v>
      </c>
      <c r="U1824" s="111">
        <v>1</v>
      </c>
      <c r="V1824" s="110">
        <v>1.694794349904891E-2</v>
      </c>
      <c r="W1824" s="110">
        <v>0.49724999999999997</v>
      </c>
      <c r="X1824" s="110">
        <v>0.44030000000000002</v>
      </c>
      <c r="Y1824" s="110">
        <f t="shared" si="391"/>
        <v>0.44030000000000002</v>
      </c>
      <c r="Z1824" s="2" t="s">
        <v>532</v>
      </c>
      <c r="AA1824" s="2" t="s">
        <v>532</v>
      </c>
      <c r="AB1824" s="2" t="s">
        <v>532</v>
      </c>
      <c r="AC1824" s="110">
        <v>0.44030000000000002</v>
      </c>
      <c r="AD1824" s="44">
        <f t="shared" si="392"/>
        <v>0</v>
      </c>
      <c r="AE1824" s="44">
        <f t="shared" si="393"/>
        <v>0</v>
      </c>
      <c r="AF1824" s="44">
        <f t="shared" si="394"/>
        <v>0</v>
      </c>
      <c r="AG1824" s="44">
        <f t="shared" si="395"/>
        <v>67.440134579999992</v>
      </c>
      <c r="AH1824" s="44">
        <f t="shared" si="396"/>
        <v>67.440134579999992</v>
      </c>
      <c r="AI1824" s="44">
        <v>127.496111111</v>
      </c>
      <c r="AJ1824" s="111">
        <v>0.39485689132687785</v>
      </c>
      <c r="AK1824" s="2">
        <f t="shared" si="397"/>
        <v>1749</v>
      </c>
    </row>
    <row r="1825" spans="1:37">
      <c r="A1825" s="2">
        <v>328</v>
      </c>
      <c r="B1825" s="2" t="s">
        <v>374</v>
      </c>
      <c r="C1825" s="2" t="s">
        <v>2</v>
      </c>
      <c r="D1825" s="2" t="s">
        <v>443</v>
      </c>
      <c r="E1825" s="2" t="s">
        <v>767</v>
      </c>
      <c r="F1825" s="2" t="s">
        <v>361</v>
      </c>
      <c r="G1825" s="2" t="s">
        <v>718</v>
      </c>
      <c r="I1825" s="2">
        <v>154027</v>
      </c>
      <c r="J1825" s="194">
        <v>13943</v>
      </c>
      <c r="K1825" s="110">
        <v>2.3350186049666568E-2</v>
      </c>
      <c r="L1825" s="44">
        <f t="shared" si="387"/>
        <v>0</v>
      </c>
      <c r="M1825" s="44">
        <f t="shared" si="388"/>
        <v>0</v>
      </c>
      <c r="N1825" s="44">
        <f t="shared" si="389"/>
        <v>0</v>
      </c>
      <c r="O1825" s="44">
        <f t="shared" si="390"/>
        <v>69.715000000000003</v>
      </c>
      <c r="P1825" s="2">
        <v>9851017</v>
      </c>
      <c r="Q1825" s="111">
        <v>7.0409122114441898</v>
      </c>
      <c r="R1825" s="111">
        <v>0</v>
      </c>
      <c r="S1825" s="111">
        <v>0</v>
      </c>
      <c r="T1825" s="111">
        <v>0</v>
      </c>
      <c r="U1825" s="111">
        <v>1</v>
      </c>
      <c r="V1825" s="110">
        <v>2.3350186049666568E-2</v>
      </c>
      <c r="W1825" s="110">
        <v>0.49724999999999997</v>
      </c>
      <c r="X1825" s="110">
        <v>0.44030000000000002</v>
      </c>
      <c r="Y1825" s="110">
        <f t="shared" si="391"/>
        <v>0.44030000000000002</v>
      </c>
      <c r="Z1825" s="2" t="s">
        <v>532</v>
      </c>
      <c r="AA1825" s="2" t="s">
        <v>532</v>
      </c>
      <c r="AB1825" s="2" t="s">
        <v>532</v>
      </c>
      <c r="AC1825" s="110">
        <v>0.44030000000000002</v>
      </c>
      <c r="AD1825" s="44">
        <f t="shared" si="392"/>
        <v>0</v>
      </c>
      <c r="AE1825" s="44">
        <f t="shared" si="393"/>
        <v>0</v>
      </c>
      <c r="AF1825" s="44">
        <f t="shared" si="394"/>
        <v>0</v>
      </c>
      <c r="AG1825" s="44">
        <f t="shared" si="395"/>
        <v>268.89270702000005</v>
      </c>
      <c r="AH1825" s="44">
        <f t="shared" si="396"/>
        <v>268.89270702000005</v>
      </c>
      <c r="AI1825" s="44">
        <v>127.496111111</v>
      </c>
      <c r="AJ1825" s="111">
        <v>0.54401773737285475</v>
      </c>
      <c r="AK1825" s="2">
        <f t="shared" si="397"/>
        <v>6972</v>
      </c>
    </row>
    <row r="1826" spans="1:37">
      <c r="A1826" s="2">
        <v>328</v>
      </c>
      <c r="B1826" s="2" t="s">
        <v>374</v>
      </c>
      <c r="C1826" s="2" t="s">
        <v>2</v>
      </c>
      <c r="D1826" s="2" t="s">
        <v>443</v>
      </c>
      <c r="E1826" s="2" t="s">
        <v>767</v>
      </c>
      <c r="F1826" s="2" t="s">
        <v>361</v>
      </c>
      <c r="G1826" s="2" t="s">
        <v>1077</v>
      </c>
      <c r="I1826" s="2">
        <v>154027</v>
      </c>
      <c r="J1826" s="194">
        <v>30379</v>
      </c>
      <c r="K1826" s="110">
        <v>2.3350186049666568E-2</v>
      </c>
      <c r="L1826" s="44">
        <f t="shared" si="387"/>
        <v>0</v>
      </c>
      <c r="M1826" s="44">
        <f t="shared" si="388"/>
        <v>0</v>
      </c>
      <c r="N1826" s="44">
        <f t="shared" si="389"/>
        <v>0</v>
      </c>
      <c r="O1826" s="44">
        <f t="shared" si="390"/>
        <v>151.89500000000001</v>
      </c>
      <c r="P1826" s="2">
        <v>9851017</v>
      </c>
      <c r="Q1826" s="111">
        <v>7.0409122114441898</v>
      </c>
      <c r="R1826" s="111">
        <v>0</v>
      </c>
      <c r="S1826" s="111">
        <v>0</v>
      </c>
      <c r="T1826" s="111">
        <v>0</v>
      </c>
      <c r="U1826" s="111">
        <v>1</v>
      </c>
      <c r="V1826" s="110">
        <v>2.3350186049666568E-2</v>
      </c>
      <c r="W1826" s="110">
        <v>0.49724999999999997</v>
      </c>
      <c r="X1826" s="110">
        <v>0.44030000000000002</v>
      </c>
      <c r="Y1826" s="110">
        <f t="shared" si="391"/>
        <v>0.44030000000000002</v>
      </c>
      <c r="Z1826" s="2" t="s">
        <v>532</v>
      </c>
      <c r="AA1826" s="2" t="s">
        <v>532</v>
      </c>
      <c r="AB1826" s="2" t="s">
        <v>532</v>
      </c>
      <c r="AC1826" s="110">
        <v>0.44030000000000002</v>
      </c>
      <c r="AD1826" s="44">
        <f t="shared" si="392"/>
        <v>0</v>
      </c>
      <c r="AE1826" s="44">
        <f t="shared" si="393"/>
        <v>0</v>
      </c>
      <c r="AF1826" s="44">
        <f t="shared" si="394"/>
        <v>0</v>
      </c>
      <c r="AG1826" s="44">
        <f t="shared" si="395"/>
        <v>585.86326806000011</v>
      </c>
      <c r="AH1826" s="44">
        <f t="shared" si="396"/>
        <v>585.86326806000011</v>
      </c>
      <c r="AI1826" s="44">
        <v>127.496111111</v>
      </c>
      <c r="AJ1826" s="111">
        <v>0.54401773737285475</v>
      </c>
      <c r="AK1826" s="2">
        <f t="shared" si="397"/>
        <v>15190</v>
      </c>
    </row>
    <row r="1827" spans="1:37">
      <c r="A1827" s="2">
        <v>328</v>
      </c>
      <c r="B1827" s="2" t="s">
        <v>374</v>
      </c>
      <c r="C1827" s="2" t="s">
        <v>2</v>
      </c>
      <c r="D1827" s="2" t="s">
        <v>443</v>
      </c>
      <c r="E1827" s="2" t="s">
        <v>767</v>
      </c>
      <c r="F1827" s="2" t="s">
        <v>361</v>
      </c>
      <c r="G1827" s="2" t="s">
        <v>1069</v>
      </c>
      <c r="I1827" s="2">
        <v>154027</v>
      </c>
      <c r="J1827" s="194">
        <v>21346</v>
      </c>
      <c r="K1827" s="110">
        <v>0.48253228330097969</v>
      </c>
      <c r="L1827" s="44">
        <f t="shared" si="387"/>
        <v>0</v>
      </c>
      <c r="M1827" s="44">
        <f t="shared" si="388"/>
        <v>0</v>
      </c>
      <c r="N1827" s="44">
        <f t="shared" si="389"/>
        <v>0</v>
      </c>
      <c r="O1827" s="44">
        <f t="shared" si="390"/>
        <v>106.73</v>
      </c>
      <c r="P1827" s="2">
        <v>9851017</v>
      </c>
      <c r="Q1827" s="111">
        <v>145.50065848226637</v>
      </c>
      <c r="R1827" s="111">
        <v>0</v>
      </c>
      <c r="S1827" s="111">
        <v>0</v>
      </c>
      <c r="T1827" s="111">
        <v>0</v>
      </c>
      <c r="U1827" s="111">
        <v>1</v>
      </c>
      <c r="V1827" s="110">
        <v>0.48253228330097969</v>
      </c>
      <c r="W1827" s="110">
        <v>0.49724999999999997</v>
      </c>
      <c r="X1827" s="110">
        <v>0.44030000000000002</v>
      </c>
      <c r="Y1827" s="110">
        <f t="shared" si="391"/>
        <v>0.44030000000000002</v>
      </c>
      <c r="Z1827" s="2" t="s">
        <v>532</v>
      </c>
      <c r="AA1827" s="2" t="s">
        <v>532</v>
      </c>
      <c r="AB1827" s="2" t="s">
        <v>532</v>
      </c>
      <c r="AC1827" s="110">
        <v>0.44030000000000002</v>
      </c>
      <c r="AD1827" s="44">
        <f t="shared" si="392"/>
        <v>0</v>
      </c>
      <c r="AE1827" s="44">
        <f t="shared" si="393"/>
        <v>0</v>
      </c>
      <c r="AF1827" s="44">
        <f t="shared" si="394"/>
        <v>0</v>
      </c>
      <c r="AG1827" s="44">
        <f t="shared" si="395"/>
        <v>411.66059844000006</v>
      </c>
      <c r="AH1827" s="44">
        <f t="shared" si="396"/>
        <v>411.66059844000006</v>
      </c>
      <c r="AI1827" s="44">
        <v>127.496111111</v>
      </c>
      <c r="AJ1827" s="111">
        <v>11.242142585605</v>
      </c>
      <c r="AK1827" s="2">
        <f t="shared" si="397"/>
        <v>10673</v>
      </c>
    </row>
    <row r="1828" spans="1:37">
      <c r="A1828" s="2">
        <v>318</v>
      </c>
      <c r="B1828" s="2" t="s">
        <v>366</v>
      </c>
      <c r="C1828" s="2" t="s">
        <v>1</v>
      </c>
      <c r="D1828" s="2" t="s">
        <v>448</v>
      </c>
      <c r="E1828" s="2" t="s">
        <v>767</v>
      </c>
      <c r="F1828" s="2" t="s">
        <v>361</v>
      </c>
      <c r="G1828" s="2" t="s">
        <v>1074</v>
      </c>
      <c r="I1828" s="2">
        <v>723734</v>
      </c>
      <c r="J1828" s="194">
        <v>19299.8</v>
      </c>
      <c r="K1828" s="110">
        <v>1.1452998157117452E-2</v>
      </c>
      <c r="L1828" s="44">
        <f t="shared" si="387"/>
        <v>0</v>
      </c>
      <c r="M1828" s="44">
        <f t="shared" si="388"/>
        <v>0</v>
      </c>
      <c r="N1828" s="44">
        <f t="shared" si="389"/>
        <v>0</v>
      </c>
      <c r="O1828" s="44">
        <f t="shared" si="390"/>
        <v>96.498999999999995</v>
      </c>
      <c r="P1828" s="2">
        <v>65382556</v>
      </c>
      <c r="Q1828" s="111">
        <v>2.6991711272258323</v>
      </c>
      <c r="R1828" s="111">
        <v>0</v>
      </c>
      <c r="S1828" s="111">
        <v>0</v>
      </c>
      <c r="T1828" s="111">
        <v>0</v>
      </c>
      <c r="U1828" s="111">
        <v>1</v>
      </c>
      <c r="V1828" s="110">
        <v>1.1452998157117452E-2</v>
      </c>
      <c r="W1828" s="110">
        <v>0.55621874999999987</v>
      </c>
      <c r="X1828" s="110">
        <v>0.48609374999999999</v>
      </c>
      <c r="Y1828" s="110">
        <f t="shared" si="391"/>
        <v>0.48609374999999999</v>
      </c>
      <c r="Z1828" s="2" t="s">
        <v>532</v>
      </c>
      <c r="AA1828" s="2" t="s">
        <v>532</v>
      </c>
      <c r="AB1828" s="2" t="s">
        <v>532</v>
      </c>
      <c r="AC1828" s="110">
        <v>0.48609374999999999</v>
      </c>
      <c r="AD1828" s="44">
        <f t="shared" si="392"/>
        <v>0</v>
      </c>
      <c r="AE1828" s="44">
        <f t="shared" si="393"/>
        <v>0</v>
      </c>
      <c r="AF1828" s="44">
        <f t="shared" si="394"/>
        <v>0</v>
      </c>
      <c r="AG1828" s="44">
        <f t="shared" si="395"/>
        <v>410.91023244374998</v>
      </c>
      <c r="AH1828" s="44">
        <f t="shared" si="396"/>
        <v>410.91023244374998</v>
      </c>
      <c r="AI1828" s="44">
        <v>303.90305555600003</v>
      </c>
      <c r="AJ1828" s="111">
        <v>0.58070724908162852</v>
      </c>
      <c r="AK1828" s="2">
        <f t="shared" si="397"/>
        <v>9650</v>
      </c>
    </row>
    <row r="1829" spans="1:37">
      <c r="A1829" s="2">
        <v>318</v>
      </c>
      <c r="B1829" s="2" t="s">
        <v>366</v>
      </c>
      <c r="C1829" s="2" t="s">
        <v>1</v>
      </c>
      <c r="D1829" s="2" t="s">
        <v>448</v>
      </c>
      <c r="E1829" s="2" t="s">
        <v>767</v>
      </c>
      <c r="F1829" s="2" t="s">
        <v>361</v>
      </c>
      <c r="G1829" s="2" t="s">
        <v>1075</v>
      </c>
      <c r="I1829" s="2">
        <v>723734</v>
      </c>
      <c r="J1829" s="194">
        <v>29262</v>
      </c>
      <c r="K1829" s="110">
        <v>1.7177686597225992E-2</v>
      </c>
      <c r="L1829" s="44">
        <f t="shared" si="387"/>
        <v>0</v>
      </c>
      <c r="M1829" s="44">
        <f t="shared" si="388"/>
        <v>0</v>
      </c>
      <c r="N1829" s="44">
        <f t="shared" si="389"/>
        <v>0</v>
      </c>
      <c r="O1829" s="44">
        <f t="shared" si="390"/>
        <v>146.31</v>
      </c>
      <c r="P1829" s="2">
        <v>65382556</v>
      </c>
      <c r="Q1829" s="111">
        <v>4.0483299708690472</v>
      </c>
      <c r="R1829" s="111">
        <v>0</v>
      </c>
      <c r="S1829" s="111">
        <v>0</v>
      </c>
      <c r="T1829" s="111">
        <v>0</v>
      </c>
      <c r="U1829" s="111">
        <v>1</v>
      </c>
      <c r="V1829" s="110">
        <v>1.7177686597225992E-2</v>
      </c>
      <c r="W1829" s="110">
        <v>0.55621874999999987</v>
      </c>
      <c r="X1829" s="110">
        <v>0.48609374999999999</v>
      </c>
      <c r="Y1829" s="110">
        <f t="shared" si="391"/>
        <v>0.48609374999999999</v>
      </c>
      <c r="Z1829" s="2" t="s">
        <v>532</v>
      </c>
      <c r="AA1829" s="2" t="s">
        <v>532</v>
      </c>
      <c r="AB1829" s="2" t="s">
        <v>532</v>
      </c>
      <c r="AC1829" s="110">
        <v>0.48609374999999999</v>
      </c>
      <c r="AD1829" s="44">
        <f t="shared" si="392"/>
        <v>0</v>
      </c>
      <c r="AE1829" s="44">
        <f t="shared" si="393"/>
        <v>0</v>
      </c>
      <c r="AF1829" s="44">
        <f t="shared" si="394"/>
        <v>0</v>
      </c>
      <c r="AG1829" s="44">
        <f t="shared" si="395"/>
        <v>623.01449868750001</v>
      </c>
      <c r="AH1829" s="44">
        <f t="shared" si="396"/>
        <v>623.01449868750001</v>
      </c>
      <c r="AI1829" s="44">
        <v>303.90305555600003</v>
      </c>
      <c r="AJ1829" s="111">
        <v>0.87096906789095951</v>
      </c>
      <c r="AK1829" s="2">
        <f t="shared" si="397"/>
        <v>14631</v>
      </c>
    </row>
    <row r="1830" spans="1:37">
      <c r="A1830" s="2">
        <v>318</v>
      </c>
      <c r="B1830" s="2" t="s">
        <v>366</v>
      </c>
      <c r="C1830" s="2" t="s">
        <v>1</v>
      </c>
      <c r="D1830" s="2" t="s">
        <v>448</v>
      </c>
      <c r="E1830" s="2" t="s">
        <v>767</v>
      </c>
      <c r="F1830" s="2" t="s">
        <v>361</v>
      </c>
      <c r="G1830" s="2" t="s">
        <v>1076</v>
      </c>
      <c r="I1830" s="2">
        <v>723734</v>
      </c>
      <c r="J1830" s="194">
        <v>30708.799999999988</v>
      </c>
      <c r="K1830" s="110">
        <v>0.25868067549679857</v>
      </c>
      <c r="L1830" s="44">
        <f t="shared" si="387"/>
        <v>0</v>
      </c>
      <c r="M1830" s="44">
        <f t="shared" si="388"/>
        <v>0</v>
      </c>
      <c r="N1830" s="44">
        <f t="shared" si="389"/>
        <v>0</v>
      </c>
      <c r="O1830" s="44">
        <f t="shared" si="390"/>
        <v>153.54399999999995</v>
      </c>
      <c r="P1830" s="2">
        <v>65382556</v>
      </c>
      <c r="Q1830" s="111">
        <v>60.964247168617874</v>
      </c>
      <c r="R1830" s="111">
        <v>0</v>
      </c>
      <c r="S1830" s="111">
        <v>0</v>
      </c>
      <c r="T1830" s="111">
        <v>0</v>
      </c>
      <c r="U1830" s="111">
        <v>1</v>
      </c>
      <c r="V1830" s="110">
        <v>0.25868067549679857</v>
      </c>
      <c r="W1830" s="110">
        <v>0.55621874999999987</v>
      </c>
      <c r="X1830" s="110">
        <v>0.48609374999999999</v>
      </c>
      <c r="Y1830" s="110">
        <f t="shared" si="391"/>
        <v>0.48609374999999999</v>
      </c>
      <c r="Z1830" s="2" t="s">
        <v>532</v>
      </c>
      <c r="AA1830" s="2" t="s">
        <v>532</v>
      </c>
      <c r="AB1830" s="2" t="s">
        <v>532</v>
      </c>
      <c r="AC1830" s="110">
        <v>0.48609374999999999</v>
      </c>
      <c r="AD1830" s="44">
        <f t="shared" si="392"/>
        <v>0</v>
      </c>
      <c r="AE1830" s="44">
        <f t="shared" si="393"/>
        <v>0</v>
      </c>
      <c r="AF1830" s="44">
        <f t="shared" si="394"/>
        <v>0</v>
      </c>
      <c r="AG1830" s="44">
        <f t="shared" si="395"/>
        <v>653.81818184999986</v>
      </c>
      <c r="AH1830" s="44">
        <f t="shared" si="396"/>
        <v>653.81818184999986</v>
      </c>
      <c r="AI1830" s="44">
        <v>303.90305555600003</v>
      </c>
      <c r="AJ1830" s="111">
        <v>13.116019176600554</v>
      </c>
      <c r="AK1830" s="2">
        <f t="shared" si="397"/>
        <v>15354</v>
      </c>
    </row>
    <row r="1831" spans="1:37">
      <c r="A1831" s="2">
        <v>318</v>
      </c>
      <c r="B1831" s="2" t="s">
        <v>366</v>
      </c>
      <c r="C1831" s="2" t="s">
        <v>1</v>
      </c>
      <c r="D1831" s="2" t="s">
        <v>448</v>
      </c>
      <c r="E1831" s="2" t="s">
        <v>767</v>
      </c>
      <c r="F1831" s="2" t="s">
        <v>361</v>
      </c>
      <c r="G1831" s="2" t="s">
        <v>1073</v>
      </c>
      <c r="I1831" s="2">
        <v>723734</v>
      </c>
      <c r="J1831" s="194">
        <v>12423</v>
      </c>
      <c r="K1831" s="110">
        <v>1.1452998157117452E-2</v>
      </c>
      <c r="L1831" s="44">
        <f t="shared" si="387"/>
        <v>0</v>
      </c>
      <c r="M1831" s="44">
        <f t="shared" si="388"/>
        <v>0</v>
      </c>
      <c r="N1831" s="44">
        <f t="shared" si="389"/>
        <v>0</v>
      </c>
      <c r="O1831" s="44">
        <f t="shared" si="390"/>
        <v>62.115000000000002</v>
      </c>
      <c r="P1831" s="2">
        <v>65382556</v>
      </c>
      <c r="Q1831" s="111">
        <v>2.6991711272258323</v>
      </c>
      <c r="R1831" s="111">
        <v>0</v>
      </c>
      <c r="S1831" s="111">
        <v>0</v>
      </c>
      <c r="T1831" s="111">
        <v>0</v>
      </c>
      <c r="U1831" s="111">
        <v>1</v>
      </c>
      <c r="V1831" s="110">
        <v>1.1452998157117452E-2</v>
      </c>
      <c r="W1831" s="110">
        <v>0.55621874999999987</v>
      </c>
      <c r="X1831" s="110">
        <v>0.48609374999999999</v>
      </c>
      <c r="Y1831" s="110">
        <f t="shared" si="391"/>
        <v>0.48609374999999999</v>
      </c>
      <c r="Z1831" s="2" t="s">
        <v>532</v>
      </c>
      <c r="AA1831" s="2" t="s">
        <v>532</v>
      </c>
      <c r="AB1831" s="2" t="s">
        <v>532</v>
      </c>
      <c r="AC1831" s="110">
        <v>0.48609374999999999</v>
      </c>
      <c r="AD1831" s="44">
        <f t="shared" si="392"/>
        <v>0</v>
      </c>
      <c r="AE1831" s="44">
        <f t="shared" si="393"/>
        <v>0</v>
      </c>
      <c r="AF1831" s="44">
        <f t="shared" si="394"/>
        <v>0</v>
      </c>
      <c r="AG1831" s="44">
        <f t="shared" si="395"/>
        <v>264.49692834375003</v>
      </c>
      <c r="AH1831" s="44">
        <f t="shared" si="396"/>
        <v>264.49692834375003</v>
      </c>
      <c r="AI1831" s="44">
        <v>303.90305555600003</v>
      </c>
      <c r="AJ1831" s="111">
        <v>0.58070724908162852</v>
      </c>
      <c r="AK1831" s="2">
        <f t="shared" si="397"/>
        <v>6212</v>
      </c>
    </row>
    <row r="1832" spans="1:37">
      <c r="A1832" s="2">
        <v>318</v>
      </c>
      <c r="B1832" s="2" t="s">
        <v>366</v>
      </c>
      <c r="C1832" s="2" t="s">
        <v>1</v>
      </c>
      <c r="D1832" s="2" t="s">
        <v>448</v>
      </c>
      <c r="E1832" s="2" t="s">
        <v>767</v>
      </c>
      <c r="F1832" s="2" t="s">
        <v>361</v>
      </c>
      <c r="G1832" s="2" t="s">
        <v>718</v>
      </c>
      <c r="I1832" s="2">
        <v>723734</v>
      </c>
      <c r="J1832" s="194">
        <v>25740</v>
      </c>
      <c r="K1832" s="110">
        <v>1.7177686597225992E-2</v>
      </c>
      <c r="L1832" s="44">
        <f t="shared" si="387"/>
        <v>0</v>
      </c>
      <c r="M1832" s="44">
        <f t="shared" si="388"/>
        <v>0</v>
      </c>
      <c r="N1832" s="44">
        <f t="shared" si="389"/>
        <v>0</v>
      </c>
      <c r="O1832" s="44">
        <f t="shared" si="390"/>
        <v>128.69999999999999</v>
      </c>
      <c r="P1832" s="2">
        <v>65382556</v>
      </c>
      <c r="Q1832" s="111">
        <v>4.0483299708690472</v>
      </c>
      <c r="R1832" s="111">
        <v>0</v>
      </c>
      <c r="S1832" s="111">
        <v>0</v>
      </c>
      <c r="T1832" s="111">
        <v>0</v>
      </c>
      <c r="U1832" s="111">
        <v>1</v>
      </c>
      <c r="V1832" s="110">
        <v>1.7177686597225992E-2</v>
      </c>
      <c r="W1832" s="110">
        <v>0.55621874999999987</v>
      </c>
      <c r="X1832" s="110">
        <v>0.48609374999999999</v>
      </c>
      <c r="Y1832" s="110">
        <f t="shared" si="391"/>
        <v>0.48609374999999999</v>
      </c>
      <c r="Z1832" s="2" t="s">
        <v>532</v>
      </c>
      <c r="AA1832" s="2" t="s">
        <v>532</v>
      </c>
      <c r="AB1832" s="2" t="s">
        <v>532</v>
      </c>
      <c r="AC1832" s="110">
        <v>0.48609374999999999</v>
      </c>
      <c r="AD1832" s="44">
        <f t="shared" si="392"/>
        <v>0</v>
      </c>
      <c r="AE1832" s="44">
        <f t="shared" si="393"/>
        <v>0</v>
      </c>
      <c r="AF1832" s="44">
        <f t="shared" si="394"/>
        <v>0</v>
      </c>
      <c r="AG1832" s="44">
        <f t="shared" si="395"/>
        <v>548.02792687499993</v>
      </c>
      <c r="AH1832" s="44">
        <f t="shared" si="396"/>
        <v>548.02792687499993</v>
      </c>
      <c r="AI1832" s="44">
        <v>303.90305555600003</v>
      </c>
      <c r="AJ1832" s="111">
        <v>0.87096906789095951</v>
      </c>
      <c r="AK1832" s="2">
        <f t="shared" si="397"/>
        <v>12870</v>
      </c>
    </row>
    <row r="1833" spans="1:37">
      <c r="A1833" s="2">
        <v>318</v>
      </c>
      <c r="B1833" s="2" t="s">
        <v>366</v>
      </c>
      <c r="C1833" s="2" t="s">
        <v>1</v>
      </c>
      <c r="D1833" s="2" t="s">
        <v>448</v>
      </c>
      <c r="E1833" s="2" t="s">
        <v>767</v>
      </c>
      <c r="F1833" s="2" t="s">
        <v>361</v>
      </c>
      <c r="G1833" s="2" t="s">
        <v>1077</v>
      </c>
      <c r="I1833" s="2">
        <v>723734</v>
      </c>
      <c r="J1833" s="194">
        <v>193649</v>
      </c>
      <c r="K1833" s="110">
        <v>1.7177686597225992E-2</v>
      </c>
      <c r="L1833" s="44">
        <f t="shared" si="387"/>
        <v>0</v>
      </c>
      <c r="M1833" s="44">
        <f t="shared" si="388"/>
        <v>0</v>
      </c>
      <c r="N1833" s="44">
        <f t="shared" si="389"/>
        <v>0</v>
      </c>
      <c r="O1833" s="44">
        <f t="shared" si="390"/>
        <v>968.245</v>
      </c>
      <c r="P1833" s="2">
        <v>65382556</v>
      </c>
      <c r="Q1833" s="111">
        <v>4.0483299708690472</v>
      </c>
      <c r="R1833" s="111">
        <v>0</v>
      </c>
      <c r="S1833" s="111">
        <v>0</v>
      </c>
      <c r="T1833" s="111">
        <v>0</v>
      </c>
      <c r="U1833" s="111">
        <v>1</v>
      </c>
      <c r="V1833" s="110">
        <v>1.7177686597225992E-2</v>
      </c>
      <c r="W1833" s="110">
        <v>0.55621874999999987</v>
      </c>
      <c r="X1833" s="110">
        <v>0.48609374999999999</v>
      </c>
      <c r="Y1833" s="110">
        <f t="shared" si="391"/>
        <v>0.48609374999999999</v>
      </c>
      <c r="Z1833" s="2" t="s">
        <v>532</v>
      </c>
      <c r="AA1833" s="2" t="s">
        <v>532</v>
      </c>
      <c r="AB1833" s="2" t="s">
        <v>532</v>
      </c>
      <c r="AC1833" s="110">
        <v>0.48609374999999999</v>
      </c>
      <c r="AD1833" s="44">
        <f t="shared" si="392"/>
        <v>0</v>
      </c>
      <c r="AE1833" s="44">
        <f t="shared" si="393"/>
        <v>0</v>
      </c>
      <c r="AF1833" s="44">
        <f t="shared" si="394"/>
        <v>0</v>
      </c>
      <c r="AG1833" s="44">
        <f t="shared" si="395"/>
        <v>4122.9627044062499</v>
      </c>
      <c r="AH1833" s="44">
        <f t="shared" si="396"/>
        <v>4122.9627044062499</v>
      </c>
      <c r="AI1833" s="44">
        <v>303.90305555600003</v>
      </c>
      <c r="AJ1833" s="111">
        <v>0.87096906789095951</v>
      </c>
      <c r="AK1833" s="2">
        <f t="shared" si="397"/>
        <v>96825</v>
      </c>
    </row>
    <row r="1834" spans="1:37">
      <c r="A1834" s="2">
        <v>318</v>
      </c>
      <c r="B1834" s="2" t="s">
        <v>366</v>
      </c>
      <c r="C1834" s="2" t="s">
        <v>1</v>
      </c>
      <c r="D1834" s="2" t="s">
        <v>448</v>
      </c>
      <c r="E1834" s="2" t="s">
        <v>767</v>
      </c>
      <c r="F1834" s="2" t="s">
        <v>361</v>
      </c>
      <c r="G1834" s="2" t="s">
        <v>1069</v>
      </c>
      <c r="I1834" s="2">
        <v>723734</v>
      </c>
      <c r="J1834" s="194">
        <v>90503</v>
      </c>
      <c r="K1834" s="110">
        <v>0.25868067549679857</v>
      </c>
      <c r="L1834" s="44">
        <f t="shared" si="387"/>
        <v>0</v>
      </c>
      <c r="M1834" s="44">
        <f t="shared" si="388"/>
        <v>0</v>
      </c>
      <c r="N1834" s="44">
        <f t="shared" si="389"/>
        <v>0</v>
      </c>
      <c r="O1834" s="44">
        <f t="shared" si="390"/>
        <v>452.51499999999999</v>
      </c>
      <c r="P1834" s="2">
        <v>65382556</v>
      </c>
      <c r="Q1834" s="111">
        <v>60.964247168617874</v>
      </c>
      <c r="R1834" s="111">
        <v>0</v>
      </c>
      <c r="S1834" s="111">
        <v>0</v>
      </c>
      <c r="T1834" s="111">
        <v>0</v>
      </c>
      <c r="U1834" s="111">
        <v>1</v>
      </c>
      <c r="V1834" s="110">
        <v>0.25868067549679857</v>
      </c>
      <c r="W1834" s="110">
        <v>0.55621874999999987</v>
      </c>
      <c r="X1834" s="110">
        <v>0.48609374999999999</v>
      </c>
      <c r="Y1834" s="110">
        <f t="shared" si="391"/>
        <v>0.48609374999999999</v>
      </c>
      <c r="Z1834" s="2" t="s">
        <v>532</v>
      </c>
      <c r="AA1834" s="2" t="s">
        <v>532</v>
      </c>
      <c r="AB1834" s="2" t="s">
        <v>532</v>
      </c>
      <c r="AC1834" s="110">
        <v>0.48609374999999999</v>
      </c>
      <c r="AD1834" s="44">
        <f t="shared" si="392"/>
        <v>0</v>
      </c>
      <c r="AE1834" s="44">
        <f t="shared" si="393"/>
        <v>0</v>
      </c>
      <c r="AF1834" s="44">
        <f t="shared" si="394"/>
        <v>0</v>
      </c>
      <c r="AG1834" s="44">
        <f t="shared" si="395"/>
        <v>1926.89088834375</v>
      </c>
      <c r="AH1834" s="44">
        <f t="shared" si="396"/>
        <v>1926.89088834375</v>
      </c>
      <c r="AI1834" s="44">
        <v>303.90305555600003</v>
      </c>
      <c r="AJ1834" s="111">
        <v>13.116019176600554</v>
      </c>
      <c r="AK1834" s="2">
        <f t="shared" si="397"/>
        <v>45252</v>
      </c>
    </row>
    <row r="1835" spans="1:37">
      <c r="A1835" s="2">
        <v>324</v>
      </c>
      <c r="B1835" s="2" t="s">
        <v>370</v>
      </c>
      <c r="C1835" s="2" t="s">
        <v>26</v>
      </c>
      <c r="D1835" s="2" t="s">
        <v>410</v>
      </c>
      <c r="E1835" s="2" t="s">
        <v>1100</v>
      </c>
      <c r="F1835" s="2" t="s">
        <v>361</v>
      </c>
      <c r="G1835" s="2" t="s">
        <v>1073</v>
      </c>
      <c r="I1835" s="2">
        <v>3466</v>
      </c>
      <c r="J1835" s="194">
        <v>341</v>
      </c>
      <c r="K1835" s="110">
        <v>8.4555349768033874E-2</v>
      </c>
      <c r="L1835" s="44">
        <f t="shared" si="387"/>
        <v>0</v>
      </c>
      <c r="M1835" s="44">
        <f t="shared" si="388"/>
        <v>0</v>
      </c>
      <c r="N1835" s="44">
        <f t="shared" si="389"/>
        <v>0</v>
      </c>
      <c r="O1835" s="44">
        <f t="shared" si="390"/>
        <v>1.7050000000000001</v>
      </c>
      <c r="P1835" s="2">
        <v>11311117</v>
      </c>
      <c r="Q1835" s="111">
        <v>0.53174791141515954</v>
      </c>
      <c r="R1835" s="111">
        <v>0</v>
      </c>
      <c r="S1835" s="111">
        <v>0</v>
      </c>
      <c r="T1835" s="111">
        <v>0</v>
      </c>
      <c r="U1835" s="111">
        <v>1</v>
      </c>
      <c r="V1835" s="110">
        <v>8.4555349768033874E-2</v>
      </c>
      <c r="W1835" s="110">
        <v>0.49831249999999994</v>
      </c>
      <c r="X1835" s="110">
        <v>0.46856249999999999</v>
      </c>
      <c r="Y1835" s="110">
        <f t="shared" si="391"/>
        <v>0.46856249999999999</v>
      </c>
      <c r="Z1835" s="2" t="s">
        <v>532</v>
      </c>
      <c r="AA1835" s="2" t="s">
        <v>532</v>
      </c>
      <c r="AB1835" s="2" t="s">
        <v>532</v>
      </c>
      <c r="AC1835" s="110">
        <v>0.46856249999999999</v>
      </c>
      <c r="AD1835" s="44">
        <f t="shared" si="392"/>
        <v>0</v>
      </c>
      <c r="AE1835" s="44">
        <f t="shared" si="393"/>
        <v>0</v>
      </c>
      <c r="AF1835" s="44">
        <f t="shared" si="394"/>
        <v>0</v>
      </c>
      <c r="AG1835" s="44">
        <f t="shared" si="395"/>
        <v>6.9983557874999995</v>
      </c>
      <c r="AH1835" s="44">
        <f t="shared" si="396"/>
        <v>6.9983557874999995</v>
      </c>
      <c r="AI1835" s="44">
        <v>81.848055556000006</v>
      </c>
      <c r="AJ1835" s="111">
        <v>7.3485714470117175E-2</v>
      </c>
      <c r="AK1835" s="2">
        <f t="shared" si="397"/>
        <v>171</v>
      </c>
    </row>
    <row r="1836" spans="1:37">
      <c r="A1836" s="2">
        <v>324</v>
      </c>
      <c r="B1836" s="2" t="s">
        <v>370</v>
      </c>
      <c r="C1836" s="2" t="s">
        <v>26</v>
      </c>
      <c r="D1836" s="2" t="s">
        <v>410</v>
      </c>
      <c r="E1836" s="2" t="s">
        <v>1100</v>
      </c>
      <c r="F1836" s="2" t="s">
        <v>361</v>
      </c>
      <c r="G1836" s="2" t="s">
        <v>718</v>
      </c>
      <c r="I1836" s="2">
        <v>3466</v>
      </c>
      <c r="J1836" s="194">
        <v>29</v>
      </c>
      <c r="K1836" s="110">
        <v>2.2195948558567376E-2</v>
      </c>
      <c r="L1836" s="44">
        <f t="shared" si="387"/>
        <v>0</v>
      </c>
      <c r="M1836" s="44">
        <f t="shared" si="388"/>
        <v>0</v>
      </c>
      <c r="N1836" s="44">
        <f t="shared" si="389"/>
        <v>0</v>
      </c>
      <c r="O1836" s="44">
        <f t="shared" si="390"/>
        <v>0.14499999999999999</v>
      </c>
      <c r="P1836" s="2">
        <v>11311117</v>
      </c>
      <c r="Q1836" s="111">
        <v>0.13958489108347955</v>
      </c>
      <c r="R1836" s="111">
        <v>0</v>
      </c>
      <c r="S1836" s="111">
        <v>0</v>
      </c>
      <c r="T1836" s="111">
        <v>0</v>
      </c>
      <c r="U1836" s="111">
        <v>1</v>
      </c>
      <c r="V1836" s="110">
        <v>2.2195948558567376E-2</v>
      </c>
      <c r="W1836" s="110">
        <v>0.49831249999999994</v>
      </c>
      <c r="X1836" s="110">
        <v>0.46856249999999999</v>
      </c>
      <c r="Y1836" s="110">
        <f t="shared" si="391"/>
        <v>0.46856249999999999</v>
      </c>
      <c r="Z1836" s="2" t="s">
        <v>532</v>
      </c>
      <c r="AA1836" s="2" t="s">
        <v>532</v>
      </c>
      <c r="AB1836" s="2" t="s">
        <v>532</v>
      </c>
      <c r="AC1836" s="110">
        <v>0.46856249999999999</v>
      </c>
      <c r="AD1836" s="44">
        <f t="shared" si="392"/>
        <v>0</v>
      </c>
      <c r="AE1836" s="44">
        <f t="shared" si="393"/>
        <v>0</v>
      </c>
      <c r="AF1836" s="44">
        <f t="shared" si="394"/>
        <v>0</v>
      </c>
      <c r="AG1836" s="44">
        <f t="shared" si="395"/>
        <v>0.59516808749999994</v>
      </c>
      <c r="AH1836" s="44">
        <f t="shared" si="396"/>
        <v>0.59516808749999994</v>
      </c>
      <c r="AI1836" s="44">
        <v>81.848055556000006</v>
      </c>
      <c r="AJ1836" s="111">
        <v>1.9290147136082486E-2</v>
      </c>
      <c r="AK1836" s="2">
        <f t="shared" si="397"/>
        <v>15</v>
      </c>
    </row>
    <row r="1837" spans="1:37">
      <c r="A1837" s="2">
        <v>324</v>
      </c>
      <c r="B1837" s="2" t="s">
        <v>370</v>
      </c>
      <c r="C1837" s="2" t="s">
        <v>26</v>
      </c>
      <c r="D1837" s="2" t="s">
        <v>410</v>
      </c>
      <c r="E1837" s="2" t="s">
        <v>1100</v>
      </c>
      <c r="F1837" s="2" t="s">
        <v>361</v>
      </c>
      <c r="G1837" s="2" t="s">
        <v>1069</v>
      </c>
      <c r="I1837" s="2">
        <v>3466</v>
      </c>
      <c r="J1837" s="194">
        <v>0</v>
      </c>
      <c r="K1837" s="110">
        <v>0</v>
      </c>
      <c r="L1837" s="44">
        <f t="shared" si="387"/>
        <v>0</v>
      </c>
      <c r="M1837" s="44">
        <f t="shared" si="388"/>
        <v>0</v>
      </c>
      <c r="N1837" s="44">
        <f t="shared" si="389"/>
        <v>0</v>
      </c>
      <c r="O1837" s="44">
        <f t="shared" si="390"/>
        <v>0</v>
      </c>
      <c r="P1837" s="2">
        <v>11311117</v>
      </c>
      <c r="Q1837" s="111">
        <v>0</v>
      </c>
      <c r="R1837" s="111">
        <v>0</v>
      </c>
      <c r="S1837" s="111">
        <v>0</v>
      </c>
      <c r="T1837" s="111">
        <v>0</v>
      </c>
      <c r="U1837" s="111">
        <v>1</v>
      </c>
      <c r="V1837" s="110">
        <v>0</v>
      </c>
      <c r="W1837" s="110">
        <v>0.49831249999999994</v>
      </c>
      <c r="X1837" s="110">
        <v>0.46856249999999999</v>
      </c>
      <c r="Y1837" s="110">
        <f t="shared" si="391"/>
        <v>0.46856249999999999</v>
      </c>
      <c r="Z1837" s="2" t="s">
        <v>532</v>
      </c>
      <c r="AA1837" s="2" t="s">
        <v>532</v>
      </c>
      <c r="AB1837" s="2" t="s">
        <v>532</v>
      </c>
      <c r="AC1837" s="110">
        <v>0.46856249999999999</v>
      </c>
      <c r="AD1837" s="44">
        <f t="shared" si="392"/>
        <v>0</v>
      </c>
      <c r="AE1837" s="44">
        <f t="shared" si="393"/>
        <v>0</v>
      </c>
      <c r="AF1837" s="44">
        <f t="shared" si="394"/>
        <v>0</v>
      </c>
      <c r="AG1837" s="44">
        <f t="shared" si="395"/>
        <v>0</v>
      </c>
      <c r="AH1837" s="44">
        <f t="shared" si="396"/>
        <v>0</v>
      </c>
      <c r="AI1837" s="44">
        <v>81.848055556000006</v>
      </c>
      <c r="AJ1837" s="111">
        <v>0</v>
      </c>
      <c r="AK1837" s="2">
        <f t="shared" si="397"/>
        <v>0</v>
      </c>
    </row>
    <row r="1838" spans="1:37">
      <c r="A1838" s="2">
        <v>341</v>
      </c>
      <c r="B1838" s="2" t="s">
        <v>386</v>
      </c>
      <c r="C1838" s="2" t="s">
        <v>25</v>
      </c>
      <c r="D1838" s="2" t="s">
        <v>411</v>
      </c>
      <c r="E1838" s="2" t="s">
        <v>1100</v>
      </c>
      <c r="F1838" s="2" t="s">
        <v>361</v>
      </c>
      <c r="G1838" s="2" t="s">
        <v>1073</v>
      </c>
      <c r="I1838" s="2">
        <v>34972</v>
      </c>
      <c r="J1838" s="194">
        <v>2</v>
      </c>
      <c r="K1838" s="110">
        <v>9.5970843358027572E-4</v>
      </c>
      <c r="L1838" s="44">
        <f t="shared" si="387"/>
        <v>0</v>
      </c>
      <c r="M1838" s="44">
        <f t="shared" si="388"/>
        <v>0</v>
      </c>
      <c r="N1838" s="44">
        <f t="shared" si="389"/>
        <v>0</v>
      </c>
      <c r="O1838" s="44">
        <f t="shared" si="390"/>
        <v>0.01</v>
      </c>
      <c r="P1838" s="2">
        <v>7153784</v>
      </c>
      <c r="Q1838" s="111">
        <v>6.9245526691042877E-2</v>
      </c>
      <c r="R1838" s="111">
        <v>0</v>
      </c>
      <c r="S1838" s="111">
        <v>0</v>
      </c>
      <c r="T1838" s="111">
        <v>0</v>
      </c>
      <c r="U1838" s="111">
        <v>1</v>
      </c>
      <c r="V1838" s="110">
        <v>9.5970843358027572E-4</v>
      </c>
      <c r="W1838" s="110">
        <v>0.36124999999999996</v>
      </c>
      <c r="X1838" s="110">
        <v>0.33697187499999998</v>
      </c>
      <c r="Y1838" s="110">
        <f t="shared" si="391"/>
        <v>0.33697187499999998</v>
      </c>
      <c r="Z1838" s="2" t="s">
        <v>532</v>
      </c>
      <c r="AA1838" s="2" t="s">
        <v>532</v>
      </c>
      <c r="AB1838" s="2" t="s">
        <v>532</v>
      </c>
      <c r="AC1838" s="110">
        <v>0.33697187499999998</v>
      </c>
      <c r="AD1838" s="44">
        <f t="shared" si="392"/>
        <v>0</v>
      </c>
      <c r="AE1838" s="44">
        <f t="shared" si="393"/>
        <v>0</v>
      </c>
      <c r="AF1838" s="44">
        <f t="shared" si="394"/>
        <v>0</v>
      </c>
      <c r="AG1838" s="44">
        <f t="shared" si="395"/>
        <v>2.951873625E-2</v>
      </c>
      <c r="AH1838" s="44">
        <f t="shared" si="396"/>
        <v>2.951873625E-2</v>
      </c>
      <c r="AI1838" s="44">
        <v>28.898055555999999</v>
      </c>
      <c r="AJ1838" s="111">
        <v>1.7141898698132447E-2</v>
      </c>
      <c r="AK1838" s="2">
        <f t="shared" si="397"/>
        <v>1</v>
      </c>
    </row>
    <row r="1839" spans="1:37">
      <c r="A1839" s="2">
        <v>341</v>
      </c>
      <c r="B1839" s="2" t="s">
        <v>386</v>
      </c>
      <c r="C1839" s="2" t="s">
        <v>25</v>
      </c>
      <c r="D1839" s="2" t="s">
        <v>411</v>
      </c>
      <c r="E1839" s="2" t="s">
        <v>1100</v>
      </c>
      <c r="F1839" s="2" t="s">
        <v>361</v>
      </c>
      <c r="G1839" s="2" t="s">
        <v>718</v>
      </c>
      <c r="I1839" s="2">
        <v>34972</v>
      </c>
      <c r="J1839" s="194">
        <v>87</v>
      </c>
      <c r="K1839" s="110">
        <v>1.5851846237227097E-3</v>
      </c>
      <c r="L1839" s="44">
        <f t="shared" si="387"/>
        <v>0</v>
      </c>
      <c r="M1839" s="44">
        <f t="shared" si="388"/>
        <v>0</v>
      </c>
      <c r="N1839" s="44">
        <f t="shared" si="389"/>
        <v>0</v>
      </c>
      <c r="O1839" s="44">
        <f t="shared" si="390"/>
        <v>0.435</v>
      </c>
      <c r="P1839" s="2">
        <v>7153784</v>
      </c>
      <c r="Q1839" s="111">
        <v>0.11437530434397301</v>
      </c>
      <c r="R1839" s="111">
        <v>0</v>
      </c>
      <c r="S1839" s="111">
        <v>0</v>
      </c>
      <c r="T1839" s="111">
        <v>0</v>
      </c>
      <c r="U1839" s="111">
        <v>1</v>
      </c>
      <c r="V1839" s="110">
        <v>1.5851846237227097E-3</v>
      </c>
      <c r="W1839" s="110">
        <v>0.36124999999999996</v>
      </c>
      <c r="X1839" s="110">
        <v>0.33697187499999998</v>
      </c>
      <c r="Y1839" s="110">
        <f t="shared" si="391"/>
        <v>0.33697187499999998</v>
      </c>
      <c r="Z1839" s="2" t="s">
        <v>532</v>
      </c>
      <c r="AA1839" s="2" t="s">
        <v>532</v>
      </c>
      <c r="AB1839" s="2" t="s">
        <v>532</v>
      </c>
      <c r="AC1839" s="110">
        <v>0.33697187499999998</v>
      </c>
      <c r="AD1839" s="44">
        <f t="shared" si="392"/>
        <v>0</v>
      </c>
      <c r="AE1839" s="44">
        <f t="shared" si="393"/>
        <v>0</v>
      </c>
      <c r="AF1839" s="44">
        <f t="shared" si="394"/>
        <v>0</v>
      </c>
      <c r="AG1839" s="44">
        <f t="shared" si="395"/>
        <v>1.284065026875</v>
      </c>
      <c r="AH1839" s="44">
        <f t="shared" si="396"/>
        <v>1.284065026875</v>
      </c>
      <c r="AI1839" s="44">
        <v>28.898055555999999</v>
      </c>
      <c r="AJ1839" s="111">
        <v>2.8313885016431888E-2</v>
      </c>
      <c r="AK1839" s="2">
        <f t="shared" si="397"/>
        <v>44</v>
      </c>
    </row>
    <row r="1840" spans="1:37">
      <c r="A1840" s="2">
        <v>341</v>
      </c>
      <c r="B1840" s="2" t="s">
        <v>386</v>
      </c>
      <c r="C1840" s="2" t="s">
        <v>25</v>
      </c>
      <c r="D1840" s="2" t="s">
        <v>411</v>
      </c>
      <c r="E1840" s="2" t="s">
        <v>1100</v>
      </c>
      <c r="F1840" s="2" t="s">
        <v>361</v>
      </c>
      <c r="G1840" s="2" t="s">
        <v>1069</v>
      </c>
      <c r="I1840" s="2">
        <v>34972</v>
      </c>
      <c r="J1840" s="194">
        <v>0</v>
      </c>
      <c r="K1840" s="110">
        <v>0</v>
      </c>
      <c r="L1840" s="44">
        <f t="shared" si="387"/>
        <v>0</v>
      </c>
      <c r="M1840" s="44">
        <f t="shared" si="388"/>
        <v>0</v>
      </c>
      <c r="N1840" s="44">
        <f t="shared" si="389"/>
        <v>0</v>
      </c>
      <c r="O1840" s="44">
        <f t="shared" si="390"/>
        <v>0</v>
      </c>
      <c r="P1840" s="2">
        <v>7153784</v>
      </c>
      <c r="Q1840" s="111">
        <v>0</v>
      </c>
      <c r="R1840" s="111">
        <v>0</v>
      </c>
      <c r="S1840" s="111">
        <v>0</v>
      </c>
      <c r="T1840" s="111">
        <v>0</v>
      </c>
      <c r="U1840" s="111">
        <v>1</v>
      </c>
      <c r="V1840" s="110">
        <v>0</v>
      </c>
      <c r="W1840" s="110">
        <v>0.36124999999999996</v>
      </c>
      <c r="X1840" s="110">
        <v>0.33697187499999998</v>
      </c>
      <c r="Y1840" s="110">
        <f t="shared" si="391"/>
        <v>0.33697187499999998</v>
      </c>
      <c r="Z1840" s="2" t="s">
        <v>532</v>
      </c>
      <c r="AA1840" s="2" t="s">
        <v>532</v>
      </c>
      <c r="AB1840" s="2" t="s">
        <v>532</v>
      </c>
      <c r="AC1840" s="110">
        <v>0.33697187499999998</v>
      </c>
      <c r="AD1840" s="44">
        <f t="shared" si="392"/>
        <v>0</v>
      </c>
      <c r="AE1840" s="44">
        <f t="shared" si="393"/>
        <v>0</v>
      </c>
      <c r="AF1840" s="44">
        <f t="shared" si="394"/>
        <v>0</v>
      </c>
      <c r="AG1840" s="44">
        <f t="shared" si="395"/>
        <v>0</v>
      </c>
      <c r="AH1840" s="44">
        <f t="shared" si="396"/>
        <v>0</v>
      </c>
      <c r="AI1840" s="44">
        <v>28.898055555999999</v>
      </c>
      <c r="AJ1840" s="111">
        <v>0</v>
      </c>
      <c r="AK1840" s="2">
        <f t="shared" si="397"/>
        <v>0</v>
      </c>
    </row>
    <row r="1841" spans="1:37">
      <c r="A1841" s="2">
        <v>335</v>
      </c>
      <c r="B1841" s="2" t="s">
        <v>381</v>
      </c>
      <c r="C1841" s="2" t="s">
        <v>24</v>
      </c>
      <c r="D1841" s="2" t="s">
        <v>431</v>
      </c>
      <c r="E1841" s="2" t="s">
        <v>1100</v>
      </c>
      <c r="F1841" s="2" t="s">
        <v>361</v>
      </c>
      <c r="G1841" s="2" t="s">
        <v>1073</v>
      </c>
      <c r="I1841" s="2">
        <v>55162</v>
      </c>
      <c r="J1841" s="194">
        <v>2</v>
      </c>
      <c r="K1841" s="110">
        <v>4.6200075039978085E-3</v>
      </c>
      <c r="L1841" s="44">
        <f t="shared" si="387"/>
        <v>0</v>
      </c>
      <c r="M1841" s="44">
        <f t="shared" si="388"/>
        <v>0</v>
      </c>
      <c r="N1841" s="44">
        <f t="shared" si="389"/>
        <v>6.1862745100000009E-3</v>
      </c>
      <c r="O1841" s="44">
        <f t="shared" si="390"/>
        <v>3.8137254899999998E-3</v>
      </c>
      <c r="P1841" s="2">
        <v>4190669</v>
      </c>
      <c r="Q1841" s="111">
        <v>0.59931611290097586</v>
      </c>
      <c r="R1841" s="111">
        <v>0</v>
      </c>
      <c r="S1841" s="111">
        <v>0</v>
      </c>
      <c r="T1841" s="111">
        <v>0.61862745100000005</v>
      </c>
      <c r="U1841" s="111">
        <v>0.38137254900000001</v>
      </c>
      <c r="V1841" s="110">
        <v>4.6200075039978085E-3</v>
      </c>
      <c r="W1841" s="110">
        <v>0.28846875</v>
      </c>
      <c r="X1841" s="110">
        <v>0.24393753100000001</v>
      </c>
      <c r="Y1841" s="110">
        <f t="shared" si="391"/>
        <v>0.24393753063628126</v>
      </c>
      <c r="Z1841" s="2" t="s">
        <v>532</v>
      </c>
      <c r="AA1841" s="2" t="s">
        <v>532</v>
      </c>
      <c r="AB1841" s="2">
        <v>0.22500000000000001</v>
      </c>
      <c r="AC1841" s="110">
        <v>0.27465624999999999</v>
      </c>
      <c r="AD1841" s="44">
        <f t="shared" si="392"/>
        <v>0</v>
      </c>
      <c r="AE1841" s="44">
        <f t="shared" si="393"/>
        <v>0</v>
      </c>
      <c r="AF1841" s="44">
        <f t="shared" si="394"/>
        <v>1.2193147059210001E-2</v>
      </c>
      <c r="AG1841" s="44">
        <f t="shared" si="395"/>
        <v>9.1757806245282361E-3</v>
      </c>
      <c r="AH1841" s="44">
        <f t="shared" si="396"/>
        <v>2.1368927683738236E-2</v>
      </c>
      <c r="AI1841" s="44">
        <v>15.3</v>
      </c>
      <c r="AJ1841" s="111">
        <v>0.16415264415258951</v>
      </c>
      <c r="AK1841" s="2">
        <f t="shared" si="397"/>
        <v>1</v>
      </c>
    </row>
    <row r="1842" spans="1:37">
      <c r="A1842" s="2">
        <v>335</v>
      </c>
      <c r="B1842" s="2" t="s">
        <v>381</v>
      </c>
      <c r="C1842" s="2" t="s">
        <v>24</v>
      </c>
      <c r="D1842" s="2" t="s">
        <v>431</v>
      </c>
      <c r="E1842" s="2" t="s">
        <v>1100</v>
      </c>
      <c r="F1842" s="2" t="s">
        <v>361</v>
      </c>
      <c r="G1842" s="2" t="s">
        <v>718</v>
      </c>
      <c r="I1842" s="2">
        <v>55162</v>
      </c>
      <c r="J1842" s="194">
        <v>1092</v>
      </c>
      <c r="K1842" s="110">
        <v>1.5212485879128258E-2</v>
      </c>
      <c r="L1842" s="44">
        <f t="shared" si="387"/>
        <v>0</v>
      </c>
      <c r="M1842" s="44">
        <f t="shared" si="388"/>
        <v>0</v>
      </c>
      <c r="N1842" s="44">
        <f t="shared" si="389"/>
        <v>3.3777058824600004</v>
      </c>
      <c r="O1842" s="44">
        <f t="shared" si="390"/>
        <v>2.08229411754</v>
      </c>
      <c r="P1842" s="2">
        <v>4190669</v>
      </c>
      <c r="Q1842" s="111">
        <v>2.1899290990190705</v>
      </c>
      <c r="R1842" s="111">
        <v>0</v>
      </c>
      <c r="S1842" s="111">
        <v>0</v>
      </c>
      <c r="T1842" s="111">
        <v>0.61862745100000005</v>
      </c>
      <c r="U1842" s="111">
        <v>0.38137254900000001</v>
      </c>
      <c r="V1842" s="110">
        <v>1.5212485879128258E-2</v>
      </c>
      <c r="W1842" s="110">
        <v>0.28846875</v>
      </c>
      <c r="X1842" s="110">
        <v>0.24393753100000001</v>
      </c>
      <c r="Y1842" s="110">
        <f t="shared" si="391"/>
        <v>0.24393753063628126</v>
      </c>
      <c r="Z1842" s="2" t="s">
        <v>532</v>
      </c>
      <c r="AA1842" s="2" t="s">
        <v>532</v>
      </c>
      <c r="AB1842" s="2">
        <v>0.22500000000000001</v>
      </c>
      <c r="AC1842" s="110">
        <v>0.27465624999999999</v>
      </c>
      <c r="AD1842" s="44">
        <f t="shared" si="392"/>
        <v>0</v>
      </c>
      <c r="AE1842" s="44">
        <f t="shared" si="393"/>
        <v>0</v>
      </c>
      <c r="AF1842" s="44">
        <f t="shared" si="394"/>
        <v>6.6574582943286611</v>
      </c>
      <c r="AG1842" s="44">
        <f t="shared" si="395"/>
        <v>5.0099762209924172</v>
      </c>
      <c r="AH1842" s="44">
        <f t="shared" si="396"/>
        <v>11.667434515321078</v>
      </c>
      <c r="AI1842" s="44">
        <v>15.3</v>
      </c>
      <c r="AJ1842" s="111">
        <v>0.5998214370887025</v>
      </c>
      <c r="AK1842" s="2">
        <f t="shared" si="397"/>
        <v>546</v>
      </c>
    </row>
    <row r="1843" spans="1:37">
      <c r="A1843" s="2">
        <v>335</v>
      </c>
      <c r="B1843" s="2" t="s">
        <v>381</v>
      </c>
      <c r="C1843" s="2" t="s">
        <v>24</v>
      </c>
      <c r="D1843" s="2" t="s">
        <v>431</v>
      </c>
      <c r="E1843" s="2" t="s">
        <v>1100</v>
      </c>
      <c r="F1843" s="2" t="s">
        <v>361</v>
      </c>
      <c r="G1843" s="2" t="s">
        <v>1069</v>
      </c>
      <c r="I1843" s="2">
        <v>55162</v>
      </c>
      <c r="J1843" s="194">
        <v>0</v>
      </c>
      <c r="K1843" s="110">
        <v>0</v>
      </c>
      <c r="L1843" s="44">
        <f t="shared" si="387"/>
        <v>0</v>
      </c>
      <c r="M1843" s="44">
        <f t="shared" si="388"/>
        <v>0</v>
      </c>
      <c r="N1843" s="44">
        <f t="shared" si="389"/>
        <v>0</v>
      </c>
      <c r="O1843" s="44">
        <f t="shared" si="390"/>
        <v>0</v>
      </c>
      <c r="P1843" s="2">
        <v>4190669</v>
      </c>
      <c r="Q1843" s="111">
        <v>0</v>
      </c>
      <c r="R1843" s="111">
        <v>0</v>
      </c>
      <c r="S1843" s="111">
        <v>0</v>
      </c>
      <c r="T1843" s="111">
        <v>0.61862745100000005</v>
      </c>
      <c r="U1843" s="111">
        <v>0.38137254900000001</v>
      </c>
      <c r="V1843" s="110">
        <v>0</v>
      </c>
      <c r="W1843" s="110">
        <v>0.28846875</v>
      </c>
      <c r="X1843" s="110">
        <v>0.24393753100000001</v>
      </c>
      <c r="Y1843" s="110">
        <f t="shared" si="391"/>
        <v>0.24393753063628126</v>
      </c>
      <c r="Z1843" s="2" t="s">
        <v>532</v>
      </c>
      <c r="AA1843" s="2" t="s">
        <v>532</v>
      </c>
      <c r="AB1843" s="2">
        <v>0.22500000000000001</v>
      </c>
      <c r="AC1843" s="110">
        <v>0.27465624999999999</v>
      </c>
      <c r="AD1843" s="44">
        <f t="shared" si="392"/>
        <v>0</v>
      </c>
      <c r="AE1843" s="44">
        <f t="shared" si="393"/>
        <v>0</v>
      </c>
      <c r="AF1843" s="44">
        <f t="shared" si="394"/>
        <v>0</v>
      </c>
      <c r="AG1843" s="44">
        <f t="shared" si="395"/>
        <v>0</v>
      </c>
      <c r="AH1843" s="44">
        <f t="shared" si="396"/>
        <v>0</v>
      </c>
      <c r="AI1843" s="44">
        <v>15.3</v>
      </c>
      <c r="AJ1843" s="111">
        <v>0</v>
      </c>
      <c r="AK1843" s="2">
        <f t="shared" si="397"/>
        <v>0</v>
      </c>
    </row>
    <row r="1844" spans="1:37">
      <c r="A1844" s="2">
        <v>344</v>
      </c>
      <c r="B1844" s="2" t="s">
        <v>388</v>
      </c>
      <c r="C1844" s="2" t="s">
        <v>23</v>
      </c>
      <c r="D1844" s="2" t="s">
        <v>412</v>
      </c>
      <c r="E1844" s="2" t="s">
        <v>1100</v>
      </c>
      <c r="F1844" s="2" t="s">
        <v>361</v>
      </c>
      <c r="G1844" s="2" t="s">
        <v>1073</v>
      </c>
      <c r="I1844" s="2">
        <v>97932</v>
      </c>
      <c r="J1844" s="194">
        <v>0</v>
      </c>
      <c r="K1844" s="110">
        <v>0</v>
      </c>
      <c r="L1844" s="44">
        <f t="shared" si="387"/>
        <v>0</v>
      </c>
      <c r="M1844" s="44">
        <f t="shared" si="388"/>
        <v>0</v>
      </c>
      <c r="N1844" s="44">
        <f t="shared" si="389"/>
        <v>0</v>
      </c>
      <c r="O1844" s="44">
        <f t="shared" si="390"/>
        <v>0</v>
      </c>
      <c r="P1844" s="2">
        <v>848319</v>
      </c>
      <c r="Q1844" s="111">
        <v>0</v>
      </c>
      <c r="R1844" s="111">
        <v>0</v>
      </c>
      <c r="S1844" s="111">
        <v>0.38567774900000001</v>
      </c>
      <c r="T1844" s="111">
        <v>0.48343989799999998</v>
      </c>
      <c r="U1844" s="111">
        <v>0.13088235300000001</v>
      </c>
      <c r="V1844" s="110">
        <v>0</v>
      </c>
      <c r="W1844" s="110">
        <v>0.25393749999999998</v>
      </c>
      <c r="X1844" s="110">
        <v>0.231165181</v>
      </c>
      <c r="Y1844" s="110">
        <f t="shared" si="391"/>
        <v>0.20950352063993752</v>
      </c>
      <c r="Z1844" s="2" t="s">
        <v>532</v>
      </c>
      <c r="AA1844" s="2">
        <v>0.17499999999999999</v>
      </c>
      <c r="AB1844" s="2">
        <v>0.22500000000000001</v>
      </c>
      <c r="AC1844" s="110">
        <v>0.25393749999999998</v>
      </c>
      <c r="AD1844" s="44">
        <f t="shared" si="392"/>
        <v>0</v>
      </c>
      <c r="AE1844" s="44">
        <f t="shared" si="393"/>
        <v>0</v>
      </c>
      <c r="AF1844" s="44">
        <f t="shared" si="394"/>
        <v>0</v>
      </c>
      <c r="AG1844" s="44">
        <f t="shared" si="395"/>
        <v>0</v>
      </c>
      <c r="AH1844" s="44">
        <f t="shared" si="396"/>
        <v>0</v>
      </c>
      <c r="AI1844" s="44">
        <v>4.3988888890000002</v>
      </c>
      <c r="AJ1844" s="111">
        <v>0</v>
      </c>
      <c r="AK1844" s="2">
        <f t="shared" si="397"/>
        <v>0</v>
      </c>
    </row>
    <row r="1845" spans="1:37">
      <c r="A1845" s="2">
        <v>344</v>
      </c>
      <c r="B1845" s="2" t="s">
        <v>388</v>
      </c>
      <c r="C1845" s="2" t="s">
        <v>23</v>
      </c>
      <c r="D1845" s="2" t="s">
        <v>412</v>
      </c>
      <c r="E1845" s="2" t="s">
        <v>1100</v>
      </c>
      <c r="F1845" s="2" t="s">
        <v>361</v>
      </c>
      <c r="G1845" s="2" t="s">
        <v>718</v>
      </c>
      <c r="I1845" s="2">
        <v>97932</v>
      </c>
      <c r="J1845" s="194">
        <v>0</v>
      </c>
      <c r="K1845" s="110">
        <v>0</v>
      </c>
      <c r="L1845" s="44">
        <f t="shared" si="387"/>
        <v>0</v>
      </c>
      <c r="M1845" s="44">
        <f t="shared" si="388"/>
        <v>0</v>
      </c>
      <c r="N1845" s="44">
        <f t="shared" si="389"/>
        <v>0</v>
      </c>
      <c r="O1845" s="44">
        <f t="shared" si="390"/>
        <v>0</v>
      </c>
      <c r="P1845" s="2">
        <v>848319</v>
      </c>
      <c r="Q1845" s="111">
        <v>0</v>
      </c>
      <c r="R1845" s="111">
        <v>0</v>
      </c>
      <c r="S1845" s="111">
        <v>0.38567774900000001</v>
      </c>
      <c r="T1845" s="111">
        <v>0.48343989799999998</v>
      </c>
      <c r="U1845" s="111">
        <v>0.13088235300000001</v>
      </c>
      <c r="V1845" s="110">
        <v>0</v>
      </c>
      <c r="W1845" s="110">
        <v>0.25393749999999998</v>
      </c>
      <c r="X1845" s="110">
        <v>0.231165181</v>
      </c>
      <c r="Y1845" s="110">
        <f t="shared" si="391"/>
        <v>0.20950352063993752</v>
      </c>
      <c r="Z1845" s="2" t="s">
        <v>532</v>
      </c>
      <c r="AA1845" s="2">
        <v>0.17499999999999999</v>
      </c>
      <c r="AB1845" s="2">
        <v>0.22500000000000001</v>
      </c>
      <c r="AC1845" s="110">
        <v>0.25393749999999998</v>
      </c>
      <c r="AD1845" s="44">
        <f t="shared" si="392"/>
        <v>0</v>
      </c>
      <c r="AE1845" s="44">
        <f t="shared" si="393"/>
        <v>0</v>
      </c>
      <c r="AF1845" s="44">
        <f t="shared" si="394"/>
        <v>0</v>
      </c>
      <c r="AG1845" s="44">
        <f t="shared" si="395"/>
        <v>0</v>
      </c>
      <c r="AH1845" s="44">
        <f t="shared" si="396"/>
        <v>0</v>
      </c>
      <c r="AI1845" s="44">
        <v>4.3988888890000002</v>
      </c>
      <c r="AJ1845" s="111">
        <v>0</v>
      </c>
      <c r="AK1845" s="2">
        <f t="shared" si="397"/>
        <v>0</v>
      </c>
    </row>
    <row r="1846" spans="1:37">
      <c r="A1846" s="2">
        <v>344</v>
      </c>
      <c r="B1846" s="2" t="s">
        <v>388</v>
      </c>
      <c r="C1846" s="2" t="s">
        <v>23</v>
      </c>
      <c r="D1846" s="2" t="s">
        <v>412</v>
      </c>
      <c r="E1846" s="2" t="s">
        <v>1100</v>
      </c>
      <c r="F1846" s="2" t="s">
        <v>361</v>
      </c>
      <c r="G1846" s="2" t="s">
        <v>1069</v>
      </c>
      <c r="I1846" s="2">
        <v>97932</v>
      </c>
      <c r="J1846" s="194">
        <v>0</v>
      </c>
      <c r="K1846" s="110">
        <v>0</v>
      </c>
      <c r="L1846" s="44">
        <f t="shared" si="387"/>
        <v>0</v>
      </c>
      <c r="M1846" s="44">
        <f t="shared" si="388"/>
        <v>0</v>
      </c>
      <c r="N1846" s="44">
        <f t="shared" si="389"/>
        <v>0</v>
      </c>
      <c r="O1846" s="44">
        <f t="shared" si="390"/>
        <v>0</v>
      </c>
      <c r="P1846" s="2">
        <v>848319</v>
      </c>
      <c r="Q1846" s="111">
        <v>0</v>
      </c>
      <c r="R1846" s="111">
        <v>0</v>
      </c>
      <c r="S1846" s="111">
        <v>0.38567774900000001</v>
      </c>
      <c r="T1846" s="111">
        <v>0.48343989799999998</v>
      </c>
      <c r="U1846" s="111">
        <v>0.13088235300000001</v>
      </c>
      <c r="V1846" s="110">
        <v>0</v>
      </c>
      <c r="W1846" s="110">
        <v>0.25393749999999998</v>
      </c>
      <c r="X1846" s="110">
        <v>0.231165181</v>
      </c>
      <c r="Y1846" s="110">
        <f t="shared" si="391"/>
        <v>0.20950352063993752</v>
      </c>
      <c r="Z1846" s="2" t="s">
        <v>532</v>
      </c>
      <c r="AA1846" s="2">
        <v>0.17499999999999999</v>
      </c>
      <c r="AB1846" s="2">
        <v>0.22500000000000001</v>
      </c>
      <c r="AC1846" s="110">
        <v>0.25393749999999998</v>
      </c>
      <c r="AD1846" s="44">
        <f t="shared" si="392"/>
        <v>0</v>
      </c>
      <c r="AE1846" s="44">
        <f t="shared" si="393"/>
        <v>0</v>
      </c>
      <c r="AF1846" s="44">
        <f t="shared" si="394"/>
        <v>0</v>
      </c>
      <c r="AG1846" s="44">
        <f t="shared" si="395"/>
        <v>0</v>
      </c>
      <c r="AH1846" s="44">
        <f t="shared" si="396"/>
        <v>0</v>
      </c>
      <c r="AI1846" s="44">
        <v>4.3988888890000002</v>
      </c>
      <c r="AJ1846" s="111">
        <v>0</v>
      </c>
      <c r="AK1846" s="2">
        <f t="shared" si="397"/>
        <v>0</v>
      </c>
    </row>
    <row r="1847" spans="1:37">
      <c r="A1847" s="2">
        <v>327</v>
      </c>
      <c r="B1847" s="2" t="s">
        <v>373</v>
      </c>
      <c r="C1847" s="2" t="s">
        <v>21</v>
      </c>
      <c r="D1847" s="2" t="s">
        <v>415</v>
      </c>
      <c r="E1847" s="2" t="s">
        <v>1100</v>
      </c>
      <c r="F1847" s="2" t="s">
        <v>361</v>
      </c>
      <c r="G1847" s="2" t="s">
        <v>1073</v>
      </c>
      <c r="I1847" s="2">
        <v>100315</v>
      </c>
      <c r="J1847" s="194">
        <v>996</v>
      </c>
      <c r="K1847" s="110">
        <v>3.049843680770201E-2</v>
      </c>
      <c r="L1847" s="44">
        <f t="shared" si="387"/>
        <v>0</v>
      </c>
      <c r="M1847" s="44">
        <f t="shared" si="388"/>
        <v>0</v>
      </c>
      <c r="N1847" s="44">
        <f t="shared" si="389"/>
        <v>0</v>
      </c>
      <c r="O1847" s="44">
        <f t="shared" si="390"/>
        <v>4.9800000000000004</v>
      </c>
      <c r="P1847" s="2">
        <v>5707251</v>
      </c>
      <c r="Q1847" s="111">
        <v>11.05155171544542</v>
      </c>
      <c r="R1847" s="111">
        <v>0</v>
      </c>
      <c r="S1847" s="111">
        <v>0</v>
      </c>
      <c r="T1847" s="111">
        <v>0</v>
      </c>
      <c r="U1847" s="111">
        <v>1</v>
      </c>
      <c r="V1847" s="110">
        <v>3.049843680770201E-2</v>
      </c>
      <c r="W1847" s="110">
        <v>0.52540624999999996</v>
      </c>
      <c r="X1847" s="110">
        <v>0.47068749999999998</v>
      </c>
      <c r="Y1847" s="110">
        <f t="shared" si="391"/>
        <v>0.47068749999999998</v>
      </c>
      <c r="Z1847" s="2" t="s">
        <v>532</v>
      </c>
      <c r="AA1847" s="2" t="s">
        <v>532</v>
      </c>
      <c r="AB1847" s="2" t="s">
        <v>532</v>
      </c>
      <c r="AC1847" s="110">
        <v>0.47068749999999998</v>
      </c>
      <c r="AD1847" s="44">
        <f t="shared" si="392"/>
        <v>0</v>
      </c>
      <c r="AE1847" s="44">
        <f t="shared" si="393"/>
        <v>0</v>
      </c>
      <c r="AF1847" s="44">
        <f t="shared" si="394"/>
        <v>0</v>
      </c>
      <c r="AG1847" s="44">
        <f t="shared" si="395"/>
        <v>20.533648050000004</v>
      </c>
      <c r="AH1847" s="44">
        <f t="shared" si="396"/>
        <v>20.533648050000004</v>
      </c>
      <c r="AI1847" s="44">
        <v>31.153888889000001</v>
      </c>
      <c r="AJ1847" s="111">
        <v>2.0245940981640378</v>
      </c>
      <c r="AK1847" s="2">
        <f t="shared" si="397"/>
        <v>498</v>
      </c>
    </row>
    <row r="1848" spans="1:37">
      <c r="A1848" s="2">
        <v>327</v>
      </c>
      <c r="B1848" s="2" t="s">
        <v>373</v>
      </c>
      <c r="C1848" s="2" t="s">
        <v>21</v>
      </c>
      <c r="D1848" s="2" t="s">
        <v>415</v>
      </c>
      <c r="E1848" s="2" t="s">
        <v>1100</v>
      </c>
      <c r="F1848" s="2" t="s">
        <v>361</v>
      </c>
      <c r="G1848" s="2" t="s">
        <v>718</v>
      </c>
      <c r="I1848" s="2">
        <v>100315</v>
      </c>
      <c r="J1848" s="194">
        <v>4466</v>
      </c>
      <c r="K1848" s="110">
        <v>2.3950050457412875E-2</v>
      </c>
      <c r="L1848" s="44">
        <f t="shared" si="387"/>
        <v>0</v>
      </c>
      <c r="M1848" s="44">
        <f t="shared" si="388"/>
        <v>0</v>
      </c>
      <c r="N1848" s="44">
        <f t="shared" si="389"/>
        <v>0</v>
      </c>
      <c r="O1848" s="44">
        <f t="shared" si="390"/>
        <v>22.33</v>
      </c>
      <c r="P1848" s="2">
        <v>5707251</v>
      </c>
      <c r="Q1848" s="111">
        <v>8.6786487742474279</v>
      </c>
      <c r="R1848" s="111">
        <v>0</v>
      </c>
      <c r="S1848" s="111">
        <v>0</v>
      </c>
      <c r="T1848" s="111">
        <v>0</v>
      </c>
      <c r="U1848" s="111">
        <v>1</v>
      </c>
      <c r="V1848" s="110">
        <v>2.3950050457412875E-2</v>
      </c>
      <c r="W1848" s="110">
        <v>0.52540624999999996</v>
      </c>
      <c r="X1848" s="110">
        <v>0.47068749999999998</v>
      </c>
      <c r="Y1848" s="110">
        <f t="shared" si="391"/>
        <v>0.47068749999999998</v>
      </c>
      <c r="Z1848" s="2" t="s">
        <v>532</v>
      </c>
      <c r="AA1848" s="2" t="s">
        <v>532</v>
      </c>
      <c r="AB1848" s="2" t="s">
        <v>532</v>
      </c>
      <c r="AC1848" s="110">
        <v>0.47068749999999998</v>
      </c>
      <c r="AD1848" s="44">
        <f t="shared" si="392"/>
        <v>0</v>
      </c>
      <c r="AE1848" s="44">
        <f t="shared" si="393"/>
        <v>0</v>
      </c>
      <c r="AF1848" s="44">
        <f t="shared" si="394"/>
        <v>0</v>
      </c>
      <c r="AG1848" s="44">
        <f t="shared" si="395"/>
        <v>92.071558424999992</v>
      </c>
      <c r="AH1848" s="44">
        <f t="shared" si="396"/>
        <v>92.071558424999992</v>
      </c>
      <c r="AI1848" s="44">
        <v>31.153888889000001</v>
      </c>
      <c r="AJ1848" s="111">
        <v>1.589889052758392</v>
      </c>
      <c r="AK1848" s="2">
        <f t="shared" si="397"/>
        <v>2233</v>
      </c>
    </row>
    <row r="1849" spans="1:37">
      <c r="A1849" s="2">
        <v>327</v>
      </c>
      <c r="B1849" s="2" t="s">
        <v>373</v>
      </c>
      <c r="C1849" s="2" t="s">
        <v>21</v>
      </c>
      <c r="D1849" s="2" t="s">
        <v>415</v>
      </c>
      <c r="E1849" s="2" t="s">
        <v>1100</v>
      </c>
      <c r="F1849" s="2" t="s">
        <v>361</v>
      </c>
      <c r="G1849" s="2" t="s">
        <v>1069</v>
      </c>
      <c r="I1849" s="2">
        <v>100315</v>
      </c>
      <c r="J1849" s="194">
        <v>0</v>
      </c>
      <c r="K1849" s="110">
        <v>0</v>
      </c>
      <c r="L1849" s="44">
        <f t="shared" si="387"/>
        <v>0</v>
      </c>
      <c r="M1849" s="44">
        <f t="shared" si="388"/>
        <v>0</v>
      </c>
      <c r="N1849" s="44">
        <f t="shared" si="389"/>
        <v>0</v>
      </c>
      <c r="O1849" s="44">
        <f t="shared" si="390"/>
        <v>0</v>
      </c>
      <c r="P1849" s="2">
        <v>5707251</v>
      </c>
      <c r="Q1849" s="111">
        <v>0</v>
      </c>
      <c r="R1849" s="111">
        <v>0</v>
      </c>
      <c r="S1849" s="111">
        <v>0</v>
      </c>
      <c r="T1849" s="111">
        <v>0</v>
      </c>
      <c r="U1849" s="111">
        <v>1</v>
      </c>
      <c r="V1849" s="110">
        <v>0</v>
      </c>
      <c r="W1849" s="110">
        <v>0.52540624999999996</v>
      </c>
      <c r="X1849" s="110">
        <v>0.47068749999999998</v>
      </c>
      <c r="Y1849" s="110">
        <f t="shared" si="391"/>
        <v>0.47068749999999998</v>
      </c>
      <c r="Z1849" s="2" t="s">
        <v>532</v>
      </c>
      <c r="AA1849" s="2" t="s">
        <v>532</v>
      </c>
      <c r="AB1849" s="2" t="s">
        <v>532</v>
      </c>
      <c r="AC1849" s="110">
        <v>0.47068749999999998</v>
      </c>
      <c r="AD1849" s="44">
        <f t="shared" si="392"/>
        <v>0</v>
      </c>
      <c r="AE1849" s="44">
        <f t="shared" si="393"/>
        <v>0</v>
      </c>
      <c r="AF1849" s="44">
        <f t="shared" si="394"/>
        <v>0</v>
      </c>
      <c r="AG1849" s="44">
        <f t="shared" si="395"/>
        <v>0</v>
      </c>
      <c r="AH1849" s="44">
        <f t="shared" si="396"/>
        <v>0</v>
      </c>
      <c r="AI1849" s="44">
        <v>31.153888889000001</v>
      </c>
      <c r="AJ1849" s="111">
        <v>0</v>
      </c>
      <c r="AK1849" s="2">
        <f t="shared" si="397"/>
        <v>0</v>
      </c>
    </row>
    <row r="1850" spans="1:37">
      <c r="A1850" s="2">
        <v>333</v>
      </c>
      <c r="B1850" s="2" t="s">
        <v>379</v>
      </c>
      <c r="C1850" s="2" t="s">
        <v>20</v>
      </c>
      <c r="D1850" s="2" t="s">
        <v>416</v>
      </c>
      <c r="E1850" s="2" t="s">
        <v>1100</v>
      </c>
      <c r="F1850" s="2" t="s">
        <v>361</v>
      </c>
      <c r="G1850" s="2" t="s">
        <v>1073</v>
      </c>
      <c r="I1850" s="2">
        <v>36215</v>
      </c>
      <c r="J1850" s="194">
        <v>16</v>
      </c>
      <c r="K1850" s="110">
        <v>4.6321509409991196E-3</v>
      </c>
      <c r="L1850" s="44">
        <f t="shared" si="387"/>
        <v>0</v>
      </c>
      <c r="M1850" s="44">
        <f t="shared" si="388"/>
        <v>0</v>
      </c>
      <c r="N1850" s="44">
        <f t="shared" si="389"/>
        <v>0</v>
      </c>
      <c r="O1850" s="44">
        <f t="shared" si="390"/>
        <v>0.08</v>
      </c>
      <c r="P1850" s="2">
        <v>1315944</v>
      </c>
      <c r="Q1850" s="111">
        <v>2.5548257497463065</v>
      </c>
      <c r="R1850" s="111">
        <v>0</v>
      </c>
      <c r="S1850" s="111">
        <v>0</v>
      </c>
      <c r="T1850" s="111">
        <v>0</v>
      </c>
      <c r="U1850" s="111">
        <v>1</v>
      </c>
      <c r="V1850" s="110">
        <v>4.6321509409991196E-3</v>
      </c>
      <c r="W1850" s="110">
        <v>0.48715624999999996</v>
      </c>
      <c r="X1850" s="110">
        <v>0.45756562499999998</v>
      </c>
      <c r="Y1850" s="110">
        <f t="shared" si="391"/>
        <v>0.45756562499999998</v>
      </c>
      <c r="Z1850" s="2" t="s">
        <v>532</v>
      </c>
      <c r="AA1850" s="2" t="s">
        <v>532</v>
      </c>
      <c r="AB1850" s="2" t="s">
        <v>532</v>
      </c>
      <c r="AC1850" s="110">
        <v>0.45756562499999998</v>
      </c>
      <c r="AD1850" s="44">
        <f t="shared" si="392"/>
        <v>0</v>
      </c>
      <c r="AE1850" s="44">
        <f t="shared" si="393"/>
        <v>0</v>
      </c>
      <c r="AF1850" s="44">
        <f t="shared" si="394"/>
        <v>0</v>
      </c>
      <c r="AG1850" s="44">
        <f t="shared" si="395"/>
        <v>0.32066199000000001</v>
      </c>
      <c r="AH1850" s="44">
        <f t="shared" si="396"/>
        <v>0.32066199000000001</v>
      </c>
      <c r="AI1850" s="44">
        <v>7.2988888889999997</v>
      </c>
      <c r="AJ1850" s="111">
        <v>0.46061909799599277</v>
      </c>
      <c r="AK1850" s="2">
        <f t="shared" si="397"/>
        <v>8</v>
      </c>
    </row>
    <row r="1851" spans="1:37">
      <c r="A1851" s="2">
        <v>333</v>
      </c>
      <c r="B1851" s="2" t="s">
        <v>379</v>
      </c>
      <c r="C1851" s="2" t="s">
        <v>20</v>
      </c>
      <c r="D1851" s="2" t="s">
        <v>416</v>
      </c>
      <c r="E1851" s="2" t="s">
        <v>1100</v>
      </c>
      <c r="F1851" s="2" t="s">
        <v>361</v>
      </c>
      <c r="G1851" s="2" t="s">
        <v>718</v>
      </c>
      <c r="I1851" s="2">
        <v>36215</v>
      </c>
      <c r="J1851" s="194">
        <v>240</v>
      </c>
      <c r="K1851" s="110">
        <v>2.4367431636536478E-3</v>
      </c>
      <c r="L1851" s="44">
        <f t="shared" si="387"/>
        <v>0</v>
      </c>
      <c r="M1851" s="44">
        <f t="shared" si="388"/>
        <v>0</v>
      </c>
      <c r="N1851" s="44">
        <f t="shared" si="389"/>
        <v>0</v>
      </c>
      <c r="O1851" s="44">
        <f t="shared" si="390"/>
        <v>1.2</v>
      </c>
      <c r="P1851" s="2">
        <v>1315944</v>
      </c>
      <c r="Q1851" s="111">
        <v>1.3439661745301059</v>
      </c>
      <c r="R1851" s="111">
        <v>0</v>
      </c>
      <c r="S1851" s="111">
        <v>0</v>
      </c>
      <c r="T1851" s="111">
        <v>0</v>
      </c>
      <c r="U1851" s="111">
        <v>1</v>
      </c>
      <c r="V1851" s="110">
        <v>2.4367431636536478E-3</v>
      </c>
      <c r="W1851" s="110">
        <v>0.48715624999999996</v>
      </c>
      <c r="X1851" s="110">
        <v>0.45756562499999998</v>
      </c>
      <c r="Y1851" s="110">
        <f t="shared" si="391"/>
        <v>0.45756562499999998</v>
      </c>
      <c r="Z1851" s="2" t="s">
        <v>532</v>
      </c>
      <c r="AA1851" s="2" t="s">
        <v>532</v>
      </c>
      <c r="AB1851" s="2" t="s">
        <v>532</v>
      </c>
      <c r="AC1851" s="110">
        <v>0.45756562499999998</v>
      </c>
      <c r="AD1851" s="44">
        <f t="shared" si="392"/>
        <v>0</v>
      </c>
      <c r="AE1851" s="44">
        <f t="shared" si="393"/>
        <v>0</v>
      </c>
      <c r="AF1851" s="44">
        <f t="shared" si="394"/>
        <v>0</v>
      </c>
      <c r="AG1851" s="44">
        <f t="shared" si="395"/>
        <v>4.8099298499999996</v>
      </c>
      <c r="AH1851" s="44">
        <f t="shared" si="396"/>
        <v>4.8099298499999996</v>
      </c>
      <c r="AI1851" s="44">
        <v>7.2988888889999997</v>
      </c>
      <c r="AJ1851" s="111">
        <v>0.24230869252458981</v>
      </c>
      <c r="AK1851" s="2">
        <f t="shared" si="397"/>
        <v>120</v>
      </c>
    </row>
    <row r="1852" spans="1:37">
      <c r="A1852" s="2">
        <v>333</v>
      </c>
      <c r="B1852" s="2" t="s">
        <v>379</v>
      </c>
      <c r="C1852" s="2" t="s">
        <v>20</v>
      </c>
      <c r="D1852" s="2" t="s">
        <v>416</v>
      </c>
      <c r="E1852" s="2" t="s">
        <v>1100</v>
      </c>
      <c r="F1852" s="2" t="s">
        <v>361</v>
      </c>
      <c r="G1852" s="2" t="s">
        <v>1069</v>
      </c>
      <c r="I1852" s="2">
        <v>36215</v>
      </c>
      <c r="J1852" s="194">
        <v>0</v>
      </c>
      <c r="K1852" s="110">
        <v>0</v>
      </c>
      <c r="L1852" s="44">
        <f t="shared" si="387"/>
        <v>0</v>
      </c>
      <c r="M1852" s="44">
        <f t="shared" si="388"/>
        <v>0</v>
      </c>
      <c r="N1852" s="44">
        <f t="shared" si="389"/>
        <v>0</v>
      </c>
      <c r="O1852" s="44">
        <f t="shared" si="390"/>
        <v>0</v>
      </c>
      <c r="P1852" s="2">
        <v>1315944</v>
      </c>
      <c r="Q1852" s="111">
        <v>0</v>
      </c>
      <c r="R1852" s="111">
        <v>0</v>
      </c>
      <c r="S1852" s="111">
        <v>0</v>
      </c>
      <c r="T1852" s="111">
        <v>0</v>
      </c>
      <c r="U1852" s="111">
        <v>1</v>
      </c>
      <c r="V1852" s="110">
        <v>0</v>
      </c>
      <c r="W1852" s="110">
        <v>0.48715624999999996</v>
      </c>
      <c r="X1852" s="110">
        <v>0.45756562499999998</v>
      </c>
      <c r="Y1852" s="110">
        <f t="shared" si="391"/>
        <v>0.45756562499999998</v>
      </c>
      <c r="Z1852" s="2" t="s">
        <v>532</v>
      </c>
      <c r="AA1852" s="2" t="s">
        <v>532</v>
      </c>
      <c r="AB1852" s="2" t="s">
        <v>532</v>
      </c>
      <c r="AC1852" s="110">
        <v>0.45756562499999998</v>
      </c>
      <c r="AD1852" s="44">
        <f t="shared" si="392"/>
        <v>0</v>
      </c>
      <c r="AE1852" s="44">
        <f t="shared" si="393"/>
        <v>0</v>
      </c>
      <c r="AF1852" s="44">
        <f t="shared" si="394"/>
        <v>0</v>
      </c>
      <c r="AG1852" s="44">
        <f t="shared" si="395"/>
        <v>0</v>
      </c>
      <c r="AH1852" s="44">
        <f t="shared" si="396"/>
        <v>0</v>
      </c>
      <c r="AI1852" s="44">
        <v>7.2988888889999997</v>
      </c>
      <c r="AJ1852" s="111">
        <v>0</v>
      </c>
      <c r="AK1852" s="2">
        <f t="shared" si="397"/>
        <v>0</v>
      </c>
    </row>
    <row r="1853" spans="1:37">
      <c r="A1853" s="2">
        <v>329</v>
      </c>
      <c r="B1853" s="2" t="s">
        <v>375</v>
      </c>
      <c r="C1853" s="2" t="s">
        <v>19</v>
      </c>
      <c r="D1853" s="2" t="s">
        <v>419</v>
      </c>
      <c r="E1853" s="2" t="s">
        <v>1100</v>
      </c>
      <c r="F1853" s="2" t="s">
        <v>361</v>
      </c>
      <c r="G1853" s="2" t="s">
        <v>1073</v>
      </c>
      <c r="I1853" s="2">
        <v>78980</v>
      </c>
      <c r="J1853" s="194">
        <v>1240</v>
      </c>
      <c r="K1853" s="110">
        <v>3.4017821486406002E-2</v>
      </c>
      <c r="L1853" s="44">
        <f t="shared" si="387"/>
        <v>0</v>
      </c>
      <c r="M1853" s="44">
        <f t="shared" si="388"/>
        <v>0</v>
      </c>
      <c r="N1853" s="44">
        <f t="shared" si="389"/>
        <v>0</v>
      </c>
      <c r="O1853" s="44">
        <f t="shared" si="390"/>
        <v>6.2</v>
      </c>
      <c r="P1853" s="2">
        <v>5487308</v>
      </c>
      <c r="Q1853" s="111">
        <v>9.7432766786130145</v>
      </c>
      <c r="R1853" s="111">
        <v>0</v>
      </c>
      <c r="S1853" s="111">
        <v>0</v>
      </c>
      <c r="T1853" s="111">
        <v>0</v>
      </c>
      <c r="U1853" s="111">
        <v>1</v>
      </c>
      <c r="V1853" s="110">
        <v>3.4017821486406002E-2</v>
      </c>
      <c r="W1853" s="110">
        <v>0.48874999999999996</v>
      </c>
      <c r="X1853" s="110">
        <v>0.45432499999999998</v>
      </c>
      <c r="Y1853" s="110">
        <f t="shared" si="391"/>
        <v>0.45432499999999998</v>
      </c>
      <c r="Z1853" s="2" t="s">
        <v>532</v>
      </c>
      <c r="AA1853" s="2" t="s">
        <v>532</v>
      </c>
      <c r="AB1853" s="2" t="s">
        <v>532</v>
      </c>
      <c r="AC1853" s="110">
        <v>0.45432499999999998</v>
      </c>
      <c r="AD1853" s="44">
        <f t="shared" si="392"/>
        <v>0</v>
      </c>
      <c r="AE1853" s="44">
        <f t="shared" si="393"/>
        <v>0</v>
      </c>
      <c r="AF1853" s="44">
        <f t="shared" si="394"/>
        <v>0</v>
      </c>
      <c r="AG1853" s="44">
        <f t="shared" si="395"/>
        <v>24.6752994</v>
      </c>
      <c r="AH1853" s="44">
        <f t="shared" si="396"/>
        <v>24.6752994</v>
      </c>
      <c r="AI1853" s="44">
        <v>80.83</v>
      </c>
      <c r="AJ1853" s="111">
        <v>0.66144203964823245</v>
      </c>
      <c r="AK1853" s="2">
        <f t="shared" si="397"/>
        <v>620</v>
      </c>
    </row>
    <row r="1854" spans="1:37">
      <c r="A1854" s="2">
        <v>329</v>
      </c>
      <c r="B1854" s="2" t="s">
        <v>375</v>
      </c>
      <c r="C1854" s="2" t="s">
        <v>19</v>
      </c>
      <c r="D1854" s="2" t="s">
        <v>419</v>
      </c>
      <c r="E1854" s="2" t="s">
        <v>1100</v>
      </c>
      <c r="F1854" s="2" t="s">
        <v>361</v>
      </c>
      <c r="G1854" s="2" t="s">
        <v>718</v>
      </c>
      <c r="I1854" s="2">
        <v>78980</v>
      </c>
      <c r="J1854" s="194">
        <v>3013</v>
      </c>
      <c r="K1854" s="110">
        <v>1.9831254228964975E-2</v>
      </c>
      <c r="L1854" s="44">
        <f t="shared" si="387"/>
        <v>0</v>
      </c>
      <c r="M1854" s="44">
        <f t="shared" si="388"/>
        <v>0</v>
      </c>
      <c r="N1854" s="44">
        <f t="shared" si="389"/>
        <v>0</v>
      </c>
      <c r="O1854" s="44">
        <f t="shared" si="390"/>
        <v>15.065</v>
      </c>
      <c r="P1854" s="2">
        <v>5487308</v>
      </c>
      <c r="Q1854" s="111">
        <v>5.6800050207193351</v>
      </c>
      <c r="R1854" s="111">
        <v>0</v>
      </c>
      <c r="S1854" s="111">
        <v>0</v>
      </c>
      <c r="T1854" s="111">
        <v>0</v>
      </c>
      <c r="U1854" s="111">
        <v>1</v>
      </c>
      <c r="V1854" s="110">
        <v>1.9831254228964975E-2</v>
      </c>
      <c r="W1854" s="110">
        <v>0.48874999999999996</v>
      </c>
      <c r="X1854" s="110">
        <v>0.45432499999999998</v>
      </c>
      <c r="Y1854" s="110">
        <f t="shared" si="391"/>
        <v>0.45432499999999998</v>
      </c>
      <c r="Z1854" s="2" t="s">
        <v>532</v>
      </c>
      <c r="AA1854" s="2" t="s">
        <v>532</v>
      </c>
      <c r="AB1854" s="2" t="s">
        <v>532</v>
      </c>
      <c r="AC1854" s="110">
        <v>0.45432499999999998</v>
      </c>
      <c r="AD1854" s="44">
        <f t="shared" si="392"/>
        <v>0</v>
      </c>
      <c r="AE1854" s="44">
        <f t="shared" si="393"/>
        <v>0</v>
      </c>
      <c r="AF1854" s="44">
        <f t="shared" si="394"/>
        <v>0</v>
      </c>
      <c r="AG1854" s="44">
        <f t="shared" si="395"/>
        <v>59.956997655000002</v>
      </c>
      <c r="AH1854" s="44">
        <f t="shared" si="396"/>
        <v>59.956997655000002</v>
      </c>
      <c r="AI1854" s="44">
        <v>80.83</v>
      </c>
      <c r="AJ1854" s="111">
        <v>0.3855986266266655</v>
      </c>
      <c r="AK1854" s="2">
        <f t="shared" si="397"/>
        <v>1507</v>
      </c>
    </row>
    <row r="1855" spans="1:37">
      <c r="A1855" s="2">
        <v>329</v>
      </c>
      <c r="B1855" s="2" t="s">
        <v>375</v>
      </c>
      <c r="C1855" s="2" t="s">
        <v>19</v>
      </c>
      <c r="D1855" s="2" t="s">
        <v>419</v>
      </c>
      <c r="E1855" s="2" t="s">
        <v>1100</v>
      </c>
      <c r="F1855" s="2" t="s">
        <v>361</v>
      </c>
      <c r="G1855" s="2" t="s">
        <v>1069</v>
      </c>
      <c r="I1855" s="2">
        <v>78980</v>
      </c>
      <c r="J1855" s="194">
        <v>0</v>
      </c>
      <c r="K1855" s="110">
        <v>0</v>
      </c>
      <c r="L1855" s="44">
        <f t="shared" si="387"/>
        <v>0</v>
      </c>
      <c r="M1855" s="44">
        <f t="shared" si="388"/>
        <v>0</v>
      </c>
      <c r="N1855" s="44">
        <f t="shared" si="389"/>
        <v>0</v>
      </c>
      <c r="O1855" s="44">
        <f t="shared" si="390"/>
        <v>0</v>
      </c>
      <c r="P1855" s="2">
        <v>5487308</v>
      </c>
      <c r="Q1855" s="111">
        <v>0</v>
      </c>
      <c r="R1855" s="111">
        <v>0</v>
      </c>
      <c r="S1855" s="111">
        <v>0</v>
      </c>
      <c r="T1855" s="111">
        <v>0</v>
      </c>
      <c r="U1855" s="111">
        <v>1</v>
      </c>
      <c r="V1855" s="110">
        <v>0</v>
      </c>
      <c r="W1855" s="110">
        <v>0.48874999999999996</v>
      </c>
      <c r="X1855" s="110">
        <v>0.45432499999999998</v>
      </c>
      <c r="Y1855" s="110">
        <f t="shared" si="391"/>
        <v>0.45432499999999998</v>
      </c>
      <c r="Z1855" s="2" t="s">
        <v>532</v>
      </c>
      <c r="AA1855" s="2" t="s">
        <v>532</v>
      </c>
      <c r="AB1855" s="2" t="s">
        <v>532</v>
      </c>
      <c r="AC1855" s="110">
        <v>0.45432499999999998</v>
      </c>
      <c r="AD1855" s="44">
        <f t="shared" si="392"/>
        <v>0</v>
      </c>
      <c r="AE1855" s="44">
        <f t="shared" si="393"/>
        <v>0</v>
      </c>
      <c r="AF1855" s="44">
        <f t="shared" si="394"/>
        <v>0</v>
      </c>
      <c r="AG1855" s="44">
        <f t="shared" si="395"/>
        <v>0</v>
      </c>
      <c r="AH1855" s="44">
        <f t="shared" si="396"/>
        <v>0</v>
      </c>
      <c r="AI1855" s="44">
        <v>80.83</v>
      </c>
      <c r="AJ1855" s="111">
        <v>0</v>
      </c>
      <c r="AK1855" s="2">
        <f t="shared" si="397"/>
        <v>0</v>
      </c>
    </row>
    <row r="1856" spans="1:37">
      <c r="A1856" s="2">
        <v>323</v>
      </c>
      <c r="B1856" s="2" t="s">
        <v>369</v>
      </c>
      <c r="C1856" s="2" t="s">
        <v>18</v>
      </c>
      <c r="D1856" s="2" t="s">
        <v>420</v>
      </c>
      <c r="E1856" s="2" t="s">
        <v>1100</v>
      </c>
      <c r="F1856" s="2" t="s">
        <v>361</v>
      </c>
      <c r="G1856" s="2" t="s">
        <v>1073</v>
      </c>
      <c r="I1856" s="2">
        <v>343339</v>
      </c>
      <c r="J1856" s="194">
        <v>349</v>
      </c>
      <c r="K1856" s="110">
        <v>4.584605541373442E-3</v>
      </c>
      <c r="L1856" s="44">
        <f t="shared" si="387"/>
        <v>0</v>
      </c>
      <c r="M1856" s="44">
        <f t="shared" si="388"/>
        <v>0</v>
      </c>
      <c r="N1856" s="44">
        <f t="shared" si="389"/>
        <v>0</v>
      </c>
      <c r="O1856" s="44">
        <f t="shared" si="390"/>
        <v>1.7450000000000001</v>
      </c>
      <c r="P1856" s="2">
        <v>66759950</v>
      </c>
      <c r="Q1856" s="111">
        <v>0.43122577338493029</v>
      </c>
      <c r="R1856" s="111">
        <v>0</v>
      </c>
      <c r="S1856" s="111">
        <v>0</v>
      </c>
      <c r="T1856" s="111">
        <v>0</v>
      </c>
      <c r="U1856" s="111">
        <v>1</v>
      </c>
      <c r="V1856" s="110">
        <v>4.584605541373442E-3</v>
      </c>
      <c r="W1856" s="110">
        <v>0.482375</v>
      </c>
      <c r="X1856" s="110">
        <v>0.4175625</v>
      </c>
      <c r="Y1856" s="110">
        <f t="shared" si="391"/>
        <v>0.4175625</v>
      </c>
      <c r="Z1856" s="2" t="s">
        <v>532</v>
      </c>
      <c r="AA1856" s="2" t="s">
        <v>532</v>
      </c>
      <c r="AB1856" s="2" t="s">
        <v>532</v>
      </c>
      <c r="AC1856" s="110">
        <v>0.4175625</v>
      </c>
      <c r="AD1856" s="44">
        <f t="shared" si="392"/>
        <v>0</v>
      </c>
      <c r="AE1856" s="44">
        <f t="shared" si="393"/>
        <v>0</v>
      </c>
      <c r="AF1856" s="44">
        <f t="shared" si="394"/>
        <v>0</v>
      </c>
      <c r="AG1856" s="44">
        <f t="shared" si="395"/>
        <v>6.3829438875000006</v>
      </c>
      <c r="AH1856" s="44">
        <f t="shared" si="396"/>
        <v>6.3829438875000006</v>
      </c>
      <c r="AI1856" s="44">
        <v>442.37194444400001</v>
      </c>
      <c r="AJ1856" s="111">
        <v>6.5077841014697616E-2</v>
      </c>
      <c r="AK1856" s="2">
        <f t="shared" si="397"/>
        <v>175</v>
      </c>
    </row>
    <row r="1857" spans="1:37">
      <c r="A1857" s="2">
        <v>323</v>
      </c>
      <c r="B1857" s="2" t="s">
        <v>369</v>
      </c>
      <c r="C1857" s="2" t="s">
        <v>18</v>
      </c>
      <c r="D1857" s="2" t="s">
        <v>420</v>
      </c>
      <c r="E1857" s="2" t="s">
        <v>1100</v>
      </c>
      <c r="F1857" s="2" t="s">
        <v>361</v>
      </c>
      <c r="G1857" s="2" t="s">
        <v>718</v>
      </c>
      <c r="I1857" s="2">
        <v>343339</v>
      </c>
      <c r="J1857" s="194">
        <v>2780</v>
      </c>
      <c r="K1857" s="110">
        <v>4.5288362756062761E-3</v>
      </c>
      <c r="L1857" s="44">
        <f t="shared" si="387"/>
        <v>0</v>
      </c>
      <c r="M1857" s="44">
        <f t="shared" si="388"/>
        <v>0</v>
      </c>
      <c r="N1857" s="44">
        <f t="shared" si="389"/>
        <v>0</v>
      </c>
      <c r="O1857" s="44">
        <f t="shared" si="390"/>
        <v>13.9</v>
      </c>
      <c r="P1857" s="2">
        <v>66759950</v>
      </c>
      <c r="Q1857" s="111">
        <v>0.42598014329865003</v>
      </c>
      <c r="R1857" s="111">
        <v>0</v>
      </c>
      <c r="S1857" s="111">
        <v>0</v>
      </c>
      <c r="T1857" s="111">
        <v>0</v>
      </c>
      <c r="U1857" s="111">
        <v>1</v>
      </c>
      <c r="V1857" s="110">
        <v>4.5288362756062761E-3</v>
      </c>
      <c r="W1857" s="110">
        <v>0.482375</v>
      </c>
      <c r="X1857" s="110">
        <v>0.4175625</v>
      </c>
      <c r="Y1857" s="110">
        <f t="shared" si="391"/>
        <v>0.4175625</v>
      </c>
      <c r="Z1857" s="2" t="s">
        <v>532</v>
      </c>
      <c r="AA1857" s="2" t="s">
        <v>532</v>
      </c>
      <c r="AB1857" s="2" t="s">
        <v>532</v>
      </c>
      <c r="AC1857" s="110">
        <v>0.4175625</v>
      </c>
      <c r="AD1857" s="44">
        <f t="shared" si="392"/>
        <v>0</v>
      </c>
      <c r="AE1857" s="44">
        <f t="shared" si="393"/>
        <v>0</v>
      </c>
      <c r="AF1857" s="44">
        <f t="shared" si="394"/>
        <v>0</v>
      </c>
      <c r="AG1857" s="44">
        <f t="shared" si="395"/>
        <v>50.844080249999998</v>
      </c>
      <c r="AH1857" s="44">
        <f t="shared" si="396"/>
        <v>50.844080249999998</v>
      </c>
      <c r="AI1857" s="44">
        <v>442.37194444400001</v>
      </c>
      <c r="AJ1857" s="111">
        <v>6.42862040072497E-2</v>
      </c>
      <c r="AK1857" s="2">
        <f t="shared" si="397"/>
        <v>1390</v>
      </c>
    </row>
    <row r="1858" spans="1:37">
      <c r="A1858" s="2">
        <v>323</v>
      </c>
      <c r="B1858" s="2" t="s">
        <v>369</v>
      </c>
      <c r="C1858" s="2" t="s">
        <v>18</v>
      </c>
      <c r="D1858" s="2" t="s">
        <v>420</v>
      </c>
      <c r="E1858" s="2" t="s">
        <v>1100</v>
      </c>
      <c r="F1858" s="2" t="s">
        <v>361</v>
      </c>
      <c r="G1858" s="2" t="s">
        <v>1069</v>
      </c>
      <c r="I1858" s="2">
        <v>343339</v>
      </c>
      <c r="J1858" s="194">
        <v>0</v>
      </c>
      <c r="K1858" s="110">
        <v>0</v>
      </c>
      <c r="L1858" s="44">
        <f t="shared" si="387"/>
        <v>0</v>
      </c>
      <c r="M1858" s="44">
        <f t="shared" si="388"/>
        <v>0</v>
      </c>
      <c r="N1858" s="44">
        <f t="shared" si="389"/>
        <v>0</v>
      </c>
      <c r="O1858" s="44">
        <f t="shared" si="390"/>
        <v>0</v>
      </c>
      <c r="P1858" s="2">
        <v>66759950</v>
      </c>
      <c r="Q1858" s="111">
        <v>0</v>
      </c>
      <c r="R1858" s="111">
        <v>0</v>
      </c>
      <c r="S1858" s="111">
        <v>0</v>
      </c>
      <c r="T1858" s="111">
        <v>0</v>
      </c>
      <c r="U1858" s="111">
        <v>1</v>
      </c>
      <c r="V1858" s="110">
        <v>0</v>
      </c>
      <c r="W1858" s="110">
        <v>0.482375</v>
      </c>
      <c r="X1858" s="110">
        <v>0.4175625</v>
      </c>
      <c r="Y1858" s="110">
        <f t="shared" si="391"/>
        <v>0.4175625</v>
      </c>
      <c r="Z1858" s="2" t="s">
        <v>532</v>
      </c>
      <c r="AA1858" s="2" t="s">
        <v>532</v>
      </c>
      <c r="AB1858" s="2" t="s">
        <v>532</v>
      </c>
      <c r="AC1858" s="110">
        <v>0.4175625</v>
      </c>
      <c r="AD1858" s="44">
        <f t="shared" si="392"/>
        <v>0</v>
      </c>
      <c r="AE1858" s="44">
        <f t="shared" si="393"/>
        <v>0</v>
      </c>
      <c r="AF1858" s="44">
        <f t="shared" si="394"/>
        <v>0</v>
      </c>
      <c r="AG1858" s="44">
        <f t="shared" si="395"/>
        <v>0</v>
      </c>
      <c r="AH1858" s="44">
        <f t="shared" si="396"/>
        <v>0</v>
      </c>
      <c r="AI1858" s="44">
        <v>442.37194444400001</v>
      </c>
      <c r="AJ1858" s="111">
        <v>0</v>
      </c>
      <c r="AK1858" s="2">
        <f t="shared" si="397"/>
        <v>0</v>
      </c>
    </row>
    <row r="1859" spans="1:37">
      <c r="A1859" s="2">
        <v>326</v>
      </c>
      <c r="B1859" s="2" t="s">
        <v>372</v>
      </c>
      <c r="C1859" s="2" t="s">
        <v>17</v>
      </c>
      <c r="D1859" s="2" t="s">
        <v>414</v>
      </c>
      <c r="E1859" s="2" t="s">
        <v>1100</v>
      </c>
      <c r="F1859" s="2" t="s">
        <v>361</v>
      </c>
      <c r="G1859" s="2" t="s">
        <v>1073</v>
      </c>
      <c r="I1859" s="2">
        <v>56303</v>
      </c>
      <c r="J1859" s="194">
        <v>2058</v>
      </c>
      <c r="K1859" s="110">
        <v>5.448195729381819E-2</v>
      </c>
      <c r="L1859" s="44">
        <f t="shared" si="387"/>
        <v>0</v>
      </c>
      <c r="M1859" s="44">
        <f t="shared" si="388"/>
        <v>0</v>
      </c>
      <c r="N1859" s="44">
        <f t="shared" si="389"/>
        <v>0</v>
      </c>
      <c r="O1859" s="44">
        <f t="shared" si="390"/>
        <v>10.29</v>
      </c>
      <c r="P1859" s="2">
        <v>82175684</v>
      </c>
      <c r="Q1859" s="111">
        <v>0.71415328104042164</v>
      </c>
      <c r="R1859" s="111">
        <v>0</v>
      </c>
      <c r="S1859" s="111">
        <v>0</v>
      </c>
      <c r="T1859" s="111">
        <v>0</v>
      </c>
      <c r="U1859" s="111">
        <v>1</v>
      </c>
      <c r="V1859" s="110">
        <v>5.448195729381819E-2</v>
      </c>
      <c r="W1859" s="110">
        <v>0.50787499999999997</v>
      </c>
      <c r="X1859" s="110">
        <v>0.43679374999999998</v>
      </c>
      <c r="Y1859" s="110">
        <f t="shared" si="391"/>
        <v>0.43679374999999998</v>
      </c>
      <c r="Z1859" s="2" t="s">
        <v>532</v>
      </c>
      <c r="AA1859" s="2" t="s">
        <v>532</v>
      </c>
      <c r="AB1859" s="2" t="s">
        <v>532</v>
      </c>
      <c r="AC1859" s="110">
        <v>0.43679374999999998</v>
      </c>
      <c r="AD1859" s="44">
        <f t="shared" si="392"/>
        <v>0</v>
      </c>
      <c r="AE1859" s="44">
        <f t="shared" si="393"/>
        <v>0</v>
      </c>
      <c r="AF1859" s="44">
        <f t="shared" si="394"/>
        <v>0</v>
      </c>
      <c r="AG1859" s="44">
        <f t="shared" si="395"/>
        <v>39.372763342499994</v>
      </c>
      <c r="AH1859" s="44">
        <f t="shared" si="396"/>
        <v>39.372763342499994</v>
      </c>
      <c r="AI1859" s="44">
        <v>517.37694444399995</v>
      </c>
      <c r="AJ1859" s="111">
        <v>0.11342993726442126</v>
      </c>
      <c r="AK1859" s="2">
        <f t="shared" si="397"/>
        <v>1029</v>
      </c>
    </row>
    <row r="1860" spans="1:37">
      <c r="A1860" s="2">
        <v>326</v>
      </c>
      <c r="B1860" s="2" t="s">
        <v>372</v>
      </c>
      <c r="C1860" s="2" t="s">
        <v>17</v>
      </c>
      <c r="D1860" s="2" t="s">
        <v>414</v>
      </c>
      <c r="E1860" s="2" t="s">
        <v>1100</v>
      </c>
      <c r="F1860" s="2" t="s">
        <v>361</v>
      </c>
      <c r="G1860" s="2" t="s">
        <v>718</v>
      </c>
      <c r="I1860" s="2">
        <v>56303</v>
      </c>
      <c r="J1860" s="194">
        <v>3510</v>
      </c>
      <c r="K1860" s="110">
        <v>4.4411529731739965E-2</v>
      </c>
      <c r="L1860" s="44">
        <f t="shared" si="387"/>
        <v>0</v>
      </c>
      <c r="M1860" s="44">
        <f t="shared" si="388"/>
        <v>0</v>
      </c>
      <c r="N1860" s="44">
        <f t="shared" si="389"/>
        <v>0</v>
      </c>
      <c r="O1860" s="44">
        <f t="shared" si="390"/>
        <v>17.55</v>
      </c>
      <c r="P1860" s="2">
        <v>82175684</v>
      </c>
      <c r="Q1860" s="111">
        <v>0.58214941696936917</v>
      </c>
      <c r="R1860" s="111">
        <v>0</v>
      </c>
      <c r="S1860" s="111">
        <v>0</v>
      </c>
      <c r="T1860" s="111">
        <v>0</v>
      </c>
      <c r="U1860" s="111">
        <v>1</v>
      </c>
      <c r="V1860" s="110">
        <v>4.4411529731739965E-2</v>
      </c>
      <c r="W1860" s="110">
        <v>0.50787499999999997</v>
      </c>
      <c r="X1860" s="110">
        <v>0.43679374999999998</v>
      </c>
      <c r="Y1860" s="110">
        <f t="shared" si="391"/>
        <v>0.43679374999999998</v>
      </c>
      <c r="Z1860" s="2" t="s">
        <v>532</v>
      </c>
      <c r="AA1860" s="2" t="s">
        <v>532</v>
      </c>
      <c r="AB1860" s="2" t="s">
        <v>532</v>
      </c>
      <c r="AC1860" s="110">
        <v>0.43679374999999998</v>
      </c>
      <c r="AD1860" s="44">
        <f t="shared" si="392"/>
        <v>0</v>
      </c>
      <c r="AE1860" s="44">
        <f t="shared" si="393"/>
        <v>0</v>
      </c>
      <c r="AF1860" s="44">
        <f t="shared" si="394"/>
        <v>0</v>
      </c>
      <c r="AG1860" s="44">
        <f t="shared" si="395"/>
        <v>67.151797537500002</v>
      </c>
      <c r="AH1860" s="44">
        <f t="shared" si="396"/>
        <v>67.151797537500002</v>
      </c>
      <c r="AI1860" s="44">
        <v>517.37694444399995</v>
      </c>
      <c r="AJ1860" s="111">
        <v>9.2463583936985977E-2</v>
      </c>
      <c r="AK1860" s="2">
        <f t="shared" si="397"/>
        <v>1755</v>
      </c>
    </row>
    <row r="1861" spans="1:37">
      <c r="A1861" s="2">
        <v>326</v>
      </c>
      <c r="B1861" s="2" t="s">
        <v>372</v>
      </c>
      <c r="C1861" s="2" t="s">
        <v>17</v>
      </c>
      <c r="D1861" s="2" t="s">
        <v>414</v>
      </c>
      <c r="E1861" s="2" t="s">
        <v>1100</v>
      </c>
      <c r="F1861" s="2" t="s">
        <v>361</v>
      </c>
      <c r="G1861" s="2" t="s">
        <v>1069</v>
      </c>
      <c r="I1861" s="2">
        <v>56303</v>
      </c>
      <c r="J1861" s="194">
        <v>0</v>
      </c>
      <c r="K1861" s="110">
        <v>0</v>
      </c>
      <c r="L1861" s="44">
        <f t="shared" si="387"/>
        <v>0</v>
      </c>
      <c r="M1861" s="44">
        <f t="shared" si="388"/>
        <v>0</v>
      </c>
      <c r="N1861" s="44">
        <f t="shared" si="389"/>
        <v>0</v>
      </c>
      <c r="O1861" s="44">
        <f t="shared" si="390"/>
        <v>0</v>
      </c>
      <c r="P1861" s="2">
        <v>82175684</v>
      </c>
      <c r="Q1861" s="111">
        <v>0</v>
      </c>
      <c r="R1861" s="111">
        <v>0</v>
      </c>
      <c r="S1861" s="111">
        <v>0</v>
      </c>
      <c r="T1861" s="111">
        <v>0</v>
      </c>
      <c r="U1861" s="111">
        <v>1</v>
      </c>
      <c r="V1861" s="110">
        <v>0</v>
      </c>
      <c r="W1861" s="110">
        <v>0.50787499999999997</v>
      </c>
      <c r="X1861" s="110">
        <v>0.43679374999999998</v>
      </c>
      <c r="Y1861" s="110">
        <f t="shared" si="391"/>
        <v>0.43679374999999998</v>
      </c>
      <c r="Z1861" s="2" t="s">
        <v>532</v>
      </c>
      <c r="AA1861" s="2" t="s">
        <v>532</v>
      </c>
      <c r="AB1861" s="2" t="s">
        <v>532</v>
      </c>
      <c r="AC1861" s="110">
        <v>0.43679374999999998</v>
      </c>
      <c r="AD1861" s="44">
        <f t="shared" si="392"/>
        <v>0</v>
      </c>
      <c r="AE1861" s="44">
        <f t="shared" si="393"/>
        <v>0</v>
      </c>
      <c r="AF1861" s="44">
        <f t="shared" si="394"/>
        <v>0</v>
      </c>
      <c r="AG1861" s="44">
        <f t="shared" si="395"/>
        <v>0</v>
      </c>
      <c r="AH1861" s="44">
        <f t="shared" si="396"/>
        <v>0</v>
      </c>
      <c r="AI1861" s="44">
        <v>517.37694444399995</v>
      </c>
      <c r="AJ1861" s="111">
        <v>0</v>
      </c>
      <c r="AK1861" s="2">
        <f t="shared" si="397"/>
        <v>0</v>
      </c>
    </row>
    <row r="1862" spans="1:37">
      <c r="A1862" s="2">
        <v>338</v>
      </c>
      <c r="B1862" s="2" t="s">
        <v>384</v>
      </c>
      <c r="C1862" s="2" t="s">
        <v>16</v>
      </c>
      <c r="D1862" s="2" t="s">
        <v>417</v>
      </c>
      <c r="E1862" s="2" t="s">
        <v>1100</v>
      </c>
      <c r="F1862" s="2" t="s">
        <v>361</v>
      </c>
      <c r="G1862" s="2" t="s">
        <v>1073</v>
      </c>
      <c r="I1862" s="2">
        <v>491647</v>
      </c>
      <c r="J1862" s="194">
        <v>3</v>
      </c>
      <c r="K1862" s="110">
        <v>3.9586201046805204E-6</v>
      </c>
      <c r="L1862" s="44">
        <f t="shared" si="387"/>
        <v>0</v>
      </c>
      <c r="M1862" s="44">
        <f t="shared" si="388"/>
        <v>0</v>
      </c>
      <c r="N1862" s="44">
        <f t="shared" si="389"/>
        <v>4.0334793450000003E-3</v>
      </c>
      <c r="O1862" s="44">
        <f t="shared" si="390"/>
        <v>1.0966520655000001E-2</v>
      </c>
      <c r="P1862" s="2">
        <v>10783748</v>
      </c>
      <c r="Q1862" s="111">
        <v>2.0238969121238702E-3</v>
      </c>
      <c r="R1862" s="111">
        <v>0</v>
      </c>
      <c r="S1862" s="111">
        <v>0</v>
      </c>
      <c r="T1862" s="111">
        <v>0.268898623</v>
      </c>
      <c r="U1862" s="111">
        <v>0.731101377</v>
      </c>
      <c r="V1862" s="110">
        <v>3.9586201046805204E-6</v>
      </c>
      <c r="W1862" s="110">
        <v>0.42287499999999995</v>
      </c>
      <c r="X1862" s="110">
        <v>0.298367981</v>
      </c>
      <c r="Y1862" s="110">
        <f t="shared" si="391"/>
        <v>0.29836798180253898</v>
      </c>
      <c r="Z1862" s="2" t="s">
        <v>532</v>
      </c>
      <c r="AA1862" s="2" t="s">
        <v>532</v>
      </c>
      <c r="AB1862" s="2">
        <v>0.22500000000000001</v>
      </c>
      <c r="AC1862" s="110">
        <v>0.32535267899999998</v>
      </c>
      <c r="AD1862" s="44">
        <f t="shared" si="392"/>
        <v>0</v>
      </c>
      <c r="AE1862" s="44">
        <f t="shared" si="393"/>
        <v>0</v>
      </c>
      <c r="AF1862" s="44">
        <f t="shared" si="394"/>
        <v>7.9499877889950017E-3</v>
      </c>
      <c r="AG1862" s="44">
        <f t="shared" si="395"/>
        <v>3.1255565019858621E-2</v>
      </c>
      <c r="AH1862" s="44">
        <f t="shared" si="396"/>
        <v>3.9205552808853621E-2</v>
      </c>
      <c r="AI1862" s="44">
        <v>53.363055555999999</v>
      </c>
      <c r="AJ1862" s="111">
        <v>4.0899446350890219E-4</v>
      </c>
      <c r="AK1862" s="2">
        <f t="shared" si="397"/>
        <v>2</v>
      </c>
    </row>
    <row r="1863" spans="1:37">
      <c r="A1863" s="2">
        <v>338</v>
      </c>
      <c r="B1863" s="2" t="s">
        <v>384</v>
      </c>
      <c r="C1863" s="2" t="s">
        <v>16</v>
      </c>
      <c r="D1863" s="2" t="s">
        <v>417</v>
      </c>
      <c r="E1863" s="2" t="s">
        <v>1100</v>
      </c>
      <c r="F1863" s="2" t="s">
        <v>361</v>
      </c>
      <c r="G1863" s="2" t="s">
        <v>718</v>
      </c>
      <c r="I1863" s="2">
        <v>491647</v>
      </c>
      <c r="J1863" s="194">
        <v>2</v>
      </c>
      <c r="K1863" s="110">
        <v>6.2112782166760626E-6</v>
      </c>
      <c r="L1863" s="44">
        <f t="shared" ref="L1863:L1900" si="398">R1863*$J1863*$D$2/1000</f>
        <v>0</v>
      </c>
      <c r="M1863" s="44">
        <f t="shared" ref="M1863:M1900" si="399">S1863*$J1863*$D$2/1000</f>
        <v>0</v>
      </c>
      <c r="N1863" s="44">
        <f t="shared" ref="N1863:N1900" si="400">T1863*$J1863*$D$2/1000</f>
        <v>2.6889862300000004E-3</v>
      </c>
      <c r="O1863" s="44">
        <f t="shared" ref="O1863:O1900" si="401">U1863*$J1863*$D$2/1000</f>
        <v>7.3110137699999994E-3</v>
      </c>
      <c r="P1863" s="2">
        <v>10783748</v>
      </c>
      <c r="Q1863" s="111">
        <v>4.0354608956757014E-3</v>
      </c>
      <c r="R1863" s="111">
        <v>0</v>
      </c>
      <c r="S1863" s="111">
        <v>0</v>
      </c>
      <c r="T1863" s="111">
        <v>0.268898623</v>
      </c>
      <c r="U1863" s="111">
        <v>0.731101377</v>
      </c>
      <c r="V1863" s="110">
        <v>6.2112782166760626E-6</v>
      </c>
      <c r="W1863" s="110">
        <v>0.42287499999999995</v>
      </c>
      <c r="X1863" s="110">
        <v>0.298367981</v>
      </c>
      <c r="Y1863" s="110">
        <f t="shared" ref="Y1863:Y1900" si="402">SUMPRODUCT(R1863:U1863,Z1863:AC1863)</f>
        <v>0.29836798180253898</v>
      </c>
      <c r="Z1863" s="2" t="s">
        <v>532</v>
      </c>
      <c r="AA1863" s="2" t="s">
        <v>532</v>
      </c>
      <c r="AB1863" s="2">
        <v>0.22500000000000001</v>
      </c>
      <c r="AC1863" s="110">
        <v>0.32535267899999998</v>
      </c>
      <c r="AD1863" s="44">
        <f t="shared" ref="AD1863:AD1900" si="403">IFERROR(L1863*Z1863*8760/1000,0)</f>
        <v>0</v>
      </c>
      <c r="AE1863" s="44">
        <f t="shared" ref="AE1863:AE1900" si="404">IFERROR(M1863*AA1863*8760/1000,0)</f>
        <v>0</v>
      </c>
      <c r="AF1863" s="44">
        <f t="shared" ref="AF1863:AF1900" si="405">IFERROR(N1863*AB1863*8760/1000,0)</f>
        <v>5.2999918593300008E-3</v>
      </c>
      <c r="AG1863" s="44">
        <f t="shared" ref="AG1863:AG1900" si="406">IFERROR(O1863*AC1863*8760/1000,0)</f>
        <v>2.0837043346572413E-2</v>
      </c>
      <c r="AH1863" s="44">
        <f t="shared" ref="AH1863:AH1900" si="407">AF1863+AG1863</f>
        <v>2.6137035205902413E-2</v>
      </c>
      <c r="AI1863" s="44">
        <v>53.363055555999999</v>
      </c>
      <c r="AJ1863" s="111">
        <v>8.1549665605548465E-4</v>
      </c>
      <c r="AK1863" s="2">
        <f t="shared" si="397"/>
        <v>1</v>
      </c>
    </row>
    <row r="1864" spans="1:37">
      <c r="A1864" s="2">
        <v>338</v>
      </c>
      <c r="B1864" s="2" t="s">
        <v>384</v>
      </c>
      <c r="C1864" s="2" t="s">
        <v>16</v>
      </c>
      <c r="D1864" s="2" t="s">
        <v>417</v>
      </c>
      <c r="E1864" s="2" t="s">
        <v>1100</v>
      </c>
      <c r="F1864" s="2" t="s">
        <v>361</v>
      </c>
      <c r="G1864" s="2" t="s">
        <v>1069</v>
      </c>
      <c r="I1864" s="2">
        <v>491647</v>
      </c>
      <c r="J1864" s="194">
        <v>0</v>
      </c>
      <c r="K1864" s="110">
        <v>0</v>
      </c>
      <c r="L1864" s="44">
        <f t="shared" si="398"/>
        <v>0</v>
      </c>
      <c r="M1864" s="44">
        <f t="shared" si="399"/>
        <v>0</v>
      </c>
      <c r="N1864" s="44">
        <f t="shared" si="400"/>
        <v>0</v>
      </c>
      <c r="O1864" s="44">
        <f t="shared" si="401"/>
        <v>0</v>
      </c>
      <c r="P1864" s="2">
        <v>10783748</v>
      </c>
      <c r="Q1864" s="111">
        <v>0</v>
      </c>
      <c r="R1864" s="111">
        <v>0</v>
      </c>
      <c r="S1864" s="111">
        <v>0</v>
      </c>
      <c r="T1864" s="111">
        <v>0.268898623</v>
      </c>
      <c r="U1864" s="111">
        <v>0.731101377</v>
      </c>
      <c r="V1864" s="110">
        <v>0</v>
      </c>
      <c r="W1864" s="110">
        <v>0.42287499999999995</v>
      </c>
      <c r="X1864" s="110">
        <v>0.298367981</v>
      </c>
      <c r="Y1864" s="110">
        <f t="shared" si="402"/>
        <v>0.29836798180253898</v>
      </c>
      <c r="Z1864" s="2" t="s">
        <v>532</v>
      </c>
      <c r="AA1864" s="2" t="s">
        <v>532</v>
      </c>
      <c r="AB1864" s="2">
        <v>0.22500000000000001</v>
      </c>
      <c r="AC1864" s="110">
        <v>0.32535267899999998</v>
      </c>
      <c r="AD1864" s="44">
        <f t="shared" si="403"/>
        <v>0</v>
      </c>
      <c r="AE1864" s="44">
        <f t="shared" si="404"/>
        <v>0</v>
      </c>
      <c r="AF1864" s="44">
        <f t="shared" si="405"/>
        <v>0</v>
      </c>
      <c r="AG1864" s="44">
        <f t="shared" si="406"/>
        <v>0</v>
      </c>
      <c r="AH1864" s="44">
        <f t="shared" si="407"/>
        <v>0</v>
      </c>
      <c r="AI1864" s="44">
        <v>53.363055555999999</v>
      </c>
      <c r="AJ1864" s="111">
        <v>0</v>
      </c>
      <c r="AK1864" s="2">
        <f t="shared" si="397"/>
        <v>0</v>
      </c>
    </row>
    <row r="1865" spans="1:37">
      <c r="A1865" s="2">
        <v>319</v>
      </c>
      <c r="B1865" s="2" t="s">
        <v>367</v>
      </c>
      <c r="C1865" s="2" t="s">
        <v>14</v>
      </c>
      <c r="D1865" s="2" t="s">
        <v>433</v>
      </c>
      <c r="E1865" s="2" t="s">
        <v>1100</v>
      </c>
      <c r="F1865" s="2" t="s">
        <v>361</v>
      </c>
      <c r="G1865" s="2" t="s">
        <v>1073</v>
      </c>
      <c r="I1865" s="2">
        <v>426612</v>
      </c>
      <c r="J1865" s="194">
        <v>0</v>
      </c>
      <c r="K1865" s="110">
        <v>1.8577643084399835E-4</v>
      </c>
      <c r="L1865" s="44">
        <f t="shared" si="398"/>
        <v>0</v>
      </c>
      <c r="M1865" s="44">
        <f t="shared" si="399"/>
        <v>0</v>
      </c>
      <c r="N1865" s="44">
        <f t="shared" si="400"/>
        <v>0</v>
      </c>
      <c r="O1865" s="44">
        <f t="shared" si="401"/>
        <v>0</v>
      </c>
      <c r="P1865" s="2">
        <v>4724720</v>
      </c>
      <c r="Q1865" s="111">
        <v>0.38719731040348065</v>
      </c>
      <c r="R1865" s="111">
        <v>0</v>
      </c>
      <c r="S1865" s="111">
        <v>0</v>
      </c>
      <c r="T1865" s="111">
        <v>0</v>
      </c>
      <c r="U1865" s="111">
        <v>1</v>
      </c>
      <c r="V1865" s="110">
        <v>1.8577643084399835E-4</v>
      </c>
      <c r="W1865" s="110">
        <v>0.55781249999999993</v>
      </c>
      <c r="X1865" s="110">
        <v>0.52700000000000002</v>
      </c>
      <c r="Y1865" s="110">
        <f t="shared" si="402"/>
        <v>0.52700000000000002</v>
      </c>
      <c r="Z1865" s="2" t="s">
        <v>532</v>
      </c>
      <c r="AA1865" s="2" t="s">
        <v>532</v>
      </c>
      <c r="AB1865" s="2" t="s">
        <v>532</v>
      </c>
      <c r="AC1865" s="110">
        <v>0.52700000000000002</v>
      </c>
      <c r="AD1865" s="44">
        <f t="shared" si="403"/>
        <v>0</v>
      </c>
      <c r="AE1865" s="44">
        <f t="shared" si="404"/>
        <v>0</v>
      </c>
      <c r="AF1865" s="44">
        <f t="shared" si="405"/>
        <v>0</v>
      </c>
      <c r="AG1865" s="44">
        <f t="shared" si="406"/>
        <v>0</v>
      </c>
      <c r="AH1865" s="44">
        <f t="shared" si="407"/>
        <v>0</v>
      </c>
      <c r="AI1865" s="44">
        <v>25.573888888999999</v>
      </c>
      <c r="AJ1865" s="111">
        <v>7.1533855658394041E-2</v>
      </c>
      <c r="AK1865" s="2">
        <f t="shared" si="397"/>
        <v>0</v>
      </c>
    </row>
    <row r="1866" spans="1:37">
      <c r="A1866" s="2">
        <v>319</v>
      </c>
      <c r="B1866" s="2" t="s">
        <v>367</v>
      </c>
      <c r="C1866" s="2" t="s">
        <v>14</v>
      </c>
      <c r="D1866" s="2" t="s">
        <v>433</v>
      </c>
      <c r="E1866" s="2" t="s">
        <v>1100</v>
      </c>
      <c r="F1866" s="2" t="s">
        <v>361</v>
      </c>
      <c r="G1866" s="2" t="s">
        <v>718</v>
      </c>
      <c r="I1866" s="2">
        <v>426612</v>
      </c>
      <c r="J1866" s="194">
        <v>198</v>
      </c>
      <c r="K1866" s="110">
        <v>2.7834553478284755E-4</v>
      </c>
      <c r="L1866" s="44">
        <f t="shared" si="398"/>
        <v>0</v>
      </c>
      <c r="M1866" s="44">
        <f t="shared" si="399"/>
        <v>0</v>
      </c>
      <c r="N1866" s="44">
        <f t="shared" si="400"/>
        <v>0</v>
      </c>
      <c r="O1866" s="44">
        <f t="shared" si="401"/>
        <v>0.99</v>
      </c>
      <c r="P1866" s="2">
        <v>4724720</v>
      </c>
      <c r="Q1866" s="111">
        <v>0.58013086989080132</v>
      </c>
      <c r="R1866" s="111">
        <v>0</v>
      </c>
      <c r="S1866" s="111">
        <v>0</v>
      </c>
      <c r="T1866" s="111">
        <v>0</v>
      </c>
      <c r="U1866" s="111">
        <v>1</v>
      </c>
      <c r="V1866" s="110">
        <v>2.7834553478284755E-4</v>
      </c>
      <c r="W1866" s="110">
        <v>0.55781249999999993</v>
      </c>
      <c r="X1866" s="110">
        <v>0.52700000000000002</v>
      </c>
      <c r="Y1866" s="110">
        <f t="shared" si="402"/>
        <v>0.52700000000000002</v>
      </c>
      <c r="Z1866" s="2" t="s">
        <v>532</v>
      </c>
      <c r="AA1866" s="2" t="s">
        <v>532</v>
      </c>
      <c r="AB1866" s="2" t="s">
        <v>532</v>
      </c>
      <c r="AC1866" s="110">
        <v>0.52700000000000002</v>
      </c>
      <c r="AD1866" s="44">
        <f t="shared" si="403"/>
        <v>0</v>
      </c>
      <c r="AE1866" s="44">
        <f t="shared" si="404"/>
        <v>0</v>
      </c>
      <c r="AF1866" s="44">
        <f t="shared" si="405"/>
        <v>0</v>
      </c>
      <c r="AG1866" s="44">
        <f t="shared" si="406"/>
        <v>4.5703548000000005</v>
      </c>
      <c r="AH1866" s="44">
        <f t="shared" si="407"/>
        <v>4.5703548000000005</v>
      </c>
      <c r="AI1866" s="44">
        <v>25.573888888999999</v>
      </c>
      <c r="AJ1866" s="111">
        <v>0.10717790851001249</v>
      </c>
      <c r="AK1866" s="2">
        <f t="shared" si="397"/>
        <v>99</v>
      </c>
    </row>
    <row r="1867" spans="1:37">
      <c r="A1867" s="2">
        <v>319</v>
      </c>
      <c r="B1867" s="2" t="s">
        <v>367</v>
      </c>
      <c r="C1867" s="2" t="s">
        <v>14</v>
      </c>
      <c r="D1867" s="2" t="s">
        <v>433</v>
      </c>
      <c r="E1867" s="2" t="s">
        <v>1100</v>
      </c>
      <c r="F1867" s="2" t="s">
        <v>361</v>
      </c>
      <c r="G1867" s="2" t="s">
        <v>1069</v>
      </c>
      <c r="I1867" s="2">
        <v>426612</v>
      </c>
      <c r="J1867" s="194">
        <v>0</v>
      </c>
      <c r="K1867" s="110">
        <v>0</v>
      </c>
      <c r="L1867" s="44">
        <f t="shared" si="398"/>
        <v>0</v>
      </c>
      <c r="M1867" s="44">
        <f t="shared" si="399"/>
        <v>0</v>
      </c>
      <c r="N1867" s="44">
        <f t="shared" si="400"/>
        <v>0</v>
      </c>
      <c r="O1867" s="44">
        <f t="shared" si="401"/>
        <v>0</v>
      </c>
      <c r="P1867" s="2">
        <v>4724720</v>
      </c>
      <c r="Q1867" s="111">
        <v>0</v>
      </c>
      <c r="R1867" s="111">
        <v>0</v>
      </c>
      <c r="S1867" s="111">
        <v>0</v>
      </c>
      <c r="T1867" s="111">
        <v>0</v>
      </c>
      <c r="U1867" s="111">
        <v>1</v>
      </c>
      <c r="V1867" s="110">
        <v>0</v>
      </c>
      <c r="W1867" s="110">
        <v>0.55781249999999993</v>
      </c>
      <c r="X1867" s="110">
        <v>0.52700000000000002</v>
      </c>
      <c r="Y1867" s="110">
        <f t="shared" si="402"/>
        <v>0.52700000000000002</v>
      </c>
      <c r="Z1867" s="2" t="s">
        <v>532</v>
      </c>
      <c r="AA1867" s="2" t="s">
        <v>532</v>
      </c>
      <c r="AB1867" s="2" t="s">
        <v>532</v>
      </c>
      <c r="AC1867" s="110">
        <v>0.52700000000000002</v>
      </c>
      <c r="AD1867" s="44">
        <f t="shared" si="403"/>
        <v>0</v>
      </c>
      <c r="AE1867" s="44">
        <f t="shared" si="404"/>
        <v>0</v>
      </c>
      <c r="AF1867" s="44">
        <f t="shared" si="405"/>
        <v>0</v>
      </c>
      <c r="AG1867" s="44">
        <f t="shared" si="406"/>
        <v>0</v>
      </c>
      <c r="AH1867" s="44">
        <f t="shared" si="407"/>
        <v>0</v>
      </c>
      <c r="AI1867" s="44">
        <v>25.573888888999999</v>
      </c>
      <c r="AJ1867" s="111">
        <v>0</v>
      </c>
      <c r="AK1867" s="2">
        <f t="shared" si="397"/>
        <v>0</v>
      </c>
    </row>
    <row r="1868" spans="1:37">
      <c r="A1868" s="2">
        <v>334</v>
      </c>
      <c r="B1868" s="2" t="s">
        <v>380</v>
      </c>
      <c r="C1868" s="2" t="s">
        <v>13</v>
      </c>
      <c r="D1868" s="2" t="s">
        <v>435</v>
      </c>
      <c r="E1868" s="2" t="s">
        <v>1100</v>
      </c>
      <c r="F1868" s="2" t="s">
        <v>361</v>
      </c>
      <c r="G1868" s="2" t="s">
        <v>1073</v>
      </c>
      <c r="I1868" s="2">
        <v>537044</v>
      </c>
      <c r="J1868" s="194">
        <v>148</v>
      </c>
      <c r="K1868" s="110">
        <v>1.2350342752116504E-3</v>
      </c>
      <c r="L1868" s="44">
        <f t="shared" si="398"/>
        <v>0</v>
      </c>
      <c r="M1868" s="44">
        <f t="shared" si="399"/>
        <v>8.8641711040000001E-2</v>
      </c>
      <c r="N1868" s="44">
        <f t="shared" si="400"/>
        <v>0.23743315509999999</v>
      </c>
      <c r="O1868" s="44">
        <f t="shared" si="401"/>
        <v>0.41392513385999996</v>
      </c>
      <c r="P1868" s="2">
        <v>60665551</v>
      </c>
      <c r="Q1868" s="111">
        <v>9.004744823517577E-2</v>
      </c>
      <c r="R1868" s="111">
        <v>0</v>
      </c>
      <c r="S1868" s="111">
        <v>0.11978609599999999</v>
      </c>
      <c r="T1868" s="111">
        <v>0.32085561499999998</v>
      </c>
      <c r="U1868" s="111">
        <v>0.55935828899999995</v>
      </c>
      <c r="V1868" s="110">
        <v>1.2350342752116504E-3</v>
      </c>
      <c r="W1868" s="110">
        <v>0.34</v>
      </c>
      <c r="X1868" s="110">
        <v>0.267021112</v>
      </c>
      <c r="Y1868" s="110">
        <f t="shared" si="402"/>
        <v>0.25599826206012499</v>
      </c>
      <c r="Z1868" s="2" t="s">
        <v>532</v>
      </c>
      <c r="AA1868" s="2">
        <v>0.17499999999999999</v>
      </c>
      <c r="AB1868" s="2">
        <v>0.22500000000000001</v>
      </c>
      <c r="AC1868" s="110">
        <v>0.29112500000000002</v>
      </c>
      <c r="AD1868" s="44">
        <f t="shared" si="403"/>
        <v>0</v>
      </c>
      <c r="AE1868" s="44">
        <f t="shared" si="404"/>
        <v>0.13588774302431997</v>
      </c>
      <c r="AF1868" s="44">
        <f t="shared" si="405"/>
        <v>0.46798074870209994</v>
      </c>
      <c r="AG1868" s="44">
        <f t="shared" si="406"/>
        <v>1.0556146422521342</v>
      </c>
      <c r="AH1868" s="44">
        <f t="shared" si="407"/>
        <v>1.5235953909542341</v>
      </c>
      <c r="AI1868" s="44">
        <v>286.02694444399998</v>
      </c>
      <c r="AJ1868" s="111">
        <v>1.9098823273275396E-2</v>
      </c>
      <c r="AK1868" s="2">
        <f t="shared" si="397"/>
        <v>65</v>
      </c>
    </row>
    <row r="1869" spans="1:37">
      <c r="A1869" s="2">
        <v>334</v>
      </c>
      <c r="B1869" s="2" t="s">
        <v>380</v>
      </c>
      <c r="C1869" s="2" t="s">
        <v>13</v>
      </c>
      <c r="D1869" s="2" t="s">
        <v>435</v>
      </c>
      <c r="E1869" s="2" t="s">
        <v>1100</v>
      </c>
      <c r="F1869" s="2" t="s">
        <v>361</v>
      </c>
      <c r="G1869" s="2" t="s">
        <v>718</v>
      </c>
      <c r="I1869" s="2">
        <v>537044</v>
      </c>
      <c r="J1869" s="194">
        <v>1071</v>
      </c>
      <c r="K1869" s="110">
        <v>1.0347983641996457E-3</v>
      </c>
      <c r="L1869" s="44">
        <f t="shared" si="398"/>
        <v>0</v>
      </c>
      <c r="M1869" s="44">
        <f t="shared" si="399"/>
        <v>0.64145454407999991</v>
      </c>
      <c r="N1869" s="44">
        <f t="shared" si="400"/>
        <v>1.7181818183249997</v>
      </c>
      <c r="O1869" s="44">
        <f t="shared" si="401"/>
        <v>2.9953636375950001</v>
      </c>
      <c r="P1869" s="2">
        <v>60665551</v>
      </c>
      <c r="Q1869" s="111">
        <v>0.11680920495700166</v>
      </c>
      <c r="R1869" s="111">
        <v>0</v>
      </c>
      <c r="S1869" s="111">
        <v>0.11978609599999999</v>
      </c>
      <c r="T1869" s="111">
        <v>0.32085561499999998</v>
      </c>
      <c r="U1869" s="111">
        <v>0.55935828899999995</v>
      </c>
      <c r="V1869" s="110">
        <v>1.0347983641996457E-3</v>
      </c>
      <c r="W1869" s="110">
        <v>0.34</v>
      </c>
      <c r="X1869" s="110">
        <v>0.267021112</v>
      </c>
      <c r="Y1869" s="110">
        <f t="shared" si="402"/>
        <v>0.25599826206012499</v>
      </c>
      <c r="Z1869" s="2" t="s">
        <v>532</v>
      </c>
      <c r="AA1869" s="2">
        <v>0.17499999999999999</v>
      </c>
      <c r="AB1869" s="2">
        <v>0.22500000000000001</v>
      </c>
      <c r="AC1869" s="110">
        <v>0.29112500000000002</v>
      </c>
      <c r="AD1869" s="44">
        <f t="shared" si="403"/>
        <v>0</v>
      </c>
      <c r="AE1869" s="44">
        <f t="shared" si="404"/>
        <v>0.98334981607463989</v>
      </c>
      <c r="AF1869" s="44">
        <f t="shared" si="405"/>
        <v>3.3865363639185744</v>
      </c>
      <c r="AG1869" s="44">
        <f t="shared" si="406"/>
        <v>7.6389410935948385</v>
      </c>
      <c r="AH1869" s="44">
        <f t="shared" si="407"/>
        <v>11.025477457513412</v>
      </c>
      <c r="AI1869" s="44">
        <v>286.02694444399998</v>
      </c>
      <c r="AJ1869" s="111">
        <v>2.4774920399066924E-2</v>
      </c>
      <c r="AK1869" s="2">
        <f t="shared" si="397"/>
        <v>471</v>
      </c>
    </row>
    <row r="1870" spans="1:37">
      <c r="A1870" s="2">
        <v>334</v>
      </c>
      <c r="B1870" s="2" t="s">
        <v>380</v>
      </c>
      <c r="C1870" s="2" t="s">
        <v>13</v>
      </c>
      <c r="D1870" s="2" t="s">
        <v>435</v>
      </c>
      <c r="E1870" s="2" t="s">
        <v>1100</v>
      </c>
      <c r="F1870" s="2" t="s">
        <v>361</v>
      </c>
      <c r="G1870" s="2" t="s">
        <v>1069</v>
      </c>
      <c r="I1870" s="2">
        <v>537044</v>
      </c>
      <c r="J1870" s="194">
        <v>0</v>
      </c>
      <c r="K1870" s="110">
        <v>0</v>
      </c>
      <c r="L1870" s="44">
        <f t="shared" si="398"/>
        <v>0</v>
      </c>
      <c r="M1870" s="44">
        <f t="shared" si="399"/>
        <v>0</v>
      </c>
      <c r="N1870" s="44">
        <f t="shared" si="400"/>
        <v>0</v>
      </c>
      <c r="O1870" s="44">
        <f t="shared" si="401"/>
        <v>0</v>
      </c>
      <c r="P1870" s="2">
        <v>60665551</v>
      </c>
      <c r="Q1870" s="111">
        <v>0</v>
      </c>
      <c r="R1870" s="111">
        <v>0</v>
      </c>
      <c r="S1870" s="111">
        <v>0.11978609599999999</v>
      </c>
      <c r="T1870" s="111">
        <v>0.32085561499999998</v>
      </c>
      <c r="U1870" s="111">
        <v>0.55935828899999995</v>
      </c>
      <c r="V1870" s="110">
        <v>0</v>
      </c>
      <c r="W1870" s="110">
        <v>0.34</v>
      </c>
      <c r="X1870" s="110">
        <v>0.267021112</v>
      </c>
      <c r="Y1870" s="110">
        <f t="shared" si="402"/>
        <v>0.25599826206012499</v>
      </c>
      <c r="Z1870" s="2" t="s">
        <v>532</v>
      </c>
      <c r="AA1870" s="2">
        <v>0.17499999999999999</v>
      </c>
      <c r="AB1870" s="2">
        <v>0.22500000000000001</v>
      </c>
      <c r="AC1870" s="110">
        <v>0.29112500000000002</v>
      </c>
      <c r="AD1870" s="44">
        <f t="shared" si="403"/>
        <v>0</v>
      </c>
      <c r="AE1870" s="44">
        <f t="shared" si="404"/>
        <v>0</v>
      </c>
      <c r="AF1870" s="44">
        <f t="shared" si="405"/>
        <v>0</v>
      </c>
      <c r="AG1870" s="44">
        <f t="shared" si="406"/>
        <v>0</v>
      </c>
      <c r="AH1870" s="44">
        <f t="shared" si="407"/>
        <v>0</v>
      </c>
      <c r="AI1870" s="44">
        <v>286.02694444399998</v>
      </c>
      <c r="AJ1870" s="111">
        <v>0</v>
      </c>
      <c r="AK1870" s="2">
        <f t="shared" si="397"/>
        <v>0</v>
      </c>
    </row>
    <row r="1871" spans="1:37">
      <c r="A1871" s="2">
        <v>332</v>
      </c>
      <c r="B1871" s="2" t="s">
        <v>378</v>
      </c>
      <c r="C1871" s="2" t="s">
        <v>12</v>
      </c>
      <c r="D1871" s="2" t="s">
        <v>437</v>
      </c>
      <c r="E1871" s="2" t="s">
        <v>1100</v>
      </c>
      <c r="F1871" s="2" t="s">
        <v>361</v>
      </c>
      <c r="G1871" s="2" t="s">
        <v>1073</v>
      </c>
      <c r="I1871" s="2">
        <v>28916</v>
      </c>
      <c r="J1871" s="194">
        <v>440</v>
      </c>
      <c r="K1871" s="110">
        <v>4.3139921805536073E-2</v>
      </c>
      <c r="L1871" s="44">
        <f t="shared" si="398"/>
        <v>0</v>
      </c>
      <c r="M1871" s="44">
        <f t="shared" si="399"/>
        <v>0</v>
      </c>
      <c r="N1871" s="44">
        <f t="shared" si="400"/>
        <v>0</v>
      </c>
      <c r="O1871" s="44">
        <f t="shared" si="401"/>
        <v>2.2000000000000002</v>
      </c>
      <c r="P1871" s="2">
        <v>1968957</v>
      </c>
      <c r="Q1871" s="111">
        <v>12.884448209460146</v>
      </c>
      <c r="R1871" s="111">
        <v>0</v>
      </c>
      <c r="S1871" s="111">
        <v>0</v>
      </c>
      <c r="T1871" s="111">
        <v>0</v>
      </c>
      <c r="U1871" s="111">
        <v>1</v>
      </c>
      <c r="V1871" s="110">
        <v>4.3139921805536073E-2</v>
      </c>
      <c r="W1871" s="110">
        <v>0.4876875</v>
      </c>
      <c r="X1871" s="110">
        <v>0.46431250000000002</v>
      </c>
      <c r="Y1871" s="110">
        <f t="shared" si="402"/>
        <v>0.46431250000000002</v>
      </c>
      <c r="Z1871" s="2" t="s">
        <v>532</v>
      </c>
      <c r="AA1871" s="2" t="s">
        <v>532</v>
      </c>
      <c r="AB1871" s="2" t="s">
        <v>532</v>
      </c>
      <c r="AC1871" s="110">
        <v>0.46431250000000002</v>
      </c>
      <c r="AD1871" s="44">
        <f t="shared" si="403"/>
        <v>0</v>
      </c>
      <c r="AE1871" s="44">
        <f t="shared" si="404"/>
        <v>0</v>
      </c>
      <c r="AF1871" s="44">
        <f t="shared" si="405"/>
        <v>0</v>
      </c>
      <c r="AG1871" s="44">
        <f t="shared" si="406"/>
        <v>8.9482305000000011</v>
      </c>
      <c r="AH1871" s="44">
        <f t="shared" si="407"/>
        <v>8.9482305000000011</v>
      </c>
      <c r="AI1871" s="44">
        <v>6.4819444439999998</v>
      </c>
      <c r="AJ1871" s="111">
        <v>3.9137830804206786</v>
      </c>
      <c r="AK1871" s="2">
        <f t="shared" ref="AK1871:AK1900" si="408">ROUND((O1871+N1871)/0.01,0)</f>
        <v>220</v>
      </c>
    </row>
    <row r="1872" spans="1:37">
      <c r="A1872" s="2">
        <v>332</v>
      </c>
      <c r="B1872" s="2" t="s">
        <v>378</v>
      </c>
      <c r="C1872" s="2" t="s">
        <v>12</v>
      </c>
      <c r="D1872" s="2" t="s">
        <v>437</v>
      </c>
      <c r="E1872" s="2" t="s">
        <v>1100</v>
      </c>
      <c r="F1872" s="2" t="s">
        <v>361</v>
      </c>
      <c r="G1872" s="2" t="s">
        <v>718</v>
      </c>
      <c r="I1872" s="2">
        <v>28916</v>
      </c>
      <c r="J1872" s="194">
        <v>2554</v>
      </c>
      <c r="K1872" s="110">
        <v>6.0401370212723723E-2</v>
      </c>
      <c r="L1872" s="44">
        <f t="shared" si="398"/>
        <v>0</v>
      </c>
      <c r="M1872" s="44">
        <f t="shared" si="399"/>
        <v>0</v>
      </c>
      <c r="N1872" s="44">
        <f t="shared" si="400"/>
        <v>0</v>
      </c>
      <c r="O1872" s="44">
        <f t="shared" si="401"/>
        <v>12.77</v>
      </c>
      <c r="P1872" s="2">
        <v>1968957</v>
      </c>
      <c r="Q1872" s="111">
        <v>18.039864091417932</v>
      </c>
      <c r="R1872" s="111">
        <v>0</v>
      </c>
      <c r="S1872" s="111">
        <v>0</v>
      </c>
      <c r="T1872" s="111">
        <v>0</v>
      </c>
      <c r="U1872" s="111">
        <v>1</v>
      </c>
      <c r="V1872" s="110">
        <v>6.0401370212723723E-2</v>
      </c>
      <c r="W1872" s="110">
        <v>0.4876875</v>
      </c>
      <c r="X1872" s="110">
        <v>0.46431250000000002</v>
      </c>
      <c r="Y1872" s="110">
        <f t="shared" si="402"/>
        <v>0.46431250000000002</v>
      </c>
      <c r="Z1872" s="2" t="s">
        <v>532</v>
      </c>
      <c r="AA1872" s="2" t="s">
        <v>532</v>
      </c>
      <c r="AB1872" s="2" t="s">
        <v>532</v>
      </c>
      <c r="AC1872" s="110">
        <v>0.46431250000000002</v>
      </c>
      <c r="AD1872" s="44">
        <f t="shared" si="403"/>
        <v>0</v>
      </c>
      <c r="AE1872" s="44">
        <f t="shared" si="404"/>
        <v>0</v>
      </c>
      <c r="AF1872" s="44">
        <f t="shared" si="405"/>
        <v>0</v>
      </c>
      <c r="AG1872" s="44">
        <f t="shared" si="406"/>
        <v>51.940410675000003</v>
      </c>
      <c r="AH1872" s="44">
        <f t="shared" si="407"/>
        <v>51.940410675000003</v>
      </c>
      <c r="AI1872" s="44">
        <v>6.4819444439999998</v>
      </c>
      <c r="AJ1872" s="111">
        <v>5.4797934460429909</v>
      </c>
      <c r="AK1872" s="2">
        <f t="shared" si="408"/>
        <v>1277</v>
      </c>
    </row>
    <row r="1873" spans="1:37">
      <c r="A1873" s="2">
        <v>332</v>
      </c>
      <c r="B1873" s="2" t="s">
        <v>378</v>
      </c>
      <c r="C1873" s="2" t="s">
        <v>12</v>
      </c>
      <c r="D1873" s="2" t="s">
        <v>437</v>
      </c>
      <c r="E1873" s="2" t="s">
        <v>1100</v>
      </c>
      <c r="F1873" s="2" t="s">
        <v>361</v>
      </c>
      <c r="G1873" s="2" t="s">
        <v>1069</v>
      </c>
      <c r="I1873" s="2">
        <v>28916</v>
      </c>
      <c r="J1873" s="194">
        <v>0</v>
      </c>
      <c r="K1873" s="110">
        <v>0</v>
      </c>
      <c r="L1873" s="44">
        <f t="shared" si="398"/>
        <v>0</v>
      </c>
      <c r="M1873" s="44">
        <f t="shared" si="399"/>
        <v>0</v>
      </c>
      <c r="N1873" s="44">
        <f t="shared" si="400"/>
        <v>0</v>
      </c>
      <c r="O1873" s="44">
        <f t="shared" si="401"/>
        <v>0</v>
      </c>
      <c r="P1873" s="2">
        <v>1968957</v>
      </c>
      <c r="Q1873" s="111">
        <v>0</v>
      </c>
      <c r="R1873" s="111">
        <v>0</v>
      </c>
      <c r="S1873" s="111">
        <v>0</v>
      </c>
      <c r="T1873" s="111">
        <v>0</v>
      </c>
      <c r="U1873" s="111">
        <v>1</v>
      </c>
      <c r="V1873" s="110">
        <v>0</v>
      </c>
      <c r="W1873" s="110">
        <v>0.4876875</v>
      </c>
      <c r="X1873" s="110">
        <v>0.46431250000000002</v>
      </c>
      <c r="Y1873" s="110">
        <f t="shared" si="402"/>
        <v>0.46431250000000002</v>
      </c>
      <c r="Z1873" s="2" t="s">
        <v>532</v>
      </c>
      <c r="AA1873" s="2" t="s">
        <v>532</v>
      </c>
      <c r="AB1873" s="2" t="s">
        <v>532</v>
      </c>
      <c r="AC1873" s="110">
        <v>0.46431250000000002</v>
      </c>
      <c r="AD1873" s="44">
        <f t="shared" si="403"/>
        <v>0</v>
      </c>
      <c r="AE1873" s="44">
        <f t="shared" si="404"/>
        <v>0</v>
      </c>
      <c r="AF1873" s="44">
        <f t="shared" si="405"/>
        <v>0</v>
      </c>
      <c r="AG1873" s="44">
        <f t="shared" si="406"/>
        <v>0</v>
      </c>
      <c r="AH1873" s="44">
        <f t="shared" si="407"/>
        <v>0</v>
      </c>
      <c r="AI1873" s="44">
        <v>6.4819444439999998</v>
      </c>
      <c r="AJ1873" s="111">
        <v>0</v>
      </c>
      <c r="AK1873" s="2">
        <f t="shared" si="408"/>
        <v>0</v>
      </c>
    </row>
    <row r="1874" spans="1:37">
      <c r="A1874" s="2">
        <v>331</v>
      </c>
      <c r="B1874" s="2" t="s">
        <v>377</v>
      </c>
      <c r="C1874" s="2" t="s">
        <v>11</v>
      </c>
      <c r="D1874" s="2" t="s">
        <v>436</v>
      </c>
      <c r="E1874" s="2" t="s">
        <v>1100</v>
      </c>
      <c r="F1874" s="2" t="s">
        <v>361</v>
      </c>
      <c r="G1874" s="2" t="s">
        <v>1073</v>
      </c>
      <c r="I1874" s="2">
        <v>6126</v>
      </c>
      <c r="J1874" s="194">
        <v>77</v>
      </c>
      <c r="K1874" s="110">
        <v>3.5808897031380217E-2</v>
      </c>
      <c r="L1874" s="44">
        <f t="shared" si="398"/>
        <v>0</v>
      </c>
      <c r="M1874" s="44">
        <f t="shared" si="399"/>
        <v>0</v>
      </c>
      <c r="N1874" s="44">
        <f t="shared" si="400"/>
        <v>0</v>
      </c>
      <c r="O1874" s="44">
        <f t="shared" si="401"/>
        <v>0.38500000000000001</v>
      </c>
      <c r="P1874" s="2">
        <v>2888558</v>
      </c>
      <c r="Q1874" s="111">
        <v>1.5198784095465208</v>
      </c>
      <c r="R1874" s="111">
        <v>0</v>
      </c>
      <c r="S1874" s="111">
        <v>0</v>
      </c>
      <c r="T1874" s="111">
        <v>0</v>
      </c>
      <c r="U1874" s="111">
        <v>1</v>
      </c>
      <c r="V1874" s="110">
        <v>3.5808897031380217E-2</v>
      </c>
      <c r="W1874" s="110">
        <v>0.46696874999999993</v>
      </c>
      <c r="X1874" s="110">
        <v>0.45692812500000002</v>
      </c>
      <c r="Y1874" s="110">
        <f t="shared" si="402"/>
        <v>0.45692812500000002</v>
      </c>
      <c r="Z1874" s="2" t="s">
        <v>532</v>
      </c>
      <c r="AA1874" s="2" t="s">
        <v>532</v>
      </c>
      <c r="AB1874" s="2" t="s">
        <v>532</v>
      </c>
      <c r="AC1874" s="110">
        <v>0.45692812500000002</v>
      </c>
      <c r="AD1874" s="44">
        <f t="shared" si="403"/>
        <v>0</v>
      </c>
      <c r="AE1874" s="44">
        <f t="shared" si="404"/>
        <v>0</v>
      </c>
      <c r="AF1874" s="44">
        <f t="shared" si="405"/>
        <v>0</v>
      </c>
      <c r="AG1874" s="44">
        <f t="shared" si="406"/>
        <v>1.5410357943750002</v>
      </c>
      <c r="AH1874" s="44">
        <f t="shared" si="407"/>
        <v>1.5410357943750002</v>
      </c>
      <c r="AI1874" s="44">
        <v>9.75</v>
      </c>
      <c r="AJ1874" s="111">
        <v>0.45028276296644915</v>
      </c>
      <c r="AK1874" s="2">
        <f t="shared" si="408"/>
        <v>39</v>
      </c>
    </row>
    <row r="1875" spans="1:37">
      <c r="A1875" s="2">
        <v>331</v>
      </c>
      <c r="B1875" s="2" t="s">
        <v>377</v>
      </c>
      <c r="C1875" s="2" t="s">
        <v>11</v>
      </c>
      <c r="D1875" s="2" t="s">
        <v>436</v>
      </c>
      <c r="E1875" s="2" t="s">
        <v>1100</v>
      </c>
      <c r="F1875" s="2" t="s">
        <v>361</v>
      </c>
      <c r="G1875" s="2" t="s">
        <v>718</v>
      </c>
      <c r="I1875" s="2">
        <v>6126</v>
      </c>
      <c r="J1875" s="194">
        <v>511</v>
      </c>
      <c r="K1875" s="110">
        <v>6.0175432057748078E-2</v>
      </c>
      <c r="L1875" s="44">
        <f t="shared" si="398"/>
        <v>0</v>
      </c>
      <c r="M1875" s="44">
        <f t="shared" si="399"/>
        <v>0</v>
      </c>
      <c r="N1875" s="44">
        <f t="shared" si="400"/>
        <v>0</v>
      </c>
      <c r="O1875" s="44">
        <f t="shared" si="401"/>
        <v>2.5550000000000002</v>
      </c>
      <c r="P1875" s="2">
        <v>2888558</v>
      </c>
      <c r="Q1875" s="111">
        <v>2.5540954218600147</v>
      </c>
      <c r="R1875" s="111">
        <v>0</v>
      </c>
      <c r="S1875" s="111">
        <v>0</v>
      </c>
      <c r="T1875" s="111">
        <v>0</v>
      </c>
      <c r="U1875" s="111">
        <v>1</v>
      </c>
      <c r="V1875" s="110">
        <v>6.0175432057748078E-2</v>
      </c>
      <c r="W1875" s="110">
        <v>0.46696874999999993</v>
      </c>
      <c r="X1875" s="110">
        <v>0.45692812500000002</v>
      </c>
      <c r="Y1875" s="110">
        <f t="shared" si="402"/>
        <v>0.45692812500000002</v>
      </c>
      <c r="Z1875" s="2" t="s">
        <v>532</v>
      </c>
      <c r="AA1875" s="2" t="s">
        <v>532</v>
      </c>
      <c r="AB1875" s="2" t="s">
        <v>532</v>
      </c>
      <c r="AC1875" s="110">
        <v>0.45692812500000002</v>
      </c>
      <c r="AD1875" s="44">
        <f t="shared" si="403"/>
        <v>0</v>
      </c>
      <c r="AE1875" s="44">
        <f t="shared" si="404"/>
        <v>0</v>
      </c>
      <c r="AF1875" s="44">
        <f t="shared" si="405"/>
        <v>0</v>
      </c>
      <c r="AG1875" s="44">
        <f t="shared" si="406"/>
        <v>10.226873908125002</v>
      </c>
      <c r="AH1875" s="44">
        <f t="shared" si="407"/>
        <v>10.226873908125002</v>
      </c>
      <c r="AI1875" s="44">
        <v>9.75</v>
      </c>
      <c r="AJ1875" s="111">
        <v>0.75668233472585844</v>
      </c>
      <c r="AK1875" s="2">
        <f t="shared" si="408"/>
        <v>256</v>
      </c>
    </row>
    <row r="1876" spans="1:37">
      <c r="A1876" s="2">
        <v>331</v>
      </c>
      <c r="B1876" s="2" t="s">
        <v>377</v>
      </c>
      <c r="C1876" s="2" t="s">
        <v>11</v>
      </c>
      <c r="D1876" s="2" t="s">
        <v>436</v>
      </c>
      <c r="E1876" s="2" t="s">
        <v>1100</v>
      </c>
      <c r="F1876" s="2" t="s">
        <v>361</v>
      </c>
      <c r="G1876" s="2" t="s">
        <v>1069</v>
      </c>
      <c r="I1876" s="2">
        <v>6126</v>
      </c>
      <c r="J1876" s="194">
        <v>0</v>
      </c>
      <c r="K1876" s="110">
        <v>0</v>
      </c>
      <c r="L1876" s="44">
        <f t="shared" si="398"/>
        <v>0</v>
      </c>
      <c r="M1876" s="44">
        <f t="shared" si="399"/>
        <v>0</v>
      </c>
      <c r="N1876" s="44">
        <f t="shared" si="400"/>
        <v>0</v>
      </c>
      <c r="O1876" s="44">
        <f t="shared" si="401"/>
        <v>0</v>
      </c>
      <c r="P1876" s="2">
        <v>2888558</v>
      </c>
      <c r="Q1876" s="111">
        <v>0</v>
      </c>
      <c r="R1876" s="111">
        <v>0</v>
      </c>
      <c r="S1876" s="111">
        <v>0</v>
      </c>
      <c r="T1876" s="111">
        <v>0</v>
      </c>
      <c r="U1876" s="111">
        <v>1</v>
      </c>
      <c r="V1876" s="110">
        <v>0</v>
      </c>
      <c r="W1876" s="110">
        <v>0.46696874999999993</v>
      </c>
      <c r="X1876" s="110">
        <v>0.45692812500000002</v>
      </c>
      <c r="Y1876" s="110">
        <f t="shared" si="402"/>
        <v>0.45692812500000002</v>
      </c>
      <c r="Z1876" s="2" t="s">
        <v>532</v>
      </c>
      <c r="AA1876" s="2" t="s">
        <v>532</v>
      </c>
      <c r="AB1876" s="2" t="s">
        <v>532</v>
      </c>
      <c r="AC1876" s="110">
        <v>0.45692812500000002</v>
      </c>
      <c r="AD1876" s="44">
        <f t="shared" si="403"/>
        <v>0</v>
      </c>
      <c r="AE1876" s="44">
        <f t="shared" si="404"/>
        <v>0</v>
      </c>
      <c r="AF1876" s="44">
        <f t="shared" si="405"/>
        <v>0</v>
      </c>
      <c r="AG1876" s="44">
        <f t="shared" si="406"/>
        <v>0</v>
      </c>
      <c r="AH1876" s="44">
        <f t="shared" si="407"/>
        <v>0</v>
      </c>
      <c r="AI1876" s="44">
        <v>9.75</v>
      </c>
      <c r="AJ1876" s="111">
        <v>0</v>
      </c>
      <c r="AK1876" s="2">
        <f t="shared" si="408"/>
        <v>0</v>
      </c>
    </row>
    <row r="1877" spans="1:37">
      <c r="A1877" s="2">
        <v>339</v>
      </c>
      <c r="B1877" s="2" t="s">
        <v>385</v>
      </c>
      <c r="C1877" s="2" t="s">
        <v>10</v>
      </c>
      <c r="D1877" s="2" t="s">
        <v>438</v>
      </c>
      <c r="E1877" s="2" t="s">
        <v>1100</v>
      </c>
      <c r="F1877" s="2" t="s">
        <v>361</v>
      </c>
      <c r="G1877" s="2" t="s">
        <v>1073</v>
      </c>
      <c r="I1877" s="2">
        <v>55388</v>
      </c>
      <c r="J1877" s="194">
        <v>0</v>
      </c>
      <c r="K1877" s="110">
        <v>0</v>
      </c>
      <c r="L1877" s="44">
        <f t="shared" si="398"/>
        <v>0</v>
      </c>
      <c r="M1877" s="44">
        <f t="shared" si="399"/>
        <v>0</v>
      </c>
      <c r="N1877" s="44">
        <f t="shared" si="400"/>
        <v>0</v>
      </c>
      <c r="O1877" s="44">
        <f t="shared" si="401"/>
        <v>0</v>
      </c>
      <c r="P1877" s="2">
        <v>434403</v>
      </c>
      <c r="Q1877" s="111">
        <v>0</v>
      </c>
      <c r="R1877" s="111">
        <v>0</v>
      </c>
      <c r="S1877" s="111">
        <v>0</v>
      </c>
      <c r="T1877" s="111">
        <v>0</v>
      </c>
      <c r="U1877" s="111">
        <v>1</v>
      </c>
      <c r="V1877" s="110">
        <v>0</v>
      </c>
      <c r="W1877" s="110">
        <v>0.30599999999999999</v>
      </c>
      <c r="X1877" s="110">
        <v>0.29702187499999999</v>
      </c>
      <c r="Y1877" s="110">
        <f t="shared" si="402"/>
        <v>0.29702187499999999</v>
      </c>
      <c r="Z1877" s="2" t="s">
        <v>532</v>
      </c>
      <c r="AA1877" s="2" t="s">
        <v>532</v>
      </c>
      <c r="AB1877" s="2" t="s">
        <v>532</v>
      </c>
      <c r="AC1877" s="110">
        <v>0.29702187499999999</v>
      </c>
      <c r="AD1877" s="44">
        <f t="shared" si="403"/>
        <v>0</v>
      </c>
      <c r="AE1877" s="44">
        <f t="shared" si="404"/>
        <v>0</v>
      </c>
      <c r="AF1877" s="44">
        <f t="shared" si="405"/>
        <v>0</v>
      </c>
      <c r="AG1877" s="44">
        <f t="shared" si="406"/>
        <v>0</v>
      </c>
      <c r="AH1877" s="44">
        <f t="shared" si="407"/>
        <v>0</v>
      </c>
      <c r="AI1877" s="44">
        <v>2.113888889</v>
      </c>
      <c r="AJ1877" s="111">
        <v>0</v>
      </c>
      <c r="AK1877" s="2">
        <f t="shared" si="408"/>
        <v>0</v>
      </c>
    </row>
    <row r="1878" spans="1:37">
      <c r="A1878" s="2">
        <v>339</v>
      </c>
      <c r="B1878" s="2" t="s">
        <v>385</v>
      </c>
      <c r="C1878" s="2" t="s">
        <v>10</v>
      </c>
      <c r="D1878" s="2" t="s">
        <v>438</v>
      </c>
      <c r="E1878" s="2" t="s">
        <v>1100</v>
      </c>
      <c r="F1878" s="2" t="s">
        <v>361</v>
      </c>
      <c r="G1878" s="2" t="s">
        <v>718</v>
      </c>
      <c r="I1878" s="2">
        <v>55388</v>
      </c>
      <c r="J1878" s="194">
        <v>0</v>
      </c>
      <c r="K1878" s="110">
        <v>0</v>
      </c>
      <c r="L1878" s="44">
        <f t="shared" si="398"/>
        <v>0</v>
      </c>
      <c r="M1878" s="44">
        <f t="shared" si="399"/>
        <v>0</v>
      </c>
      <c r="N1878" s="44">
        <f t="shared" si="400"/>
        <v>0</v>
      </c>
      <c r="O1878" s="44">
        <f t="shared" si="401"/>
        <v>0</v>
      </c>
      <c r="P1878" s="2">
        <v>434403</v>
      </c>
      <c r="Q1878" s="111">
        <v>0</v>
      </c>
      <c r="R1878" s="111">
        <v>0</v>
      </c>
      <c r="S1878" s="111">
        <v>0</v>
      </c>
      <c r="T1878" s="111">
        <v>0</v>
      </c>
      <c r="U1878" s="111">
        <v>1</v>
      </c>
      <c r="V1878" s="110">
        <v>0</v>
      </c>
      <c r="W1878" s="110">
        <v>0.30599999999999999</v>
      </c>
      <c r="X1878" s="110">
        <v>0.29702187499999999</v>
      </c>
      <c r="Y1878" s="110">
        <f t="shared" si="402"/>
        <v>0.29702187499999999</v>
      </c>
      <c r="Z1878" s="2" t="s">
        <v>532</v>
      </c>
      <c r="AA1878" s="2" t="s">
        <v>532</v>
      </c>
      <c r="AB1878" s="2" t="s">
        <v>532</v>
      </c>
      <c r="AC1878" s="110">
        <v>0.29702187499999999</v>
      </c>
      <c r="AD1878" s="44">
        <f t="shared" si="403"/>
        <v>0</v>
      </c>
      <c r="AE1878" s="44">
        <f t="shared" si="404"/>
        <v>0</v>
      </c>
      <c r="AF1878" s="44">
        <f t="shared" si="405"/>
        <v>0</v>
      </c>
      <c r="AG1878" s="44">
        <f t="shared" si="406"/>
        <v>0</v>
      </c>
      <c r="AH1878" s="44">
        <f t="shared" si="407"/>
        <v>0</v>
      </c>
      <c r="AI1878" s="44">
        <v>2.113888889</v>
      </c>
      <c r="AJ1878" s="111">
        <v>0</v>
      </c>
      <c r="AK1878" s="2">
        <f t="shared" si="408"/>
        <v>0</v>
      </c>
    </row>
    <row r="1879" spans="1:37">
      <c r="A1879" s="2">
        <v>339</v>
      </c>
      <c r="B1879" s="2" t="s">
        <v>385</v>
      </c>
      <c r="C1879" s="2" t="s">
        <v>10</v>
      </c>
      <c r="D1879" s="2" t="s">
        <v>438</v>
      </c>
      <c r="E1879" s="2" t="s">
        <v>1100</v>
      </c>
      <c r="F1879" s="2" t="s">
        <v>361</v>
      </c>
      <c r="G1879" s="2" t="s">
        <v>1069</v>
      </c>
      <c r="I1879" s="2">
        <v>55388</v>
      </c>
      <c r="J1879" s="194">
        <v>0</v>
      </c>
      <c r="K1879" s="110">
        <v>0</v>
      </c>
      <c r="L1879" s="44">
        <f t="shared" si="398"/>
        <v>0</v>
      </c>
      <c r="M1879" s="44">
        <f t="shared" si="399"/>
        <v>0</v>
      </c>
      <c r="N1879" s="44">
        <f t="shared" si="400"/>
        <v>0</v>
      </c>
      <c r="O1879" s="44">
        <f t="shared" si="401"/>
        <v>0</v>
      </c>
      <c r="P1879" s="2">
        <v>434403</v>
      </c>
      <c r="Q1879" s="111">
        <v>0</v>
      </c>
      <c r="R1879" s="111">
        <v>0</v>
      </c>
      <c r="S1879" s="111">
        <v>0</v>
      </c>
      <c r="T1879" s="111">
        <v>0</v>
      </c>
      <c r="U1879" s="111">
        <v>1</v>
      </c>
      <c r="V1879" s="110">
        <v>0</v>
      </c>
      <c r="W1879" s="110">
        <v>0.30599999999999999</v>
      </c>
      <c r="X1879" s="110">
        <v>0.29702187499999999</v>
      </c>
      <c r="Y1879" s="110">
        <f t="shared" si="402"/>
        <v>0.29702187499999999</v>
      </c>
      <c r="Z1879" s="2" t="s">
        <v>532</v>
      </c>
      <c r="AA1879" s="2" t="s">
        <v>532</v>
      </c>
      <c r="AB1879" s="2" t="s">
        <v>532</v>
      </c>
      <c r="AC1879" s="110">
        <v>0.29702187499999999</v>
      </c>
      <c r="AD1879" s="44">
        <f t="shared" si="403"/>
        <v>0</v>
      </c>
      <c r="AE1879" s="44">
        <f t="shared" si="404"/>
        <v>0</v>
      </c>
      <c r="AF1879" s="44">
        <f t="shared" si="405"/>
        <v>0</v>
      </c>
      <c r="AG1879" s="44">
        <f t="shared" si="406"/>
        <v>0</v>
      </c>
      <c r="AH1879" s="44">
        <f t="shared" si="407"/>
        <v>0</v>
      </c>
      <c r="AI1879" s="44">
        <v>2.113888889</v>
      </c>
      <c r="AJ1879" s="111">
        <v>0</v>
      </c>
      <c r="AK1879" s="2">
        <f t="shared" si="408"/>
        <v>0</v>
      </c>
    </row>
    <row r="1880" spans="1:37">
      <c r="A1880" s="2">
        <v>325</v>
      </c>
      <c r="B1880" s="2" t="s">
        <v>371</v>
      </c>
      <c r="C1880" s="2" t="s">
        <v>9</v>
      </c>
      <c r="D1880" s="2" t="s">
        <v>439</v>
      </c>
      <c r="E1880" s="2" t="s">
        <v>1100</v>
      </c>
      <c r="F1880" s="2" t="s">
        <v>361</v>
      </c>
      <c r="G1880" s="2" t="s">
        <v>1073</v>
      </c>
      <c r="I1880" s="2">
        <v>64158</v>
      </c>
      <c r="J1880" s="194">
        <v>1214</v>
      </c>
      <c r="K1880" s="110">
        <v>7.2544079951218893E-2</v>
      </c>
      <c r="L1880" s="44">
        <f t="shared" si="398"/>
        <v>0</v>
      </c>
      <c r="M1880" s="44">
        <f t="shared" si="399"/>
        <v>0</v>
      </c>
      <c r="N1880" s="44">
        <f t="shared" si="400"/>
        <v>0</v>
      </c>
      <c r="O1880" s="44">
        <f t="shared" si="401"/>
        <v>6.07</v>
      </c>
      <c r="P1880" s="2">
        <v>16979120</v>
      </c>
      <c r="Q1880" s="111">
        <v>5.6257347976486107</v>
      </c>
      <c r="R1880" s="111">
        <v>0</v>
      </c>
      <c r="S1880" s="111">
        <v>0</v>
      </c>
      <c r="T1880" s="111">
        <v>0</v>
      </c>
      <c r="U1880" s="111">
        <v>1</v>
      </c>
      <c r="V1880" s="110">
        <v>7.2544079951218893E-2</v>
      </c>
      <c r="W1880" s="110">
        <v>0.49831249999999994</v>
      </c>
      <c r="X1880" s="110">
        <v>0.46856249999999999</v>
      </c>
      <c r="Y1880" s="110">
        <f t="shared" si="402"/>
        <v>0.46856249999999999</v>
      </c>
      <c r="Z1880" s="2" t="s">
        <v>532</v>
      </c>
      <c r="AA1880" s="2" t="s">
        <v>532</v>
      </c>
      <c r="AB1880" s="2" t="s">
        <v>532</v>
      </c>
      <c r="AC1880" s="110">
        <v>0.46856249999999999</v>
      </c>
      <c r="AD1880" s="44">
        <f t="shared" si="403"/>
        <v>0</v>
      </c>
      <c r="AE1880" s="44">
        <f t="shared" si="404"/>
        <v>0</v>
      </c>
      <c r="AF1880" s="44">
        <f t="shared" si="405"/>
        <v>0</v>
      </c>
      <c r="AG1880" s="44">
        <f t="shared" si="406"/>
        <v>24.914967525000002</v>
      </c>
      <c r="AH1880" s="44">
        <f t="shared" si="407"/>
        <v>24.914967525000002</v>
      </c>
      <c r="AI1880" s="44">
        <v>105.62805555600001</v>
      </c>
      <c r="AJ1880" s="111">
        <v>0.90430544910305921</v>
      </c>
      <c r="AK1880" s="2">
        <f t="shared" si="408"/>
        <v>607</v>
      </c>
    </row>
    <row r="1881" spans="1:37">
      <c r="A1881" s="2">
        <v>325</v>
      </c>
      <c r="B1881" s="2" t="s">
        <v>371</v>
      </c>
      <c r="C1881" s="2" t="s">
        <v>9</v>
      </c>
      <c r="D1881" s="2" t="s">
        <v>439</v>
      </c>
      <c r="E1881" s="2" t="s">
        <v>1100</v>
      </c>
      <c r="F1881" s="2" t="s">
        <v>361</v>
      </c>
      <c r="G1881" s="2" t="s">
        <v>718</v>
      </c>
      <c r="I1881" s="2">
        <v>64158</v>
      </c>
      <c r="J1881" s="194">
        <v>8335</v>
      </c>
      <c r="K1881" s="110">
        <v>7.6291606946751758E-2</v>
      </c>
      <c r="L1881" s="44">
        <f t="shared" si="398"/>
        <v>0</v>
      </c>
      <c r="M1881" s="44">
        <f t="shared" si="399"/>
        <v>0</v>
      </c>
      <c r="N1881" s="44">
        <f t="shared" si="400"/>
        <v>0</v>
      </c>
      <c r="O1881" s="44">
        <f t="shared" si="401"/>
        <v>41.674999999999997</v>
      </c>
      <c r="P1881" s="2">
        <v>16979120</v>
      </c>
      <c r="Q1881" s="111">
        <v>5.9163524888244226</v>
      </c>
      <c r="R1881" s="111">
        <v>0</v>
      </c>
      <c r="S1881" s="111">
        <v>0</v>
      </c>
      <c r="T1881" s="111">
        <v>0</v>
      </c>
      <c r="U1881" s="111">
        <v>1</v>
      </c>
      <c r="V1881" s="110">
        <v>7.6291606946751758E-2</v>
      </c>
      <c r="W1881" s="110">
        <v>0.49831249999999994</v>
      </c>
      <c r="X1881" s="110">
        <v>0.46856249999999999</v>
      </c>
      <c r="Y1881" s="110">
        <f t="shared" si="402"/>
        <v>0.46856249999999999</v>
      </c>
      <c r="Z1881" s="2" t="s">
        <v>532</v>
      </c>
      <c r="AA1881" s="2" t="s">
        <v>532</v>
      </c>
      <c r="AB1881" s="2" t="s">
        <v>532</v>
      </c>
      <c r="AC1881" s="110">
        <v>0.46856249999999999</v>
      </c>
      <c r="AD1881" s="44">
        <f t="shared" si="403"/>
        <v>0</v>
      </c>
      <c r="AE1881" s="44">
        <f t="shared" si="404"/>
        <v>0</v>
      </c>
      <c r="AF1881" s="44">
        <f t="shared" si="405"/>
        <v>0</v>
      </c>
      <c r="AG1881" s="44">
        <f t="shared" si="406"/>
        <v>171.05951756249996</v>
      </c>
      <c r="AH1881" s="44">
        <f t="shared" si="407"/>
        <v>171.05951756249996</v>
      </c>
      <c r="AI1881" s="44">
        <v>105.62805555600001</v>
      </c>
      <c r="AJ1881" s="111">
        <v>0.95102061986544251</v>
      </c>
      <c r="AK1881" s="2">
        <f t="shared" si="408"/>
        <v>4168</v>
      </c>
    </row>
    <row r="1882" spans="1:37">
      <c r="A1882" s="2">
        <v>325</v>
      </c>
      <c r="B1882" s="2" t="s">
        <v>371</v>
      </c>
      <c r="C1882" s="2" t="s">
        <v>9</v>
      </c>
      <c r="D1882" s="2" t="s">
        <v>439</v>
      </c>
      <c r="E1882" s="2" t="s">
        <v>1100</v>
      </c>
      <c r="F1882" s="2" t="s">
        <v>361</v>
      </c>
      <c r="G1882" s="2" t="s">
        <v>1069</v>
      </c>
      <c r="I1882" s="2">
        <v>64158</v>
      </c>
      <c r="J1882" s="194">
        <v>0</v>
      </c>
      <c r="K1882" s="110">
        <v>0</v>
      </c>
      <c r="L1882" s="44">
        <f t="shared" si="398"/>
        <v>0</v>
      </c>
      <c r="M1882" s="44">
        <f t="shared" si="399"/>
        <v>0</v>
      </c>
      <c r="N1882" s="44">
        <f t="shared" si="400"/>
        <v>0</v>
      </c>
      <c r="O1882" s="44">
        <f t="shared" si="401"/>
        <v>0</v>
      </c>
      <c r="P1882" s="2">
        <v>16979120</v>
      </c>
      <c r="Q1882" s="111">
        <v>0</v>
      </c>
      <c r="R1882" s="111">
        <v>0</v>
      </c>
      <c r="S1882" s="111">
        <v>0</v>
      </c>
      <c r="T1882" s="111">
        <v>0</v>
      </c>
      <c r="U1882" s="111">
        <v>1</v>
      </c>
      <c r="V1882" s="110">
        <v>0</v>
      </c>
      <c r="W1882" s="110">
        <v>0.49831249999999994</v>
      </c>
      <c r="X1882" s="110">
        <v>0.46856249999999999</v>
      </c>
      <c r="Y1882" s="110">
        <f t="shared" si="402"/>
        <v>0.46856249999999999</v>
      </c>
      <c r="Z1882" s="2" t="s">
        <v>532</v>
      </c>
      <c r="AA1882" s="2" t="s">
        <v>532</v>
      </c>
      <c r="AB1882" s="2" t="s">
        <v>532</v>
      </c>
      <c r="AC1882" s="110">
        <v>0.46856249999999999</v>
      </c>
      <c r="AD1882" s="44">
        <f t="shared" si="403"/>
        <v>0</v>
      </c>
      <c r="AE1882" s="44">
        <f t="shared" si="404"/>
        <v>0</v>
      </c>
      <c r="AF1882" s="44">
        <f t="shared" si="405"/>
        <v>0</v>
      </c>
      <c r="AG1882" s="44">
        <f t="shared" si="406"/>
        <v>0</v>
      </c>
      <c r="AH1882" s="44">
        <f t="shared" si="407"/>
        <v>0</v>
      </c>
      <c r="AI1882" s="44">
        <v>105.62805555600001</v>
      </c>
      <c r="AJ1882" s="111">
        <v>0</v>
      </c>
      <c r="AK1882" s="2">
        <f t="shared" si="408"/>
        <v>0</v>
      </c>
    </row>
    <row r="1883" spans="1:37">
      <c r="A1883" s="2">
        <v>330</v>
      </c>
      <c r="B1883" s="2" t="s">
        <v>376</v>
      </c>
      <c r="C1883" s="2" t="s">
        <v>8</v>
      </c>
      <c r="D1883" s="2" t="s">
        <v>440</v>
      </c>
      <c r="E1883" s="2" t="s">
        <v>1100</v>
      </c>
      <c r="F1883" s="2" t="s">
        <v>361</v>
      </c>
      <c r="G1883" s="2" t="s">
        <v>1073</v>
      </c>
      <c r="I1883" s="2">
        <v>31922</v>
      </c>
      <c r="J1883" s="194">
        <v>1148</v>
      </c>
      <c r="K1883" s="110">
        <v>4.3767652594031571E-2</v>
      </c>
      <c r="L1883" s="44">
        <f t="shared" si="398"/>
        <v>0</v>
      </c>
      <c r="M1883" s="44">
        <f t="shared" si="399"/>
        <v>0</v>
      </c>
      <c r="N1883" s="44">
        <f t="shared" si="400"/>
        <v>0</v>
      </c>
      <c r="O1883" s="44">
        <f t="shared" si="401"/>
        <v>5.74</v>
      </c>
      <c r="P1883" s="2">
        <v>37967209</v>
      </c>
      <c r="Q1883" s="111">
        <v>0.72782447222662594</v>
      </c>
      <c r="R1883" s="111">
        <v>0</v>
      </c>
      <c r="S1883" s="111">
        <v>0</v>
      </c>
      <c r="T1883" s="111">
        <v>0</v>
      </c>
      <c r="U1883" s="111">
        <v>1</v>
      </c>
      <c r="V1883" s="110">
        <v>4.3767652594031571E-2</v>
      </c>
      <c r="W1883" s="110">
        <v>0.48131249999999992</v>
      </c>
      <c r="X1883" s="110">
        <v>0.45156249999999998</v>
      </c>
      <c r="Y1883" s="110">
        <f t="shared" si="402"/>
        <v>0.45156249999999998</v>
      </c>
      <c r="Z1883" s="2" t="s">
        <v>532</v>
      </c>
      <c r="AA1883" s="2" t="s">
        <v>532</v>
      </c>
      <c r="AB1883" s="2" t="s">
        <v>532</v>
      </c>
      <c r="AC1883" s="110">
        <v>0.45156249999999998</v>
      </c>
      <c r="AD1883" s="44">
        <f t="shared" si="403"/>
        <v>0</v>
      </c>
      <c r="AE1883" s="44">
        <f t="shared" si="404"/>
        <v>0</v>
      </c>
      <c r="AF1883" s="44">
        <f t="shared" si="405"/>
        <v>0</v>
      </c>
      <c r="AG1883" s="44">
        <f t="shared" si="406"/>
        <v>22.705646249999997</v>
      </c>
      <c r="AH1883" s="44">
        <f t="shared" si="407"/>
        <v>22.705646249999997</v>
      </c>
      <c r="AI1883" s="44">
        <v>132.838888889</v>
      </c>
      <c r="AJ1883" s="111">
        <v>0.20802239527487684</v>
      </c>
      <c r="AK1883" s="2">
        <f t="shared" si="408"/>
        <v>574</v>
      </c>
    </row>
    <row r="1884" spans="1:37">
      <c r="A1884" s="2">
        <v>330</v>
      </c>
      <c r="B1884" s="2" t="s">
        <v>376</v>
      </c>
      <c r="C1884" s="2" t="s">
        <v>8</v>
      </c>
      <c r="D1884" s="2" t="s">
        <v>440</v>
      </c>
      <c r="E1884" s="2" t="s">
        <v>1100</v>
      </c>
      <c r="F1884" s="2" t="s">
        <v>361</v>
      </c>
      <c r="G1884" s="2" t="s">
        <v>718</v>
      </c>
      <c r="I1884" s="2">
        <v>31922</v>
      </c>
      <c r="J1884" s="194">
        <v>1314</v>
      </c>
      <c r="K1884" s="110">
        <v>3.3357840796106888E-2</v>
      </c>
      <c r="L1884" s="44">
        <f t="shared" si="398"/>
        <v>0</v>
      </c>
      <c r="M1884" s="44">
        <f t="shared" si="399"/>
        <v>0</v>
      </c>
      <c r="N1884" s="44">
        <f t="shared" si="400"/>
        <v>0</v>
      </c>
      <c r="O1884" s="44">
        <f t="shared" si="401"/>
        <v>6.57</v>
      </c>
      <c r="P1884" s="2">
        <v>37967209</v>
      </c>
      <c r="Q1884" s="111">
        <v>0.5547168155725376</v>
      </c>
      <c r="R1884" s="111">
        <v>0</v>
      </c>
      <c r="S1884" s="111">
        <v>0</v>
      </c>
      <c r="T1884" s="111">
        <v>0</v>
      </c>
      <c r="U1884" s="111">
        <v>1</v>
      </c>
      <c r="V1884" s="110">
        <v>3.3357840796106888E-2</v>
      </c>
      <c r="W1884" s="110">
        <v>0.48131249999999992</v>
      </c>
      <c r="X1884" s="110">
        <v>0.45156249999999998</v>
      </c>
      <c r="Y1884" s="110">
        <f t="shared" si="402"/>
        <v>0.45156249999999998</v>
      </c>
      <c r="Z1884" s="2" t="s">
        <v>532</v>
      </c>
      <c r="AA1884" s="2" t="s">
        <v>532</v>
      </c>
      <c r="AB1884" s="2" t="s">
        <v>532</v>
      </c>
      <c r="AC1884" s="110">
        <v>0.45156249999999998</v>
      </c>
      <c r="AD1884" s="44">
        <f t="shared" si="403"/>
        <v>0</v>
      </c>
      <c r="AE1884" s="44">
        <f t="shared" si="404"/>
        <v>0</v>
      </c>
      <c r="AF1884" s="44">
        <f t="shared" si="405"/>
        <v>0</v>
      </c>
      <c r="AG1884" s="44">
        <f t="shared" si="406"/>
        <v>25.988866874999999</v>
      </c>
      <c r="AH1884" s="44">
        <f t="shared" si="407"/>
        <v>25.988866874999999</v>
      </c>
      <c r="AI1884" s="44">
        <v>132.838888889</v>
      </c>
      <c r="AJ1884" s="111">
        <v>0.15854581025783479</v>
      </c>
      <c r="AK1884" s="2">
        <f t="shared" si="408"/>
        <v>657</v>
      </c>
    </row>
    <row r="1885" spans="1:37">
      <c r="A1885" s="2">
        <v>330</v>
      </c>
      <c r="B1885" s="2" t="s">
        <v>376</v>
      </c>
      <c r="C1885" s="2" t="s">
        <v>8</v>
      </c>
      <c r="D1885" s="2" t="s">
        <v>440</v>
      </c>
      <c r="E1885" s="2" t="s">
        <v>1100</v>
      </c>
      <c r="F1885" s="2" t="s">
        <v>361</v>
      </c>
      <c r="G1885" s="2" t="s">
        <v>1069</v>
      </c>
      <c r="I1885" s="2">
        <v>31922</v>
      </c>
      <c r="J1885" s="194">
        <v>0</v>
      </c>
      <c r="K1885" s="110">
        <v>0</v>
      </c>
      <c r="L1885" s="44">
        <f t="shared" si="398"/>
        <v>0</v>
      </c>
      <c r="M1885" s="44">
        <f t="shared" si="399"/>
        <v>0</v>
      </c>
      <c r="N1885" s="44">
        <f t="shared" si="400"/>
        <v>0</v>
      </c>
      <c r="O1885" s="44">
        <f t="shared" si="401"/>
        <v>0</v>
      </c>
      <c r="P1885" s="2">
        <v>37967209</v>
      </c>
      <c r="Q1885" s="111">
        <v>0</v>
      </c>
      <c r="R1885" s="111">
        <v>0</v>
      </c>
      <c r="S1885" s="111">
        <v>0</v>
      </c>
      <c r="T1885" s="111">
        <v>0</v>
      </c>
      <c r="U1885" s="111">
        <v>1</v>
      </c>
      <c r="V1885" s="110">
        <v>0</v>
      </c>
      <c r="W1885" s="110">
        <v>0.48131249999999992</v>
      </c>
      <c r="X1885" s="110">
        <v>0.45156249999999998</v>
      </c>
      <c r="Y1885" s="110">
        <f t="shared" si="402"/>
        <v>0.45156249999999998</v>
      </c>
      <c r="Z1885" s="2" t="s">
        <v>532</v>
      </c>
      <c r="AA1885" s="2" t="s">
        <v>532</v>
      </c>
      <c r="AB1885" s="2" t="s">
        <v>532</v>
      </c>
      <c r="AC1885" s="110">
        <v>0.45156249999999998</v>
      </c>
      <c r="AD1885" s="44">
        <f t="shared" si="403"/>
        <v>0</v>
      </c>
      <c r="AE1885" s="44">
        <f t="shared" si="404"/>
        <v>0</v>
      </c>
      <c r="AF1885" s="44">
        <f t="shared" si="405"/>
        <v>0</v>
      </c>
      <c r="AG1885" s="44">
        <f t="shared" si="406"/>
        <v>0</v>
      </c>
      <c r="AH1885" s="44">
        <f t="shared" si="407"/>
        <v>0</v>
      </c>
      <c r="AI1885" s="44">
        <v>132.838888889</v>
      </c>
      <c r="AJ1885" s="111">
        <v>0</v>
      </c>
      <c r="AK1885" s="2">
        <f t="shared" si="408"/>
        <v>0</v>
      </c>
    </row>
    <row r="1886" spans="1:37">
      <c r="A1886" s="2">
        <v>316</v>
      </c>
      <c r="B1886" s="2" t="s">
        <v>364</v>
      </c>
      <c r="C1886" s="2" t="s">
        <v>7</v>
      </c>
      <c r="D1886" s="2" t="s">
        <v>441</v>
      </c>
      <c r="E1886" s="2" t="s">
        <v>1100</v>
      </c>
      <c r="F1886" s="2" t="s">
        <v>361</v>
      </c>
      <c r="G1886" s="2" t="s">
        <v>1073</v>
      </c>
      <c r="I1886" s="2">
        <v>311079</v>
      </c>
      <c r="J1886" s="194">
        <v>1</v>
      </c>
      <c r="K1886" s="110">
        <v>1.2791669866992626E-6</v>
      </c>
      <c r="L1886" s="44">
        <f t="shared" si="398"/>
        <v>0</v>
      </c>
      <c r="M1886" s="44">
        <f t="shared" si="399"/>
        <v>0</v>
      </c>
      <c r="N1886" s="44">
        <f t="shared" si="400"/>
        <v>0</v>
      </c>
      <c r="O1886" s="44">
        <f t="shared" si="401"/>
        <v>5.0000000000000001E-3</v>
      </c>
      <c r="P1886" s="2">
        <v>10341330</v>
      </c>
      <c r="Q1886" s="111">
        <v>5.7213096226433333E-4</v>
      </c>
      <c r="R1886" s="111">
        <v>0</v>
      </c>
      <c r="S1886" s="111">
        <v>0</v>
      </c>
      <c r="T1886" s="111">
        <v>0</v>
      </c>
      <c r="U1886" s="111">
        <v>1</v>
      </c>
      <c r="V1886" s="110">
        <v>1.2791669866992626E-6</v>
      </c>
      <c r="W1886" s="110">
        <v>0.38621874999999994</v>
      </c>
      <c r="X1886" s="110">
        <v>0.33946874999999999</v>
      </c>
      <c r="Y1886" s="110">
        <f t="shared" si="402"/>
        <v>0.33946874999999999</v>
      </c>
      <c r="Z1886" s="2" t="s">
        <v>532</v>
      </c>
      <c r="AA1886" s="2" t="s">
        <v>532</v>
      </c>
      <c r="AB1886" s="2" t="s">
        <v>532</v>
      </c>
      <c r="AC1886" s="110">
        <v>0.33946874999999999</v>
      </c>
      <c r="AD1886" s="44">
        <f t="shared" si="403"/>
        <v>0</v>
      </c>
      <c r="AE1886" s="44">
        <f t="shared" si="404"/>
        <v>0</v>
      </c>
      <c r="AF1886" s="44">
        <f t="shared" si="405"/>
        <v>0</v>
      </c>
      <c r="AG1886" s="44">
        <f t="shared" si="406"/>
        <v>1.4868731249999999E-2</v>
      </c>
      <c r="AH1886" s="44">
        <f t="shared" si="407"/>
        <v>1.4868731249999999E-2</v>
      </c>
      <c r="AI1886" s="44">
        <v>46.353055556000001</v>
      </c>
      <c r="AJ1886" s="111">
        <v>1.2764196476422289E-4</v>
      </c>
      <c r="AK1886" s="2">
        <f t="shared" si="408"/>
        <v>1</v>
      </c>
    </row>
    <row r="1887" spans="1:37">
      <c r="A1887" s="2">
        <v>316</v>
      </c>
      <c r="B1887" s="2" t="s">
        <v>364</v>
      </c>
      <c r="C1887" s="2" t="s">
        <v>7</v>
      </c>
      <c r="D1887" s="2" t="s">
        <v>441</v>
      </c>
      <c r="E1887" s="2" t="s">
        <v>1100</v>
      </c>
      <c r="F1887" s="2" t="s">
        <v>361</v>
      </c>
      <c r="G1887" s="2" t="s">
        <v>718</v>
      </c>
      <c r="I1887" s="2">
        <v>311079</v>
      </c>
      <c r="J1887" s="194">
        <v>0</v>
      </c>
      <c r="K1887" s="110">
        <v>1.9354505220364608E-6</v>
      </c>
      <c r="L1887" s="44">
        <f t="shared" si="398"/>
        <v>0</v>
      </c>
      <c r="M1887" s="44">
        <f t="shared" si="399"/>
        <v>0</v>
      </c>
      <c r="N1887" s="44">
        <f t="shared" si="400"/>
        <v>0</v>
      </c>
      <c r="O1887" s="44">
        <f t="shared" si="401"/>
        <v>0</v>
      </c>
      <c r="P1887" s="2">
        <v>10341330</v>
      </c>
      <c r="Q1887" s="111">
        <v>8.6566584433597847E-4</v>
      </c>
      <c r="R1887" s="111">
        <v>0</v>
      </c>
      <c r="S1887" s="111">
        <v>0</v>
      </c>
      <c r="T1887" s="111">
        <v>0</v>
      </c>
      <c r="U1887" s="111">
        <v>1</v>
      </c>
      <c r="V1887" s="110">
        <v>1.9354505220364608E-6</v>
      </c>
      <c r="W1887" s="110">
        <v>0.38621874999999994</v>
      </c>
      <c r="X1887" s="110">
        <v>0.33946874999999999</v>
      </c>
      <c r="Y1887" s="110">
        <f t="shared" si="402"/>
        <v>0.33946874999999999</v>
      </c>
      <c r="Z1887" s="2" t="s">
        <v>532</v>
      </c>
      <c r="AA1887" s="2" t="s">
        <v>532</v>
      </c>
      <c r="AB1887" s="2" t="s">
        <v>532</v>
      </c>
      <c r="AC1887" s="110">
        <v>0.33946874999999999</v>
      </c>
      <c r="AD1887" s="44">
        <f t="shared" si="403"/>
        <v>0</v>
      </c>
      <c r="AE1887" s="44">
        <f t="shared" si="404"/>
        <v>0</v>
      </c>
      <c r="AF1887" s="44">
        <f t="shared" si="405"/>
        <v>0</v>
      </c>
      <c r="AG1887" s="44">
        <f t="shared" si="406"/>
        <v>0</v>
      </c>
      <c r="AH1887" s="44">
        <f t="shared" si="407"/>
        <v>0</v>
      </c>
      <c r="AI1887" s="44">
        <v>46.353055556000001</v>
      </c>
      <c r="AJ1887" s="111">
        <v>1.9312936458291814E-4</v>
      </c>
      <c r="AK1887" s="2">
        <f t="shared" si="408"/>
        <v>0</v>
      </c>
    </row>
    <row r="1888" spans="1:37">
      <c r="A1888" s="2">
        <v>316</v>
      </c>
      <c r="B1888" s="2" t="s">
        <v>364</v>
      </c>
      <c r="C1888" s="2" t="s">
        <v>7</v>
      </c>
      <c r="D1888" s="2" t="s">
        <v>441</v>
      </c>
      <c r="E1888" s="2" t="s">
        <v>1100</v>
      </c>
      <c r="F1888" s="2" t="s">
        <v>361</v>
      </c>
      <c r="G1888" s="2" t="s">
        <v>1069</v>
      </c>
      <c r="I1888" s="2">
        <v>311079</v>
      </c>
      <c r="J1888" s="194">
        <v>0</v>
      </c>
      <c r="K1888" s="110">
        <v>0</v>
      </c>
      <c r="L1888" s="44">
        <f t="shared" si="398"/>
        <v>0</v>
      </c>
      <c r="M1888" s="44">
        <f t="shared" si="399"/>
        <v>0</v>
      </c>
      <c r="N1888" s="44">
        <f t="shared" si="400"/>
        <v>0</v>
      </c>
      <c r="O1888" s="44">
        <f t="shared" si="401"/>
        <v>0</v>
      </c>
      <c r="P1888" s="2">
        <v>10341330</v>
      </c>
      <c r="Q1888" s="111">
        <v>0</v>
      </c>
      <c r="R1888" s="111">
        <v>0</v>
      </c>
      <c r="S1888" s="111">
        <v>0</v>
      </c>
      <c r="T1888" s="111">
        <v>0</v>
      </c>
      <c r="U1888" s="111">
        <v>1</v>
      </c>
      <c r="V1888" s="110">
        <v>0</v>
      </c>
      <c r="W1888" s="110">
        <v>0.38621874999999994</v>
      </c>
      <c r="X1888" s="110">
        <v>0.33946874999999999</v>
      </c>
      <c r="Y1888" s="110">
        <f t="shared" si="402"/>
        <v>0.33946874999999999</v>
      </c>
      <c r="Z1888" s="2" t="s">
        <v>532</v>
      </c>
      <c r="AA1888" s="2" t="s">
        <v>532</v>
      </c>
      <c r="AB1888" s="2" t="s">
        <v>532</v>
      </c>
      <c r="AC1888" s="110">
        <v>0.33946874999999999</v>
      </c>
      <c r="AD1888" s="44">
        <f t="shared" si="403"/>
        <v>0</v>
      </c>
      <c r="AE1888" s="44">
        <f t="shared" si="404"/>
        <v>0</v>
      </c>
      <c r="AF1888" s="44">
        <f t="shared" si="405"/>
        <v>0</v>
      </c>
      <c r="AG1888" s="44">
        <f t="shared" si="406"/>
        <v>0</v>
      </c>
      <c r="AH1888" s="44">
        <f t="shared" si="407"/>
        <v>0</v>
      </c>
      <c r="AI1888" s="44">
        <v>46.353055556000001</v>
      </c>
      <c r="AJ1888" s="111">
        <v>0</v>
      </c>
      <c r="AK1888" s="2">
        <f t="shared" si="408"/>
        <v>0</v>
      </c>
    </row>
    <row r="1889" spans="1:37">
      <c r="A1889" s="2">
        <v>342</v>
      </c>
      <c r="B1889" s="2" t="s">
        <v>387</v>
      </c>
      <c r="C1889" s="2" t="s">
        <v>6</v>
      </c>
      <c r="D1889" s="2" t="s">
        <v>442</v>
      </c>
      <c r="E1889" s="2" t="s">
        <v>1100</v>
      </c>
      <c r="F1889" s="2" t="s">
        <v>361</v>
      </c>
      <c r="G1889" s="2" t="s">
        <v>1073</v>
      </c>
      <c r="I1889" s="2">
        <v>28996</v>
      </c>
      <c r="J1889" s="194">
        <v>3</v>
      </c>
      <c r="K1889" s="110">
        <v>1.3577777069162517E-2</v>
      </c>
      <c r="L1889" s="44">
        <f t="shared" si="398"/>
        <v>0</v>
      </c>
      <c r="M1889" s="44">
        <f t="shared" si="399"/>
        <v>0</v>
      </c>
      <c r="N1889" s="44">
        <f t="shared" si="400"/>
        <v>0</v>
      </c>
      <c r="O1889" s="44">
        <f t="shared" si="401"/>
        <v>1.4999999999999999E-2</v>
      </c>
      <c r="P1889" s="2">
        <v>19760314</v>
      </c>
      <c r="Q1889" s="111">
        <v>0.31154102903398467</v>
      </c>
      <c r="R1889" s="111">
        <v>0</v>
      </c>
      <c r="S1889" s="111">
        <v>0</v>
      </c>
      <c r="T1889" s="111">
        <v>0</v>
      </c>
      <c r="U1889" s="111">
        <v>1</v>
      </c>
      <c r="V1889" s="110">
        <v>1.3577777069162517E-2</v>
      </c>
      <c r="W1889" s="110">
        <v>0.38674999999999998</v>
      </c>
      <c r="X1889" s="110">
        <v>0.35699999999999998</v>
      </c>
      <c r="Y1889" s="110">
        <f t="shared" si="402"/>
        <v>0.35699999999999998</v>
      </c>
      <c r="Z1889" s="2" t="s">
        <v>532</v>
      </c>
      <c r="AA1889" s="2" t="s">
        <v>532</v>
      </c>
      <c r="AB1889" s="2" t="s">
        <v>532</v>
      </c>
      <c r="AC1889" s="110">
        <v>0.35699999999999998</v>
      </c>
      <c r="AD1889" s="44">
        <f t="shared" si="403"/>
        <v>0</v>
      </c>
      <c r="AE1889" s="44">
        <f t="shared" si="404"/>
        <v>0</v>
      </c>
      <c r="AF1889" s="44">
        <f t="shared" si="405"/>
        <v>0</v>
      </c>
      <c r="AG1889" s="44">
        <f t="shared" si="406"/>
        <v>4.6909799999999995E-2</v>
      </c>
      <c r="AH1889" s="44">
        <f t="shared" si="407"/>
        <v>4.6909799999999995E-2</v>
      </c>
      <c r="AI1889" s="44">
        <v>43.256944443999998</v>
      </c>
      <c r="AJ1889" s="111">
        <v>0.14231584400429256</v>
      </c>
      <c r="AK1889" s="2">
        <f t="shared" si="408"/>
        <v>2</v>
      </c>
    </row>
    <row r="1890" spans="1:37">
      <c r="A1890" s="2">
        <v>342</v>
      </c>
      <c r="B1890" s="2" t="s">
        <v>387</v>
      </c>
      <c r="C1890" s="2" t="s">
        <v>6</v>
      </c>
      <c r="D1890" s="2" t="s">
        <v>442</v>
      </c>
      <c r="E1890" s="2" t="s">
        <v>1100</v>
      </c>
      <c r="F1890" s="2" t="s">
        <v>361</v>
      </c>
      <c r="G1890" s="2" t="s">
        <v>718</v>
      </c>
      <c r="I1890" s="2">
        <v>28996</v>
      </c>
      <c r="J1890" s="194">
        <v>1750</v>
      </c>
      <c r="K1890" s="110">
        <v>4.6878837636314098E-2</v>
      </c>
      <c r="L1890" s="44">
        <f t="shared" si="398"/>
        <v>0</v>
      </c>
      <c r="M1890" s="44">
        <f t="shared" si="399"/>
        <v>0</v>
      </c>
      <c r="N1890" s="44">
        <f t="shared" si="400"/>
        <v>0</v>
      </c>
      <c r="O1890" s="44">
        <f t="shared" si="401"/>
        <v>8.75</v>
      </c>
      <c r="P1890" s="2">
        <v>19760314</v>
      </c>
      <c r="Q1890" s="111">
        <v>1.0756312497061205</v>
      </c>
      <c r="R1890" s="111">
        <v>0</v>
      </c>
      <c r="S1890" s="111">
        <v>0</v>
      </c>
      <c r="T1890" s="111">
        <v>0</v>
      </c>
      <c r="U1890" s="111">
        <v>1</v>
      </c>
      <c r="V1890" s="110">
        <v>4.6878837636314098E-2</v>
      </c>
      <c r="W1890" s="110">
        <v>0.38674999999999998</v>
      </c>
      <c r="X1890" s="110">
        <v>0.35699999999999998</v>
      </c>
      <c r="Y1890" s="110">
        <f t="shared" si="402"/>
        <v>0.35699999999999998</v>
      </c>
      <c r="Z1890" s="2" t="s">
        <v>532</v>
      </c>
      <c r="AA1890" s="2" t="s">
        <v>532</v>
      </c>
      <c r="AB1890" s="2" t="s">
        <v>532</v>
      </c>
      <c r="AC1890" s="110">
        <v>0.35699999999999998</v>
      </c>
      <c r="AD1890" s="44">
        <f t="shared" si="403"/>
        <v>0</v>
      </c>
      <c r="AE1890" s="44">
        <f t="shared" si="404"/>
        <v>0</v>
      </c>
      <c r="AF1890" s="44">
        <f t="shared" si="405"/>
        <v>0</v>
      </c>
      <c r="AG1890" s="44">
        <f t="shared" si="406"/>
        <v>27.364049999999999</v>
      </c>
      <c r="AH1890" s="44">
        <f t="shared" si="407"/>
        <v>27.364049999999999</v>
      </c>
      <c r="AI1890" s="44">
        <v>43.256944443999998</v>
      </c>
      <c r="AJ1890" s="111">
        <v>0.49136182676799117</v>
      </c>
      <c r="AK1890" s="2">
        <f t="shared" si="408"/>
        <v>875</v>
      </c>
    </row>
    <row r="1891" spans="1:37">
      <c r="A1891" s="2">
        <v>342</v>
      </c>
      <c r="B1891" s="2" t="s">
        <v>387</v>
      </c>
      <c r="C1891" s="2" t="s">
        <v>6</v>
      </c>
      <c r="D1891" s="2" t="s">
        <v>442</v>
      </c>
      <c r="E1891" s="2" t="s">
        <v>1100</v>
      </c>
      <c r="F1891" s="2" t="s">
        <v>361</v>
      </c>
      <c r="G1891" s="2" t="s">
        <v>1069</v>
      </c>
      <c r="I1891" s="2">
        <v>28996</v>
      </c>
      <c r="J1891" s="194">
        <v>0</v>
      </c>
      <c r="K1891" s="110">
        <v>0</v>
      </c>
      <c r="L1891" s="44">
        <f t="shared" si="398"/>
        <v>0</v>
      </c>
      <c r="M1891" s="44">
        <f t="shared" si="399"/>
        <v>0</v>
      </c>
      <c r="N1891" s="44">
        <f t="shared" si="400"/>
        <v>0</v>
      </c>
      <c r="O1891" s="44">
        <f t="shared" si="401"/>
        <v>0</v>
      </c>
      <c r="P1891" s="2">
        <v>19760314</v>
      </c>
      <c r="Q1891" s="111">
        <v>0</v>
      </c>
      <c r="R1891" s="111">
        <v>0</v>
      </c>
      <c r="S1891" s="111">
        <v>0</v>
      </c>
      <c r="T1891" s="111">
        <v>0</v>
      </c>
      <c r="U1891" s="111">
        <v>1</v>
      </c>
      <c r="V1891" s="110">
        <v>0</v>
      </c>
      <c r="W1891" s="110">
        <v>0.38674999999999998</v>
      </c>
      <c r="X1891" s="110">
        <v>0.35699999999999998</v>
      </c>
      <c r="Y1891" s="110">
        <f t="shared" si="402"/>
        <v>0.35699999999999998</v>
      </c>
      <c r="Z1891" s="2" t="s">
        <v>532</v>
      </c>
      <c r="AA1891" s="2" t="s">
        <v>532</v>
      </c>
      <c r="AB1891" s="2" t="s">
        <v>532</v>
      </c>
      <c r="AC1891" s="110">
        <v>0.35699999999999998</v>
      </c>
      <c r="AD1891" s="44">
        <f t="shared" si="403"/>
        <v>0</v>
      </c>
      <c r="AE1891" s="44">
        <f t="shared" si="404"/>
        <v>0</v>
      </c>
      <c r="AF1891" s="44">
        <f t="shared" si="405"/>
        <v>0</v>
      </c>
      <c r="AG1891" s="44">
        <f t="shared" si="406"/>
        <v>0</v>
      </c>
      <c r="AH1891" s="44">
        <f t="shared" si="407"/>
        <v>0</v>
      </c>
      <c r="AI1891" s="44">
        <v>43.256944443999998</v>
      </c>
      <c r="AJ1891" s="111">
        <v>0</v>
      </c>
      <c r="AK1891" s="2">
        <f t="shared" si="408"/>
        <v>0</v>
      </c>
    </row>
    <row r="1892" spans="1:37">
      <c r="A1892" s="2">
        <v>317</v>
      </c>
      <c r="B1892" s="2" t="s">
        <v>365</v>
      </c>
      <c r="C1892" s="2" t="s">
        <v>3</v>
      </c>
      <c r="D1892" s="2" t="s">
        <v>418</v>
      </c>
      <c r="E1892" s="2" t="s">
        <v>1100</v>
      </c>
      <c r="F1892" s="2" t="s">
        <v>361</v>
      </c>
      <c r="G1892" s="2" t="s">
        <v>1073</v>
      </c>
      <c r="I1892" s="2">
        <v>554894</v>
      </c>
      <c r="J1892" s="194">
        <v>25</v>
      </c>
      <c r="K1892" s="110">
        <v>1.2025915234288131E-4</v>
      </c>
      <c r="L1892" s="44">
        <f t="shared" si="398"/>
        <v>0</v>
      </c>
      <c r="M1892" s="44">
        <f t="shared" si="399"/>
        <v>0</v>
      </c>
      <c r="N1892" s="44">
        <f t="shared" si="400"/>
        <v>2.0230524624999999E-2</v>
      </c>
      <c r="O1892" s="44">
        <f t="shared" si="401"/>
        <v>0.10476947537500002</v>
      </c>
      <c r="P1892" s="2">
        <v>46440099</v>
      </c>
      <c r="Q1892" s="111">
        <v>1.8031984752142564E-2</v>
      </c>
      <c r="R1892" s="111">
        <v>0</v>
      </c>
      <c r="S1892" s="111">
        <v>0</v>
      </c>
      <c r="T1892" s="111">
        <v>0.161844197</v>
      </c>
      <c r="U1892" s="111">
        <v>0.83815580300000003</v>
      </c>
      <c r="V1892" s="110">
        <v>1.2025915234288131E-4</v>
      </c>
      <c r="W1892" s="110">
        <v>0.46431250000000002</v>
      </c>
      <c r="X1892" s="110">
        <v>0.30825244400000001</v>
      </c>
      <c r="Y1892" s="110">
        <f t="shared" si="402"/>
        <v>0.30825244436985938</v>
      </c>
      <c r="Z1892" s="2" t="s">
        <v>532</v>
      </c>
      <c r="AA1892" s="2" t="s">
        <v>532</v>
      </c>
      <c r="AB1892" s="2">
        <v>0.22500000000000001</v>
      </c>
      <c r="AC1892" s="110">
        <v>0.32432812500000002</v>
      </c>
      <c r="AD1892" s="44">
        <f t="shared" si="403"/>
        <v>0</v>
      </c>
      <c r="AE1892" s="44">
        <f t="shared" si="404"/>
        <v>0</v>
      </c>
      <c r="AF1892" s="44">
        <f t="shared" si="405"/>
        <v>3.9874364035875E-2</v>
      </c>
      <c r="AG1892" s="44">
        <f t="shared" si="406"/>
        <v>0.29766206254912114</v>
      </c>
      <c r="AH1892" s="44">
        <f t="shared" si="407"/>
        <v>0.33753642658499616</v>
      </c>
      <c r="AI1892" s="44">
        <v>232.51499999999999</v>
      </c>
      <c r="AJ1892" s="111">
        <v>3.6015188570887521E-3</v>
      </c>
      <c r="AK1892" s="2">
        <f t="shared" si="408"/>
        <v>13</v>
      </c>
    </row>
    <row r="1893" spans="1:37">
      <c r="A1893" s="2">
        <v>317</v>
      </c>
      <c r="B1893" s="2" t="s">
        <v>365</v>
      </c>
      <c r="C1893" s="2" t="s">
        <v>3</v>
      </c>
      <c r="D1893" s="2" t="s">
        <v>418</v>
      </c>
      <c r="E1893" s="2" t="s">
        <v>1100</v>
      </c>
      <c r="F1893" s="2" t="s">
        <v>361</v>
      </c>
      <c r="G1893" s="2" t="s">
        <v>718</v>
      </c>
      <c r="I1893" s="2">
        <v>554894</v>
      </c>
      <c r="J1893" s="194">
        <v>132</v>
      </c>
      <c r="K1893" s="110">
        <v>1.6267776894298591E-4</v>
      </c>
      <c r="L1893" s="44">
        <f t="shared" si="398"/>
        <v>0</v>
      </c>
      <c r="M1893" s="44">
        <f t="shared" si="399"/>
        <v>0</v>
      </c>
      <c r="N1893" s="44">
        <f t="shared" si="400"/>
        <v>0.10681717001999999</v>
      </c>
      <c r="O1893" s="44">
        <f t="shared" si="401"/>
        <v>0.5531828299799999</v>
      </c>
      <c r="P1893" s="2">
        <v>46440099</v>
      </c>
      <c r="Q1893" s="111">
        <v>2.7612378724448747E-2</v>
      </c>
      <c r="R1893" s="111">
        <v>0</v>
      </c>
      <c r="S1893" s="111">
        <v>0</v>
      </c>
      <c r="T1893" s="111">
        <v>0.161844197</v>
      </c>
      <c r="U1893" s="111">
        <v>0.83815580300000003</v>
      </c>
      <c r="V1893" s="110">
        <v>1.6267776894298591E-4</v>
      </c>
      <c r="W1893" s="110">
        <v>0.46431250000000002</v>
      </c>
      <c r="X1893" s="110">
        <v>0.30825244400000001</v>
      </c>
      <c r="Y1893" s="110">
        <f t="shared" si="402"/>
        <v>0.30825244436985938</v>
      </c>
      <c r="Z1893" s="2" t="s">
        <v>532</v>
      </c>
      <c r="AA1893" s="2" t="s">
        <v>532</v>
      </c>
      <c r="AB1893" s="2">
        <v>0.22500000000000001</v>
      </c>
      <c r="AC1893" s="110">
        <v>0.32432812500000002</v>
      </c>
      <c r="AD1893" s="44">
        <f t="shared" si="403"/>
        <v>0</v>
      </c>
      <c r="AE1893" s="44">
        <f t="shared" si="404"/>
        <v>0</v>
      </c>
      <c r="AF1893" s="44">
        <f t="shared" si="405"/>
        <v>0.21053664210942</v>
      </c>
      <c r="AG1893" s="44">
        <f t="shared" si="406"/>
        <v>1.5716556902593586</v>
      </c>
      <c r="AH1893" s="44">
        <f t="shared" si="407"/>
        <v>1.7821923323687785</v>
      </c>
      <c r="AI1893" s="44">
        <v>232.51499999999999</v>
      </c>
      <c r="AJ1893" s="111">
        <v>5.5150059204304826E-3</v>
      </c>
      <c r="AK1893" s="2">
        <f t="shared" si="408"/>
        <v>66</v>
      </c>
    </row>
    <row r="1894" spans="1:37">
      <c r="A1894" s="2">
        <v>317</v>
      </c>
      <c r="B1894" s="2" t="s">
        <v>365</v>
      </c>
      <c r="C1894" s="2" t="s">
        <v>3</v>
      </c>
      <c r="D1894" s="2" t="s">
        <v>418</v>
      </c>
      <c r="E1894" s="2" t="s">
        <v>1100</v>
      </c>
      <c r="F1894" s="2" t="s">
        <v>361</v>
      </c>
      <c r="G1894" s="2" t="s">
        <v>1069</v>
      </c>
      <c r="I1894" s="2">
        <v>554894</v>
      </c>
      <c r="J1894" s="194">
        <v>0</v>
      </c>
      <c r="K1894" s="110">
        <v>0</v>
      </c>
      <c r="L1894" s="44">
        <f t="shared" si="398"/>
        <v>0</v>
      </c>
      <c r="M1894" s="44">
        <f t="shared" si="399"/>
        <v>0</v>
      </c>
      <c r="N1894" s="44">
        <f t="shared" si="400"/>
        <v>0</v>
      </c>
      <c r="O1894" s="44">
        <f t="shared" si="401"/>
        <v>0</v>
      </c>
      <c r="P1894" s="2">
        <v>46440099</v>
      </c>
      <c r="Q1894" s="111">
        <v>0</v>
      </c>
      <c r="R1894" s="111">
        <v>0</v>
      </c>
      <c r="S1894" s="111">
        <v>0</v>
      </c>
      <c r="T1894" s="111">
        <v>0.161844197</v>
      </c>
      <c r="U1894" s="111">
        <v>0.83815580300000003</v>
      </c>
      <c r="V1894" s="110">
        <v>0</v>
      </c>
      <c r="W1894" s="110">
        <v>0.46431250000000002</v>
      </c>
      <c r="X1894" s="110">
        <v>0.30825244400000001</v>
      </c>
      <c r="Y1894" s="110">
        <f t="shared" si="402"/>
        <v>0.30825244436985938</v>
      </c>
      <c r="Z1894" s="2" t="s">
        <v>532</v>
      </c>
      <c r="AA1894" s="2" t="s">
        <v>532</v>
      </c>
      <c r="AB1894" s="2">
        <v>0.22500000000000001</v>
      </c>
      <c r="AC1894" s="110">
        <v>0.32432812500000002</v>
      </c>
      <c r="AD1894" s="44">
        <f t="shared" si="403"/>
        <v>0</v>
      </c>
      <c r="AE1894" s="44">
        <f t="shared" si="404"/>
        <v>0</v>
      </c>
      <c r="AF1894" s="44">
        <f t="shared" si="405"/>
        <v>0</v>
      </c>
      <c r="AG1894" s="44">
        <f t="shared" si="406"/>
        <v>0</v>
      </c>
      <c r="AH1894" s="44">
        <f t="shared" si="407"/>
        <v>0</v>
      </c>
      <c r="AI1894" s="44">
        <v>232.51499999999999</v>
      </c>
      <c r="AJ1894" s="111">
        <v>0</v>
      </c>
      <c r="AK1894" s="2">
        <f t="shared" si="408"/>
        <v>0</v>
      </c>
    </row>
    <row r="1895" spans="1:37">
      <c r="A1895" s="2">
        <v>328</v>
      </c>
      <c r="B1895" s="2" t="s">
        <v>374</v>
      </c>
      <c r="C1895" s="2" t="s">
        <v>2</v>
      </c>
      <c r="D1895" s="2" t="s">
        <v>443</v>
      </c>
      <c r="E1895" s="2" t="s">
        <v>1100</v>
      </c>
      <c r="F1895" s="2" t="s">
        <v>361</v>
      </c>
      <c r="G1895" s="2" t="s">
        <v>1073</v>
      </c>
      <c r="I1895" s="2">
        <v>154027</v>
      </c>
      <c r="J1895" s="194">
        <v>1997</v>
      </c>
      <c r="K1895" s="110">
        <v>1.694794349904891E-2</v>
      </c>
      <c r="L1895" s="44">
        <f t="shared" si="398"/>
        <v>0</v>
      </c>
      <c r="M1895" s="44">
        <f t="shared" si="399"/>
        <v>0</v>
      </c>
      <c r="N1895" s="44">
        <f t="shared" si="400"/>
        <v>0</v>
      </c>
      <c r="O1895" s="44">
        <f t="shared" si="401"/>
        <v>9.9849999999999994</v>
      </c>
      <c r="P1895" s="2">
        <v>9851017</v>
      </c>
      <c r="Q1895" s="111">
        <v>5.1104082034936775</v>
      </c>
      <c r="R1895" s="111">
        <v>0</v>
      </c>
      <c r="S1895" s="111">
        <v>0</v>
      </c>
      <c r="T1895" s="111">
        <v>0</v>
      </c>
      <c r="U1895" s="111">
        <v>1</v>
      </c>
      <c r="V1895" s="110">
        <v>1.694794349904891E-2</v>
      </c>
      <c r="W1895" s="110">
        <v>0.49724999999999997</v>
      </c>
      <c r="X1895" s="110">
        <v>0.44030000000000002</v>
      </c>
      <c r="Y1895" s="110">
        <f t="shared" si="402"/>
        <v>0.44030000000000002</v>
      </c>
      <c r="Z1895" s="2" t="s">
        <v>532</v>
      </c>
      <c r="AA1895" s="2" t="s">
        <v>532</v>
      </c>
      <c r="AB1895" s="2" t="s">
        <v>532</v>
      </c>
      <c r="AC1895" s="110">
        <v>0.44030000000000002</v>
      </c>
      <c r="AD1895" s="44">
        <f t="shared" si="403"/>
        <v>0</v>
      </c>
      <c r="AE1895" s="44">
        <f t="shared" si="404"/>
        <v>0</v>
      </c>
      <c r="AF1895" s="44">
        <f t="shared" si="405"/>
        <v>0</v>
      </c>
      <c r="AG1895" s="44">
        <f t="shared" si="406"/>
        <v>38.512424580000001</v>
      </c>
      <c r="AH1895" s="44">
        <f t="shared" si="407"/>
        <v>38.512424580000001</v>
      </c>
      <c r="AI1895" s="44">
        <v>127.496111111</v>
      </c>
      <c r="AJ1895" s="111">
        <v>0.39485689132687785</v>
      </c>
      <c r="AK1895" s="2">
        <f t="shared" si="408"/>
        <v>999</v>
      </c>
    </row>
    <row r="1896" spans="1:37">
      <c r="A1896" s="2">
        <v>328</v>
      </c>
      <c r="B1896" s="2" t="s">
        <v>374</v>
      </c>
      <c r="C1896" s="2" t="s">
        <v>2</v>
      </c>
      <c r="D1896" s="2" t="s">
        <v>443</v>
      </c>
      <c r="E1896" s="2" t="s">
        <v>1100</v>
      </c>
      <c r="F1896" s="2" t="s">
        <v>361</v>
      </c>
      <c r="G1896" s="2" t="s">
        <v>718</v>
      </c>
      <c r="I1896" s="2">
        <v>154027</v>
      </c>
      <c r="J1896" s="194">
        <v>4210</v>
      </c>
      <c r="K1896" s="110">
        <v>2.3350186049666568E-2</v>
      </c>
      <c r="L1896" s="44">
        <f t="shared" si="398"/>
        <v>0</v>
      </c>
      <c r="M1896" s="44">
        <f t="shared" si="399"/>
        <v>0</v>
      </c>
      <c r="N1896" s="44">
        <f t="shared" si="400"/>
        <v>0</v>
      </c>
      <c r="O1896" s="44">
        <f t="shared" si="401"/>
        <v>21.05</v>
      </c>
      <c r="P1896" s="2">
        <v>9851017</v>
      </c>
      <c r="Q1896" s="111">
        <v>7.0409122114441898</v>
      </c>
      <c r="R1896" s="111">
        <v>0</v>
      </c>
      <c r="S1896" s="111">
        <v>0</v>
      </c>
      <c r="T1896" s="111">
        <v>0</v>
      </c>
      <c r="U1896" s="111">
        <v>1</v>
      </c>
      <c r="V1896" s="110">
        <v>2.3350186049666568E-2</v>
      </c>
      <c r="W1896" s="110">
        <v>0.49724999999999997</v>
      </c>
      <c r="X1896" s="110">
        <v>0.44030000000000002</v>
      </c>
      <c r="Y1896" s="110">
        <f t="shared" si="402"/>
        <v>0.44030000000000002</v>
      </c>
      <c r="Z1896" s="2" t="s">
        <v>532</v>
      </c>
      <c r="AA1896" s="2" t="s">
        <v>532</v>
      </c>
      <c r="AB1896" s="2" t="s">
        <v>532</v>
      </c>
      <c r="AC1896" s="110">
        <v>0.44030000000000002</v>
      </c>
      <c r="AD1896" s="44">
        <f t="shared" si="403"/>
        <v>0</v>
      </c>
      <c r="AE1896" s="44">
        <f t="shared" si="404"/>
        <v>0</v>
      </c>
      <c r="AF1896" s="44">
        <f t="shared" si="405"/>
        <v>0</v>
      </c>
      <c r="AG1896" s="44">
        <f t="shared" si="406"/>
        <v>81.190439400000017</v>
      </c>
      <c r="AH1896" s="44">
        <f t="shared" si="407"/>
        <v>81.190439400000017</v>
      </c>
      <c r="AI1896" s="44">
        <v>127.496111111</v>
      </c>
      <c r="AJ1896" s="111">
        <v>0.54401773737285475</v>
      </c>
      <c r="AK1896" s="2">
        <f t="shared" si="408"/>
        <v>2105</v>
      </c>
    </row>
    <row r="1897" spans="1:37">
      <c r="A1897" s="2">
        <v>328</v>
      </c>
      <c r="B1897" s="2" t="s">
        <v>374</v>
      </c>
      <c r="C1897" s="2" t="s">
        <v>2</v>
      </c>
      <c r="D1897" s="2" t="s">
        <v>443</v>
      </c>
      <c r="E1897" s="2" t="s">
        <v>1100</v>
      </c>
      <c r="F1897" s="2" t="s">
        <v>361</v>
      </c>
      <c r="G1897" s="2" t="s">
        <v>1069</v>
      </c>
      <c r="I1897" s="2">
        <v>154027</v>
      </c>
      <c r="J1897" s="194">
        <v>0</v>
      </c>
      <c r="K1897" s="110">
        <v>0</v>
      </c>
      <c r="L1897" s="44">
        <f t="shared" si="398"/>
        <v>0</v>
      </c>
      <c r="M1897" s="44">
        <f t="shared" si="399"/>
        <v>0</v>
      </c>
      <c r="N1897" s="44">
        <f t="shared" si="400"/>
        <v>0</v>
      </c>
      <c r="O1897" s="44">
        <f t="shared" si="401"/>
        <v>0</v>
      </c>
      <c r="P1897" s="2">
        <v>9851017</v>
      </c>
      <c r="Q1897" s="111">
        <v>0</v>
      </c>
      <c r="R1897" s="111">
        <v>0</v>
      </c>
      <c r="S1897" s="111">
        <v>0</v>
      </c>
      <c r="T1897" s="111">
        <v>0</v>
      </c>
      <c r="U1897" s="111">
        <v>1</v>
      </c>
      <c r="V1897" s="110">
        <v>0</v>
      </c>
      <c r="W1897" s="110">
        <v>0.49724999999999997</v>
      </c>
      <c r="X1897" s="110">
        <v>0.44030000000000002</v>
      </c>
      <c r="Y1897" s="110">
        <f t="shared" si="402"/>
        <v>0.44030000000000002</v>
      </c>
      <c r="Z1897" s="2" t="s">
        <v>532</v>
      </c>
      <c r="AA1897" s="2" t="s">
        <v>532</v>
      </c>
      <c r="AB1897" s="2" t="s">
        <v>532</v>
      </c>
      <c r="AC1897" s="110">
        <v>0.44030000000000002</v>
      </c>
      <c r="AD1897" s="44">
        <f t="shared" si="403"/>
        <v>0</v>
      </c>
      <c r="AE1897" s="44">
        <f t="shared" si="404"/>
        <v>0</v>
      </c>
      <c r="AF1897" s="44">
        <f t="shared" si="405"/>
        <v>0</v>
      </c>
      <c r="AG1897" s="44">
        <f t="shared" si="406"/>
        <v>0</v>
      </c>
      <c r="AH1897" s="44">
        <f t="shared" si="407"/>
        <v>0</v>
      </c>
      <c r="AI1897" s="44">
        <v>127.496111111</v>
      </c>
      <c r="AJ1897" s="111">
        <v>0</v>
      </c>
      <c r="AK1897" s="2">
        <f t="shared" si="408"/>
        <v>0</v>
      </c>
    </row>
    <row r="1898" spans="1:37">
      <c r="A1898" s="2">
        <v>318</v>
      </c>
      <c r="B1898" s="2" t="s">
        <v>366</v>
      </c>
      <c r="C1898" s="2" t="s">
        <v>1</v>
      </c>
      <c r="D1898" s="2" t="s">
        <v>448</v>
      </c>
      <c r="E1898" s="2" t="s">
        <v>1100</v>
      </c>
      <c r="F1898" s="2" t="s">
        <v>361</v>
      </c>
      <c r="G1898" s="2" t="s">
        <v>1073</v>
      </c>
      <c r="I1898" s="2">
        <v>723734</v>
      </c>
      <c r="J1898" s="194">
        <v>9332</v>
      </c>
      <c r="K1898" s="110">
        <v>1.1452998157117452E-2</v>
      </c>
      <c r="L1898" s="44">
        <f t="shared" si="398"/>
        <v>0</v>
      </c>
      <c r="M1898" s="44">
        <f t="shared" si="399"/>
        <v>0</v>
      </c>
      <c r="N1898" s="44">
        <f t="shared" si="400"/>
        <v>0</v>
      </c>
      <c r="O1898" s="44">
        <f t="shared" si="401"/>
        <v>46.66</v>
      </c>
      <c r="P1898" s="2">
        <v>65382556</v>
      </c>
      <c r="Q1898" s="111">
        <v>2.6991711272258323</v>
      </c>
      <c r="R1898" s="111">
        <v>0</v>
      </c>
      <c r="S1898" s="111">
        <v>0</v>
      </c>
      <c r="T1898" s="111">
        <v>0</v>
      </c>
      <c r="U1898" s="111">
        <v>1</v>
      </c>
      <c r="V1898" s="110">
        <v>1.1452998157117452E-2</v>
      </c>
      <c r="W1898" s="110">
        <v>0.55621874999999987</v>
      </c>
      <c r="X1898" s="110">
        <v>0.48609374999999999</v>
      </c>
      <c r="Y1898" s="110">
        <f t="shared" si="402"/>
        <v>0.48609374999999999</v>
      </c>
      <c r="Z1898" s="2" t="s">
        <v>532</v>
      </c>
      <c r="AA1898" s="2" t="s">
        <v>532</v>
      </c>
      <c r="AB1898" s="2" t="s">
        <v>532</v>
      </c>
      <c r="AC1898" s="110">
        <v>0.48609374999999999</v>
      </c>
      <c r="AD1898" s="44">
        <f t="shared" si="403"/>
        <v>0</v>
      </c>
      <c r="AE1898" s="44">
        <f t="shared" si="404"/>
        <v>0</v>
      </c>
      <c r="AF1898" s="44">
        <f t="shared" si="405"/>
        <v>0</v>
      </c>
      <c r="AG1898" s="44">
        <f t="shared" si="406"/>
        <v>198.68673712499998</v>
      </c>
      <c r="AH1898" s="44">
        <f t="shared" si="407"/>
        <v>198.68673712499998</v>
      </c>
      <c r="AI1898" s="44">
        <v>303.90305555600003</v>
      </c>
      <c r="AJ1898" s="111">
        <v>0.58070724908162852</v>
      </c>
      <c r="AK1898" s="2">
        <f t="shared" si="408"/>
        <v>4666</v>
      </c>
    </row>
    <row r="1899" spans="1:37">
      <c r="A1899" s="2">
        <v>318</v>
      </c>
      <c r="B1899" s="2" t="s">
        <v>366</v>
      </c>
      <c r="C1899" s="2" t="s">
        <v>1</v>
      </c>
      <c r="D1899" s="2" t="s">
        <v>448</v>
      </c>
      <c r="E1899" s="2" t="s">
        <v>1100</v>
      </c>
      <c r="F1899" s="2" t="s">
        <v>361</v>
      </c>
      <c r="G1899" s="2" t="s">
        <v>718</v>
      </c>
      <c r="I1899" s="2">
        <v>723734</v>
      </c>
      <c r="J1899" s="194">
        <v>11389</v>
      </c>
      <c r="K1899" s="110">
        <v>1.7177686597225992E-2</v>
      </c>
      <c r="L1899" s="44">
        <f t="shared" si="398"/>
        <v>0</v>
      </c>
      <c r="M1899" s="44">
        <f t="shared" si="399"/>
        <v>0</v>
      </c>
      <c r="N1899" s="44">
        <f t="shared" si="400"/>
        <v>0</v>
      </c>
      <c r="O1899" s="44">
        <f t="shared" si="401"/>
        <v>56.945</v>
      </c>
      <c r="P1899" s="2">
        <v>65382556</v>
      </c>
      <c r="Q1899" s="111">
        <v>4.0483299708690472</v>
      </c>
      <c r="R1899" s="111">
        <v>0</v>
      </c>
      <c r="S1899" s="111">
        <v>0</v>
      </c>
      <c r="T1899" s="111">
        <v>0</v>
      </c>
      <c r="U1899" s="111">
        <v>1</v>
      </c>
      <c r="V1899" s="110">
        <v>1.7177686597225992E-2</v>
      </c>
      <c r="W1899" s="110">
        <v>0.55621874999999987</v>
      </c>
      <c r="X1899" s="110">
        <v>0.48609374999999999</v>
      </c>
      <c r="Y1899" s="110">
        <f t="shared" si="402"/>
        <v>0.48609374999999999</v>
      </c>
      <c r="Z1899" s="2" t="s">
        <v>532</v>
      </c>
      <c r="AA1899" s="2" t="s">
        <v>532</v>
      </c>
      <c r="AB1899" s="2" t="s">
        <v>532</v>
      </c>
      <c r="AC1899" s="110">
        <v>0.48609374999999999</v>
      </c>
      <c r="AD1899" s="44">
        <f t="shared" si="403"/>
        <v>0</v>
      </c>
      <c r="AE1899" s="44">
        <f t="shared" si="404"/>
        <v>0</v>
      </c>
      <c r="AF1899" s="44">
        <f t="shared" si="405"/>
        <v>0</v>
      </c>
      <c r="AG1899" s="44">
        <f t="shared" si="406"/>
        <v>242.48213128124999</v>
      </c>
      <c r="AH1899" s="44">
        <f t="shared" si="407"/>
        <v>242.48213128124999</v>
      </c>
      <c r="AI1899" s="44">
        <v>303.90305555600003</v>
      </c>
      <c r="AJ1899" s="111">
        <v>0.87096906789095951</v>
      </c>
      <c r="AK1899" s="2">
        <f t="shared" si="408"/>
        <v>5695</v>
      </c>
    </row>
    <row r="1900" spans="1:37">
      <c r="A1900" s="2">
        <v>318</v>
      </c>
      <c r="B1900" s="2" t="s">
        <v>366</v>
      </c>
      <c r="C1900" s="2" t="s">
        <v>1</v>
      </c>
      <c r="D1900" s="2" t="s">
        <v>448</v>
      </c>
      <c r="E1900" s="2" t="s">
        <v>1100</v>
      </c>
      <c r="F1900" s="2" t="s">
        <v>361</v>
      </c>
      <c r="G1900" s="2" t="s">
        <v>1069</v>
      </c>
      <c r="I1900" s="2">
        <v>723734</v>
      </c>
      <c r="J1900" s="194">
        <v>0</v>
      </c>
      <c r="K1900" s="110">
        <v>0</v>
      </c>
      <c r="L1900" s="44">
        <f t="shared" si="398"/>
        <v>0</v>
      </c>
      <c r="M1900" s="44">
        <f t="shared" si="399"/>
        <v>0</v>
      </c>
      <c r="N1900" s="44">
        <f t="shared" si="400"/>
        <v>0</v>
      </c>
      <c r="O1900" s="44">
        <f t="shared" si="401"/>
        <v>0</v>
      </c>
      <c r="P1900" s="2">
        <v>65382556</v>
      </c>
      <c r="Q1900" s="111">
        <v>0</v>
      </c>
      <c r="R1900" s="111">
        <v>0</v>
      </c>
      <c r="S1900" s="111">
        <v>0</v>
      </c>
      <c r="T1900" s="111">
        <v>0</v>
      </c>
      <c r="U1900" s="111">
        <v>1</v>
      </c>
      <c r="V1900" s="110">
        <v>0</v>
      </c>
      <c r="W1900" s="110">
        <v>0.55621874999999987</v>
      </c>
      <c r="X1900" s="110">
        <v>0.48609374999999999</v>
      </c>
      <c r="Y1900" s="110">
        <f t="shared" si="402"/>
        <v>0.48609374999999999</v>
      </c>
      <c r="Z1900" s="2" t="s">
        <v>532</v>
      </c>
      <c r="AA1900" s="2" t="s">
        <v>532</v>
      </c>
      <c r="AB1900" s="2" t="s">
        <v>532</v>
      </c>
      <c r="AC1900" s="110">
        <v>0.48609374999999999</v>
      </c>
      <c r="AD1900" s="44">
        <f t="shared" si="403"/>
        <v>0</v>
      </c>
      <c r="AE1900" s="44">
        <f t="shared" si="404"/>
        <v>0</v>
      </c>
      <c r="AF1900" s="44">
        <f t="shared" si="405"/>
        <v>0</v>
      </c>
      <c r="AG1900" s="44">
        <f t="shared" si="406"/>
        <v>0</v>
      </c>
      <c r="AH1900" s="44">
        <f t="shared" si="407"/>
        <v>0</v>
      </c>
      <c r="AI1900" s="44">
        <v>303.90305555600003</v>
      </c>
      <c r="AJ1900" s="111">
        <v>0</v>
      </c>
      <c r="AK1900" s="2">
        <f t="shared" si="408"/>
        <v>0</v>
      </c>
    </row>
  </sheetData>
  <autoFilter ref="A6:AK1900">
    <sortState ref="A7:AK1900">
      <sortCondition ref="H6:H1900"/>
    </sortState>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S348"/>
  <sheetViews>
    <sheetView zoomScaleNormal="100" workbookViewId="0">
      <pane xSplit="5" ySplit="7" topLeftCell="F227" activePane="bottomRight" state="frozen"/>
      <selection pane="topRight" activeCell="F1" sqref="F1"/>
      <selection pane="bottomLeft" activeCell="A6" sqref="A6"/>
      <selection pane="bottomRight" activeCell="M234" sqref="M234:N249"/>
    </sheetView>
  </sheetViews>
  <sheetFormatPr defaultRowHeight="15"/>
  <cols>
    <col min="4" max="4" width="17.85546875" customWidth="1"/>
    <col min="5" max="5" width="17.42578125" customWidth="1"/>
    <col min="6" max="6" width="16.42578125" customWidth="1"/>
    <col min="7" max="7" width="20.7109375" customWidth="1"/>
    <col min="8" max="8" width="25.5703125" customWidth="1"/>
    <col min="17" max="18" width="9.5703125" bestFit="1" customWidth="1"/>
  </cols>
  <sheetData>
    <row r="2" spans="1:19">
      <c r="B2" t="s">
        <v>925</v>
      </c>
    </row>
    <row r="3" spans="1:19">
      <c r="B3" t="s">
        <v>923</v>
      </c>
    </row>
    <row r="4" spans="1:19">
      <c r="B4" t="s">
        <v>924</v>
      </c>
    </row>
    <row r="5" spans="1:19">
      <c r="B5" t="s">
        <v>390</v>
      </c>
    </row>
    <row r="6" spans="1:19">
      <c r="I6" t="s">
        <v>389</v>
      </c>
    </row>
    <row r="7" spans="1:19">
      <c r="A7" t="s">
        <v>551</v>
      </c>
      <c r="B7" t="s">
        <v>50</v>
      </c>
      <c r="C7" t="s">
        <v>51</v>
      </c>
      <c r="D7" t="s">
        <v>39</v>
      </c>
      <c r="E7" t="s">
        <v>531</v>
      </c>
      <c r="F7" t="s">
        <v>52</v>
      </c>
      <c r="G7" t="s">
        <v>53</v>
      </c>
      <c r="H7" t="s">
        <v>530</v>
      </c>
      <c r="I7" t="s">
        <v>54</v>
      </c>
      <c r="J7" t="s">
        <v>55</v>
      </c>
      <c r="K7" t="s">
        <v>56</v>
      </c>
      <c r="L7" t="s">
        <v>57</v>
      </c>
      <c r="M7" t="s">
        <v>58</v>
      </c>
      <c r="N7" t="s">
        <v>59</v>
      </c>
      <c r="O7" t="s">
        <v>60</v>
      </c>
      <c r="P7" t="s">
        <v>61</v>
      </c>
      <c r="Q7" t="s">
        <v>62</v>
      </c>
      <c r="R7" t="s">
        <v>63</v>
      </c>
      <c r="S7" t="s">
        <v>722</v>
      </c>
    </row>
    <row r="8" spans="1:19">
      <c r="A8" t="s">
        <v>551</v>
      </c>
      <c r="B8" t="s">
        <v>361</v>
      </c>
      <c r="C8" t="s">
        <v>370</v>
      </c>
      <c r="D8" t="s">
        <v>26</v>
      </c>
      <c r="E8" t="s">
        <v>410</v>
      </c>
      <c r="F8" s="6">
        <f>AVERAGE(I8:M8)</f>
        <v>0.48290624999999993</v>
      </c>
      <c r="G8" s="6">
        <f>AVERAGE(N8:R8)</f>
        <v>0.45421875</v>
      </c>
      <c r="H8" s="6">
        <v>0.46856249999999988</v>
      </c>
      <c r="I8" s="7">
        <v>0.49831249999999994</v>
      </c>
      <c r="J8" s="7">
        <v>0.4898125000000001</v>
      </c>
      <c r="K8" s="7">
        <v>0.48131249999999975</v>
      </c>
      <c r="L8" s="7">
        <v>0.47281250000000036</v>
      </c>
      <c r="M8" s="7">
        <v>0.47228124999999971</v>
      </c>
      <c r="N8" s="7">
        <v>0.46626041666666646</v>
      </c>
      <c r="O8" s="7">
        <v>0.4602395833333332</v>
      </c>
      <c r="P8" s="7">
        <v>0.45421875</v>
      </c>
      <c r="Q8" s="7">
        <v>0.44819791666666675</v>
      </c>
      <c r="R8" s="7">
        <v>0.4421770833333335</v>
      </c>
      <c r="S8" s="6" t="s">
        <v>532</v>
      </c>
    </row>
    <row r="9" spans="1:19">
      <c r="A9" t="s">
        <v>551</v>
      </c>
      <c r="B9" t="s">
        <v>361</v>
      </c>
      <c r="C9" t="s">
        <v>386</v>
      </c>
      <c r="D9" t="s">
        <v>25</v>
      </c>
      <c r="E9" t="s">
        <v>411</v>
      </c>
      <c r="F9" s="6">
        <f t="shared" ref="F9:F72" si="0">AVERAGE(I9:M9)</f>
        <v>0.34988125000000003</v>
      </c>
      <c r="G9" s="6">
        <f t="shared" ref="G9:G72" si="1">AVERAGE(N9:R9)</f>
        <v>0.32406249999999998</v>
      </c>
      <c r="H9" s="6">
        <v>0.33697187500000003</v>
      </c>
      <c r="I9" s="6">
        <v>0.36124999999999996</v>
      </c>
      <c r="J9" s="6">
        <v>0.35168750000000021</v>
      </c>
      <c r="K9" s="6">
        <v>0.34690624999999997</v>
      </c>
      <c r="L9" s="6">
        <v>0.34478124999999993</v>
      </c>
      <c r="M9" s="6">
        <v>0.34478124999999993</v>
      </c>
      <c r="N9" s="6">
        <v>0.33787499999999993</v>
      </c>
      <c r="O9" s="6">
        <v>0.33096874999999992</v>
      </c>
      <c r="P9" s="6">
        <v>0.32406249999999998</v>
      </c>
      <c r="Q9" s="6">
        <v>0.31715624999999997</v>
      </c>
      <c r="R9" s="6">
        <v>0.31024999999999997</v>
      </c>
      <c r="S9" s="6" t="s">
        <v>532</v>
      </c>
    </row>
    <row r="10" spans="1:19">
      <c r="A10" t="s">
        <v>551</v>
      </c>
      <c r="B10" t="s">
        <v>361</v>
      </c>
      <c r="C10" t="s">
        <v>381</v>
      </c>
      <c r="D10" t="s">
        <v>24</v>
      </c>
      <c r="E10" t="s">
        <v>431</v>
      </c>
      <c r="F10" s="6">
        <f t="shared" si="0"/>
        <v>0.26360624999999999</v>
      </c>
      <c r="G10" s="6">
        <f t="shared" si="1"/>
        <v>0.21940625000000002</v>
      </c>
      <c r="H10" s="6">
        <v>0.24393753063725487</v>
      </c>
      <c r="I10" s="6">
        <v>0.28846875</v>
      </c>
      <c r="J10" s="6">
        <v>0.27253125</v>
      </c>
      <c r="K10" s="6">
        <v>0.26296875000000003</v>
      </c>
      <c r="L10" s="6">
        <v>0.24703124999999995</v>
      </c>
      <c r="M10" s="6">
        <v>0.24703124999999995</v>
      </c>
      <c r="N10" s="6">
        <v>0.23782291666666663</v>
      </c>
      <c r="O10" s="6">
        <v>0.22861458333333332</v>
      </c>
      <c r="P10" s="6">
        <v>0.21940625000000002</v>
      </c>
      <c r="Q10" s="6">
        <v>0.21019791666666671</v>
      </c>
      <c r="R10" s="6">
        <v>0.20098958333333339</v>
      </c>
      <c r="S10" s="6" t="s">
        <v>532</v>
      </c>
    </row>
    <row r="11" spans="1:19">
      <c r="A11" t="s">
        <v>551</v>
      </c>
      <c r="B11" t="s">
        <v>361</v>
      </c>
      <c r="C11" t="s">
        <v>388</v>
      </c>
      <c r="D11" t="s">
        <v>23</v>
      </c>
      <c r="E11" t="s">
        <v>412</v>
      </c>
      <c r="F11" s="6">
        <f t="shared" si="0"/>
        <v>0.23035</v>
      </c>
      <c r="G11" s="6">
        <f t="shared" si="1"/>
        <v>0.18487499999999998</v>
      </c>
      <c r="H11" s="6">
        <v>0.23116518135928391</v>
      </c>
      <c r="I11" s="6">
        <v>0.25393749999999998</v>
      </c>
      <c r="J11" s="6">
        <v>0.2411875</v>
      </c>
      <c r="K11" s="6">
        <v>0.22365625</v>
      </c>
      <c r="L11" s="6">
        <v>0.22365625</v>
      </c>
      <c r="M11" s="6">
        <v>0.20931250000000012</v>
      </c>
      <c r="N11" s="6">
        <v>0.20116666666666674</v>
      </c>
      <c r="O11" s="6">
        <v>0.19302083333333336</v>
      </c>
      <c r="P11" s="6">
        <v>0.18487499999999998</v>
      </c>
      <c r="Q11" s="6">
        <v>0.1767291666666666</v>
      </c>
      <c r="R11" s="6">
        <v>0.16858333333333322</v>
      </c>
      <c r="S11" s="6" t="s">
        <v>532</v>
      </c>
    </row>
    <row r="12" spans="1:19">
      <c r="A12" t="s">
        <v>551</v>
      </c>
      <c r="B12" t="s">
        <v>361</v>
      </c>
      <c r="C12" t="s">
        <v>373</v>
      </c>
      <c r="D12" t="s">
        <v>21</v>
      </c>
      <c r="E12" t="s">
        <v>415</v>
      </c>
      <c r="F12" s="6">
        <f t="shared" si="0"/>
        <v>0.49193749999999997</v>
      </c>
      <c r="G12" s="6">
        <f t="shared" si="1"/>
        <v>0.44943750000000016</v>
      </c>
      <c r="H12" s="6">
        <v>0.47068750000000009</v>
      </c>
      <c r="I12" s="6">
        <v>0.52540624999999996</v>
      </c>
      <c r="J12" s="6">
        <v>0.5062812499999999</v>
      </c>
      <c r="K12" s="6">
        <v>0.48396874999999984</v>
      </c>
      <c r="L12" s="6">
        <v>0.47759374999999982</v>
      </c>
      <c r="M12" s="6">
        <v>0.46643750000000012</v>
      </c>
      <c r="N12" s="6">
        <v>0.46077083333333346</v>
      </c>
      <c r="O12" s="6">
        <v>0.45510416666666681</v>
      </c>
      <c r="P12" s="6">
        <v>0.4494375000000001</v>
      </c>
      <c r="Q12" s="6">
        <v>0.44377083333333345</v>
      </c>
      <c r="R12" s="6">
        <v>0.43810416666666679</v>
      </c>
      <c r="S12" s="6" t="s">
        <v>532</v>
      </c>
    </row>
    <row r="13" spans="1:19">
      <c r="A13" t="s">
        <v>551</v>
      </c>
      <c r="B13" t="s">
        <v>361</v>
      </c>
      <c r="C13" t="s">
        <v>379</v>
      </c>
      <c r="D13" t="s">
        <v>20</v>
      </c>
      <c r="E13" t="s">
        <v>416</v>
      </c>
      <c r="F13" s="6">
        <f t="shared" si="0"/>
        <v>0.47206875000000004</v>
      </c>
      <c r="G13" s="6">
        <f t="shared" si="1"/>
        <v>0.44306250000000019</v>
      </c>
      <c r="H13" s="6">
        <v>0.45756562500000014</v>
      </c>
      <c r="I13" s="6">
        <v>0.48715624999999996</v>
      </c>
      <c r="J13" s="6">
        <v>0.48078124999999994</v>
      </c>
      <c r="K13" s="6">
        <v>0.47121874999999985</v>
      </c>
      <c r="L13" s="6">
        <v>0.46059375000000025</v>
      </c>
      <c r="M13" s="6">
        <v>0.46059375000000025</v>
      </c>
      <c r="N13" s="6">
        <v>0.45475000000000021</v>
      </c>
      <c r="O13" s="6">
        <v>0.44890625000000017</v>
      </c>
      <c r="P13" s="6">
        <v>0.44306250000000019</v>
      </c>
      <c r="Q13" s="6">
        <v>0.43721875000000016</v>
      </c>
      <c r="R13" s="6">
        <v>0.43137500000000012</v>
      </c>
      <c r="S13" s="6" t="s">
        <v>532</v>
      </c>
    </row>
    <row r="14" spans="1:19">
      <c r="A14" t="s">
        <v>551</v>
      </c>
      <c r="B14" t="s">
        <v>361</v>
      </c>
      <c r="C14" t="s">
        <v>375</v>
      </c>
      <c r="D14" t="s">
        <v>19</v>
      </c>
      <c r="E14" t="s">
        <v>419</v>
      </c>
      <c r="F14" s="6">
        <f t="shared" si="0"/>
        <v>0.46930624999999981</v>
      </c>
      <c r="G14" s="6">
        <f t="shared" si="1"/>
        <v>0.43934375000000003</v>
      </c>
      <c r="H14" s="6">
        <v>0.45432499999999987</v>
      </c>
      <c r="I14" s="6">
        <v>0.48874999999999996</v>
      </c>
      <c r="J14" s="6">
        <v>0.4770625</v>
      </c>
      <c r="K14" s="6">
        <v>0.47015624999999994</v>
      </c>
      <c r="L14" s="6">
        <v>0.45528124999999969</v>
      </c>
      <c r="M14" s="6">
        <v>0.45528124999999969</v>
      </c>
      <c r="N14" s="6">
        <v>0.44996874999999981</v>
      </c>
      <c r="O14" s="6">
        <v>0.44465624999999992</v>
      </c>
      <c r="P14" s="6">
        <v>0.43934374999999998</v>
      </c>
      <c r="Q14" s="6">
        <v>0.43403125000000009</v>
      </c>
      <c r="R14" s="6">
        <v>0.4287187500000002</v>
      </c>
      <c r="S14" s="6" t="s">
        <v>532</v>
      </c>
    </row>
    <row r="15" spans="1:19">
      <c r="A15" t="s">
        <v>551</v>
      </c>
      <c r="B15" t="s">
        <v>361</v>
      </c>
      <c r="C15" t="s">
        <v>369</v>
      </c>
      <c r="D15" t="s">
        <v>18</v>
      </c>
      <c r="E15" t="s">
        <v>420</v>
      </c>
      <c r="F15" s="6">
        <f t="shared" si="0"/>
        <v>0.45475000000000004</v>
      </c>
      <c r="G15" s="6">
        <f t="shared" si="1"/>
        <v>0.38037499999999996</v>
      </c>
      <c r="H15" s="6">
        <v>0.4175625</v>
      </c>
      <c r="I15" s="6">
        <v>0.482375</v>
      </c>
      <c r="J15" s="6">
        <v>0.46325000000000011</v>
      </c>
      <c r="K15" s="6">
        <v>0.46006249999999987</v>
      </c>
      <c r="L15" s="6">
        <v>0.44306249999999986</v>
      </c>
      <c r="M15" s="6">
        <v>0.42500000000000016</v>
      </c>
      <c r="N15" s="6">
        <v>0.41012500000000007</v>
      </c>
      <c r="O15" s="6">
        <v>0.39524999999999999</v>
      </c>
      <c r="P15" s="6">
        <v>0.38037499999999991</v>
      </c>
      <c r="Q15" s="6">
        <v>0.36549999999999983</v>
      </c>
      <c r="R15" s="6">
        <v>0.35062499999999974</v>
      </c>
      <c r="S15" s="6" t="s">
        <v>532</v>
      </c>
    </row>
    <row r="16" spans="1:19">
      <c r="A16" t="s">
        <v>551</v>
      </c>
      <c r="B16" t="s">
        <v>361</v>
      </c>
      <c r="C16" t="s">
        <v>372</v>
      </c>
      <c r="D16" t="s">
        <v>17</v>
      </c>
      <c r="E16" t="s">
        <v>414</v>
      </c>
      <c r="F16" s="6">
        <f t="shared" si="0"/>
        <v>0.45708749999999998</v>
      </c>
      <c r="G16" s="6">
        <f t="shared" si="1"/>
        <v>0.41649999999999998</v>
      </c>
      <c r="H16" s="6">
        <v>0.43679374999999998</v>
      </c>
      <c r="I16" s="6">
        <v>0.50787499999999997</v>
      </c>
      <c r="J16" s="6">
        <v>0.47599999999999976</v>
      </c>
      <c r="K16" s="6">
        <v>0.44093750000000048</v>
      </c>
      <c r="L16" s="6">
        <v>0.43031249999999988</v>
      </c>
      <c r="M16" s="6">
        <v>0.43031249999999988</v>
      </c>
      <c r="N16" s="6">
        <v>0.42570833333333324</v>
      </c>
      <c r="O16" s="6">
        <v>0.42110416666666661</v>
      </c>
      <c r="P16" s="6">
        <v>0.41649999999999998</v>
      </c>
      <c r="Q16" s="6">
        <v>0.41189583333333335</v>
      </c>
      <c r="R16" s="6">
        <v>0.40729166666666672</v>
      </c>
      <c r="S16" s="6" t="s">
        <v>532</v>
      </c>
    </row>
    <row r="17" spans="1:19">
      <c r="A17" t="s">
        <v>551</v>
      </c>
      <c r="B17" t="s">
        <v>361</v>
      </c>
      <c r="C17" t="s">
        <v>384</v>
      </c>
      <c r="D17" t="s">
        <v>16</v>
      </c>
      <c r="E17" t="s">
        <v>417</v>
      </c>
      <c r="F17" s="6">
        <f t="shared" si="0"/>
        <v>0.35009374999999998</v>
      </c>
      <c r="G17" s="6">
        <f t="shared" si="1"/>
        <v>0.23853125000000008</v>
      </c>
      <c r="H17" s="6">
        <v>0.29836798146120153</v>
      </c>
      <c r="I17" s="6">
        <v>0.42287499999999995</v>
      </c>
      <c r="J17" s="6">
        <v>0.37931249999999989</v>
      </c>
      <c r="K17" s="6">
        <v>0.33893750000000006</v>
      </c>
      <c r="L17" s="6">
        <v>0.32087499999999997</v>
      </c>
      <c r="M17" s="6">
        <v>0.28846875000000011</v>
      </c>
      <c r="N17" s="6">
        <v>0.2718229166666668</v>
      </c>
      <c r="O17" s="6">
        <v>0.25517708333333344</v>
      </c>
      <c r="P17" s="6">
        <v>0.23853125000000011</v>
      </c>
      <c r="Q17" s="6">
        <v>0.22188541666666678</v>
      </c>
      <c r="R17" s="6">
        <v>0.20523958333333345</v>
      </c>
      <c r="S17" s="6" t="s">
        <v>532</v>
      </c>
    </row>
    <row r="18" spans="1:19">
      <c r="A18" t="s">
        <v>551</v>
      </c>
      <c r="B18" t="s">
        <v>361</v>
      </c>
      <c r="C18" t="s">
        <v>367</v>
      </c>
      <c r="D18" t="s">
        <v>14</v>
      </c>
      <c r="E18" t="s">
        <v>433</v>
      </c>
      <c r="F18" s="6">
        <f t="shared" si="0"/>
        <v>0.54346874999999994</v>
      </c>
      <c r="G18" s="6">
        <f t="shared" si="1"/>
        <v>0.5105312500000001</v>
      </c>
      <c r="H18" s="6">
        <v>0.52700000000000002</v>
      </c>
      <c r="I18" s="6">
        <v>0.55781249999999993</v>
      </c>
      <c r="J18" s="6">
        <v>0.55143750000000025</v>
      </c>
      <c r="K18" s="6">
        <v>0.54665624999999984</v>
      </c>
      <c r="L18" s="6">
        <v>0.53284374999999984</v>
      </c>
      <c r="M18" s="6">
        <v>0.52859375000000008</v>
      </c>
      <c r="N18" s="6">
        <v>0.52257291666666672</v>
      </c>
      <c r="O18" s="6">
        <v>0.51655208333333336</v>
      </c>
      <c r="P18" s="6">
        <v>0.5105312500000001</v>
      </c>
      <c r="Q18" s="6">
        <v>0.50451041666666674</v>
      </c>
      <c r="R18" s="6">
        <v>0.49848958333333343</v>
      </c>
      <c r="S18" s="6" t="s">
        <v>532</v>
      </c>
    </row>
    <row r="19" spans="1:19">
      <c r="A19" t="s">
        <v>551</v>
      </c>
      <c r="B19" t="s">
        <v>361</v>
      </c>
      <c r="C19" t="s">
        <v>380</v>
      </c>
      <c r="D19" t="s">
        <v>13</v>
      </c>
      <c r="E19" t="s">
        <v>435</v>
      </c>
      <c r="F19" s="6">
        <f t="shared" si="0"/>
        <v>0.29112499999999997</v>
      </c>
      <c r="G19" s="6">
        <f t="shared" si="1"/>
        <v>0.21249999999999999</v>
      </c>
      <c r="H19" s="6">
        <v>0.26702111178614824</v>
      </c>
      <c r="I19" s="6">
        <v>0.34</v>
      </c>
      <c r="J19" s="6">
        <v>0.3070624999999999</v>
      </c>
      <c r="K19" s="6">
        <v>0.28846874999999988</v>
      </c>
      <c r="L19" s="6">
        <v>0.26084375000000021</v>
      </c>
      <c r="M19" s="6">
        <v>0.25925000000000004</v>
      </c>
      <c r="N19" s="6">
        <v>0.2436666666666667</v>
      </c>
      <c r="O19" s="6">
        <v>0.22808333333333336</v>
      </c>
      <c r="P19" s="6">
        <v>0.21249999999999999</v>
      </c>
      <c r="Q19" s="6">
        <v>0.19691666666666666</v>
      </c>
      <c r="R19" s="6">
        <v>0.18133333333333332</v>
      </c>
      <c r="S19" s="6" t="s">
        <v>532</v>
      </c>
    </row>
    <row r="20" spans="1:19">
      <c r="A20" t="s">
        <v>551</v>
      </c>
      <c r="B20" t="s">
        <v>361</v>
      </c>
      <c r="C20" t="s">
        <v>363</v>
      </c>
      <c r="D20" t="s">
        <v>13</v>
      </c>
      <c r="E20" t="s">
        <v>435</v>
      </c>
      <c r="F20" s="6">
        <f t="shared" si="0"/>
        <v>0.17106249999999998</v>
      </c>
      <c r="G20" s="6">
        <f t="shared" si="1"/>
        <v>0.11475000000000002</v>
      </c>
      <c r="H20" s="6">
        <v>0.22500000000000001</v>
      </c>
      <c r="I20" s="6">
        <v>0.20453125</v>
      </c>
      <c r="J20" s="6">
        <v>0.17796874999999998</v>
      </c>
      <c r="K20" s="6">
        <v>0.16893750000000007</v>
      </c>
      <c r="L20" s="6">
        <v>0.15406249999999996</v>
      </c>
      <c r="M20" s="6">
        <v>0.1498124999999999</v>
      </c>
      <c r="N20" s="6">
        <v>0.13812499999999994</v>
      </c>
      <c r="O20" s="6">
        <v>0.12643749999999998</v>
      </c>
      <c r="P20" s="6">
        <v>0.11475</v>
      </c>
      <c r="Q20" s="6">
        <v>0.10306250000000004</v>
      </c>
      <c r="R20" s="6">
        <v>9.1375000000000081E-2</v>
      </c>
      <c r="S20" s="6" t="s">
        <v>532</v>
      </c>
    </row>
    <row r="21" spans="1:19">
      <c r="A21" t="s">
        <v>551</v>
      </c>
      <c r="B21" t="s">
        <v>361</v>
      </c>
      <c r="C21" t="s">
        <v>378</v>
      </c>
      <c r="D21" t="s">
        <v>12</v>
      </c>
      <c r="E21" t="s">
        <v>437</v>
      </c>
      <c r="F21" s="6">
        <f t="shared" si="0"/>
        <v>0.47812500000000002</v>
      </c>
      <c r="G21" s="6">
        <f t="shared" si="1"/>
        <v>0.45050000000000007</v>
      </c>
      <c r="H21" s="6">
        <v>0.46431250000000002</v>
      </c>
      <c r="I21" s="6">
        <v>0.4876875</v>
      </c>
      <c r="J21" s="6">
        <v>0.48343749999999985</v>
      </c>
      <c r="K21" s="6">
        <v>0.48078125000000005</v>
      </c>
      <c r="L21" s="6">
        <v>0.4712187500000003</v>
      </c>
      <c r="M21" s="6">
        <v>0.46749999999999986</v>
      </c>
      <c r="N21" s="6">
        <v>0.46183333333333326</v>
      </c>
      <c r="O21" s="6">
        <v>0.45616666666666666</v>
      </c>
      <c r="P21" s="6">
        <v>0.45050000000000001</v>
      </c>
      <c r="Q21" s="6">
        <v>0.44483333333333341</v>
      </c>
      <c r="R21" s="6">
        <v>0.43916666666666682</v>
      </c>
      <c r="S21" s="6" t="s">
        <v>532</v>
      </c>
    </row>
    <row r="22" spans="1:19">
      <c r="A22" t="s">
        <v>551</v>
      </c>
      <c r="B22" t="s">
        <v>361</v>
      </c>
      <c r="C22" t="s">
        <v>377</v>
      </c>
      <c r="D22" t="s">
        <v>11</v>
      </c>
      <c r="E22" t="s">
        <v>436</v>
      </c>
      <c r="F22" s="6">
        <f t="shared" si="0"/>
        <v>0.46176250000000002</v>
      </c>
      <c r="G22" s="6">
        <f t="shared" si="1"/>
        <v>0.45209374999999996</v>
      </c>
      <c r="H22" s="6">
        <v>0.45692812500000002</v>
      </c>
      <c r="I22" s="6">
        <v>0.46696874999999993</v>
      </c>
      <c r="J22" s="6">
        <v>0.46484375</v>
      </c>
      <c r="K22" s="6">
        <v>0.46112500000000006</v>
      </c>
      <c r="L22" s="6">
        <v>0.45793750000000011</v>
      </c>
      <c r="M22" s="6">
        <v>0.45793750000000011</v>
      </c>
      <c r="N22" s="6">
        <v>0.45598958333333339</v>
      </c>
      <c r="O22" s="6">
        <v>0.45404166666666668</v>
      </c>
      <c r="P22" s="6">
        <v>0.45209374999999991</v>
      </c>
      <c r="Q22" s="6">
        <v>0.45014583333333319</v>
      </c>
      <c r="R22" s="6">
        <v>0.44819791666666647</v>
      </c>
      <c r="S22" s="6" t="s">
        <v>532</v>
      </c>
    </row>
    <row r="23" spans="1:19">
      <c r="A23" t="s">
        <v>551</v>
      </c>
      <c r="B23" t="s">
        <v>361</v>
      </c>
      <c r="C23" t="s">
        <v>385</v>
      </c>
      <c r="D23" t="s">
        <v>10</v>
      </c>
      <c r="E23" t="s">
        <v>438</v>
      </c>
      <c r="F23" s="6">
        <f t="shared" si="0"/>
        <v>0.29973125000000012</v>
      </c>
      <c r="G23" s="6">
        <f t="shared" si="1"/>
        <v>0.29431250000000003</v>
      </c>
      <c r="H23" s="6">
        <v>0.2970218750000001</v>
      </c>
      <c r="I23" s="6">
        <v>0.30599999999999999</v>
      </c>
      <c r="J23" s="6">
        <v>0.30493750000000003</v>
      </c>
      <c r="K23" s="6">
        <v>0.29590625000000015</v>
      </c>
      <c r="L23" s="6">
        <v>0.29590625000000015</v>
      </c>
      <c r="M23" s="6">
        <v>0.29590625000000015</v>
      </c>
      <c r="N23" s="6">
        <v>0.29537500000000011</v>
      </c>
      <c r="O23" s="6">
        <v>0.29484375000000007</v>
      </c>
      <c r="P23" s="6">
        <v>0.29431249999999998</v>
      </c>
      <c r="Q23" s="6">
        <v>0.29378124999999994</v>
      </c>
      <c r="R23" s="6">
        <v>0.2932499999999999</v>
      </c>
      <c r="S23" s="6" t="s">
        <v>532</v>
      </c>
    </row>
    <row r="24" spans="1:19">
      <c r="A24" t="s">
        <v>551</v>
      </c>
      <c r="B24" t="s">
        <v>361</v>
      </c>
      <c r="C24" t="s">
        <v>371</v>
      </c>
      <c r="D24" t="s">
        <v>9</v>
      </c>
      <c r="E24" t="s">
        <v>439</v>
      </c>
      <c r="F24" s="6">
        <f t="shared" si="0"/>
        <v>0.48290624999999993</v>
      </c>
      <c r="G24" s="6">
        <f t="shared" si="1"/>
        <v>0.45421875</v>
      </c>
      <c r="H24" s="6">
        <v>0.46856249999999988</v>
      </c>
      <c r="I24" s="6">
        <v>0.49831249999999994</v>
      </c>
      <c r="J24" s="6">
        <v>0.4898125000000001</v>
      </c>
      <c r="K24" s="6">
        <v>0.48131249999999975</v>
      </c>
      <c r="L24" s="6">
        <v>0.47281250000000036</v>
      </c>
      <c r="M24" s="6">
        <v>0.47228124999999971</v>
      </c>
      <c r="N24" s="6">
        <v>0.46626041666666646</v>
      </c>
      <c r="O24" s="6">
        <v>0.4602395833333332</v>
      </c>
      <c r="P24" s="6">
        <v>0.45421875</v>
      </c>
      <c r="Q24" s="6">
        <v>0.44819791666666675</v>
      </c>
      <c r="R24" s="6">
        <v>0.4421770833333335</v>
      </c>
      <c r="S24" s="6" t="s">
        <v>532</v>
      </c>
    </row>
    <row r="25" spans="1:19">
      <c r="A25" t="s">
        <v>551</v>
      </c>
      <c r="B25" t="s">
        <v>361</v>
      </c>
      <c r="C25" t="s">
        <v>376</v>
      </c>
      <c r="D25" t="s">
        <v>8</v>
      </c>
      <c r="E25" t="s">
        <v>440</v>
      </c>
      <c r="F25" s="6">
        <f t="shared" si="0"/>
        <v>0.46909374999999998</v>
      </c>
      <c r="G25" s="6">
        <f t="shared" si="1"/>
        <v>0.43403124999999998</v>
      </c>
      <c r="H25" s="6">
        <v>0.45156249999999998</v>
      </c>
      <c r="I25" s="6">
        <v>0.48131249999999992</v>
      </c>
      <c r="J25" s="6">
        <v>0.47281250000000008</v>
      </c>
      <c r="K25" s="6">
        <v>0.47068750000000015</v>
      </c>
      <c r="L25" s="6">
        <v>0.4685624999999996</v>
      </c>
      <c r="M25" s="6">
        <v>0.45209375000000007</v>
      </c>
      <c r="N25" s="6">
        <v>0.44607291666666671</v>
      </c>
      <c r="O25" s="6">
        <v>0.44005208333333334</v>
      </c>
      <c r="P25" s="6">
        <v>0.43403124999999998</v>
      </c>
      <c r="Q25" s="6">
        <v>0.42801041666666662</v>
      </c>
      <c r="R25" s="6">
        <v>0.42198958333333325</v>
      </c>
      <c r="S25" s="6" t="s">
        <v>532</v>
      </c>
    </row>
    <row r="26" spans="1:19">
      <c r="A26" t="s">
        <v>551</v>
      </c>
      <c r="B26" t="s">
        <v>361</v>
      </c>
      <c r="C26" t="s">
        <v>364</v>
      </c>
      <c r="D26" t="s">
        <v>7</v>
      </c>
      <c r="E26" t="s">
        <v>441</v>
      </c>
      <c r="F26" s="6">
        <f t="shared" si="0"/>
        <v>0.36390624999999999</v>
      </c>
      <c r="G26" s="6">
        <f t="shared" si="1"/>
        <v>0.31503124999999993</v>
      </c>
      <c r="H26" s="6">
        <v>0.33946874999999999</v>
      </c>
      <c r="I26" s="6">
        <v>0.38621874999999994</v>
      </c>
      <c r="J26" s="6">
        <v>0.37559375000000006</v>
      </c>
      <c r="K26" s="6">
        <v>0.35859374999999977</v>
      </c>
      <c r="L26" s="6">
        <v>0.35859374999999999</v>
      </c>
      <c r="M26" s="6">
        <v>0.34053125000000012</v>
      </c>
      <c r="N26" s="6">
        <v>0.33203125000000006</v>
      </c>
      <c r="O26" s="6">
        <v>0.32353124999999999</v>
      </c>
      <c r="P26" s="6">
        <v>0.31503124999999998</v>
      </c>
      <c r="Q26" s="6">
        <v>0.30653124999999992</v>
      </c>
      <c r="R26" s="6">
        <v>0.29803124999999986</v>
      </c>
      <c r="S26" s="6" t="s">
        <v>532</v>
      </c>
    </row>
    <row r="27" spans="1:19">
      <c r="A27" t="s">
        <v>551</v>
      </c>
      <c r="B27" t="s">
        <v>361</v>
      </c>
      <c r="C27" t="s">
        <v>387</v>
      </c>
      <c r="D27" t="s">
        <v>6</v>
      </c>
      <c r="E27" t="s">
        <v>442</v>
      </c>
      <c r="F27" s="6">
        <f t="shared" si="0"/>
        <v>0.37453124999999998</v>
      </c>
      <c r="G27" s="6">
        <f t="shared" si="1"/>
        <v>0.33946875000000004</v>
      </c>
      <c r="H27" s="6">
        <v>0.35699999999999998</v>
      </c>
      <c r="I27" s="6">
        <v>0.38674999999999998</v>
      </c>
      <c r="J27" s="6">
        <v>0.38462499999999994</v>
      </c>
      <c r="K27" s="6">
        <v>0.37612500000000021</v>
      </c>
      <c r="L27" s="6">
        <v>0.36549999999999971</v>
      </c>
      <c r="M27" s="6">
        <v>0.35965625000000012</v>
      </c>
      <c r="N27" s="6">
        <v>0.35292708333333345</v>
      </c>
      <c r="O27" s="6">
        <v>0.34619791666666677</v>
      </c>
      <c r="P27" s="6">
        <v>0.33946875000000004</v>
      </c>
      <c r="Q27" s="6">
        <v>0.33273958333333337</v>
      </c>
      <c r="R27" s="6">
        <v>0.32601041666666669</v>
      </c>
      <c r="S27" s="6" t="s">
        <v>532</v>
      </c>
    </row>
    <row r="28" spans="1:19">
      <c r="A28" t="s">
        <v>551</v>
      </c>
      <c r="B28" t="s">
        <v>361</v>
      </c>
      <c r="C28" t="s">
        <v>362</v>
      </c>
      <c r="D28" t="s">
        <v>3</v>
      </c>
      <c r="E28" t="s">
        <v>418</v>
      </c>
      <c r="F28" s="6">
        <f t="shared" si="0"/>
        <v>0.38090624999999995</v>
      </c>
      <c r="G28" s="6">
        <f t="shared" si="1"/>
        <v>0.17796874999999998</v>
      </c>
      <c r="H28" s="6">
        <v>0.34011382083572345</v>
      </c>
      <c r="I28" s="6">
        <v>0.46378125000000003</v>
      </c>
      <c r="J28" s="6">
        <v>0.41171874999999997</v>
      </c>
      <c r="K28" s="6">
        <v>0.37559375</v>
      </c>
      <c r="L28" s="6">
        <v>0.34690625000000014</v>
      </c>
      <c r="M28" s="6">
        <v>0.30653124999999976</v>
      </c>
      <c r="N28" s="6">
        <v>0.26367708333333317</v>
      </c>
      <c r="O28" s="6">
        <v>0.22082291666666659</v>
      </c>
      <c r="P28" s="6">
        <v>0.17796874999999998</v>
      </c>
      <c r="Q28" s="6">
        <v>0.1351145833333334</v>
      </c>
      <c r="R28" s="6">
        <v>9.2260416666666817E-2</v>
      </c>
      <c r="S28" s="6" t="s">
        <v>532</v>
      </c>
    </row>
    <row r="29" spans="1:19">
      <c r="A29" t="s">
        <v>551</v>
      </c>
      <c r="B29" t="s">
        <v>361</v>
      </c>
      <c r="C29" t="s">
        <v>365</v>
      </c>
      <c r="D29" t="s">
        <v>3</v>
      </c>
      <c r="E29" t="s">
        <v>418</v>
      </c>
      <c r="F29" s="6">
        <f t="shared" si="0"/>
        <v>0.35806250000000001</v>
      </c>
      <c r="G29" s="6">
        <f t="shared" si="1"/>
        <v>0.255</v>
      </c>
      <c r="H29" s="6">
        <v>0.30825244435612087</v>
      </c>
      <c r="I29" s="6">
        <v>0.46431250000000002</v>
      </c>
      <c r="J29" s="6">
        <v>0.37718749999999995</v>
      </c>
      <c r="K29" s="6">
        <v>0.34106250000000005</v>
      </c>
      <c r="L29" s="6">
        <v>0.31343750000000004</v>
      </c>
      <c r="M29" s="6">
        <v>0.29431249999999992</v>
      </c>
      <c r="N29" s="6">
        <v>0.28120833333333328</v>
      </c>
      <c r="O29" s="6">
        <v>0.26810416666666664</v>
      </c>
      <c r="P29" s="6">
        <v>0.255</v>
      </c>
      <c r="Q29" s="6">
        <v>0.24189583333333337</v>
      </c>
      <c r="R29" s="6">
        <v>0.22879166666666673</v>
      </c>
      <c r="S29" s="6" t="s">
        <v>532</v>
      </c>
    </row>
    <row r="30" spans="1:19">
      <c r="A30" t="s">
        <v>551</v>
      </c>
      <c r="B30" t="s">
        <v>361</v>
      </c>
      <c r="C30" t="s">
        <v>374</v>
      </c>
      <c r="D30" t="s">
        <v>2</v>
      </c>
      <c r="E30" t="s">
        <v>443</v>
      </c>
      <c r="F30" s="6">
        <f t="shared" si="0"/>
        <v>0.4715375</v>
      </c>
      <c r="G30" s="6">
        <f t="shared" si="1"/>
        <v>0.40906249999999994</v>
      </c>
      <c r="H30" s="6">
        <v>0.44030000000000002</v>
      </c>
      <c r="I30" s="6">
        <v>0.49724999999999997</v>
      </c>
      <c r="J30" s="6">
        <v>0.48131250000000009</v>
      </c>
      <c r="K30" s="6">
        <v>0.47175000000000011</v>
      </c>
      <c r="L30" s="6">
        <v>0.45368749999999985</v>
      </c>
      <c r="M30" s="6">
        <v>0.45368749999999985</v>
      </c>
      <c r="N30" s="6">
        <v>0.43881249999999988</v>
      </c>
      <c r="O30" s="6">
        <v>0.42393749999999991</v>
      </c>
      <c r="P30" s="6">
        <v>0.40906249999999994</v>
      </c>
      <c r="Q30" s="6">
        <v>0.39418749999999997</v>
      </c>
      <c r="R30" s="6">
        <v>0.3793125</v>
      </c>
      <c r="S30" s="6" t="s">
        <v>532</v>
      </c>
    </row>
    <row r="31" spans="1:19">
      <c r="A31" t="s">
        <v>551</v>
      </c>
      <c r="B31" t="s">
        <v>361</v>
      </c>
      <c r="C31" t="s">
        <v>366</v>
      </c>
      <c r="D31" t="s">
        <v>1</v>
      </c>
      <c r="E31" t="s">
        <v>448</v>
      </c>
      <c r="F31" s="6">
        <f t="shared" si="0"/>
        <v>0.53974999999999995</v>
      </c>
      <c r="G31" s="6">
        <f t="shared" si="1"/>
        <v>0.43243749999999981</v>
      </c>
      <c r="H31" s="6">
        <v>0.48609374999999994</v>
      </c>
      <c r="I31" s="6">
        <v>0.55621874999999987</v>
      </c>
      <c r="J31" s="6">
        <v>0.54346874999999994</v>
      </c>
      <c r="K31" s="6">
        <v>0.54028125000000005</v>
      </c>
      <c r="L31" s="6">
        <v>0.53390625000000025</v>
      </c>
      <c r="M31" s="6">
        <v>0.52487499999999987</v>
      </c>
      <c r="N31" s="6">
        <v>0.49406249999999985</v>
      </c>
      <c r="O31" s="6">
        <v>0.46324999999999983</v>
      </c>
      <c r="P31" s="6">
        <v>0.43243749999999981</v>
      </c>
      <c r="Q31" s="6">
        <v>0.40162499999999979</v>
      </c>
      <c r="R31" s="6">
        <v>0.37081249999999977</v>
      </c>
      <c r="S31" s="6" t="s">
        <v>532</v>
      </c>
    </row>
    <row r="32" spans="1:19">
      <c r="A32" t="s">
        <v>551</v>
      </c>
      <c r="B32" t="s">
        <v>64</v>
      </c>
      <c r="C32" t="s">
        <v>66</v>
      </c>
      <c r="D32" t="s">
        <v>27</v>
      </c>
      <c r="E32" t="s">
        <v>409</v>
      </c>
      <c r="F32" s="6">
        <f t="shared" si="0"/>
        <v>0.28475</v>
      </c>
      <c r="G32" s="6">
        <f t="shared" si="1"/>
        <v>0.2114375</v>
      </c>
      <c r="H32" s="6">
        <v>0.26626347170297798</v>
      </c>
      <c r="I32" s="6">
        <v>0.30387500000000001</v>
      </c>
      <c r="J32" s="6">
        <v>0.29112500000000008</v>
      </c>
      <c r="K32" s="6">
        <v>0.28634375000000001</v>
      </c>
      <c r="L32" s="6">
        <v>0.27465624999999999</v>
      </c>
      <c r="M32" s="6">
        <v>0.26775000000000004</v>
      </c>
      <c r="N32" s="6">
        <v>0.2489791666666667</v>
      </c>
      <c r="O32" s="6">
        <v>0.23020833333333335</v>
      </c>
      <c r="P32" s="6">
        <v>0.21143749999999997</v>
      </c>
      <c r="Q32" s="6">
        <v>0.19266666666666662</v>
      </c>
      <c r="R32" s="6">
        <v>0.17389583333333328</v>
      </c>
      <c r="S32" s="6">
        <v>0.28274347451019316</v>
      </c>
    </row>
    <row r="33" spans="1:19">
      <c r="A33" t="s">
        <v>551</v>
      </c>
      <c r="B33" t="s">
        <v>64</v>
      </c>
      <c r="C33" t="s">
        <v>67</v>
      </c>
      <c r="D33" t="s">
        <v>27</v>
      </c>
      <c r="E33" t="s">
        <v>409</v>
      </c>
      <c r="F33" s="6">
        <f t="shared" si="0"/>
        <v>0.30653124999999992</v>
      </c>
      <c r="G33" s="6">
        <f t="shared" si="1"/>
        <v>0.25553125000000004</v>
      </c>
      <c r="H33" s="6">
        <v>0.28166475183823531</v>
      </c>
      <c r="I33" s="6">
        <v>0.32884375000000005</v>
      </c>
      <c r="J33" s="6">
        <v>0.31078124999999995</v>
      </c>
      <c r="K33" s="6">
        <v>0.30387500000000006</v>
      </c>
      <c r="L33" s="6">
        <v>0.29537499999999994</v>
      </c>
      <c r="M33" s="6">
        <v>0.29378124999999977</v>
      </c>
      <c r="N33" s="6">
        <v>0.28103124999999984</v>
      </c>
      <c r="O33" s="6">
        <v>0.26828124999999992</v>
      </c>
      <c r="P33" s="6">
        <v>0.25553125000000004</v>
      </c>
      <c r="Q33" s="6">
        <v>0.24278125000000014</v>
      </c>
      <c r="R33" s="6">
        <v>0.23003125000000024</v>
      </c>
      <c r="S33" s="6">
        <v>0.27291478430830973</v>
      </c>
    </row>
    <row r="34" spans="1:19">
      <c r="A34" t="s">
        <v>551</v>
      </c>
      <c r="B34" t="s">
        <v>64</v>
      </c>
      <c r="C34" t="s">
        <v>346</v>
      </c>
      <c r="D34" t="s">
        <v>27</v>
      </c>
      <c r="E34" t="s">
        <v>409</v>
      </c>
      <c r="F34" s="6">
        <f t="shared" si="0"/>
        <v>0.29962499999999997</v>
      </c>
      <c r="G34" s="6">
        <f t="shared" si="1"/>
        <v>0.29325000000000001</v>
      </c>
      <c r="H34" s="6">
        <v>0.29643750000000002</v>
      </c>
      <c r="I34" s="6">
        <v>0.30387500000000001</v>
      </c>
      <c r="J34" s="6">
        <v>0.29962499999999986</v>
      </c>
      <c r="K34" s="6">
        <v>0.29856250000000012</v>
      </c>
      <c r="L34" s="6">
        <v>0.29856250000000006</v>
      </c>
      <c r="M34" s="6">
        <v>0.29749999999999982</v>
      </c>
      <c r="N34" s="6">
        <v>0.2960833333333332</v>
      </c>
      <c r="O34" s="6">
        <v>0.29466666666666658</v>
      </c>
      <c r="P34" s="6">
        <v>0.29325000000000001</v>
      </c>
      <c r="Q34" s="6">
        <v>0.29183333333333339</v>
      </c>
      <c r="R34" s="6">
        <v>0.29041666666666677</v>
      </c>
      <c r="S34" s="6">
        <v>0.22422250388635631</v>
      </c>
    </row>
    <row r="35" spans="1:19">
      <c r="A35" t="s">
        <v>551</v>
      </c>
      <c r="B35" t="s">
        <v>64</v>
      </c>
      <c r="C35" t="s">
        <v>68</v>
      </c>
      <c r="D35" t="s">
        <v>27</v>
      </c>
      <c r="E35" t="s">
        <v>409</v>
      </c>
      <c r="F35" s="6">
        <f t="shared" si="0"/>
        <v>0.2465</v>
      </c>
      <c r="G35" s="6">
        <f t="shared" si="1"/>
        <v>7.5437500000000046E-2</v>
      </c>
      <c r="H35" s="6">
        <v>0.29702734701634359</v>
      </c>
      <c r="I35" s="6">
        <v>0.36231249999999998</v>
      </c>
      <c r="J35" s="6">
        <v>0.29006250000000006</v>
      </c>
      <c r="K35" s="6">
        <v>0.23693749999999988</v>
      </c>
      <c r="L35" s="6">
        <v>0.19443749999999999</v>
      </c>
      <c r="M35" s="6">
        <v>0.14874999999999991</v>
      </c>
      <c r="N35" s="6">
        <v>0.12431249999999995</v>
      </c>
      <c r="O35" s="6">
        <v>9.9874999999999992E-2</v>
      </c>
      <c r="P35" s="6">
        <v>7.5437500000000046E-2</v>
      </c>
      <c r="Q35" s="6">
        <v>5.1000000000000087E-2</v>
      </c>
      <c r="R35" s="6">
        <v>2.6562500000000131E-2</v>
      </c>
      <c r="S35" s="6">
        <v>0.23255109369956953</v>
      </c>
    </row>
    <row r="36" spans="1:19">
      <c r="A36" t="s">
        <v>551</v>
      </c>
      <c r="B36" t="s">
        <v>64</v>
      </c>
      <c r="C36" t="s">
        <v>69</v>
      </c>
      <c r="D36" t="s">
        <v>27</v>
      </c>
      <c r="E36" t="s">
        <v>409</v>
      </c>
      <c r="F36" s="6">
        <f t="shared" si="0"/>
        <v>0.2465</v>
      </c>
      <c r="G36" s="6">
        <f t="shared" si="1"/>
        <v>0.11475000000000002</v>
      </c>
      <c r="H36" s="6">
        <v>0.29681408873271603</v>
      </c>
      <c r="I36" s="6">
        <v>0.38515624999999998</v>
      </c>
      <c r="J36" s="6">
        <v>0.27465624999999994</v>
      </c>
      <c r="K36" s="6">
        <v>0.21675</v>
      </c>
      <c r="L36" s="6">
        <v>0.18593749999999998</v>
      </c>
      <c r="M36" s="6">
        <v>0.16999999999999996</v>
      </c>
      <c r="N36" s="6">
        <v>0.15158333333333329</v>
      </c>
      <c r="O36" s="6">
        <v>0.13316666666666666</v>
      </c>
      <c r="P36" s="6">
        <v>0.11475</v>
      </c>
      <c r="Q36" s="6">
        <v>9.6333333333333354E-2</v>
      </c>
      <c r="R36" s="6">
        <v>7.7916666666666703E-2</v>
      </c>
      <c r="S36" s="6">
        <v>0.23255109369956953</v>
      </c>
    </row>
    <row r="37" spans="1:19">
      <c r="A37" t="s">
        <v>551</v>
      </c>
      <c r="B37" t="s">
        <v>64</v>
      </c>
      <c r="C37" t="s">
        <v>70</v>
      </c>
      <c r="D37" t="s">
        <v>27</v>
      </c>
      <c r="E37" t="s">
        <v>409</v>
      </c>
      <c r="F37" s="6">
        <f t="shared" si="0"/>
        <v>0.26456249999999998</v>
      </c>
      <c r="G37" s="6">
        <f t="shared" si="1"/>
        <v>0.19443750000000004</v>
      </c>
      <c r="H37" s="6">
        <v>0.25108136332338771</v>
      </c>
      <c r="I37" s="6">
        <v>0.31981249999999994</v>
      </c>
      <c r="J37" s="6">
        <v>0.2741249999999999</v>
      </c>
      <c r="K37" s="6">
        <v>0.25393750000000015</v>
      </c>
      <c r="L37" s="6">
        <v>0.24437500000000012</v>
      </c>
      <c r="M37" s="6">
        <v>0.23056249999999989</v>
      </c>
      <c r="N37" s="6">
        <v>0.21852083333333328</v>
      </c>
      <c r="O37" s="6">
        <v>0.20647916666666666</v>
      </c>
      <c r="P37" s="6">
        <v>0.19443750000000001</v>
      </c>
      <c r="Q37" s="6">
        <v>0.1823958333333334</v>
      </c>
      <c r="R37" s="6">
        <v>0.17035416666666678</v>
      </c>
      <c r="S37" s="6">
        <v>0.21293155440960271</v>
      </c>
    </row>
    <row r="38" spans="1:19">
      <c r="A38" t="s">
        <v>551</v>
      </c>
      <c r="B38" t="s">
        <v>64</v>
      </c>
      <c r="C38" t="s">
        <v>71</v>
      </c>
      <c r="D38" t="s">
        <v>27</v>
      </c>
      <c r="E38" t="s">
        <v>409</v>
      </c>
      <c r="F38" s="6">
        <f t="shared" si="0"/>
        <v>0.28262500000000002</v>
      </c>
      <c r="G38" s="6">
        <f t="shared" si="1"/>
        <v>9.7750000000000004E-2</v>
      </c>
      <c r="H38" s="6">
        <v>0.29498553054271337</v>
      </c>
      <c r="I38" s="6">
        <v>0.37878124999999996</v>
      </c>
      <c r="J38" s="6">
        <v>0.31609375000000001</v>
      </c>
      <c r="K38" s="6">
        <v>0.27890625000000013</v>
      </c>
      <c r="L38" s="6">
        <v>0.2332187499999997</v>
      </c>
      <c r="M38" s="6">
        <v>0.20612500000000022</v>
      </c>
      <c r="N38" s="6">
        <v>0.17000000000000015</v>
      </c>
      <c r="O38" s="6">
        <v>0.13387500000000008</v>
      </c>
      <c r="P38" s="6">
        <v>9.774999999999999E-2</v>
      </c>
      <c r="Q38" s="6">
        <v>6.1624999999999909E-2</v>
      </c>
      <c r="R38" s="6">
        <v>2.5499999999999828E-2</v>
      </c>
      <c r="S38" s="6">
        <v>0.15424725936612438</v>
      </c>
    </row>
    <row r="39" spans="1:19">
      <c r="A39" t="s">
        <v>551</v>
      </c>
      <c r="B39" t="s">
        <v>64</v>
      </c>
      <c r="C39" t="s">
        <v>72</v>
      </c>
      <c r="D39" t="s">
        <v>27</v>
      </c>
      <c r="E39" t="s">
        <v>409</v>
      </c>
      <c r="F39" s="6">
        <f t="shared" si="0"/>
        <v>0.26456249999999998</v>
      </c>
      <c r="G39" s="6">
        <f t="shared" si="1"/>
        <v>9.456249999999998E-2</v>
      </c>
      <c r="H39" s="6">
        <v>0.27656336934004139</v>
      </c>
      <c r="I39" s="6">
        <v>0.35168749999999993</v>
      </c>
      <c r="J39" s="6">
        <v>0.295375</v>
      </c>
      <c r="K39" s="6">
        <v>0.255</v>
      </c>
      <c r="L39" s="6">
        <v>0.23268749999999999</v>
      </c>
      <c r="M39" s="6">
        <v>0.1880625000000001</v>
      </c>
      <c r="N39" s="6">
        <v>0.1568958333333334</v>
      </c>
      <c r="O39" s="6">
        <v>0.1257291666666667</v>
      </c>
      <c r="P39" s="6">
        <v>9.4562499999999966E-2</v>
      </c>
      <c r="Q39" s="6">
        <v>6.3395833333333249E-2</v>
      </c>
      <c r="R39" s="6">
        <v>3.2229166666666531E-2</v>
      </c>
      <c r="S39" s="6">
        <v>0.15424725936612438</v>
      </c>
    </row>
    <row r="40" spans="1:19">
      <c r="A40" t="s">
        <v>551</v>
      </c>
      <c r="B40" t="s">
        <v>64</v>
      </c>
      <c r="C40" t="s">
        <v>73</v>
      </c>
      <c r="D40" t="s">
        <v>27</v>
      </c>
      <c r="E40" t="s">
        <v>409</v>
      </c>
      <c r="F40" s="6">
        <f t="shared" si="0"/>
        <v>0.26934375000000005</v>
      </c>
      <c r="G40" s="6">
        <f t="shared" si="1"/>
        <v>0.10359374999999996</v>
      </c>
      <c r="H40" s="6">
        <v>0.27901782129283387</v>
      </c>
      <c r="I40" s="6">
        <v>0.36178124999999994</v>
      </c>
      <c r="J40" s="6">
        <v>0.29590624999999998</v>
      </c>
      <c r="K40" s="6">
        <v>0.26509374999999985</v>
      </c>
      <c r="L40" s="6">
        <v>0.22046875000000016</v>
      </c>
      <c r="M40" s="6">
        <v>0.20346875000000006</v>
      </c>
      <c r="N40" s="6">
        <v>0.17017708333333337</v>
      </c>
      <c r="O40" s="6">
        <v>0.13688541666666668</v>
      </c>
      <c r="P40" s="6">
        <v>0.10359374999999996</v>
      </c>
      <c r="Q40" s="6">
        <v>7.0302083333333265E-2</v>
      </c>
      <c r="R40" s="6">
        <v>3.7010416666666567E-2</v>
      </c>
      <c r="S40" s="6">
        <v>0.15424725936612438</v>
      </c>
    </row>
    <row r="41" spans="1:19">
      <c r="A41" t="s">
        <v>551</v>
      </c>
      <c r="B41" t="s">
        <v>64</v>
      </c>
      <c r="C41" t="s">
        <v>347</v>
      </c>
      <c r="D41" t="s">
        <v>26</v>
      </c>
      <c r="E41" t="s">
        <v>410</v>
      </c>
      <c r="F41" s="6">
        <f t="shared" si="0"/>
        <v>0.23927499999999996</v>
      </c>
      <c r="G41" s="6">
        <f t="shared" si="1"/>
        <v>0.22684375000000001</v>
      </c>
      <c r="H41" s="6">
        <f>H42</f>
        <v>0.22500000000000001</v>
      </c>
      <c r="I41" s="7">
        <f>I42</f>
        <v>0.24862499999999998</v>
      </c>
      <c r="J41" s="7">
        <f t="shared" ref="J41:R41" si="2">J42</f>
        <v>0.24650000000000002</v>
      </c>
      <c r="K41" s="7">
        <f t="shared" si="2"/>
        <v>0.23799999999999996</v>
      </c>
      <c r="L41" s="7">
        <f t="shared" si="2"/>
        <v>0.23162499999999986</v>
      </c>
      <c r="M41" s="7">
        <f t="shared" si="2"/>
        <v>0.23162499999999986</v>
      </c>
      <c r="N41" s="7">
        <f t="shared" si="2"/>
        <v>0.23003124999999991</v>
      </c>
      <c r="O41" s="7">
        <f t="shared" si="2"/>
        <v>0.22843749999999996</v>
      </c>
      <c r="P41" s="7">
        <f t="shared" si="2"/>
        <v>0.22684374999999998</v>
      </c>
      <c r="Q41" s="7">
        <f t="shared" si="2"/>
        <v>0.22525000000000003</v>
      </c>
      <c r="R41" s="7">
        <f t="shared" si="2"/>
        <v>0.22365625000000008</v>
      </c>
      <c r="S41" s="6">
        <v>0.24125973066678275</v>
      </c>
    </row>
    <row r="42" spans="1:19">
      <c r="A42" t="s">
        <v>551</v>
      </c>
      <c r="B42" t="s">
        <v>64</v>
      </c>
      <c r="C42" t="s">
        <v>74</v>
      </c>
      <c r="D42" t="s">
        <v>26</v>
      </c>
      <c r="E42" t="s">
        <v>410</v>
      </c>
      <c r="F42" s="6">
        <f t="shared" si="0"/>
        <v>0.23927499999999996</v>
      </c>
      <c r="G42" s="6">
        <f t="shared" si="1"/>
        <v>0.22684375000000001</v>
      </c>
      <c r="H42" s="6">
        <v>0.22500000000000001</v>
      </c>
      <c r="I42" s="7">
        <v>0.24862499999999998</v>
      </c>
      <c r="J42" s="7">
        <v>0.24650000000000002</v>
      </c>
      <c r="K42" s="7">
        <v>0.23799999999999996</v>
      </c>
      <c r="L42" s="7">
        <v>0.23162499999999986</v>
      </c>
      <c r="M42" s="7">
        <v>0.23162499999999986</v>
      </c>
      <c r="N42" s="7">
        <v>0.23003124999999991</v>
      </c>
      <c r="O42" s="7">
        <v>0.22843749999999996</v>
      </c>
      <c r="P42" s="7">
        <v>0.22684374999999998</v>
      </c>
      <c r="Q42" s="7">
        <v>0.22525000000000003</v>
      </c>
      <c r="R42" s="7">
        <v>0.22365625000000008</v>
      </c>
      <c r="S42" s="6">
        <v>0.24923715052781956</v>
      </c>
    </row>
    <row r="43" spans="1:19">
      <c r="A43" t="s">
        <v>551</v>
      </c>
      <c r="B43" t="s">
        <v>64</v>
      </c>
      <c r="C43" t="s">
        <v>75</v>
      </c>
      <c r="D43" t="s">
        <v>26</v>
      </c>
      <c r="E43" t="s">
        <v>410</v>
      </c>
      <c r="F43" s="6">
        <f t="shared" si="0"/>
        <v>0.23927499999999996</v>
      </c>
      <c r="G43" s="6">
        <f t="shared" si="1"/>
        <v>0.22684375000000001</v>
      </c>
      <c r="H43" s="6">
        <v>0.22500000000000001</v>
      </c>
      <c r="I43" s="7">
        <v>0.24862499999999998</v>
      </c>
      <c r="J43" s="7">
        <v>0.24650000000000002</v>
      </c>
      <c r="K43" s="7">
        <v>0.23799999999999996</v>
      </c>
      <c r="L43" s="7">
        <v>0.23162499999999986</v>
      </c>
      <c r="M43" s="7">
        <v>0.23162499999999986</v>
      </c>
      <c r="N43" s="7">
        <v>0.23003124999999991</v>
      </c>
      <c r="O43" s="7">
        <v>0.22843749999999996</v>
      </c>
      <c r="P43" s="7">
        <v>0.22684374999999998</v>
      </c>
      <c r="Q43" s="7">
        <v>0.22525000000000003</v>
      </c>
      <c r="R43" s="7">
        <v>0.22365625000000008</v>
      </c>
      <c r="S43" s="6">
        <v>0.21818239094863937</v>
      </c>
    </row>
    <row r="44" spans="1:19">
      <c r="A44" t="s">
        <v>551</v>
      </c>
      <c r="B44" t="s">
        <v>64</v>
      </c>
      <c r="C44" t="s">
        <v>76</v>
      </c>
      <c r="D44" t="s">
        <v>26</v>
      </c>
      <c r="E44" t="s">
        <v>410</v>
      </c>
      <c r="F44" s="6">
        <f t="shared" si="0"/>
        <v>0.34711874999999998</v>
      </c>
      <c r="G44" s="6">
        <f t="shared" si="1"/>
        <v>0.31450000000000011</v>
      </c>
      <c r="H44" s="6">
        <v>0.33080937499999996</v>
      </c>
      <c r="I44" s="7">
        <v>0.37665624999999997</v>
      </c>
      <c r="J44" s="7">
        <v>0.35328124999999988</v>
      </c>
      <c r="K44" s="7">
        <v>0.33946875000000004</v>
      </c>
      <c r="L44" s="7">
        <v>0.33309375000000002</v>
      </c>
      <c r="M44" s="7">
        <v>0.33309375000000002</v>
      </c>
      <c r="N44" s="7">
        <v>0.32689583333333339</v>
      </c>
      <c r="O44" s="7">
        <v>0.32069791666666675</v>
      </c>
      <c r="P44" s="7">
        <v>0.31450000000000006</v>
      </c>
      <c r="Q44" s="7">
        <v>0.30830208333333342</v>
      </c>
      <c r="R44" s="7">
        <v>0.30210416666666678</v>
      </c>
      <c r="S44" s="6">
        <v>0.28548404226365531</v>
      </c>
    </row>
    <row r="45" spans="1:19">
      <c r="A45" t="s">
        <v>551</v>
      </c>
      <c r="B45" t="s">
        <v>64</v>
      </c>
      <c r="C45" t="s">
        <v>77</v>
      </c>
      <c r="D45" t="s">
        <v>26</v>
      </c>
      <c r="E45" t="s">
        <v>410</v>
      </c>
      <c r="F45" s="6">
        <f t="shared" si="0"/>
        <v>0.18795624999999999</v>
      </c>
      <c r="G45" s="6">
        <f t="shared" si="1"/>
        <v>0.15565625</v>
      </c>
      <c r="H45" s="6">
        <v>0.22499999999999998</v>
      </c>
      <c r="I45" s="7">
        <v>0.206125</v>
      </c>
      <c r="J45" s="7">
        <v>0.19656249999999997</v>
      </c>
      <c r="K45" s="7">
        <v>0.17903125000000003</v>
      </c>
      <c r="L45" s="7">
        <v>0.17903125000000003</v>
      </c>
      <c r="M45" s="7">
        <v>0.17903125000000003</v>
      </c>
      <c r="N45" s="7">
        <v>0.17123958333333336</v>
      </c>
      <c r="O45" s="7">
        <v>0.16344791666666669</v>
      </c>
      <c r="P45" s="7">
        <v>0.15565625</v>
      </c>
      <c r="Q45" s="7">
        <v>0.14786458333333333</v>
      </c>
      <c r="R45" s="7">
        <v>0.14007291666666666</v>
      </c>
      <c r="S45" s="6">
        <v>0.24125973066678275</v>
      </c>
    </row>
    <row r="46" spans="1:19">
      <c r="A46" t="s">
        <v>551</v>
      </c>
      <c r="B46" t="s">
        <v>64</v>
      </c>
      <c r="C46" t="s">
        <v>78</v>
      </c>
      <c r="D46" t="s">
        <v>26</v>
      </c>
      <c r="E46" t="s">
        <v>410</v>
      </c>
      <c r="F46" s="6">
        <f t="shared" si="0"/>
        <v>0.30228125</v>
      </c>
      <c r="G46" s="6">
        <f t="shared" si="1"/>
        <v>0.24809374999999995</v>
      </c>
      <c r="H46" s="6">
        <v>0.27852488118723095</v>
      </c>
      <c r="I46" s="7">
        <v>0.31290625</v>
      </c>
      <c r="J46" s="7">
        <v>0.30440624999999988</v>
      </c>
      <c r="K46" s="7">
        <v>0.30387500000000001</v>
      </c>
      <c r="L46" s="7">
        <v>0.29856250000000012</v>
      </c>
      <c r="M46" s="7">
        <v>0.29165625000000001</v>
      </c>
      <c r="N46" s="7">
        <v>0.27713541666666663</v>
      </c>
      <c r="O46" s="7">
        <v>0.26261458333333326</v>
      </c>
      <c r="P46" s="7">
        <v>0.24809374999999995</v>
      </c>
      <c r="Q46" s="7">
        <v>0.2335729166666666</v>
      </c>
      <c r="R46" s="7">
        <v>0.21905208333333326</v>
      </c>
      <c r="S46" s="6">
        <v>0.32936419174383769</v>
      </c>
    </row>
    <row r="47" spans="1:19">
      <c r="A47" t="s">
        <v>551</v>
      </c>
      <c r="B47" t="s">
        <v>64</v>
      </c>
      <c r="C47" t="s">
        <v>79</v>
      </c>
      <c r="D47" t="s">
        <v>26</v>
      </c>
      <c r="E47" t="s">
        <v>410</v>
      </c>
      <c r="F47" s="6">
        <f t="shared" si="0"/>
        <v>0.18795624999999999</v>
      </c>
      <c r="G47" s="6">
        <f t="shared" si="1"/>
        <v>0.15565625</v>
      </c>
      <c r="H47" s="6">
        <v>0.22499999999999998</v>
      </c>
      <c r="I47" s="7">
        <v>0.206125</v>
      </c>
      <c r="J47" s="7">
        <v>0.19656249999999997</v>
      </c>
      <c r="K47" s="7">
        <v>0.17903125000000003</v>
      </c>
      <c r="L47" s="7">
        <v>0.17903125000000003</v>
      </c>
      <c r="M47" s="7">
        <v>0.17903125000000003</v>
      </c>
      <c r="N47" s="7">
        <v>0.17123958333333336</v>
      </c>
      <c r="O47" s="7">
        <v>0.16344791666666669</v>
      </c>
      <c r="P47" s="7">
        <v>0.15565625</v>
      </c>
      <c r="Q47" s="7">
        <v>0.14786458333333333</v>
      </c>
      <c r="R47" s="7">
        <v>0.14007291666666666</v>
      </c>
      <c r="S47" s="6">
        <v>0.22358804336077173</v>
      </c>
    </row>
    <row r="48" spans="1:19">
      <c r="A48" t="s">
        <v>551</v>
      </c>
      <c r="B48" t="s">
        <v>64</v>
      </c>
      <c r="C48" t="s">
        <v>80</v>
      </c>
      <c r="D48" t="s">
        <v>26</v>
      </c>
      <c r="E48" t="s">
        <v>410</v>
      </c>
      <c r="F48" s="6">
        <f t="shared" si="0"/>
        <v>0.20899375000000003</v>
      </c>
      <c r="G48" s="6">
        <f t="shared" si="1"/>
        <v>0.18487499999999998</v>
      </c>
      <c r="H48" s="6">
        <v>0.22500000000000001</v>
      </c>
      <c r="I48" s="6">
        <v>0.22259375000000001</v>
      </c>
      <c r="J48" s="6">
        <v>0.21834375</v>
      </c>
      <c r="K48" s="6">
        <v>0.20134375000000004</v>
      </c>
      <c r="L48" s="6">
        <v>0.20134375000000004</v>
      </c>
      <c r="M48" s="6">
        <v>0.20134375000000004</v>
      </c>
      <c r="N48" s="6">
        <v>0.19585416666666669</v>
      </c>
      <c r="O48" s="6">
        <v>0.19036458333333334</v>
      </c>
      <c r="P48" s="6">
        <v>0.18487499999999998</v>
      </c>
      <c r="Q48" s="6">
        <v>0.17938541666666663</v>
      </c>
      <c r="R48" s="6">
        <v>0.17389583333333328</v>
      </c>
      <c r="S48" s="6">
        <v>0.23463366268898175</v>
      </c>
    </row>
    <row r="49" spans="1:19">
      <c r="A49" t="s">
        <v>551</v>
      </c>
      <c r="B49" t="s">
        <v>64</v>
      </c>
      <c r="C49" t="s">
        <v>81</v>
      </c>
      <c r="D49" t="s">
        <v>26</v>
      </c>
      <c r="E49" t="s">
        <v>410</v>
      </c>
      <c r="F49" s="6">
        <f t="shared" si="0"/>
        <v>0.18795624999999999</v>
      </c>
      <c r="G49" s="6">
        <f t="shared" si="1"/>
        <v>0.15565625</v>
      </c>
      <c r="H49" s="6">
        <v>0.22499999999999998</v>
      </c>
      <c r="I49" s="6">
        <v>0.206125</v>
      </c>
      <c r="J49" s="6">
        <v>0.19656249999999997</v>
      </c>
      <c r="K49" s="6">
        <v>0.17903125000000003</v>
      </c>
      <c r="L49" s="6">
        <v>0.17903125000000003</v>
      </c>
      <c r="M49" s="6">
        <v>0.17903125000000003</v>
      </c>
      <c r="N49" s="6">
        <v>0.17123958333333336</v>
      </c>
      <c r="O49" s="6">
        <v>0.16344791666666669</v>
      </c>
      <c r="P49" s="6">
        <v>0.15565625</v>
      </c>
      <c r="Q49" s="6">
        <v>0.14786458333333333</v>
      </c>
      <c r="R49" s="6">
        <v>0.14007291666666666</v>
      </c>
      <c r="S49" s="6">
        <v>0.19501440503023162</v>
      </c>
    </row>
    <row r="50" spans="1:19">
      <c r="A50" t="s">
        <v>551</v>
      </c>
      <c r="B50" t="s">
        <v>64</v>
      </c>
      <c r="C50" t="s">
        <v>82</v>
      </c>
      <c r="D50" t="s">
        <v>26</v>
      </c>
      <c r="E50" t="s">
        <v>410</v>
      </c>
      <c r="F50" s="6">
        <f t="shared" si="0"/>
        <v>0.19337499999999999</v>
      </c>
      <c r="G50" s="6">
        <f t="shared" si="1"/>
        <v>0.16362500000000005</v>
      </c>
      <c r="H50" s="6">
        <v>0.22500000000000001</v>
      </c>
      <c r="I50" s="6">
        <v>0.21409375</v>
      </c>
      <c r="J50" s="6">
        <v>0.20134374999999999</v>
      </c>
      <c r="K50" s="6">
        <v>0.19178125000000004</v>
      </c>
      <c r="L50" s="6">
        <v>0.18753125000000004</v>
      </c>
      <c r="M50" s="6">
        <v>0.17212499999999983</v>
      </c>
      <c r="N50" s="6">
        <v>0.16929166666666656</v>
      </c>
      <c r="O50" s="6">
        <v>0.16645833333333329</v>
      </c>
      <c r="P50" s="6">
        <v>0.16362500000000005</v>
      </c>
      <c r="Q50" s="6">
        <v>0.16079166666666678</v>
      </c>
      <c r="R50" s="6">
        <v>0.15795833333333351</v>
      </c>
      <c r="S50" s="6">
        <v>0.15185876597150341</v>
      </c>
    </row>
    <row r="51" spans="1:19">
      <c r="A51" t="s">
        <v>551</v>
      </c>
      <c r="B51" t="s">
        <v>64</v>
      </c>
      <c r="C51" t="s">
        <v>83</v>
      </c>
      <c r="D51" t="s">
        <v>26</v>
      </c>
      <c r="E51" t="s">
        <v>410</v>
      </c>
      <c r="F51" s="6">
        <f t="shared" si="0"/>
        <v>0.18699999999999997</v>
      </c>
      <c r="G51" s="6">
        <f t="shared" si="1"/>
        <v>0.15300000000000002</v>
      </c>
      <c r="H51" s="6">
        <v>0.22500000000000001</v>
      </c>
      <c r="I51" s="6">
        <v>0.21356249999999996</v>
      </c>
      <c r="J51" s="6">
        <v>0.19868750000000002</v>
      </c>
      <c r="K51" s="6">
        <v>0.18540625000000002</v>
      </c>
      <c r="L51" s="6">
        <v>0.17159375000000004</v>
      </c>
      <c r="M51" s="6">
        <v>0.16574999999999984</v>
      </c>
      <c r="N51" s="6">
        <v>0.16149999999999989</v>
      </c>
      <c r="O51" s="6">
        <v>0.15724999999999995</v>
      </c>
      <c r="P51" s="6">
        <v>0.15300000000000002</v>
      </c>
      <c r="Q51" s="6">
        <v>0.14875000000000008</v>
      </c>
      <c r="R51" s="6">
        <v>0.14450000000000013</v>
      </c>
      <c r="S51" s="6">
        <v>0.23328980332582872</v>
      </c>
    </row>
    <row r="52" spans="1:19">
      <c r="A52" t="s">
        <v>551</v>
      </c>
      <c r="B52" t="s">
        <v>64</v>
      </c>
      <c r="C52" t="s">
        <v>84</v>
      </c>
      <c r="D52" t="s">
        <v>25</v>
      </c>
      <c r="E52" t="s">
        <v>411</v>
      </c>
      <c r="F52" s="6">
        <f t="shared" si="0"/>
        <v>0.18965624999999994</v>
      </c>
      <c r="G52" s="6">
        <f t="shared" si="1"/>
        <v>0.15353125000000004</v>
      </c>
      <c r="H52" s="6">
        <v>0.22500000000000003</v>
      </c>
      <c r="I52" s="6">
        <v>0.21249999999999999</v>
      </c>
      <c r="J52" s="6">
        <v>0.19018749999999998</v>
      </c>
      <c r="K52" s="6">
        <v>0.18859375000000003</v>
      </c>
      <c r="L52" s="6">
        <v>0.1822187499999999</v>
      </c>
      <c r="M52" s="6">
        <v>0.17478124999999992</v>
      </c>
      <c r="N52" s="6">
        <v>0.16769791666666661</v>
      </c>
      <c r="O52" s="6">
        <v>0.16061458333333331</v>
      </c>
      <c r="P52" s="6">
        <v>0.15353125000000004</v>
      </c>
      <c r="Q52" s="6">
        <v>0.14644791666666673</v>
      </c>
      <c r="R52" s="6">
        <v>0.13936458333333343</v>
      </c>
      <c r="S52" s="6">
        <v>0.14485144645736142</v>
      </c>
    </row>
    <row r="53" spans="1:19">
      <c r="A53" t="s">
        <v>551</v>
      </c>
      <c r="B53" t="s">
        <v>64</v>
      </c>
      <c r="C53" t="s">
        <v>85</v>
      </c>
      <c r="D53" t="s">
        <v>25</v>
      </c>
      <c r="E53" t="s">
        <v>411</v>
      </c>
      <c r="F53" s="6">
        <f t="shared" si="0"/>
        <v>0.19401249999999998</v>
      </c>
      <c r="G53" s="6">
        <f t="shared" si="1"/>
        <v>0.15406249999999996</v>
      </c>
      <c r="H53" s="6">
        <v>0.22500000000000001</v>
      </c>
      <c r="I53" s="6">
        <v>0.21887499999999999</v>
      </c>
      <c r="J53" s="6">
        <v>0.20081249999999998</v>
      </c>
      <c r="K53" s="6">
        <v>0.19549999999999998</v>
      </c>
      <c r="L53" s="6">
        <v>0.17743749999999997</v>
      </c>
      <c r="M53" s="6">
        <v>0.17743749999999997</v>
      </c>
      <c r="N53" s="6">
        <v>0.1696458333333333</v>
      </c>
      <c r="O53" s="6">
        <v>0.16185416666666663</v>
      </c>
      <c r="P53" s="6">
        <v>0.15406249999999996</v>
      </c>
      <c r="Q53" s="6">
        <v>0.14627083333333329</v>
      </c>
      <c r="R53" s="6">
        <v>0.13847916666666663</v>
      </c>
      <c r="S53" s="6">
        <v>0.16921324267589466</v>
      </c>
    </row>
    <row r="54" spans="1:19">
      <c r="A54" t="s">
        <v>551</v>
      </c>
      <c r="B54" t="s">
        <v>64</v>
      </c>
      <c r="C54" t="s">
        <v>86</v>
      </c>
      <c r="D54" t="s">
        <v>25</v>
      </c>
      <c r="E54" t="s">
        <v>411</v>
      </c>
      <c r="F54" s="6">
        <f t="shared" si="0"/>
        <v>0.23906249999999996</v>
      </c>
      <c r="G54" s="6">
        <f t="shared" si="1"/>
        <v>0.17849999999999996</v>
      </c>
      <c r="H54" s="6">
        <v>0.23743428622159091</v>
      </c>
      <c r="I54" s="6">
        <v>0.26881250000000001</v>
      </c>
      <c r="J54" s="6">
        <v>0.24543749999999989</v>
      </c>
      <c r="K54" s="6">
        <v>0.231625</v>
      </c>
      <c r="L54" s="6">
        <v>0.23162499999999986</v>
      </c>
      <c r="M54" s="6">
        <v>0.2178125000000001</v>
      </c>
      <c r="N54" s="6">
        <v>0.20470833333333338</v>
      </c>
      <c r="O54" s="6">
        <v>0.19160416666666666</v>
      </c>
      <c r="P54" s="6">
        <v>0.17849999999999996</v>
      </c>
      <c r="Q54" s="6">
        <v>0.16539583333333324</v>
      </c>
      <c r="R54" s="6">
        <v>0.15229166666666652</v>
      </c>
      <c r="S54" s="6">
        <v>0.22872306557064467</v>
      </c>
    </row>
    <row r="55" spans="1:19">
      <c r="A55" t="s">
        <v>551</v>
      </c>
      <c r="B55" t="s">
        <v>64</v>
      </c>
      <c r="C55" t="s">
        <v>87</v>
      </c>
      <c r="D55" t="s">
        <v>25</v>
      </c>
      <c r="E55" t="s">
        <v>411</v>
      </c>
      <c r="F55" s="6">
        <f t="shared" si="0"/>
        <v>0.18912500000000002</v>
      </c>
      <c r="G55" s="6">
        <f t="shared" si="1"/>
        <v>0.14025000000000001</v>
      </c>
      <c r="H55" s="6">
        <v>0.22500000000000001</v>
      </c>
      <c r="I55" s="6">
        <v>0.22418750000000004</v>
      </c>
      <c r="J55" s="6">
        <v>0.19443749999999996</v>
      </c>
      <c r="K55" s="6">
        <v>0.1822187499999999</v>
      </c>
      <c r="L55" s="6">
        <v>0.17265625000000004</v>
      </c>
      <c r="M55" s="6">
        <v>0.17212500000000008</v>
      </c>
      <c r="N55" s="6">
        <v>0.16150000000000006</v>
      </c>
      <c r="O55" s="6">
        <v>0.15087500000000004</v>
      </c>
      <c r="P55" s="6">
        <v>0.14025000000000001</v>
      </c>
      <c r="Q55" s="6">
        <v>0.12962499999999999</v>
      </c>
      <c r="R55" s="6">
        <v>0.11899999999999997</v>
      </c>
      <c r="S55" s="6">
        <v>0.17312029220282571</v>
      </c>
    </row>
    <row r="56" spans="1:19">
      <c r="A56" t="s">
        <v>551</v>
      </c>
      <c r="B56" t="s">
        <v>64</v>
      </c>
      <c r="C56" t="s">
        <v>88</v>
      </c>
      <c r="D56" t="s">
        <v>25</v>
      </c>
      <c r="E56" t="s">
        <v>411</v>
      </c>
      <c r="F56" s="6">
        <f t="shared" si="0"/>
        <v>0.15406250000000002</v>
      </c>
      <c r="G56" s="6">
        <f t="shared" si="1"/>
        <v>8.712499999999998E-2</v>
      </c>
      <c r="H56" s="6">
        <v>0.22500000000000001</v>
      </c>
      <c r="I56" s="6">
        <v>0.22525000000000001</v>
      </c>
      <c r="J56" s="6">
        <v>0.15512499999999996</v>
      </c>
      <c r="K56" s="6">
        <v>0.13759375000000004</v>
      </c>
      <c r="L56" s="6">
        <v>0.13015624999999995</v>
      </c>
      <c r="M56" s="6">
        <v>0.12218750000000013</v>
      </c>
      <c r="N56" s="6">
        <v>0.11050000000000008</v>
      </c>
      <c r="O56" s="6">
        <v>9.8812500000000039E-2</v>
      </c>
      <c r="P56" s="6">
        <v>8.712499999999998E-2</v>
      </c>
      <c r="Q56" s="6">
        <v>7.5437499999999935E-2</v>
      </c>
      <c r="R56" s="6">
        <v>6.374999999999989E-2</v>
      </c>
      <c r="S56" s="6">
        <v>0.14428123130949413</v>
      </c>
    </row>
    <row r="57" spans="1:19">
      <c r="A57" t="s">
        <v>551</v>
      </c>
      <c r="B57" t="s">
        <v>64</v>
      </c>
      <c r="C57" t="s">
        <v>89</v>
      </c>
      <c r="D57" t="s">
        <v>25</v>
      </c>
      <c r="E57" t="s">
        <v>411</v>
      </c>
      <c r="F57" s="6">
        <f t="shared" si="0"/>
        <v>0.176375</v>
      </c>
      <c r="G57" s="6">
        <f t="shared" si="1"/>
        <v>0.11900000000000002</v>
      </c>
      <c r="H57" s="6">
        <v>0.22500000000000001</v>
      </c>
      <c r="I57" s="6">
        <v>0.21834374999999998</v>
      </c>
      <c r="J57" s="6">
        <v>0.18753125000000001</v>
      </c>
      <c r="K57" s="6">
        <v>0.16787499999999997</v>
      </c>
      <c r="L57" s="6">
        <v>0.16149999999999998</v>
      </c>
      <c r="M57" s="6">
        <v>0.14662500000000014</v>
      </c>
      <c r="N57" s="6">
        <v>0.13741666666666677</v>
      </c>
      <c r="O57" s="6">
        <v>0.1282083333333334</v>
      </c>
      <c r="P57" s="6">
        <v>0.11900000000000001</v>
      </c>
      <c r="Q57" s="6">
        <v>0.10979166666666663</v>
      </c>
      <c r="R57" s="6">
        <v>0.10058333333333326</v>
      </c>
      <c r="S57" s="6">
        <v>0.14428123130949413</v>
      </c>
    </row>
    <row r="58" spans="1:19">
      <c r="A58" t="s">
        <v>551</v>
      </c>
      <c r="B58" t="s">
        <v>64</v>
      </c>
      <c r="C58" t="s">
        <v>186</v>
      </c>
      <c r="D58" t="s">
        <v>24</v>
      </c>
      <c r="E58" t="s">
        <v>431</v>
      </c>
      <c r="F58" s="6">
        <f t="shared" si="0"/>
        <v>0.26296875000000003</v>
      </c>
      <c r="G58" s="6">
        <f t="shared" si="1"/>
        <v>0.16309374999999995</v>
      </c>
      <c r="H58" s="6">
        <v>0.26369981223912731</v>
      </c>
      <c r="I58" s="6">
        <v>0.3304375</v>
      </c>
      <c r="J58" s="6">
        <v>0.27943750000000001</v>
      </c>
      <c r="K58" s="6">
        <v>0.24915625000000011</v>
      </c>
      <c r="L58" s="6">
        <v>0.23321875000000006</v>
      </c>
      <c r="M58" s="6">
        <v>0.22259374999999981</v>
      </c>
      <c r="N58" s="6">
        <v>0.20276041666666653</v>
      </c>
      <c r="O58" s="6">
        <v>0.18292708333333324</v>
      </c>
      <c r="P58" s="6">
        <v>0.16309374999999995</v>
      </c>
      <c r="Q58" s="6">
        <v>0.14326041666666667</v>
      </c>
      <c r="R58" s="6">
        <v>0.12342708333333338</v>
      </c>
      <c r="S58" s="6">
        <v>0.18856663934391349</v>
      </c>
    </row>
    <row r="59" spans="1:19">
      <c r="A59" t="s">
        <v>551</v>
      </c>
      <c r="B59" t="s">
        <v>64</v>
      </c>
      <c r="C59" t="s">
        <v>333</v>
      </c>
      <c r="D59" t="s">
        <v>24</v>
      </c>
      <c r="E59" t="s">
        <v>431</v>
      </c>
      <c r="F59" s="6">
        <f t="shared" si="0"/>
        <v>0.19815624999999998</v>
      </c>
      <c r="G59" s="6">
        <f t="shared" si="1"/>
        <v>0.15246874999999999</v>
      </c>
      <c r="H59" s="6">
        <v>0.22500000000000001</v>
      </c>
      <c r="I59" s="6">
        <v>0.21887499999999999</v>
      </c>
      <c r="J59" s="6">
        <v>0.20293749999999999</v>
      </c>
      <c r="K59" s="6">
        <v>0.19656249999999997</v>
      </c>
      <c r="L59" s="6">
        <v>0.18699999999999997</v>
      </c>
      <c r="M59" s="6">
        <v>0.18540625000000002</v>
      </c>
      <c r="N59" s="6">
        <v>0.17442708333333334</v>
      </c>
      <c r="O59" s="6">
        <v>0.16344791666666666</v>
      </c>
      <c r="P59" s="6">
        <v>0.15246874999999999</v>
      </c>
      <c r="Q59" s="6">
        <v>0.14148958333333331</v>
      </c>
      <c r="R59" s="6">
        <v>0.13051041666666663</v>
      </c>
      <c r="S59" s="6">
        <v>0.1527693545526374</v>
      </c>
    </row>
    <row r="60" spans="1:19">
      <c r="A60" t="s">
        <v>551</v>
      </c>
      <c r="B60" t="s">
        <v>64</v>
      </c>
      <c r="C60" t="s">
        <v>90</v>
      </c>
      <c r="D60" t="s">
        <v>23</v>
      </c>
      <c r="E60" t="s">
        <v>412</v>
      </c>
      <c r="F60" s="6">
        <f t="shared" si="0"/>
        <v>0.17850000000000002</v>
      </c>
      <c r="G60" s="6">
        <f t="shared" si="1"/>
        <v>0.1221875</v>
      </c>
      <c r="H60" s="6">
        <v>0.22500000000000001</v>
      </c>
      <c r="I60" s="6">
        <v>0.21887499999999996</v>
      </c>
      <c r="J60" s="6">
        <v>0.18700000000000008</v>
      </c>
      <c r="K60" s="6">
        <v>0.17106250000000001</v>
      </c>
      <c r="L60" s="6">
        <v>0.16256249999999997</v>
      </c>
      <c r="M60" s="6">
        <v>0.15300000000000002</v>
      </c>
      <c r="N60" s="6">
        <v>0.14272916666666668</v>
      </c>
      <c r="O60" s="6">
        <v>0.13245833333333334</v>
      </c>
      <c r="P60" s="6">
        <v>0.12218749999999999</v>
      </c>
      <c r="Q60" s="6">
        <v>0.11191666666666665</v>
      </c>
      <c r="R60" s="6">
        <v>0.10164583333333331</v>
      </c>
      <c r="S60" s="6">
        <v>0.12457081089714009</v>
      </c>
    </row>
    <row r="61" spans="1:19">
      <c r="A61" t="s">
        <v>551</v>
      </c>
      <c r="B61" t="s">
        <v>64</v>
      </c>
      <c r="C61" t="s">
        <v>91</v>
      </c>
      <c r="D61" t="s">
        <v>22</v>
      </c>
      <c r="E61" t="s">
        <v>413</v>
      </c>
      <c r="F61" s="6">
        <f t="shared" si="0"/>
        <v>0.24363124999999991</v>
      </c>
      <c r="G61" s="6">
        <f t="shared" si="1"/>
        <v>0.22684375000000007</v>
      </c>
      <c r="H61" s="6">
        <v>0.22500000000000001</v>
      </c>
      <c r="I61" s="6">
        <v>0.24968750000000001</v>
      </c>
      <c r="J61" s="6">
        <v>0.24862500000000007</v>
      </c>
      <c r="K61" s="6">
        <v>0.24278124999999995</v>
      </c>
      <c r="L61" s="6">
        <v>0.23853124999999981</v>
      </c>
      <c r="M61" s="6">
        <v>0.23853124999999981</v>
      </c>
      <c r="N61" s="6">
        <v>0.23463541666666657</v>
      </c>
      <c r="O61" s="6">
        <v>0.23073958333333333</v>
      </c>
      <c r="P61" s="6">
        <v>0.22684375000000007</v>
      </c>
      <c r="Q61" s="6">
        <v>0.22294791666666683</v>
      </c>
      <c r="R61" s="6">
        <v>0.21905208333333359</v>
      </c>
      <c r="S61" s="6">
        <v>0.22110408759237765</v>
      </c>
    </row>
    <row r="62" spans="1:19">
      <c r="A62" t="s">
        <v>551</v>
      </c>
      <c r="B62" t="s">
        <v>64</v>
      </c>
      <c r="C62" t="s">
        <v>92</v>
      </c>
      <c r="D62" t="s">
        <v>22</v>
      </c>
      <c r="E62" t="s">
        <v>413</v>
      </c>
      <c r="F62" s="6">
        <f t="shared" si="0"/>
        <v>0.25064374999999994</v>
      </c>
      <c r="G62" s="6">
        <f t="shared" si="1"/>
        <v>0.21196874999999998</v>
      </c>
      <c r="H62" s="6">
        <v>0.23685186359026372</v>
      </c>
      <c r="I62" s="6">
        <v>0.27518749999999997</v>
      </c>
      <c r="J62" s="6">
        <v>0.26137500000000008</v>
      </c>
      <c r="K62" s="6">
        <v>0.24596874999999999</v>
      </c>
      <c r="L62" s="6">
        <v>0.24596874999999999</v>
      </c>
      <c r="M62" s="6">
        <v>0.22471874999999983</v>
      </c>
      <c r="N62" s="6">
        <v>0.22046874999999988</v>
      </c>
      <c r="O62" s="6">
        <v>0.21621874999999993</v>
      </c>
      <c r="P62" s="6">
        <v>0.21196875000000001</v>
      </c>
      <c r="Q62" s="6">
        <v>0.20771875000000006</v>
      </c>
      <c r="R62" s="6">
        <v>0.20346875000000011</v>
      </c>
      <c r="S62" s="6">
        <v>0.22110408759237765</v>
      </c>
    </row>
    <row r="63" spans="1:19">
      <c r="A63" t="s">
        <v>551</v>
      </c>
      <c r="B63" t="s">
        <v>64</v>
      </c>
      <c r="C63" t="s">
        <v>93</v>
      </c>
      <c r="D63" t="s">
        <v>22</v>
      </c>
      <c r="E63" t="s">
        <v>413</v>
      </c>
      <c r="F63" s="6">
        <f t="shared" si="0"/>
        <v>0.24703124999999998</v>
      </c>
      <c r="G63" s="6">
        <f t="shared" si="1"/>
        <v>0.18115624999999999</v>
      </c>
      <c r="H63" s="6">
        <v>0.23922901869379656</v>
      </c>
      <c r="I63" s="6">
        <v>0.27625</v>
      </c>
      <c r="J63" s="6">
        <v>0.255</v>
      </c>
      <c r="K63" s="6">
        <v>0.24012500000000001</v>
      </c>
      <c r="L63" s="6">
        <v>0.24012499999999987</v>
      </c>
      <c r="M63" s="6">
        <v>0.22365625000000017</v>
      </c>
      <c r="N63" s="6">
        <v>0.20948958333333345</v>
      </c>
      <c r="O63" s="6">
        <v>0.19532291666666673</v>
      </c>
      <c r="P63" s="6">
        <v>0.18115624999999999</v>
      </c>
      <c r="Q63" s="6">
        <v>0.16698958333333327</v>
      </c>
      <c r="R63" s="6">
        <v>0.15282291666666656</v>
      </c>
      <c r="S63" s="6">
        <v>0.13963784186668968</v>
      </c>
    </row>
    <row r="64" spans="1:19">
      <c r="A64" t="s">
        <v>551</v>
      </c>
      <c r="B64" t="s">
        <v>64</v>
      </c>
      <c r="C64" t="s">
        <v>94</v>
      </c>
      <c r="D64" t="s">
        <v>22</v>
      </c>
      <c r="E64" t="s">
        <v>413</v>
      </c>
      <c r="F64" s="6">
        <f t="shared" si="0"/>
        <v>0.22057500000000005</v>
      </c>
      <c r="G64" s="6">
        <f t="shared" si="1"/>
        <v>0.16999999999999996</v>
      </c>
      <c r="H64" s="6">
        <v>0.22500000000000001</v>
      </c>
      <c r="I64" s="6">
        <v>0.24331249999999999</v>
      </c>
      <c r="J64" s="6">
        <v>0.22737499999999997</v>
      </c>
      <c r="K64" s="6">
        <v>0.2162187500000001</v>
      </c>
      <c r="L64" s="6">
        <v>0.2162187500000001</v>
      </c>
      <c r="M64" s="6">
        <v>0.19975000000000009</v>
      </c>
      <c r="N64" s="6">
        <v>0.18983333333333338</v>
      </c>
      <c r="O64" s="6">
        <v>0.17991666666666667</v>
      </c>
      <c r="P64" s="6">
        <v>0.16999999999999996</v>
      </c>
      <c r="Q64" s="6">
        <v>0.16008333333333324</v>
      </c>
      <c r="R64" s="6">
        <v>0.15016666666666653</v>
      </c>
      <c r="S64" s="6">
        <v>0.15023374707186657</v>
      </c>
    </row>
    <row r="65" spans="1:19">
      <c r="A65" t="s">
        <v>551</v>
      </c>
      <c r="B65" t="s">
        <v>64</v>
      </c>
      <c r="C65" t="s">
        <v>95</v>
      </c>
      <c r="D65" t="s">
        <v>22</v>
      </c>
      <c r="E65" t="s">
        <v>413</v>
      </c>
      <c r="F65" s="6">
        <f t="shared" si="0"/>
        <v>0.265625</v>
      </c>
      <c r="G65" s="6">
        <f t="shared" si="1"/>
        <v>0.20081250000000006</v>
      </c>
      <c r="H65" s="6">
        <v>0.2511174726277372</v>
      </c>
      <c r="I65" s="6">
        <v>0.28900000000000003</v>
      </c>
      <c r="J65" s="6">
        <v>0.27306249999999999</v>
      </c>
      <c r="K65" s="6">
        <v>0.26509375000000007</v>
      </c>
      <c r="L65" s="6">
        <v>0.25871874999999983</v>
      </c>
      <c r="M65" s="6">
        <v>0.24225000000000002</v>
      </c>
      <c r="N65" s="6">
        <v>0.22843750000000004</v>
      </c>
      <c r="O65" s="6">
        <v>0.21462500000000007</v>
      </c>
      <c r="P65" s="6">
        <v>0.20081250000000006</v>
      </c>
      <c r="Q65" s="6">
        <v>0.18700000000000008</v>
      </c>
      <c r="R65" s="6">
        <v>0.17318750000000011</v>
      </c>
      <c r="S65" s="6">
        <v>0.26115875601590388</v>
      </c>
    </row>
    <row r="66" spans="1:19">
      <c r="A66" t="s">
        <v>551</v>
      </c>
      <c r="B66" t="s">
        <v>64</v>
      </c>
      <c r="C66" t="s">
        <v>96</v>
      </c>
      <c r="D66" t="s">
        <v>22</v>
      </c>
      <c r="E66" t="s">
        <v>413</v>
      </c>
      <c r="F66" s="6">
        <f t="shared" si="0"/>
        <v>0.29803125000000003</v>
      </c>
      <c r="G66" s="6">
        <f t="shared" si="1"/>
        <v>0.24490624999999988</v>
      </c>
      <c r="H66" s="6">
        <v>0.27193317095588232</v>
      </c>
      <c r="I66" s="6">
        <v>0.32353124999999999</v>
      </c>
      <c r="J66" s="6">
        <v>0.30653124999999998</v>
      </c>
      <c r="K66" s="6">
        <v>0.29750000000000004</v>
      </c>
      <c r="L66" s="6">
        <v>0.2858124999999998</v>
      </c>
      <c r="M66" s="6">
        <v>0.2767812500000002</v>
      </c>
      <c r="N66" s="6">
        <v>0.26615625000000009</v>
      </c>
      <c r="O66" s="6">
        <v>0.25553124999999999</v>
      </c>
      <c r="P66" s="6">
        <v>0.24490624999999991</v>
      </c>
      <c r="Q66" s="6">
        <v>0.2342812499999998</v>
      </c>
      <c r="R66" s="6">
        <v>0.2236562499999997</v>
      </c>
      <c r="S66" s="6">
        <v>0.25665490097649812</v>
      </c>
    </row>
    <row r="67" spans="1:19">
      <c r="A67" t="s">
        <v>551</v>
      </c>
      <c r="B67" t="s">
        <v>64</v>
      </c>
      <c r="C67" t="s">
        <v>97</v>
      </c>
      <c r="D67" t="s">
        <v>22</v>
      </c>
      <c r="E67" t="s">
        <v>413</v>
      </c>
      <c r="F67" s="6">
        <f t="shared" si="0"/>
        <v>0.2648812499999999</v>
      </c>
      <c r="G67" s="6">
        <f t="shared" si="1"/>
        <v>0.20506249999999993</v>
      </c>
      <c r="H67" s="6">
        <v>0.24999787260923639</v>
      </c>
      <c r="I67" s="6">
        <v>0.28474999999999995</v>
      </c>
      <c r="J67" s="6">
        <v>0.2709375</v>
      </c>
      <c r="K67" s="6">
        <v>0.26190624999999995</v>
      </c>
      <c r="L67" s="6">
        <v>0.25340624999999972</v>
      </c>
      <c r="M67" s="6">
        <v>0.25340624999999972</v>
      </c>
      <c r="N67" s="6">
        <v>0.23729166666666646</v>
      </c>
      <c r="O67" s="6">
        <v>0.22117708333333319</v>
      </c>
      <c r="P67" s="6">
        <v>0.20506249999999995</v>
      </c>
      <c r="Q67" s="6">
        <v>0.18894791666666669</v>
      </c>
      <c r="R67" s="6">
        <v>0.17283333333333342</v>
      </c>
      <c r="S67" s="6">
        <v>0.19994811155723283</v>
      </c>
    </row>
    <row r="68" spans="1:19">
      <c r="A68" t="s">
        <v>551</v>
      </c>
      <c r="B68" t="s">
        <v>64</v>
      </c>
      <c r="C68" t="s">
        <v>98</v>
      </c>
      <c r="D68" t="s">
        <v>22</v>
      </c>
      <c r="E68" t="s">
        <v>413</v>
      </c>
      <c r="F68" s="6">
        <f t="shared" si="0"/>
        <v>0.26477499999999993</v>
      </c>
      <c r="G68" s="6">
        <f t="shared" si="1"/>
        <v>0.20984374999999997</v>
      </c>
      <c r="H68" s="6">
        <v>0.24805256853814478</v>
      </c>
      <c r="I68" s="6">
        <v>0.28634375000000001</v>
      </c>
      <c r="J68" s="6">
        <v>0.26934374999999994</v>
      </c>
      <c r="K68" s="6">
        <v>0.26668750000000008</v>
      </c>
      <c r="L68" s="6">
        <v>0.25074999999999986</v>
      </c>
      <c r="M68" s="6">
        <v>0.25074999999999986</v>
      </c>
      <c r="N68" s="6">
        <v>0.23711458333333324</v>
      </c>
      <c r="O68" s="6">
        <v>0.22347916666666662</v>
      </c>
      <c r="P68" s="6">
        <v>0.20984374999999997</v>
      </c>
      <c r="Q68" s="6">
        <v>0.19620833333333335</v>
      </c>
      <c r="R68" s="6">
        <v>0.18257291666666672</v>
      </c>
      <c r="S68" s="6">
        <v>0.19994811155723283</v>
      </c>
    </row>
    <row r="69" spans="1:19">
      <c r="A69" t="s">
        <v>551</v>
      </c>
      <c r="B69" t="s">
        <v>64</v>
      </c>
      <c r="C69" t="s">
        <v>133</v>
      </c>
      <c r="D69" t="s">
        <v>21</v>
      </c>
      <c r="E69" t="s">
        <v>415</v>
      </c>
      <c r="F69" s="6">
        <f t="shared" si="0"/>
        <v>0.41437499999999999</v>
      </c>
      <c r="G69" s="6">
        <f t="shared" si="1"/>
        <v>0.36443750000000003</v>
      </c>
      <c r="H69" s="6">
        <v>0.38940625000000001</v>
      </c>
      <c r="I69" s="6">
        <v>0.43881250000000005</v>
      </c>
      <c r="J69" s="6">
        <v>0.42074999999999996</v>
      </c>
      <c r="K69" s="6">
        <v>0.41543749999999996</v>
      </c>
      <c r="L69" s="6">
        <v>0.4080000000000002</v>
      </c>
      <c r="M69" s="6">
        <v>0.38887499999999975</v>
      </c>
      <c r="N69" s="6">
        <v>0.38072916666666651</v>
      </c>
      <c r="O69" s="6">
        <v>0.37258333333333327</v>
      </c>
      <c r="P69" s="6">
        <v>0.36443750000000003</v>
      </c>
      <c r="Q69" s="6">
        <v>0.35629166666666678</v>
      </c>
      <c r="R69" s="6">
        <v>0.34814583333333354</v>
      </c>
      <c r="S69" s="6">
        <v>0.30766286406707222</v>
      </c>
    </row>
    <row r="70" spans="1:19">
      <c r="A70" t="s">
        <v>551</v>
      </c>
      <c r="B70" t="s">
        <v>64</v>
      </c>
      <c r="C70" t="s">
        <v>134</v>
      </c>
      <c r="D70" t="s">
        <v>21</v>
      </c>
      <c r="E70" t="s">
        <v>415</v>
      </c>
      <c r="F70" s="6">
        <f t="shared" si="0"/>
        <v>0.38568749999999996</v>
      </c>
      <c r="G70" s="6">
        <f t="shared" si="1"/>
        <v>0.33681250000000007</v>
      </c>
      <c r="H70" s="6">
        <v>0.36125000000000007</v>
      </c>
      <c r="I70" s="6">
        <v>0.41650000000000004</v>
      </c>
      <c r="J70" s="6">
        <v>0.3941874999999998</v>
      </c>
      <c r="K70" s="6">
        <v>0.38143750000000032</v>
      </c>
      <c r="L70" s="6">
        <v>0.37187499999999973</v>
      </c>
      <c r="M70" s="6">
        <v>0.36443750000000008</v>
      </c>
      <c r="N70" s="6">
        <v>0.35522916666666676</v>
      </c>
      <c r="O70" s="6">
        <v>0.34602083333333344</v>
      </c>
      <c r="P70" s="6">
        <v>0.33681250000000007</v>
      </c>
      <c r="Q70" s="6">
        <v>0.32760416666666675</v>
      </c>
      <c r="R70" s="6">
        <v>0.31839583333333343</v>
      </c>
      <c r="S70" s="6">
        <v>0.29007963921080965</v>
      </c>
    </row>
    <row r="71" spans="1:19">
      <c r="A71" t="s">
        <v>551</v>
      </c>
      <c r="B71" t="s">
        <v>64</v>
      </c>
      <c r="C71" t="s">
        <v>135</v>
      </c>
      <c r="D71" t="s">
        <v>21</v>
      </c>
      <c r="E71" t="s">
        <v>415</v>
      </c>
      <c r="F71" s="6">
        <f t="shared" si="0"/>
        <v>0.37293750000000003</v>
      </c>
      <c r="G71" s="6">
        <f t="shared" si="1"/>
        <v>0.32406249999999998</v>
      </c>
      <c r="H71" s="6">
        <v>0.34849999999999992</v>
      </c>
      <c r="I71" s="6">
        <v>0.41862499999999991</v>
      </c>
      <c r="J71" s="6">
        <v>0.38037500000000002</v>
      </c>
      <c r="K71" s="6">
        <v>0.36443750000000008</v>
      </c>
      <c r="L71" s="6">
        <v>0.35381250000000009</v>
      </c>
      <c r="M71" s="6">
        <v>0.34743750000000007</v>
      </c>
      <c r="N71" s="6">
        <v>0.33964583333333337</v>
      </c>
      <c r="O71" s="6">
        <v>0.33185416666666667</v>
      </c>
      <c r="P71" s="6">
        <v>0.32406249999999992</v>
      </c>
      <c r="Q71" s="6">
        <v>0.31627083333333322</v>
      </c>
      <c r="R71" s="6">
        <v>0.30847916666666653</v>
      </c>
      <c r="S71" s="6">
        <v>0.2853155167434332</v>
      </c>
    </row>
    <row r="72" spans="1:19">
      <c r="A72" t="s">
        <v>551</v>
      </c>
      <c r="B72" t="s">
        <v>64</v>
      </c>
      <c r="C72" t="s">
        <v>136</v>
      </c>
      <c r="D72" t="s">
        <v>21</v>
      </c>
      <c r="E72" t="s">
        <v>415</v>
      </c>
      <c r="F72" s="6">
        <f t="shared" si="0"/>
        <v>0.38993749999999999</v>
      </c>
      <c r="G72" s="6">
        <f t="shared" si="1"/>
        <v>0.32193750000000004</v>
      </c>
      <c r="H72" s="6">
        <v>0.35593749999999996</v>
      </c>
      <c r="I72" s="6">
        <v>0.45156249999999998</v>
      </c>
      <c r="J72" s="6">
        <v>0.40268750000000009</v>
      </c>
      <c r="K72" s="6">
        <v>0.38090624999999972</v>
      </c>
      <c r="L72" s="6">
        <v>0.36284375000000002</v>
      </c>
      <c r="M72" s="6">
        <v>0.35168750000000026</v>
      </c>
      <c r="N72" s="6">
        <v>0.34177083333333352</v>
      </c>
      <c r="O72" s="6">
        <v>0.33185416666666678</v>
      </c>
      <c r="P72" s="6">
        <v>0.32193749999999999</v>
      </c>
      <c r="Q72" s="6">
        <v>0.31202083333333325</v>
      </c>
      <c r="R72" s="6">
        <v>0.30210416666666651</v>
      </c>
      <c r="S72" s="6">
        <v>0.32091902824293655</v>
      </c>
    </row>
    <row r="73" spans="1:19">
      <c r="A73" t="s">
        <v>551</v>
      </c>
      <c r="B73" t="s">
        <v>64</v>
      </c>
      <c r="C73" t="s">
        <v>137</v>
      </c>
      <c r="D73" t="s">
        <v>21</v>
      </c>
      <c r="E73" t="s">
        <v>415</v>
      </c>
      <c r="F73" s="6">
        <f t="shared" ref="F73:F136" si="3">AVERAGE(I73:M73)</f>
        <v>0.42446875000000006</v>
      </c>
      <c r="G73" s="6">
        <f t="shared" ref="G73:G136" si="4">AVERAGE(N73:R73)</f>
        <v>0.36071875000000003</v>
      </c>
      <c r="H73" s="6">
        <v>0.39259375000000002</v>
      </c>
      <c r="I73" s="6">
        <v>0.47228125000000004</v>
      </c>
      <c r="J73" s="6">
        <v>0.43934375000000014</v>
      </c>
      <c r="K73" s="6">
        <v>0.41278124999999977</v>
      </c>
      <c r="L73" s="6">
        <v>0.39896874999999982</v>
      </c>
      <c r="M73" s="6">
        <v>0.39896875000000026</v>
      </c>
      <c r="N73" s="6">
        <v>0.38621875000000017</v>
      </c>
      <c r="O73" s="6">
        <v>0.37346875000000007</v>
      </c>
      <c r="P73" s="6">
        <v>0.36071875000000003</v>
      </c>
      <c r="Q73" s="6">
        <v>0.34796874999999994</v>
      </c>
      <c r="R73" s="6">
        <v>0.33521874999999984</v>
      </c>
      <c r="S73" s="6">
        <v>0.35217536603691263</v>
      </c>
    </row>
    <row r="74" spans="1:19">
      <c r="A74" t="s">
        <v>551</v>
      </c>
      <c r="B74" t="s">
        <v>64</v>
      </c>
      <c r="C74" t="s">
        <v>138</v>
      </c>
      <c r="D74" t="s">
        <v>20</v>
      </c>
      <c r="E74" t="s">
        <v>416</v>
      </c>
      <c r="F74" s="6">
        <f t="shared" si="3"/>
        <v>0.29325000000000001</v>
      </c>
      <c r="G74" s="6">
        <f t="shared" si="4"/>
        <v>0.24543750000000003</v>
      </c>
      <c r="H74" s="6">
        <v>0.26914987745098046</v>
      </c>
      <c r="I74" s="6">
        <v>0.33043750000000005</v>
      </c>
      <c r="J74" s="6">
        <v>0.29962499999999986</v>
      </c>
      <c r="K74" s="6">
        <v>0.28475000000000006</v>
      </c>
      <c r="L74" s="6">
        <v>0.2773124999999998</v>
      </c>
      <c r="M74" s="6">
        <v>0.27412500000000029</v>
      </c>
      <c r="N74" s="6">
        <v>0.2645625000000002</v>
      </c>
      <c r="O74" s="6">
        <v>0.25500000000000012</v>
      </c>
      <c r="P74" s="6">
        <v>0.2454375</v>
      </c>
      <c r="Q74" s="6">
        <v>0.23587499999999992</v>
      </c>
      <c r="R74" s="6">
        <v>0.22631249999999983</v>
      </c>
      <c r="S74" s="6">
        <v>0.35970869595157762</v>
      </c>
    </row>
    <row r="75" spans="1:19">
      <c r="A75" t="s">
        <v>551</v>
      </c>
      <c r="B75" t="s">
        <v>64</v>
      </c>
      <c r="C75" t="s">
        <v>159</v>
      </c>
      <c r="D75" t="s">
        <v>19</v>
      </c>
      <c r="E75" t="s">
        <v>419</v>
      </c>
      <c r="F75" s="6">
        <f t="shared" si="3"/>
        <v>0.29112499999999997</v>
      </c>
      <c r="G75" s="6">
        <f t="shared" si="4"/>
        <v>0.23800000000000004</v>
      </c>
      <c r="H75" s="6">
        <v>0.26737491830065363</v>
      </c>
      <c r="I75" s="6">
        <v>0.32459375000000001</v>
      </c>
      <c r="J75" s="6">
        <v>0.29803125000000003</v>
      </c>
      <c r="K75" s="6">
        <v>0.28581249999999986</v>
      </c>
      <c r="L75" s="6">
        <v>0.27518750000000014</v>
      </c>
      <c r="M75" s="6">
        <v>0.27200000000000002</v>
      </c>
      <c r="N75" s="6">
        <v>0.26066666666666671</v>
      </c>
      <c r="O75" s="6">
        <v>0.24933333333333338</v>
      </c>
      <c r="P75" s="6">
        <v>0.23800000000000002</v>
      </c>
      <c r="Q75" s="6">
        <v>0.22666666666666668</v>
      </c>
      <c r="R75" s="6">
        <v>0.21533333333333335</v>
      </c>
      <c r="S75" s="6">
        <v>0.27188390602655571</v>
      </c>
    </row>
    <row r="76" spans="1:19">
      <c r="A76" t="s">
        <v>551</v>
      </c>
      <c r="B76" t="s">
        <v>64</v>
      </c>
      <c r="C76" t="s">
        <v>160</v>
      </c>
      <c r="D76" t="s">
        <v>19</v>
      </c>
      <c r="E76" t="s">
        <v>419</v>
      </c>
      <c r="F76" s="6">
        <f t="shared" si="3"/>
        <v>0.29803124999999991</v>
      </c>
      <c r="G76" s="6">
        <f t="shared" si="4"/>
        <v>0.24596875000000001</v>
      </c>
      <c r="H76" s="6">
        <v>0.27174012657563024</v>
      </c>
      <c r="I76" s="6">
        <v>0.34159375000000003</v>
      </c>
      <c r="J76" s="6">
        <v>0.3054687499999999</v>
      </c>
      <c r="K76" s="6">
        <v>0.29006250000000011</v>
      </c>
      <c r="L76" s="6">
        <v>0.28049999999999981</v>
      </c>
      <c r="M76" s="6">
        <v>0.27253125</v>
      </c>
      <c r="N76" s="6">
        <v>0.26367708333333334</v>
      </c>
      <c r="O76" s="6">
        <v>0.25482291666666668</v>
      </c>
      <c r="P76" s="6">
        <v>0.24596875000000004</v>
      </c>
      <c r="Q76" s="6">
        <v>0.23711458333333338</v>
      </c>
      <c r="R76" s="6">
        <v>0.22826041666666672</v>
      </c>
      <c r="S76" s="6">
        <v>0.34479984008699149</v>
      </c>
    </row>
    <row r="77" spans="1:19">
      <c r="A77" t="s">
        <v>551</v>
      </c>
      <c r="B77" t="s">
        <v>64</v>
      </c>
      <c r="C77" t="s">
        <v>161</v>
      </c>
      <c r="D77" t="s">
        <v>19</v>
      </c>
      <c r="E77" t="s">
        <v>419</v>
      </c>
      <c r="F77" s="6">
        <f t="shared" si="3"/>
        <v>0.30121874999999998</v>
      </c>
      <c r="G77" s="6">
        <f t="shared" si="4"/>
        <v>0.23746875000000003</v>
      </c>
      <c r="H77" s="6">
        <v>0.27007992349900495</v>
      </c>
      <c r="I77" s="6">
        <v>0.34425</v>
      </c>
      <c r="J77" s="6">
        <v>0.30599999999999988</v>
      </c>
      <c r="K77" s="6">
        <v>0.29325000000000007</v>
      </c>
      <c r="L77" s="6">
        <v>0.28474999999999978</v>
      </c>
      <c r="M77" s="6">
        <v>0.27784375000000011</v>
      </c>
      <c r="N77" s="6">
        <v>0.26438541666666676</v>
      </c>
      <c r="O77" s="6">
        <v>0.25092708333333341</v>
      </c>
      <c r="P77" s="6">
        <v>0.23746875000000003</v>
      </c>
      <c r="Q77" s="6">
        <v>0.22401041666666668</v>
      </c>
      <c r="R77" s="6">
        <v>0.21055208333333333</v>
      </c>
      <c r="S77" s="6">
        <v>0.32191390587825813</v>
      </c>
    </row>
    <row r="78" spans="1:19">
      <c r="A78" t="s">
        <v>551</v>
      </c>
      <c r="B78" t="s">
        <v>64</v>
      </c>
      <c r="C78" t="s">
        <v>162</v>
      </c>
      <c r="D78" t="s">
        <v>19</v>
      </c>
      <c r="E78" t="s">
        <v>419</v>
      </c>
      <c r="F78" s="6">
        <f t="shared" si="3"/>
        <v>0.28209374999999992</v>
      </c>
      <c r="G78" s="6">
        <f t="shared" si="4"/>
        <v>0.21621874999999999</v>
      </c>
      <c r="H78" s="6">
        <v>0.25766234893926687</v>
      </c>
      <c r="I78" s="6">
        <v>0.33946875000000004</v>
      </c>
      <c r="J78" s="6">
        <v>0.29378124999999988</v>
      </c>
      <c r="K78" s="6">
        <v>0.27359375000000002</v>
      </c>
      <c r="L78" s="6">
        <v>0.25553125000000004</v>
      </c>
      <c r="M78" s="6">
        <v>0.24809374999999984</v>
      </c>
      <c r="N78" s="6">
        <v>0.23746874999999987</v>
      </c>
      <c r="O78" s="6">
        <v>0.2268437499999999</v>
      </c>
      <c r="P78" s="6">
        <v>0.21621874999999996</v>
      </c>
      <c r="Q78" s="6">
        <v>0.20559374999999999</v>
      </c>
      <c r="R78" s="6">
        <v>0.19496875000000002</v>
      </c>
      <c r="S78" s="6">
        <v>0.30943325803895466</v>
      </c>
    </row>
    <row r="79" spans="1:19">
      <c r="A79" t="s">
        <v>551</v>
      </c>
      <c r="B79" t="s">
        <v>64</v>
      </c>
      <c r="C79" t="s">
        <v>163</v>
      </c>
      <c r="D79" t="s">
        <v>19</v>
      </c>
      <c r="E79" t="s">
        <v>419</v>
      </c>
      <c r="F79" s="6">
        <f t="shared" si="3"/>
        <v>0.39099999999999996</v>
      </c>
      <c r="G79" s="6">
        <f t="shared" si="4"/>
        <v>0.34637500000000004</v>
      </c>
      <c r="H79" s="6">
        <v>0.36868750000000006</v>
      </c>
      <c r="I79" s="6">
        <v>0.44306249999999997</v>
      </c>
      <c r="J79" s="6">
        <v>0.39950000000000013</v>
      </c>
      <c r="K79" s="6">
        <v>0.38143749999999982</v>
      </c>
      <c r="L79" s="6">
        <v>0.37399999999999994</v>
      </c>
      <c r="M79" s="6">
        <v>0.35699999999999993</v>
      </c>
      <c r="N79" s="6">
        <v>0.35345833333333332</v>
      </c>
      <c r="O79" s="6">
        <v>0.34991666666666671</v>
      </c>
      <c r="P79" s="6">
        <v>0.34637500000000004</v>
      </c>
      <c r="Q79" s="6">
        <v>0.34283333333333343</v>
      </c>
      <c r="R79" s="6">
        <v>0.33929166666666682</v>
      </c>
      <c r="S79" s="6">
        <v>0.43766375451003264</v>
      </c>
    </row>
    <row r="80" spans="1:19">
      <c r="A80" t="s">
        <v>551</v>
      </c>
      <c r="B80" t="s">
        <v>64</v>
      </c>
      <c r="C80" t="s">
        <v>164</v>
      </c>
      <c r="D80" t="s">
        <v>18</v>
      </c>
      <c r="E80" t="s">
        <v>420</v>
      </c>
      <c r="F80" s="6">
        <f t="shared" si="3"/>
        <v>0.26339374999999993</v>
      </c>
      <c r="G80" s="6">
        <f t="shared" si="4"/>
        <v>0.2337499999999999</v>
      </c>
      <c r="H80" s="6">
        <v>0.24668117647058813</v>
      </c>
      <c r="I80" s="6">
        <v>0.27890624999999997</v>
      </c>
      <c r="J80" s="6">
        <v>0.26828124999999997</v>
      </c>
      <c r="K80" s="6">
        <v>0.2608437500000001</v>
      </c>
      <c r="L80" s="6">
        <v>0.25446874999999985</v>
      </c>
      <c r="M80" s="6">
        <v>0.25446874999999985</v>
      </c>
      <c r="N80" s="6">
        <v>0.24756249999999988</v>
      </c>
      <c r="O80" s="6">
        <v>0.2406562499999999</v>
      </c>
      <c r="P80" s="6">
        <v>0.23374999999999993</v>
      </c>
      <c r="Q80" s="6">
        <v>0.22684374999999996</v>
      </c>
      <c r="R80" s="6">
        <v>0.21993749999999998</v>
      </c>
      <c r="S80" s="6">
        <v>0.22302803342989494</v>
      </c>
    </row>
    <row r="81" spans="1:19">
      <c r="A81" t="s">
        <v>551</v>
      </c>
      <c r="B81" t="s">
        <v>64</v>
      </c>
      <c r="C81" t="s">
        <v>165</v>
      </c>
      <c r="D81" t="s">
        <v>18</v>
      </c>
      <c r="E81" t="s">
        <v>420</v>
      </c>
      <c r="F81" s="6">
        <f t="shared" si="3"/>
        <v>0.25765625000000003</v>
      </c>
      <c r="G81" s="6">
        <f t="shared" si="4"/>
        <v>0.21940625000000002</v>
      </c>
      <c r="H81" s="6">
        <v>0.24050259859625672</v>
      </c>
      <c r="I81" s="6">
        <v>0.27359375000000002</v>
      </c>
      <c r="J81" s="6">
        <v>0.26190624999999995</v>
      </c>
      <c r="K81" s="6">
        <v>0.25978125000000013</v>
      </c>
      <c r="L81" s="6">
        <v>0.25234375000000009</v>
      </c>
      <c r="M81" s="6">
        <v>0.24065624999999971</v>
      </c>
      <c r="N81" s="6">
        <v>0.23357291666666649</v>
      </c>
      <c r="O81" s="6">
        <v>0.22648958333333327</v>
      </c>
      <c r="P81" s="6">
        <v>0.21940625000000002</v>
      </c>
      <c r="Q81" s="6">
        <v>0.21232291666666681</v>
      </c>
      <c r="R81" s="6">
        <v>0.20523958333333359</v>
      </c>
      <c r="S81" s="6" t="s">
        <v>532</v>
      </c>
    </row>
    <row r="82" spans="1:19">
      <c r="A82" t="s">
        <v>551</v>
      </c>
      <c r="B82" t="s">
        <v>64</v>
      </c>
      <c r="C82" t="s">
        <v>166</v>
      </c>
      <c r="D82" t="s">
        <v>18</v>
      </c>
      <c r="E82" t="s">
        <v>420</v>
      </c>
      <c r="F82" s="6">
        <f t="shared" si="3"/>
        <v>0.29643750000000002</v>
      </c>
      <c r="G82" s="6">
        <f t="shared" si="4"/>
        <v>0.24968750000000006</v>
      </c>
      <c r="H82" s="6">
        <v>0.27388937881970976</v>
      </c>
      <c r="I82" s="6">
        <v>0.31609374999999995</v>
      </c>
      <c r="J82" s="6">
        <v>0.30440624999999999</v>
      </c>
      <c r="K82" s="6">
        <v>0.29590624999999998</v>
      </c>
      <c r="L82" s="6">
        <v>0.29271875000000008</v>
      </c>
      <c r="M82" s="6">
        <v>0.27306249999999993</v>
      </c>
      <c r="N82" s="6">
        <v>0.26527083333333329</v>
      </c>
      <c r="O82" s="6">
        <v>0.25747916666666665</v>
      </c>
      <c r="P82" s="6">
        <v>0.24968750000000006</v>
      </c>
      <c r="Q82" s="6">
        <v>0.24189583333333345</v>
      </c>
      <c r="R82" s="6">
        <v>0.23410416666666684</v>
      </c>
      <c r="S82" s="6" t="s">
        <v>532</v>
      </c>
    </row>
    <row r="83" spans="1:19">
      <c r="A83" t="s">
        <v>551</v>
      </c>
      <c r="B83" t="s">
        <v>64</v>
      </c>
      <c r="C83" t="s">
        <v>167</v>
      </c>
      <c r="D83" t="s">
        <v>18</v>
      </c>
      <c r="E83" t="s">
        <v>420</v>
      </c>
      <c r="F83" s="6">
        <f t="shared" si="3"/>
        <v>0.32374375</v>
      </c>
      <c r="G83" s="6">
        <f t="shared" si="4"/>
        <v>0.27996875000000004</v>
      </c>
      <c r="H83" s="6">
        <v>0.30185625000000005</v>
      </c>
      <c r="I83" s="6">
        <v>0.36231249999999998</v>
      </c>
      <c r="J83" s="6">
        <v>0.32937499999999997</v>
      </c>
      <c r="K83" s="6">
        <v>0.32034374999999998</v>
      </c>
      <c r="L83" s="6">
        <v>0.30334374999999997</v>
      </c>
      <c r="M83" s="6">
        <v>0.30334374999999997</v>
      </c>
      <c r="N83" s="6">
        <v>0.29555208333333333</v>
      </c>
      <c r="O83" s="6">
        <v>0.28776041666666669</v>
      </c>
      <c r="P83" s="6">
        <v>0.27996875000000004</v>
      </c>
      <c r="Q83" s="6">
        <v>0.2721770833333334</v>
      </c>
      <c r="R83" s="6">
        <v>0.26438541666666676</v>
      </c>
      <c r="S83" s="6" t="s">
        <v>532</v>
      </c>
    </row>
    <row r="84" spans="1:19">
      <c r="A84" t="s">
        <v>551</v>
      </c>
      <c r="B84" t="s">
        <v>64</v>
      </c>
      <c r="C84" t="s">
        <v>168</v>
      </c>
      <c r="D84" t="s">
        <v>18</v>
      </c>
      <c r="E84" t="s">
        <v>420</v>
      </c>
      <c r="F84" s="6">
        <f t="shared" si="3"/>
        <v>0.28220000000000001</v>
      </c>
      <c r="G84" s="6">
        <f t="shared" si="4"/>
        <v>0.23799999999999999</v>
      </c>
      <c r="H84" s="6">
        <v>0.26108085901027078</v>
      </c>
      <c r="I84" s="6">
        <v>0.30121874999999998</v>
      </c>
      <c r="J84" s="6">
        <v>0.28421874999999996</v>
      </c>
      <c r="K84" s="6">
        <v>0.28421874999999996</v>
      </c>
      <c r="L84" s="6">
        <v>0.27359375000000008</v>
      </c>
      <c r="M84" s="6">
        <v>0.26775000000000004</v>
      </c>
      <c r="N84" s="6">
        <v>0.25783333333333336</v>
      </c>
      <c r="O84" s="6">
        <v>0.24791666666666667</v>
      </c>
      <c r="P84" s="6">
        <v>0.23800000000000002</v>
      </c>
      <c r="Q84" s="6">
        <v>0.22808333333333333</v>
      </c>
      <c r="R84" s="6">
        <v>0.21816666666666665</v>
      </c>
      <c r="S84" s="6" t="s">
        <v>532</v>
      </c>
    </row>
    <row r="85" spans="1:19">
      <c r="A85" t="s">
        <v>551</v>
      </c>
      <c r="B85" t="s">
        <v>64</v>
      </c>
      <c r="C85" t="s">
        <v>169</v>
      </c>
      <c r="D85" t="s">
        <v>18</v>
      </c>
      <c r="E85" t="s">
        <v>420</v>
      </c>
      <c r="F85" s="6">
        <f t="shared" si="3"/>
        <v>0.35115625000000006</v>
      </c>
      <c r="G85" s="6">
        <f t="shared" si="4"/>
        <v>0.28793749999999985</v>
      </c>
      <c r="H85" s="6">
        <v>0.31954687499999995</v>
      </c>
      <c r="I85" s="6">
        <v>0.39365624999999999</v>
      </c>
      <c r="J85" s="6">
        <v>0.36071874999999992</v>
      </c>
      <c r="K85" s="6">
        <v>0.35009374999999998</v>
      </c>
      <c r="L85" s="6">
        <v>0.32565625000000015</v>
      </c>
      <c r="M85" s="6">
        <v>0.32565625000000015</v>
      </c>
      <c r="N85" s="6">
        <v>0.31308333333333338</v>
      </c>
      <c r="O85" s="6">
        <v>0.30051041666666661</v>
      </c>
      <c r="P85" s="6">
        <v>0.2879374999999999</v>
      </c>
      <c r="Q85" s="6">
        <v>0.27536458333333313</v>
      </c>
      <c r="R85" s="6">
        <v>0.26279166666666637</v>
      </c>
      <c r="S85" s="6" t="s">
        <v>532</v>
      </c>
    </row>
    <row r="86" spans="1:19">
      <c r="A86" t="s">
        <v>551</v>
      </c>
      <c r="B86" t="s">
        <v>64</v>
      </c>
      <c r="C86" t="s">
        <v>170</v>
      </c>
      <c r="D86" t="s">
        <v>18</v>
      </c>
      <c r="E86" t="s">
        <v>420</v>
      </c>
      <c r="F86" s="6">
        <f t="shared" si="3"/>
        <v>0.25818749999999996</v>
      </c>
      <c r="G86" s="6">
        <f t="shared" si="4"/>
        <v>0.22206250000000011</v>
      </c>
      <c r="H86" s="6">
        <v>0.24118645510835915</v>
      </c>
      <c r="I86" s="6">
        <v>0.28634374999999995</v>
      </c>
      <c r="J86" s="6">
        <v>0.26509375000000007</v>
      </c>
      <c r="K86" s="6">
        <v>0.25818750000000007</v>
      </c>
      <c r="L86" s="6">
        <v>0.25075000000000003</v>
      </c>
      <c r="M86" s="6">
        <v>0.23056249999999981</v>
      </c>
      <c r="N86" s="6">
        <v>0.22772916666666657</v>
      </c>
      <c r="O86" s="6">
        <v>0.22489583333333332</v>
      </c>
      <c r="P86" s="6">
        <v>0.22206250000000008</v>
      </c>
      <c r="Q86" s="6">
        <v>0.21922916666666684</v>
      </c>
      <c r="R86" s="6">
        <v>0.21639583333333359</v>
      </c>
      <c r="S86" s="6" t="s">
        <v>532</v>
      </c>
    </row>
    <row r="87" spans="1:19">
      <c r="A87" t="s">
        <v>551</v>
      </c>
      <c r="B87" t="s">
        <v>64</v>
      </c>
      <c r="C87" t="s">
        <v>171</v>
      </c>
      <c r="D87" t="s">
        <v>18</v>
      </c>
      <c r="E87" t="s">
        <v>420</v>
      </c>
      <c r="F87" s="6">
        <f t="shared" si="3"/>
        <v>0.30228125</v>
      </c>
      <c r="G87" s="6">
        <f t="shared" si="4"/>
        <v>0.24809374999999995</v>
      </c>
      <c r="H87" s="6">
        <v>0.27852488118723095</v>
      </c>
      <c r="I87" s="6">
        <v>0.31290625</v>
      </c>
      <c r="J87" s="6">
        <v>0.30440624999999988</v>
      </c>
      <c r="K87" s="6">
        <v>0.30387500000000001</v>
      </c>
      <c r="L87" s="6">
        <v>0.29856250000000012</v>
      </c>
      <c r="M87" s="6">
        <v>0.29165625000000001</v>
      </c>
      <c r="N87" s="6">
        <v>0.27713541666666663</v>
      </c>
      <c r="O87" s="6">
        <v>0.26261458333333326</v>
      </c>
      <c r="P87" s="6">
        <v>0.24809374999999995</v>
      </c>
      <c r="Q87" s="6">
        <v>0.2335729166666666</v>
      </c>
      <c r="R87" s="6">
        <v>0.21905208333333326</v>
      </c>
      <c r="S87" s="6" t="s">
        <v>532</v>
      </c>
    </row>
    <row r="88" spans="1:19">
      <c r="A88" t="s">
        <v>551</v>
      </c>
      <c r="B88" t="s">
        <v>64</v>
      </c>
      <c r="C88" t="s">
        <v>172</v>
      </c>
      <c r="D88" t="s">
        <v>18</v>
      </c>
      <c r="E88" t="s">
        <v>420</v>
      </c>
      <c r="F88" s="6">
        <f t="shared" si="3"/>
        <v>0.22089375000000003</v>
      </c>
      <c r="G88" s="6">
        <f t="shared" si="4"/>
        <v>0.18221875000000001</v>
      </c>
      <c r="H88" s="6">
        <v>0.22500000000000001</v>
      </c>
      <c r="I88" s="6">
        <v>0.24384375</v>
      </c>
      <c r="J88" s="6">
        <v>0.22790625000000003</v>
      </c>
      <c r="K88" s="6">
        <v>0.21515625000000008</v>
      </c>
      <c r="L88" s="6">
        <v>0.21515625000000008</v>
      </c>
      <c r="M88" s="6">
        <v>0.20240625000000004</v>
      </c>
      <c r="N88" s="6">
        <v>0.19567708333333336</v>
      </c>
      <c r="O88" s="6">
        <v>0.18894791666666669</v>
      </c>
      <c r="P88" s="6">
        <v>0.18221874999999998</v>
      </c>
      <c r="Q88" s="6">
        <v>0.17548958333333331</v>
      </c>
      <c r="R88" s="6">
        <v>0.16876041666666663</v>
      </c>
      <c r="S88" s="6" t="s">
        <v>532</v>
      </c>
    </row>
    <row r="89" spans="1:19">
      <c r="A89" t="s">
        <v>551</v>
      </c>
      <c r="B89" t="s">
        <v>64</v>
      </c>
      <c r="C89" t="s">
        <v>173</v>
      </c>
      <c r="D89" t="s">
        <v>18</v>
      </c>
      <c r="E89" t="s">
        <v>420</v>
      </c>
      <c r="F89" s="6">
        <f t="shared" si="3"/>
        <v>0.19454374999999996</v>
      </c>
      <c r="G89" s="6">
        <f t="shared" si="4"/>
        <v>0.16468750000000001</v>
      </c>
      <c r="H89" s="6">
        <v>0.22500000000000001</v>
      </c>
      <c r="I89" s="6">
        <v>0.21249999999999999</v>
      </c>
      <c r="J89" s="6">
        <v>0.19656249999999997</v>
      </c>
      <c r="K89" s="6">
        <v>0.19656249999999997</v>
      </c>
      <c r="L89" s="6">
        <v>0.18646874999999991</v>
      </c>
      <c r="M89" s="6">
        <v>0.18062499999999998</v>
      </c>
      <c r="N89" s="6">
        <v>0.17531249999999998</v>
      </c>
      <c r="O89" s="6">
        <v>0.16999999999999998</v>
      </c>
      <c r="P89" s="6">
        <v>0.16468749999999999</v>
      </c>
      <c r="Q89" s="6">
        <v>0.15937499999999999</v>
      </c>
      <c r="R89" s="6">
        <v>0.15406249999999999</v>
      </c>
      <c r="S89" s="6" t="s">
        <v>532</v>
      </c>
    </row>
    <row r="90" spans="1:19">
      <c r="A90" t="s">
        <v>551</v>
      </c>
      <c r="B90" t="s">
        <v>64</v>
      </c>
      <c r="C90" t="s">
        <v>174</v>
      </c>
      <c r="D90" t="s">
        <v>18</v>
      </c>
      <c r="E90" t="s">
        <v>420</v>
      </c>
      <c r="F90" s="6">
        <f t="shared" si="3"/>
        <v>0.23003124999999999</v>
      </c>
      <c r="G90" s="6">
        <f t="shared" si="4"/>
        <v>0.18221874999999996</v>
      </c>
      <c r="H90" s="6">
        <v>0.23068945685366449</v>
      </c>
      <c r="I90" s="6">
        <v>0.25446875000000002</v>
      </c>
      <c r="J90" s="6">
        <v>0.23321874999999997</v>
      </c>
      <c r="K90" s="6">
        <v>0.23268750000000007</v>
      </c>
      <c r="L90" s="6">
        <v>0.21675</v>
      </c>
      <c r="M90" s="6">
        <v>0.21303124999999992</v>
      </c>
      <c r="N90" s="6">
        <v>0.20276041666666661</v>
      </c>
      <c r="O90" s="6">
        <v>0.1924895833333333</v>
      </c>
      <c r="P90" s="6">
        <v>0.18221874999999998</v>
      </c>
      <c r="Q90" s="6">
        <v>0.17194791666666667</v>
      </c>
      <c r="R90" s="6">
        <v>0.16167708333333336</v>
      </c>
      <c r="S90" s="6" t="s">
        <v>532</v>
      </c>
    </row>
    <row r="91" spans="1:19">
      <c r="A91" t="s">
        <v>551</v>
      </c>
      <c r="B91" t="s">
        <v>64</v>
      </c>
      <c r="C91" t="s">
        <v>175</v>
      </c>
      <c r="D91" t="s">
        <v>18</v>
      </c>
      <c r="E91" t="s">
        <v>420</v>
      </c>
      <c r="F91" s="6">
        <f t="shared" si="3"/>
        <v>0.32618750000000002</v>
      </c>
      <c r="G91" s="6">
        <f t="shared" si="4"/>
        <v>0.28581249999999991</v>
      </c>
      <c r="H91" s="6">
        <v>0.30599999999999994</v>
      </c>
      <c r="I91" s="6">
        <v>0.35009374999999998</v>
      </c>
      <c r="J91" s="6">
        <v>0.33309374999999997</v>
      </c>
      <c r="K91" s="6">
        <v>0.32565625000000009</v>
      </c>
      <c r="L91" s="6">
        <v>0.31290625000000011</v>
      </c>
      <c r="M91" s="6">
        <v>0.30918749999999995</v>
      </c>
      <c r="N91" s="6">
        <v>0.30139583333333325</v>
      </c>
      <c r="O91" s="6">
        <v>0.29360416666666656</v>
      </c>
      <c r="P91" s="6">
        <v>0.28581249999999991</v>
      </c>
      <c r="Q91" s="6">
        <v>0.27802083333333322</v>
      </c>
      <c r="R91" s="6">
        <v>0.27022916666666652</v>
      </c>
      <c r="S91" s="6" t="s">
        <v>532</v>
      </c>
    </row>
    <row r="92" spans="1:19">
      <c r="A92" t="s">
        <v>551</v>
      </c>
      <c r="B92" t="s">
        <v>64</v>
      </c>
      <c r="C92" t="s">
        <v>176</v>
      </c>
      <c r="D92" t="s">
        <v>18</v>
      </c>
      <c r="E92" t="s">
        <v>420</v>
      </c>
      <c r="F92" s="6">
        <f t="shared" si="3"/>
        <v>0.33628124999999998</v>
      </c>
      <c r="G92" s="6">
        <f t="shared" si="4"/>
        <v>0.28528124999999988</v>
      </c>
      <c r="H92" s="6">
        <v>0.31078124999999995</v>
      </c>
      <c r="I92" s="6">
        <v>0.38409374999999996</v>
      </c>
      <c r="J92" s="6">
        <v>0.33628125000000003</v>
      </c>
      <c r="K92" s="6">
        <v>0.32990624999999996</v>
      </c>
      <c r="L92" s="6">
        <v>0.31821874999999999</v>
      </c>
      <c r="M92" s="6">
        <v>0.31290625</v>
      </c>
      <c r="N92" s="6">
        <v>0.30369791666666662</v>
      </c>
      <c r="O92" s="6">
        <v>0.29448958333333325</v>
      </c>
      <c r="P92" s="6">
        <v>0.28528124999999993</v>
      </c>
      <c r="Q92" s="6">
        <v>0.27607291666666656</v>
      </c>
      <c r="R92" s="6">
        <v>0.26686458333333318</v>
      </c>
      <c r="S92" s="6" t="s">
        <v>532</v>
      </c>
    </row>
    <row r="93" spans="1:19">
      <c r="A93" t="s">
        <v>551</v>
      </c>
      <c r="B93" t="s">
        <v>64</v>
      </c>
      <c r="C93" t="s">
        <v>177</v>
      </c>
      <c r="D93" t="s">
        <v>18</v>
      </c>
      <c r="E93" t="s">
        <v>420</v>
      </c>
      <c r="F93" s="6">
        <f t="shared" si="3"/>
        <v>0.30302499999999988</v>
      </c>
      <c r="G93" s="6">
        <f t="shared" si="4"/>
        <v>0.26774999999999993</v>
      </c>
      <c r="H93" s="6">
        <v>0.28538749999999991</v>
      </c>
      <c r="I93" s="6">
        <v>0.32300000000000001</v>
      </c>
      <c r="J93" s="6">
        <v>0.30706250000000002</v>
      </c>
      <c r="K93" s="6">
        <v>0.30706250000000013</v>
      </c>
      <c r="L93" s="6">
        <v>0.2889999999999997</v>
      </c>
      <c r="M93" s="6">
        <v>0.2889999999999997</v>
      </c>
      <c r="N93" s="6">
        <v>0.28191666666666643</v>
      </c>
      <c r="O93" s="6">
        <v>0.27483333333333315</v>
      </c>
      <c r="P93" s="6">
        <v>0.26774999999999993</v>
      </c>
      <c r="Q93" s="6">
        <v>0.26066666666666666</v>
      </c>
      <c r="R93" s="6">
        <v>0.25358333333333338</v>
      </c>
      <c r="S93" s="6" t="s">
        <v>532</v>
      </c>
    </row>
    <row r="94" spans="1:19">
      <c r="A94" t="s">
        <v>551</v>
      </c>
      <c r="B94" t="s">
        <v>64</v>
      </c>
      <c r="C94" t="s">
        <v>178</v>
      </c>
      <c r="D94" t="s">
        <v>18</v>
      </c>
      <c r="E94" t="s">
        <v>420</v>
      </c>
      <c r="F94" s="6">
        <f t="shared" si="3"/>
        <v>0.23321875000000003</v>
      </c>
      <c r="G94" s="6">
        <f t="shared" si="4"/>
        <v>0.17478124999999994</v>
      </c>
      <c r="H94" s="6">
        <v>0.24194770518618297</v>
      </c>
      <c r="I94" s="6">
        <v>0.27837499999999998</v>
      </c>
      <c r="J94" s="6">
        <v>0.23800000000000002</v>
      </c>
      <c r="K94" s="6">
        <v>0.22631249999999994</v>
      </c>
      <c r="L94" s="6">
        <v>0.21993750000000012</v>
      </c>
      <c r="M94" s="6">
        <v>0.20346875000000006</v>
      </c>
      <c r="N94" s="6">
        <v>0.19390625000000003</v>
      </c>
      <c r="O94" s="6">
        <v>0.18434375</v>
      </c>
      <c r="P94" s="6">
        <v>0.17478124999999994</v>
      </c>
      <c r="Q94" s="6">
        <v>0.16521874999999991</v>
      </c>
      <c r="R94" s="6">
        <v>0.15565624999999988</v>
      </c>
      <c r="S94" s="6" t="s">
        <v>532</v>
      </c>
    </row>
    <row r="95" spans="1:19">
      <c r="A95" t="s">
        <v>551</v>
      </c>
      <c r="B95" t="s">
        <v>64</v>
      </c>
      <c r="C95" t="s">
        <v>179</v>
      </c>
      <c r="D95" t="s">
        <v>18</v>
      </c>
      <c r="E95" t="s">
        <v>420</v>
      </c>
      <c r="F95" s="6">
        <f t="shared" si="3"/>
        <v>0.28103124999999995</v>
      </c>
      <c r="G95" s="6">
        <f t="shared" si="4"/>
        <v>0.20240624999999998</v>
      </c>
      <c r="H95" s="6">
        <v>0.25937739862930087</v>
      </c>
      <c r="I95" s="6">
        <v>0.34371874999999996</v>
      </c>
      <c r="J95" s="6">
        <v>0.29378125000000005</v>
      </c>
      <c r="K95" s="6">
        <v>0.27571874999999985</v>
      </c>
      <c r="L95" s="6">
        <v>0.25340625000000006</v>
      </c>
      <c r="M95" s="6">
        <v>0.23853124999999994</v>
      </c>
      <c r="N95" s="6">
        <v>0.2264895833333333</v>
      </c>
      <c r="O95" s="6">
        <v>0.21444791666666665</v>
      </c>
      <c r="P95" s="6">
        <v>0.20240624999999998</v>
      </c>
      <c r="Q95" s="6">
        <v>0.19036458333333334</v>
      </c>
      <c r="R95" s="6">
        <v>0.17832291666666669</v>
      </c>
      <c r="S95" s="6" t="s">
        <v>532</v>
      </c>
    </row>
    <row r="96" spans="1:19">
      <c r="A96" t="s">
        <v>551</v>
      </c>
      <c r="B96" t="s">
        <v>64</v>
      </c>
      <c r="C96" t="s">
        <v>180</v>
      </c>
      <c r="D96" t="s">
        <v>18</v>
      </c>
      <c r="E96" t="s">
        <v>420</v>
      </c>
      <c r="F96" s="6">
        <f t="shared" si="3"/>
        <v>0.25489375000000009</v>
      </c>
      <c r="G96" s="6">
        <f t="shared" si="4"/>
        <v>0.20665624999999999</v>
      </c>
      <c r="H96" s="6">
        <v>0.24125207138108493</v>
      </c>
      <c r="I96" s="6">
        <v>0.27890624999999997</v>
      </c>
      <c r="J96" s="6">
        <v>0.26296874999999997</v>
      </c>
      <c r="K96" s="6">
        <v>0.2502187500000001</v>
      </c>
      <c r="L96" s="6">
        <v>0.2502187500000001</v>
      </c>
      <c r="M96" s="6">
        <v>0.23215625000000017</v>
      </c>
      <c r="N96" s="6">
        <v>0.22365625000000011</v>
      </c>
      <c r="O96" s="6">
        <v>0.21515625000000005</v>
      </c>
      <c r="P96" s="6">
        <v>0.20665625000000001</v>
      </c>
      <c r="Q96" s="6">
        <v>0.19815624999999995</v>
      </c>
      <c r="R96" s="6">
        <v>0.18965624999999989</v>
      </c>
      <c r="S96" s="6" t="s">
        <v>532</v>
      </c>
    </row>
    <row r="97" spans="1:19">
      <c r="A97" t="s">
        <v>551</v>
      </c>
      <c r="B97" t="s">
        <v>64</v>
      </c>
      <c r="C97" t="s">
        <v>181</v>
      </c>
      <c r="D97" t="s">
        <v>18</v>
      </c>
      <c r="E97" t="s">
        <v>420</v>
      </c>
      <c r="F97" s="6">
        <f t="shared" si="3"/>
        <v>0.30653125000000003</v>
      </c>
      <c r="G97" s="6">
        <f t="shared" si="4"/>
        <v>0.18221874999999993</v>
      </c>
      <c r="H97" s="6">
        <v>0.28496807847539812</v>
      </c>
      <c r="I97" s="6">
        <v>0.37346875000000002</v>
      </c>
      <c r="J97" s="6">
        <v>0.3235312500000001</v>
      </c>
      <c r="K97" s="6">
        <v>0.29749999999999982</v>
      </c>
      <c r="L97" s="6">
        <v>0.27837500000000015</v>
      </c>
      <c r="M97" s="6">
        <v>0.25978124999999996</v>
      </c>
      <c r="N97" s="6">
        <v>0.23392708333333329</v>
      </c>
      <c r="O97" s="6">
        <v>0.20807291666666661</v>
      </c>
      <c r="P97" s="6">
        <v>0.18221874999999993</v>
      </c>
      <c r="Q97" s="6">
        <v>0.15636458333333325</v>
      </c>
      <c r="R97" s="6">
        <v>0.13051041666666657</v>
      </c>
      <c r="S97" s="6" t="s">
        <v>532</v>
      </c>
    </row>
    <row r="98" spans="1:19">
      <c r="A98" t="s">
        <v>551</v>
      </c>
      <c r="B98" t="s">
        <v>64</v>
      </c>
      <c r="C98" t="s">
        <v>182</v>
      </c>
      <c r="D98" t="s">
        <v>18</v>
      </c>
      <c r="E98" t="s">
        <v>420</v>
      </c>
      <c r="F98" s="6">
        <f t="shared" si="3"/>
        <v>0.29006249999999995</v>
      </c>
      <c r="G98" s="6">
        <f t="shared" si="4"/>
        <v>0.22737500000000005</v>
      </c>
      <c r="H98" s="6">
        <v>0.26364243358633765</v>
      </c>
      <c r="I98" s="6">
        <v>0.34318749999999998</v>
      </c>
      <c r="J98" s="6">
        <v>0.30387499999999995</v>
      </c>
      <c r="K98" s="6">
        <v>0.27890625000000013</v>
      </c>
      <c r="L98" s="6">
        <v>0.26403124999999972</v>
      </c>
      <c r="M98" s="6">
        <v>0.26031249999999989</v>
      </c>
      <c r="N98" s="6">
        <v>0.24933333333333327</v>
      </c>
      <c r="O98" s="6">
        <v>0.23835416666666664</v>
      </c>
      <c r="P98" s="6">
        <v>0.22737500000000005</v>
      </c>
      <c r="Q98" s="6">
        <v>0.21639583333333343</v>
      </c>
      <c r="R98" s="6">
        <v>0.2054166666666668</v>
      </c>
      <c r="S98" s="6" t="s">
        <v>532</v>
      </c>
    </row>
    <row r="99" spans="1:19">
      <c r="A99" t="s">
        <v>551</v>
      </c>
      <c r="B99" t="s">
        <v>64</v>
      </c>
      <c r="C99" t="s">
        <v>183</v>
      </c>
      <c r="D99" t="s">
        <v>18</v>
      </c>
      <c r="E99" t="s">
        <v>420</v>
      </c>
      <c r="F99" s="6">
        <f t="shared" si="3"/>
        <v>0.36656250000000001</v>
      </c>
      <c r="G99" s="6">
        <f t="shared" si="4"/>
        <v>0.26881250000000001</v>
      </c>
      <c r="H99" s="6">
        <v>0.32513730181525735</v>
      </c>
      <c r="I99" s="6">
        <v>0.41703124999999996</v>
      </c>
      <c r="J99" s="6">
        <v>0.37878125000000007</v>
      </c>
      <c r="K99" s="6">
        <v>0.3596562499999999</v>
      </c>
      <c r="L99" s="6">
        <v>0.3405312500000004</v>
      </c>
      <c r="M99" s="6">
        <v>0.33681249999999979</v>
      </c>
      <c r="N99" s="6">
        <v>0.31414583333333318</v>
      </c>
      <c r="O99" s="6">
        <v>0.29147916666666657</v>
      </c>
      <c r="P99" s="6">
        <v>0.26881250000000001</v>
      </c>
      <c r="Q99" s="6">
        <v>0.24614583333333342</v>
      </c>
      <c r="R99" s="6">
        <v>0.22347916666666684</v>
      </c>
      <c r="S99" s="6" t="s">
        <v>532</v>
      </c>
    </row>
    <row r="100" spans="1:19">
      <c r="A100" t="s">
        <v>551</v>
      </c>
      <c r="B100" t="s">
        <v>64</v>
      </c>
      <c r="C100" t="s">
        <v>184</v>
      </c>
      <c r="D100" t="s">
        <v>18</v>
      </c>
      <c r="E100" t="s">
        <v>420</v>
      </c>
      <c r="F100" s="6">
        <f t="shared" si="3"/>
        <v>0.31184374999999998</v>
      </c>
      <c r="G100" s="6">
        <f t="shared" si="4"/>
        <v>0.14821875000000001</v>
      </c>
      <c r="H100" s="6">
        <v>0.30325886449139816</v>
      </c>
      <c r="I100" s="6">
        <v>0.38143750000000004</v>
      </c>
      <c r="J100" s="6">
        <v>0.34424999999999994</v>
      </c>
      <c r="K100" s="6">
        <v>0.31662499999999999</v>
      </c>
      <c r="L100" s="6">
        <v>0.27518750000000014</v>
      </c>
      <c r="M100" s="6">
        <v>0.24171874999999984</v>
      </c>
      <c r="N100" s="6">
        <v>0.21055208333333322</v>
      </c>
      <c r="O100" s="6">
        <v>0.1793854166666666</v>
      </c>
      <c r="P100" s="6">
        <v>0.14821875000000001</v>
      </c>
      <c r="Q100" s="6">
        <v>0.1170520833333334</v>
      </c>
      <c r="R100" s="6">
        <v>8.5885416666666797E-2</v>
      </c>
      <c r="S100" s="6" t="s">
        <v>532</v>
      </c>
    </row>
    <row r="101" spans="1:19">
      <c r="A101" t="s">
        <v>551</v>
      </c>
      <c r="B101" t="s">
        <v>64</v>
      </c>
      <c r="C101" t="s">
        <v>185</v>
      </c>
      <c r="D101" t="s">
        <v>18</v>
      </c>
      <c r="E101" t="s">
        <v>420</v>
      </c>
      <c r="F101" s="6">
        <f t="shared" si="3"/>
        <v>0.18806249999999999</v>
      </c>
      <c r="G101" s="6">
        <f t="shared" si="4"/>
        <v>9.4562500000000008E-2</v>
      </c>
      <c r="H101" s="6">
        <v>0.24811053568177369</v>
      </c>
      <c r="I101" s="6">
        <v>0.26509375000000002</v>
      </c>
      <c r="J101" s="6">
        <v>0.20453124999999994</v>
      </c>
      <c r="K101" s="6">
        <v>0.17743750000000014</v>
      </c>
      <c r="L101" s="6">
        <v>0.14981249999999985</v>
      </c>
      <c r="M101" s="6">
        <v>0.14343750000000002</v>
      </c>
      <c r="N101" s="6">
        <v>0.12714583333333335</v>
      </c>
      <c r="O101" s="6">
        <v>0.11085416666666667</v>
      </c>
      <c r="P101" s="6">
        <v>9.4562500000000008E-2</v>
      </c>
      <c r="Q101" s="6">
        <v>7.8270833333333331E-2</v>
      </c>
      <c r="R101" s="6">
        <v>6.1979166666666655E-2</v>
      </c>
      <c r="S101" s="6" t="s">
        <v>532</v>
      </c>
    </row>
    <row r="102" spans="1:19">
      <c r="A102" t="s">
        <v>551</v>
      </c>
      <c r="B102" t="s">
        <v>64</v>
      </c>
      <c r="C102" s="8" t="s">
        <v>127</v>
      </c>
      <c r="D102" t="s">
        <v>17</v>
      </c>
      <c r="E102" t="s">
        <v>414</v>
      </c>
      <c r="F102" s="6">
        <f t="shared" si="3"/>
        <v>0.20293749999999999</v>
      </c>
      <c r="G102" s="6">
        <f t="shared" si="4"/>
        <v>0.15087500000000001</v>
      </c>
      <c r="H102" s="6">
        <v>0.22500000000000001</v>
      </c>
      <c r="I102" s="6">
        <v>0.22525000000000001</v>
      </c>
      <c r="J102" s="6">
        <v>0.20824999999999999</v>
      </c>
      <c r="K102" s="6">
        <v>0.197625</v>
      </c>
      <c r="L102" s="6">
        <v>0.19762500000000011</v>
      </c>
      <c r="M102" s="6">
        <v>0.18593749999999998</v>
      </c>
      <c r="N102" s="6">
        <v>0.17424999999999999</v>
      </c>
      <c r="O102" s="6">
        <v>0.1625625</v>
      </c>
      <c r="P102" s="6">
        <v>0.15087499999999998</v>
      </c>
      <c r="Q102" s="6">
        <v>0.13918749999999999</v>
      </c>
      <c r="R102" s="6">
        <v>0.1275</v>
      </c>
      <c r="S102" s="6" t="s">
        <v>532</v>
      </c>
    </row>
    <row r="103" spans="1:19">
      <c r="A103" t="s">
        <v>551</v>
      </c>
      <c r="B103" t="s">
        <v>64</v>
      </c>
      <c r="C103" t="s">
        <v>99</v>
      </c>
      <c r="D103" t="s">
        <v>17</v>
      </c>
      <c r="E103" t="s">
        <v>414</v>
      </c>
      <c r="F103" s="6">
        <f t="shared" si="3"/>
        <v>0.18784999999999999</v>
      </c>
      <c r="G103" s="6">
        <f t="shared" si="4"/>
        <v>0.15300000000000002</v>
      </c>
      <c r="H103" s="6">
        <v>0.22500000000000003</v>
      </c>
      <c r="I103" s="6">
        <v>0.20824999999999999</v>
      </c>
      <c r="J103" s="6">
        <v>0.19124999999999998</v>
      </c>
      <c r="K103" s="6">
        <v>0.19124999999999998</v>
      </c>
      <c r="L103" s="6">
        <v>0.17424999999999999</v>
      </c>
      <c r="M103" s="6">
        <v>0.17424999999999999</v>
      </c>
      <c r="N103" s="6">
        <v>0.16716666666666666</v>
      </c>
      <c r="O103" s="6">
        <v>0.16008333333333333</v>
      </c>
      <c r="P103" s="6">
        <v>0.15300000000000002</v>
      </c>
      <c r="Q103" s="6">
        <v>0.14591666666666669</v>
      </c>
      <c r="R103" s="6">
        <v>0.13883333333333336</v>
      </c>
      <c r="S103" s="6">
        <v>0.13918644870859029</v>
      </c>
    </row>
    <row r="104" spans="1:19">
      <c r="A104" t="s">
        <v>551</v>
      </c>
      <c r="B104" t="s">
        <v>64</v>
      </c>
      <c r="C104" t="s">
        <v>100</v>
      </c>
      <c r="D104" t="s">
        <v>17</v>
      </c>
      <c r="E104" t="s">
        <v>414</v>
      </c>
      <c r="F104" s="6">
        <f t="shared" si="3"/>
        <v>0.17403750000000001</v>
      </c>
      <c r="G104" s="6">
        <f t="shared" si="4"/>
        <v>0.13706249999999995</v>
      </c>
      <c r="H104" s="6" t="s">
        <v>532</v>
      </c>
      <c r="I104" s="6">
        <v>0.19443750000000001</v>
      </c>
      <c r="J104" s="6">
        <v>0.17956249999999993</v>
      </c>
      <c r="K104" s="6">
        <v>0.16946875000000003</v>
      </c>
      <c r="L104" s="6">
        <v>0.16946875000000003</v>
      </c>
      <c r="M104" s="6">
        <v>0.15725000000000003</v>
      </c>
      <c r="N104" s="6">
        <v>0.15052083333333333</v>
      </c>
      <c r="O104" s="6">
        <v>0.14379166666666662</v>
      </c>
      <c r="P104" s="6">
        <v>0.13706249999999995</v>
      </c>
      <c r="Q104" s="6">
        <v>0.13033333333333325</v>
      </c>
      <c r="R104" s="6">
        <v>0.12360416666666656</v>
      </c>
      <c r="S104" s="6">
        <v>0.11654454914670655</v>
      </c>
    </row>
    <row r="105" spans="1:19">
      <c r="A105" t="s">
        <v>551</v>
      </c>
      <c r="B105" t="s">
        <v>64</v>
      </c>
      <c r="C105" t="s">
        <v>101</v>
      </c>
      <c r="D105" t="s">
        <v>17</v>
      </c>
      <c r="E105" t="s">
        <v>414</v>
      </c>
      <c r="F105" s="6">
        <f t="shared" si="3"/>
        <v>0.18540625000000005</v>
      </c>
      <c r="G105" s="6">
        <f t="shared" si="4"/>
        <v>0.13546875</v>
      </c>
      <c r="H105" s="6">
        <v>0.22500000000000001</v>
      </c>
      <c r="I105" s="6">
        <v>0.21037500000000001</v>
      </c>
      <c r="J105" s="6">
        <v>0.19125000000000006</v>
      </c>
      <c r="K105" s="6">
        <v>0.17849999999999988</v>
      </c>
      <c r="L105" s="6">
        <v>0.17424999999999999</v>
      </c>
      <c r="M105" s="6">
        <v>0.17265625000000015</v>
      </c>
      <c r="N105" s="6">
        <v>0.16026041666666677</v>
      </c>
      <c r="O105" s="6">
        <v>0.14786458333333338</v>
      </c>
      <c r="P105" s="6">
        <v>0.13546875</v>
      </c>
      <c r="Q105" s="6">
        <v>0.12307291666666662</v>
      </c>
      <c r="R105" s="6">
        <v>0.11067708333333323</v>
      </c>
      <c r="S105" s="6">
        <v>0.15808714028320281</v>
      </c>
    </row>
    <row r="106" spans="1:19">
      <c r="A106" t="s">
        <v>551</v>
      </c>
      <c r="B106" t="s">
        <v>64</v>
      </c>
      <c r="C106" t="s">
        <v>102</v>
      </c>
      <c r="D106" t="s">
        <v>17</v>
      </c>
      <c r="E106" t="s">
        <v>414</v>
      </c>
      <c r="F106" s="6">
        <f t="shared" si="3"/>
        <v>0.19284375000000001</v>
      </c>
      <c r="G106" s="6">
        <f t="shared" si="4"/>
        <v>0.15671875000000002</v>
      </c>
      <c r="H106" s="6">
        <v>0.22500000000000001</v>
      </c>
      <c r="I106" s="6">
        <v>0.21249999999999999</v>
      </c>
      <c r="J106" s="6">
        <v>0.19868749999999999</v>
      </c>
      <c r="K106" s="6">
        <v>0.19284375000000004</v>
      </c>
      <c r="L106" s="6">
        <v>0.18221875000000004</v>
      </c>
      <c r="M106" s="6">
        <v>0.1779687499999999</v>
      </c>
      <c r="N106" s="6">
        <v>0.1708854166666666</v>
      </c>
      <c r="O106" s="6">
        <v>0.16380208333333329</v>
      </c>
      <c r="P106" s="6">
        <v>0.15671875000000002</v>
      </c>
      <c r="Q106" s="6">
        <v>0.14963541666666672</v>
      </c>
      <c r="R106" s="6">
        <v>0.14255208333333341</v>
      </c>
      <c r="S106" s="6">
        <v>0.15808714028320281</v>
      </c>
    </row>
    <row r="107" spans="1:19">
      <c r="A107" t="s">
        <v>551</v>
      </c>
      <c r="B107" t="s">
        <v>64</v>
      </c>
      <c r="C107" t="s">
        <v>103</v>
      </c>
      <c r="D107" t="s">
        <v>17</v>
      </c>
      <c r="E107" t="s">
        <v>414</v>
      </c>
      <c r="F107" s="6">
        <f t="shared" si="3"/>
        <v>0.20931250000000001</v>
      </c>
      <c r="G107" s="6">
        <f t="shared" si="4"/>
        <v>0.1625625</v>
      </c>
      <c r="H107" s="6">
        <v>0.22500000000000001</v>
      </c>
      <c r="I107" s="6">
        <v>0.23906249999999998</v>
      </c>
      <c r="J107" s="6">
        <v>0.21356249999999996</v>
      </c>
      <c r="K107" s="6">
        <v>0.20718750000000016</v>
      </c>
      <c r="L107" s="6">
        <v>0.19868749999999988</v>
      </c>
      <c r="M107" s="6">
        <v>0.18806249999999997</v>
      </c>
      <c r="N107" s="6">
        <v>0.17956249999999999</v>
      </c>
      <c r="O107" s="6">
        <v>0.17106250000000001</v>
      </c>
      <c r="P107" s="6">
        <v>0.1625625</v>
      </c>
      <c r="Q107" s="6">
        <v>0.15406250000000002</v>
      </c>
      <c r="R107" s="6">
        <v>0.14556250000000004</v>
      </c>
      <c r="S107" s="6">
        <v>0.15424725936612438</v>
      </c>
    </row>
    <row r="108" spans="1:19">
      <c r="A108" t="s">
        <v>551</v>
      </c>
      <c r="B108" t="s">
        <v>64</v>
      </c>
      <c r="C108" t="s">
        <v>104</v>
      </c>
      <c r="D108" t="s">
        <v>17</v>
      </c>
      <c r="E108" t="s">
        <v>414</v>
      </c>
      <c r="F108" s="6">
        <f t="shared" si="3"/>
        <v>0.21303124999999995</v>
      </c>
      <c r="G108" s="6">
        <f t="shared" si="4"/>
        <v>0.18859375000000003</v>
      </c>
      <c r="H108" s="6">
        <v>0.22500000000000001</v>
      </c>
      <c r="I108" s="6">
        <v>0.22843749999999999</v>
      </c>
      <c r="J108" s="6">
        <v>0.21568749999999998</v>
      </c>
      <c r="K108" s="6">
        <v>0.21409375</v>
      </c>
      <c r="L108" s="6">
        <v>0.21303124999999992</v>
      </c>
      <c r="M108" s="6">
        <v>0.19390625000000003</v>
      </c>
      <c r="N108" s="6">
        <v>0.1921354166666667</v>
      </c>
      <c r="O108" s="6">
        <v>0.19036458333333336</v>
      </c>
      <c r="P108" s="6">
        <v>0.18859375000000003</v>
      </c>
      <c r="Q108" s="6">
        <v>0.1868229166666667</v>
      </c>
      <c r="R108" s="6">
        <v>0.18505208333333337</v>
      </c>
      <c r="S108" s="6">
        <v>0.13841921084694994</v>
      </c>
    </row>
    <row r="109" spans="1:19">
      <c r="A109" t="s">
        <v>551</v>
      </c>
      <c r="B109" t="s">
        <v>64</v>
      </c>
      <c r="C109" t="s">
        <v>105</v>
      </c>
      <c r="D109" t="s">
        <v>17</v>
      </c>
      <c r="E109" t="s">
        <v>414</v>
      </c>
      <c r="F109" s="6">
        <f t="shared" si="3"/>
        <v>0.18381249999999999</v>
      </c>
      <c r="G109" s="6">
        <f t="shared" si="4"/>
        <v>0.14237500000000003</v>
      </c>
      <c r="H109" s="6">
        <v>0.22499999999999998</v>
      </c>
      <c r="I109" s="6">
        <v>0.20718750000000002</v>
      </c>
      <c r="J109" s="6">
        <v>0.19443750000000001</v>
      </c>
      <c r="K109" s="6">
        <v>0.1816875</v>
      </c>
      <c r="L109" s="6">
        <v>0.17318749999999986</v>
      </c>
      <c r="M109" s="6">
        <v>0.16256250000000008</v>
      </c>
      <c r="N109" s="6">
        <v>0.15583333333333341</v>
      </c>
      <c r="O109" s="6">
        <v>0.14910416666666673</v>
      </c>
      <c r="P109" s="6">
        <v>0.14237500000000003</v>
      </c>
      <c r="Q109" s="6">
        <v>0.13564583333333335</v>
      </c>
      <c r="R109" s="6">
        <v>0.12891666666666668</v>
      </c>
      <c r="S109" s="6">
        <v>0.14451042972147493</v>
      </c>
    </row>
    <row r="110" spans="1:19">
      <c r="A110" t="s">
        <v>551</v>
      </c>
      <c r="B110" t="s">
        <v>64</v>
      </c>
      <c r="C110" t="s">
        <v>106</v>
      </c>
      <c r="D110" t="s">
        <v>17</v>
      </c>
      <c r="E110" t="s">
        <v>414</v>
      </c>
      <c r="F110" s="6">
        <f t="shared" si="3"/>
        <v>0.1761625</v>
      </c>
      <c r="G110" s="6">
        <f t="shared" si="4"/>
        <v>0.13600000000000001</v>
      </c>
      <c r="H110" s="6">
        <v>0.22500000000000001</v>
      </c>
      <c r="I110" s="6">
        <v>0.20240625000000001</v>
      </c>
      <c r="J110" s="6">
        <v>0.18540624999999999</v>
      </c>
      <c r="K110" s="6">
        <v>0.17637500000000009</v>
      </c>
      <c r="L110" s="6">
        <v>0.15831249999999997</v>
      </c>
      <c r="M110" s="6">
        <v>0.15831249999999997</v>
      </c>
      <c r="N110" s="6">
        <v>0.15087499999999998</v>
      </c>
      <c r="O110" s="6">
        <v>0.1434375</v>
      </c>
      <c r="P110" s="6">
        <v>0.13599999999999998</v>
      </c>
      <c r="Q110" s="6">
        <v>0.1285625</v>
      </c>
      <c r="R110" s="6">
        <v>0.121125</v>
      </c>
      <c r="S110" s="6">
        <v>0.1476228137682076</v>
      </c>
    </row>
    <row r="111" spans="1:19">
      <c r="A111" t="s">
        <v>551</v>
      </c>
      <c r="B111" t="s">
        <v>64</v>
      </c>
      <c r="C111" t="s">
        <v>107</v>
      </c>
      <c r="D111" t="s">
        <v>17</v>
      </c>
      <c r="E111" t="s">
        <v>414</v>
      </c>
      <c r="F111" s="6">
        <f t="shared" si="3"/>
        <v>0.18923124999999996</v>
      </c>
      <c r="G111" s="6">
        <f t="shared" si="4"/>
        <v>0.15565625</v>
      </c>
      <c r="H111" s="6">
        <v>0.22500000000000001</v>
      </c>
      <c r="I111" s="6">
        <v>0.20771875000000001</v>
      </c>
      <c r="J111" s="6">
        <v>0.19390625000000003</v>
      </c>
      <c r="K111" s="6">
        <v>0.18646874999999996</v>
      </c>
      <c r="L111" s="6">
        <v>0.17903124999999992</v>
      </c>
      <c r="M111" s="6">
        <v>0.17903124999999992</v>
      </c>
      <c r="N111" s="6">
        <v>0.17123958333333328</v>
      </c>
      <c r="O111" s="6">
        <v>0.16344791666666664</v>
      </c>
      <c r="P111" s="6">
        <v>0.15565625</v>
      </c>
      <c r="Q111" s="6">
        <v>0.14786458333333335</v>
      </c>
      <c r="R111" s="6">
        <v>0.14007291666666671</v>
      </c>
      <c r="S111" s="6">
        <v>0.1618629583142738</v>
      </c>
    </row>
    <row r="112" spans="1:19">
      <c r="A112" t="s">
        <v>551</v>
      </c>
      <c r="B112" t="s">
        <v>64</v>
      </c>
      <c r="C112" t="s">
        <v>108</v>
      </c>
      <c r="D112" t="s">
        <v>17</v>
      </c>
      <c r="E112" t="s">
        <v>414</v>
      </c>
      <c r="F112" s="6">
        <f t="shared" si="3"/>
        <v>0.18699999999999997</v>
      </c>
      <c r="G112" s="6">
        <f t="shared" si="4"/>
        <v>0.1476875</v>
      </c>
      <c r="H112" s="6">
        <v>0.22500000000000001</v>
      </c>
      <c r="I112" s="6">
        <v>0.206125</v>
      </c>
      <c r="J112" s="6">
        <v>0.19018749999999998</v>
      </c>
      <c r="K112" s="6">
        <v>0.18859375000000003</v>
      </c>
      <c r="L112" s="6">
        <v>0.17584375000000005</v>
      </c>
      <c r="M112" s="6">
        <v>0.17424999999999985</v>
      </c>
      <c r="N112" s="6">
        <v>0.16539583333333324</v>
      </c>
      <c r="O112" s="6">
        <v>0.15654166666666663</v>
      </c>
      <c r="P112" s="6">
        <v>0.1476875</v>
      </c>
      <c r="Q112" s="6">
        <v>0.13883333333333339</v>
      </c>
      <c r="R112" s="6">
        <v>0.12997916666666678</v>
      </c>
      <c r="S112" s="6">
        <v>0.14374818228833861</v>
      </c>
    </row>
    <row r="113" spans="1:19">
      <c r="A113" t="s">
        <v>551</v>
      </c>
      <c r="B113" t="s">
        <v>64</v>
      </c>
      <c r="C113" t="s">
        <v>109</v>
      </c>
      <c r="D113" t="s">
        <v>17</v>
      </c>
      <c r="E113" t="s">
        <v>414</v>
      </c>
      <c r="F113" s="6">
        <f t="shared" si="3"/>
        <v>0.19943125</v>
      </c>
      <c r="G113" s="6">
        <f t="shared" si="4"/>
        <v>0.15990625</v>
      </c>
      <c r="H113" s="6">
        <v>0.22499999999999998</v>
      </c>
      <c r="I113" s="6">
        <v>0.22578124999999999</v>
      </c>
      <c r="J113" s="6">
        <v>0.20028124999999999</v>
      </c>
      <c r="K113" s="6">
        <v>0.20028125000000005</v>
      </c>
      <c r="L113" s="6">
        <v>0.18540625000000002</v>
      </c>
      <c r="M113" s="6">
        <v>0.18540625000000002</v>
      </c>
      <c r="N113" s="6">
        <v>0.17690625000000001</v>
      </c>
      <c r="O113" s="6">
        <v>0.16840625000000001</v>
      </c>
      <c r="P113" s="6">
        <v>0.15990624999999997</v>
      </c>
      <c r="Q113" s="6">
        <v>0.15140624999999996</v>
      </c>
      <c r="R113" s="6">
        <v>0.14290624999999996</v>
      </c>
      <c r="S113" s="6">
        <v>0.14995016770099387</v>
      </c>
    </row>
    <row r="114" spans="1:19">
      <c r="A114" t="s">
        <v>551</v>
      </c>
      <c r="B114" t="s">
        <v>64</v>
      </c>
      <c r="C114" t="s">
        <v>355</v>
      </c>
      <c r="D114" t="s">
        <v>17</v>
      </c>
      <c r="E114" t="s">
        <v>414</v>
      </c>
      <c r="F114" s="6">
        <f t="shared" si="3"/>
        <v>0.20134375000000002</v>
      </c>
      <c r="G114" s="6">
        <f t="shared" si="4"/>
        <v>0.18328125000000001</v>
      </c>
      <c r="H114" s="6">
        <v>0.22500000000000001</v>
      </c>
      <c r="I114" s="6">
        <v>0.21249999999999999</v>
      </c>
      <c r="J114" s="6">
        <v>0.20399999999999999</v>
      </c>
      <c r="K114" s="6">
        <v>0.201875</v>
      </c>
      <c r="L114" s="6">
        <v>0.201875</v>
      </c>
      <c r="M114" s="6">
        <v>0.18646875000000004</v>
      </c>
      <c r="N114" s="6">
        <v>0.18540625000000002</v>
      </c>
      <c r="O114" s="6">
        <v>0.18434375</v>
      </c>
      <c r="P114" s="6">
        <v>0.18328125000000001</v>
      </c>
      <c r="Q114" s="6">
        <v>0.18221874999999998</v>
      </c>
      <c r="R114" s="6">
        <v>0.18115624999999996</v>
      </c>
      <c r="S114" s="6">
        <v>0.1582325339356577</v>
      </c>
    </row>
    <row r="115" spans="1:19">
      <c r="A115" t="s">
        <v>551</v>
      </c>
      <c r="B115" t="s">
        <v>64</v>
      </c>
      <c r="C115" t="s">
        <v>110</v>
      </c>
      <c r="D115" t="s">
        <v>17</v>
      </c>
      <c r="E115" t="s">
        <v>414</v>
      </c>
      <c r="F115" s="6">
        <f t="shared" si="3"/>
        <v>0.24384375</v>
      </c>
      <c r="G115" s="6">
        <f t="shared" si="4"/>
        <v>0.19496875000000008</v>
      </c>
      <c r="H115" s="6">
        <v>0.23627712020033387</v>
      </c>
      <c r="I115" s="6">
        <v>0.27890624999999997</v>
      </c>
      <c r="J115" s="6">
        <v>0.25128125000000001</v>
      </c>
      <c r="K115" s="6">
        <v>0.23799999999999996</v>
      </c>
      <c r="L115" s="6">
        <v>0.22843749999999988</v>
      </c>
      <c r="M115" s="6">
        <v>0.22259375000000006</v>
      </c>
      <c r="N115" s="6">
        <v>0.21338541666666674</v>
      </c>
      <c r="O115" s="6">
        <v>0.20417708333333343</v>
      </c>
      <c r="P115" s="6">
        <v>0.19496875000000008</v>
      </c>
      <c r="Q115" s="6">
        <v>0.18576041666666676</v>
      </c>
      <c r="R115" s="6">
        <v>0.17655208333333344</v>
      </c>
      <c r="S115" s="6">
        <v>0.20070542962256949</v>
      </c>
    </row>
    <row r="116" spans="1:19">
      <c r="A116" t="s">
        <v>551</v>
      </c>
      <c r="B116" t="s">
        <v>64</v>
      </c>
      <c r="C116" t="s">
        <v>356</v>
      </c>
      <c r="D116" t="s">
        <v>17</v>
      </c>
      <c r="E116" t="s">
        <v>414</v>
      </c>
      <c r="F116" s="6">
        <f t="shared" si="3"/>
        <v>0.33521875000000001</v>
      </c>
      <c r="G116" s="6">
        <f t="shared" si="4"/>
        <v>0.25978124999999991</v>
      </c>
      <c r="H116" s="6">
        <v>0.29611467297567162</v>
      </c>
      <c r="I116" s="6">
        <v>0.35912500000000003</v>
      </c>
      <c r="J116" s="6">
        <v>0.35912500000000008</v>
      </c>
      <c r="K116" s="6">
        <v>0.34637499999999993</v>
      </c>
      <c r="L116" s="6">
        <v>0.32299999999999995</v>
      </c>
      <c r="M116" s="6">
        <v>0.28846875000000011</v>
      </c>
      <c r="N116" s="6">
        <v>0.27890625000000002</v>
      </c>
      <c r="O116" s="6">
        <v>0.26934374999999994</v>
      </c>
      <c r="P116" s="6">
        <v>0.25978124999999991</v>
      </c>
      <c r="Q116" s="6">
        <v>0.25021874999999982</v>
      </c>
      <c r="R116" s="6">
        <v>0.24065624999999977</v>
      </c>
      <c r="S116" s="6">
        <v>0.29480245540518341</v>
      </c>
    </row>
    <row r="117" spans="1:19">
      <c r="A117" t="s">
        <v>551</v>
      </c>
      <c r="B117" t="s">
        <v>64</v>
      </c>
      <c r="C117" t="s">
        <v>357</v>
      </c>
      <c r="D117" t="s">
        <v>17</v>
      </c>
      <c r="E117" t="s">
        <v>414</v>
      </c>
      <c r="F117" s="6">
        <f t="shared" si="3"/>
        <v>0.25776250000000001</v>
      </c>
      <c r="G117" s="6">
        <f t="shared" si="4"/>
        <v>0.22949999999999995</v>
      </c>
      <c r="H117" s="6">
        <v>0.24217966386554618</v>
      </c>
      <c r="I117" s="6">
        <v>0.26774999999999999</v>
      </c>
      <c r="J117" s="6">
        <v>0.26031250000000011</v>
      </c>
      <c r="K117" s="6">
        <v>0.25446875000000002</v>
      </c>
      <c r="L117" s="6">
        <v>0.25446875000000002</v>
      </c>
      <c r="M117" s="6">
        <v>0.25181249999999988</v>
      </c>
      <c r="N117" s="6">
        <v>0.2443749999999999</v>
      </c>
      <c r="O117" s="6">
        <v>0.23693749999999991</v>
      </c>
      <c r="P117" s="6">
        <v>0.22949999999999995</v>
      </c>
      <c r="Q117" s="6">
        <v>0.22206249999999997</v>
      </c>
      <c r="R117" s="6">
        <v>0.21462499999999998</v>
      </c>
      <c r="S117" s="6">
        <v>0.22377213405428562</v>
      </c>
    </row>
    <row r="118" spans="1:19">
      <c r="A118" t="s">
        <v>551</v>
      </c>
      <c r="B118" t="s">
        <v>64</v>
      </c>
      <c r="C118" t="s">
        <v>111</v>
      </c>
      <c r="D118" t="s">
        <v>17</v>
      </c>
      <c r="E118" t="s">
        <v>414</v>
      </c>
      <c r="F118" s="6">
        <f t="shared" si="3"/>
        <v>0.16149999999999998</v>
      </c>
      <c r="G118" s="6">
        <f t="shared" si="4"/>
        <v>0.13068749999999998</v>
      </c>
      <c r="H118" s="6" t="s">
        <v>532</v>
      </c>
      <c r="I118" s="6">
        <v>0.17531249999999998</v>
      </c>
      <c r="J118" s="6">
        <v>0.16893750000000005</v>
      </c>
      <c r="K118" s="6">
        <v>0.15618749999999987</v>
      </c>
      <c r="L118" s="6">
        <v>0.15618749999999987</v>
      </c>
      <c r="M118" s="6">
        <v>0.15087500000000004</v>
      </c>
      <c r="N118" s="6">
        <v>0.14414583333333336</v>
      </c>
      <c r="O118" s="6">
        <v>0.13741666666666669</v>
      </c>
      <c r="P118" s="6">
        <v>0.13068749999999998</v>
      </c>
      <c r="Q118" s="6">
        <v>0.1239583333333333</v>
      </c>
      <c r="R118" s="6">
        <v>0.11722916666666661</v>
      </c>
      <c r="S118" s="6">
        <v>0.11201069424800537</v>
      </c>
    </row>
    <row r="119" spans="1:19">
      <c r="A119" t="s">
        <v>551</v>
      </c>
      <c r="B119" t="s">
        <v>64</v>
      </c>
      <c r="C119" t="s">
        <v>112</v>
      </c>
      <c r="D119" t="s">
        <v>17</v>
      </c>
      <c r="E119" t="s">
        <v>414</v>
      </c>
      <c r="F119" s="6">
        <f t="shared" si="3"/>
        <v>0.16521875</v>
      </c>
      <c r="G119" s="6">
        <f t="shared" si="4"/>
        <v>0.12909375000000001</v>
      </c>
      <c r="H119" s="6" t="s">
        <v>532</v>
      </c>
      <c r="I119" s="6">
        <v>0.18487500000000001</v>
      </c>
      <c r="J119" s="6">
        <v>0.17212500000000003</v>
      </c>
      <c r="K119" s="6">
        <v>0.16096874999999994</v>
      </c>
      <c r="L119" s="6">
        <v>0.15778124999999996</v>
      </c>
      <c r="M119" s="6">
        <v>0.15034374999999997</v>
      </c>
      <c r="N119" s="6">
        <v>0.14326041666666664</v>
      </c>
      <c r="O119" s="6">
        <v>0.13617708333333331</v>
      </c>
      <c r="P119" s="6">
        <v>0.12909375000000001</v>
      </c>
      <c r="Q119" s="6">
        <v>0.12201041666666669</v>
      </c>
      <c r="R119" s="6">
        <v>0.11492708333333337</v>
      </c>
      <c r="S119" s="6">
        <v>0.11446062657816976</v>
      </c>
    </row>
    <row r="120" spans="1:19">
      <c r="A120" t="s">
        <v>551</v>
      </c>
      <c r="B120" t="s">
        <v>64</v>
      </c>
      <c r="C120" t="s">
        <v>113</v>
      </c>
      <c r="D120" t="s">
        <v>17</v>
      </c>
      <c r="E120" t="s">
        <v>414</v>
      </c>
      <c r="F120" s="6">
        <f t="shared" si="3"/>
        <v>0.18646875000000002</v>
      </c>
      <c r="G120" s="6">
        <f t="shared" si="4"/>
        <v>0.13334374999999996</v>
      </c>
      <c r="H120" s="6">
        <v>0.22500000000000001</v>
      </c>
      <c r="I120" s="6">
        <v>0.21356249999999996</v>
      </c>
      <c r="J120" s="6">
        <v>0.19550000000000001</v>
      </c>
      <c r="K120" s="6">
        <v>0.18381249999999996</v>
      </c>
      <c r="L120" s="6">
        <v>0.17637500000000012</v>
      </c>
      <c r="M120" s="6">
        <v>0.16309375000000001</v>
      </c>
      <c r="N120" s="6">
        <v>0.15317708333333332</v>
      </c>
      <c r="O120" s="6">
        <v>0.14326041666666664</v>
      </c>
      <c r="P120" s="6">
        <v>0.13334374999999996</v>
      </c>
      <c r="Q120" s="6">
        <v>0.12342708333333327</v>
      </c>
      <c r="R120" s="6">
        <v>0.11351041666666659</v>
      </c>
      <c r="S120" s="6">
        <v>0.13966849327295544</v>
      </c>
    </row>
    <row r="121" spans="1:19">
      <c r="A121" t="s">
        <v>551</v>
      </c>
      <c r="B121" t="s">
        <v>64</v>
      </c>
      <c r="C121" t="s">
        <v>114</v>
      </c>
      <c r="D121" t="s">
        <v>17</v>
      </c>
      <c r="E121" t="s">
        <v>414</v>
      </c>
      <c r="F121" s="6">
        <f t="shared" si="3"/>
        <v>0.30493749999999997</v>
      </c>
      <c r="G121" s="6">
        <f t="shared" si="4"/>
        <v>0.24543749999999998</v>
      </c>
      <c r="H121" s="6">
        <v>0.27832402836134446</v>
      </c>
      <c r="I121" s="6">
        <v>0.34531249999999997</v>
      </c>
      <c r="J121" s="6">
        <v>0.30387500000000006</v>
      </c>
      <c r="K121" s="6">
        <v>0.29271874999999986</v>
      </c>
      <c r="L121" s="6">
        <v>0.29271875000000008</v>
      </c>
      <c r="M121" s="6">
        <v>0.29006249999999995</v>
      </c>
      <c r="N121" s="6">
        <v>0.27518749999999992</v>
      </c>
      <c r="O121" s="6">
        <v>0.26031249999999995</v>
      </c>
      <c r="P121" s="6">
        <v>0.24543749999999995</v>
      </c>
      <c r="Q121" s="6">
        <v>0.23056249999999995</v>
      </c>
      <c r="R121" s="6">
        <v>0.21568749999999995</v>
      </c>
      <c r="S121" s="6">
        <v>0.27127713035421447</v>
      </c>
    </row>
    <row r="122" spans="1:19">
      <c r="A122" t="s">
        <v>551</v>
      </c>
      <c r="B122" t="s">
        <v>64</v>
      </c>
      <c r="C122" t="s">
        <v>115</v>
      </c>
      <c r="D122" t="s">
        <v>17</v>
      </c>
      <c r="E122" t="s">
        <v>414</v>
      </c>
      <c r="F122" s="6">
        <f t="shared" si="3"/>
        <v>0.22556875000000001</v>
      </c>
      <c r="G122" s="6">
        <f t="shared" si="4"/>
        <v>0.18646875000000002</v>
      </c>
      <c r="H122" s="6">
        <v>0.22500000000000003</v>
      </c>
      <c r="I122" s="6">
        <v>0.24278125</v>
      </c>
      <c r="J122" s="6">
        <v>0.23215625000000001</v>
      </c>
      <c r="K122" s="6">
        <v>0.21993750000000004</v>
      </c>
      <c r="L122" s="6">
        <v>0.21993750000000004</v>
      </c>
      <c r="M122" s="6">
        <v>0.21303124999999992</v>
      </c>
      <c r="N122" s="6">
        <v>0.20417708333333329</v>
      </c>
      <c r="O122" s="6">
        <v>0.19532291666666665</v>
      </c>
      <c r="P122" s="6">
        <v>0.18646874999999999</v>
      </c>
      <c r="Q122" s="6">
        <v>0.17761458333333335</v>
      </c>
      <c r="R122" s="6">
        <v>0.16876041666666672</v>
      </c>
      <c r="S122" s="6">
        <v>0.182405232009173</v>
      </c>
    </row>
    <row r="123" spans="1:19">
      <c r="A123" t="s">
        <v>551</v>
      </c>
      <c r="B123" t="s">
        <v>64</v>
      </c>
      <c r="C123" t="s">
        <v>116</v>
      </c>
      <c r="D123" t="s">
        <v>17</v>
      </c>
      <c r="E123" t="s">
        <v>414</v>
      </c>
      <c r="F123" s="6">
        <f t="shared" si="3"/>
        <v>0.25149374999999996</v>
      </c>
      <c r="G123" s="6">
        <f t="shared" si="4"/>
        <v>0.20984375000000005</v>
      </c>
      <c r="H123" s="6">
        <v>0.23806732430717079</v>
      </c>
      <c r="I123" s="6">
        <v>0.27040624999999996</v>
      </c>
      <c r="J123" s="6">
        <v>0.25659374999999995</v>
      </c>
      <c r="K123" s="6">
        <v>0.2555312500000001</v>
      </c>
      <c r="L123" s="6">
        <v>0.23746874999999984</v>
      </c>
      <c r="M123" s="6">
        <v>0.23746874999999984</v>
      </c>
      <c r="N123" s="6">
        <v>0.22826041666666658</v>
      </c>
      <c r="O123" s="6">
        <v>0.21905208333333331</v>
      </c>
      <c r="P123" s="6">
        <v>0.20984375000000005</v>
      </c>
      <c r="Q123" s="6">
        <v>0.20063541666666679</v>
      </c>
      <c r="R123" s="6">
        <v>0.19142708333333353</v>
      </c>
      <c r="S123" s="6">
        <v>0.220343623592924</v>
      </c>
    </row>
    <row r="124" spans="1:19">
      <c r="A124" t="s">
        <v>551</v>
      </c>
      <c r="B124" t="s">
        <v>64</v>
      </c>
      <c r="C124" t="s">
        <v>117</v>
      </c>
      <c r="D124" t="s">
        <v>17</v>
      </c>
      <c r="E124" t="s">
        <v>414</v>
      </c>
      <c r="F124" s="6">
        <f t="shared" si="3"/>
        <v>0.27890625000000002</v>
      </c>
      <c r="G124" s="6">
        <f t="shared" si="4"/>
        <v>0.20878124999999997</v>
      </c>
      <c r="H124" s="6">
        <v>0.25839099964739065</v>
      </c>
      <c r="I124" s="6">
        <v>0.34318749999999992</v>
      </c>
      <c r="J124" s="6">
        <v>0.28900000000000009</v>
      </c>
      <c r="K124" s="6">
        <v>0.26828124999999997</v>
      </c>
      <c r="L124" s="6">
        <v>0.24703124999999995</v>
      </c>
      <c r="M124" s="6">
        <v>0.24703124999999995</v>
      </c>
      <c r="N124" s="6">
        <v>0.23428124999999997</v>
      </c>
      <c r="O124" s="6">
        <v>0.22153124999999999</v>
      </c>
      <c r="P124" s="6">
        <v>0.20878124999999997</v>
      </c>
      <c r="Q124" s="6">
        <v>0.19603124999999999</v>
      </c>
      <c r="R124" s="6">
        <v>0.18328125000000001</v>
      </c>
      <c r="S124" s="6">
        <v>0.2346300044301384</v>
      </c>
    </row>
    <row r="125" spans="1:19">
      <c r="A125" t="s">
        <v>551</v>
      </c>
      <c r="B125" t="s">
        <v>64</v>
      </c>
      <c r="C125" t="s">
        <v>118</v>
      </c>
      <c r="D125" t="s">
        <v>17</v>
      </c>
      <c r="E125" t="s">
        <v>414</v>
      </c>
      <c r="F125" s="6">
        <f t="shared" si="3"/>
        <v>0.30493750000000003</v>
      </c>
      <c r="G125" s="6">
        <f t="shared" si="4"/>
        <v>0.24331250000000004</v>
      </c>
      <c r="H125" s="6">
        <v>0.27189936258594355</v>
      </c>
      <c r="I125" s="6">
        <v>0.37346874999999996</v>
      </c>
      <c r="J125" s="6">
        <v>0.31928125000000013</v>
      </c>
      <c r="K125" s="6">
        <v>0.29218749999999988</v>
      </c>
      <c r="L125" s="6">
        <v>0.27306249999999993</v>
      </c>
      <c r="M125" s="6">
        <v>0.26668750000000013</v>
      </c>
      <c r="N125" s="6">
        <v>0.25889583333333344</v>
      </c>
      <c r="O125" s="6">
        <v>0.25110416666666674</v>
      </c>
      <c r="P125" s="6">
        <v>0.24331249999999999</v>
      </c>
      <c r="Q125" s="6">
        <v>0.23552083333333326</v>
      </c>
      <c r="R125" s="6">
        <v>0.22772916666666654</v>
      </c>
      <c r="S125" s="6">
        <v>0.30109324972995488</v>
      </c>
    </row>
    <row r="126" spans="1:19">
      <c r="A126" t="s">
        <v>551</v>
      </c>
      <c r="B126" t="s">
        <v>64</v>
      </c>
      <c r="C126" t="s">
        <v>119</v>
      </c>
      <c r="D126" t="s">
        <v>17</v>
      </c>
      <c r="E126" t="s">
        <v>414</v>
      </c>
      <c r="F126" s="6">
        <f t="shared" si="3"/>
        <v>0.25978124999999996</v>
      </c>
      <c r="G126" s="6">
        <f t="shared" si="4"/>
        <v>0.23003124999999991</v>
      </c>
      <c r="H126" s="6">
        <v>0.24223226102941173</v>
      </c>
      <c r="I126" s="6">
        <v>0.27784374999999994</v>
      </c>
      <c r="J126" s="6">
        <v>0.26403125</v>
      </c>
      <c r="K126" s="6">
        <v>0.25659375000000001</v>
      </c>
      <c r="L126" s="6">
        <v>0.25128125000000007</v>
      </c>
      <c r="M126" s="6">
        <v>0.24915624999999988</v>
      </c>
      <c r="N126" s="6">
        <v>0.24278124999999989</v>
      </c>
      <c r="O126" s="6">
        <v>0.2364062499999999</v>
      </c>
      <c r="P126" s="6">
        <v>0.23003124999999994</v>
      </c>
      <c r="Q126" s="6">
        <v>0.22365624999999995</v>
      </c>
      <c r="R126" s="6">
        <v>0.21728124999999995</v>
      </c>
      <c r="S126" s="6">
        <v>0.21899631454390606</v>
      </c>
    </row>
    <row r="127" spans="1:19">
      <c r="A127" t="s">
        <v>551</v>
      </c>
      <c r="B127" t="s">
        <v>64</v>
      </c>
      <c r="C127" t="s">
        <v>120</v>
      </c>
      <c r="D127" t="s">
        <v>17</v>
      </c>
      <c r="E127" t="s">
        <v>414</v>
      </c>
      <c r="F127" s="6">
        <f t="shared" si="3"/>
        <v>0.25234374999999998</v>
      </c>
      <c r="G127" s="6">
        <f t="shared" si="4"/>
        <v>0.19284374999999995</v>
      </c>
      <c r="H127" s="6">
        <v>0.23810368663594469</v>
      </c>
      <c r="I127" s="6">
        <v>0.26403125000000005</v>
      </c>
      <c r="J127" s="6">
        <v>0.25871874999999989</v>
      </c>
      <c r="K127" s="6">
        <v>0.25021874999999999</v>
      </c>
      <c r="L127" s="6">
        <v>0.24490625000000005</v>
      </c>
      <c r="M127" s="6">
        <v>0.24384375</v>
      </c>
      <c r="N127" s="6">
        <v>0.22684374999999998</v>
      </c>
      <c r="O127" s="6">
        <v>0.20984374999999997</v>
      </c>
      <c r="P127" s="6">
        <v>0.19284374999999995</v>
      </c>
      <c r="Q127" s="6">
        <v>0.17584374999999994</v>
      </c>
      <c r="R127" s="6">
        <v>0.15884374999999992</v>
      </c>
      <c r="S127" s="6">
        <v>0.1894482750866624</v>
      </c>
    </row>
    <row r="128" spans="1:19">
      <c r="A128" t="s">
        <v>551</v>
      </c>
      <c r="B128" t="s">
        <v>64</v>
      </c>
      <c r="C128" t="s">
        <v>121</v>
      </c>
      <c r="D128" t="s">
        <v>17</v>
      </c>
      <c r="E128" t="s">
        <v>414</v>
      </c>
      <c r="F128" s="6">
        <f t="shared" si="3"/>
        <v>0.24543750000000003</v>
      </c>
      <c r="G128" s="6">
        <f t="shared" si="4"/>
        <v>0.22100000000000009</v>
      </c>
      <c r="H128" s="6">
        <v>0.2313874080882353</v>
      </c>
      <c r="I128" s="6">
        <v>0.2603125</v>
      </c>
      <c r="J128" s="6">
        <v>0.24756249999999996</v>
      </c>
      <c r="K128" s="6">
        <v>0.24596875000000007</v>
      </c>
      <c r="L128" s="6">
        <v>0.23853124999999994</v>
      </c>
      <c r="M128" s="6">
        <v>0.23481250000000004</v>
      </c>
      <c r="N128" s="6">
        <v>0.23020833333333338</v>
      </c>
      <c r="O128" s="6">
        <v>0.22560416666666672</v>
      </c>
      <c r="P128" s="6">
        <v>0.22100000000000006</v>
      </c>
      <c r="Q128" s="6">
        <v>0.2163958333333334</v>
      </c>
      <c r="R128" s="6">
        <v>0.21179166666666674</v>
      </c>
      <c r="S128" s="6">
        <v>0.20418834138748787</v>
      </c>
    </row>
    <row r="129" spans="1:19">
      <c r="A129" t="s">
        <v>551</v>
      </c>
      <c r="B129" t="s">
        <v>64</v>
      </c>
      <c r="C129" t="s">
        <v>122</v>
      </c>
      <c r="D129" t="s">
        <v>17</v>
      </c>
      <c r="E129" t="s">
        <v>414</v>
      </c>
      <c r="F129" s="6">
        <f t="shared" si="3"/>
        <v>0.23853125000000003</v>
      </c>
      <c r="G129" s="6">
        <f t="shared" si="4"/>
        <v>0.19496875</v>
      </c>
      <c r="H129" s="6">
        <v>0.23332563466310369</v>
      </c>
      <c r="I129" s="6">
        <v>0.2603125</v>
      </c>
      <c r="J129" s="6">
        <v>0.24650000000000008</v>
      </c>
      <c r="K129" s="6">
        <v>0.23268750000000005</v>
      </c>
      <c r="L129" s="6">
        <v>0.23268750000000005</v>
      </c>
      <c r="M129" s="6">
        <v>0.22046875000000005</v>
      </c>
      <c r="N129" s="6">
        <v>0.21196875000000004</v>
      </c>
      <c r="O129" s="6">
        <v>0.20346875000000003</v>
      </c>
      <c r="P129" s="6">
        <v>0.19496875</v>
      </c>
      <c r="Q129" s="6">
        <v>0.18646874999999999</v>
      </c>
      <c r="R129" s="6">
        <v>0.17796874999999998</v>
      </c>
      <c r="S129" s="6">
        <v>0.17433157219505585</v>
      </c>
    </row>
    <row r="130" spans="1:19">
      <c r="A130" t="s">
        <v>551</v>
      </c>
      <c r="B130" t="s">
        <v>64</v>
      </c>
      <c r="C130" t="s">
        <v>123</v>
      </c>
      <c r="D130" t="s">
        <v>17</v>
      </c>
      <c r="E130" t="s">
        <v>414</v>
      </c>
      <c r="F130" s="6">
        <f t="shared" si="3"/>
        <v>0.23799999999999999</v>
      </c>
      <c r="G130" s="6">
        <f t="shared" si="4"/>
        <v>0.15618749999999998</v>
      </c>
      <c r="H130" s="6">
        <v>0.23163394933452078</v>
      </c>
      <c r="I130" s="6">
        <v>0.25287499999999996</v>
      </c>
      <c r="J130" s="6">
        <v>0.24649999999999997</v>
      </c>
      <c r="K130" s="6">
        <v>0.23693750000000005</v>
      </c>
      <c r="L130" s="6">
        <v>0.22843749999999999</v>
      </c>
      <c r="M130" s="6">
        <v>0.22525000000000014</v>
      </c>
      <c r="N130" s="6">
        <v>0.20222916666666677</v>
      </c>
      <c r="O130" s="6">
        <v>0.17920833333333339</v>
      </c>
      <c r="P130" s="6">
        <v>0.15618749999999998</v>
      </c>
      <c r="Q130" s="6">
        <v>0.1331666666666666</v>
      </c>
      <c r="R130" s="6">
        <v>0.11014583333333321</v>
      </c>
      <c r="S130" s="6">
        <v>0.21899631454390606</v>
      </c>
    </row>
    <row r="131" spans="1:19">
      <c r="A131" t="s">
        <v>551</v>
      </c>
      <c r="B131" t="s">
        <v>64</v>
      </c>
      <c r="C131" t="s">
        <v>124</v>
      </c>
      <c r="D131" t="s">
        <v>17</v>
      </c>
      <c r="E131" t="s">
        <v>414</v>
      </c>
      <c r="F131" s="6">
        <f t="shared" si="3"/>
        <v>0.18020000000000005</v>
      </c>
      <c r="G131" s="6">
        <f t="shared" si="4"/>
        <v>0.13918749999999996</v>
      </c>
      <c r="H131" s="6">
        <v>0.22500000000000001</v>
      </c>
      <c r="I131" s="6">
        <v>0.20665624999999999</v>
      </c>
      <c r="J131" s="6">
        <v>0.18753124999999998</v>
      </c>
      <c r="K131" s="6">
        <v>0.17478125000000003</v>
      </c>
      <c r="L131" s="6">
        <v>0.17478125000000003</v>
      </c>
      <c r="M131" s="6">
        <v>0.15725000000000017</v>
      </c>
      <c r="N131" s="6">
        <v>0.15122916666666678</v>
      </c>
      <c r="O131" s="6">
        <v>0.14520833333333338</v>
      </c>
      <c r="P131" s="6">
        <v>0.13918749999999996</v>
      </c>
      <c r="Q131" s="6">
        <v>0.13316666666666657</v>
      </c>
      <c r="R131" s="6">
        <v>0.12714583333333318</v>
      </c>
      <c r="S131" s="6">
        <v>0.135031197712283</v>
      </c>
    </row>
    <row r="132" spans="1:19">
      <c r="A132" t="s">
        <v>551</v>
      </c>
      <c r="B132" t="s">
        <v>64</v>
      </c>
      <c r="C132" t="s">
        <v>125</v>
      </c>
      <c r="D132" t="s">
        <v>17</v>
      </c>
      <c r="E132" t="s">
        <v>414</v>
      </c>
      <c r="F132" s="6">
        <f t="shared" si="3"/>
        <v>0.20506249999999998</v>
      </c>
      <c r="G132" s="6">
        <f t="shared" si="4"/>
        <v>0.15300000000000002</v>
      </c>
      <c r="H132" s="6">
        <v>0.22500000000000001</v>
      </c>
      <c r="I132" s="6">
        <v>0.22950000000000001</v>
      </c>
      <c r="J132" s="6">
        <v>0.21356249999999996</v>
      </c>
      <c r="K132" s="6">
        <v>0.19921875000000006</v>
      </c>
      <c r="L132" s="6">
        <v>0.19921874999999992</v>
      </c>
      <c r="M132" s="6">
        <v>0.18381249999999996</v>
      </c>
      <c r="N132" s="6">
        <v>0.17354166666666665</v>
      </c>
      <c r="O132" s="6">
        <v>0.16327083333333334</v>
      </c>
      <c r="P132" s="6">
        <v>0.15300000000000002</v>
      </c>
      <c r="Q132" s="6">
        <v>0.14272916666666671</v>
      </c>
      <c r="R132" s="6">
        <v>0.1324583333333334</v>
      </c>
      <c r="S132" s="6">
        <v>0.14426216956055701</v>
      </c>
    </row>
    <row r="133" spans="1:19">
      <c r="A133" t="s">
        <v>551</v>
      </c>
      <c r="B133" t="s">
        <v>64</v>
      </c>
      <c r="C133" t="s">
        <v>126</v>
      </c>
      <c r="D133" t="s">
        <v>17</v>
      </c>
      <c r="E133" t="s">
        <v>414</v>
      </c>
      <c r="F133" s="6">
        <f t="shared" si="3"/>
        <v>0.19071874999999999</v>
      </c>
      <c r="G133" s="6">
        <f t="shared" si="4"/>
        <v>0.15353125000000006</v>
      </c>
      <c r="H133" s="6">
        <v>0.22500000000000001</v>
      </c>
      <c r="I133" s="6">
        <v>0.21037500000000001</v>
      </c>
      <c r="J133" s="6">
        <v>0.19868749999999999</v>
      </c>
      <c r="K133" s="6">
        <v>0.18540624999999991</v>
      </c>
      <c r="L133" s="6">
        <v>0.18115625000000002</v>
      </c>
      <c r="M133" s="6">
        <v>0.17796875000000004</v>
      </c>
      <c r="N133" s="6">
        <v>0.16982291666666671</v>
      </c>
      <c r="O133" s="6">
        <v>0.16167708333333339</v>
      </c>
      <c r="P133" s="6">
        <v>0.15353125000000004</v>
      </c>
      <c r="Q133" s="6">
        <v>0.14538541666666671</v>
      </c>
      <c r="R133" s="6">
        <v>0.13723958333333339</v>
      </c>
      <c r="S133" s="6">
        <v>0.14896825090883861</v>
      </c>
    </row>
    <row r="134" spans="1:19">
      <c r="A134" t="s">
        <v>551</v>
      </c>
      <c r="B134" t="s">
        <v>64</v>
      </c>
      <c r="C134" t="s">
        <v>128</v>
      </c>
      <c r="D134" t="s">
        <v>17</v>
      </c>
      <c r="E134" t="s">
        <v>414</v>
      </c>
      <c r="F134" s="6">
        <f t="shared" si="3"/>
        <v>0.235875</v>
      </c>
      <c r="G134" s="6">
        <f t="shared" si="4"/>
        <v>0.19390625000000009</v>
      </c>
      <c r="H134" s="6">
        <v>0.23019664142624052</v>
      </c>
      <c r="I134" s="6">
        <v>0.25446875000000002</v>
      </c>
      <c r="J134" s="6">
        <v>0.23959375000000002</v>
      </c>
      <c r="K134" s="6">
        <v>0.2390624999999999</v>
      </c>
      <c r="L134" s="6">
        <v>0.22312499999999999</v>
      </c>
      <c r="M134" s="6">
        <v>0.22312499999999999</v>
      </c>
      <c r="N134" s="6">
        <v>0.21338541666666669</v>
      </c>
      <c r="O134" s="6">
        <v>0.20364583333333339</v>
      </c>
      <c r="P134" s="6">
        <v>0.19390625000000006</v>
      </c>
      <c r="Q134" s="6">
        <v>0.18416666666666676</v>
      </c>
      <c r="R134" s="6">
        <v>0.17442708333333345</v>
      </c>
      <c r="S134" s="6">
        <v>0.17920989677446861</v>
      </c>
    </row>
    <row r="135" spans="1:19">
      <c r="A135" t="s">
        <v>551</v>
      </c>
      <c r="B135" t="s">
        <v>64</v>
      </c>
      <c r="C135" t="s">
        <v>129</v>
      </c>
      <c r="D135" t="s">
        <v>17</v>
      </c>
      <c r="E135" t="s">
        <v>414</v>
      </c>
      <c r="F135" s="6">
        <f t="shared" si="3"/>
        <v>0.22684375000000001</v>
      </c>
      <c r="G135" s="6">
        <f t="shared" si="4"/>
        <v>0.18009374999999997</v>
      </c>
      <c r="H135" s="6">
        <v>0.22500000000000001</v>
      </c>
      <c r="I135" s="6">
        <v>0.24756249999999999</v>
      </c>
      <c r="J135" s="6">
        <v>0.23268749999999994</v>
      </c>
      <c r="K135" s="6">
        <v>0.23056250000000003</v>
      </c>
      <c r="L135" s="6">
        <v>0.2178125000000001</v>
      </c>
      <c r="M135" s="6">
        <v>0.20559375000000005</v>
      </c>
      <c r="N135" s="6">
        <v>0.19709375000000001</v>
      </c>
      <c r="O135" s="6">
        <v>0.18859374999999998</v>
      </c>
      <c r="P135" s="6">
        <v>0.18009374999999997</v>
      </c>
      <c r="Q135" s="6">
        <v>0.17159374999999993</v>
      </c>
      <c r="R135" s="6">
        <v>0.1630937499999999</v>
      </c>
      <c r="S135" s="6">
        <v>0.1766815769142612</v>
      </c>
    </row>
    <row r="136" spans="1:19">
      <c r="A136" t="s">
        <v>551</v>
      </c>
      <c r="B136" t="s">
        <v>64</v>
      </c>
      <c r="C136" t="s">
        <v>130</v>
      </c>
      <c r="D136" t="s">
        <v>17</v>
      </c>
      <c r="E136" t="s">
        <v>414</v>
      </c>
      <c r="F136" s="6">
        <f t="shared" si="3"/>
        <v>0.23109375000000004</v>
      </c>
      <c r="G136" s="6">
        <f t="shared" si="4"/>
        <v>0.20559374999999996</v>
      </c>
      <c r="H136" s="6">
        <v>0.22500000000000001</v>
      </c>
      <c r="I136" s="6">
        <v>0.24437499999999998</v>
      </c>
      <c r="J136" s="6">
        <v>0.23056249999999998</v>
      </c>
      <c r="K136" s="6">
        <v>0.23056249999999998</v>
      </c>
      <c r="L136" s="6">
        <v>0.22631250000000011</v>
      </c>
      <c r="M136" s="6">
        <v>0.22365625000000017</v>
      </c>
      <c r="N136" s="6">
        <v>0.21763541666666678</v>
      </c>
      <c r="O136" s="6">
        <v>0.21161458333333338</v>
      </c>
      <c r="P136" s="6">
        <v>0.20559374999999996</v>
      </c>
      <c r="Q136" s="6">
        <v>0.19957291666666657</v>
      </c>
      <c r="R136" s="6">
        <v>0.19355208333333318</v>
      </c>
      <c r="S136" s="6">
        <v>0.1999134422628796</v>
      </c>
    </row>
    <row r="137" spans="1:19">
      <c r="A137" t="s">
        <v>551</v>
      </c>
      <c r="B137" t="s">
        <v>64</v>
      </c>
      <c r="C137" t="s">
        <v>358</v>
      </c>
      <c r="D137" t="s">
        <v>17</v>
      </c>
      <c r="E137" t="s">
        <v>414</v>
      </c>
      <c r="F137" s="6">
        <f t="shared" ref="F137:F200" si="5">AVERAGE(I137:M137)</f>
        <v>0.22949999999999998</v>
      </c>
      <c r="G137" s="6">
        <f t="shared" ref="G137:G200" si="6">AVERAGE(N137:R137)</f>
        <v>0.19762499999999994</v>
      </c>
      <c r="H137" s="6">
        <v>0.22500000000000001</v>
      </c>
      <c r="I137" s="6">
        <v>0.24171875000000004</v>
      </c>
      <c r="J137" s="6">
        <v>0.23428125</v>
      </c>
      <c r="K137" s="6">
        <v>0.23003124999999994</v>
      </c>
      <c r="L137" s="6">
        <v>0.22259375000000006</v>
      </c>
      <c r="M137" s="6">
        <v>0.21887499999999999</v>
      </c>
      <c r="N137" s="6">
        <v>0.21179166666666663</v>
      </c>
      <c r="O137" s="6">
        <v>0.20470833333333327</v>
      </c>
      <c r="P137" s="6">
        <v>0.19762499999999994</v>
      </c>
      <c r="Q137" s="6">
        <v>0.19054166666666658</v>
      </c>
      <c r="R137" s="6">
        <v>0.18345833333333322</v>
      </c>
      <c r="S137" s="6">
        <v>0.1955085443969837</v>
      </c>
    </row>
    <row r="138" spans="1:19">
      <c r="A138" t="s">
        <v>551</v>
      </c>
      <c r="B138" t="s">
        <v>64</v>
      </c>
      <c r="C138" t="s">
        <v>131</v>
      </c>
      <c r="D138" t="s">
        <v>17</v>
      </c>
      <c r="E138" t="s">
        <v>414</v>
      </c>
      <c r="F138" s="6">
        <f t="shared" si="5"/>
        <v>0.35168749999999999</v>
      </c>
      <c r="G138" s="6">
        <f t="shared" si="6"/>
        <v>0.27306249999999993</v>
      </c>
      <c r="H138" s="6">
        <v>0.31577541725023334</v>
      </c>
      <c r="I138" s="6">
        <v>0.40109374999999997</v>
      </c>
      <c r="J138" s="6">
        <v>0.36178124999999994</v>
      </c>
      <c r="K138" s="6">
        <v>0.34318750000000003</v>
      </c>
      <c r="L138" s="6">
        <v>0.33468749999999986</v>
      </c>
      <c r="M138" s="6">
        <v>0.31768750000000018</v>
      </c>
      <c r="N138" s="6">
        <v>0.3028125000000001</v>
      </c>
      <c r="O138" s="6">
        <v>0.28793750000000001</v>
      </c>
      <c r="P138" s="6">
        <v>0.27306249999999999</v>
      </c>
      <c r="Q138" s="6">
        <v>0.2581874999999999</v>
      </c>
      <c r="R138" s="6">
        <v>0.24331249999999985</v>
      </c>
      <c r="S138" s="6">
        <v>0.336376063140713</v>
      </c>
    </row>
    <row r="139" spans="1:19">
      <c r="A139" t="s">
        <v>551</v>
      </c>
      <c r="B139" t="s">
        <v>64</v>
      </c>
      <c r="C139" t="s">
        <v>132</v>
      </c>
      <c r="D139" t="s">
        <v>17</v>
      </c>
      <c r="E139" t="s">
        <v>414</v>
      </c>
      <c r="F139" s="6">
        <f t="shared" si="5"/>
        <v>0.21303124999999995</v>
      </c>
      <c r="G139" s="6">
        <f t="shared" si="6"/>
        <v>0.16203125000000004</v>
      </c>
      <c r="H139" s="6">
        <v>0.22500000000000001</v>
      </c>
      <c r="I139" s="6">
        <v>0.23534374999999999</v>
      </c>
      <c r="J139" s="6">
        <v>0.22259375000000001</v>
      </c>
      <c r="K139" s="6">
        <v>0.20824999999999988</v>
      </c>
      <c r="L139" s="6">
        <v>0.20506249999999998</v>
      </c>
      <c r="M139" s="6">
        <v>0.19390625000000003</v>
      </c>
      <c r="N139" s="6">
        <v>0.18328125000000003</v>
      </c>
      <c r="O139" s="6">
        <v>0.17265625000000004</v>
      </c>
      <c r="P139" s="6">
        <v>0.16203125000000004</v>
      </c>
      <c r="Q139" s="6">
        <v>0.15140625000000005</v>
      </c>
      <c r="R139" s="6">
        <v>0.14078125000000005</v>
      </c>
      <c r="S139" s="6">
        <v>0.1616820450358655</v>
      </c>
    </row>
    <row r="140" spans="1:19">
      <c r="A140" t="s">
        <v>551</v>
      </c>
      <c r="B140" t="s">
        <v>64</v>
      </c>
      <c r="C140" t="s">
        <v>139</v>
      </c>
      <c r="D140" t="s">
        <v>16</v>
      </c>
      <c r="E140" t="s">
        <v>417</v>
      </c>
      <c r="F140" s="6">
        <f t="shared" si="5"/>
        <v>0.28687499999999999</v>
      </c>
      <c r="G140" s="6">
        <f t="shared" si="6"/>
        <v>0.16574999999999998</v>
      </c>
      <c r="H140" s="6">
        <v>0.28526318835726155</v>
      </c>
      <c r="I140" s="6">
        <v>0.37240624999999999</v>
      </c>
      <c r="J140" s="6">
        <v>0.31290625</v>
      </c>
      <c r="K140" s="6">
        <v>0.27412499999999995</v>
      </c>
      <c r="L140" s="6">
        <v>0.24968750000000015</v>
      </c>
      <c r="M140" s="6">
        <v>0.22525000000000001</v>
      </c>
      <c r="N140" s="6">
        <v>0.20541666666666666</v>
      </c>
      <c r="O140" s="6">
        <v>0.18558333333333332</v>
      </c>
      <c r="P140" s="6">
        <v>0.16574999999999995</v>
      </c>
      <c r="Q140" s="6">
        <v>0.14591666666666661</v>
      </c>
      <c r="R140" s="6">
        <v>0.12608333333333327</v>
      </c>
      <c r="S140" s="6">
        <v>0.23696326141958821</v>
      </c>
    </row>
    <row r="141" spans="1:19">
      <c r="A141" t="s">
        <v>551</v>
      </c>
      <c r="B141" t="s">
        <v>64</v>
      </c>
      <c r="C141" t="s">
        <v>140</v>
      </c>
      <c r="D141" t="s">
        <v>16</v>
      </c>
      <c r="E141" t="s">
        <v>417</v>
      </c>
      <c r="F141" s="6">
        <f t="shared" si="5"/>
        <v>0.40215624999999999</v>
      </c>
      <c r="G141" s="6">
        <f t="shared" si="6"/>
        <v>0.27359375000000008</v>
      </c>
      <c r="H141" s="6">
        <v>0.34856443455378733</v>
      </c>
      <c r="I141" s="6">
        <v>0.47918749999999999</v>
      </c>
      <c r="J141" s="6">
        <v>0.41968750000000005</v>
      </c>
      <c r="K141" s="6">
        <v>0.39684375000000005</v>
      </c>
      <c r="L141" s="6">
        <v>0.3639062500000001</v>
      </c>
      <c r="M141" s="6">
        <v>0.35115624999999961</v>
      </c>
      <c r="N141" s="6">
        <v>0.3253020833333331</v>
      </c>
      <c r="O141" s="6">
        <v>0.29944791666666659</v>
      </c>
      <c r="P141" s="6">
        <v>0.27359375000000008</v>
      </c>
      <c r="Q141" s="6">
        <v>0.24773958333333357</v>
      </c>
      <c r="R141" s="6">
        <v>0.22188541666666706</v>
      </c>
      <c r="S141" s="6">
        <v>0.24925390541810799</v>
      </c>
    </row>
    <row r="142" spans="1:19">
      <c r="A142" t="s">
        <v>551</v>
      </c>
      <c r="B142" t="s">
        <v>64</v>
      </c>
      <c r="C142" t="s">
        <v>141</v>
      </c>
      <c r="D142" t="s">
        <v>16</v>
      </c>
      <c r="E142" t="s">
        <v>417</v>
      </c>
      <c r="F142" s="6">
        <f t="shared" si="5"/>
        <v>0.42765624999999996</v>
      </c>
      <c r="G142" s="6">
        <f t="shared" si="6"/>
        <v>0.28634375000000001</v>
      </c>
      <c r="H142" s="6">
        <v>0.36050566259682887</v>
      </c>
      <c r="I142" s="6">
        <v>0.51212500000000005</v>
      </c>
      <c r="J142" s="6">
        <v>0.44943749999999982</v>
      </c>
      <c r="K142" s="6">
        <v>0.41703125000000024</v>
      </c>
      <c r="L142" s="6">
        <v>0.38728124999999991</v>
      </c>
      <c r="M142" s="6">
        <v>0.37240625000000011</v>
      </c>
      <c r="N142" s="6">
        <v>0.34371875000000007</v>
      </c>
      <c r="O142" s="6">
        <v>0.31503125000000004</v>
      </c>
      <c r="P142" s="6">
        <v>0.28634375000000001</v>
      </c>
      <c r="Q142" s="6">
        <v>0.25765624999999998</v>
      </c>
      <c r="R142" s="6">
        <v>0.22896874999999994</v>
      </c>
      <c r="S142" s="6">
        <v>0.2950592924347949</v>
      </c>
    </row>
    <row r="143" spans="1:19">
      <c r="A143" t="s">
        <v>551</v>
      </c>
      <c r="B143" t="s">
        <v>64</v>
      </c>
      <c r="C143" t="s">
        <v>142</v>
      </c>
      <c r="D143" t="s">
        <v>16</v>
      </c>
      <c r="E143" t="s">
        <v>417</v>
      </c>
      <c r="F143" s="6">
        <f t="shared" si="5"/>
        <v>0.31237500000000001</v>
      </c>
      <c r="G143" s="6">
        <f t="shared" si="6"/>
        <v>0.18168750000000003</v>
      </c>
      <c r="H143" s="6">
        <v>0.28771891534391525</v>
      </c>
      <c r="I143" s="6">
        <v>0.40853125000000001</v>
      </c>
      <c r="J143" s="6">
        <v>0.33521874999999995</v>
      </c>
      <c r="K143" s="6">
        <v>0.29537499999999983</v>
      </c>
      <c r="L143" s="6">
        <v>0.26775000000000027</v>
      </c>
      <c r="M143" s="6">
        <v>0.25499999999999978</v>
      </c>
      <c r="N143" s="6">
        <v>0.23056249999999986</v>
      </c>
      <c r="O143" s="6">
        <v>0.20612499999999995</v>
      </c>
      <c r="P143" s="6">
        <v>0.18168750000000003</v>
      </c>
      <c r="Q143" s="6">
        <v>0.15725000000000011</v>
      </c>
      <c r="R143" s="6">
        <v>0.13281250000000019</v>
      </c>
      <c r="S143" s="6">
        <v>0.22441944313371609</v>
      </c>
    </row>
    <row r="144" spans="1:19">
      <c r="A144" t="s">
        <v>551</v>
      </c>
      <c r="B144" t="s">
        <v>64</v>
      </c>
      <c r="C144" t="s">
        <v>422</v>
      </c>
      <c r="D144" t="s">
        <v>16</v>
      </c>
      <c r="E144" t="s">
        <v>417</v>
      </c>
      <c r="F144" s="6">
        <f t="shared" si="5"/>
        <v>0.24012499999999998</v>
      </c>
      <c r="G144" s="6">
        <f t="shared" si="6"/>
        <v>0.13493749999999999</v>
      </c>
      <c r="H144" s="6">
        <v>0.25366939197166471</v>
      </c>
      <c r="I144" s="6">
        <v>0.29962500000000003</v>
      </c>
      <c r="J144" s="6">
        <v>0.24756249999999996</v>
      </c>
      <c r="K144" s="6">
        <v>0.23215625000000009</v>
      </c>
      <c r="L144" s="6">
        <v>0.2194062499999998</v>
      </c>
      <c r="M144" s="6">
        <v>0.201875</v>
      </c>
      <c r="N144" s="6">
        <v>0.17956249999999999</v>
      </c>
      <c r="O144" s="6">
        <v>0.15724999999999997</v>
      </c>
      <c r="P144" s="6">
        <v>0.13493749999999999</v>
      </c>
      <c r="Q144" s="6">
        <v>0.11262499999999999</v>
      </c>
      <c r="R144" s="6">
        <v>9.031249999999999E-2</v>
      </c>
      <c r="S144" s="6">
        <v>0.26625883432199404</v>
      </c>
    </row>
    <row r="145" spans="1:19">
      <c r="A145" t="s">
        <v>551</v>
      </c>
      <c r="B145" t="s">
        <v>64</v>
      </c>
      <c r="C145" t="s">
        <v>423</v>
      </c>
      <c r="D145" t="s">
        <v>16</v>
      </c>
      <c r="E145" t="s">
        <v>417</v>
      </c>
      <c r="F145" s="6">
        <f t="shared" si="5"/>
        <v>0.16999999999999998</v>
      </c>
      <c r="G145" s="6">
        <f t="shared" si="6"/>
        <v>0.11687500000000002</v>
      </c>
      <c r="H145" s="6">
        <v>0.22500000000000001</v>
      </c>
      <c r="I145" s="6">
        <v>0.21356249999999996</v>
      </c>
      <c r="J145" s="6">
        <v>0.16893749999999999</v>
      </c>
      <c r="K145" s="6">
        <v>0.16575000000000006</v>
      </c>
      <c r="L145" s="6">
        <v>0.15299999999999997</v>
      </c>
      <c r="M145" s="6">
        <v>0.14874999999999991</v>
      </c>
      <c r="N145" s="6">
        <v>0.13812499999999994</v>
      </c>
      <c r="O145" s="6">
        <v>0.12749999999999997</v>
      </c>
      <c r="P145" s="6">
        <v>0.11687500000000003</v>
      </c>
      <c r="Q145" s="6">
        <v>0.10625000000000008</v>
      </c>
      <c r="R145" s="6">
        <v>9.5625000000000127E-2</v>
      </c>
      <c r="S145" s="6">
        <v>0.19104662571870332</v>
      </c>
    </row>
    <row r="146" spans="1:19">
      <c r="A146" t="s">
        <v>551</v>
      </c>
      <c r="B146" t="s">
        <v>64</v>
      </c>
      <c r="C146" t="s">
        <v>424</v>
      </c>
      <c r="D146" t="s">
        <v>16</v>
      </c>
      <c r="E146" t="s">
        <v>417</v>
      </c>
      <c r="F146" s="6">
        <f t="shared" si="5"/>
        <v>0.19337499999999996</v>
      </c>
      <c r="G146" s="6">
        <f t="shared" si="6"/>
        <v>0.12112500000000001</v>
      </c>
      <c r="H146" s="6">
        <v>0.25089923026090361</v>
      </c>
      <c r="I146" s="6">
        <v>0.26774999999999999</v>
      </c>
      <c r="J146" s="6">
        <v>0.201875</v>
      </c>
      <c r="K146" s="6">
        <v>0.18221874999999996</v>
      </c>
      <c r="L146" s="6">
        <v>0.16840625000000004</v>
      </c>
      <c r="M146" s="6">
        <v>0.14662499999999992</v>
      </c>
      <c r="N146" s="6">
        <v>0.13812499999999994</v>
      </c>
      <c r="O146" s="6">
        <v>0.12962499999999996</v>
      </c>
      <c r="P146" s="6">
        <v>0.12112500000000001</v>
      </c>
      <c r="Q146" s="6">
        <v>0.11262500000000004</v>
      </c>
      <c r="R146" s="6">
        <v>0.10412500000000008</v>
      </c>
      <c r="S146" s="6">
        <v>0.11583441711539816</v>
      </c>
    </row>
    <row r="147" spans="1:19">
      <c r="A147" t="s">
        <v>551</v>
      </c>
      <c r="B147" t="s">
        <v>64</v>
      </c>
      <c r="C147" t="s">
        <v>425</v>
      </c>
      <c r="D147" t="s">
        <v>16</v>
      </c>
      <c r="E147" t="s">
        <v>417</v>
      </c>
      <c r="F147" s="6">
        <f>AVERAGE(I147:M147)</f>
        <v>0.22206249999999997</v>
      </c>
      <c r="G147" s="6">
        <f>AVERAGE(N147:R147)</f>
        <v>9.668750000000001E-2</v>
      </c>
      <c r="H147" s="6">
        <v>0.2912487100965851</v>
      </c>
      <c r="I147" s="6">
        <v>0.33415625000000004</v>
      </c>
      <c r="J147" s="6">
        <v>0.24915624999999997</v>
      </c>
      <c r="K147" s="6">
        <v>0.21037500000000001</v>
      </c>
      <c r="L147" s="6">
        <v>0.17318749999999999</v>
      </c>
      <c r="M147" s="6">
        <v>0.14343749999999991</v>
      </c>
      <c r="N147" s="6">
        <v>0.1278541666666666</v>
      </c>
      <c r="O147" s="6">
        <v>0.11227083333333331</v>
      </c>
      <c r="P147" s="6">
        <v>9.668750000000001E-2</v>
      </c>
      <c r="Q147" s="6">
        <v>8.1104166666666713E-2</v>
      </c>
      <c r="R147" s="6">
        <v>6.5520833333333417E-2</v>
      </c>
      <c r="S147" s="6">
        <v>0.17105544718746157</v>
      </c>
    </row>
    <row r="148" spans="1:19">
      <c r="A148" t="s">
        <v>551</v>
      </c>
      <c r="B148" t="s">
        <v>64</v>
      </c>
      <c r="C148" t="s">
        <v>426</v>
      </c>
      <c r="D148" t="s">
        <v>16</v>
      </c>
      <c r="E148" t="s">
        <v>417</v>
      </c>
      <c r="F148" s="6">
        <f t="shared" si="5"/>
        <v>0.20070625</v>
      </c>
      <c r="G148" s="6">
        <f t="shared" si="6"/>
        <v>0.1275</v>
      </c>
      <c r="H148" s="6">
        <v>0.2597976645540841</v>
      </c>
      <c r="I148" s="6">
        <v>0.27890624999999997</v>
      </c>
      <c r="J148" s="6">
        <v>0.20134374999999993</v>
      </c>
      <c r="K148" s="6">
        <v>0.19071875000000005</v>
      </c>
      <c r="L148" s="6">
        <v>0.16628125000000005</v>
      </c>
      <c r="M148" s="6">
        <v>0.16628125000000005</v>
      </c>
      <c r="N148" s="6">
        <v>0.15335416666666671</v>
      </c>
      <c r="O148" s="6">
        <v>0.14042708333333337</v>
      </c>
      <c r="P148" s="6">
        <v>0.1275</v>
      </c>
      <c r="Q148" s="6">
        <v>0.11457291666666665</v>
      </c>
      <c r="R148" s="6">
        <v>0.1016458333333333</v>
      </c>
      <c r="S148" s="6">
        <v>0.12736173602872239</v>
      </c>
    </row>
    <row r="149" spans="1:19">
      <c r="A149" t="s">
        <v>551</v>
      </c>
      <c r="B149" t="s">
        <v>64</v>
      </c>
      <c r="C149" t="s">
        <v>427</v>
      </c>
      <c r="D149" t="s">
        <v>16</v>
      </c>
      <c r="E149" t="s">
        <v>417</v>
      </c>
      <c r="F149" s="6">
        <f t="shared" si="5"/>
        <v>0.30599999999999994</v>
      </c>
      <c r="G149" s="6">
        <f t="shared" si="6"/>
        <v>0.18487499999999998</v>
      </c>
      <c r="H149" s="6">
        <v>0.28318845341469134</v>
      </c>
      <c r="I149" s="6">
        <v>0.38568749999999996</v>
      </c>
      <c r="J149" s="6">
        <v>0.32725000000000004</v>
      </c>
      <c r="K149" s="6">
        <v>0.29271875000000003</v>
      </c>
      <c r="L149" s="6">
        <v>0.26721875000000012</v>
      </c>
      <c r="M149" s="6">
        <v>0.25712499999999977</v>
      </c>
      <c r="N149" s="6">
        <v>0.23304166666666651</v>
      </c>
      <c r="O149" s="6">
        <v>0.20895833333333325</v>
      </c>
      <c r="P149" s="6">
        <v>0.18487500000000001</v>
      </c>
      <c r="Q149" s="6">
        <v>0.16079166666666675</v>
      </c>
      <c r="R149" s="6">
        <v>0.13670833333333349</v>
      </c>
      <c r="S149" s="6">
        <v>0.22715377536424633</v>
      </c>
    </row>
    <row r="150" spans="1:19">
      <c r="A150" t="s">
        <v>551</v>
      </c>
      <c r="B150" t="s">
        <v>64</v>
      </c>
      <c r="C150" t="s">
        <v>428</v>
      </c>
      <c r="D150" t="s">
        <v>16</v>
      </c>
      <c r="E150" t="s">
        <v>417</v>
      </c>
      <c r="F150" s="6">
        <f t="shared" si="5"/>
        <v>0.24118750000000003</v>
      </c>
      <c r="G150" s="6">
        <f t="shared" si="6"/>
        <v>0.13174999999999995</v>
      </c>
      <c r="H150" s="6">
        <v>0.2749469866071429</v>
      </c>
      <c r="I150" s="6">
        <v>0.33468750000000003</v>
      </c>
      <c r="J150" s="6">
        <v>0.24968749999999995</v>
      </c>
      <c r="K150" s="6">
        <v>0.22365625000000008</v>
      </c>
      <c r="L150" s="6">
        <v>0.20346874999999981</v>
      </c>
      <c r="M150" s="6">
        <v>0.19443750000000035</v>
      </c>
      <c r="N150" s="6">
        <v>0.17354166666666687</v>
      </c>
      <c r="O150" s="6">
        <v>0.1526458333333334</v>
      </c>
      <c r="P150" s="6">
        <v>0.13174999999999992</v>
      </c>
      <c r="Q150" s="6">
        <v>0.11085416666666645</v>
      </c>
      <c r="R150" s="6">
        <v>8.9958333333332974E-2</v>
      </c>
      <c r="S150" s="6">
        <v>0.19111472687926109</v>
      </c>
    </row>
    <row r="151" spans="1:19">
      <c r="A151" t="s">
        <v>551</v>
      </c>
      <c r="B151" t="s">
        <v>64</v>
      </c>
      <c r="C151" t="s">
        <v>429</v>
      </c>
      <c r="D151" t="s">
        <v>16</v>
      </c>
      <c r="E151" t="s">
        <v>417</v>
      </c>
      <c r="F151" s="6">
        <f t="shared" si="5"/>
        <v>0.24118749999999997</v>
      </c>
      <c r="G151" s="6">
        <f t="shared" si="6"/>
        <v>0.12112500000000001</v>
      </c>
      <c r="H151" s="6">
        <v>0.27171969984802441</v>
      </c>
      <c r="I151" s="6">
        <v>0.34850000000000003</v>
      </c>
      <c r="J151" s="6">
        <v>0.26031249999999995</v>
      </c>
      <c r="K151" s="6">
        <v>0.22312499999999999</v>
      </c>
      <c r="L151" s="6">
        <v>0.19656249999999986</v>
      </c>
      <c r="M151" s="6">
        <v>0.17743750000000008</v>
      </c>
      <c r="N151" s="6">
        <v>0.15866666666666673</v>
      </c>
      <c r="O151" s="6">
        <v>0.13989583333333339</v>
      </c>
      <c r="P151" s="6">
        <v>0.12112500000000001</v>
      </c>
      <c r="Q151" s="6">
        <v>0.10235416666666665</v>
      </c>
      <c r="R151" s="6">
        <v>8.3583333333333287E-2</v>
      </c>
      <c r="S151" s="6">
        <v>0.22715377536424633</v>
      </c>
    </row>
    <row r="152" spans="1:19">
      <c r="A152" t="s">
        <v>551</v>
      </c>
      <c r="B152" t="s">
        <v>64</v>
      </c>
      <c r="C152" t="s">
        <v>430</v>
      </c>
      <c r="D152" t="s">
        <v>16</v>
      </c>
      <c r="E152" t="s">
        <v>417</v>
      </c>
      <c r="F152" s="6">
        <f t="shared" si="5"/>
        <v>0.25340625</v>
      </c>
      <c r="G152" s="6">
        <f t="shared" si="6"/>
        <v>0.13653124999999994</v>
      </c>
      <c r="H152" s="6">
        <v>0.2690498246619909</v>
      </c>
      <c r="I152" s="6">
        <v>0.35009374999999998</v>
      </c>
      <c r="J152" s="6">
        <v>0.27465625000000005</v>
      </c>
      <c r="K152" s="6">
        <v>0.22790624999999987</v>
      </c>
      <c r="L152" s="6">
        <v>0.21409375000000005</v>
      </c>
      <c r="M152" s="6">
        <v>0.20028125000000016</v>
      </c>
      <c r="N152" s="6">
        <v>0.17903125000000009</v>
      </c>
      <c r="O152" s="6">
        <v>0.15778125000000001</v>
      </c>
      <c r="P152" s="6">
        <v>0.13653124999999997</v>
      </c>
      <c r="Q152" s="6">
        <v>0.1152812499999999</v>
      </c>
      <c r="R152" s="6">
        <v>9.4031249999999844E-2</v>
      </c>
      <c r="S152" s="6">
        <v>0.19111472687926109</v>
      </c>
    </row>
    <row r="153" spans="1:19">
      <c r="A153" t="s">
        <v>551</v>
      </c>
      <c r="B153" t="s">
        <v>64</v>
      </c>
      <c r="C153" t="s">
        <v>187</v>
      </c>
      <c r="D153" t="s">
        <v>15</v>
      </c>
      <c r="E153" t="s">
        <v>432</v>
      </c>
      <c r="F153" s="6">
        <f t="shared" si="5"/>
        <v>0.20059999999999997</v>
      </c>
      <c r="G153" s="6">
        <f t="shared" si="6"/>
        <v>0.17690625000000004</v>
      </c>
      <c r="H153" s="6">
        <v>0.22500000000000001</v>
      </c>
      <c r="I153" s="6">
        <v>0.22950000000000001</v>
      </c>
      <c r="J153" s="6">
        <v>0.21037500000000006</v>
      </c>
      <c r="K153" s="6">
        <v>0.19762499999999991</v>
      </c>
      <c r="L153" s="6">
        <v>0.18274999999999997</v>
      </c>
      <c r="M153" s="6">
        <v>0.18274999999999997</v>
      </c>
      <c r="N153" s="6">
        <v>0.18080208333333334</v>
      </c>
      <c r="O153" s="6">
        <v>0.1788541666666667</v>
      </c>
      <c r="P153" s="6">
        <v>0.17690625000000004</v>
      </c>
      <c r="Q153" s="6">
        <v>0.17495833333333341</v>
      </c>
      <c r="R153" s="6">
        <v>0.17301041666666678</v>
      </c>
      <c r="S153" s="6" t="s">
        <v>532</v>
      </c>
    </row>
    <row r="154" spans="1:19">
      <c r="A154" t="s">
        <v>551</v>
      </c>
      <c r="B154" t="s">
        <v>64</v>
      </c>
      <c r="C154" t="s">
        <v>188</v>
      </c>
      <c r="D154" t="s">
        <v>15</v>
      </c>
      <c r="E154" t="s">
        <v>432</v>
      </c>
      <c r="F154" s="6">
        <f t="shared" si="5"/>
        <v>0.25234374999999998</v>
      </c>
      <c r="G154" s="6">
        <f t="shared" si="6"/>
        <v>0.21834374999999998</v>
      </c>
      <c r="H154" s="6">
        <v>0.23599411764705869</v>
      </c>
      <c r="I154" s="6">
        <v>0.27199999999999996</v>
      </c>
      <c r="J154" s="6">
        <v>0.25500000000000012</v>
      </c>
      <c r="K154" s="6">
        <v>0.24915624999999972</v>
      </c>
      <c r="L154" s="6">
        <v>0.24384375000000008</v>
      </c>
      <c r="M154" s="6">
        <v>0.24171875000000007</v>
      </c>
      <c r="N154" s="6">
        <v>0.23392708333333337</v>
      </c>
      <c r="O154" s="6">
        <v>0.22613541666666667</v>
      </c>
      <c r="P154" s="6">
        <v>0.21834374999999998</v>
      </c>
      <c r="Q154" s="6">
        <v>0.21055208333333328</v>
      </c>
      <c r="R154" s="6">
        <v>0.20276041666666658</v>
      </c>
      <c r="S154" s="6">
        <v>0.22176590899267165</v>
      </c>
    </row>
    <row r="155" spans="1:19">
      <c r="A155" t="s">
        <v>551</v>
      </c>
      <c r="B155" t="s">
        <v>64</v>
      </c>
      <c r="C155" t="s">
        <v>189</v>
      </c>
      <c r="D155" t="s">
        <v>15</v>
      </c>
      <c r="E155" t="s">
        <v>432</v>
      </c>
      <c r="F155" s="6">
        <f t="shared" si="5"/>
        <v>0.26881250000000001</v>
      </c>
      <c r="G155" s="6">
        <f t="shared" si="6"/>
        <v>0.22206249999999988</v>
      </c>
      <c r="H155" s="6">
        <v>0.25030994853070571</v>
      </c>
      <c r="I155" s="6">
        <v>0.28581250000000002</v>
      </c>
      <c r="J155" s="6">
        <v>0.2741249999999999</v>
      </c>
      <c r="K155" s="6">
        <v>0.26562499999999994</v>
      </c>
      <c r="L155" s="6">
        <v>0.2603125</v>
      </c>
      <c r="M155" s="6">
        <v>0.25818750000000013</v>
      </c>
      <c r="N155" s="6">
        <v>0.24614583333333337</v>
      </c>
      <c r="O155" s="6">
        <v>0.23410416666666661</v>
      </c>
      <c r="P155" s="6">
        <v>0.22206249999999988</v>
      </c>
      <c r="Q155" s="6">
        <v>0.21002083333333313</v>
      </c>
      <c r="R155" s="6">
        <v>0.19797916666666637</v>
      </c>
      <c r="S155" s="6">
        <v>0.23888353057779557</v>
      </c>
    </row>
    <row r="156" spans="1:19">
      <c r="A156" t="s">
        <v>551</v>
      </c>
      <c r="B156" t="s">
        <v>64</v>
      </c>
      <c r="C156" t="s">
        <v>190</v>
      </c>
      <c r="D156" t="s">
        <v>15</v>
      </c>
      <c r="E156" t="s">
        <v>432</v>
      </c>
      <c r="F156" s="6">
        <f t="shared" si="5"/>
        <v>0.23428125</v>
      </c>
      <c r="G156" s="6">
        <f t="shared" si="6"/>
        <v>0.20346875</v>
      </c>
      <c r="H156" s="6">
        <v>0.23073789179981202</v>
      </c>
      <c r="I156" s="6">
        <v>0.25871875</v>
      </c>
      <c r="J156" s="6">
        <v>0.24171874999999998</v>
      </c>
      <c r="K156" s="6">
        <v>0.22790625</v>
      </c>
      <c r="L156" s="6">
        <v>0.22790624999999995</v>
      </c>
      <c r="M156" s="6">
        <v>0.21515625000000008</v>
      </c>
      <c r="N156" s="6">
        <v>0.21126041666666673</v>
      </c>
      <c r="O156" s="6">
        <v>0.20736458333333338</v>
      </c>
      <c r="P156" s="6">
        <v>0.20346875</v>
      </c>
      <c r="Q156" s="6">
        <v>0.19957291666666666</v>
      </c>
      <c r="R156" s="6">
        <v>0.19567708333333331</v>
      </c>
      <c r="S156" s="6">
        <v>0.21915480210519936</v>
      </c>
    </row>
    <row r="157" spans="1:19">
      <c r="A157" t="s">
        <v>551</v>
      </c>
      <c r="B157" t="s">
        <v>64</v>
      </c>
      <c r="C157" t="s">
        <v>191</v>
      </c>
      <c r="D157" t="s">
        <v>15</v>
      </c>
      <c r="E157" t="s">
        <v>432</v>
      </c>
      <c r="F157" s="6">
        <f t="shared" si="5"/>
        <v>0.16946875</v>
      </c>
      <c r="G157" s="6">
        <f t="shared" si="6"/>
        <v>0.13334374999999993</v>
      </c>
      <c r="H157" s="6" t="s">
        <v>532</v>
      </c>
      <c r="I157" s="6">
        <v>0.18434374999999997</v>
      </c>
      <c r="J157" s="6">
        <v>0.17796875000000004</v>
      </c>
      <c r="K157" s="6">
        <v>0.17</v>
      </c>
      <c r="L157" s="6">
        <v>0.16256250000000008</v>
      </c>
      <c r="M157" s="6">
        <v>0.15246874999999999</v>
      </c>
      <c r="N157" s="6">
        <v>0.14609374999999997</v>
      </c>
      <c r="O157" s="6">
        <v>0.13971874999999995</v>
      </c>
      <c r="P157" s="6">
        <v>0.13334374999999993</v>
      </c>
      <c r="Q157" s="6">
        <v>0.12696874999999991</v>
      </c>
      <c r="R157" s="6">
        <v>0.12059374999999989</v>
      </c>
      <c r="S157" s="6">
        <v>0.12768412309104402</v>
      </c>
    </row>
    <row r="158" spans="1:19">
      <c r="A158" t="s">
        <v>551</v>
      </c>
      <c r="B158" t="s">
        <v>64</v>
      </c>
      <c r="C158" t="s">
        <v>192</v>
      </c>
      <c r="D158" t="s">
        <v>15</v>
      </c>
      <c r="E158" t="s">
        <v>432</v>
      </c>
      <c r="F158" s="6">
        <f t="shared" si="5"/>
        <v>0.1774375</v>
      </c>
      <c r="G158" s="6">
        <f t="shared" si="6"/>
        <v>0.15300000000000002</v>
      </c>
      <c r="H158" s="6" t="s">
        <v>532</v>
      </c>
      <c r="I158" s="6">
        <v>0.18965625</v>
      </c>
      <c r="J158" s="6">
        <v>0.18009375</v>
      </c>
      <c r="K158" s="6">
        <v>0.18009374999999994</v>
      </c>
      <c r="L158" s="6">
        <v>0.17478125000000005</v>
      </c>
      <c r="M158" s="6">
        <v>0.16256249999999994</v>
      </c>
      <c r="N158" s="6">
        <v>0.15937499999999996</v>
      </c>
      <c r="O158" s="6">
        <v>0.15618749999999998</v>
      </c>
      <c r="P158" s="6">
        <v>0.15300000000000002</v>
      </c>
      <c r="Q158" s="6">
        <v>0.14981250000000004</v>
      </c>
      <c r="R158" s="6">
        <v>0.14662500000000006</v>
      </c>
      <c r="S158" s="6">
        <v>0.15625696147819435</v>
      </c>
    </row>
    <row r="159" spans="1:19">
      <c r="A159" t="s">
        <v>551</v>
      </c>
      <c r="B159" t="s">
        <v>64</v>
      </c>
      <c r="C159" t="s">
        <v>193</v>
      </c>
      <c r="D159" t="s">
        <v>15</v>
      </c>
      <c r="E159" t="s">
        <v>432</v>
      </c>
      <c r="F159" s="6">
        <f t="shared" si="5"/>
        <v>0.197625</v>
      </c>
      <c r="G159" s="6">
        <f t="shared" si="6"/>
        <v>0.17318750000000002</v>
      </c>
      <c r="H159" s="6">
        <v>0.22500000000000001</v>
      </c>
      <c r="I159" s="6">
        <v>0.21515624999999999</v>
      </c>
      <c r="J159" s="6">
        <v>0.20346875000000006</v>
      </c>
      <c r="K159" s="6">
        <v>0.19656250000000003</v>
      </c>
      <c r="L159" s="6">
        <v>0.19231249999999986</v>
      </c>
      <c r="M159" s="6">
        <v>0.18062499999999998</v>
      </c>
      <c r="N159" s="6">
        <v>0.17814583333333334</v>
      </c>
      <c r="O159" s="6">
        <v>0.17566666666666669</v>
      </c>
      <c r="P159" s="6">
        <v>0.17318750000000002</v>
      </c>
      <c r="Q159" s="6">
        <v>0.17070833333333338</v>
      </c>
      <c r="R159" s="6">
        <v>0.16822916666666674</v>
      </c>
      <c r="S159" s="6">
        <v>0.15123231457056982</v>
      </c>
    </row>
    <row r="160" spans="1:19">
      <c r="A160" t="s">
        <v>551</v>
      </c>
      <c r="B160" t="s">
        <v>64</v>
      </c>
      <c r="C160" t="s">
        <v>194</v>
      </c>
      <c r="D160" t="s">
        <v>14</v>
      </c>
      <c r="E160" t="s">
        <v>434</v>
      </c>
      <c r="F160" s="6">
        <f t="shared" si="5"/>
        <v>0.47451249999999989</v>
      </c>
      <c r="G160" s="6">
        <f t="shared" si="6"/>
        <v>0.4170312499999998</v>
      </c>
      <c r="H160" s="6">
        <v>0.44577187499999982</v>
      </c>
      <c r="I160" s="6">
        <v>0.50256250000000002</v>
      </c>
      <c r="J160" s="6">
        <v>0.47812499999999991</v>
      </c>
      <c r="K160" s="6">
        <v>0.47600000000000003</v>
      </c>
      <c r="L160" s="6">
        <v>0.45793749999999983</v>
      </c>
      <c r="M160" s="6">
        <v>0.45793749999999983</v>
      </c>
      <c r="N160" s="6">
        <v>0.44430208333333315</v>
      </c>
      <c r="O160" s="6">
        <v>0.43066666666666648</v>
      </c>
      <c r="P160" s="6">
        <v>0.41703124999999985</v>
      </c>
      <c r="Q160" s="6">
        <v>0.40339583333333318</v>
      </c>
      <c r="R160" s="6">
        <v>0.3897604166666665</v>
      </c>
      <c r="S160" s="6" t="s">
        <v>532</v>
      </c>
    </row>
    <row r="161" spans="1:19">
      <c r="A161" t="s">
        <v>551</v>
      </c>
      <c r="B161" t="s">
        <v>64</v>
      </c>
      <c r="C161" t="s">
        <v>195</v>
      </c>
      <c r="D161" t="s">
        <v>14</v>
      </c>
      <c r="E161" t="s">
        <v>434</v>
      </c>
      <c r="F161" s="6">
        <f t="shared" si="5"/>
        <v>0.47493749999999996</v>
      </c>
      <c r="G161" s="6">
        <f t="shared" si="6"/>
        <v>0.41968750000000021</v>
      </c>
      <c r="H161" s="6">
        <v>0.44731250000000006</v>
      </c>
      <c r="I161" s="6">
        <v>0.50840624999999995</v>
      </c>
      <c r="J161" s="6">
        <v>0.47759374999999982</v>
      </c>
      <c r="K161" s="6">
        <v>0.47228125000000004</v>
      </c>
      <c r="L161" s="6">
        <v>0.45846875000000004</v>
      </c>
      <c r="M161" s="6">
        <v>0.45793749999999994</v>
      </c>
      <c r="N161" s="6">
        <v>0.44518750000000001</v>
      </c>
      <c r="O161" s="6">
        <v>0.43243750000000009</v>
      </c>
      <c r="P161" s="6">
        <v>0.41968750000000021</v>
      </c>
      <c r="Q161" s="6">
        <v>0.40693750000000029</v>
      </c>
      <c r="R161" s="6">
        <v>0.39418750000000036</v>
      </c>
      <c r="S161" s="6" t="s">
        <v>532</v>
      </c>
    </row>
    <row r="162" spans="1:19">
      <c r="A162" t="s">
        <v>551</v>
      </c>
      <c r="B162" t="s">
        <v>64</v>
      </c>
      <c r="C162" t="s">
        <v>196</v>
      </c>
      <c r="D162" t="s">
        <v>13</v>
      </c>
      <c r="E162" t="s">
        <v>435</v>
      </c>
      <c r="F162" s="6">
        <f t="shared" si="5"/>
        <v>0.17053124999999997</v>
      </c>
      <c r="G162" s="6">
        <f t="shared" si="6"/>
        <v>9.0843750000000015E-2</v>
      </c>
      <c r="H162" s="6">
        <v>0.27224725381738862</v>
      </c>
      <c r="I162" s="6">
        <v>0.28793750000000001</v>
      </c>
      <c r="J162" s="6">
        <v>0.17531249999999993</v>
      </c>
      <c r="K162" s="6">
        <v>0.13918750000000013</v>
      </c>
      <c r="L162" s="6">
        <v>0.12856249999999994</v>
      </c>
      <c r="M162" s="6">
        <v>0.12165624999999995</v>
      </c>
      <c r="N162" s="6">
        <v>0.11138541666666664</v>
      </c>
      <c r="O162" s="6">
        <v>0.10111458333333333</v>
      </c>
      <c r="P162" s="6">
        <v>9.0843750000000001E-2</v>
      </c>
      <c r="Q162" s="6">
        <v>8.0572916666666689E-2</v>
      </c>
      <c r="R162" s="6">
        <v>7.0302083333333376E-2</v>
      </c>
      <c r="S162" s="6">
        <v>0.19681457071957612</v>
      </c>
    </row>
    <row r="163" spans="1:19">
      <c r="A163" t="s">
        <v>551</v>
      </c>
      <c r="B163" t="s">
        <v>64</v>
      </c>
      <c r="C163" t="s">
        <v>197</v>
      </c>
      <c r="D163" t="s">
        <v>13</v>
      </c>
      <c r="E163" t="s">
        <v>435</v>
      </c>
      <c r="F163" s="6">
        <f t="shared" si="5"/>
        <v>0.25234374999999998</v>
      </c>
      <c r="G163" s="6">
        <f t="shared" si="6"/>
        <v>9.5093749999999949E-2</v>
      </c>
      <c r="H163" s="6">
        <v>0.27959881347282461</v>
      </c>
      <c r="I163" s="6">
        <v>0.34318750000000003</v>
      </c>
      <c r="J163" s="6">
        <v>0.27837499999999987</v>
      </c>
      <c r="K163" s="6">
        <v>0.24384375</v>
      </c>
      <c r="L163" s="6">
        <v>0.21196875000000007</v>
      </c>
      <c r="M163" s="6">
        <v>0.18434375000000003</v>
      </c>
      <c r="N163" s="6">
        <v>0.15459375</v>
      </c>
      <c r="O163" s="6">
        <v>0.12484374999999998</v>
      </c>
      <c r="P163" s="6">
        <v>9.5093749999999949E-2</v>
      </c>
      <c r="Q163" s="6">
        <v>6.5343749999999923E-2</v>
      </c>
      <c r="R163" s="6">
        <v>3.5593749999999896E-2</v>
      </c>
      <c r="S163" s="6">
        <v>0.19681457071957612</v>
      </c>
    </row>
    <row r="164" spans="1:19">
      <c r="A164" t="s">
        <v>551</v>
      </c>
      <c r="B164" t="s">
        <v>64</v>
      </c>
      <c r="C164" t="s">
        <v>198</v>
      </c>
      <c r="D164" t="s">
        <v>13</v>
      </c>
      <c r="E164" t="s">
        <v>435</v>
      </c>
      <c r="F164" s="6">
        <f t="shared" si="5"/>
        <v>0.18062499999999998</v>
      </c>
      <c r="G164" s="6">
        <f t="shared" si="6"/>
        <v>6.1624999999999999E-2</v>
      </c>
      <c r="H164" s="6">
        <v>0.25770356055088389</v>
      </c>
      <c r="I164" s="6">
        <v>0.27624999999999994</v>
      </c>
      <c r="J164" s="6">
        <v>0.206125</v>
      </c>
      <c r="K164" s="6">
        <v>0.16628125000000013</v>
      </c>
      <c r="L164" s="6">
        <v>0.13971874999999989</v>
      </c>
      <c r="M164" s="6">
        <v>0.11475</v>
      </c>
      <c r="N164" s="6">
        <v>9.7041666666666665E-2</v>
      </c>
      <c r="O164" s="6">
        <v>7.9333333333333325E-2</v>
      </c>
      <c r="P164" s="6">
        <v>6.1624999999999985E-2</v>
      </c>
      <c r="Q164" s="6">
        <v>4.3916666666666646E-2</v>
      </c>
      <c r="R164" s="6">
        <v>2.6208333333333306E-2</v>
      </c>
      <c r="S164" s="6">
        <v>0.19681457071957612</v>
      </c>
    </row>
    <row r="165" spans="1:19">
      <c r="A165" t="s">
        <v>551</v>
      </c>
      <c r="B165" t="s">
        <v>64</v>
      </c>
      <c r="C165" t="s">
        <v>199</v>
      </c>
      <c r="D165" t="s">
        <v>13</v>
      </c>
      <c r="E165" t="s">
        <v>435</v>
      </c>
      <c r="F165" s="6">
        <f t="shared" si="5"/>
        <v>0.13334374999999998</v>
      </c>
      <c r="G165" s="6">
        <f t="shared" si="6"/>
        <v>8.9781250000000021E-2</v>
      </c>
      <c r="H165" s="6">
        <v>0.22500000000000001</v>
      </c>
      <c r="I165" s="6">
        <v>0.20134374999999999</v>
      </c>
      <c r="J165" s="6">
        <v>0.12696874999999999</v>
      </c>
      <c r="K165" s="6">
        <v>0.11953125000000002</v>
      </c>
      <c r="L165" s="6">
        <v>0.11528124999999999</v>
      </c>
      <c r="M165" s="6">
        <v>0.10359374999999994</v>
      </c>
      <c r="N165" s="6">
        <v>9.8989583333333298E-2</v>
      </c>
      <c r="O165" s="6">
        <v>9.4385416666666652E-2</v>
      </c>
      <c r="P165" s="6">
        <v>8.9781250000000021E-2</v>
      </c>
      <c r="Q165" s="6">
        <v>8.5177083333333375E-2</v>
      </c>
      <c r="R165" s="6">
        <v>8.057291666666673E-2</v>
      </c>
      <c r="S165" s="6">
        <v>0.19681457071957612</v>
      </c>
    </row>
    <row r="166" spans="1:19">
      <c r="A166" t="s">
        <v>551</v>
      </c>
      <c r="B166" t="s">
        <v>64</v>
      </c>
      <c r="C166" t="s">
        <v>200</v>
      </c>
      <c r="D166" t="s">
        <v>13</v>
      </c>
      <c r="E166" t="s">
        <v>435</v>
      </c>
      <c r="F166" s="6">
        <f t="shared" si="5"/>
        <v>0.20293749999999999</v>
      </c>
      <c r="G166" s="6">
        <f t="shared" si="6"/>
        <v>0.11687499999999998</v>
      </c>
      <c r="H166" s="6">
        <v>0.24902905161277941</v>
      </c>
      <c r="I166" s="6">
        <v>0.27040624999999996</v>
      </c>
      <c r="J166" s="6">
        <v>0.21196875000000001</v>
      </c>
      <c r="K166" s="6">
        <v>0.19018750000000015</v>
      </c>
      <c r="L166" s="6">
        <v>0.17318749999999986</v>
      </c>
      <c r="M166" s="6">
        <v>0.16893750000000007</v>
      </c>
      <c r="N166" s="6">
        <v>0.15158333333333338</v>
      </c>
      <c r="O166" s="6">
        <v>0.13422916666666668</v>
      </c>
      <c r="P166" s="6">
        <v>0.11687499999999997</v>
      </c>
      <c r="Q166" s="6">
        <v>9.9520833333333267E-2</v>
      </c>
      <c r="R166" s="6">
        <v>8.2166666666666568E-2</v>
      </c>
      <c r="S166" s="6">
        <v>0.14296687533844432</v>
      </c>
    </row>
    <row r="167" spans="1:19">
      <c r="A167" t="s">
        <v>551</v>
      </c>
      <c r="B167" t="s">
        <v>64</v>
      </c>
      <c r="C167" t="s">
        <v>201</v>
      </c>
      <c r="D167" t="s">
        <v>13</v>
      </c>
      <c r="E167" t="s">
        <v>435</v>
      </c>
      <c r="F167" s="6">
        <f t="shared" si="5"/>
        <v>0.22259375000000001</v>
      </c>
      <c r="G167" s="6">
        <f t="shared" si="6"/>
        <v>0.14609374999999994</v>
      </c>
      <c r="H167" s="6">
        <v>0.24009046180071286</v>
      </c>
      <c r="I167" s="6">
        <v>0.26987499999999998</v>
      </c>
      <c r="J167" s="6">
        <v>0.23162499999999997</v>
      </c>
      <c r="K167" s="6">
        <v>0.21090625000000018</v>
      </c>
      <c r="L167" s="6">
        <v>0.20771874999999992</v>
      </c>
      <c r="M167" s="6">
        <v>0.19284375000000004</v>
      </c>
      <c r="N167" s="6">
        <v>0.17726041666666667</v>
      </c>
      <c r="O167" s="6">
        <v>0.1616770833333333</v>
      </c>
      <c r="P167" s="6">
        <v>0.14609374999999994</v>
      </c>
      <c r="Q167" s="6">
        <v>0.13051041666666657</v>
      </c>
      <c r="R167" s="6">
        <v>0.11492708333333321</v>
      </c>
      <c r="S167" s="6">
        <v>0.16787186653885516</v>
      </c>
    </row>
    <row r="168" spans="1:19">
      <c r="A168" t="s">
        <v>551</v>
      </c>
      <c r="B168" t="s">
        <v>64</v>
      </c>
      <c r="C168" t="s">
        <v>202</v>
      </c>
      <c r="D168" t="s">
        <v>13</v>
      </c>
      <c r="E168" t="s">
        <v>435</v>
      </c>
      <c r="F168" s="6">
        <f t="shared" si="5"/>
        <v>0.21515624999999999</v>
      </c>
      <c r="G168" s="6">
        <f t="shared" si="6"/>
        <v>0.12909375000000001</v>
      </c>
      <c r="H168" s="6">
        <v>0.24801953545608368</v>
      </c>
      <c r="I168" s="6">
        <v>0.27625</v>
      </c>
      <c r="J168" s="6">
        <v>0.22949999999999995</v>
      </c>
      <c r="K168" s="6">
        <v>0.20506250000000023</v>
      </c>
      <c r="L168" s="6">
        <v>0.19443749999999974</v>
      </c>
      <c r="M168" s="6">
        <v>0.17053125000000002</v>
      </c>
      <c r="N168" s="6">
        <v>0.15671875000000002</v>
      </c>
      <c r="O168" s="6">
        <v>0.14290625000000001</v>
      </c>
      <c r="P168" s="6">
        <v>0.12909375000000003</v>
      </c>
      <c r="Q168" s="6">
        <v>0.11528125000000004</v>
      </c>
      <c r="R168" s="6">
        <v>0.10146875000000005</v>
      </c>
      <c r="S168" s="6">
        <v>0.20125283304426025</v>
      </c>
    </row>
    <row r="169" spans="1:19">
      <c r="A169" t="s">
        <v>551</v>
      </c>
      <c r="B169" t="s">
        <v>64</v>
      </c>
      <c r="C169" t="s">
        <v>203</v>
      </c>
      <c r="D169" t="s">
        <v>13</v>
      </c>
      <c r="E169" t="s">
        <v>435</v>
      </c>
      <c r="F169" s="6">
        <f t="shared" si="5"/>
        <v>0.24171874999999998</v>
      </c>
      <c r="G169" s="6">
        <f t="shared" si="6"/>
        <v>0.20346874999999995</v>
      </c>
      <c r="H169" s="6">
        <v>0.23445105975994487</v>
      </c>
      <c r="I169" s="6">
        <v>0.27040624999999996</v>
      </c>
      <c r="J169" s="6">
        <v>0.24596874999999993</v>
      </c>
      <c r="K169" s="6">
        <v>0.23906250000000004</v>
      </c>
      <c r="L169" s="6">
        <v>0.2369375</v>
      </c>
      <c r="M169" s="6">
        <v>0.21621874999999996</v>
      </c>
      <c r="N169" s="6">
        <v>0.21196874999999996</v>
      </c>
      <c r="O169" s="6">
        <v>0.20771874999999995</v>
      </c>
      <c r="P169" s="6">
        <v>0.20346874999999995</v>
      </c>
      <c r="Q169" s="6">
        <v>0.19921874999999994</v>
      </c>
      <c r="R169" s="6">
        <v>0.19496874999999994</v>
      </c>
      <c r="S169" s="6">
        <v>0.21495141244558272</v>
      </c>
    </row>
    <row r="170" spans="1:19">
      <c r="A170" t="s">
        <v>551</v>
      </c>
      <c r="B170" t="s">
        <v>64</v>
      </c>
      <c r="C170" t="s">
        <v>204</v>
      </c>
      <c r="D170" t="s">
        <v>13</v>
      </c>
      <c r="E170" t="s">
        <v>435</v>
      </c>
      <c r="F170" s="6">
        <f t="shared" si="5"/>
        <v>0.24596874999999999</v>
      </c>
      <c r="G170" s="6">
        <f t="shared" si="6"/>
        <v>0.17371875000000006</v>
      </c>
      <c r="H170" s="6">
        <v>0.24257299039433772</v>
      </c>
      <c r="I170" s="6">
        <v>0.295375</v>
      </c>
      <c r="J170" s="6">
        <v>0.25393749999999998</v>
      </c>
      <c r="K170" s="6">
        <v>0.23481250000000004</v>
      </c>
      <c r="L170" s="6">
        <v>0.22737499999999986</v>
      </c>
      <c r="M170" s="6">
        <v>0.21834375000000006</v>
      </c>
      <c r="N170" s="6">
        <v>0.20346875000000006</v>
      </c>
      <c r="O170" s="6">
        <v>0.18859375000000006</v>
      </c>
      <c r="P170" s="6">
        <v>0.17371875000000003</v>
      </c>
      <c r="Q170" s="6">
        <v>0.15884375000000003</v>
      </c>
      <c r="R170" s="6">
        <v>0.14396875000000003</v>
      </c>
      <c r="S170" s="6">
        <v>0.23318901261365044</v>
      </c>
    </row>
    <row r="171" spans="1:19">
      <c r="A171" t="s">
        <v>551</v>
      </c>
      <c r="B171" t="s">
        <v>64</v>
      </c>
      <c r="C171" t="s">
        <v>205</v>
      </c>
      <c r="D171" t="s">
        <v>13</v>
      </c>
      <c r="E171" t="s">
        <v>435</v>
      </c>
      <c r="F171" s="6">
        <f t="shared" si="5"/>
        <v>0.22525000000000003</v>
      </c>
      <c r="G171" s="6">
        <f t="shared" si="6"/>
        <v>0.13812499999999997</v>
      </c>
      <c r="H171" s="6">
        <v>0.24954775755157171</v>
      </c>
      <c r="I171" s="6">
        <v>0.28209375000000003</v>
      </c>
      <c r="J171" s="6">
        <v>0.24384375000000003</v>
      </c>
      <c r="K171" s="6">
        <v>0.21356249999999993</v>
      </c>
      <c r="L171" s="6">
        <v>0.20824999999999999</v>
      </c>
      <c r="M171" s="6">
        <v>0.17850000000000008</v>
      </c>
      <c r="N171" s="6">
        <v>0.1650416666666667</v>
      </c>
      <c r="O171" s="6">
        <v>0.15158333333333332</v>
      </c>
      <c r="P171" s="6">
        <v>0.13812499999999997</v>
      </c>
      <c r="Q171" s="6">
        <v>0.12466666666666661</v>
      </c>
      <c r="R171" s="6">
        <v>0.11120833333333324</v>
      </c>
      <c r="S171" s="6">
        <v>0.15959966619129698</v>
      </c>
    </row>
    <row r="172" spans="1:19">
      <c r="A172" t="s">
        <v>551</v>
      </c>
      <c r="B172" t="s">
        <v>64</v>
      </c>
      <c r="C172" t="s">
        <v>206</v>
      </c>
      <c r="D172" t="s">
        <v>13</v>
      </c>
      <c r="E172" t="s">
        <v>435</v>
      </c>
      <c r="F172" s="6">
        <f t="shared" si="5"/>
        <v>0.24065624999999996</v>
      </c>
      <c r="G172" s="6">
        <f t="shared" si="6"/>
        <v>0.16415625</v>
      </c>
      <c r="H172" s="6">
        <v>0.24411628142373692</v>
      </c>
      <c r="I172" s="6">
        <v>0.30121874999999998</v>
      </c>
      <c r="J172" s="6">
        <v>0.25021874999999993</v>
      </c>
      <c r="K172" s="6">
        <v>0.23109375000000007</v>
      </c>
      <c r="L172" s="6">
        <v>0.2162187499999999</v>
      </c>
      <c r="M172" s="6">
        <v>0.20453125000000005</v>
      </c>
      <c r="N172" s="6">
        <v>0.1910729166666667</v>
      </c>
      <c r="O172" s="6">
        <v>0.17761458333333335</v>
      </c>
      <c r="P172" s="6">
        <v>0.16415624999999998</v>
      </c>
      <c r="Q172" s="6">
        <v>0.15069791666666663</v>
      </c>
      <c r="R172" s="6">
        <v>0.13723958333333328</v>
      </c>
      <c r="S172" s="6">
        <v>0.19041389826893812</v>
      </c>
    </row>
    <row r="173" spans="1:19">
      <c r="A173" t="s">
        <v>551</v>
      </c>
      <c r="B173" t="s">
        <v>64</v>
      </c>
      <c r="C173" t="s">
        <v>207</v>
      </c>
      <c r="D173" t="s">
        <v>13</v>
      </c>
      <c r="E173" t="s">
        <v>435</v>
      </c>
      <c r="F173" s="6">
        <f t="shared" si="5"/>
        <v>0.265625</v>
      </c>
      <c r="G173" s="6">
        <f t="shared" si="6"/>
        <v>0.18275000000000005</v>
      </c>
      <c r="H173" s="6">
        <v>0.25421931860668001</v>
      </c>
      <c r="I173" s="6">
        <v>0.32884374999999999</v>
      </c>
      <c r="J173" s="6">
        <v>0.27465624999999994</v>
      </c>
      <c r="K173" s="6">
        <v>0.25553125000000021</v>
      </c>
      <c r="L173" s="6">
        <v>0.23746874999999984</v>
      </c>
      <c r="M173" s="6">
        <v>0.231625</v>
      </c>
      <c r="N173" s="6">
        <v>0.21533333333333335</v>
      </c>
      <c r="O173" s="6">
        <v>0.1990416666666667</v>
      </c>
      <c r="P173" s="6">
        <v>0.18275000000000005</v>
      </c>
      <c r="Q173" s="6">
        <v>0.1664583333333334</v>
      </c>
      <c r="R173" s="6">
        <v>0.15016666666666675</v>
      </c>
      <c r="S173" s="6">
        <v>0.20710914275115891</v>
      </c>
    </row>
    <row r="174" spans="1:19">
      <c r="A174" t="s">
        <v>551</v>
      </c>
      <c r="B174" t="s">
        <v>64</v>
      </c>
      <c r="C174" t="s">
        <v>208</v>
      </c>
      <c r="D174" t="s">
        <v>13</v>
      </c>
      <c r="E174" t="s">
        <v>435</v>
      </c>
      <c r="F174" s="6">
        <f t="shared" si="5"/>
        <v>0.22259374999999998</v>
      </c>
      <c r="G174" s="6">
        <f t="shared" si="6"/>
        <v>5.1531250000000028E-2</v>
      </c>
      <c r="H174" s="6">
        <v>0.26755067542379202</v>
      </c>
      <c r="I174" s="6">
        <v>0.32778124999999997</v>
      </c>
      <c r="J174" s="6">
        <v>0.25765625000000003</v>
      </c>
      <c r="K174" s="6">
        <v>0.21621875000000004</v>
      </c>
      <c r="L174" s="6">
        <v>0.1822187499999999</v>
      </c>
      <c r="M174" s="6">
        <v>0.12909374999999984</v>
      </c>
      <c r="N174" s="6">
        <v>0.10323958333333323</v>
      </c>
      <c r="O174" s="6">
        <v>7.7385416666666623E-2</v>
      </c>
      <c r="P174" s="6">
        <v>5.1531250000000035E-2</v>
      </c>
      <c r="Q174" s="6">
        <v>2.567708333333343E-2</v>
      </c>
      <c r="R174" s="6">
        <v>-1.7708333333317505E-4</v>
      </c>
      <c r="S174" s="6">
        <v>0.19681457071957612</v>
      </c>
    </row>
    <row r="175" spans="1:19">
      <c r="A175" t="s">
        <v>551</v>
      </c>
      <c r="B175" t="s">
        <v>64</v>
      </c>
      <c r="C175" t="s">
        <v>209</v>
      </c>
      <c r="D175" t="s">
        <v>13</v>
      </c>
      <c r="E175" t="s">
        <v>435</v>
      </c>
      <c r="F175" s="6">
        <f t="shared" si="5"/>
        <v>0.197625</v>
      </c>
      <c r="G175" s="6">
        <f t="shared" si="6"/>
        <v>5.2062500000000012E-2</v>
      </c>
      <c r="H175" s="6">
        <v>0.26548799773185483</v>
      </c>
      <c r="I175" s="6">
        <v>0.29165625000000001</v>
      </c>
      <c r="J175" s="6">
        <v>0.22365624999999995</v>
      </c>
      <c r="K175" s="6">
        <v>0.18753125000000004</v>
      </c>
      <c r="L175" s="6">
        <v>0.15778125000000004</v>
      </c>
      <c r="M175" s="6">
        <v>0.12749999999999989</v>
      </c>
      <c r="N175" s="6">
        <v>0.10235416666666659</v>
      </c>
      <c r="O175" s="6">
        <v>7.7208333333333296E-2</v>
      </c>
      <c r="P175" s="6">
        <v>5.2062500000000018E-2</v>
      </c>
      <c r="Q175" s="6">
        <v>2.6916666666666724E-2</v>
      </c>
      <c r="R175" s="6">
        <v>1.7708333333334297E-3</v>
      </c>
      <c r="S175" s="6">
        <v>0.19681457071957612</v>
      </c>
    </row>
    <row r="176" spans="1:19">
      <c r="A176" t="s">
        <v>551</v>
      </c>
      <c r="B176" t="s">
        <v>64</v>
      </c>
      <c r="C176" t="s">
        <v>210</v>
      </c>
      <c r="D176" t="s">
        <v>13</v>
      </c>
      <c r="E176" t="s">
        <v>435</v>
      </c>
      <c r="F176" s="6">
        <f t="shared" si="5"/>
        <v>0.14290624999999998</v>
      </c>
      <c r="G176" s="6">
        <f t="shared" si="6"/>
        <v>8.7656250000000005E-2</v>
      </c>
      <c r="H176" s="6" t="s">
        <v>532</v>
      </c>
      <c r="I176" s="6">
        <v>0.19018750000000001</v>
      </c>
      <c r="J176" s="6">
        <v>0.14662499999999995</v>
      </c>
      <c r="K176" s="6">
        <v>0.13174999999999989</v>
      </c>
      <c r="L176" s="6">
        <v>0.12643750000000001</v>
      </c>
      <c r="M176" s="6">
        <v>0.11953125000000006</v>
      </c>
      <c r="N176" s="6">
        <v>0.10890625000000004</v>
      </c>
      <c r="O176" s="6">
        <v>9.8281250000000014E-2</v>
      </c>
      <c r="P176" s="6">
        <v>8.7656249999999991E-2</v>
      </c>
      <c r="Q176" s="6">
        <v>7.7031249999999968E-2</v>
      </c>
      <c r="R176" s="6">
        <v>6.6406249999999944E-2</v>
      </c>
      <c r="S176" s="6">
        <v>0.19681457071957612</v>
      </c>
    </row>
    <row r="177" spans="1:19">
      <c r="A177" t="s">
        <v>551</v>
      </c>
      <c r="B177" t="s">
        <v>64</v>
      </c>
      <c r="C177" t="s">
        <v>211</v>
      </c>
      <c r="D177" t="s">
        <v>13</v>
      </c>
      <c r="E177" t="s">
        <v>435</v>
      </c>
      <c r="F177" s="6">
        <f t="shared" si="5"/>
        <v>0.15087500000000001</v>
      </c>
      <c r="G177" s="6">
        <f t="shared" si="6"/>
        <v>8.0750000000000016E-2</v>
      </c>
      <c r="H177" s="6">
        <v>0.2482881711409396</v>
      </c>
      <c r="I177" s="6">
        <v>0.25818750000000001</v>
      </c>
      <c r="J177" s="6">
        <v>0.14874999999999997</v>
      </c>
      <c r="K177" s="6">
        <v>0.12378125000000002</v>
      </c>
      <c r="L177" s="6">
        <v>0.11528125000000006</v>
      </c>
      <c r="M177" s="6">
        <v>0.10837499999999987</v>
      </c>
      <c r="N177" s="6">
        <v>9.9166666666666584E-2</v>
      </c>
      <c r="O177" s="6">
        <v>8.9958333333333293E-2</v>
      </c>
      <c r="P177" s="6">
        <v>8.0750000000000016E-2</v>
      </c>
      <c r="Q177" s="6">
        <v>7.1541666666666726E-2</v>
      </c>
      <c r="R177" s="6">
        <v>6.2333333333333442E-2</v>
      </c>
      <c r="S177" s="6">
        <v>0.19681457071957612</v>
      </c>
    </row>
    <row r="178" spans="1:19">
      <c r="A178" t="s">
        <v>551</v>
      </c>
      <c r="B178" t="s">
        <v>64</v>
      </c>
      <c r="C178" t="s">
        <v>212</v>
      </c>
      <c r="D178" t="s">
        <v>13</v>
      </c>
      <c r="E178" t="s">
        <v>435</v>
      </c>
      <c r="F178" s="6">
        <f t="shared" si="5"/>
        <v>0.14184374999999999</v>
      </c>
      <c r="G178" s="6">
        <f t="shared" si="6"/>
        <v>0.10359375000000001</v>
      </c>
      <c r="H178" s="6" t="s">
        <v>532</v>
      </c>
      <c r="I178" s="6">
        <v>0.172125</v>
      </c>
      <c r="J178" s="6">
        <v>0.14556249999999993</v>
      </c>
      <c r="K178" s="6">
        <v>0.13812500000000011</v>
      </c>
      <c r="L178" s="6">
        <v>0.13068749999999982</v>
      </c>
      <c r="M178" s="6">
        <v>0.12271875000000007</v>
      </c>
      <c r="N178" s="6">
        <v>0.11634375000000005</v>
      </c>
      <c r="O178" s="6">
        <v>0.10996875000000003</v>
      </c>
      <c r="P178" s="6">
        <v>0.10359375000000001</v>
      </c>
      <c r="Q178" s="6">
        <v>9.7218749999999993E-2</v>
      </c>
      <c r="R178" s="6">
        <v>9.0843749999999973E-2</v>
      </c>
      <c r="S178" s="6">
        <v>0.12794544203098418</v>
      </c>
    </row>
    <row r="179" spans="1:19">
      <c r="A179" t="s">
        <v>551</v>
      </c>
      <c r="B179" t="s">
        <v>64</v>
      </c>
      <c r="C179" t="s">
        <v>213</v>
      </c>
      <c r="D179" t="s">
        <v>13</v>
      </c>
      <c r="E179" t="s">
        <v>435</v>
      </c>
      <c r="F179" s="6">
        <f t="shared" si="5"/>
        <v>0.17658749999999998</v>
      </c>
      <c r="G179" s="6">
        <f t="shared" si="6"/>
        <v>0.11899999999999995</v>
      </c>
      <c r="H179" s="6">
        <v>0.22500000000000003</v>
      </c>
      <c r="I179" s="6">
        <v>0.21568750000000003</v>
      </c>
      <c r="J179" s="6">
        <v>0.18274999999999994</v>
      </c>
      <c r="K179" s="6">
        <v>0.17212500000000008</v>
      </c>
      <c r="L179" s="6">
        <v>0.15618749999999998</v>
      </c>
      <c r="M179" s="6">
        <v>0.15618749999999998</v>
      </c>
      <c r="N179" s="6">
        <v>0.14379166666666665</v>
      </c>
      <c r="O179" s="6">
        <v>0.13139583333333332</v>
      </c>
      <c r="P179" s="6">
        <v>0.11899999999999997</v>
      </c>
      <c r="Q179" s="6">
        <v>0.10660416666666662</v>
      </c>
      <c r="R179" s="6">
        <v>9.4208333333333283E-2</v>
      </c>
      <c r="S179" s="6">
        <v>9.9528448328347327E-2</v>
      </c>
    </row>
    <row r="180" spans="1:19">
      <c r="A180" t="s">
        <v>551</v>
      </c>
      <c r="B180" t="s">
        <v>64</v>
      </c>
      <c r="C180" t="s">
        <v>214</v>
      </c>
      <c r="D180" t="s">
        <v>13</v>
      </c>
      <c r="E180" t="s">
        <v>435</v>
      </c>
      <c r="F180" s="6">
        <f t="shared" si="5"/>
        <v>0.20028125000000002</v>
      </c>
      <c r="G180" s="6">
        <f t="shared" si="6"/>
        <v>0.12696874999999999</v>
      </c>
      <c r="H180" s="6">
        <v>0.24728065899364987</v>
      </c>
      <c r="I180" s="6">
        <v>0.26615624999999998</v>
      </c>
      <c r="J180" s="6">
        <v>0.20878125000000006</v>
      </c>
      <c r="K180" s="6">
        <v>0.18487500000000009</v>
      </c>
      <c r="L180" s="6">
        <v>0.17956249999999985</v>
      </c>
      <c r="M180" s="6">
        <v>0.16203125000000002</v>
      </c>
      <c r="N180" s="6">
        <v>0.15034375</v>
      </c>
      <c r="O180" s="6">
        <v>0.13865624999999998</v>
      </c>
      <c r="P180" s="6">
        <v>0.12696874999999999</v>
      </c>
      <c r="Q180" s="6">
        <v>0.11528124999999999</v>
      </c>
      <c r="R180" s="6">
        <v>0.10359374999999998</v>
      </c>
      <c r="S180" s="6">
        <v>9.9528448328347327E-2</v>
      </c>
    </row>
    <row r="181" spans="1:19">
      <c r="A181" t="s">
        <v>551</v>
      </c>
      <c r="B181" t="s">
        <v>64</v>
      </c>
      <c r="C181" t="s">
        <v>215</v>
      </c>
      <c r="D181" t="s">
        <v>13</v>
      </c>
      <c r="E181" t="s">
        <v>435</v>
      </c>
      <c r="F181" s="6">
        <f t="shared" si="5"/>
        <v>0.18275</v>
      </c>
      <c r="G181" s="6">
        <f t="shared" si="6"/>
        <v>0.12537500000000004</v>
      </c>
      <c r="H181" s="6">
        <v>0.22500000000000001</v>
      </c>
      <c r="I181" s="6">
        <v>0.23268749999999999</v>
      </c>
      <c r="J181" s="6">
        <v>0.19018750000000001</v>
      </c>
      <c r="K181" s="6">
        <v>0.17159375000000002</v>
      </c>
      <c r="L181" s="6">
        <v>0.16628125000000005</v>
      </c>
      <c r="M181" s="6">
        <v>0.15299999999999991</v>
      </c>
      <c r="N181" s="6">
        <v>0.14379166666666662</v>
      </c>
      <c r="O181" s="6">
        <v>0.13458333333333333</v>
      </c>
      <c r="P181" s="6">
        <v>0.12537500000000004</v>
      </c>
      <c r="Q181" s="6">
        <v>0.11616666666666675</v>
      </c>
      <c r="R181" s="6">
        <v>0.10695833333333346</v>
      </c>
      <c r="S181" s="6">
        <v>0.12286743337596623</v>
      </c>
    </row>
    <row r="182" spans="1:19">
      <c r="A182" t="s">
        <v>551</v>
      </c>
      <c r="B182" t="s">
        <v>64</v>
      </c>
      <c r="C182" t="s">
        <v>216</v>
      </c>
      <c r="D182" t="s">
        <v>13</v>
      </c>
      <c r="E182" t="s">
        <v>435</v>
      </c>
      <c r="F182" s="6">
        <f t="shared" si="5"/>
        <v>0.18009374999999997</v>
      </c>
      <c r="G182" s="6">
        <f t="shared" si="6"/>
        <v>0.11421875000000001</v>
      </c>
      <c r="H182" s="6">
        <v>0.22500000000000001</v>
      </c>
      <c r="I182" s="6">
        <v>0.21887499999999999</v>
      </c>
      <c r="J182" s="6">
        <v>0.18699999999999997</v>
      </c>
      <c r="K182" s="6">
        <v>0.17265625000000001</v>
      </c>
      <c r="L182" s="6">
        <v>0.16734374999999993</v>
      </c>
      <c r="M182" s="6">
        <v>0.15459374999999997</v>
      </c>
      <c r="N182" s="6">
        <v>0.14113541666666665</v>
      </c>
      <c r="O182" s="6">
        <v>0.12767708333333333</v>
      </c>
      <c r="P182" s="6">
        <v>0.11421875000000002</v>
      </c>
      <c r="Q182" s="6">
        <v>0.1007604166666667</v>
      </c>
      <c r="R182" s="6">
        <v>8.7302083333333377E-2</v>
      </c>
      <c r="S182" s="6">
        <v>0.14296687533844432</v>
      </c>
    </row>
    <row r="183" spans="1:19">
      <c r="A183" t="s">
        <v>551</v>
      </c>
      <c r="B183" t="s">
        <v>64</v>
      </c>
      <c r="C183" t="s">
        <v>219</v>
      </c>
      <c r="D183" t="s">
        <v>12</v>
      </c>
      <c r="E183" t="s">
        <v>437</v>
      </c>
      <c r="F183" s="6">
        <f t="shared" si="5"/>
        <v>0.30599999999999999</v>
      </c>
      <c r="G183" s="6">
        <f t="shared" si="6"/>
        <v>0.24437499999999995</v>
      </c>
      <c r="H183" s="6">
        <v>0.27704789915966388</v>
      </c>
      <c r="I183" s="6">
        <v>0.34053125000000001</v>
      </c>
      <c r="J183" s="6">
        <v>0.31609374999999995</v>
      </c>
      <c r="K183" s="6">
        <v>0.30281249999999993</v>
      </c>
      <c r="L183" s="6">
        <v>0.2879374999999999</v>
      </c>
      <c r="M183" s="6">
        <v>0.28262500000000007</v>
      </c>
      <c r="N183" s="6">
        <v>0.26987500000000003</v>
      </c>
      <c r="O183" s="6">
        <v>0.25712499999999999</v>
      </c>
      <c r="P183" s="6">
        <v>0.24437499999999998</v>
      </c>
      <c r="Q183" s="6">
        <v>0.23162499999999994</v>
      </c>
      <c r="R183" s="6">
        <v>0.2188749999999999</v>
      </c>
      <c r="S183" s="6">
        <v>0.28967070518081411</v>
      </c>
    </row>
    <row r="184" spans="1:19">
      <c r="A184" t="s">
        <v>551</v>
      </c>
      <c r="B184" t="s">
        <v>64</v>
      </c>
      <c r="C184" t="s">
        <v>217</v>
      </c>
      <c r="D184" t="s">
        <v>11</v>
      </c>
      <c r="E184" t="s">
        <v>436</v>
      </c>
      <c r="F184" s="6">
        <f t="shared" si="5"/>
        <v>0.31269374999999994</v>
      </c>
      <c r="G184" s="6">
        <f t="shared" si="6"/>
        <v>0.25818750000000001</v>
      </c>
      <c r="H184" s="6">
        <v>0.28728230898337592</v>
      </c>
      <c r="I184" s="6">
        <v>0.33946874999999999</v>
      </c>
      <c r="J184" s="6">
        <v>0.32140625000000006</v>
      </c>
      <c r="K184" s="6">
        <v>0.31290624999999994</v>
      </c>
      <c r="L184" s="6">
        <v>0.29484374999999985</v>
      </c>
      <c r="M184" s="6">
        <v>0.29484374999999985</v>
      </c>
      <c r="N184" s="6">
        <v>0.2826249999999999</v>
      </c>
      <c r="O184" s="6">
        <v>0.27040624999999996</v>
      </c>
      <c r="P184" s="6">
        <v>0.25818749999999996</v>
      </c>
      <c r="Q184" s="6">
        <v>0.24596874999999999</v>
      </c>
      <c r="R184" s="6">
        <v>0.23375000000000001</v>
      </c>
      <c r="S184" s="6" t="s">
        <v>532</v>
      </c>
    </row>
    <row r="185" spans="1:19">
      <c r="A185" t="s">
        <v>551</v>
      </c>
      <c r="B185" t="s">
        <v>64</v>
      </c>
      <c r="C185" t="s">
        <v>218</v>
      </c>
      <c r="D185" t="s">
        <v>534</v>
      </c>
      <c r="E185" t="s">
        <v>533</v>
      </c>
      <c r="F185" s="6">
        <f t="shared" si="5"/>
        <v>0.20771875000000001</v>
      </c>
      <c r="G185" s="6">
        <f t="shared" si="6"/>
        <v>0.17478124999999994</v>
      </c>
      <c r="H185" s="6">
        <v>0.22500000000000001</v>
      </c>
      <c r="I185" s="6">
        <v>0.22578124999999999</v>
      </c>
      <c r="J185" s="6">
        <v>0.21303124999999998</v>
      </c>
      <c r="K185" s="6">
        <v>0.20506249999999998</v>
      </c>
      <c r="L185" s="6">
        <v>0.197625</v>
      </c>
      <c r="M185" s="6">
        <v>0.19709375000000004</v>
      </c>
      <c r="N185" s="6">
        <v>0.18965625</v>
      </c>
      <c r="O185" s="6">
        <v>0.18221874999999996</v>
      </c>
      <c r="P185" s="6">
        <v>0.17478124999999994</v>
      </c>
      <c r="Q185" s="6">
        <v>0.1673437499999999</v>
      </c>
      <c r="R185" s="6">
        <v>0.15990624999999986</v>
      </c>
      <c r="S185" s="6">
        <v>0.16387086641717477</v>
      </c>
    </row>
    <row r="186" spans="1:19">
      <c r="A186" t="s">
        <v>551</v>
      </c>
      <c r="B186" t="s">
        <v>64</v>
      </c>
      <c r="C186" t="s">
        <v>220</v>
      </c>
      <c r="D186" t="s">
        <v>10</v>
      </c>
      <c r="E186" t="s">
        <v>438</v>
      </c>
      <c r="F186" s="6">
        <f t="shared" si="5"/>
        <v>0.29803124999999991</v>
      </c>
      <c r="G186" s="6">
        <f t="shared" si="6"/>
        <v>0.24596875000000001</v>
      </c>
      <c r="H186" s="6">
        <v>0.27174012657563018</v>
      </c>
      <c r="I186" s="6">
        <v>0.32778124999999997</v>
      </c>
      <c r="J186" s="6">
        <v>0.30653125000000009</v>
      </c>
      <c r="K186" s="6">
        <v>0.2948437499999999</v>
      </c>
      <c r="L186" s="6">
        <v>0.28846875000000005</v>
      </c>
      <c r="M186" s="6">
        <v>0.27253124999999973</v>
      </c>
      <c r="N186" s="6">
        <v>0.26367708333333317</v>
      </c>
      <c r="O186" s="6">
        <v>0.25482291666666662</v>
      </c>
      <c r="P186" s="6">
        <v>0.24596875000000004</v>
      </c>
      <c r="Q186" s="6">
        <v>0.23711458333333349</v>
      </c>
      <c r="R186" s="6">
        <v>0.22826041666666694</v>
      </c>
      <c r="S186" s="6" t="s">
        <v>532</v>
      </c>
    </row>
    <row r="187" spans="1:19">
      <c r="A187" t="s">
        <v>551</v>
      </c>
      <c r="B187" t="s">
        <v>64</v>
      </c>
      <c r="C187" t="s">
        <v>221</v>
      </c>
      <c r="D187" t="s">
        <v>9</v>
      </c>
      <c r="E187" t="s">
        <v>439</v>
      </c>
      <c r="F187" s="6">
        <f t="shared" si="5"/>
        <v>0.39046874999999998</v>
      </c>
      <c r="G187" s="6">
        <f t="shared" si="6"/>
        <v>0.29696875</v>
      </c>
      <c r="H187" s="6">
        <v>0.34371874999999996</v>
      </c>
      <c r="I187" s="6">
        <v>0.42499999999999999</v>
      </c>
      <c r="J187" s="6">
        <v>0.40268750000000009</v>
      </c>
      <c r="K187" s="6">
        <v>0.39312499999999995</v>
      </c>
      <c r="L187" s="6">
        <v>0.37718749999999984</v>
      </c>
      <c r="M187" s="6">
        <v>0.35434375000000001</v>
      </c>
      <c r="N187" s="6">
        <v>0.33521875000000001</v>
      </c>
      <c r="O187" s="6">
        <v>0.31609375000000001</v>
      </c>
      <c r="P187" s="6">
        <v>0.29696875</v>
      </c>
      <c r="Q187" s="6">
        <v>0.27784375</v>
      </c>
      <c r="R187" s="6">
        <v>0.25871875</v>
      </c>
      <c r="S187" s="6">
        <v>0.39107815399589985</v>
      </c>
    </row>
    <row r="188" spans="1:19">
      <c r="A188" t="s">
        <v>551</v>
      </c>
      <c r="B188" t="s">
        <v>64</v>
      </c>
      <c r="C188" t="s">
        <v>222</v>
      </c>
      <c r="D188" t="s">
        <v>9</v>
      </c>
      <c r="E188" t="s">
        <v>439</v>
      </c>
      <c r="F188" s="6">
        <f t="shared" si="5"/>
        <v>0.38993749999999999</v>
      </c>
      <c r="G188" s="6">
        <f t="shared" si="6"/>
        <v>0.32831249999999995</v>
      </c>
      <c r="H188" s="6">
        <v>0.35912499999999997</v>
      </c>
      <c r="I188" s="6">
        <v>0.42659374999999994</v>
      </c>
      <c r="J188" s="6">
        <v>0.40003125000000006</v>
      </c>
      <c r="K188" s="6">
        <v>0.3894062499999999</v>
      </c>
      <c r="L188" s="6">
        <v>0.37559375000000023</v>
      </c>
      <c r="M188" s="6">
        <v>0.35806249999999984</v>
      </c>
      <c r="N188" s="6">
        <v>0.34814583333333321</v>
      </c>
      <c r="O188" s="6">
        <v>0.33822916666666658</v>
      </c>
      <c r="P188" s="6">
        <v>0.32831249999999995</v>
      </c>
      <c r="Q188" s="6">
        <v>0.31839583333333332</v>
      </c>
      <c r="R188" s="6">
        <v>0.30847916666666669</v>
      </c>
      <c r="S188" s="6">
        <v>0.40895818882905338</v>
      </c>
    </row>
    <row r="189" spans="1:19">
      <c r="A189" t="s">
        <v>551</v>
      </c>
      <c r="B189" t="s">
        <v>64</v>
      </c>
      <c r="C189" t="s">
        <v>223</v>
      </c>
      <c r="D189" t="s">
        <v>9</v>
      </c>
      <c r="E189" t="s">
        <v>439</v>
      </c>
      <c r="F189" s="6">
        <f t="shared" si="5"/>
        <v>0.295375</v>
      </c>
      <c r="G189" s="6">
        <f t="shared" si="6"/>
        <v>0.26349999999999996</v>
      </c>
      <c r="H189" s="6">
        <v>0.27943750000000001</v>
      </c>
      <c r="I189" s="6">
        <v>0.32087499999999997</v>
      </c>
      <c r="J189" s="6">
        <v>0.29750000000000004</v>
      </c>
      <c r="K189" s="6">
        <v>0.29325000000000007</v>
      </c>
      <c r="L189" s="6">
        <v>0.28687499999999994</v>
      </c>
      <c r="M189" s="6">
        <v>0.27837499999999982</v>
      </c>
      <c r="N189" s="6">
        <v>0.27341666666666653</v>
      </c>
      <c r="O189" s="6">
        <v>0.26845833333333324</v>
      </c>
      <c r="P189" s="6">
        <v>0.26350000000000001</v>
      </c>
      <c r="Q189" s="6">
        <v>0.25854166666666673</v>
      </c>
      <c r="R189" s="6">
        <v>0.25358333333333344</v>
      </c>
      <c r="S189" s="6">
        <v>0.23921618219698657</v>
      </c>
    </row>
    <row r="190" spans="1:19">
      <c r="A190" t="s">
        <v>551</v>
      </c>
      <c r="B190" t="s">
        <v>64</v>
      </c>
      <c r="C190" t="s">
        <v>224</v>
      </c>
      <c r="D190" t="s">
        <v>9</v>
      </c>
      <c r="E190" t="s">
        <v>439</v>
      </c>
      <c r="F190" s="6">
        <f t="shared" si="5"/>
        <v>0.30759375</v>
      </c>
      <c r="G190" s="6">
        <f t="shared" si="6"/>
        <v>0.25234374999999992</v>
      </c>
      <c r="H190" s="6">
        <v>0.27884705882352934</v>
      </c>
      <c r="I190" s="6">
        <v>0.35168749999999993</v>
      </c>
      <c r="J190" s="6">
        <v>0.32618750000000019</v>
      </c>
      <c r="K190" s="6">
        <v>0.3054687499999999</v>
      </c>
      <c r="L190" s="6">
        <v>0.28528124999999988</v>
      </c>
      <c r="M190" s="6">
        <v>0.2693437500000001</v>
      </c>
      <c r="N190" s="6">
        <v>0.2636770833333334</v>
      </c>
      <c r="O190" s="6">
        <v>0.25801041666666669</v>
      </c>
      <c r="P190" s="6">
        <v>0.25234374999999992</v>
      </c>
      <c r="Q190" s="6">
        <v>0.24667708333333319</v>
      </c>
      <c r="R190" s="6">
        <v>0.24101041666666645</v>
      </c>
      <c r="S190" s="6">
        <v>0.28956377962336005</v>
      </c>
    </row>
    <row r="191" spans="1:19">
      <c r="A191" t="s">
        <v>551</v>
      </c>
      <c r="B191" t="s">
        <v>64</v>
      </c>
      <c r="C191" t="s">
        <v>225</v>
      </c>
      <c r="D191" t="s">
        <v>9</v>
      </c>
      <c r="E191" t="s">
        <v>439</v>
      </c>
      <c r="F191" s="6">
        <f t="shared" si="5"/>
        <v>0.27890624999999997</v>
      </c>
      <c r="G191" s="6">
        <f t="shared" si="6"/>
        <v>0.23534375000000002</v>
      </c>
      <c r="H191" s="6">
        <v>0.2546194852941176</v>
      </c>
      <c r="I191" s="6">
        <v>0.31396875000000002</v>
      </c>
      <c r="J191" s="6">
        <v>0.28528124999999988</v>
      </c>
      <c r="K191" s="6">
        <v>0.27412500000000017</v>
      </c>
      <c r="L191" s="6">
        <v>0.2634999999999999</v>
      </c>
      <c r="M191" s="6">
        <v>0.25765624999999998</v>
      </c>
      <c r="N191" s="6">
        <v>0.25021874999999999</v>
      </c>
      <c r="O191" s="6">
        <v>0.24278125</v>
      </c>
      <c r="P191" s="6">
        <v>0.23534374999999999</v>
      </c>
      <c r="Q191" s="6">
        <v>0.22790625</v>
      </c>
      <c r="R191" s="6">
        <v>0.22046875000000002</v>
      </c>
      <c r="S191" s="6">
        <v>0.26524957028986823</v>
      </c>
    </row>
    <row r="192" spans="1:19">
      <c r="A192" t="s">
        <v>551</v>
      </c>
      <c r="B192" t="s">
        <v>64</v>
      </c>
      <c r="C192" t="s">
        <v>226</v>
      </c>
      <c r="D192" t="s">
        <v>9</v>
      </c>
      <c r="E192" t="s">
        <v>439</v>
      </c>
      <c r="F192" s="6">
        <f t="shared" si="5"/>
        <v>0.37134374999999997</v>
      </c>
      <c r="G192" s="6">
        <f t="shared" si="6"/>
        <v>0.33734375</v>
      </c>
      <c r="H192" s="6">
        <v>0.35434375000000001</v>
      </c>
      <c r="I192" s="6">
        <v>0.40587500000000004</v>
      </c>
      <c r="J192" s="6">
        <v>0.38143750000000004</v>
      </c>
      <c r="K192" s="6">
        <v>0.36815624999999991</v>
      </c>
      <c r="L192" s="6">
        <v>0.35753125000000013</v>
      </c>
      <c r="M192" s="6">
        <v>0.34371874999999974</v>
      </c>
      <c r="N192" s="6">
        <v>0.34159374999999981</v>
      </c>
      <c r="O192" s="6">
        <v>0.33946874999999987</v>
      </c>
      <c r="P192" s="6">
        <v>0.33734375</v>
      </c>
      <c r="Q192" s="6">
        <v>0.33521875000000007</v>
      </c>
      <c r="R192" s="6">
        <v>0.33309375000000013</v>
      </c>
      <c r="S192" s="6">
        <v>0.31695806714122887</v>
      </c>
    </row>
    <row r="193" spans="1:19">
      <c r="A193" t="s">
        <v>551</v>
      </c>
      <c r="B193" t="s">
        <v>64</v>
      </c>
      <c r="C193" t="s">
        <v>227</v>
      </c>
      <c r="D193" t="s">
        <v>9</v>
      </c>
      <c r="E193" t="s">
        <v>439</v>
      </c>
      <c r="F193" s="6">
        <f t="shared" si="5"/>
        <v>0.34095625000000002</v>
      </c>
      <c r="G193" s="6">
        <f t="shared" si="6"/>
        <v>0.29643749999999996</v>
      </c>
      <c r="H193" s="6">
        <v>0.31869687499999999</v>
      </c>
      <c r="I193" s="6">
        <v>0.35646875</v>
      </c>
      <c r="J193" s="6">
        <v>0.34265625</v>
      </c>
      <c r="K193" s="6">
        <v>0.34265625</v>
      </c>
      <c r="L193" s="6">
        <v>0.33681249999999996</v>
      </c>
      <c r="M193" s="6">
        <v>0.32618750000000002</v>
      </c>
      <c r="N193" s="6">
        <v>0.31627083333333333</v>
      </c>
      <c r="O193" s="6">
        <v>0.30635416666666665</v>
      </c>
      <c r="P193" s="6">
        <v>0.29643750000000002</v>
      </c>
      <c r="Q193" s="6">
        <v>0.28652083333333334</v>
      </c>
      <c r="R193" s="6">
        <v>0.27660416666666665</v>
      </c>
      <c r="S193" s="6">
        <v>0.30560711569462512</v>
      </c>
    </row>
    <row r="194" spans="1:19">
      <c r="A194" t="s">
        <v>551</v>
      </c>
      <c r="B194" t="s">
        <v>64</v>
      </c>
      <c r="C194" t="s">
        <v>228</v>
      </c>
      <c r="D194" t="s">
        <v>9</v>
      </c>
      <c r="E194" t="s">
        <v>439</v>
      </c>
      <c r="F194" s="6">
        <f t="shared" si="5"/>
        <v>0.41703124999999985</v>
      </c>
      <c r="G194" s="6">
        <f t="shared" si="6"/>
        <v>0.36390624999999999</v>
      </c>
      <c r="H194" s="6">
        <v>0.39046874999999998</v>
      </c>
      <c r="I194" s="6">
        <v>0.45103124999999999</v>
      </c>
      <c r="J194" s="6">
        <v>0.42871875000000009</v>
      </c>
      <c r="K194" s="6">
        <v>0.41278124999999977</v>
      </c>
      <c r="L194" s="6">
        <v>0.39684375000000005</v>
      </c>
      <c r="M194" s="6">
        <v>0.39578124999999992</v>
      </c>
      <c r="N194" s="6">
        <v>0.38515624999999992</v>
      </c>
      <c r="O194" s="6">
        <v>0.37453124999999993</v>
      </c>
      <c r="P194" s="6">
        <v>0.36390624999999999</v>
      </c>
      <c r="Q194" s="6">
        <v>0.35328124999999999</v>
      </c>
      <c r="R194" s="6">
        <v>0.34265625</v>
      </c>
      <c r="S194" s="6">
        <v>0.36834194274586074</v>
      </c>
    </row>
    <row r="195" spans="1:19">
      <c r="A195" t="s">
        <v>551</v>
      </c>
      <c r="B195" t="s">
        <v>64</v>
      </c>
      <c r="C195" t="s">
        <v>229</v>
      </c>
      <c r="D195" t="s">
        <v>9</v>
      </c>
      <c r="E195" t="s">
        <v>439</v>
      </c>
      <c r="F195" s="6">
        <f t="shared" si="5"/>
        <v>0.34711874999999998</v>
      </c>
      <c r="G195" s="6">
        <f t="shared" si="6"/>
        <v>0.31450000000000011</v>
      </c>
      <c r="H195" s="6">
        <v>0.33080937499999996</v>
      </c>
      <c r="I195" s="6">
        <v>0.37665624999999997</v>
      </c>
      <c r="J195" s="6">
        <v>0.35328124999999988</v>
      </c>
      <c r="K195" s="6">
        <v>0.33946875000000004</v>
      </c>
      <c r="L195" s="6">
        <v>0.33309375000000002</v>
      </c>
      <c r="M195" s="6">
        <v>0.33309375000000002</v>
      </c>
      <c r="N195" s="6">
        <v>0.32689583333333339</v>
      </c>
      <c r="O195" s="6">
        <v>0.32069791666666675</v>
      </c>
      <c r="P195" s="6">
        <v>0.31450000000000006</v>
      </c>
      <c r="Q195" s="6">
        <v>0.30830208333333342</v>
      </c>
      <c r="R195" s="6">
        <v>0.30210416666666678</v>
      </c>
      <c r="S195" s="6">
        <v>0.37414057223690367</v>
      </c>
    </row>
    <row r="196" spans="1:19">
      <c r="A196" t="s">
        <v>551</v>
      </c>
      <c r="B196" t="s">
        <v>64</v>
      </c>
      <c r="C196" t="s">
        <v>230</v>
      </c>
      <c r="D196" t="s">
        <v>9</v>
      </c>
      <c r="E196" t="s">
        <v>439</v>
      </c>
      <c r="F196" s="6">
        <f t="shared" si="5"/>
        <v>0.34711874999999998</v>
      </c>
      <c r="G196" s="6">
        <f t="shared" si="6"/>
        <v>0.31450000000000011</v>
      </c>
      <c r="H196" s="6">
        <v>0.33080937499999996</v>
      </c>
      <c r="I196" s="7">
        <v>0.37665624999999997</v>
      </c>
      <c r="J196" s="7">
        <v>0.35328124999999988</v>
      </c>
      <c r="K196" s="7">
        <v>0.33946875000000004</v>
      </c>
      <c r="L196" s="7">
        <v>0.33309375000000002</v>
      </c>
      <c r="M196" s="7">
        <v>0.33309375000000002</v>
      </c>
      <c r="N196" s="7">
        <v>0.32689583333333339</v>
      </c>
      <c r="O196" s="7">
        <v>0.32069791666666675</v>
      </c>
      <c r="P196" s="7">
        <v>0.31450000000000006</v>
      </c>
      <c r="Q196" s="7">
        <v>0.30830208333333342</v>
      </c>
      <c r="R196" s="7">
        <v>0.30210416666666678</v>
      </c>
      <c r="S196" s="6">
        <v>0.37758033677100822</v>
      </c>
    </row>
    <row r="197" spans="1:19">
      <c r="A197" t="s">
        <v>551</v>
      </c>
      <c r="B197" t="s">
        <v>64</v>
      </c>
      <c r="C197" t="s">
        <v>231</v>
      </c>
      <c r="D197" t="s">
        <v>9</v>
      </c>
      <c r="E197" t="s">
        <v>439</v>
      </c>
      <c r="F197" s="6">
        <f t="shared" si="5"/>
        <v>0.34095625000000002</v>
      </c>
      <c r="G197" s="6">
        <f t="shared" si="6"/>
        <v>0.29643749999999996</v>
      </c>
      <c r="H197" s="6">
        <v>0.31869687499999999</v>
      </c>
      <c r="I197" s="7">
        <v>0.35646875</v>
      </c>
      <c r="J197" s="7">
        <v>0.34265625</v>
      </c>
      <c r="K197" s="7">
        <v>0.34265625</v>
      </c>
      <c r="L197" s="7">
        <v>0.33681249999999996</v>
      </c>
      <c r="M197" s="7">
        <v>0.32618750000000002</v>
      </c>
      <c r="N197" s="7">
        <v>0.31627083333333333</v>
      </c>
      <c r="O197" s="7">
        <v>0.30635416666666665</v>
      </c>
      <c r="P197" s="7">
        <v>0.29643750000000002</v>
      </c>
      <c r="Q197" s="7">
        <v>0.28652083333333334</v>
      </c>
      <c r="R197" s="7">
        <v>0.27660416666666665</v>
      </c>
      <c r="S197" s="6">
        <v>0.2921043701134477</v>
      </c>
    </row>
    <row r="198" spans="1:19">
      <c r="A198" t="s">
        <v>551</v>
      </c>
      <c r="B198" t="s">
        <v>64</v>
      </c>
      <c r="C198" t="s">
        <v>232</v>
      </c>
      <c r="D198" t="s">
        <v>9</v>
      </c>
      <c r="E198" t="s">
        <v>439</v>
      </c>
      <c r="F198" s="6">
        <f t="shared" si="5"/>
        <v>0.23927499999999996</v>
      </c>
      <c r="G198" s="6">
        <f t="shared" si="6"/>
        <v>0.22684375000000001</v>
      </c>
      <c r="H198" s="6">
        <v>0.22500000000000001</v>
      </c>
      <c r="I198" s="6">
        <v>0.24862499999999998</v>
      </c>
      <c r="J198" s="6">
        <v>0.24650000000000002</v>
      </c>
      <c r="K198" s="6">
        <v>0.23799999999999996</v>
      </c>
      <c r="L198" s="6">
        <v>0.23162499999999986</v>
      </c>
      <c r="M198" s="6">
        <v>0.23162499999999986</v>
      </c>
      <c r="N198" s="6">
        <v>0.23003124999999991</v>
      </c>
      <c r="O198" s="6">
        <v>0.22843749999999996</v>
      </c>
      <c r="P198" s="6">
        <v>0.22684374999999998</v>
      </c>
      <c r="Q198" s="6">
        <v>0.22525000000000003</v>
      </c>
      <c r="R198" s="6">
        <v>0.22365625000000008</v>
      </c>
      <c r="S198" s="6">
        <v>0.20636993094214873</v>
      </c>
    </row>
    <row r="199" spans="1:19">
      <c r="A199" t="s">
        <v>551</v>
      </c>
      <c r="B199" t="s">
        <v>64</v>
      </c>
      <c r="C199" t="s">
        <v>233</v>
      </c>
      <c r="D199" t="s">
        <v>8</v>
      </c>
      <c r="E199" t="s">
        <v>440</v>
      </c>
      <c r="F199" s="6">
        <f t="shared" si="5"/>
        <v>0.26774999999999999</v>
      </c>
      <c r="G199" s="6">
        <f t="shared" si="6"/>
        <v>0.2305625</v>
      </c>
      <c r="H199" s="6">
        <v>0.24685147058823548</v>
      </c>
      <c r="I199" s="6">
        <v>0.28581249999999997</v>
      </c>
      <c r="J199" s="6">
        <v>0.27518749999999997</v>
      </c>
      <c r="K199" s="6">
        <v>0.27093750000000005</v>
      </c>
      <c r="L199" s="6">
        <v>0.25606249999999969</v>
      </c>
      <c r="M199" s="6">
        <v>0.25075000000000025</v>
      </c>
      <c r="N199" s="6">
        <v>0.24402083333333349</v>
      </c>
      <c r="O199" s="6">
        <v>0.23729166666666673</v>
      </c>
      <c r="P199" s="6">
        <v>0.23056249999999995</v>
      </c>
      <c r="Q199" s="6">
        <v>0.22383333333333319</v>
      </c>
      <c r="R199" s="6">
        <v>0.21710416666666643</v>
      </c>
      <c r="S199" s="6" t="s">
        <v>532</v>
      </c>
    </row>
    <row r="200" spans="1:19">
      <c r="A200" t="s">
        <v>551</v>
      </c>
      <c r="B200" t="s">
        <v>64</v>
      </c>
      <c r="C200" t="s">
        <v>234</v>
      </c>
      <c r="D200" t="s">
        <v>8</v>
      </c>
      <c r="E200" t="s">
        <v>440</v>
      </c>
      <c r="F200" s="6">
        <f t="shared" si="5"/>
        <v>0.27699375000000004</v>
      </c>
      <c r="G200" s="6">
        <f t="shared" si="6"/>
        <v>0.24278125</v>
      </c>
      <c r="H200" s="6">
        <v>0.25862118915548682</v>
      </c>
      <c r="I200" s="6">
        <v>0.29112500000000002</v>
      </c>
      <c r="J200" s="6">
        <v>0.28262500000000002</v>
      </c>
      <c r="K200" s="6">
        <v>0.27412500000000006</v>
      </c>
      <c r="L200" s="6">
        <v>0.27412500000000006</v>
      </c>
      <c r="M200" s="6">
        <v>0.26296875000000008</v>
      </c>
      <c r="N200" s="6">
        <v>0.25623958333333341</v>
      </c>
      <c r="O200" s="6">
        <v>0.24951041666666671</v>
      </c>
      <c r="P200" s="6">
        <v>0.24278125</v>
      </c>
      <c r="Q200" s="6">
        <v>0.2360520833333333</v>
      </c>
      <c r="R200" s="6">
        <v>0.2293229166666666</v>
      </c>
      <c r="S200" s="6" t="s">
        <v>532</v>
      </c>
    </row>
    <row r="201" spans="1:19">
      <c r="A201" t="s">
        <v>551</v>
      </c>
      <c r="B201" t="s">
        <v>64</v>
      </c>
      <c r="C201" t="s">
        <v>235</v>
      </c>
      <c r="D201" t="s">
        <v>8</v>
      </c>
      <c r="E201" t="s">
        <v>440</v>
      </c>
      <c r="F201" s="6">
        <f t="shared" ref="F201:F264" si="7">AVERAGE(I201:M201)</f>
        <v>0.22471874999999999</v>
      </c>
      <c r="G201" s="6">
        <f t="shared" ref="G201:G264" si="8">AVERAGE(N201:R201)</f>
        <v>0.15034375</v>
      </c>
      <c r="H201" s="6">
        <v>0.23325215726612944</v>
      </c>
      <c r="I201" s="6">
        <v>0.25659375000000001</v>
      </c>
      <c r="J201" s="6">
        <v>0.2364062499999999</v>
      </c>
      <c r="K201" s="6">
        <v>0.22418750000000004</v>
      </c>
      <c r="L201" s="6">
        <v>0.20506249999999998</v>
      </c>
      <c r="M201" s="6">
        <v>0.20134375000000015</v>
      </c>
      <c r="N201" s="6">
        <v>0.18434375000000011</v>
      </c>
      <c r="O201" s="6">
        <v>0.16734375000000007</v>
      </c>
      <c r="P201" s="6">
        <v>0.15034375</v>
      </c>
      <c r="Q201" s="6">
        <v>0.13334374999999996</v>
      </c>
      <c r="R201" s="6">
        <v>0.1163437499999999</v>
      </c>
      <c r="S201" s="6">
        <v>0.16571894298922515</v>
      </c>
    </row>
    <row r="202" spans="1:19">
      <c r="A202" t="s">
        <v>551</v>
      </c>
      <c r="B202" t="s">
        <v>64</v>
      </c>
      <c r="C202" t="s">
        <v>236</v>
      </c>
      <c r="D202" t="s">
        <v>8</v>
      </c>
      <c r="E202" t="s">
        <v>440</v>
      </c>
      <c r="F202" s="6">
        <f t="shared" si="7"/>
        <v>0.24278125</v>
      </c>
      <c r="G202" s="6">
        <f t="shared" si="8"/>
        <v>0.19815624999999998</v>
      </c>
      <c r="H202" s="6">
        <v>0.2347162953129901</v>
      </c>
      <c r="I202" s="6">
        <v>0.26615624999999998</v>
      </c>
      <c r="J202" s="6">
        <v>0.24703125000000001</v>
      </c>
      <c r="K202" s="6">
        <v>0.23746875000000003</v>
      </c>
      <c r="L202" s="6">
        <v>0.23534375000000007</v>
      </c>
      <c r="M202" s="6">
        <v>0.22790624999999995</v>
      </c>
      <c r="N202" s="6">
        <v>0.21798958333333329</v>
      </c>
      <c r="O202" s="6">
        <v>0.20807291666666664</v>
      </c>
      <c r="P202" s="6">
        <v>0.19815625000000001</v>
      </c>
      <c r="Q202" s="6">
        <v>0.18823958333333335</v>
      </c>
      <c r="R202" s="6">
        <v>0.17832291666666669</v>
      </c>
      <c r="S202" s="6">
        <v>0.16571894298922515</v>
      </c>
    </row>
    <row r="203" spans="1:19">
      <c r="A203" t="s">
        <v>551</v>
      </c>
      <c r="B203" t="s">
        <v>64</v>
      </c>
      <c r="C203" t="s">
        <v>237</v>
      </c>
      <c r="D203" t="s">
        <v>8</v>
      </c>
      <c r="E203" t="s">
        <v>440</v>
      </c>
      <c r="F203" s="6">
        <f t="shared" si="7"/>
        <v>0.28315625</v>
      </c>
      <c r="G203" s="6">
        <f t="shared" si="8"/>
        <v>0.25446875000000002</v>
      </c>
      <c r="H203" s="6">
        <v>0.26841055903979244</v>
      </c>
      <c r="I203" s="6">
        <v>0.29590624999999998</v>
      </c>
      <c r="J203" s="6">
        <v>0.28421875000000013</v>
      </c>
      <c r="K203" s="6">
        <v>0.28368749999999987</v>
      </c>
      <c r="L203" s="6">
        <v>0.27943750000000028</v>
      </c>
      <c r="M203" s="6">
        <v>0.27253124999999973</v>
      </c>
      <c r="N203" s="6">
        <v>0.26651041666666647</v>
      </c>
      <c r="O203" s="6">
        <v>0.26048958333333322</v>
      </c>
      <c r="P203" s="6">
        <v>0.25446875000000002</v>
      </c>
      <c r="Q203" s="6">
        <v>0.2484479166666668</v>
      </c>
      <c r="R203" s="6">
        <v>0.24242708333333357</v>
      </c>
      <c r="S203" s="6" t="s">
        <v>532</v>
      </c>
    </row>
    <row r="204" spans="1:19">
      <c r="A204" t="s">
        <v>551</v>
      </c>
      <c r="B204" t="s">
        <v>64</v>
      </c>
      <c r="C204" t="s">
        <v>238</v>
      </c>
      <c r="D204" t="s">
        <v>8</v>
      </c>
      <c r="E204" t="s">
        <v>440</v>
      </c>
      <c r="F204" s="6">
        <f t="shared" si="7"/>
        <v>0.24224999999999999</v>
      </c>
      <c r="G204" s="6">
        <f t="shared" si="8"/>
        <v>0.18381249999999999</v>
      </c>
      <c r="H204" s="6">
        <v>0.23586456262425448</v>
      </c>
      <c r="I204" s="6">
        <v>0.26350000000000001</v>
      </c>
      <c r="J204" s="6">
        <v>0.25287500000000002</v>
      </c>
      <c r="K204" s="6">
        <v>0.24065625000000002</v>
      </c>
      <c r="L204" s="6">
        <v>0.22896874999999983</v>
      </c>
      <c r="M204" s="6">
        <v>0.22525000000000001</v>
      </c>
      <c r="N204" s="6">
        <v>0.2114375</v>
      </c>
      <c r="O204" s="6">
        <v>0.197625</v>
      </c>
      <c r="P204" s="6">
        <v>0.18381249999999999</v>
      </c>
      <c r="Q204" s="6">
        <v>0.16999999999999998</v>
      </c>
      <c r="R204" s="6">
        <v>0.15618749999999998</v>
      </c>
      <c r="S204" s="6" t="s">
        <v>532</v>
      </c>
    </row>
    <row r="205" spans="1:19">
      <c r="A205" t="s">
        <v>551</v>
      </c>
      <c r="B205" t="s">
        <v>64</v>
      </c>
      <c r="C205" t="s">
        <v>239</v>
      </c>
      <c r="D205" t="s">
        <v>8</v>
      </c>
      <c r="E205" t="s">
        <v>440</v>
      </c>
      <c r="F205" s="6">
        <f t="shared" si="7"/>
        <v>0.24798750000000003</v>
      </c>
      <c r="G205" s="6">
        <f t="shared" si="8"/>
        <v>0.20931250000000007</v>
      </c>
      <c r="H205" s="6">
        <v>0.23616972593777258</v>
      </c>
      <c r="I205" s="6">
        <v>0.26721874999999995</v>
      </c>
      <c r="J205" s="6">
        <v>0.25553124999999999</v>
      </c>
      <c r="K205" s="6">
        <v>0.25181249999999988</v>
      </c>
      <c r="L205" s="6">
        <v>0.23268750000000013</v>
      </c>
      <c r="M205" s="6">
        <v>0.23268750000000013</v>
      </c>
      <c r="N205" s="6">
        <v>0.22489583333333343</v>
      </c>
      <c r="O205" s="6">
        <v>0.21710416666666674</v>
      </c>
      <c r="P205" s="6">
        <v>0.20931250000000007</v>
      </c>
      <c r="Q205" s="6">
        <v>0.20152083333333337</v>
      </c>
      <c r="R205" s="6">
        <v>0.19372916666666667</v>
      </c>
      <c r="S205" s="6" t="s">
        <v>532</v>
      </c>
    </row>
    <row r="206" spans="1:19">
      <c r="A206" t="s">
        <v>551</v>
      </c>
      <c r="B206" t="s">
        <v>64</v>
      </c>
      <c r="C206" t="s">
        <v>240</v>
      </c>
      <c r="D206" t="s">
        <v>8</v>
      </c>
      <c r="E206" t="s">
        <v>440</v>
      </c>
      <c r="F206" s="6">
        <f t="shared" si="7"/>
        <v>0.3009</v>
      </c>
      <c r="G206" s="6">
        <f t="shared" si="8"/>
        <v>0.26509375000000002</v>
      </c>
      <c r="H206" s="6">
        <v>0.28299687500000004</v>
      </c>
      <c r="I206" s="6">
        <v>0.32246875000000003</v>
      </c>
      <c r="J206" s="6">
        <v>0.30440624999999999</v>
      </c>
      <c r="K206" s="6">
        <v>0.30387500000000001</v>
      </c>
      <c r="L206" s="6">
        <v>0.28687499999999999</v>
      </c>
      <c r="M206" s="6">
        <v>0.28687499999999999</v>
      </c>
      <c r="N206" s="6">
        <v>0.27961458333333333</v>
      </c>
      <c r="O206" s="6">
        <v>0.27235416666666667</v>
      </c>
      <c r="P206" s="6">
        <v>0.26509375000000002</v>
      </c>
      <c r="Q206" s="6">
        <v>0.25783333333333336</v>
      </c>
      <c r="R206" s="6">
        <v>0.2505729166666667</v>
      </c>
      <c r="S206" s="6" t="s">
        <v>532</v>
      </c>
    </row>
    <row r="207" spans="1:19">
      <c r="A207" t="s">
        <v>551</v>
      </c>
      <c r="B207" t="s">
        <v>64</v>
      </c>
      <c r="C207" t="s">
        <v>241</v>
      </c>
      <c r="D207" t="s">
        <v>8</v>
      </c>
      <c r="E207" t="s">
        <v>440</v>
      </c>
      <c r="F207" s="6">
        <f t="shared" si="7"/>
        <v>0.28262500000000002</v>
      </c>
      <c r="G207" s="6">
        <f t="shared" si="8"/>
        <v>0.24437500000000001</v>
      </c>
      <c r="H207" s="6">
        <v>0.26083639705882355</v>
      </c>
      <c r="I207" s="6">
        <v>0.30228124999999995</v>
      </c>
      <c r="J207" s="6">
        <v>0.28953125000000007</v>
      </c>
      <c r="K207" s="6">
        <v>0.2799687500000001</v>
      </c>
      <c r="L207" s="6">
        <v>0.27571874999999985</v>
      </c>
      <c r="M207" s="6">
        <v>0.26562500000000006</v>
      </c>
      <c r="N207" s="6">
        <v>0.25854166666666667</v>
      </c>
      <c r="O207" s="6">
        <v>0.25145833333333334</v>
      </c>
      <c r="P207" s="6">
        <v>0.24437499999999998</v>
      </c>
      <c r="Q207" s="6">
        <v>0.23729166666666662</v>
      </c>
      <c r="R207" s="6">
        <v>0.23020833333333326</v>
      </c>
      <c r="S207" s="6">
        <v>0.24047913814604879</v>
      </c>
    </row>
    <row r="208" spans="1:19">
      <c r="A208" t="s">
        <v>551</v>
      </c>
      <c r="B208" t="s">
        <v>64</v>
      </c>
      <c r="C208" t="s">
        <v>242</v>
      </c>
      <c r="D208" t="s">
        <v>8</v>
      </c>
      <c r="E208" t="s">
        <v>440</v>
      </c>
      <c r="F208" s="6">
        <f t="shared" si="7"/>
        <v>0.30185625000000005</v>
      </c>
      <c r="G208" s="6">
        <f t="shared" si="8"/>
        <v>0.24490625000000002</v>
      </c>
      <c r="H208" s="6">
        <v>0.27441229196756833</v>
      </c>
      <c r="I208" s="6">
        <v>0.34318749999999998</v>
      </c>
      <c r="J208" s="6">
        <v>0.31025000000000008</v>
      </c>
      <c r="K208" s="6">
        <v>0.29803124999999991</v>
      </c>
      <c r="L208" s="6">
        <v>0.27890625000000008</v>
      </c>
      <c r="M208" s="6">
        <v>0.27890625000000008</v>
      </c>
      <c r="N208" s="6">
        <v>0.26757291666666672</v>
      </c>
      <c r="O208" s="6">
        <v>0.25623958333333335</v>
      </c>
      <c r="P208" s="6">
        <v>0.24490625000000005</v>
      </c>
      <c r="Q208" s="6">
        <v>0.23357291666666671</v>
      </c>
      <c r="R208" s="6">
        <v>0.22223958333333338</v>
      </c>
      <c r="S208" s="6">
        <v>0.29965988257123344</v>
      </c>
    </row>
    <row r="209" spans="1:19">
      <c r="A209" t="s">
        <v>551</v>
      </c>
      <c r="B209" t="s">
        <v>64</v>
      </c>
      <c r="C209" t="s">
        <v>243</v>
      </c>
      <c r="D209" t="s">
        <v>8</v>
      </c>
      <c r="E209" t="s">
        <v>440</v>
      </c>
      <c r="F209" s="6">
        <f t="shared" si="7"/>
        <v>0.23693749999999997</v>
      </c>
      <c r="G209" s="6">
        <f t="shared" si="8"/>
        <v>0.18912500000000002</v>
      </c>
      <c r="H209" s="6">
        <v>0.23354069042871384</v>
      </c>
      <c r="I209" s="6">
        <v>0.26137499999999997</v>
      </c>
      <c r="J209" s="6">
        <v>0.24331249999999999</v>
      </c>
      <c r="K209" s="6">
        <v>0.23321875000000011</v>
      </c>
      <c r="L209" s="6">
        <v>0.22684374999999982</v>
      </c>
      <c r="M209" s="6">
        <v>0.21993750000000004</v>
      </c>
      <c r="N209" s="6">
        <v>0.2096666666666667</v>
      </c>
      <c r="O209" s="6">
        <v>0.19939583333333336</v>
      </c>
      <c r="P209" s="6">
        <v>0.18912499999999999</v>
      </c>
      <c r="Q209" s="6">
        <v>0.17885416666666665</v>
      </c>
      <c r="R209" s="6">
        <v>0.16858333333333331</v>
      </c>
      <c r="S209" s="6">
        <v>0.21851982370476417</v>
      </c>
    </row>
    <row r="210" spans="1:19">
      <c r="A210" t="s">
        <v>551</v>
      </c>
      <c r="B210" t="s">
        <v>64</v>
      </c>
      <c r="C210" t="s">
        <v>244</v>
      </c>
      <c r="D210" t="s">
        <v>8</v>
      </c>
      <c r="E210" t="s">
        <v>440</v>
      </c>
      <c r="F210" s="6">
        <f t="shared" si="7"/>
        <v>0.27093749999999994</v>
      </c>
      <c r="G210" s="6">
        <f t="shared" si="8"/>
        <v>0.22206250000000005</v>
      </c>
      <c r="H210" s="6">
        <v>0.24832904411764695</v>
      </c>
      <c r="I210" s="6">
        <v>0.29165625000000001</v>
      </c>
      <c r="J210" s="6">
        <v>0.28103125000000001</v>
      </c>
      <c r="K210" s="6">
        <v>0.26562499999999994</v>
      </c>
      <c r="L210" s="6">
        <v>0.26562499999999994</v>
      </c>
      <c r="M210" s="6">
        <v>0.25074999999999981</v>
      </c>
      <c r="N210" s="6">
        <v>0.24118749999999989</v>
      </c>
      <c r="O210" s="6">
        <v>0.23162499999999997</v>
      </c>
      <c r="P210" s="6">
        <v>0.22206250000000002</v>
      </c>
      <c r="Q210" s="6">
        <v>0.21250000000000011</v>
      </c>
      <c r="R210" s="6">
        <v>0.20293750000000019</v>
      </c>
      <c r="S210" s="6">
        <v>0.2611966855282451</v>
      </c>
    </row>
    <row r="211" spans="1:19">
      <c r="A211" t="s">
        <v>551</v>
      </c>
      <c r="B211" t="s">
        <v>64</v>
      </c>
      <c r="C211" t="s">
        <v>245</v>
      </c>
      <c r="D211" t="s">
        <v>8</v>
      </c>
      <c r="E211" t="s">
        <v>440</v>
      </c>
      <c r="F211" s="6">
        <f t="shared" si="7"/>
        <v>0.28103125000000001</v>
      </c>
      <c r="G211" s="6">
        <f t="shared" si="8"/>
        <v>0.23746874999999998</v>
      </c>
      <c r="H211" s="6">
        <v>0.25975774782135086</v>
      </c>
      <c r="I211" s="6">
        <v>0.29749999999999999</v>
      </c>
      <c r="J211" s="6">
        <v>0.28581250000000002</v>
      </c>
      <c r="K211" s="6">
        <v>0.27890624999999997</v>
      </c>
      <c r="L211" s="6">
        <v>0.27678124999999976</v>
      </c>
      <c r="M211" s="6">
        <v>0.26615625000000021</v>
      </c>
      <c r="N211" s="6">
        <v>0.25659375000000012</v>
      </c>
      <c r="O211" s="6">
        <v>0.24703125000000004</v>
      </c>
      <c r="P211" s="6">
        <v>0.23746874999999998</v>
      </c>
      <c r="Q211" s="6">
        <v>0.22790624999999989</v>
      </c>
      <c r="R211" s="6">
        <v>0.21834374999999981</v>
      </c>
      <c r="S211" s="6">
        <v>0.25976094049464465</v>
      </c>
    </row>
    <row r="212" spans="1:19">
      <c r="A212" t="s">
        <v>551</v>
      </c>
      <c r="B212" t="s">
        <v>64</v>
      </c>
      <c r="C212" t="s">
        <v>246</v>
      </c>
      <c r="D212" t="s">
        <v>8</v>
      </c>
      <c r="E212" t="s">
        <v>440</v>
      </c>
      <c r="F212" s="6">
        <f t="shared" si="7"/>
        <v>0.3002625000000001</v>
      </c>
      <c r="G212" s="6">
        <f t="shared" si="8"/>
        <v>0.27146875000000004</v>
      </c>
      <c r="H212" s="6">
        <v>0.28586562500000007</v>
      </c>
      <c r="I212" s="6">
        <v>0.32087499999999997</v>
      </c>
      <c r="J212" s="6">
        <v>0.3038749999999999</v>
      </c>
      <c r="K212" s="6">
        <v>0.3038749999999999</v>
      </c>
      <c r="L212" s="6">
        <v>0.28634375000000023</v>
      </c>
      <c r="M212" s="6">
        <v>0.28634375000000023</v>
      </c>
      <c r="N212" s="6">
        <v>0.28138541666666683</v>
      </c>
      <c r="O212" s="6">
        <v>0.27642708333333343</v>
      </c>
      <c r="P212" s="6">
        <v>0.27146875000000004</v>
      </c>
      <c r="Q212" s="6">
        <v>0.26651041666666664</v>
      </c>
      <c r="R212" s="6">
        <v>0.26155208333333324</v>
      </c>
      <c r="S212" s="6">
        <v>0.27491141127433866</v>
      </c>
    </row>
    <row r="213" spans="1:19">
      <c r="A213" t="s">
        <v>551</v>
      </c>
      <c r="B213" t="s">
        <v>64</v>
      </c>
      <c r="C213" t="s">
        <v>247</v>
      </c>
      <c r="D213" t="s">
        <v>8</v>
      </c>
      <c r="E213" t="s">
        <v>440</v>
      </c>
      <c r="F213" s="6">
        <f t="shared" si="7"/>
        <v>0.31768750000000001</v>
      </c>
      <c r="G213" s="6">
        <f t="shared" si="8"/>
        <v>0.27624999999999994</v>
      </c>
      <c r="H213" s="6">
        <v>0.29696874999999995</v>
      </c>
      <c r="I213" s="6">
        <v>0.34265625</v>
      </c>
      <c r="J213" s="6">
        <v>0.32034375000000009</v>
      </c>
      <c r="K213" s="6">
        <v>0.31556249999999986</v>
      </c>
      <c r="L213" s="6">
        <v>0.3070624999999999</v>
      </c>
      <c r="M213" s="6">
        <v>0.30281250000000021</v>
      </c>
      <c r="N213" s="6">
        <v>0.29395833333333343</v>
      </c>
      <c r="O213" s="6">
        <v>0.28510416666666666</v>
      </c>
      <c r="P213" s="6">
        <v>0.27624999999999994</v>
      </c>
      <c r="Q213" s="6">
        <v>0.26739583333333317</v>
      </c>
      <c r="R213" s="6">
        <v>0.25854166666666639</v>
      </c>
      <c r="S213" s="6">
        <v>0.28748613519512267</v>
      </c>
    </row>
    <row r="214" spans="1:19">
      <c r="A214" t="s">
        <v>551</v>
      </c>
      <c r="B214" t="s">
        <v>64</v>
      </c>
      <c r="C214" t="s">
        <v>248</v>
      </c>
      <c r="D214" t="s">
        <v>8</v>
      </c>
      <c r="E214" t="s">
        <v>440</v>
      </c>
      <c r="F214" s="6">
        <f t="shared" si="7"/>
        <v>0.32916249999999991</v>
      </c>
      <c r="G214" s="6">
        <f t="shared" si="8"/>
        <v>0.28474999999999989</v>
      </c>
      <c r="H214" s="6">
        <v>0.30695624999999993</v>
      </c>
      <c r="I214" s="6">
        <v>0.35593750000000002</v>
      </c>
      <c r="J214" s="6">
        <v>0.33574999999999994</v>
      </c>
      <c r="K214" s="6">
        <v>0.325125</v>
      </c>
      <c r="L214" s="6">
        <v>0.325125</v>
      </c>
      <c r="M214" s="6">
        <v>0.30387499999999984</v>
      </c>
      <c r="N214" s="6">
        <v>0.29749999999999988</v>
      </c>
      <c r="O214" s="6">
        <v>0.29112499999999991</v>
      </c>
      <c r="P214" s="6">
        <v>0.28474999999999989</v>
      </c>
      <c r="Q214" s="6">
        <v>0.27837499999999993</v>
      </c>
      <c r="R214" s="6">
        <v>0.27199999999999996</v>
      </c>
      <c r="S214" s="6">
        <v>0.32405477472541011</v>
      </c>
    </row>
    <row r="215" spans="1:19">
      <c r="A215" t="s">
        <v>551</v>
      </c>
      <c r="B215" t="s">
        <v>64</v>
      </c>
      <c r="C215" t="s">
        <v>249</v>
      </c>
      <c r="D215" t="s">
        <v>7</v>
      </c>
      <c r="E215" t="s">
        <v>441</v>
      </c>
      <c r="F215" s="6">
        <f t="shared" si="7"/>
        <v>0.23853125</v>
      </c>
      <c r="G215" s="6">
        <f t="shared" si="8"/>
        <v>0.15565625</v>
      </c>
      <c r="H215" s="6">
        <v>0.24551080052169466</v>
      </c>
      <c r="I215" s="6">
        <v>0.28209374999999998</v>
      </c>
      <c r="J215" s="6">
        <v>0.24915624999999997</v>
      </c>
      <c r="K215" s="6">
        <v>0.23215625000000009</v>
      </c>
      <c r="L215" s="6">
        <v>0.22046874999999991</v>
      </c>
      <c r="M215" s="6">
        <v>0.20878125000000006</v>
      </c>
      <c r="N215" s="6">
        <v>0.1910729166666667</v>
      </c>
      <c r="O215" s="6">
        <v>0.17336458333333335</v>
      </c>
      <c r="P215" s="6">
        <v>0.15565624999999997</v>
      </c>
      <c r="Q215" s="6">
        <v>0.13794791666666661</v>
      </c>
      <c r="R215" s="6">
        <v>0.12023958333333325</v>
      </c>
      <c r="S215" s="6">
        <v>0.23941679595992418</v>
      </c>
    </row>
    <row r="216" spans="1:19">
      <c r="A216" t="s">
        <v>551</v>
      </c>
      <c r="B216" t="s">
        <v>64</v>
      </c>
      <c r="C216" t="s">
        <v>250</v>
      </c>
      <c r="D216" t="s">
        <v>7</v>
      </c>
      <c r="E216" t="s">
        <v>441</v>
      </c>
      <c r="F216" s="6">
        <f t="shared" si="7"/>
        <v>0.23938124999999996</v>
      </c>
      <c r="G216" s="6">
        <f t="shared" si="8"/>
        <v>0.18646874999999999</v>
      </c>
      <c r="H216" s="6">
        <v>0.23844967986292723</v>
      </c>
      <c r="I216" s="6">
        <v>0.27412500000000001</v>
      </c>
      <c r="J216" s="6">
        <v>0.24650000000000002</v>
      </c>
      <c r="K216" s="6">
        <v>0.23321875000000003</v>
      </c>
      <c r="L216" s="6">
        <v>0.22153124999999993</v>
      </c>
      <c r="M216" s="6">
        <v>0.22153124999999993</v>
      </c>
      <c r="N216" s="6">
        <v>0.20984374999999994</v>
      </c>
      <c r="O216" s="6">
        <v>0.19815624999999995</v>
      </c>
      <c r="P216" s="6">
        <v>0.18646874999999999</v>
      </c>
      <c r="Q216" s="6">
        <v>0.17478125</v>
      </c>
      <c r="R216" s="6">
        <v>0.16309375000000001</v>
      </c>
      <c r="S216" s="6">
        <v>0.28708097182923975</v>
      </c>
    </row>
    <row r="217" spans="1:19">
      <c r="A217" t="s">
        <v>551</v>
      </c>
      <c r="B217" t="s">
        <v>64</v>
      </c>
      <c r="C217" t="s">
        <v>251</v>
      </c>
      <c r="D217" t="s">
        <v>7</v>
      </c>
      <c r="E217" t="s">
        <v>441</v>
      </c>
      <c r="F217" s="6">
        <f t="shared" si="7"/>
        <v>0.19443749999999999</v>
      </c>
      <c r="G217" s="6">
        <f t="shared" si="8"/>
        <v>0.1434375</v>
      </c>
      <c r="H217" s="6">
        <v>0.22500000000000001</v>
      </c>
      <c r="I217" s="6">
        <v>0.23109374999999999</v>
      </c>
      <c r="J217" s="6">
        <v>0.20453124999999994</v>
      </c>
      <c r="K217" s="6">
        <v>0.18912500000000002</v>
      </c>
      <c r="L217" s="6">
        <v>0.17637499999999998</v>
      </c>
      <c r="M217" s="6">
        <v>0.17106250000000009</v>
      </c>
      <c r="N217" s="6">
        <v>0.16185416666666672</v>
      </c>
      <c r="O217" s="6">
        <v>0.15264583333333334</v>
      </c>
      <c r="P217" s="6">
        <v>0.1434375</v>
      </c>
      <c r="Q217" s="6">
        <v>0.13422916666666662</v>
      </c>
      <c r="R217" s="6">
        <v>0.12502083333333325</v>
      </c>
      <c r="S217" s="6">
        <v>0.22302434136469604</v>
      </c>
    </row>
    <row r="218" spans="1:19">
      <c r="A218" t="s">
        <v>551</v>
      </c>
      <c r="B218" t="s">
        <v>64</v>
      </c>
      <c r="C218" t="s">
        <v>252</v>
      </c>
      <c r="D218" t="s">
        <v>7</v>
      </c>
      <c r="E218" t="s">
        <v>441</v>
      </c>
      <c r="F218" s="6">
        <f t="shared" si="7"/>
        <v>0.22365625000000003</v>
      </c>
      <c r="G218" s="6">
        <f t="shared" si="8"/>
        <v>0.20346874999999986</v>
      </c>
      <c r="H218" s="6">
        <v>0.22500000000000001</v>
      </c>
      <c r="I218" s="6">
        <v>0.23321874999999997</v>
      </c>
      <c r="J218" s="6">
        <v>0.22684375000000001</v>
      </c>
      <c r="K218" s="6">
        <v>0.22365624999999995</v>
      </c>
      <c r="L218" s="6">
        <v>0.21728125000000004</v>
      </c>
      <c r="M218" s="6">
        <v>0.21728125000000004</v>
      </c>
      <c r="N218" s="6">
        <v>0.21267708333333332</v>
      </c>
      <c r="O218" s="6">
        <v>0.20807291666666661</v>
      </c>
      <c r="P218" s="6">
        <v>0.20346874999999989</v>
      </c>
      <c r="Q218" s="6">
        <v>0.19886458333333318</v>
      </c>
      <c r="R218" s="6">
        <v>0.19426041666666646</v>
      </c>
      <c r="S218" s="6">
        <v>0.22705637568064974</v>
      </c>
    </row>
    <row r="219" spans="1:19">
      <c r="A219" t="s">
        <v>551</v>
      </c>
      <c r="B219" t="s">
        <v>64</v>
      </c>
      <c r="C219" t="s">
        <v>253</v>
      </c>
      <c r="D219" t="s">
        <v>7</v>
      </c>
      <c r="E219" t="s">
        <v>441</v>
      </c>
      <c r="F219" s="6">
        <f t="shared" si="7"/>
        <v>0.20453125</v>
      </c>
      <c r="G219" s="6">
        <f t="shared" si="8"/>
        <v>0.17159375000000002</v>
      </c>
      <c r="H219" s="6">
        <v>0.22500000000000001</v>
      </c>
      <c r="I219" s="6">
        <v>0.22631249999999997</v>
      </c>
      <c r="J219" s="6">
        <v>0.21037500000000001</v>
      </c>
      <c r="K219" s="6">
        <v>0.19921875000000006</v>
      </c>
      <c r="L219" s="6">
        <v>0.19496874999999991</v>
      </c>
      <c r="M219" s="6">
        <v>0.19178124999999993</v>
      </c>
      <c r="N219" s="6">
        <v>0.18505208333333328</v>
      </c>
      <c r="O219" s="6">
        <v>0.17832291666666664</v>
      </c>
      <c r="P219" s="6">
        <v>0.17159375000000002</v>
      </c>
      <c r="Q219" s="6">
        <v>0.16486458333333337</v>
      </c>
      <c r="R219" s="6">
        <v>0.15813541666666672</v>
      </c>
      <c r="S219" s="6">
        <v>0.19239563368924317</v>
      </c>
    </row>
    <row r="220" spans="1:19">
      <c r="A220" t="s">
        <v>551</v>
      </c>
      <c r="B220" t="s">
        <v>64</v>
      </c>
      <c r="C220" t="s">
        <v>254</v>
      </c>
      <c r="D220" t="s">
        <v>6</v>
      </c>
      <c r="E220" t="s">
        <v>442</v>
      </c>
      <c r="F220" s="6">
        <f t="shared" si="7"/>
        <v>0.16628124999999999</v>
      </c>
      <c r="G220" s="6">
        <f t="shared" si="8"/>
        <v>0.11421874999999997</v>
      </c>
      <c r="H220" s="6">
        <v>0.22500000000000001</v>
      </c>
      <c r="I220" s="6">
        <v>0.20984374999999997</v>
      </c>
      <c r="J220" s="6">
        <v>0.16840624999999998</v>
      </c>
      <c r="K220" s="6">
        <v>0.16043750000000007</v>
      </c>
      <c r="L220" s="6">
        <v>0.15618749999999998</v>
      </c>
      <c r="M220" s="6">
        <v>0.13653124999999997</v>
      </c>
      <c r="N220" s="6">
        <v>0.12909374999999995</v>
      </c>
      <c r="O220" s="6">
        <v>0.12165624999999995</v>
      </c>
      <c r="P220" s="6">
        <v>0.11421874999999997</v>
      </c>
      <c r="Q220" s="6">
        <v>0.10678124999999997</v>
      </c>
      <c r="R220" s="6">
        <v>9.9343749999999967E-2</v>
      </c>
      <c r="S220" s="6">
        <v>0.10813469319464504</v>
      </c>
    </row>
    <row r="221" spans="1:19">
      <c r="A221" t="s">
        <v>551</v>
      </c>
      <c r="B221" t="s">
        <v>64</v>
      </c>
      <c r="C221" t="s">
        <v>255</v>
      </c>
      <c r="D221" t="s">
        <v>6</v>
      </c>
      <c r="E221" t="s">
        <v>442</v>
      </c>
      <c r="F221" s="6">
        <f t="shared" si="7"/>
        <v>0.16628125000000002</v>
      </c>
      <c r="G221" s="6">
        <f t="shared" si="8"/>
        <v>0.10571874999999994</v>
      </c>
      <c r="H221" s="6">
        <v>0.22499999999999998</v>
      </c>
      <c r="I221" s="6">
        <v>0.21887499999999996</v>
      </c>
      <c r="J221" s="6">
        <v>0.17531250000000004</v>
      </c>
      <c r="K221" s="6">
        <v>0.15406250000000005</v>
      </c>
      <c r="L221" s="6">
        <v>0.14662499999999995</v>
      </c>
      <c r="M221" s="6">
        <v>0.13653124999999997</v>
      </c>
      <c r="N221" s="6">
        <v>0.12626041666666662</v>
      </c>
      <c r="O221" s="6">
        <v>0.11598958333333328</v>
      </c>
      <c r="P221" s="6">
        <v>0.10571874999999996</v>
      </c>
      <c r="Q221" s="6">
        <v>9.5447916666666618E-2</v>
      </c>
      <c r="R221" s="6">
        <v>8.5177083333333278E-2</v>
      </c>
      <c r="S221" s="6">
        <v>0.10813469319464504</v>
      </c>
    </row>
    <row r="222" spans="1:19">
      <c r="A222" t="s">
        <v>551</v>
      </c>
      <c r="B222" t="s">
        <v>64</v>
      </c>
      <c r="C222" t="s">
        <v>256</v>
      </c>
      <c r="D222" t="s">
        <v>6</v>
      </c>
      <c r="E222" t="s">
        <v>442</v>
      </c>
      <c r="F222" s="6">
        <f t="shared" si="7"/>
        <v>0.23746875000000003</v>
      </c>
      <c r="G222" s="6">
        <f t="shared" si="8"/>
        <v>0.17584374999999994</v>
      </c>
      <c r="H222" s="6">
        <v>0.23793643602502401</v>
      </c>
      <c r="I222" s="6">
        <v>0.26881249999999995</v>
      </c>
      <c r="J222" s="6">
        <v>0.24437500000000001</v>
      </c>
      <c r="K222" s="6">
        <v>0.23587499999999983</v>
      </c>
      <c r="L222" s="6">
        <v>0.22631250000000011</v>
      </c>
      <c r="M222" s="6">
        <v>0.21196875000000018</v>
      </c>
      <c r="N222" s="6">
        <v>0.19992708333333342</v>
      </c>
      <c r="O222" s="6">
        <v>0.18788541666666667</v>
      </c>
      <c r="P222" s="6">
        <v>0.17584374999999994</v>
      </c>
      <c r="Q222" s="6">
        <v>0.16380208333333318</v>
      </c>
      <c r="R222" s="6">
        <v>0.15176041666666643</v>
      </c>
      <c r="S222" s="6">
        <v>0.18541390967713448</v>
      </c>
    </row>
    <row r="223" spans="1:19">
      <c r="A223" t="s">
        <v>551</v>
      </c>
      <c r="B223" t="s">
        <v>64</v>
      </c>
      <c r="C223" t="s">
        <v>257</v>
      </c>
      <c r="D223" t="s">
        <v>6</v>
      </c>
      <c r="E223" t="s">
        <v>442</v>
      </c>
      <c r="F223" s="6">
        <f t="shared" si="7"/>
        <v>0.24225000000000002</v>
      </c>
      <c r="G223" s="6">
        <f t="shared" si="8"/>
        <v>0.19018749999999998</v>
      </c>
      <c r="H223" s="6">
        <v>0.23535322955786961</v>
      </c>
      <c r="I223" s="6">
        <v>0.27040624999999996</v>
      </c>
      <c r="J223" s="6">
        <v>0.25021875000000005</v>
      </c>
      <c r="K223" s="6">
        <v>0.23959374999999988</v>
      </c>
      <c r="L223" s="6">
        <v>0.23428124999999994</v>
      </c>
      <c r="M223" s="6">
        <v>0.21675000000000022</v>
      </c>
      <c r="N223" s="6">
        <v>0.20789583333333347</v>
      </c>
      <c r="O223" s="6">
        <v>0.19904166666666673</v>
      </c>
      <c r="P223" s="6">
        <v>0.19018750000000001</v>
      </c>
      <c r="Q223" s="6">
        <v>0.18133333333333326</v>
      </c>
      <c r="R223" s="6">
        <v>0.17247916666666652</v>
      </c>
      <c r="S223" s="6">
        <v>0.23518476772837701</v>
      </c>
    </row>
    <row r="224" spans="1:19">
      <c r="A224" t="s">
        <v>551</v>
      </c>
      <c r="B224" t="s">
        <v>64</v>
      </c>
      <c r="C224" t="s">
        <v>258</v>
      </c>
      <c r="D224" t="s">
        <v>6</v>
      </c>
      <c r="E224" t="s">
        <v>442</v>
      </c>
      <c r="F224" s="6">
        <f t="shared" si="7"/>
        <v>0.20453124999999997</v>
      </c>
      <c r="G224" s="6">
        <f t="shared" si="8"/>
        <v>0.15671875000000005</v>
      </c>
      <c r="H224" s="6">
        <v>0.22500000000000003</v>
      </c>
      <c r="I224" s="6">
        <v>0.23746875000000003</v>
      </c>
      <c r="J224" s="6">
        <v>0.21515624999999994</v>
      </c>
      <c r="K224" s="6">
        <v>0.20240624999999998</v>
      </c>
      <c r="L224" s="6">
        <v>0.19071875000000005</v>
      </c>
      <c r="M224" s="6">
        <v>0.1769062499999999</v>
      </c>
      <c r="N224" s="6">
        <v>0.17017708333333328</v>
      </c>
      <c r="O224" s="6">
        <v>0.16344791666666666</v>
      </c>
      <c r="P224" s="6">
        <v>0.15671875000000005</v>
      </c>
      <c r="Q224" s="6">
        <v>0.14998958333333343</v>
      </c>
      <c r="R224" s="6">
        <v>0.14326041666666681</v>
      </c>
      <c r="S224" s="6">
        <v>0.16921324267589466</v>
      </c>
    </row>
    <row r="225" spans="1:19">
      <c r="A225" t="s">
        <v>551</v>
      </c>
      <c r="B225" t="s">
        <v>64</v>
      </c>
      <c r="C225" t="s">
        <v>259</v>
      </c>
      <c r="D225" t="s">
        <v>6</v>
      </c>
      <c r="E225" t="s">
        <v>442</v>
      </c>
      <c r="F225" s="6">
        <f t="shared" si="7"/>
        <v>0.17116875000000004</v>
      </c>
      <c r="G225" s="6">
        <f t="shared" si="8"/>
        <v>0.15459375</v>
      </c>
      <c r="H225" s="6" t="s">
        <v>532</v>
      </c>
      <c r="I225" s="6">
        <v>0.17796875000000001</v>
      </c>
      <c r="J225" s="6">
        <v>0.17584374999999999</v>
      </c>
      <c r="K225" s="6">
        <v>0.16734375000000001</v>
      </c>
      <c r="L225" s="6">
        <v>0.1673437500000001</v>
      </c>
      <c r="M225" s="6">
        <v>0.1673437500000001</v>
      </c>
      <c r="N225" s="6">
        <v>0.16309375000000007</v>
      </c>
      <c r="O225" s="6">
        <v>0.15884375000000003</v>
      </c>
      <c r="P225" s="6">
        <v>0.15459375</v>
      </c>
      <c r="Q225" s="6">
        <v>0.15034374999999997</v>
      </c>
      <c r="R225" s="6">
        <v>0.14609374999999994</v>
      </c>
      <c r="S225" s="6">
        <v>0.1264479632503353</v>
      </c>
    </row>
    <row r="226" spans="1:19">
      <c r="A226" t="s">
        <v>551</v>
      </c>
      <c r="B226" t="s">
        <v>64</v>
      </c>
      <c r="C226" t="s">
        <v>260</v>
      </c>
      <c r="D226" t="s">
        <v>6</v>
      </c>
      <c r="E226" t="s">
        <v>442</v>
      </c>
      <c r="F226" s="6">
        <f t="shared" si="7"/>
        <v>0.19124999999999998</v>
      </c>
      <c r="G226" s="6">
        <f t="shared" si="8"/>
        <v>0.14343750000000005</v>
      </c>
      <c r="H226" s="6">
        <v>0.22500000000000001</v>
      </c>
      <c r="I226" s="6">
        <v>0.21515624999999999</v>
      </c>
      <c r="J226" s="6">
        <v>0.19390625</v>
      </c>
      <c r="K226" s="6">
        <v>0.18699999999999997</v>
      </c>
      <c r="L226" s="6">
        <v>0.18593749999999998</v>
      </c>
      <c r="M226" s="6">
        <v>0.17424999999999996</v>
      </c>
      <c r="N226" s="6">
        <v>0.16397916666666665</v>
      </c>
      <c r="O226" s="6">
        <v>0.15370833333333334</v>
      </c>
      <c r="P226" s="6">
        <v>0.14343750000000005</v>
      </c>
      <c r="Q226" s="6">
        <v>0.13316666666666674</v>
      </c>
      <c r="R226" s="6">
        <v>0.12289583333333344</v>
      </c>
      <c r="S226" s="6">
        <v>0.15249145523407431</v>
      </c>
    </row>
    <row r="227" spans="1:19">
      <c r="A227" t="s">
        <v>551</v>
      </c>
      <c r="B227" t="s">
        <v>64</v>
      </c>
      <c r="C227" t="s">
        <v>261</v>
      </c>
      <c r="D227" t="s">
        <v>6</v>
      </c>
      <c r="E227" t="s">
        <v>442</v>
      </c>
      <c r="F227" s="6">
        <f t="shared" si="7"/>
        <v>0.17775625</v>
      </c>
      <c r="G227" s="6">
        <f t="shared" si="8"/>
        <v>0.12378125</v>
      </c>
      <c r="H227" s="6">
        <v>0.22500000000000001</v>
      </c>
      <c r="I227" s="6">
        <v>0.20824999999999999</v>
      </c>
      <c r="J227" s="6">
        <v>0.17956249999999996</v>
      </c>
      <c r="K227" s="6">
        <v>0.17000000000000007</v>
      </c>
      <c r="L227" s="6">
        <v>0.17000000000000007</v>
      </c>
      <c r="M227" s="6">
        <v>0.16096875000000002</v>
      </c>
      <c r="N227" s="6">
        <v>0.14857291666666667</v>
      </c>
      <c r="O227" s="6">
        <v>0.13617708333333334</v>
      </c>
      <c r="P227" s="6">
        <v>0.12378125</v>
      </c>
      <c r="Q227" s="6">
        <v>0.11138541666666665</v>
      </c>
      <c r="R227" s="6">
        <v>9.8989583333333311E-2</v>
      </c>
      <c r="S227" s="6">
        <v>0.14901823415775436</v>
      </c>
    </row>
    <row r="228" spans="1:19">
      <c r="A228" t="s">
        <v>551</v>
      </c>
      <c r="B228" t="s">
        <v>64</v>
      </c>
      <c r="C228" t="s">
        <v>270</v>
      </c>
      <c r="D228" t="s">
        <v>5</v>
      </c>
      <c r="E228" t="s">
        <v>447</v>
      </c>
      <c r="F228" s="6">
        <f t="shared" si="7"/>
        <v>0.28315624999999994</v>
      </c>
      <c r="G228" s="6">
        <f t="shared" si="8"/>
        <v>0.22949999999999998</v>
      </c>
      <c r="H228" s="6">
        <v>0.26006674208144787</v>
      </c>
      <c r="I228" s="6">
        <v>0.30174999999999996</v>
      </c>
      <c r="J228" s="6">
        <v>0.28368750000000004</v>
      </c>
      <c r="K228" s="6">
        <v>0.28368750000000004</v>
      </c>
      <c r="L228" s="6">
        <v>0.27571874999999985</v>
      </c>
      <c r="M228" s="6">
        <v>0.27093749999999994</v>
      </c>
      <c r="N228" s="6">
        <v>0.25712499999999994</v>
      </c>
      <c r="O228" s="6">
        <v>0.24331249999999996</v>
      </c>
      <c r="P228" s="6">
        <v>0.22950000000000001</v>
      </c>
      <c r="Q228" s="6">
        <v>0.21568750000000003</v>
      </c>
      <c r="R228" s="6">
        <v>0.20187500000000005</v>
      </c>
      <c r="S228" s="6">
        <v>0.19581483678618278</v>
      </c>
    </row>
    <row r="229" spans="1:19">
      <c r="A229" t="s">
        <v>551</v>
      </c>
      <c r="B229" t="s">
        <v>64</v>
      </c>
      <c r="C229" t="s">
        <v>271</v>
      </c>
      <c r="D229" t="s">
        <v>5</v>
      </c>
      <c r="E229" t="s">
        <v>447</v>
      </c>
      <c r="F229" s="6">
        <f t="shared" si="7"/>
        <v>0.26403125</v>
      </c>
      <c r="G229" s="6">
        <f t="shared" si="8"/>
        <v>0.20984375000000011</v>
      </c>
      <c r="H229" s="6">
        <v>0.24713515312636491</v>
      </c>
      <c r="I229" s="6">
        <v>0.28740624999999997</v>
      </c>
      <c r="J229" s="6">
        <v>0.27146874999999998</v>
      </c>
      <c r="K229" s="6">
        <v>0.26190625000000012</v>
      </c>
      <c r="L229" s="6">
        <v>0.25446875000000008</v>
      </c>
      <c r="M229" s="6">
        <v>0.24490624999999971</v>
      </c>
      <c r="N229" s="6">
        <v>0.23321874999999984</v>
      </c>
      <c r="O229" s="6">
        <v>0.22153124999999996</v>
      </c>
      <c r="P229" s="6">
        <v>0.20984375000000011</v>
      </c>
      <c r="Q229" s="6">
        <v>0.19815625000000023</v>
      </c>
      <c r="R229" s="6">
        <v>0.18646875000000035</v>
      </c>
      <c r="S229" s="6">
        <v>0.19581483678618278</v>
      </c>
    </row>
    <row r="230" spans="1:19">
      <c r="A230" t="s">
        <v>551</v>
      </c>
      <c r="B230" t="s">
        <v>64</v>
      </c>
      <c r="C230" t="s">
        <v>272</v>
      </c>
      <c r="D230" t="s">
        <v>5</v>
      </c>
      <c r="E230" t="s">
        <v>447</v>
      </c>
      <c r="F230" s="6">
        <f t="shared" si="7"/>
        <v>0.16946875</v>
      </c>
      <c r="G230" s="6">
        <f t="shared" si="8"/>
        <v>0.11846874999999997</v>
      </c>
      <c r="H230" s="6">
        <v>0.22500000000000001</v>
      </c>
      <c r="I230" s="6">
        <v>0.20771875000000001</v>
      </c>
      <c r="J230" s="6">
        <v>0.17584374999999997</v>
      </c>
      <c r="K230" s="6">
        <v>0.16309375000000001</v>
      </c>
      <c r="L230" s="6">
        <v>0.16309375000000004</v>
      </c>
      <c r="M230" s="6">
        <v>0.13759375000000007</v>
      </c>
      <c r="N230" s="6">
        <v>0.13121875000000005</v>
      </c>
      <c r="O230" s="6">
        <v>0.12484375000000002</v>
      </c>
      <c r="P230" s="6">
        <v>0.11846874999999997</v>
      </c>
      <c r="Q230" s="6">
        <v>0.11209374999999994</v>
      </c>
      <c r="R230" s="6">
        <v>0.1057187499999999</v>
      </c>
      <c r="S230" s="6">
        <v>0.158</v>
      </c>
    </row>
    <row r="231" spans="1:19">
      <c r="A231" t="s">
        <v>551</v>
      </c>
      <c r="B231" t="s">
        <v>64</v>
      </c>
      <c r="C231" t="s">
        <v>273</v>
      </c>
      <c r="D231" t="s">
        <v>5</v>
      </c>
      <c r="E231" t="s">
        <v>447</v>
      </c>
      <c r="F231" s="6">
        <f t="shared" si="7"/>
        <v>0.16415624999999998</v>
      </c>
      <c r="G231" s="6">
        <f t="shared" si="8"/>
        <v>0.10996875000000002</v>
      </c>
      <c r="H231" s="6" t="s">
        <v>532</v>
      </c>
      <c r="I231" s="6">
        <v>0.19284374999999998</v>
      </c>
      <c r="J231" s="6">
        <v>0.17053125000000002</v>
      </c>
      <c r="K231" s="6">
        <v>0.15778124999999998</v>
      </c>
      <c r="L231" s="6">
        <v>0.15246874999999996</v>
      </c>
      <c r="M231" s="6">
        <v>0.14715624999999996</v>
      </c>
      <c r="N231" s="6">
        <v>0.13476041666666666</v>
      </c>
      <c r="O231" s="6">
        <v>0.12236458333333335</v>
      </c>
      <c r="P231" s="6">
        <v>0.10996875000000002</v>
      </c>
      <c r="Q231" s="6">
        <v>9.7572916666666704E-2</v>
      </c>
      <c r="R231" s="6">
        <v>8.5177083333333389E-2</v>
      </c>
      <c r="S231" s="6">
        <v>0.15809296188126837</v>
      </c>
    </row>
    <row r="232" spans="1:19">
      <c r="A232" t="s">
        <v>551</v>
      </c>
      <c r="B232" t="s">
        <v>64</v>
      </c>
      <c r="C232" t="s">
        <v>445</v>
      </c>
      <c r="D232" t="s">
        <v>4</v>
      </c>
      <c r="E232" t="s">
        <v>444</v>
      </c>
      <c r="F232" s="6">
        <f t="shared" si="7"/>
        <v>0.17690624999999999</v>
      </c>
      <c r="G232" s="6">
        <f t="shared" si="8"/>
        <v>0.10146874999999995</v>
      </c>
      <c r="H232" s="6">
        <v>0.22500000000000001</v>
      </c>
      <c r="I232" s="6">
        <v>0.21781249999999996</v>
      </c>
      <c r="J232" s="6">
        <v>0.187</v>
      </c>
      <c r="K232" s="6">
        <v>0.17053125000000002</v>
      </c>
      <c r="L232" s="6">
        <v>0.15990625000000003</v>
      </c>
      <c r="M232" s="6">
        <v>0.14928124999999998</v>
      </c>
      <c r="N232" s="6">
        <v>0.13334374999999998</v>
      </c>
      <c r="O232" s="6">
        <v>0.11740624999999998</v>
      </c>
      <c r="P232" s="6">
        <v>0.10146874999999995</v>
      </c>
      <c r="Q232" s="6">
        <v>8.5531249999999948E-2</v>
      </c>
      <c r="R232" s="6">
        <v>6.959374999999994E-2</v>
      </c>
      <c r="S232" s="6">
        <v>0.15278694365853773</v>
      </c>
    </row>
    <row r="233" spans="1:19">
      <c r="A233" t="s">
        <v>551</v>
      </c>
      <c r="B233" t="s">
        <v>64</v>
      </c>
      <c r="C233" t="s">
        <v>446</v>
      </c>
      <c r="D233" t="s">
        <v>4</v>
      </c>
      <c r="E233" t="s">
        <v>444</v>
      </c>
      <c r="F233" s="6">
        <f t="shared" si="7"/>
        <v>0.16309374999999998</v>
      </c>
      <c r="G233" s="6">
        <f t="shared" si="8"/>
        <v>6.9593749999999982E-2</v>
      </c>
      <c r="H233" s="6">
        <v>0.25294182728736503</v>
      </c>
      <c r="I233" s="6">
        <v>0.26509375000000002</v>
      </c>
      <c r="J233" s="6">
        <v>0.16521875000000003</v>
      </c>
      <c r="K233" s="6">
        <v>0.13546874999999992</v>
      </c>
      <c r="L233" s="6">
        <v>0.12696874999999999</v>
      </c>
      <c r="M233" s="6">
        <v>0.12271875000000007</v>
      </c>
      <c r="N233" s="6">
        <v>0.1050104166666667</v>
      </c>
      <c r="O233" s="6">
        <v>8.7302083333333336E-2</v>
      </c>
      <c r="P233" s="6">
        <v>6.9593749999999982E-2</v>
      </c>
      <c r="Q233" s="6">
        <v>5.1885416666666614E-2</v>
      </c>
      <c r="R233" s="6">
        <v>3.4177083333333247E-2</v>
      </c>
      <c r="S233" s="6">
        <v>0.15278694365853773</v>
      </c>
    </row>
    <row r="234" spans="1:19">
      <c r="A234" t="s">
        <v>551</v>
      </c>
      <c r="B234" t="s">
        <v>64</v>
      </c>
      <c r="C234" t="s">
        <v>143</v>
      </c>
      <c r="D234" t="s">
        <v>3</v>
      </c>
      <c r="E234" t="s">
        <v>418</v>
      </c>
      <c r="F234" s="6">
        <f t="shared" si="7"/>
        <v>0.26296874999999992</v>
      </c>
      <c r="G234" s="6">
        <f t="shared" si="8"/>
        <v>0.16096875000000005</v>
      </c>
      <c r="H234" s="6">
        <v>0.26176084790146981</v>
      </c>
      <c r="I234" s="6">
        <v>0.33628124999999998</v>
      </c>
      <c r="J234" s="6">
        <v>0.27465625000000005</v>
      </c>
      <c r="K234" s="6">
        <v>0.24331250000000004</v>
      </c>
      <c r="L234" s="6">
        <v>0.23799999999999988</v>
      </c>
      <c r="M234" s="6">
        <v>0.22259374999999981</v>
      </c>
      <c r="N234" s="6">
        <v>0.20205208333333322</v>
      </c>
      <c r="O234" s="6">
        <v>0.18151041666666662</v>
      </c>
      <c r="P234" s="6">
        <v>0.16096875000000005</v>
      </c>
      <c r="Q234" s="6">
        <v>0.14042708333333345</v>
      </c>
      <c r="R234" s="6">
        <v>0.11988541666666687</v>
      </c>
      <c r="S234" s="6">
        <v>0.23064118283581214</v>
      </c>
    </row>
    <row r="235" spans="1:19">
      <c r="A235" t="s">
        <v>551</v>
      </c>
      <c r="B235" t="s">
        <v>64</v>
      </c>
      <c r="C235" t="s">
        <v>144</v>
      </c>
      <c r="D235" t="s">
        <v>3</v>
      </c>
      <c r="E235" t="s">
        <v>418</v>
      </c>
      <c r="F235" s="6">
        <f t="shared" si="7"/>
        <v>0.28953125000000002</v>
      </c>
      <c r="G235" s="6">
        <f t="shared" si="8"/>
        <v>0.13971875</v>
      </c>
      <c r="H235" s="6">
        <v>0.28555767530370579</v>
      </c>
      <c r="I235" s="6">
        <v>0.36815624999999996</v>
      </c>
      <c r="J235" s="6">
        <v>0.31396874999999996</v>
      </c>
      <c r="K235" s="6">
        <v>0.28050000000000019</v>
      </c>
      <c r="L235" s="6">
        <v>0.24649999999999964</v>
      </c>
      <c r="M235" s="6">
        <v>0.23853125000000019</v>
      </c>
      <c r="N235" s="6">
        <v>0.20559375000000013</v>
      </c>
      <c r="O235" s="6">
        <v>0.17265625000000007</v>
      </c>
      <c r="P235" s="6">
        <v>0.13971875</v>
      </c>
      <c r="Q235" s="6">
        <v>0.10678124999999994</v>
      </c>
      <c r="R235" s="6">
        <v>7.3843749999999875E-2</v>
      </c>
      <c r="S235" s="6">
        <v>0.18807662020398969</v>
      </c>
    </row>
    <row r="236" spans="1:19">
      <c r="A236" t="s">
        <v>551</v>
      </c>
      <c r="B236" t="s">
        <v>64</v>
      </c>
      <c r="C236" t="s">
        <v>145</v>
      </c>
      <c r="D236" t="s">
        <v>3</v>
      </c>
      <c r="E236" t="s">
        <v>418</v>
      </c>
      <c r="F236" s="6">
        <f t="shared" si="7"/>
        <v>0.25234374999999998</v>
      </c>
      <c r="G236" s="6">
        <f t="shared" si="8"/>
        <v>0.13440624999999995</v>
      </c>
      <c r="H236" s="6">
        <v>0.26110637929997593</v>
      </c>
      <c r="I236" s="6">
        <v>0.32140625</v>
      </c>
      <c r="J236" s="6">
        <v>0.26828125000000003</v>
      </c>
      <c r="K236" s="6">
        <v>0.24384375000000008</v>
      </c>
      <c r="L236" s="6">
        <v>0.22046874999999982</v>
      </c>
      <c r="M236" s="6">
        <v>0.20771875000000006</v>
      </c>
      <c r="N236" s="6">
        <v>0.18328125000000003</v>
      </c>
      <c r="O236" s="6">
        <v>0.15884375000000001</v>
      </c>
      <c r="P236" s="6">
        <v>0.13440624999999995</v>
      </c>
      <c r="Q236" s="6">
        <v>0.10996874999999991</v>
      </c>
      <c r="R236" s="6">
        <v>8.5531249999999864E-2</v>
      </c>
      <c r="S236" s="6">
        <v>0.19778116671978127</v>
      </c>
    </row>
    <row r="237" spans="1:19">
      <c r="A237" t="s">
        <v>551</v>
      </c>
      <c r="B237" t="s">
        <v>64</v>
      </c>
      <c r="C237" t="s">
        <v>146</v>
      </c>
      <c r="D237" t="s">
        <v>3</v>
      </c>
      <c r="E237" t="s">
        <v>418</v>
      </c>
      <c r="F237" s="6">
        <f t="shared" si="7"/>
        <v>0.24278125</v>
      </c>
      <c r="G237" s="6">
        <f t="shared" si="8"/>
        <v>0.14928124999999998</v>
      </c>
      <c r="H237" s="6">
        <v>0.25593342473105957</v>
      </c>
      <c r="I237" s="6">
        <v>0.31184375000000003</v>
      </c>
      <c r="J237" s="6">
        <v>0.24809374999999995</v>
      </c>
      <c r="K237" s="6">
        <v>0.22737499999999991</v>
      </c>
      <c r="L237" s="6">
        <v>0.2156875000000002</v>
      </c>
      <c r="M237" s="6">
        <v>0.21090624999999993</v>
      </c>
      <c r="N237" s="6">
        <v>0.19036458333333328</v>
      </c>
      <c r="O237" s="6">
        <v>0.16982291666666663</v>
      </c>
      <c r="P237" s="6">
        <v>0.14928124999999998</v>
      </c>
      <c r="Q237" s="6">
        <v>0.12873958333333332</v>
      </c>
      <c r="R237" s="6">
        <v>0.10819791666666667</v>
      </c>
      <c r="S237" s="6">
        <v>0.17445420488990626</v>
      </c>
    </row>
    <row r="238" spans="1:19">
      <c r="A238" t="s">
        <v>551</v>
      </c>
      <c r="B238" t="s">
        <v>64</v>
      </c>
      <c r="C238" t="s">
        <v>147</v>
      </c>
      <c r="D238" t="s">
        <v>3</v>
      </c>
      <c r="E238" t="s">
        <v>418</v>
      </c>
      <c r="F238" s="6">
        <f t="shared" si="7"/>
        <v>0.26509375000000002</v>
      </c>
      <c r="G238" s="6">
        <f t="shared" si="8"/>
        <v>0.20028125000000005</v>
      </c>
      <c r="H238" s="6">
        <v>0.25043518003816473</v>
      </c>
      <c r="I238" s="6">
        <v>0.30387500000000001</v>
      </c>
      <c r="J238" s="6">
        <v>0.2709375</v>
      </c>
      <c r="K238" s="6">
        <v>0.26349999999999996</v>
      </c>
      <c r="L238" s="6">
        <v>0.2454375</v>
      </c>
      <c r="M238" s="6">
        <v>0.24171875000000007</v>
      </c>
      <c r="N238" s="6">
        <v>0.22790625000000006</v>
      </c>
      <c r="O238" s="6">
        <v>0.21409375000000005</v>
      </c>
      <c r="P238" s="6">
        <v>0.20028125000000008</v>
      </c>
      <c r="Q238" s="6">
        <v>0.18646875000000007</v>
      </c>
      <c r="R238" s="6">
        <v>0.17265625000000007</v>
      </c>
      <c r="S238" s="6">
        <v>0.20769276109636506</v>
      </c>
    </row>
    <row r="239" spans="1:19">
      <c r="A239" t="s">
        <v>551</v>
      </c>
      <c r="B239" t="s">
        <v>64</v>
      </c>
      <c r="C239" t="s">
        <v>148</v>
      </c>
      <c r="D239" t="s">
        <v>3</v>
      </c>
      <c r="E239" t="s">
        <v>418</v>
      </c>
      <c r="F239" s="6">
        <f t="shared" si="7"/>
        <v>0.24703124999999998</v>
      </c>
      <c r="G239" s="6">
        <f t="shared" si="8"/>
        <v>0.19284375000000004</v>
      </c>
      <c r="H239" s="6">
        <v>0.23973896507429518</v>
      </c>
      <c r="I239" s="6">
        <v>0.28528124999999999</v>
      </c>
      <c r="J239" s="6">
        <v>0.25340624999999994</v>
      </c>
      <c r="K239" s="6">
        <v>0.24543750000000006</v>
      </c>
      <c r="L239" s="6">
        <v>0.22737499999999986</v>
      </c>
      <c r="M239" s="6">
        <v>0.22365625000000017</v>
      </c>
      <c r="N239" s="6">
        <v>0.2133854166666668</v>
      </c>
      <c r="O239" s="6">
        <v>0.20311458333333343</v>
      </c>
      <c r="P239" s="6">
        <v>0.19284375000000004</v>
      </c>
      <c r="Q239" s="6">
        <v>0.18257291666666667</v>
      </c>
      <c r="R239" s="6">
        <v>0.1723020833333333</v>
      </c>
      <c r="S239" s="6">
        <v>0.19761455766478644</v>
      </c>
    </row>
    <row r="240" spans="1:19">
      <c r="A240" t="s">
        <v>551</v>
      </c>
      <c r="B240" t="s">
        <v>64</v>
      </c>
      <c r="C240" t="s">
        <v>149</v>
      </c>
      <c r="D240" t="s">
        <v>3</v>
      </c>
      <c r="E240" t="s">
        <v>418</v>
      </c>
      <c r="F240" s="6">
        <f t="shared" si="7"/>
        <v>0.28846874999999994</v>
      </c>
      <c r="G240" s="6">
        <f t="shared" si="8"/>
        <v>0.21303125000000001</v>
      </c>
      <c r="H240" s="6">
        <v>0.26464251203875083</v>
      </c>
      <c r="I240" s="6">
        <v>0.32884374999999999</v>
      </c>
      <c r="J240" s="6">
        <v>0.29909374999999994</v>
      </c>
      <c r="K240" s="6">
        <v>0.27571875000000001</v>
      </c>
      <c r="L240" s="6">
        <v>0.26934374999999988</v>
      </c>
      <c r="M240" s="6">
        <v>0.26934374999999988</v>
      </c>
      <c r="N240" s="6">
        <v>0.25057291666666659</v>
      </c>
      <c r="O240" s="6">
        <v>0.2318020833333333</v>
      </c>
      <c r="P240" s="6">
        <v>0.21303125000000003</v>
      </c>
      <c r="Q240" s="6">
        <v>0.19426041666666674</v>
      </c>
      <c r="R240" s="6">
        <v>0.17548958333333345</v>
      </c>
      <c r="S240" s="6">
        <v>0.2329788833621933</v>
      </c>
    </row>
    <row r="241" spans="1:19">
      <c r="A241" t="s">
        <v>551</v>
      </c>
      <c r="B241" t="s">
        <v>64</v>
      </c>
      <c r="C241" t="s">
        <v>150</v>
      </c>
      <c r="D241" t="s">
        <v>3</v>
      </c>
      <c r="E241" t="s">
        <v>418</v>
      </c>
      <c r="F241" s="6">
        <f t="shared" si="7"/>
        <v>0.19709374999999998</v>
      </c>
      <c r="G241" s="6">
        <f t="shared" si="8"/>
        <v>0.15671875000000002</v>
      </c>
      <c r="H241" s="6">
        <v>0.22500000000000003</v>
      </c>
      <c r="I241" s="6">
        <v>0.22737499999999999</v>
      </c>
      <c r="J241" s="6">
        <v>0.19974999999999993</v>
      </c>
      <c r="K241" s="6">
        <v>0.19762500000000002</v>
      </c>
      <c r="L241" s="6">
        <v>0.18487499999999998</v>
      </c>
      <c r="M241" s="6">
        <v>0.17584375000000002</v>
      </c>
      <c r="N241" s="6">
        <v>0.16946875000000003</v>
      </c>
      <c r="O241" s="6">
        <v>0.16309375000000004</v>
      </c>
      <c r="P241" s="6">
        <v>0.15671875000000002</v>
      </c>
      <c r="Q241" s="6">
        <v>0.15034375000000003</v>
      </c>
      <c r="R241" s="6">
        <v>0.14396875000000003</v>
      </c>
      <c r="S241" s="6">
        <v>0.1436506070107407</v>
      </c>
    </row>
    <row r="242" spans="1:19">
      <c r="A242" t="s">
        <v>551</v>
      </c>
      <c r="B242" t="s">
        <v>64</v>
      </c>
      <c r="C242" t="s">
        <v>151</v>
      </c>
      <c r="D242" t="s">
        <v>3</v>
      </c>
      <c r="E242" t="s">
        <v>418</v>
      </c>
      <c r="F242" s="6">
        <f t="shared" si="7"/>
        <v>0.26615624999999998</v>
      </c>
      <c r="G242" s="6">
        <f t="shared" si="8"/>
        <v>0.20346875</v>
      </c>
      <c r="H242" s="6">
        <v>0.25119253019384957</v>
      </c>
      <c r="I242" s="6">
        <v>0.30174999999999996</v>
      </c>
      <c r="J242" s="6">
        <v>0.27625000000000005</v>
      </c>
      <c r="K242" s="6">
        <v>0.26350000000000001</v>
      </c>
      <c r="L242" s="6">
        <v>0.24862499999999987</v>
      </c>
      <c r="M242" s="6">
        <v>0.24065624999999996</v>
      </c>
      <c r="N242" s="6">
        <v>0.22826041666666663</v>
      </c>
      <c r="O242" s="6">
        <v>0.2158645833333333</v>
      </c>
      <c r="P242" s="6">
        <v>0.20346875</v>
      </c>
      <c r="Q242" s="6">
        <v>0.19107291666666668</v>
      </c>
      <c r="R242" s="6">
        <v>0.17867708333333335</v>
      </c>
      <c r="S242" s="6">
        <v>0.20089718901155329</v>
      </c>
    </row>
    <row r="243" spans="1:19">
      <c r="A243" t="s">
        <v>551</v>
      </c>
      <c r="B243" t="s">
        <v>64</v>
      </c>
      <c r="C243" t="s">
        <v>152</v>
      </c>
      <c r="D243" t="s">
        <v>3</v>
      </c>
      <c r="E243" t="s">
        <v>418</v>
      </c>
      <c r="F243" s="6">
        <f t="shared" si="7"/>
        <v>0.23587499999999992</v>
      </c>
      <c r="G243" s="6">
        <f t="shared" si="8"/>
        <v>0.16575000000000004</v>
      </c>
      <c r="H243" s="6">
        <v>0.23840749551565085</v>
      </c>
      <c r="I243" s="6">
        <v>0.26881250000000001</v>
      </c>
      <c r="J243" s="6">
        <v>0.24543749999999989</v>
      </c>
      <c r="K243" s="6">
        <v>0.231625</v>
      </c>
      <c r="L243" s="6">
        <v>0.21887499999999985</v>
      </c>
      <c r="M243" s="6">
        <v>0.21462499999999998</v>
      </c>
      <c r="N243" s="6">
        <v>0.19833333333333333</v>
      </c>
      <c r="O243" s="6">
        <v>0.18204166666666668</v>
      </c>
      <c r="P243" s="6">
        <v>0.16575000000000004</v>
      </c>
      <c r="Q243" s="6">
        <v>0.14945833333333339</v>
      </c>
      <c r="R243" s="6">
        <v>0.13316666666666674</v>
      </c>
      <c r="S243" s="6">
        <v>0.19047331614490362</v>
      </c>
    </row>
    <row r="244" spans="1:19">
      <c r="A244" t="s">
        <v>551</v>
      </c>
      <c r="B244" t="s">
        <v>64</v>
      </c>
      <c r="C244" t="s">
        <v>153</v>
      </c>
      <c r="D244" t="s">
        <v>3</v>
      </c>
      <c r="E244" t="s">
        <v>418</v>
      </c>
      <c r="F244" s="6">
        <f t="shared" si="7"/>
        <v>0.17467500000000005</v>
      </c>
      <c r="G244" s="6">
        <f t="shared" si="8"/>
        <v>0.14131250000000001</v>
      </c>
      <c r="H244" s="6">
        <v>0.22500000000000001</v>
      </c>
      <c r="I244" s="6">
        <v>0.20559374999999999</v>
      </c>
      <c r="J244" s="6">
        <v>0.17796875000000004</v>
      </c>
      <c r="K244" s="6">
        <v>0.17106250000000001</v>
      </c>
      <c r="L244" s="6">
        <v>0.1593750000000001</v>
      </c>
      <c r="M244" s="6">
        <v>0.1593750000000001</v>
      </c>
      <c r="N244" s="6">
        <v>0.15335416666666674</v>
      </c>
      <c r="O244" s="6">
        <v>0.14733333333333337</v>
      </c>
      <c r="P244" s="6">
        <v>0.14131250000000001</v>
      </c>
      <c r="Q244" s="6">
        <v>0.13529166666666664</v>
      </c>
      <c r="R244" s="6">
        <v>0.12927083333333328</v>
      </c>
      <c r="S244" s="6">
        <v>0.11435518438746375</v>
      </c>
    </row>
    <row r="245" spans="1:19">
      <c r="A245" t="s">
        <v>551</v>
      </c>
      <c r="B245" t="s">
        <v>64</v>
      </c>
      <c r="C245" t="s">
        <v>154</v>
      </c>
      <c r="D245" t="s">
        <v>3</v>
      </c>
      <c r="E245" t="s">
        <v>418</v>
      </c>
      <c r="F245" s="6">
        <f t="shared" si="7"/>
        <v>0.24703125000000004</v>
      </c>
      <c r="G245" s="6">
        <f t="shared" si="8"/>
        <v>0.15778124999999998</v>
      </c>
      <c r="H245" s="6">
        <v>0.25704734941121804</v>
      </c>
      <c r="I245" s="6">
        <v>0.33415624999999993</v>
      </c>
      <c r="J245" s="6">
        <v>0.2565937499999999</v>
      </c>
      <c r="K245" s="6">
        <v>0.22843750000000013</v>
      </c>
      <c r="L245" s="6">
        <v>0.2178125000000001</v>
      </c>
      <c r="M245" s="6">
        <v>0.19815624999999992</v>
      </c>
      <c r="N245" s="6">
        <v>0.1846979166666666</v>
      </c>
      <c r="O245" s="6">
        <v>0.17123958333333328</v>
      </c>
      <c r="P245" s="6">
        <v>0.15778124999999998</v>
      </c>
      <c r="Q245" s="6">
        <v>0.14432291666666666</v>
      </c>
      <c r="R245" s="6">
        <v>0.13086458333333334</v>
      </c>
      <c r="S245" s="6">
        <v>0.17112782176155167</v>
      </c>
    </row>
    <row r="246" spans="1:19">
      <c r="A246" t="s">
        <v>551</v>
      </c>
      <c r="B246" t="s">
        <v>64</v>
      </c>
      <c r="C246" t="s">
        <v>155</v>
      </c>
      <c r="D246" t="s">
        <v>3</v>
      </c>
      <c r="E246" t="s">
        <v>418</v>
      </c>
      <c r="F246" s="6">
        <f t="shared" si="7"/>
        <v>0.23693749999999997</v>
      </c>
      <c r="G246" s="6">
        <f t="shared" si="8"/>
        <v>0.16043750000000004</v>
      </c>
      <c r="H246" s="6">
        <v>0.25041232511203093</v>
      </c>
      <c r="I246" s="6">
        <v>0.295375</v>
      </c>
      <c r="J246" s="6">
        <v>0.24650000000000008</v>
      </c>
      <c r="K246" s="6">
        <v>0.22471874999999997</v>
      </c>
      <c r="L246" s="6">
        <v>0.21303124999999978</v>
      </c>
      <c r="M246" s="6">
        <v>0.20506250000000012</v>
      </c>
      <c r="N246" s="6">
        <v>0.19018750000000009</v>
      </c>
      <c r="O246" s="6">
        <v>0.17531250000000007</v>
      </c>
      <c r="P246" s="6">
        <v>0.16043750000000001</v>
      </c>
      <c r="Q246" s="6">
        <v>0.14556249999999998</v>
      </c>
      <c r="R246" s="6">
        <v>0.13068749999999996</v>
      </c>
      <c r="S246" s="6">
        <v>0.18098268230351147</v>
      </c>
    </row>
    <row r="247" spans="1:19">
      <c r="A247" t="s">
        <v>551</v>
      </c>
      <c r="B247" t="s">
        <v>64</v>
      </c>
      <c r="C247" t="s">
        <v>156</v>
      </c>
      <c r="D247" t="s">
        <v>3</v>
      </c>
      <c r="E247" t="s">
        <v>418</v>
      </c>
      <c r="F247" s="6">
        <f t="shared" si="7"/>
        <v>0.22896875000000003</v>
      </c>
      <c r="G247" s="6">
        <f t="shared" si="8"/>
        <v>0.17053124999999997</v>
      </c>
      <c r="H247" s="6">
        <v>0.25251882039718837</v>
      </c>
      <c r="I247" s="6">
        <v>0.28315625</v>
      </c>
      <c r="J247" s="6">
        <v>0.24915624999999997</v>
      </c>
      <c r="K247" s="6">
        <v>0.2215312500000001</v>
      </c>
      <c r="L247" s="6">
        <v>0.20240624999999993</v>
      </c>
      <c r="M247" s="6">
        <v>0.18859375000000014</v>
      </c>
      <c r="N247" s="6">
        <v>0.18257291666666675</v>
      </c>
      <c r="O247" s="6">
        <v>0.17655208333333336</v>
      </c>
      <c r="P247" s="6">
        <v>0.17053124999999994</v>
      </c>
      <c r="Q247" s="6">
        <v>0.16451041666666655</v>
      </c>
      <c r="R247" s="6">
        <v>0.15848958333333316</v>
      </c>
      <c r="S247" s="6">
        <v>0.19427117552324236</v>
      </c>
    </row>
    <row r="248" spans="1:19">
      <c r="A248" t="s">
        <v>551</v>
      </c>
      <c r="B248" t="s">
        <v>64</v>
      </c>
      <c r="C248" t="s">
        <v>157</v>
      </c>
      <c r="D248" t="s">
        <v>3</v>
      </c>
      <c r="E248" t="s">
        <v>418</v>
      </c>
      <c r="F248" s="6">
        <f t="shared" si="7"/>
        <v>0.21462499999999998</v>
      </c>
      <c r="G248" s="6">
        <f t="shared" si="8"/>
        <v>0.14662499999999998</v>
      </c>
      <c r="H248" s="6">
        <v>0.25162350070555034</v>
      </c>
      <c r="I248" s="6">
        <v>0.27890624999999997</v>
      </c>
      <c r="J248" s="6">
        <v>0.22578124999999999</v>
      </c>
      <c r="K248" s="6">
        <v>0.20134374999999996</v>
      </c>
      <c r="L248" s="6">
        <v>0.19071874999999991</v>
      </c>
      <c r="M248" s="6">
        <v>0.17637500000000009</v>
      </c>
      <c r="N248" s="6">
        <v>0.16645833333333337</v>
      </c>
      <c r="O248" s="6">
        <v>0.15654166666666666</v>
      </c>
      <c r="P248" s="6">
        <v>0.14662499999999998</v>
      </c>
      <c r="Q248" s="6">
        <v>0.13670833333333327</v>
      </c>
      <c r="R248" s="6">
        <v>0.12679166666666655</v>
      </c>
      <c r="S248" s="6">
        <v>0.22548617322256373</v>
      </c>
    </row>
    <row r="249" spans="1:19">
      <c r="A249" t="s">
        <v>551</v>
      </c>
      <c r="B249" t="s">
        <v>64</v>
      </c>
      <c r="C249" t="s">
        <v>158</v>
      </c>
      <c r="D249" t="s">
        <v>3</v>
      </c>
      <c r="E249" t="s">
        <v>418</v>
      </c>
      <c r="F249" s="6">
        <f t="shared" si="7"/>
        <v>0.21356249999999996</v>
      </c>
      <c r="G249" s="6">
        <f t="shared" si="8"/>
        <v>0.16043750000000001</v>
      </c>
      <c r="H249" s="6">
        <v>0.23489430171105644</v>
      </c>
      <c r="I249" s="6">
        <v>0.255</v>
      </c>
      <c r="J249" s="6">
        <v>0.22418749999999998</v>
      </c>
      <c r="K249" s="6">
        <v>0.20612499999999981</v>
      </c>
      <c r="L249" s="6">
        <v>0.19443750000000035</v>
      </c>
      <c r="M249" s="6">
        <v>0.18806249999999974</v>
      </c>
      <c r="N249" s="6">
        <v>0.17885416666666651</v>
      </c>
      <c r="O249" s="6">
        <v>0.16964583333333327</v>
      </c>
      <c r="P249" s="6">
        <v>0.16043750000000001</v>
      </c>
      <c r="Q249" s="6">
        <v>0.15122916666666678</v>
      </c>
      <c r="R249" s="6">
        <v>0.14202083333333354</v>
      </c>
      <c r="S249" s="6">
        <v>0.16619709242186187</v>
      </c>
    </row>
    <row r="250" spans="1:19">
      <c r="A250" t="s">
        <v>551</v>
      </c>
      <c r="B250" t="s">
        <v>64</v>
      </c>
      <c r="C250" t="s">
        <v>262</v>
      </c>
      <c r="D250" t="s">
        <v>2</v>
      </c>
      <c r="E250" t="s">
        <v>443</v>
      </c>
      <c r="F250" s="6">
        <f t="shared" si="7"/>
        <v>0.32884374999999999</v>
      </c>
      <c r="G250" s="6">
        <f t="shared" si="8"/>
        <v>0.24596875000000007</v>
      </c>
      <c r="H250" s="6">
        <v>0.29117242819825295</v>
      </c>
      <c r="I250" s="6">
        <v>0.38834374999999999</v>
      </c>
      <c r="J250" s="6">
        <v>0.35115625000000017</v>
      </c>
      <c r="K250" s="6">
        <v>0.32034374999999998</v>
      </c>
      <c r="L250" s="6">
        <v>0.29803125000000008</v>
      </c>
      <c r="M250" s="6">
        <v>0.28634374999999962</v>
      </c>
      <c r="N250" s="6">
        <v>0.27288541666666644</v>
      </c>
      <c r="O250" s="6">
        <v>0.25942708333333325</v>
      </c>
      <c r="P250" s="6">
        <v>0.24596875000000004</v>
      </c>
      <c r="Q250" s="6">
        <v>0.23251041666666686</v>
      </c>
      <c r="R250" s="6">
        <v>0.21905208333333367</v>
      </c>
      <c r="S250" s="6">
        <v>0.27666995223748886</v>
      </c>
    </row>
    <row r="251" spans="1:19">
      <c r="A251" t="s">
        <v>551</v>
      </c>
      <c r="B251" t="s">
        <v>64</v>
      </c>
      <c r="C251" t="s">
        <v>263</v>
      </c>
      <c r="D251" t="s">
        <v>2</v>
      </c>
      <c r="E251" t="s">
        <v>443</v>
      </c>
      <c r="F251" s="6">
        <f t="shared" si="7"/>
        <v>0.3091875</v>
      </c>
      <c r="G251" s="6">
        <f t="shared" si="8"/>
        <v>0.2305625</v>
      </c>
      <c r="H251" s="6">
        <v>0.27589679621848734</v>
      </c>
      <c r="I251" s="6">
        <v>0.36178125</v>
      </c>
      <c r="J251" s="6">
        <v>0.32671875000000011</v>
      </c>
      <c r="K251" s="6">
        <v>0.30121874999999987</v>
      </c>
      <c r="L251" s="6">
        <v>0.28103125000000007</v>
      </c>
      <c r="M251" s="6">
        <v>0.27518749999999992</v>
      </c>
      <c r="N251" s="6">
        <v>0.26031249999999995</v>
      </c>
      <c r="O251" s="6">
        <v>0.24543749999999998</v>
      </c>
      <c r="P251" s="6">
        <v>0.23056249999999998</v>
      </c>
      <c r="Q251" s="6">
        <v>0.2156875</v>
      </c>
      <c r="R251" s="6">
        <v>0.20081250000000003</v>
      </c>
      <c r="S251" s="6">
        <v>0.2266762077514568</v>
      </c>
    </row>
    <row r="252" spans="1:19">
      <c r="A252" t="s">
        <v>551</v>
      </c>
      <c r="B252" t="s">
        <v>64</v>
      </c>
      <c r="C252" t="s">
        <v>264</v>
      </c>
      <c r="D252" t="s">
        <v>2</v>
      </c>
      <c r="E252" t="s">
        <v>443</v>
      </c>
      <c r="F252" s="6">
        <f t="shared" si="7"/>
        <v>0.36284374999999996</v>
      </c>
      <c r="G252" s="6">
        <f t="shared" si="8"/>
        <v>0.22896875000000003</v>
      </c>
      <c r="H252" s="6">
        <v>0.31338519154570538</v>
      </c>
      <c r="I252" s="6">
        <v>0.42393750000000002</v>
      </c>
      <c r="J252" s="6">
        <v>0.38462499999999994</v>
      </c>
      <c r="K252" s="6">
        <v>0.35965624999999996</v>
      </c>
      <c r="L252" s="6">
        <v>0.33628125000000014</v>
      </c>
      <c r="M252" s="6">
        <v>0.30971874999999988</v>
      </c>
      <c r="N252" s="6">
        <v>0.28280208333333323</v>
      </c>
      <c r="O252" s="6">
        <v>0.25588541666666664</v>
      </c>
      <c r="P252" s="6">
        <v>0.22896875000000003</v>
      </c>
      <c r="Q252" s="6">
        <v>0.20205208333333341</v>
      </c>
      <c r="R252" s="6">
        <v>0.17513541666666679</v>
      </c>
      <c r="S252" s="6">
        <v>0.29425478004924011</v>
      </c>
    </row>
    <row r="253" spans="1:19">
      <c r="A253" t="s">
        <v>551</v>
      </c>
      <c r="B253" t="s">
        <v>64</v>
      </c>
      <c r="C253" t="s">
        <v>265</v>
      </c>
      <c r="D253" t="s">
        <v>2</v>
      </c>
      <c r="E253" t="s">
        <v>443</v>
      </c>
      <c r="F253" s="6">
        <f t="shared" si="7"/>
        <v>0.35806249999999995</v>
      </c>
      <c r="G253" s="6">
        <f t="shared" si="8"/>
        <v>0.265625</v>
      </c>
      <c r="H253" s="6">
        <v>0.31804136029411767</v>
      </c>
      <c r="I253" s="6">
        <v>0.393125</v>
      </c>
      <c r="J253" s="6">
        <v>0.36974999999999997</v>
      </c>
      <c r="K253" s="6">
        <v>0.35912500000000003</v>
      </c>
      <c r="L253" s="6">
        <v>0.34424999999999994</v>
      </c>
      <c r="M253" s="6">
        <v>0.32406250000000003</v>
      </c>
      <c r="N253" s="6">
        <v>0.30458333333333337</v>
      </c>
      <c r="O253" s="6">
        <v>0.28510416666666671</v>
      </c>
      <c r="P253" s="6">
        <v>0.265625</v>
      </c>
      <c r="Q253" s="6">
        <v>0.24614583333333331</v>
      </c>
      <c r="R253" s="6">
        <v>0.22666666666666663</v>
      </c>
      <c r="S253" s="6">
        <v>0.32417610868833829</v>
      </c>
    </row>
    <row r="254" spans="1:19">
      <c r="A254" t="s">
        <v>551</v>
      </c>
      <c r="B254" t="s">
        <v>64</v>
      </c>
      <c r="C254" t="s">
        <v>266</v>
      </c>
      <c r="D254" t="s">
        <v>2</v>
      </c>
      <c r="E254" t="s">
        <v>443</v>
      </c>
      <c r="F254" s="6">
        <f t="shared" si="7"/>
        <v>0.32618749999999996</v>
      </c>
      <c r="G254" s="6">
        <f t="shared" si="8"/>
        <v>0.23693749999999997</v>
      </c>
      <c r="H254" s="6">
        <v>0.28500305606617637</v>
      </c>
      <c r="I254" s="6">
        <v>0.37453124999999993</v>
      </c>
      <c r="J254" s="6">
        <v>0.34690624999999992</v>
      </c>
      <c r="K254" s="6">
        <v>0.31768749999999996</v>
      </c>
      <c r="L254" s="6">
        <v>0.30387500000000028</v>
      </c>
      <c r="M254" s="6">
        <v>0.28793749999999968</v>
      </c>
      <c r="N254" s="6">
        <v>0.27093749999999978</v>
      </c>
      <c r="O254" s="6">
        <v>0.25393749999999987</v>
      </c>
      <c r="P254" s="6">
        <v>0.2369375</v>
      </c>
      <c r="Q254" s="6">
        <v>0.21993750000000009</v>
      </c>
      <c r="R254" s="6">
        <v>0.20293750000000019</v>
      </c>
      <c r="S254" s="6">
        <v>0.25775659299823761</v>
      </c>
    </row>
    <row r="255" spans="1:19">
      <c r="A255" t="s">
        <v>551</v>
      </c>
      <c r="B255" t="s">
        <v>64</v>
      </c>
      <c r="C255" t="s">
        <v>267</v>
      </c>
      <c r="D255" t="s">
        <v>2</v>
      </c>
      <c r="E255" t="s">
        <v>443</v>
      </c>
      <c r="F255" s="6">
        <f t="shared" si="7"/>
        <v>0.27625</v>
      </c>
      <c r="G255" s="6">
        <f t="shared" si="8"/>
        <v>0.18912500000000007</v>
      </c>
      <c r="H255" s="6">
        <v>0.2647170311864579</v>
      </c>
      <c r="I255" s="6">
        <v>0.34425</v>
      </c>
      <c r="J255" s="6">
        <v>0.29431249999999992</v>
      </c>
      <c r="K255" s="6">
        <v>0.26828125000000014</v>
      </c>
      <c r="L255" s="6">
        <v>0.24278124999999995</v>
      </c>
      <c r="M255" s="6">
        <v>0.231625</v>
      </c>
      <c r="N255" s="6">
        <v>0.21745833333333336</v>
      </c>
      <c r="O255" s="6">
        <v>0.20329166666666673</v>
      </c>
      <c r="P255" s="6">
        <v>0.18912500000000007</v>
      </c>
      <c r="Q255" s="6">
        <v>0.17495833333333344</v>
      </c>
      <c r="R255" s="6">
        <v>0.1607916666666668</v>
      </c>
      <c r="S255" s="6">
        <v>0.21171204252977588</v>
      </c>
    </row>
    <row r="256" spans="1:19">
      <c r="A256" t="s">
        <v>551</v>
      </c>
      <c r="B256" t="s">
        <v>64</v>
      </c>
      <c r="C256" t="s">
        <v>268</v>
      </c>
      <c r="D256" t="s">
        <v>2</v>
      </c>
      <c r="E256" t="s">
        <v>443</v>
      </c>
      <c r="F256" s="6">
        <f t="shared" si="7"/>
        <v>0.40853124999999996</v>
      </c>
      <c r="G256" s="6">
        <f t="shared" si="8"/>
        <v>0.27040625000000007</v>
      </c>
      <c r="H256" s="6">
        <v>0.34912798974348275</v>
      </c>
      <c r="I256" s="6">
        <v>0.46643750000000006</v>
      </c>
      <c r="J256" s="6">
        <v>0.42606249999999996</v>
      </c>
      <c r="K256" s="6">
        <v>0.39524999999999999</v>
      </c>
      <c r="L256" s="6">
        <v>0.39099999999999996</v>
      </c>
      <c r="M256" s="6">
        <v>0.36390624999999988</v>
      </c>
      <c r="N256" s="6">
        <v>0.33273958333333326</v>
      </c>
      <c r="O256" s="6">
        <v>0.30157291666666663</v>
      </c>
      <c r="P256" s="6">
        <v>0.27040625000000007</v>
      </c>
      <c r="Q256" s="6">
        <v>0.23923958333333348</v>
      </c>
      <c r="R256" s="6">
        <v>0.20807291666666689</v>
      </c>
      <c r="S256" s="6">
        <v>0.24322948799840868</v>
      </c>
    </row>
    <row r="257" spans="1:19">
      <c r="A257" t="s">
        <v>551</v>
      </c>
      <c r="B257" t="s">
        <v>64</v>
      </c>
      <c r="C257" t="s">
        <v>269</v>
      </c>
      <c r="D257" t="s">
        <v>2</v>
      </c>
      <c r="E257" t="s">
        <v>443</v>
      </c>
      <c r="F257" s="6">
        <f t="shared" si="7"/>
        <v>0.37825000000000003</v>
      </c>
      <c r="G257" s="6">
        <f t="shared" si="8"/>
        <v>0.26987499999999998</v>
      </c>
      <c r="H257" s="6">
        <v>0.33250683306525736</v>
      </c>
      <c r="I257" s="6">
        <v>0.44093750000000004</v>
      </c>
      <c r="J257" s="6">
        <v>0.39099999999999996</v>
      </c>
      <c r="K257" s="6">
        <v>0.37134374999999986</v>
      </c>
      <c r="L257" s="6">
        <v>0.35009375000000004</v>
      </c>
      <c r="M257" s="6">
        <v>0.33787500000000015</v>
      </c>
      <c r="N257" s="6">
        <v>0.31520833333333342</v>
      </c>
      <c r="O257" s="6">
        <v>0.2925416666666667</v>
      </c>
      <c r="P257" s="6">
        <v>0.26987499999999998</v>
      </c>
      <c r="Q257" s="6">
        <v>0.24720833333333325</v>
      </c>
      <c r="R257" s="6">
        <v>0.22454166666666653</v>
      </c>
      <c r="S257" s="6">
        <v>0.28561031304177387</v>
      </c>
    </row>
    <row r="258" spans="1:19">
      <c r="A258" t="s">
        <v>551</v>
      </c>
      <c r="B258" t="s">
        <v>64</v>
      </c>
      <c r="C258" t="s">
        <v>298</v>
      </c>
      <c r="D258" t="s">
        <v>1</v>
      </c>
      <c r="E258" t="s">
        <v>448</v>
      </c>
      <c r="F258" s="6">
        <f t="shared" si="7"/>
        <v>0.38377499999999987</v>
      </c>
      <c r="G258" s="6">
        <f t="shared" si="8"/>
        <v>0.33893750000000006</v>
      </c>
      <c r="H258" s="6">
        <v>0.36135624999999999</v>
      </c>
      <c r="I258" s="6">
        <v>0.41012499999999996</v>
      </c>
      <c r="J258" s="6">
        <v>0.39099999999999996</v>
      </c>
      <c r="K258" s="6">
        <v>0.3782500000000002</v>
      </c>
      <c r="L258" s="6">
        <v>0.36974999999999969</v>
      </c>
      <c r="M258" s="6">
        <v>0.36974999999999969</v>
      </c>
      <c r="N258" s="6">
        <v>0.35947916666666646</v>
      </c>
      <c r="O258" s="6">
        <v>0.34920833333333323</v>
      </c>
      <c r="P258" s="6">
        <v>0.33893750000000006</v>
      </c>
      <c r="Q258" s="6">
        <v>0.32866666666666683</v>
      </c>
      <c r="R258" s="6">
        <v>0.3183958333333336</v>
      </c>
      <c r="S258" s="6">
        <v>0.33179615390462158</v>
      </c>
    </row>
    <row r="259" spans="1:19">
      <c r="A259" t="s">
        <v>551</v>
      </c>
      <c r="B259" t="s">
        <v>64</v>
      </c>
      <c r="C259" t="s">
        <v>299</v>
      </c>
      <c r="D259" t="s">
        <v>1</v>
      </c>
      <c r="E259" t="s">
        <v>448</v>
      </c>
      <c r="F259" s="6">
        <f t="shared" si="7"/>
        <v>0.40800000000000003</v>
      </c>
      <c r="G259" s="6">
        <f t="shared" si="8"/>
        <v>0.35487499999999994</v>
      </c>
      <c r="H259" s="6">
        <v>0.38143749999999998</v>
      </c>
      <c r="I259" s="6">
        <v>0.42978125</v>
      </c>
      <c r="J259" s="6">
        <v>0.41278124999999999</v>
      </c>
      <c r="K259" s="6">
        <v>0.41012499999999985</v>
      </c>
      <c r="L259" s="6">
        <v>0.39631250000000007</v>
      </c>
      <c r="M259" s="6">
        <v>0.39099999999999996</v>
      </c>
      <c r="N259" s="6">
        <v>0.37895833333333329</v>
      </c>
      <c r="O259" s="6">
        <v>0.36691666666666661</v>
      </c>
      <c r="P259" s="6">
        <v>0.354875</v>
      </c>
      <c r="Q259" s="6">
        <v>0.34283333333333332</v>
      </c>
      <c r="R259" s="6">
        <v>0.33079166666666665</v>
      </c>
      <c r="S259" s="6">
        <v>0.36282298606670677</v>
      </c>
    </row>
    <row r="260" spans="1:19">
      <c r="A260" t="s">
        <v>551</v>
      </c>
      <c r="B260" t="s">
        <v>64</v>
      </c>
      <c r="C260" t="s">
        <v>300</v>
      </c>
      <c r="D260" t="s">
        <v>1</v>
      </c>
      <c r="E260" t="s">
        <v>448</v>
      </c>
      <c r="F260" s="6">
        <f t="shared" si="7"/>
        <v>0.39843750000000006</v>
      </c>
      <c r="G260" s="6">
        <f t="shared" si="8"/>
        <v>0.33468749999999997</v>
      </c>
      <c r="H260" s="6">
        <v>0.36656250000000001</v>
      </c>
      <c r="I260" s="6">
        <v>0.43243750000000003</v>
      </c>
      <c r="J260" s="6">
        <v>0.40587499999999999</v>
      </c>
      <c r="K260" s="6">
        <v>0.39206249999999992</v>
      </c>
      <c r="L260" s="6">
        <v>0.38887499999999997</v>
      </c>
      <c r="M260" s="6">
        <v>0.37293750000000009</v>
      </c>
      <c r="N260" s="6">
        <v>0.36018750000000005</v>
      </c>
      <c r="O260" s="6">
        <v>0.34743750000000001</v>
      </c>
      <c r="P260" s="6">
        <v>0.33468750000000003</v>
      </c>
      <c r="Q260" s="6">
        <v>0.32193749999999999</v>
      </c>
      <c r="R260" s="6">
        <v>0.30918749999999995</v>
      </c>
      <c r="S260" s="6">
        <v>0.40939129856100098</v>
      </c>
    </row>
    <row r="261" spans="1:19">
      <c r="A261" t="s">
        <v>551</v>
      </c>
      <c r="B261" t="s">
        <v>64</v>
      </c>
      <c r="C261" t="s">
        <v>301</v>
      </c>
      <c r="D261" t="s">
        <v>1</v>
      </c>
      <c r="E261" t="s">
        <v>448</v>
      </c>
      <c r="F261" s="6">
        <f t="shared" si="7"/>
        <v>0.32353124999999999</v>
      </c>
      <c r="G261" s="6">
        <f t="shared" si="8"/>
        <v>0.25978124999999996</v>
      </c>
      <c r="H261" s="6">
        <v>0.29461670496323528</v>
      </c>
      <c r="I261" s="6">
        <v>0.36231249999999998</v>
      </c>
      <c r="J261" s="6">
        <v>0.33362500000000012</v>
      </c>
      <c r="K261" s="6">
        <v>0.31609374999999984</v>
      </c>
      <c r="L261" s="6">
        <v>0.30759375000000022</v>
      </c>
      <c r="M261" s="6">
        <v>0.29803124999999975</v>
      </c>
      <c r="N261" s="6">
        <v>0.28528124999999982</v>
      </c>
      <c r="O261" s="6">
        <v>0.27253124999999989</v>
      </c>
      <c r="P261" s="6">
        <v>0.25978125000000002</v>
      </c>
      <c r="Q261" s="6">
        <v>0.24703125000000012</v>
      </c>
      <c r="R261" s="6">
        <v>0.23428125000000022</v>
      </c>
      <c r="S261" s="6">
        <v>0.32480102521978549</v>
      </c>
    </row>
    <row r="262" spans="1:19">
      <c r="A262" t="s">
        <v>551</v>
      </c>
      <c r="B262" t="s">
        <v>64</v>
      </c>
      <c r="C262" t="s">
        <v>302</v>
      </c>
      <c r="D262" t="s">
        <v>1</v>
      </c>
      <c r="E262" t="s">
        <v>448</v>
      </c>
      <c r="F262" s="6">
        <f t="shared" si="7"/>
        <v>0.38398750000000004</v>
      </c>
      <c r="G262" s="6">
        <f t="shared" si="8"/>
        <v>0.31715624999999986</v>
      </c>
      <c r="H262" s="6">
        <v>0.35057187499999998</v>
      </c>
      <c r="I262" s="6">
        <v>0.4090625</v>
      </c>
      <c r="J262" s="6">
        <v>0.39099999999999996</v>
      </c>
      <c r="K262" s="6">
        <v>0.38250000000000006</v>
      </c>
      <c r="L262" s="6">
        <v>0.36868750000000006</v>
      </c>
      <c r="M262" s="6">
        <v>0.36868750000000006</v>
      </c>
      <c r="N262" s="6">
        <v>0.35151041666666666</v>
      </c>
      <c r="O262" s="6">
        <v>0.33433333333333326</v>
      </c>
      <c r="P262" s="6">
        <v>0.31715624999999992</v>
      </c>
      <c r="Q262" s="6">
        <v>0.29997916666666652</v>
      </c>
      <c r="R262" s="6">
        <v>0.28280208333333312</v>
      </c>
      <c r="S262" s="6">
        <v>0.32480102521978549</v>
      </c>
    </row>
    <row r="263" spans="1:19">
      <c r="A263" t="s">
        <v>551</v>
      </c>
      <c r="B263" t="s">
        <v>64</v>
      </c>
      <c r="C263" t="s">
        <v>303</v>
      </c>
      <c r="D263" t="s">
        <v>1</v>
      </c>
      <c r="E263" t="s">
        <v>448</v>
      </c>
      <c r="F263" s="6">
        <f t="shared" si="7"/>
        <v>0.38313749999999985</v>
      </c>
      <c r="G263" s="6">
        <f t="shared" si="8"/>
        <v>0.34743750000000001</v>
      </c>
      <c r="H263" s="6">
        <v>0.36528749999999993</v>
      </c>
      <c r="I263" s="6">
        <v>0.40268749999999998</v>
      </c>
      <c r="J263" s="6">
        <v>0.38568749999999996</v>
      </c>
      <c r="K263" s="6">
        <v>0.38568749999999996</v>
      </c>
      <c r="L263" s="6">
        <v>0.37081249999999982</v>
      </c>
      <c r="M263" s="6">
        <v>0.37081249999999982</v>
      </c>
      <c r="N263" s="6">
        <v>0.36302083333333324</v>
      </c>
      <c r="O263" s="6">
        <v>0.35522916666666665</v>
      </c>
      <c r="P263" s="6">
        <v>0.34743750000000007</v>
      </c>
      <c r="Q263" s="6">
        <v>0.33964583333333348</v>
      </c>
      <c r="R263" s="6">
        <v>0.33185416666666689</v>
      </c>
      <c r="S263" s="6">
        <v>0.32400000000000001</v>
      </c>
    </row>
    <row r="264" spans="1:19">
      <c r="A264" t="s">
        <v>551</v>
      </c>
      <c r="B264" t="s">
        <v>64</v>
      </c>
      <c r="C264" t="s">
        <v>304</v>
      </c>
      <c r="D264" t="s">
        <v>1</v>
      </c>
      <c r="E264" t="s">
        <v>448</v>
      </c>
      <c r="F264" s="6">
        <f t="shared" si="7"/>
        <v>0.36921875000000004</v>
      </c>
      <c r="G264" s="6">
        <f t="shared" si="8"/>
        <v>0.30121875000000015</v>
      </c>
      <c r="H264" s="6">
        <v>0.33521875000000007</v>
      </c>
      <c r="I264" s="6">
        <v>0.40534374999999995</v>
      </c>
      <c r="J264" s="6">
        <v>0.38515625000000003</v>
      </c>
      <c r="K264" s="6">
        <v>0.37134375000000003</v>
      </c>
      <c r="L264" s="6">
        <v>0.35328124999999994</v>
      </c>
      <c r="M264" s="6">
        <v>0.33096874999999998</v>
      </c>
      <c r="N264" s="6">
        <v>0.32105208333333335</v>
      </c>
      <c r="O264" s="6">
        <v>0.31113541666666672</v>
      </c>
      <c r="P264" s="6">
        <v>0.30121875000000009</v>
      </c>
      <c r="Q264" s="6">
        <v>0.29130208333333346</v>
      </c>
      <c r="R264" s="6">
        <v>0.28138541666666683</v>
      </c>
      <c r="S264" s="6">
        <v>0.44946082032788953</v>
      </c>
    </row>
    <row r="265" spans="1:19">
      <c r="A265" t="s">
        <v>551</v>
      </c>
      <c r="B265" t="s">
        <v>64</v>
      </c>
      <c r="C265" t="s">
        <v>305</v>
      </c>
      <c r="D265" t="s">
        <v>1</v>
      </c>
      <c r="E265" t="s">
        <v>448</v>
      </c>
      <c r="F265" s="6">
        <f t="shared" ref="F265:F328" si="9">AVERAGE(I265:M265)</f>
        <v>0.39578124999999992</v>
      </c>
      <c r="G265" s="6">
        <f t="shared" ref="G265:G328" si="10">AVERAGE(N265:R265)</f>
        <v>0.34053125000000012</v>
      </c>
      <c r="H265" s="6">
        <v>0.36815625000000002</v>
      </c>
      <c r="I265" s="6">
        <v>0.42234375000000007</v>
      </c>
      <c r="J265" s="6">
        <v>0.40321874999999996</v>
      </c>
      <c r="K265" s="6">
        <v>0.3888749999999998</v>
      </c>
      <c r="L265" s="6">
        <v>0.38356250000000008</v>
      </c>
      <c r="M265" s="6">
        <v>0.38090624999999989</v>
      </c>
      <c r="N265" s="6">
        <v>0.36744791666666665</v>
      </c>
      <c r="O265" s="6">
        <v>0.35398958333333341</v>
      </c>
      <c r="P265" s="6">
        <v>0.34053125000000012</v>
      </c>
      <c r="Q265" s="6">
        <v>0.32707291666666688</v>
      </c>
      <c r="R265" s="6">
        <v>0.31361458333333364</v>
      </c>
      <c r="S265" s="6">
        <v>0.37853219022845097</v>
      </c>
    </row>
    <row r="266" spans="1:19">
      <c r="A266" t="s">
        <v>551</v>
      </c>
      <c r="B266" t="s">
        <v>64</v>
      </c>
      <c r="C266" t="s">
        <v>306</v>
      </c>
      <c r="D266" t="s">
        <v>1</v>
      </c>
      <c r="E266" t="s">
        <v>448</v>
      </c>
      <c r="F266" s="6">
        <f t="shared" si="9"/>
        <v>0.37187500000000001</v>
      </c>
      <c r="G266" s="6">
        <f t="shared" si="10"/>
        <v>0.33574999999999999</v>
      </c>
      <c r="H266" s="6">
        <v>0.35381249999999997</v>
      </c>
      <c r="I266" s="6">
        <v>0.40375</v>
      </c>
      <c r="J266" s="6">
        <v>0.38037499999999996</v>
      </c>
      <c r="K266" s="6">
        <v>0.36496875000000001</v>
      </c>
      <c r="L266" s="6">
        <v>0.35753125000000013</v>
      </c>
      <c r="M266" s="6">
        <v>0.35274999999999995</v>
      </c>
      <c r="N266" s="6">
        <v>0.3470833333333333</v>
      </c>
      <c r="O266" s="6">
        <v>0.34141666666666665</v>
      </c>
      <c r="P266" s="6">
        <v>0.33574999999999999</v>
      </c>
      <c r="Q266" s="6">
        <v>0.33008333333333334</v>
      </c>
      <c r="R266" s="6">
        <v>0.32441666666666669</v>
      </c>
      <c r="S266" s="6">
        <v>0.33066498965652691</v>
      </c>
    </row>
    <row r="267" spans="1:19">
      <c r="A267" t="s">
        <v>551</v>
      </c>
      <c r="B267" t="s">
        <v>64</v>
      </c>
      <c r="C267" t="s">
        <v>307</v>
      </c>
      <c r="D267" t="s">
        <v>1</v>
      </c>
      <c r="E267" t="s">
        <v>448</v>
      </c>
      <c r="F267" s="6">
        <f t="shared" si="9"/>
        <v>0.34042500000000003</v>
      </c>
      <c r="G267" s="6">
        <f t="shared" si="10"/>
        <v>0.30971874999999993</v>
      </c>
      <c r="H267" s="6">
        <v>0.32507187500000001</v>
      </c>
      <c r="I267" s="6">
        <v>0.35859374999999999</v>
      </c>
      <c r="J267" s="6">
        <v>0.34371875000000013</v>
      </c>
      <c r="K267" s="6">
        <v>0.33681249999999979</v>
      </c>
      <c r="L267" s="6">
        <v>0.33150000000000007</v>
      </c>
      <c r="M267" s="6">
        <v>0.33150000000000007</v>
      </c>
      <c r="N267" s="6">
        <v>0.32423958333333336</v>
      </c>
      <c r="O267" s="6">
        <v>0.31697916666666665</v>
      </c>
      <c r="P267" s="6">
        <v>0.30971874999999999</v>
      </c>
      <c r="Q267" s="6">
        <v>0.30245833333333327</v>
      </c>
      <c r="R267" s="6">
        <v>0.29519791666666656</v>
      </c>
      <c r="S267" s="6">
        <v>0.27599352392682514</v>
      </c>
    </row>
    <row r="268" spans="1:19">
      <c r="A268" t="s">
        <v>551</v>
      </c>
      <c r="B268" t="s">
        <v>64</v>
      </c>
      <c r="C268" t="s">
        <v>308</v>
      </c>
      <c r="D268" t="s">
        <v>1</v>
      </c>
      <c r="E268" t="s">
        <v>448</v>
      </c>
      <c r="F268" s="6">
        <f t="shared" si="9"/>
        <v>0.35232500000000005</v>
      </c>
      <c r="G268" s="6">
        <f t="shared" si="10"/>
        <v>0.29537499999999994</v>
      </c>
      <c r="H268" s="6">
        <v>0.32384999999999997</v>
      </c>
      <c r="I268" s="6">
        <v>0.39046874999999998</v>
      </c>
      <c r="J268" s="6">
        <v>0.36284375000000002</v>
      </c>
      <c r="K268" s="6">
        <v>0.34318750000000003</v>
      </c>
      <c r="L268" s="6">
        <v>0.34318750000000003</v>
      </c>
      <c r="M268" s="6">
        <v>0.32193750000000027</v>
      </c>
      <c r="N268" s="6">
        <v>0.31308333333333349</v>
      </c>
      <c r="O268" s="6">
        <v>0.30422916666666672</v>
      </c>
      <c r="P268" s="6">
        <v>0.29537499999999994</v>
      </c>
      <c r="Q268" s="6">
        <v>0.28652083333333317</v>
      </c>
      <c r="R268" s="6">
        <v>0.2776666666666664</v>
      </c>
      <c r="S268" s="6">
        <v>0.32480102521978549</v>
      </c>
    </row>
    <row r="269" spans="1:19">
      <c r="A269" t="s">
        <v>551</v>
      </c>
      <c r="B269" t="s">
        <v>64</v>
      </c>
      <c r="C269" t="s">
        <v>309</v>
      </c>
      <c r="D269" t="s">
        <v>1</v>
      </c>
      <c r="E269" t="s">
        <v>448</v>
      </c>
      <c r="F269" s="6">
        <f t="shared" si="9"/>
        <v>0.35381249999999997</v>
      </c>
      <c r="G269" s="6">
        <f t="shared" si="10"/>
        <v>0.30706249999999996</v>
      </c>
      <c r="H269" s="6">
        <v>0.3304375</v>
      </c>
      <c r="I269" s="6">
        <v>0.38993749999999999</v>
      </c>
      <c r="J269" s="6">
        <v>0.36018749999999994</v>
      </c>
      <c r="K269" s="6">
        <v>0.34637500000000015</v>
      </c>
      <c r="L269" s="6">
        <v>0.34212499999999996</v>
      </c>
      <c r="M269" s="6">
        <v>0.33043750000000005</v>
      </c>
      <c r="N269" s="6">
        <v>0.32264583333333335</v>
      </c>
      <c r="O269" s="6">
        <v>0.31485416666666666</v>
      </c>
      <c r="P269" s="6">
        <v>0.30706249999999996</v>
      </c>
      <c r="Q269" s="6">
        <v>0.29927083333333326</v>
      </c>
      <c r="R269" s="6">
        <v>0.29147916666666657</v>
      </c>
      <c r="S269" s="6">
        <v>0.32480102521978549</v>
      </c>
    </row>
    <row r="270" spans="1:19">
      <c r="A270" t="s">
        <v>551</v>
      </c>
      <c r="B270" t="s">
        <v>64</v>
      </c>
      <c r="C270" t="s">
        <v>310</v>
      </c>
      <c r="D270" t="s">
        <v>1</v>
      </c>
      <c r="E270" t="s">
        <v>448</v>
      </c>
      <c r="F270" s="6">
        <f t="shared" si="9"/>
        <v>0.35434375000000007</v>
      </c>
      <c r="G270" s="6">
        <f t="shared" si="10"/>
        <v>0.32884374999999999</v>
      </c>
      <c r="H270" s="6">
        <v>0.34159375000000003</v>
      </c>
      <c r="I270" s="6">
        <v>0.37187500000000001</v>
      </c>
      <c r="J270" s="6">
        <v>0.35699999999999987</v>
      </c>
      <c r="K270" s="6">
        <v>0.35168750000000004</v>
      </c>
      <c r="L270" s="6">
        <v>0.3516875000000001</v>
      </c>
      <c r="M270" s="6">
        <v>0.33946874999999999</v>
      </c>
      <c r="N270" s="6">
        <v>0.33592708333333332</v>
      </c>
      <c r="O270" s="6">
        <v>0.33238541666666666</v>
      </c>
      <c r="P270" s="6">
        <v>0.32884374999999999</v>
      </c>
      <c r="Q270" s="6">
        <v>0.32530208333333333</v>
      </c>
      <c r="R270" s="6">
        <v>0.32176041666666666</v>
      </c>
      <c r="S270" s="6">
        <v>0.29096735724494482</v>
      </c>
    </row>
    <row r="271" spans="1:19">
      <c r="A271" t="s">
        <v>551</v>
      </c>
      <c r="B271" t="s">
        <v>64</v>
      </c>
      <c r="C271" t="s">
        <v>311</v>
      </c>
      <c r="D271" t="s">
        <v>1</v>
      </c>
      <c r="E271" t="s">
        <v>448</v>
      </c>
      <c r="F271" s="6">
        <f t="shared" si="9"/>
        <v>0.36411874999999994</v>
      </c>
      <c r="G271" s="6">
        <f t="shared" si="10"/>
        <v>0.33734375000000005</v>
      </c>
      <c r="H271" s="6">
        <v>0.35073124999999999</v>
      </c>
      <c r="I271" s="6">
        <v>0.39206249999999998</v>
      </c>
      <c r="J271" s="6">
        <v>0.36868750000000006</v>
      </c>
      <c r="K271" s="6">
        <v>0.35806249999999989</v>
      </c>
      <c r="L271" s="6">
        <v>0.35806249999999989</v>
      </c>
      <c r="M271" s="6">
        <v>0.34371874999999974</v>
      </c>
      <c r="N271" s="6">
        <v>0.34159374999999986</v>
      </c>
      <c r="O271" s="6">
        <v>0.33946874999999999</v>
      </c>
      <c r="P271" s="6">
        <v>0.33734375000000005</v>
      </c>
      <c r="Q271" s="6">
        <v>0.33521875000000018</v>
      </c>
      <c r="R271" s="6">
        <v>0.3330937500000003</v>
      </c>
      <c r="S271" s="6">
        <v>0.35299981366551475</v>
      </c>
    </row>
    <row r="272" spans="1:19">
      <c r="A272" t="s">
        <v>551</v>
      </c>
      <c r="B272" t="s">
        <v>64</v>
      </c>
      <c r="C272" t="s">
        <v>312</v>
      </c>
      <c r="D272" t="s">
        <v>1</v>
      </c>
      <c r="E272" t="s">
        <v>448</v>
      </c>
      <c r="F272" s="6">
        <f t="shared" si="9"/>
        <v>0.35912500000000003</v>
      </c>
      <c r="G272" s="6">
        <f t="shared" si="10"/>
        <v>0.31237500000000001</v>
      </c>
      <c r="H272" s="6">
        <v>0.33575000000000005</v>
      </c>
      <c r="I272" s="6">
        <v>0.40321874999999996</v>
      </c>
      <c r="J272" s="6">
        <v>0.36496875000000006</v>
      </c>
      <c r="K272" s="6">
        <v>0.35062499999999991</v>
      </c>
      <c r="L272" s="6">
        <v>0.34318750000000009</v>
      </c>
      <c r="M272" s="6">
        <v>0.33362499999999989</v>
      </c>
      <c r="N272" s="6">
        <v>0.32654166666666662</v>
      </c>
      <c r="O272" s="6">
        <v>0.31945833333333334</v>
      </c>
      <c r="P272" s="6">
        <v>0.31237500000000001</v>
      </c>
      <c r="Q272" s="6">
        <v>0.30529166666666674</v>
      </c>
      <c r="R272" s="6">
        <v>0.29820833333333346</v>
      </c>
      <c r="S272" s="6">
        <v>0.29582034696232012</v>
      </c>
    </row>
    <row r="273" spans="1:19">
      <c r="A273" t="s">
        <v>551</v>
      </c>
      <c r="B273" t="s">
        <v>64</v>
      </c>
      <c r="C273" t="s">
        <v>313</v>
      </c>
      <c r="D273" t="s">
        <v>1</v>
      </c>
      <c r="E273" t="s">
        <v>448</v>
      </c>
      <c r="F273" s="6">
        <f t="shared" si="9"/>
        <v>0.37665625000000003</v>
      </c>
      <c r="G273" s="6">
        <f t="shared" si="10"/>
        <v>0.32565625000000004</v>
      </c>
      <c r="H273" s="6">
        <v>0.35115625</v>
      </c>
      <c r="I273" s="6">
        <v>0.40693750000000001</v>
      </c>
      <c r="J273" s="6">
        <v>0.38249999999999995</v>
      </c>
      <c r="K273" s="6">
        <v>0.36921874999999987</v>
      </c>
      <c r="L273" s="6">
        <v>0.36496875000000023</v>
      </c>
      <c r="M273" s="6">
        <v>0.3596562499999999</v>
      </c>
      <c r="N273" s="6">
        <v>0.34832291666666659</v>
      </c>
      <c r="O273" s="6">
        <v>0.33698958333333329</v>
      </c>
      <c r="P273" s="6">
        <v>0.32565625000000004</v>
      </c>
      <c r="Q273" s="6">
        <v>0.31432291666666673</v>
      </c>
      <c r="R273" s="6">
        <v>0.30298958333333342</v>
      </c>
      <c r="S273" s="6">
        <v>0.29582034696232012</v>
      </c>
    </row>
    <row r="274" spans="1:19">
      <c r="A274" t="s">
        <v>551</v>
      </c>
      <c r="B274" t="s">
        <v>64</v>
      </c>
      <c r="C274" t="s">
        <v>314</v>
      </c>
      <c r="D274" t="s">
        <v>1</v>
      </c>
      <c r="E274" t="s">
        <v>448</v>
      </c>
      <c r="F274" s="6">
        <f t="shared" si="9"/>
        <v>0.31396875000000002</v>
      </c>
      <c r="G274" s="6">
        <f t="shared" si="10"/>
        <v>0.27571875000000007</v>
      </c>
      <c r="H274" s="6">
        <v>0.29484375000000002</v>
      </c>
      <c r="I274" s="6">
        <v>0.32778124999999997</v>
      </c>
      <c r="J274" s="6">
        <v>0.31928124999999996</v>
      </c>
      <c r="K274" s="6">
        <v>0.31237500000000001</v>
      </c>
      <c r="L274" s="6">
        <v>0.3070624999999999</v>
      </c>
      <c r="M274" s="6">
        <v>0.30334375000000013</v>
      </c>
      <c r="N274" s="6">
        <v>0.29413541666666676</v>
      </c>
      <c r="O274" s="6">
        <v>0.28492708333333339</v>
      </c>
      <c r="P274" s="6">
        <v>0.27571875000000007</v>
      </c>
      <c r="Q274" s="6">
        <v>0.26651041666666669</v>
      </c>
      <c r="R274" s="6">
        <v>0.25730208333333332</v>
      </c>
      <c r="S274" s="6">
        <v>0.29582034696232012</v>
      </c>
    </row>
    <row r="275" spans="1:19">
      <c r="A275" t="s">
        <v>551</v>
      </c>
      <c r="B275" t="s">
        <v>64</v>
      </c>
      <c r="C275" t="s">
        <v>315</v>
      </c>
      <c r="D275" t="s">
        <v>1</v>
      </c>
      <c r="E275" t="s">
        <v>448</v>
      </c>
      <c r="F275" s="6">
        <f t="shared" si="9"/>
        <v>0.36794375000000007</v>
      </c>
      <c r="G275" s="6">
        <f t="shared" si="10"/>
        <v>0.32512500000000016</v>
      </c>
      <c r="H275" s="6">
        <v>0.34653437500000006</v>
      </c>
      <c r="I275" s="6">
        <v>0.38621874999999994</v>
      </c>
      <c r="J275" s="6">
        <v>0.37240624999999994</v>
      </c>
      <c r="K275" s="6">
        <v>0.37240624999999994</v>
      </c>
      <c r="L275" s="6">
        <v>0.35434375000000023</v>
      </c>
      <c r="M275" s="6">
        <v>0.35434375000000023</v>
      </c>
      <c r="N275" s="6">
        <v>0.34460416666666688</v>
      </c>
      <c r="O275" s="6">
        <v>0.33486458333333352</v>
      </c>
      <c r="P275" s="6">
        <v>0.32512500000000011</v>
      </c>
      <c r="Q275" s="6">
        <v>0.31538541666666675</v>
      </c>
      <c r="R275" s="6">
        <v>0.30564583333333339</v>
      </c>
      <c r="S275" s="6">
        <v>0.32625041069631994</v>
      </c>
    </row>
    <row r="276" spans="1:19">
      <c r="A276" t="s">
        <v>551</v>
      </c>
      <c r="B276" t="s">
        <v>64</v>
      </c>
      <c r="C276" t="s">
        <v>316</v>
      </c>
      <c r="D276" t="s">
        <v>1</v>
      </c>
      <c r="E276" t="s">
        <v>448</v>
      </c>
      <c r="F276" s="6">
        <f t="shared" si="9"/>
        <v>0.34138125000000002</v>
      </c>
      <c r="G276" s="6">
        <f t="shared" si="10"/>
        <v>0.31821874999999999</v>
      </c>
      <c r="H276" s="6">
        <v>0.32979999999999998</v>
      </c>
      <c r="I276" s="6">
        <v>0.35806250000000001</v>
      </c>
      <c r="J276" s="6">
        <v>0.34318749999999998</v>
      </c>
      <c r="K276" s="6">
        <v>0.34265625000000011</v>
      </c>
      <c r="L276" s="6">
        <v>0.34265625000000011</v>
      </c>
      <c r="M276" s="6">
        <v>0.32034374999999998</v>
      </c>
      <c r="N276" s="6">
        <v>0.31963541666666667</v>
      </c>
      <c r="O276" s="6">
        <v>0.31892708333333336</v>
      </c>
      <c r="P276" s="6">
        <v>0.31821874999999999</v>
      </c>
      <c r="Q276" s="6">
        <v>0.31751041666666668</v>
      </c>
      <c r="R276" s="6">
        <v>0.31680208333333337</v>
      </c>
      <c r="S276" s="6">
        <v>0.29444794651802103</v>
      </c>
    </row>
    <row r="277" spans="1:19">
      <c r="A277" t="s">
        <v>551</v>
      </c>
      <c r="B277" t="s">
        <v>64</v>
      </c>
      <c r="C277" t="s">
        <v>317</v>
      </c>
      <c r="D277" t="s">
        <v>1</v>
      </c>
      <c r="E277" t="s">
        <v>448</v>
      </c>
      <c r="F277" s="6">
        <f t="shared" si="9"/>
        <v>0.36656250000000001</v>
      </c>
      <c r="G277" s="6">
        <f t="shared" si="10"/>
        <v>0.34850000000000009</v>
      </c>
      <c r="H277" s="6">
        <v>0.35753125000000008</v>
      </c>
      <c r="I277" s="6">
        <v>0.37399999999999994</v>
      </c>
      <c r="J277" s="6">
        <v>0.36868750000000006</v>
      </c>
      <c r="K277" s="6">
        <v>0.36496874999999979</v>
      </c>
      <c r="L277" s="6">
        <v>0.36496875000000023</v>
      </c>
      <c r="M277" s="6">
        <v>0.36018749999999983</v>
      </c>
      <c r="N277" s="6">
        <v>0.35629166666666656</v>
      </c>
      <c r="O277" s="6">
        <v>0.3523958333333333</v>
      </c>
      <c r="P277" s="6">
        <v>0.34850000000000009</v>
      </c>
      <c r="Q277" s="6">
        <v>0.34460416666666682</v>
      </c>
      <c r="R277" s="6">
        <v>0.34070833333333356</v>
      </c>
      <c r="S277" s="6">
        <v>0.39552891416433272</v>
      </c>
    </row>
    <row r="278" spans="1:19">
      <c r="A278" t="s">
        <v>551</v>
      </c>
      <c r="B278" t="s">
        <v>64</v>
      </c>
      <c r="C278" t="s">
        <v>449</v>
      </c>
      <c r="D278" t="s">
        <v>1</v>
      </c>
      <c r="E278" t="s">
        <v>448</v>
      </c>
      <c r="F278" s="6">
        <f t="shared" si="9"/>
        <v>0.28326249999999992</v>
      </c>
      <c r="G278" s="6">
        <f t="shared" si="10"/>
        <v>0.25712499999999999</v>
      </c>
      <c r="H278" s="6">
        <v>0.26882169117647053</v>
      </c>
      <c r="I278" s="7">
        <v>0.29590624999999998</v>
      </c>
      <c r="J278" s="7">
        <v>0.29165625000000001</v>
      </c>
      <c r="K278" s="7">
        <v>0.27624999999999994</v>
      </c>
      <c r="L278" s="7">
        <v>0.27624999999999994</v>
      </c>
      <c r="M278" s="7">
        <v>0.27624999999999994</v>
      </c>
      <c r="N278" s="7">
        <v>0.26987499999999998</v>
      </c>
      <c r="O278" s="7">
        <v>0.26350000000000001</v>
      </c>
      <c r="P278" s="7">
        <v>0.25712499999999999</v>
      </c>
      <c r="Q278" s="7">
        <v>0.25075000000000003</v>
      </c>
      <c r="R278" s="7">
        <v>0.24437500000000004</v>
      </c>
      <c r="S278" s="6">
        <v>0.29599999999999999</v>
      </c>
    </row>
    <row r="279" spans="1:19">
      <c r="A279" t="s">
        <v>551</v>
      </c>
      <c r="B279" t="s">
        <v>64</v>
      </c>
      <c r="C279" t="s">
        <v>450</v>
      </c>
      <c r="D279" t="s">
        <v>1</v>
      </c>
      <c r="E279" t="s">
        <v>448</v>
      </c>
      <c r="F279" s="6">
        <f t="shared" si="9"/>
        <v>0.28326249999999992</v>
      </c>
      <c r="G279" s="6">
        <f t="shared" si="10"/>
        <v>0.25712499999999999</v>
      </c>
      <c r="H279" s="6">
        <v>0.26882169117647053</v>
      </c>
      <c r="I279" s="7">
        <v>0.29590624999999998</v>
      </c>
      <c r="J279" s="7">
        <v>0.29165625000000001</v>
      </c>
      <c r="K279" s="7">
        <v>0.27624999999999994</v>
      </c>
      <c r="L279" s="7">
        <v>0.27624999999999994</v>
      </c>
      <c r="M279" s="7">
        <v>0.27624999999999994</v>
      </c>
      <c r="N279" s="7">
        <v>0.26987499999999998</v>
      </c>
      <c r="O279" s="7">
        <v>0.26350000000000001</v>
      </c>
      <c r="P279" s="7">
        <v>0.25712499999999999</v>
      </c>
      <c r="Q279" s="7">
        <v>0.25075000000000003</v>
      </c>
      <c r="R279" s="7">
        <v>0.24437500000000004</v>
      </c>
      <c r="S279" s="6">
        <v>0.2352819468528187</v>
      </c>
    </row>
    <row r="280" spans="1:19">
      <c r="A280" t="s">
        <v>551</v>
      </c>
      <c r="B280" t="s">
        <v>64</v>
      </c>
      <c r="C280" t="s">
        <v>451</v>
      </c>
      <c r="D280" t="s">
        <v>1</v>
      </c>
      <c r="E280" t="s">
        <v>448</v>
      </c>
      <c r="F280" s="6">
        <f t="shared" si="9"/>
        <v>0.28326249999999992</v>
      </c>
      <c r="G280" s="6">
        <f t="shared" si="10"/>
        <v>0.25712499999999999</v>
      </c>
      <c r="H280" s="6">
        <v>0.26882169117647053</v>
      </c>
      <c r="I280" s="7">
        <v>0.29590624999999998</v>
      </c>
      <c r="J280" s="7">
        <v>0.29165625000000001</v>
      </c>
      <c r="K280" s="7">
        <v>0.27624999999999994</v>
      </c>
      <c r="L280" s="7">
        <v>0.27624999999999994</v>
      </c>
      <c r="M280" s="7">
        <v>0.27624999999999994</v>
      </c>
      <c r="N280" s="7">
        <v>0.26987499999999998</v>
      </c>
      <c r="O280" s="7">
        <v>0.26350000000000001</v>
      </c>
      <c r="P280" s="7">
        <v>0.25712499999999999</v>
      </c>
      <c r="Q280" s="7">
        <v>0.25075000000000003</v>
      </c>
      <c r="R280" s="7">
        <v>0.24437500000000004</v>
      </c>
      <c r="S280" s="6">
        <v>0.29599999999999999</v>
      </c>
    </row>
    <row r="281" spans="1:19">
      <c r="A281" t="s">
        <v>551</v>
      </c>
      <c r="B281" t="s">
        <v>64</v>
      </c>
      <c r="C281" t="s">
        <v>452</v>
      </c>
      <c r="D281" t="s">
        <v>1</v>
      </c>
      <c r="E281" t="s">
        <v>448</v>
      </c>
      <c r="F281" s="6">
        <f t="shared" si="9"/>
        <v>0.28326249999999992</v>
      </c>
      <c r="G281" s="6">
        <f t="shared" si="10"/>
        <v>0.25712499999999999</v>
      </c>
      <c r="H281" s="6">
        <v>0.26882169117647053</v>
      </c>
      <c r="I281" s="7">
        <v>0.29590624999999998</v>
      </c>
      <c r="J281" s="7">
        <v>0.29165625000000001</v>
      </c>
      <c r="K281" s="7">
        <v>0.27624999999999994</v>
      </c>
      <c r="L281" s="7">
        <v>0.27624999999999994</v>
      </c>
      <c r="M281" s="7">
        <v>0.27624999999999994</v>
      </c>
      <c r="N281" s="7">
        <v>0.26987499999999998</v>
      </c>
      <c r="O281" s="7">
        <v>0.26350000000000001</v>
      </c>
      <c r="P281" s="7">
        <v>0.25712499999999999</v>
      </c>
      <c r="Q281" s="7">
        <v>0.25075000000000003</v>
      </c>
      <c r="R281" s="7">
        <v>0.24437500000000004</v>
      </c>
      <c r="S281" s="6">
        <v>0.2352819468528187</v>
      </c>
    </row>
    <row r="282" spans="1:19">
      <c r="A282" t="s">
        <v>551</v>
      </c>
      <c r="B282" t="s">
        <v>64</v>
      </c>
      <c r="C282" t="s">
        <v>453</v>
      </c>
      <c r="D282" t="s">
        <v>1</v>
      </c>
      <c r="E282" t="s">
        <v>448</v>
      </c>
      <c r="F282" s="6">
        <f t="shared" si="9"/>
        <v>0.28326249999999992</v>
      </c>
      <c r="G282" s="6">
        <f t="shared" si="10"/>
        <v>0.25712499999999999</v>
      </c>
      <c r="H282" s="6">
        <v>0.26882169117647053</v>
      </c>
      <c r="I282" s="7">
        <v>0.29590624999999998</v>
      </c>
      <c r="J282" s="7">
        <v>0.29165625000000001</v>
      </c>
      <c r="K282" s="7">
        <v>0.27624999999999994</v>
      </c>
      <c r="L282" s="7">
        <v>0.27624999999999994</v>
      </c>
      <c r="M282" s="7">
        <v>0.27624999999999994</v>
      </c>
      <c r="N282" s="7">
        <v>0.26987499999999998</v>
      </c>
      <c r="O282" s="7">
        <v>0.26350000000000001</v>
      </c>
      <c r="P282" s="7">
        <v>0.25712499999999999</v>
      </c>
      <c r="Q282" s="7">
        <v>0.25075000000000003</v>
      </c>
      <c r="R282" s="7">
        <v>0.24437500000000004</v>
      </c>
      <c r="S282" s="6">
        <v>0.29599999999999999</v>
      </c>
    </row>
    <row r="283" spans="1:19">
      <c r="A283" t="s">
        <v>551</v>
      </c>
      <c r="B283" t="s">
        <v>64</v>
      </c>
      <c r="C283" t="s">
        <v>318</v>
      </c>
      <c r="D283" t="s">
        <v>1</v>
      </c>
      <c r="E283" t="s">
        <v>448</v>
      </c>
      <c r="F283" s="6">
        <f t="shared" si="9"/>
        <v>0.34106249999999994</v>
      </c>
      <c r="G283" s="6">
        <f t="shared" si="10"/>
        <v>0.31768749999999985</v>
      </c>
      <c r="H283" s="6">
        <v>0.32937499999999992</v>
      </c>
      <c r="I283" s="6">
        <v>0.354875</v>
      </c>
      <c r="J283" s="6">
        <v>0.34424999999999994</v>
      </c>
      <c r="K283" s="6">
        <v>0.33999999999999991</v>
      </c>
      <c r="L283" s="6">
        <v>0.33575000000000027</v>
      </c>
      <c r="M283" s="6">
        <v>0.33043749999999977</v>
      </c>
      <c r="N283" s="6">
        <v>0.3261874999999998</v>
      </c>
      <c r="O283" s="6">
        <v>0.32193749999999982</v>
      </c>
      <c r="P283" s="6">
        <v>0.3176874999999999</v>
      </c>
      <c r="Q283" s="6">
        <v>0.31343749999999992</v>
      </c>
      <c r="R283" s="6">
        <v>0.30918749999999995</v>
      </c>
      <c r="S283" s="6">
        <v>0.29655245505154981</v>
      </c>
    </row>
    <row r="284" spans="1:19">
      <c r="A284" t="s">
        <v>551</v>
      </c>
      <c r="B284" t="s">
        <v>64</v>
      </c>
      <c r="C284" t="s">
        <v>319</v>
      </c>
      <c r="D284" t="s">
        <v>1</v>
      </c>
      <c r="E284" t="s">
        <v>448</v>
      </c>
      <c r="F284" s="6">
        <f t="shared" si="9"/>
        <v>0.33585624999999997</v>
      </c>
      <c r="G284" s="6">
        <f t="shared" si="10"/>
        <v>0.29803124999999986</v>
      </c>
      <c r="H284" s="6">
        <v>0.31694374999999991</v>
      </c>
      <c r="I284" s="6">
        <v>0.38409375000000001</v>
      </c>
      <c r="J284" s="6">
        <v>0.34265625</v>
      </c>
      <c r="K284" s="6">
        <v>0.32671875000000006</v>
      </c>
      <c r="L284" s="6">
        <v>0.31290624999999989</v>
      </c>
      <c r="M284" s="6">
        <v>0.31290624999999989</v>
      </c>
      <c r="N284" s="6">
        <v>0.30794791666666654</v>
      </c>
      <c r="O284" s="6">
        <v>0.3029895833333332</v>
      </c>
      <c r="P284" s="6">
        <v>0.29803124999999986</v>
      </c>
      <c r="Q284" s="6">
        <v>0.29307291666666652</v>
      </c>
      <c r="R284" s="6">
        <v>0.28811458333333317</v>
      </c>
      <c r="S284" s="6">
        <v>0.25904165906116727</v>
      </c>
    </row>
    <row r="285" spans="1:19">
      <c r="A285" t="s">
        <v>551</v>
      </c>
      <c r="B285" t="s">
        <v>64</v>
      </c>
      <c r="C285" t="s">
        <v>320</v>
      </c>
      <c r="D285" t="s">
        <v>1</v>
      </c>
      <c r="E285" t="s">
        <v>448</v>
      </c>
      <c r="F285" s="6">
        <f t="shared" si="9"/>
        <v>0.34584375000000006</v>
      </c>
      <c r="G285" s="6">
        <f t="shared" si="10"/>
        <v>0.30759375</v>
      </c>
      <c r="H285" s="6">
        <v>0.32671875000000006</v>
      </c>
      <c r="I285" s="6">
        <v>0.37346875000000002</v>
      </c>
      <c r="J285" s="6">
        <v>0.34690625000000003</v>
      </c>
      <c r="K285" s="6">
        <v>0.34106250000000005</v>
      </c>
      <c r="L285" s="6">
        <v>0.33468749999999992</v>
      </c>
      <c r="M285" s="6">
        <v>0.33309375000000019</v>
      </c>
      <c r="N285" s="6">
        <v>0.32459375000000013</v>
      </c>
      <c r="O285" s="6">
        <v>0.31609375000000006</v>
      </c>
      <c r="P285" s="6">
        <v>0.30759375</v>
      </c>
      <c r="Q285" s="6">
        <v>0.29909374999999994</v>
      </c>
      <c r="R285" s="6">
        <v>0.29059374999999987</v>
      </c>
      <c r="S285" s="6">
        <v>0.25138824115473407</v>
      </c>
    </row>
    <row r="286" spans="1:19">
      <c r="A286" t="s">
        <v>551</v>
      </c>
      <c r="B286" t="s">
        <v>64</v>
      </c>
      <c r="C286" t="s">
        <v>321</v>
      </c>
      <c r="D286" t="s">
        <v>1</v>
      </c>
      <c r="E286" t="s">
        <v>448</v>
      </c>
      <c r="F286" s="6">
        <f t="shared" si="9"/>
        <v>0.33585624999999997</v>
      </c>
      <c r="G286" s="6">
        <f t="shared" si="10"/>
        <v>0.29803124999999986</v>
      </c>
      <c r="H286" s="6">
        <v>0.31694374999999991</v>
      </c>
      <c r="I286" s="7">
        <v>0.38409375000000001</v>
      </c>
      <c r="J286" s="7">
        <v>0.34265625</v>
      </c>
      <c r="K286" s="7">
        <v>0.32671875000000006</v>
      </c>
      <c r="L286" s="7">
        <v>0.31290624999999989</v>
      </c>
      <c r="M286" s="7">
        <v>0.31290624999999989</v>
      </c>
      <c r="N286" s="7">
        <v>0.30794791666666654</v>
      </c>
      <c r="O286" s="7">
        <v>0.3029895833333332</v>
      </c>
      <c r="P286" s="7">
        <v>0.29803124999999986</v>
      </c>
      <c r="Q286" s="7">
        <v>0.29307291666666652</v>
      </c>
      <c r="R286" s="7">
        <v>0.28811458333333317</v>
      </c>
      <c r="S286" s="6">
        <v>0.35252868599980652</v>
      </c>
    </row>
    <row r="287" spans="1:19">
      <c r="A287" t="s">
        <v>551</v>
      </c>
      <c r="B287" t="s">
        <v>64</v>
      </c>
      <c r="C287" t="s">
        <v>322</v>
      </c>
      <c r="D287" t="s">
        <v>1</v>
      </c>
      <c r="E287" t="s">
        <v>448</v>
      </c>
      <c r="F287" s="6">
        <f t="shared" si="9"/>
        <v>0.35859374999999999</v>
      </c>
      <c r="G287" s="6">
        <f t="shared" si="10"/>
        <v>0.31928125000000002</v>
      </c>
      <c r="H287" s="6">
        <v>0.3389375</v>
      </c>
      <c r="I287" s="6">
        <v>0.38834375000000004</v>
      </c>
      <c r="J287" s="6">
        <v>0.36709375</v>
      </c>
      <c r="K287" s="6">
        <v>0.35859374999999999</v>
      </c>
      <c r="L287" s="6">
        <v>0.33946875000000004</v>
      </c>
      <c r="M287" s="6">
        <v>0.33946875000000004</v>
      </c>
      <c r="N287" s="6">
        <v>0.33273958333333337</v>
      </c>
      <c r="O287" s="6">
        <v>0.32601041666666669</v>
      </c>
      <c r="P287" s="6">
        <v>0.31928125000000002</v>
      </c>
      <c r="Q287" s="6">
        <v>0.31255208333333334</v>
      </c>
      <c r="R287" s="6">
        <v>0.30582291666666667</v>
      </c>
      <c r="S287" s="6">
        <v>0.29582034696232012</v>
      </c>
    </row>
    <row r="288" spans="1:19">
      <c r="A288" t="s">
        <v>551</v>
      </c>
      <c r="B288" t="s">
        <v>64</v>
      </c>
      <c r="C288" t="s">
        <v>323</v>
      </c>
      <c r="D288" t="s">
        <v>1</v>
      </c>
      <c r="E288" t="s">
        <v>448</v>
      </c>
      <c r="F288" s="6">
        <f t="shared" si="9"/>
        <v>0.38940625000000001</v>
      </c>
      <c r="G288" s="6">
        <f t="shared" si="10"/>
        <v>0.35221875000000002</v>
      </c>
      <c r="H288" s="6">
        <v>0.37081250000000004</v>
      </c>
      <c r="I288" s="6">
        <v>0.42128125</v>
      </c>
      <c r="J288" s="6">
        <v>0.39471874999999995</v>
      </c>
      <c r="K288" s="6">
        <v>0.38728124999999991</v>
      </c>
      <c r="L288" s="6">
        <v>0.37984375000000026</v>
      </c>
      <c r="M288" s="6">
        <v>0.36390624999999988</v>
      </c>
      <c r="N288" s="6">
        <v>0.36001041666666661</v>
      </c>
      <c r="O288" s="6">
        <v>0.35611458333333335</v>
      </c>
      <c r="P288" s="6">
        <v>0.35221875000000002</v>
      </c>
      <c r="Q288" s="6">
        <v>0.34832291666666676</v>
      </c>
      <c r="R288" s="6">
        <v>0.34442708333333349</v>
      </c>
      <c r="S288" s="6">
        <v>0.30823883134066449</v>
      </c>
    </row>
    <row r="289" spans="1:19">
      <c r="A289" t="s">
        <v>551</v>
      </c>
      <c r="B289" t="s">
        <v>64</v>
      </c>
      <c r="C289" t="s">
        <v>324</v>
      </c>
      <c r="D289" t="s">
        <v>1</v>
      </c>
      <c r="E289" t="s">
        <v>448</v>
      </c>
      <c r="F289" s="6">
        <f t="shared" si="9"/>
        <v>0.46643749999999989</v>
      </c>
      <c r="G289" s="6">
        <f t="shared" si="10"/>
        <v>0.42606250000000012</v>
      </c>
      <c r="H289" s="6">
        <v>0.44624999999999992</v>
      </c>
      <c r="I289" s="6">
        <v>0.48503124999999991</v>
      </c>
      <c r="J289" s="6">
        <v>0.47121875000000002</v>
      </c>
      <c r="K289" s="6">
        <v>0.46856249999999999</v>
      </c>
      <c r="L289" s="6">
        <v>0.45368749999999985</v>
      </c>
      <c r="M289" s="6">
        <v>0.45368749999999985</v>
      </c>
      <c r="N289" s="6">
        <v>0.44447916666666659</v>
      </c>
      <c r="O289" s="6">
        <v>0.43527083333333333</v>
      </c>
      <c r="P289" s="6">
        <v>0.42606250000000007</v>
      </c>
      <c r="Q289" s="6">
        <v>0.4168541666666668</v>
      </c>
      <c r="R289" s="6">
        <v>0.40764583333333354</v>
      </c>
      <c r="S289" s="6">
        <v>0.4322546773751586</v>
      </c>
    </row>
    <row r="290" spans="1:19">
      <c r="A290" t="s">
        <v>551</v>
      </c>
      <c r="B290" t="s">
        <v>64</v>
      </c>
      <c r="C290" t="s">
        <v>325</v>
      </c>
      <c r="D290" t="s">
        <v>1</v>
      </c>
      <c r="E290" t="s">
        <v>448</v>
      </c>
      <c r="F290" s="6">
        <f t="shared" si="9"/>
        <v>0.44093749999999998</v>
      </c>
      <c r="G290" s="6">
        <f t="shared" si="10"/>
        <v>0.39206249999999987</v>
      </c>
      <c r="H290" s="6">
        <v>0.41649999999999993</v>
      </c>
      <c r="I290" s="6">
        <v>0.46271875000000001</v>
      </c>
      <c r="J290" s="6">
        <v>0.44571875</v>
      </c>
      <c r="K290" s="6">
        <v>0.43987500000000013</v>
      </c>
      <c r="L290" s="6">
        <v>0.42818749999999961</v>
      </c>
      <c r="M290" s="6">
        <v>0.42818750000000039</v>
      </c>
      <c r="N290" s="6">
        <v>0.41614583333333355</v>
      </c>
      <c r="O290" s="6">
        <v>0.40410416666666671</v>
      </c>
      <c r="P290" s="6">
        <v>0.39206249999999992</v>
      </c>
      <c r="Q290" s="6">
        <v>0.38002083333333309</v>
      </c>
      <c r="R290" s="6">
        <v>0.36797916666666625</v>
      </c>
      <c r="S290" s="6">
        <v>0.41084083995006648</v>
      </c>
    </row>
    <row r="291" spans="1:19">
      <c r="A291" t="s">
        <v>551</v>
      </c>
      <c r="B291" t="s">
        <v>64</v>
      </c>
      <c r="C291" t="s">
        <v>326</v>
      </c>
      <c r="D291" t="s">
        <v>1</v>
      </c>
      <c r="E291" t="s">
        <v>448</v>
      </c>
      <c r="F291" s="6">
        <f t="shared" si="9"/>
        <v>0.44943750000000005</v>
      </c>
      <c r="G291" s="6">
        <f t="shared" si="10"/>
        <v>0.35699999999999993</v>
      </c>
      <c r="H291" s="6">
        <v>0.40321875000000001</v>
      </c>
      <c r="I291" s="6">
        <v>0.48343750000000008</v>
      </c>
      <c r="J291" s="6">
        <v>0.46006249999999982</v>
      </c>
      <c r="K291" s="6">
        <v>0.44943749999999993</v>
      </c>
      <c r="L291" s="6">
        <v>0.43243750000000009</v>
      </c>
      <c r="M291" s="6">
        <v>0.42181250000000037</v>
      </c>
      <c r="N291" s="6">
        <v>0.40020833333333355</v>
      </c>
      <c r="O291" s="6">
        <v>0.37860416666666674</v>
      </c>
      <c r="P291" s="6">
        <v>0.35699999999999993</v>
      </c>
      <c r="Q291" s="6">
        <v>0.33539583333333312</v>
      </c>
      <c r="R291" s="6">
        <v>0.3137916666666663</v>
      </c>
      <c r="S291" s="6">
        <v>0.3633993831948979</v>
      </c>
    </row>
    <row r="292" spans="1:19">
      <c r="A292" t="s">
        <v>551</v>
      </c>
      <c r="B292" t="s">
        <v>64</v>
      </c>
      <c r="C292" t="s">
        <v>327</v>
      </c>
      <c r="D292" t="s">
        <v>1</v>
      </c>
      <c r="E292" t="s">
        <v>448</v>
      </c>
      <c r="F292" s="6">
        <f t="shared" si="9"/>
        <v>0.42181249999999998</v>
      </c>
      <c r="G292" s="6">
        <f t="shared" si="10"/>
        <v>0.33362499999999995</v>
      </c>
      <c r="H292" s="6">
        <v>0.37771874999999999</v>
      </c>
      <c r="I292" s="6">
        <v>0.46696874999999993</v>
      </c>
      <c r="J292" s="6">
        <v>0.43615625000000002</v>
      </c>
      <c r="K292" s="6">
        <v>0.4165000000000002</v>
      </c>
      <c r="L292" s="6">
        <v>0.40162499999999995</v>
      </c>
      <c r="M292" s="6">
        <v>0.38781249999999962</v>
      </c>
      <c r="N292" s="6">
        <v>0.36974999999999975</v>
      </c>
      <c r="O292" s="6">
        <v>0.35168749999999988</v>
      </c>
      <c r="P292" s="6">
        <v>0.33362499999999995</v>
      </c>
      <c r="Q292" s="6">
        <v>0.31556250000000008</v>
      </c>
      <c r="R292" s="6">
        <v>0.29750000000000021</v>
      </c>
      <c r="S292" s="6">
        <v>0.32277985914633306</v>
      </c>
    </row>
    <row r="293" spans="1:19">
      <c r="A293" t="s">
        <v>551</v>
      </c>
      <c r="B293" t="s">
        <v>64</v>
      </c>
      <c r="C293" t="s">
        <v>328</v>
      </c>
      <c r="D293" t="s">
        <v>1</v>
      </c>
      <c r="E293" t="s">
        <v>448</v>
      </c>
      <c r="F293" s="6">
        <f t="shared" si="9"/>
        <v>0.38409375000000001</v>
      </c>
      <c r="G293" s="6">
        <f t="shared" si="10"/>
        <v>0.2704062499999999</v>
      </c>
      <c r="H293" s="6">
        <v>0.33588229628323929</v>
      </c>
      <c r="I293" s="6">
        <v>0.43137500000000006</v>
      </c>
      <c r="J293" s="6">
        <v>0.39312499999999989</v>
      </c>
      <c r="K293" s="6">
        <v>0.38037499999999974</v>
      </c>
      <c r="L293" s="6">
        <v>0.36762500000000042</v>
      </c>
      <c r="M293" s="6">
        <v>0.34796874999999999</v>
      </c>
      <c r="N293" s="6">
        <v>0.32211458333333332</v>
      </c>
      <c r="O293" s="6">
        <v>0.29626041666666664</v>
      </c>
      <c r="P293" s="6">
        <v>0.27040624999999996</v>
      </c>
      <c r="Q293" s="6">
        <v>0.24455208333333328</v>
      </c>
      <c r="R293" s="6">
        <v>0.2186979166666666</v>
      </c>
      <c r="S293" s="6" t="s">
        <v>532</v>
      </c>
    </row>
    <row r="294" spans="1:19">
      <c r="A294" t="s">
        <v>551</v>
      </c>
      <c r="B294" t="s">
        <v>64</v>
      </c>
      <c r="C294" t="s">
        <v>329</v>
      </c>
      <c r="D294" t="s">
        <v>1</v>
      </c>
      <c r="E294" t="s">
        <v>448</v>
      </c>
      <c r="F294" s="6">
        <f t="shared" si="9"/>
        <v>0.40853124999999996</v>
      </c>
      <c r="G294" s="6">
        <f t="shared" si="10"/>
        <v>0.30653124999999998</v>
      </c>
      <c r="H294" s="6">
        <v>0.35753124999999997</v>
      </c>
      <c r="I294" s="6">
        <v>0.45953125000000011</v>
      </c>
      <c r="J294" s="6">
        <v>0.42340624999999993</v>
      </c>
      <c r="K294" s="6">
        <v>0.39843750000000017</v>
      </c>
      <c r="L294" s="6">
        <v>0.39099999999999951</v>
      </c>
      <c r="M294" s="6">
        <v>0.37028125000000012</v>
      </c>
      <c r="N294" s="6">
        <v>0.34903125000000007</v>
      </c>
      <c r="O294" s="6">
        <v>0.32778125000000002</v>
      </c>
      <c r="P294" s="6">
        <v>0.30653124999999998</v>
      </c>
      <c r="Q294" s="6">
        <v>0.28528124999999993</v>
      </c>
      <c r="R294" s="6">
        <v>0.26403124999999988</v>
      </c>
      <c r="S294" s="6" t="s">
        <v>532</v>
      </c>
    </row>
    <row r="295" spans="1:19">
      <c r="A295" t="s">
        <v>551</v>
      </c>
      <c r="B295" t="s">
        <v>64</v>
      </c>
      <c r="C295" t="s">
        <v>330</v>
      </c>
      <c r="D295" t="s">
        <v>1</v>
      </c>
      <c r="E295" t="s">
        <v>448</v>
      </c>
      <c r="F295" s="6">
        <f t="shared" si="9"/>
        <v>0.41331249999999997</v>
      </c>
      <c r="G295" s="6">
        <f t="shared" si="10"/>
        <v>0.30174999999999996</v>
      </c>
      <c r="H295" s="6">
        <v>0.36888326143790845</v>
      </c>
      <c r="I295" s="6">
        <v>0.44678125000000002</v>
      </c>
      <c r="J295" s="6">
        <v>0.4234062500000001</v>
      </c>
      <c r="K295" s="6">
        <v>0.41437499999999999</v>
      </c>
      <c r="L295" s="6">
        <v>0.40056249999999988</v>
      </c>
      <c r="M295" s="6">
        <v>0.3814375000000001</v>
      </c>
      <c r="N295" s="6">
        <v>0.35487500000000005</v>
      </c>
      <c r="O295" s="6">
        <v>0.32831250000000001</v>
      </c>
      <c r="P295" s="6">
        <v>0.30175000000000002</v>
      </c>
      <c r="Q295" s="6">
        <v>0.27518749999999997</v>
      </c>
      <c r="R295" s="6">
        <v>0.24862499999999996</v>
      </c>
      <c r="S295" s="6">
        <v>0.3458376760670126</v>
      </c>
    </row>
    <row r="296" spans="1:19">
      <c r="A296" t="s">
        <v>551</v>
      </c>
      <c r="B296" t="s">
        <v>64</v>
      </c>
      <c r="C296" t="s">
        <v>331</v>
      </c>
      <c r="D296" t="s">
        <v>1</v>
      </c>
      <c r="E296" t="s">
        <v>448</v>
      </c>
      <c r="F296" s="6">
        <f t="shared" si="9"/>
        <v>0.43456249999999991</v>
      </c>
      <c r="G296" s="6">
        <f t="shared" si="10"/>
        <v>0.26243750000000005</v>
      </c>
      <c r="H296" s="6">
        <v>0.35653804292065661</v>
      </c>
      <c r="I296" s="6">
        <v>0.5238124999999999</v>
      </c>
      <c r="J296" s="6">
        <v>0.46750000000000003</v>
      </c>
      <c r="K296" s="6">
        <v>0.43031249999999988</v>
      </c>
      <c r="L296" s="6">
        <v>0.3973750000000002</v>
      </c>
      <c r="M296" s="6">
        <v>0.35381249999999981</v>
      </c>
      <c r="N296" s="6">
        <v>0.32335416666666655</v>
      </c>
      <c r="O296" s="6">
        <v>0.2928958333333333</v>
      </c>
      <c r="P296" s="6">
        <v>0.26243750000000005</v>
      </c>
      <c r="Q296" s="6">
        <v>0.23197916666666679</v>
      </c>
      <c r="R296" s="6">
        <v>0.20152083333333354</v>
      </c>
      <c r="S296" s="6">
        <v>0.3748636183870192</v>
      </c>
    </row>
    <row r="297" spans="1:19">
      <c r="A297" t="s">
        <v>551</v>
      </c>
      <c r="B297" t="s">
        <v>64</v>
      </c>
      <c r="C297" t="s">
        <v>332</v>
      </c>
      <c r="D297" t="s">
        <v>1</v>
      </c>
      <c r="E297" t="s">
        <v>448</v>
      </c>
      <c r="F297" s="6">
        <f t="shared" si="9"/>
        <v>0.46420624999999999</v>
      </c>
      <c r="G297" s="6">
        <f t="shared" si="10"/>
        <v>0.42659375000000005</v>
      </c>
      <c r="H297" s="6">
        <v>0.44539999999999996</v>
      </c>
      <c r="I297" s="6">
        <v>0.48662499999999997</v>
      </c>
      <c r="J297" s="6">
        <v>0.47281250000000002</v>
      </c>
      <c r="K297" s="6">
        <v>0.45899999999999985</v>
      </c>
      <c r="L297" s="6">
        <v>0.45899999999999985</v>
      </c>
      <c r="M297" s="6">
        <v>0.44359375000000006</v>
      </c>
      <c r="N297" s="6">
        <v>0.43792708333333341</v>
      </c>
      <c r="O297" s="6">
        <v>0.43226041666666676</v>
      </c>
      <c r="P297" s="6">
        <v>0.42659375000000005</v>
      </c>
      <c r="Q297" s="6">
        <v>0.4209270833333334</v>
      </c>
      <c r="R297" s="6">
        <v>0.41526041666666674</v>
      </c>
      <c r="S297" s="6">
        <v>0.3975103282528199</v>
      </c>
    </row>
    <row r="298" spans="1:19">
      <c r="A298" t="s">
        <v>550</v>
      </c>
      <c r="B298" t="s">
        <v>361</v>
      </c>
      <c r="C298" t="s">
        <v>383</v>
      </c>
      <c r="D298" t="s">
        <v>537</v>
      </c>
      <c r="E298" t="s">
        <v>334</v>
      </c>
      <c r="F298" s="6">
        <f t="shared" si="9"/>
        <v>0.27986249999999996</v>
      </c>
      <c r="G298" s="6">
        <f t="shared" si="10"/>
        <v>0.23215624999999993</v>
      </c>
      <c r="H298" s="6">
        <v>0.25834195572250634</v>
      </c>
      <c r="I298" s="6">
        <v>0.29643750000000002</v>
      </c>
      <c r="J298" s="6">
        <v>0.28262499999999985</v>
      </c>
      <c r="K298" s="6">
        <v>0.28262499999999985</v>
      </c>
      <c r="L298" s="6">
        <v>0.26881250000000001</v>
      </c>
      <c r="M298" s="6">
        <v>0.26881250000000001</v>
      </c>
      <c r="N298" s="6">
        <v>0.25659375000000001</v>
      </c>
      <c r="O298" s="6">
        <v>0.24437499999999998</v>
      </c>
      <c r="P298" s="6">
        <v>0.23215624999999995</v>
      </c>
      <c r="Q298" s="6">
        <v>0.21993749999999992</v>
      </c>
      <c r="R298" s="6">
        <v>0.2077187499999999</v>
      </c>
      <c r="S298" s="6" t="s">
        <v>532</v>
      </c>
    </row>
    <row r="299" spans="1:19">
      <c r="A299" t="s">
        <v>550</v>
      </c>
      <c r="B299" t="s">
        <v>361</v>
      </c>
      <c r="C299" t="s">
        <v>382</v>
      </c>
      <c r="D299" t="s">
        <v>543</v>
      </c>
      <c r="E299" t="s">
        <v>542</v>
      </c>
      <c r="F299" s="6">
        <f t="shared" si="9"/>
        <v>0.25765624999999998</v>
      </c>
      <c r="G299" s="6">
        <f t="shared" si="10"/>
        <v>0.22684374999999996</v>
      </c>
      <c r="H299" s="6">
        <v>0.24053409926470584</v>
      </c>
      <c r="I299" s="6">
        <v>0.27306250000000004</v>
      </c>
      <c r="J299" s="6">
        <v>0.26668749999999991</v>
      </c>
      <c r="K299" s="6">
        <v>0.25393750000000004</v>
      </c>
      <c r="L299" s="6">
        <v>0.24968750000000001</v>
      </c>
      <c r="M299" s="6">
        <v>0.24490624999999988</v>
      </c>
      <c r="N299" s="6">
        <v>0.23888541666666657</v>
      </c>
      <c r="O299" s="6">
        <v>0.23286458333333326</v>
      </c>
      <c r="P299" s="6">
        <v>0.22684374999999998</v>
      </c>
      <c r="Q299" s="6">
        <v>0.22082291666666667</v>
      </c>
      <c r="R299" s="6">
        <v>0.21480208333333337</v>
      </c>
      <c r="S299" s="6" t="s">
        <v>532</v>
      </c>
    </row>
    <row r="300" spans="1:19">
      <c r="A300" t="s">
        <v>550</v>
      </c>
      <c r="B300" t="s">
        <v>361</v>
      </c>
      <c r="C300" t="s">
        <v>368</v>
      </c>
      <c r="D300" t="s">
        <v>545</v>
      </c>
      <c r="E300" t="s">
        <v>544</v>
      </c>
      <c r="F300" s="6">
        <f t="shared" si="9"/>
        <v>0.46165624999999999</v>
      </c>
      <c r="G300" s="6">
        <f t="shared" si="10"/>
        <v>0.36603124999999997</v>
      </c>
      <c r="H300" s="6">
        <v>0.41384375000000001</v>
      </c>
      <c r="I300" s="6">
        <v>0.48874999999999996</v>
      </c>
      <c r="J300" s="6">
        <v>0.46962499999999996</v>
      </c>
      <c r="K300" s="6">
        <v>0.4552812499999998</v>
      </c>
      <c r="L300" s="6">
        <v>0.45209375000000024</v>
      </c>
      <c r="M300" s="6">
        <v>0.44253124999999971</v>
      </c>
      <c r="N300" s="6">
        <v>0.4170312499999998</v>
      </c>
      <c r="O300" s="6">
        <v>0.39153124999999989</v>
      </c>
      <c r="P300" s="6">
        <v>0.36603125000000003</v>
      </c>
      <c r="Q300" s="6">
        <v>0.34053125000000012</v>
      </c>
      <c r="R300" s="6">
        <v>0.31503125000000021</v>
      </c>
      <c r="S300" s="6" t="s">
        <v>532</v>
      </c>
    </row>
    <row r="301" spans="1:19">
      <c r="A301" t="s">
        <v>550</v>
      </c>
      <c r="B301" t="s">
        <v>64</v>
      </c>
      <c r="C301" t="s">
        <v>334</v>
      </c>
      <c r="D301" t="s">
        <v>537</v>
      </c>
      <c r="E301" t="s">
        <v>334</v>
      </c>
      <c r="F301" s="6">
        <f t="shared" si="9"/>
        <v>0.22790625000000003</v>
      </c>
      <c r="G301" s="6">
        <f t="shared" si="10"/>
        <v>0.10359375000000001</v>
      </c>
      <c r="H301" s="6">
        <v>0.29390517932215043</v>
      </c>
      <c r="I301" s="6">
        <v>0.34053125000000001</v>
      </c>
      <c r="J301" s="6">
        <v>0.2459687499999999</v>
      </c>
      <c r="K301" s="6">
        <v>0.20718750000000011</v>
      </c>
      <c r="L301" s="6">
        <v>0.18168749999999997</v>
      </c>
      <c r="M301" s="6">
        <v>0.16415625</v>
      </c>
      <c r="N301" s="6">
        <v>0.14396875000000001</v>
      </c>
      <c r="O301" s="6">
        <v>0.12378125000000001</v>
      </c>
      <c r="P301" s="6">
        <v>0.10359375000000001</v>
      </c>
      <c r="Q301" s="6">
        <v>8.3406250000000015E-2</v>
      </c>
      <c r="R301" s="6">
        <v>6.3218750000000018E-2</v>
      </c>
      <c r="S301" s="6" t="s">
        <v>532</v>
      </c>
    </row>
    <row r="302" spans="1:19">
      <c r="A302" t="s">
        <v>550</v>
      </c>
      <c r="B302" t="s">
        <v>64</v>
      </c>
      <c r="C302" t="s">
        <v>335</v>
      </c>
      <c r="D302" t="s">
        <v>715</v>
      </c>
      <c r="E302" t="s">
        <v>335</v>
      </c>
      <c r="F302" s="6">
        <f t="shared" si="9"/>
        <v>0.22960624999999996</v>
      </c>
      <c r="G302" s="6">
        <f t="shared" si="10"/>
        <v>0.12271875000000003</v>
      </c>
      <c r="H302" s="6">
        <v>0.28392035505836577</v>
      </c>
      <c r="I302" s="6">
        <v>0.32671875</v>
      </c>
      <c r="J302" s="6">
        <v>0.24703124999999995</v>
      </c>
      <c r="K302" s="6">
        <v>0.21196874999999993</v>
      </c>
      <c r="L302" s="6">
        <v>0.18115625000000002</v>
      </c>
      <c r="M302" s="6">
        <v>0.18115625000000002</v>
      </c>
      <c r="N302" s="6">
        <v>0.16167708333333336</v>
      </c>
      <c r="O302" s="6">
        <v>0.1421979166666667</v>
      </c>
      <c r="P302" s="6">
        <v>0.12271875000000003</v>
      </c>
      <c r="Q302" s="6">
        <v>0.10323958333333337</v>
      </c>
      <c r="R302" s="6">
        <v>8.3760416666666712E-2</v>
      </c>
      <c r="S302" s="6" t="s">
        <v>532</v>
      </c>
    </row>
    <row r="303" spans="1:19">
      <c r="A303" t="s">
        <v>550</v>
      </c>
      <c r="B303" t="s">
        <v>64</v>
      </c>
      <c r="C303" t="s">
        <v>716</v>
      </c>
      <c r="D303" t="s">
        <v>538</v>
      </c>
      <c r="E303" t="s">
        <v>716</v>
      </c>
      <c r="F303" s="6">
        <f t="shared" si="9"/>
        <v>0.19709375000000001</v>
      </c>
      <c r="G303" s="6">
        <f t="shared" si="10"/>
        <v>0.11953125000000001</v>
      </c>
      <c r="H303" s="6">
        <v>0.2628611669580419</v>
      </c>
      <c r="I303" s="6">
        <v>0.28103125000000001</v>
      </c>
      <c r="J303" s="6">
        <v>0.20134375000000013</v>
      </c>
      <c r="K303" s="6">
        <v>0.17743749999999978</v>
      </c>
      <c r="L303" s="6">
        <v>0.1646875000000001</v>
      </c>
      <c r="M303" s="6">
        <v>0.16096875000000002</v>
      </c>
      <c r="N303" s="6">
        <v>0.14715625000000002</v>
      </c>
      <c r="O303" s="6">
        <v>0.13334375000000001</v>
      </c>
      <c r="P303" s="6">
        <v>0.11953124999999999</v>
      </c>
      <c r="Q303" s="6">
        <v>0.10571874999999999</v>
      </c>
      <c r="R303" s="6">
        <v>9.1906249999999981E-2</v>
      </c>
      <c r="S303" s="6" t="s">
        <v>532</v>
      </c>
    </row>
    <row r="304" spans="1:19">
      <c r="A304" t="s">
        <v>550</v>
      </c>
      <c r="B304" t="s">
        <v>64</v>
      </c>
      <c r="C304" t="s">
        <v>65</v>
      </c>
      <c r="D304" t="s">
        <v>713</v>
      </c>
      <c r="E304" t="s">
        <v>65</v>
      </c>
      <c r="F304" s="6">
        <f t="shared" si="9"/>
        <v>0.30015625000000001</v>
      </c>
      <c r="G304" s="6">
        <f t="shared" si="10"/>
        <v>0.14609374999999991</v>
      </c>
      <c r="H304" s="6">
        <v>0.30124139292282331</v>
      </c>
      <c r="I304" s="6">
        <v>0.39737500000000003</v>
      </c>
      <c r="J304" s="6">
        <v>0.3304375</v>
      </c>
      <c r="K304" s="6">
        <v>0.30175000000000007</v>
      </c>
      <c r="L304" s="6">
        <v>0.24331249999999999</v>
      </c>
      <c r="M304" s="6">
        <v>0.22790624999999995</v>
      </c>
      <c r="N304" s="6">
        <v>0.20063541666666659</v>
      </c>
      <c r="O304" s="6">
        <v>0.17336458333333324</v>
      </c>
      <c r="P304" s="6">
        <v>0.14609374999999991</v>
      </c>
      <c r="Q304" s="6">
        <v>0.11882291666666657</v>
      </c>
      <c r="R304" s="6">
        <v>9.1552083333333228E-2</v>
      </c>
      <c r="S304" s="6" t="s">
        <v>532</v>
      </c>
    </row>
    <row r="305" spans="1:19">
      <c r="A305" t="s">
        <v>550</v>
      </c>
      <c r="B305" t="s">
        <v>64</v>
      </c>
      <c r="C305" t="s">
        <v>336</v>
      </c>
      <c r="D305" t="s">
        <v>539</v>
      </c>
      <c r="E305" t="s">
        <v>336</v>
      </c>
      <c r="F305" s="6">
        <f t="shared" si="9"/>
        <v>0.24809374999999995</v>
      </c>
      <c r="G305" s="6">
        <f t="shared" si="10"/>
        <v>0.20771875000000009</v>
      </c>
      <c r="H305" s="6">
        <v>0.23615157492564057</v>
      </c>
      <c r="I305" s="6">
        <v>0.2709375</v>
      </c>
      <c r="J305" s="6">
        <v>0.25287499999999996</v>
      </c>
      <c r="K305" s="6">
        <v>0.25074999999999992</v>
      </c>
      <c r="L305" s="6">
        <v>0.2369375</v>
      </c>
      <c r="M305" s="6">
        <v>0.22896875000000005</v>
      </c>
      <c r="N305" s="6">
        <v>0.22188541666666672</v>
      </c>
      <c r="O305" s="6">
        <v>0.21480208333333339</v>
      </c>
      <c r="P305" s="6">
        <v>0.20771875000000009</v>
      </c>
      <c r="Q305" s="6">
        <v>0.20063541666666676</v>
      </c>
      <c r="R305" s="6">
        <v>0.19355208333333343</v>
      </c>
      <c r="S305" s="6" t="s">
        <v>532</v>
      </c>
    </row>
    <row r="306" spans="1:19">
      <c r="A306" t="s">
        <v>550</v>
      </c>
      <c r="B306" t="s">
        <v>64</v>
      </c>
      <c r="C306" t="s">
        <v>338</v>
      </c>
      <c r="D306" t="s">
        <v>543</v>
      </c>
      <c r="E306" t="s">
        <v>542</v>
      </c>
      <c r="F306" s="6">
        <f t="shared" si="9"/>
        <v>0.25340624999999994</v>
      </c>
      <c r="G306" s="6">
        <f t="shared" si="10"/>
        <v>0.12271875000000003</v>
      </c>
      <c r="H306" s="6">
        <v>0.27427877932703609</v>
      </c>
      <c r="I306" s="6">
        <v>0.34531249999999997</v>
      </c>
      <c r="J306" s="6">
        <v>0.27412500000000006</v>
      </c>
      <c r="K306" s="6">
        <v>0.23959375000000008</v>
      </c>
      <c r="L306" s="6">
        <v>0.21834374999999981</v>
      </c>
      <c r="M306" s="6">
        <v>0.18965624999999992</v>
      </c>
      <c r="N306" s="6">
        <v>0.16734374999999996</v>
      </c>
      <c r="O306" s="6">
        <v>0.14503125</v>
      </c>
      <c r="P306" s="6">
        <v>0.12271875000000003</v>
      </c>
      <c r="Q306" s="6">
        <v>0.10040625000000007</v>
      </c>
      <c r="R306" s="6">
        <v>7.8093750000000114E-2</v>
      </c>
      <c r="S306" s="6">
        <v>0.15688592908639473</v>
      </c>
    </row>
    <row r="307" spans="1:19">
      <c r="A307" t="s">
        <v>550</v>
      </c>
      <c r="B307" t="s">
        <v>64</v>
      </c>
      <c r="C307" t="s">
        <v>339</v>
      </c>
      <c r="D307" t="s">
        <v>545</v>
      </c>
      <c r="E307" t="s">
        <v>544</v>
      </c>
      <c r="F307" s="6">
        <f t="shared" si="9"/>
        <v>0.40162500000000001</v>
      </c>
      <c r="G307" s="6">
        <f t="shared" si="10"/>
        <v>0.24331249999999999</v>
      </c>
      <c r="H307" s="6">
        <v>0.233558841440207</v>
      </c>
      <c r="I307" s="7">
        <f>I308</f>
        <v>0.47865625000000006</v>
      </c>
      <c r="J307" s="7">
        <f t="shared" ref="J307:R307" si="11">J308</f>
        <v>0.42446874999999995</v>
      </c>
      <c r="K307" s="7">
        <f t="shared" si="11"/>
        <v>0.39100000000000018</v>
      </c>
      <c r="L307" s="7">
        <f t="shared" si="11"/>
        <v>0.37187499999999973</v>
      </c>
      <c r="M307" s="7">
        <f t="shared" si="11"/>
        <v>0.34212500000000018</v>
      </c>
      <c r="N307" s="7">
        <f t="shared" si="11"/>
        <v>0.30918750000000012</v>
      </c>
      <c r="O307" s="7">
        <f t="shared" si="11"/>
        <v>0.27625000000000005</v>
      </c>
      <c r="P307" s="7">
        <f t="shared" si="11"/>
        <v>0.24331249999999999</v>
      </c>
      <c r="Q307" s="7">
        <f t="shared" si="11"/>
        <v>0.21037499999999992</v>
      </c>
      <c r="R307" s="7">
        <f t="shared" si="11"/>
        <v>0.17743749999999986</v>
      </c>
      <c r="S307" s="43">
        <v>0.42239426850414086</v>
      </c>
    </row>
    <row r="308" spans="1:19">
      <c r="A308" t="s">
        <v>550</v>
      </c>
      <c r="B308" t="s">
        <v>64</v>
      </c>
      <c r="C308" t="s">
        <v>340</v>
      </c>
      <c r="D308" t="s">
        <v>545</v>
      </c>
      <c r="E308" t="s">
        <v>544</v>
      </c>
      <c r="F308" s="6">
        <f t="shared" si="9"/>
        <v>0.40162500000000001</v>
      </c>
      <c r="G308" s="6">
        <f t="shared" si="10"/>
        <v>0.24331249999999999</v>
      </c>
      <c r="H308" s="6">
        <v>0.34679592330413533</v>
      </c>
      <c r="I308" s="6">
        <v>0.47865625000000006</v>
      </c>
      <c r="J308" s="6">
        <v>0.42446874999999995</v>
      </c>
      <c r="K308" s="6">
        <v>0.39100000000000018</v>
      </c>
      <c r="L308" s="6">
        <v>0.37187499999999973</v>
      </c>
      <c r="M308" s="6">
        <v>0.34212500000000018</v>
      </c>
      <c r="N308" s="6">
        <v>0.30918750000000012</v>
      </c>
      <c r="O308" s="6">
        <v>0.27625000000000005</v>
      </c>
      <c r="P308" s="6">
        <v>0.24331249999999999</v>
      </c>
      <c r="Q308" s="6">
        <v>0.21037499999999992</v>
      </c>
      <c r="R308" s="6">
        <v>0.17743749999999986</v>
      </c>
      <c r="S308" s="6">
        <v>0.42239426850414086</v>
      </c>
    </row>
    <row r="309" spans="1:19">
      <c r="A309" t="s">
        <v>550</v>
      </c>
      <c r="B309" t="s">
        <v>64</v>
      </c>
      <c r="C309" t="s">
        <v>341</v>
      </c>
      <c r="D309" t="s">
        <v>545</v>
      </c>
      <c r="E309" t="s">
        <v>544</v>
      </c>
      <c r="F309" s="6">
        <f t="shared" si="9"/>
        <v>0.40162500000000001</v>
      </c>
      <c r="G309" s="6">
        <f t="shared" si="10"/>
        <v>0.22418750000000004</v>
      </c>
      <c r="H309" s="6">
        <v>0.34545468436053867</v>
      </c>
      <c r="I309" s="6">
        <v>0.48078125000000005</v>
      </c>
      <c r="J309" s="6">
        <v>0.42340624999999987</v>
      </c>
      <c r="K309" s="6">
        <v>0.40109375000000025</v>
      </c>
      <c r="L309" s="6">
        <v>0.36496874999999979</v>
      </c>
      <c r="M309" s="6">
        <v>0.33787500000000015</v>
      </c>
      <c r="N309" s="6">
        <v>0.2999791666666668</v>
      </c>
      <c r="O309" s="6">
        <v>0.26208333333333345</v>
      </c>
      <c r="P309" s="6">
        <v>0.22418750000000004</v>
      </c>
      <c r="Q309" s="6">
        <v>0.18629166666666666</v>
      </c>
      <c r="R309" s="6">
        <v>0.14839583333333328</v>
      </c>
      <c r="S309" s="6">
        <v>0.42239426850414086</v>
      </c>
    </row>
    <row r="310" spans="1:19">
      <c r="A310" t="s">
        <v>550</v>
      </c>
      <c r="B310" t="s">
        <v>64</v>
      </c>
      <c r="C310" t="s">
        <v>342</v>
      </c>
      <c r="D310" t="s">
        <v>545</v>
      </c>
      <c r="E310" t="s">
        <v>544</v>
      </c>
      <c r="F310" s="6">
        <f t="shared" si="9"/>
        <v>0.45315624999999987</v>
      </c>
      <c r="G310" s="6">
        <f t="shared" si="10"/>
        <v>0.29590624999999998</v>
      </c>
      <c r="H310" s="6">
        <v>0.37820926547955025</v>
      </c>
      <c r="I310" s="6">
        <v>0.50521875000000005</v>
      </c>
      <c r="J310" s="6">
        <v>0.47015624999999989</v>
      </c>
      <c r="K310" s="6">
        <v>0.44465625000000003</v>
      </c>
      <c r="L310" s="6">
        <v>0.43296875000000001</v>
      </c>
      <c r="M310" s="6">
        <v>0.41278124999999971</v>
      </c>
      <c r="N310" s="6">
        <v>0.37382291666666645</v>
      </c>
      <c r="O310" s="6">
        <v>0.33486458333333319</v>
      </c>
      <c r="P310" s="6">
        <v>0.29590624999999998</v>
      </c>
      <c r="Q310" s="6">
        <v>0.25694791666666672</v>
      </c>
      <c r="R310" s="6">
        <v>0.21798958333333349</v>
      </c>
      <c r="S310" s="6">
        <v>0.42239426850414086</v>
      </c>
    </row>
    <row r="311" spans="1:19">
      <c r="A311" t="s">
        <v>550</v>
      </c>
      <c r="B311" t="s">
        <v>64</v>
      </c>
      <c r="C311" t="s">
        <v>343</v>
      </c>
      <c r="D311" t="s">
        <v>545</v>
      </c>
      <c r="E311" t="s">
        <v>544</v>
      </c>
      <c r="F311" s="6">
        <f t="shared" si="9"/>
        <v>0.42765625000000007</v>
      </c>
      <c r="G311" s="6">
        <f t="shared" si="10"/>
        <v>0.24490624999999996</v>
      </c>
      <c r="H311" s="6">
        <v>0.36994821496826896</v>
      </c>
      <c r="I311" s="6">
        <v>0.51265624999999992</v>
      </c>
      <c r="J311" s="6">
        <v>0.44996874999999992</v>
      </c>
      <c r="K311" s="6">
        <v>0.41915625000000017</v>
      </c>
      <c r="L311" s="6">
        <v>0.39046875000000003</v>
      </c>
      <c r="M311" s="6">
        <v>0.36603125000000014</v>
      </c>
      <c r="N311" s="6">
        <v>0.32565625000000009</v>
      </c>
      <c r="O311" s="6">
        <v>0.28528125000000004</v>
      </c>
      <c r="P311" s="6">
        <v>0.24490624999999996</v>
      </c>
      <c r="Q311" s="6">
        <v>0.20453124999999991</v>
      </c>
      <c r="R311" s="6">
        <v>0.16415624999999986</v>
      </c>
      <c r="S311" s="6">
        <v>0.4281761050774025</v>
      </c>
    </row>
    <row r="312" spans="1:19">
      <c r="A312" t="s">
        <v>550</v>
      </c>
      <c r="B312" t="s">
        <v>64</v>
      </c>
      <c r="C312" t="s">
        <v>344</v>
      </c>
      <c r="D312" t="s">
        <v>545</v>
      </c>
      <c r="E312" t="s">
        <v>544</v>
      </c>
      <c r="F312" s="6">
        <f t="shared" si="9"/>
        <v>0.42393749999999997</v>
      </c>
      <c r="G312" s="6">
        <f t="shared" si="10"/>
        <v>0.30706249999999985</v>
      </c>
      <c r="H312" s="6">
        <v>0.36549999999999988</v>
      </c>
      <c r="I312" s="6">
        <v>0.48290624999999998</v>
      </c>
      <c r="J312" s="6">
        <v>0.43721874999999999</v>
      </c>
      <c r="K312" s="6">
        <v>0.41543749999999985</v>
      </c>
      <c r="L312" s="6">
        <v>0.40481249999999985</v>
      </c>
      <c r="M312" s="6">
        <v>0.37931250000000033</v>
      </c>
      <c r="N312" s="6">
        <v>0.35522916666666682</v>
      </c>
      <c r="O312" s="6">
        <v>0.33114583333333331</v>
      </c>
      <c r="P312" s="6">
        <v>0.30706249999999985</v>
      </c>
      <c r="Q312" s="6">
        <v>0.28297916666666634</v>
      </c>
      <c r="R312" s="6">
        <v>0.25889583333333283</v>
      </c>
      <c r="S312" s="6">
        <v>0.41587935794467751</v>
      </c>
    </row>
    <row r="313" spans="1:19">
      <c r="A313" t="s">
        <v>550</v>
      </c>
      <c r="B313" t="s">
        <v>64</v>
      </c>
      <c r="C313" t="s">
        <v>345</v>
      </c>
      <c r="D313" t="s">
        <v>545</v>
      </c>
      <c r="E313" t="s">
        <v>544</v>
      </c>
      <c r="F313" s="6">
        <f t="shared" si="9"/>
        <v>0.45156249999999992</v>
      </c>
      <c r="G313" s="6">
        <f t="shared" si="10"/>
        <v>0.32937499999999992</v>
      </c>
      <c r="H313" s="6">
        <v>0.39046874999999992</v>
      </c>
      <c r="I313" s="6">
        <v>0.5238124999999999</v>
      </c>
      <c r="J313" s="6">
        <v>0.47175000000000011</v>
      </c>
      <c r="K313" s="6">
        <v>0.42924999999999991</v>
      </c>
      <c r="L313" s="6">
        <v>0.41968749999999988</v>
      </c>
      <c r="M313" s="6">
        <v>0.41331250000000008</v>
      </c>
      <c r="N313" s="6">
        <v>0.38533333333333336</v>
      </c>
      <c r="O313" s="6">
        <v>0.35735416666666664</v>
      </c>
      <c r="P313" s="6">
        <v>0.32937499999999997</v>
      </c>
      <c r="Q313" s="6">
        <v>0.30139583333333325</v>
      </c>
      <c r="R313" s="6">
        <v>0.27341666666666653</v>
      </c>
      <c r="S313" s="6">
        <v>0.42410575811506152</v>
      </c>
    </row>
    <row r="314" spans="1:19">
      <c r="A314" t="s">
        <v>550</v>
      </c>
      <c r="B314" t="s">
        <v>64</v>
      </c>
      <c r="C314" t="s">
        <v>714</v>
      </c>
      <c r="D314" t="s">
        <v>540</v>
      </c>
      <c r="E314" t="s">
        <v>714</v>
      </c>
      <c r="F314" s="6">
        <f t="shared" si="9"/>
        <v>0.19496875</v>
      </c>
      <c r="G314" s="6">
        <f t="shared" si="10"/>
        <v>0.13228125000000002</v>
      </c>
      <c r="H314" s="6">
        <v>0.22500000000000001</v>
      </c>
      <c r="I314" s="6">
        <v>0.2369375</v>
      </c>
      <c r="J314" s="6">
        <v>0.19974999999999996</v>
      </c>
      <c r="K314" s="6">
        <v>0.18646875000000007</v>
      </c>
      <c r="L314" s="6">
        <v>0.1822187499999999</v>
      </c>
      <c r="M314" s="6">
        <v>0.16946875000000003</v>
      </c>
      <c r="N314" s="6">
        <v>0.1570729166666667</v>
      </c>
      <c r="O314" s="6">
        <v>0.14467708333333337</v>
      </c>
      <c r="P314" s="6">
        <v>0.13228125000000002</v>
      </c>
      <c r="Q314" s="6">
        <v>0.11988541666666667</v>
      </c>
      <c r="R314" s="6">
        <v>0.10748958333333333</v>
      </c>
      <c r="S314" s="6" t="s">
        <v>532</v>
      </c>
    </row>
    <row r="315" spans="1:19">
      <c r="A315" t="s">
        <v>550</v>
      </c>
      <c r="B315" t="s">
        <v>64</v>
      </c>
      <c r="C315" t="s">
        <v>348</v>
      </c>
      <c r="D315" t="s">
        <v>547</v>
      </c>
      <c r="E315" t="s">
        <v>546</v>
      </c>
      <c r="F315" s="6">
        <f t="shared" si="9"/>
        <v>0.3091875</v>
      </c>
      <c r="G315" s="6">
        <f t="shared" si="10"/>
        <v>0.14343749999999997</v>
      </c>
      <c r="H315" s="6">
        <v>0.2970046398110483</v>
      </c>
      <c r="I315" s="6">
        <v>0.42340624999999998</v>
      </c>
      <c r="J315" s="6">
        <v>0.34690625000000003</v>
      </c>
      <c r="K315" s="6">
        <v>0.30068749999999994</v>
      </c>
      <c r="L315" s="6">
        <v>0.25074999999999986</v>
      </c>
      <c r="M315" s="6">
        <v>0.22418750000000012</v>
      </c>
      <c r="N315" s="6">
        <v>0.1972708333333334</v>
      </c>
      <c r="O315" s="6">
        <v>0.17035416666666667</v>
      </c>
      <c r="P315" s="6">
        <v>0.14343749999999997</v>
      </c>
      <c r="Q315" s="6">
        <v>0.11652083333333325</v>
      </c>
      <c r="R315" s="6">
        <v>8.960416666666654E-2</v>
      </c>
      <c r="S315" s="6">
        <v>0.3038829591432764</v>
      </c>
    </row>
    <row r="316" spans="1:19">
      <c r="A316" t="s">
        <v>550</v>
      </c>
      <c r="B316" t="s">
        <v>64</v>
      </c>
      <c r="C316" t="s">
        <v>349</v>
      </c>
      <c r="D316" t="s">
        <v>547</v>
      </c>
      <c r="E316" t="s">
        <v>546</v>
      </c>
      <c r="F316" s="6">
        <f t="shared" si="9"/>
        <v>0.23799999999999999</v>
      </c>
      <c r="G316" s="6">
        <f t="shared" si="10"/>
        <v>0.12431249999999998</v>
      </c>
      <c r="H316" s="6">
        <v>0.29300862108497283</v>
      </c>
      <c r="I316" s="6">
        <v>0.35699999999999998</v>
      </c>
      <c r="J316" s="6">
        <v>0.24225000000000002</v>
      </c>
      <c r="K316" s="6">
        <v>0.21515625000000008</v>
      </c>
      <c r="L316" s="6">
        <v>0.19496874999999991</v>
      </c>
      <c r="M316" s="6">
        <v>0.18062500000000009</v>
      </c>
      <c r="N316" s="6">
        <v>0.16185416666666672</v>
      </c>
      <c r="O316" s="6">
        <v>0.14308333333333334</v>
      </c>
      <c r="P316" s="6">
        <v>0.12431249999999999</v>
      </c>
      <c r="Q316" s="6">
        <v>0.10554166666666663</v>
      </c>
      <c r="R316" s="6">
        <v>8.6770833333333269E-2</v>
      </c>
      <c r="S316" s="6">
        <v>0.19681457071957612</v>
      </c>
    </row>
    <row r="317" spans="1:19">
      <c r="A317" t="s">
        <v>550</v>
      </c>
      <c r="B317" t="s">
        <v>64</v>
      </c>
      <c r="C317" t="s">
        <v>350</v>
      </c>
      <c r="D317" t="s">
        <v>547</v>
      </c>
      <c r="E317" t="s">
        <v>546</v>
      </c>
      <c r="F317" s="6">
        <f t="shared" si="9"/>
        <v>0.176375</v>
      </c>
      <c r="G317" s="6">
        <f t="shared" si="10"/>
        <v>0.1221875</v>
      </c>
      <c r="H317" s="6">
        <v>0.22500000000000003</v>
      </c>
      <c r="I317" s="6">
        <v>0.2114375</v>
      </c>
      <c r="J317" s="6">
        <v>0.18381249999999996</v>
      </c>
      <c r="K317" s="6">
        <v>0.17212499999999997</v>
      </c>
      <c r="L317" s="6">
        <v>0.15725000000000008</v>
      </c>
      <c r="M317" s="6">
        <v>0.15724999999999992</v>
      </c>
      <c r="N317" s="6">
        <v>0.14556249999999996</v>
      </c>
      <c r="O317" s="6">
        <v>0.13387499999999999</v>
      </c>
      <c r="P317" s="6">
        <v>0.1221875</v>
      </c>
      <c r="Q317" s="6">
        <v>0.11050000000000003</v>
      </c>
      <c r="R317" s="6">
        <v>9.8812500000000053E-2</v>
      </c>
      <c r="S317" s="6">
        <v>0.19681457071957612</v>
      </c>
    </row>
    <row r="318" spans="1:19">
      <c r="A318" t="s">
        <v>550</v>
      </c>
      <c r="B318" t="s">
        <v>64</v>
      </c>
      <c r="C318" t="s">
        <v>351</v>
      </c>
      <c r="D318" t="s">
        <v>547</v>
      </c>
      <c r="E318" t="s">
        <v>546</v>
      </c>
      <c r="F318" s="6">
        <f t="shared" si="9"/>
        <v>0.18062500000000001</v>
      </c>
      <c r="G318" s="6">
        <f t="shared" si="10"/>
        <v>0.13600000000000004</v>
      </c>
      <c r="H318" s="6">
        <v>0.22500000000000003</v>
      </c>
      <c r="I318" s="6">
        <v>0.21568750000000003</v>
      </c>
      <c r="J318" s="6">
        <v>0.18487499999999996</v>
      </c>
      <c r="K318" s="6">
        <v>0.17956249999999996</v>
      </c>
      <c r="L318" s="6">
        <v>0.16787500000000011</v>
      </c>
      <c r="M318" s="6">
        <v>0.15512499999999993</v>
      </c>
      <c r="N318" s="6">
        <v>0.14874999999999997</v>
      </c>
      <c r="O318" s="6">
        <v>0.142375</v>
      </c>
      <c r="P318" s="6">
        <v>0.13600000000000001</v>
      </c>
      <c r="Q318" s="6">
        <v>0.12962500000000005</v>
      </c>
      <c r="R318" s="6">
        <v>0.12325000000000007</v>
      </c>
      <c r="S318" s="6">
        <v>0.19681457071957612</v>
      </c>
    </row>
    <row r="319" spans="1:19">
      <c r="A319" t="s">
        <v>550</v>
      </c>
      <c r="B319" t="s">
        <v>64</v>
      </c>
      <c r="C319" t="s">
        <v>352</v>
      </c>
      <c r="D319" t="s">
        <v>547</v>
      </c>
      <c r="E319" t="s">
        <v>546</v>
      </c>
      <c r="F319" s="6">
        <f t="shared" si="9"/>
        <v>0.29218749999999993</v>
      </c>
      <c r="G319" s="6">
        <f t="shared" si="10"/>
        <v>0.108375</v>
      </c>
      <c r="H319" s="6">
        <v>0.31076103137845612</v>
      </c>
      <c r="I319" s="6">
        <v>0.40959374999999998</v>
      </c>
      <c r="J319" s="6">
        <v>0.33096875000000003</v>
      </c>
      <c r="K319" s="6">
        <v>0.28262499999999996</v>
      </c>
      <c r="L319" s="6">
        <v>0.23693750000000013</v>
      </c>
      <c r="M319" s="6">
        <v>0.20081249999999987</v>
      </c>
      <c r="N319" s="6">
        <v>0.1699999999999999</v>
      </c>
      <c r="O319" s="6">
        <v>0.13918749999999994</v>
      </c>
      <c r="P319" s="6">
        <v>0.108375</v>
      </c>
      <c r="Q319" s="6">
        <v>7.7562500000000048E-2</v>
      </c>
      <c r="R319" s="6">
        <v>4.6750000000000097E-2</v>
      </c>
      <c r="S319" s="6">
        <v>0.15424725936612438</v>
      </c>
    </row>
    <row r="320" spans="1:19">
      <c r="A320" t="s">
        <v>550</v>
      </c>
      <c r="B320" t="s">
        <v>64</v>
      </c>
      <c r="C320" t="s">
        <v>353</v>
      </c>
      <c r="D320" t="s">
        <v>547</v>
      </c>
      <c r="E320" t="s">
        <v>546</v>
      </c>
      <c r="F320" s="6">
        <f t="shared" si="9"/>
        <v>0.26721874999999995</v>
      </c>
      <c r="G320" s="6">
        <f t="shared" si="10"/>
        <v>0.10890625000000005</v>
      </c>
      <c r="H320" s="6">
        <v>0.31236172839506193</v>
      </c>
      <c r="I320" s="6">
        <v>0.40640625000000002</v>
      </c>
      <c r="J320" s="6">
        <v>0.30759374999999994</v>
      </c>
      <c r="K320" s="6">
        <v>0.23587500000000017</v>
      </c>
      <c r="L320" s="6">
        <v>0.20612499999999986</v>
      </c>
      <c r="M320" s="6">
        <v>0.1800937499999998</v>
      </c>
      <c r="N320" s="6">
        <v>0.15636458333333322</v>
      </c>
      <c r="O320" s="6">
        <v>0.13263541666666664</v>
      </c>
      <c r="P320" s="6">
        <v>0.10890625000000004</v>
      </c>
      <c r="Q320" s="6">
        <v>8.5177083333333445E-2</v>
      </c>
      <c r="R320" s="6">
        <v>6.1447916666666852E-2</v>
      </c>
      <c r="S320" s="6">
        <v>0.17553091504286761</v>
      </c>
    </row>
    <row r="321" spans="1:19">
      <c r="A321" t="s">
        <v>550</v>
      </c>
      <c r="B321" t="s">
        <v>64</v>
      </c>
      <c r="C321" t="s">
        <v>354</v>
      </c>
      <c r="D321" t="s">
        <v>547</v>
      </c>
      <c r="E321" t="s">
        <v>546</v>
      </c>
      <c r="F321" s="6">
        <f t="shared" si="9"/>
        <v>0.30175000000000002</v>
      </c>
      <c r="G321" s="6">
        <f t="shared" si="10"/>
        <v>8.9249999999999968E-2</v>
      </c>
      <c r="H321" s="6">
        <v>0.31916674269273398</v>
      </c>
      <c r="I321" s="6">
        <v>0.41543750000000002</v>
      </c>
      <c r="J321" s="6">
        <v>0.34212500000000007</v>
      </c>
      <c r="K321" s="6">
        <v>0.29271874999999986</v>
      </c>
      <c r="L321" s="6">
        <v>0.24809375000000017</v>
      </c>
      <c r="M321" s="6">
        <v>0.21037499999999976</v>
      </c>
      <c r="N321" s="6">
        <v>0.16999999999999982</v>
      </c>
      <c r="O321" s="6">
        <v>0.12962499999999988</v>
      </c>
      <c r="P321" s="6">
        <v>8.9249999999999982E-2</v>
      </c>
      <c r="Q321" s="6">
        <v>4.8875000000000057E-2</v>
      </c>
      <c r="R321" s="6">
        <v>8.5000000000001324E-3</v>
      </c>
      <c r="S321" s="6">
        <v>0.15424725936612438</v>
      </c>
    </row>
    <row r="322" spans="1:19">
      <c r="A322" t="s">
        <v>550</v>
      </c>
      <c r="B322" t="s">
        <v>64</v>
      </c>
      <c r="C322" t="s">
        <v>359</v>
      </c>
      <c r="D322" t="s">
        <v>536</v>
      </c>
      <c r="E322" t="s">
        <v>535</v>
      </c>
      <c r="F322" s="6">
        <f t="shared" si="9"/>
        <v>0.28793750000000001</v>
      </c>
      <c r="G322" s="6">
        <f t="shared" si="10"/>
        <v>0.2071875</v>
      </c>
      <c r="H322" s="6">
        <v>0.26407117040606726</v>
      </c>
      <c r="I322" s="6">
        <v>0.33840625000000002</v>
      </c>
      <c r="J322" s="6">
        <v>0.30015624999999996</v>
      </c>
      <c r="K322" s="6">
        <v>0.27784375</v>
      </c>
      <c r="L322" s="6">
        <v>0.2693437500000001</v>
      </c>
      <c r="M322" s="6">
        <v>0.25393749999999993</v>
      </c>
      <c r="N322" s="6">
        <v>0.23835416666666662</v>
      </c>
      <c r="O322" s="6">
        <v>0.22277083333333331</v>
      </c>
      <c r="P322" s="6">
        <v>0.20718750000000002</v>
      </c>
      <c r="Q322" s="6">
        <v>0.19160416666666671</v>
      </c>
      <c r="R322" s="6">
        <v>0.1760208333333334</v>
      </c>
      <c r="S322" s="6" t="s">
        <v>532</v>
      </c>
    </row>
    <row r="323" spans="1:19">
      <c r="A323" t="s">
        <v>550</v>
      </c>
      <c r="B323" t="s">
        <v>64</v>
      </c>
      <c r="C323" t="s">
        <v>274</v>
      </c>
      <c r="D323" t="s">
        <v>536</v>
      </c>
      <c r="E323" t="s">
        <v>535</v>
      </c>
      <c r="F323" s="6">
        <f t="shared" si="9"/>
        <v>0.25871875</v>
      </c>
      <c r="G323" s="6">
        <f t="shared" si="10"/>
        <v>0.21196874999999996</v>
      </c>
      <c r="H323" s="6">
        <v>0.24099979065483179</v>
      </c>
      <c r="I323" s="6">
        <v>0.29590624999999998</v>
      </c>
      <c r="J323" s="6">
        <v>0.26296874999999997</v>
      </c>
      <c r="K323" s="6">
        <v>0.25234374999999998</v>
      </c>
      <c r="L323" s="6">
        <v>0.24490625000000019</v>
      </c>
      <c r="M323" s="6">
        <v>0.23746874999999984</v>
      </c>
      <c r="N323" s="6">
        <v>0.22896874999999989</v>
      </c>
      <c r="O323" s="6">
        <v>0.22046874999999994</v>
      </c>
      <c r="P323" s="6">
        <v>0.21196874999999996</v>
      </c>
      <c r="Q323" s="6">
        <v>0.20346875</v>
      </c>
      <c r="R323" s="6">
        <v>0.19496875000000005</v>
      </c>
      <c r="S323" s="6" t="s">
        <v>532</v>
      </c>
    </row>
    <row r="324" spans="1:19">
      <c r="A324" t="s">
        <v>550</v>
      </c>
      <c r="B324" t="s">
        <v>64</v>
      </c>
      <c r="C324" t="s">
        <v>275</v>
      </c>
      <c r="D324" t="s">
        <v>536</v>
      </c>
      <c r="E324" t="s">
        <v>535</v>
      </c>
      <c r="F324" s="6">
        <f t="shared" si="9"/>
        <v>0.30653124999999998</v>
      </c>
      <c r="G324" s="6">
        <f t="shared" si="10"/>
        <v>0.20453124999999997</v>
      </c>
      <c r="H324" s="6">
        <v>0.28155199423948413</v>
      </c>
      <c r="I324" s="6">
        <v>0.36762499999999998</v>
      </c>
      <c r="J324" s="6">
        <v>0.32193749999999999</v>
      </c>
      <c r="K324" s="6">
        <v>0.29696875000000006</v>
      </c>
      <c r="L324" s="6">
        <v>0.28209375000000009</v>
      </c>
      <c r="M324" s="6">
        <v>0.26403124999999972</v>
      </c>
      <c r="N324" s="6">
        <v>0.24419791666666646</v>
      </c>
      <c r="O324" s="6">
        <v>0.2243645833333332</v>
      </c>
      <c r="P324" s="6">
        <v>0.20453124999999997</v>
      </c>
      <c r="Q324" s="6">
        <v>0.18469791666666671</v>
      </c>
      <c r="R324" s="6">
        <v>0.16486458333333345</v>
      </c>
      <c r="S324" s="6" t="s">
        <v>532</v>
      </c>
    </row>
    <row r="325" spans="1:19">
      <c r="A325" t="s">
        <v>550</v>
      </c>
      <c r="B325" t="s">
        <v>64</v>
      </c>
      <c r="C325" t="s">
        <v>276</v>
      </c>
      <c r="D325" t="s">
        <v>536</v>
      </c>
      <c r="E325" t="s">
        <v>535</v>
      </c>
      <c r="F325" s="6">
        <f t="shared" si="9"/>
        <v>0.3198125</v>
      </c>
      <c r="G325" s="6">
        <f t="shared" si="10"/>
        <v>0.1816875</v>
      </c>
      <c r="H325" s="6">
        <v>0.29428237546280711</v>
      </c>
      <c r="I325" s="6">
        <v>0.40640624999999997</v>
      </c>
      <c r="J325" s="6">
        <v>0.34371874999999991</v>
      </c>
      <c r="K325" s="6">
        <v>0.31450000000000006</v>
      </c>
      <c r="L325" s="6">
        <v>0.27625000000000016</v>
      </c>
      <c r="M325" s="6">
        <v>0.2581874999999999</v>
      </c>
      <c r="N325" s="6">
        <v>0.23268749999999994</v>
      </c>
      <c r="O325" s="6">
        <v>0.20718749999999997</v>
      </c>
      <c r="P325" s="6">
        <v>0.18168750000000003</v>
      </c>
      <c r="Q325" s="6">
        <v>0.15618750000000006</v>
      </c>
      <c r="R325" s="6">
        <v>0.1306875000000001</v>
      </c>
      <c r="S325" s="6" t="s">
        <v>532</v>
      </c>
    </row>
    <row r="326" spans="1:19">
      <c r="A326" t="s">
        <v>550</v>
      </c>
      <c r="B326" t="s">
        <v>64</v>
      </c>
      <c r="C326" t="s">
        <v>277</v>
      </c>
      <c r="D326" t="s">
        <v>536</v>
      </c>
      <c r="E326" t="s">
        <v>535</v>
      </c>
      <c r="F326" s="6">
        <f t="shared" si="9"/>
        <v>0.24012499999999992</v>
      </c>
      <c r="G326" s="6">
        <f t="shared" si="10"/>
        <v>0.1275</v>
      </c>
      <c r="H326" s="6">
        <v>0.26874843396191395</v>
      </c>
      <c r="I326" s="6">
        <v>0.34318749999999998</v>
      </c>
      <c r="J326" s="6">
        <v>0.26137500000000002</v>
      </c>
      <c r="K326" s="6">
        <v>0.21940624999999994</v>
      </c>
      <c r="L326" s="6">
        <v>0.20028125000000005</v>
      </c>
      <c r="M326" s="6">
        <v>0.17637499999999984</v>
      </c>
      <c r="N326" s="6">
        <v>0.16008333333333322</v>
      </c>
      <c r="O326" s="6">
        <v>0.1437916666666666</v>
      </c>
      <c r="P326" s="6">
        <v>0.1275</v>
      </c>
      <c r="Q326" s="6">
        <v>0.1112083333333334</v>
      </c>
      <c r="R326" s="6">
        <v>9.4916666666666788E-2</v>
      </c>
      <c r="S326" s="6" t="s">
        <v>532</v>
      </c>
    </row>
    <row r="327" spans="1:19">
      <c r="A327" t="s">
        <v>550</v>
      </c>
      <c r="B327" t="s">
        <v>64</v>
      </c>
      <c r="C327" t="s">
        <v>278</v>
      </c>
      <c r="D327" t="s">
        <v>536</v>
      </c>
      <c r="E327" t="s">
        <v>535</v>
      </c>
      <c r="F327" s="6">
        <f t="shared" si="9"/>
        <v>0.22843749999999999</v>
      </c>
      <c r="G327" s="6">
        <f t="shared" si="10"/>
        <v>0.15193749999999998</v>
      </c>
      <c r="H327" s="6">
        <v>0.25628215623852546</v>
      </c>
      <c r="I327" s="6">
        <v>0.29909375000000005</v>
      </c>
      <c r="J327" s="6">
        <v>0.23959374999999994</v>
      </c>
      <c r="K327" s="6">
        <v>0.21196875000000007</v>
      </c>
      <c r="L327" s="6">
        <v>0.20771874999999992</v>
      </c>
      <c r="M327" s="6">
        <v>0.18381249999999996</v>
      </c>
      <c r="N327" s="6">
        <v>0.17318749999999997</v>
      </c>
      <c r="O327" s="6">
        <v>0.16256249999999997</v>
      </c>
      <c r="P327" s="6">
        <v>0.15193749999999998</v>
      </c>
      <c r="Q327" s="6">
        <v>0.14131249999999998</v>
      </c>
      <c r="R327" s="6">
        <v>0.13068749999999998</v>
      </c>
      <c r="S327" s="6" t="s">
        <v>532</v>
      </c>
    </row>
    <row r="328" spans="1:19">
      <c r="A328" t="s">
        <v>550</v>
      </c>
      <c r="B328" t="s">
        <v>64</v>
      </c>
      <c r="C328" t="s">
        <v>279</v>
      </c>
      <c r="D328" t="s">
        <v>536</v>
      </c>
      <c r="E328" t="s">
        <v>535</v>
      </c>
      <c r="F328" s="6">
        <f t="shared" si="9"/>
        <v>0.19549999999999995</v>
      </c>
      <c r="G328" s="6">
        <f t="shared" si="10"/>
        <v>0.12750000000000003</v>
      </c>
      <c r="H328" s="6">
        <v>0.24387993412726539</v>
      </c>
      <c r="I328" s="6">
        <v>0.26084374999999999</v>
      </c>
      <c r="J328" s="6">
        <v>0.20665625000000001</v>
      </c>
      <c r="K328" s="6">
        <v>0.18274999999999997</v>
      </c>
      <c r="L328" s="6">
        <v>0.16362499999999996</v>
      </c>
      <c r="M328" s="6">
        <v>0.16362499999999983</v>
      </c>
      <c r="N328" s="6">
        <v>0.15158333333333324</v>
      </c>
      <c r="O328" s="6">
        <v>0.13954166666666665</v>
      </c>
      <c r="P328" s="6">
        <v>0.12750000000000003</v>
      </c>
      <c r="Q328" s="6">
        <v>0.11545833333333343</v>
      </c>
      <c r="R328" s="6">
        <v>0.10341666666666682</v>
      </c>
      <c r="S328" s="6" t="s">
        <v>532</v>
      </c>
    </row>
    <row r="329" spans="1:19">
      <c r="A329" t="s">
        <v>550</v>
      </c>
      <c r="B329" t="s">
        <v>64</v>
      </c>
      <c r="C329" t="s">
        <v>280</v>
      </c>
      <c r="D329" t="s">
        <v>536</v>
      </c>
      <c r="E329" t="s">
        <v>535</v>
      </c>
      <c r="F329" s="6">
        <f t="shared" ref="F329:F348" si="12">AVERAGE(I329:M329)</f>
        <v>0.18168749999999997</v>
      </c>
      <c r="G329" s="6">
        <f t="shared" ref="G329:G348" si="13">AVERAGE(N329:R329)</f>
        <v>9.4562500000000008E-2</v>
      </c>
      <c r="H329" s="6">
        <v>0.22500000000000001</v>
      </c>
      <c r="I329" s="6">
        <v>0.24171875000000004</v>
      </c>
      <c r="J329" s="6">
        <v>0.19603124999999988</v>
      </c>
      <c r="K329" s="6">
        <v>0.17584375000000002</v>
      </c>
      <c r="L329" s="6">
        <v>0.15140625000000002</v>
      </c>
      <c r="M329" s="6">
        <v>0.14343750000000002</v>
      </c>
      <c r="N329" s="6">
        <v>0.12714583333333335</v>
      </c>
      <c r="O329" s="6">
        <v>0.11085416666666667</v>
      </c>
      <c r="P329" s="6">
        <v>9.4562500000000008E-2</v>
      </c>
      <c r="Q329" s="6">
        <v>7.8270833333333331E-2</v>
      </c>
      <c r="R329" s="6">
        <v>6.1979166666666655E-2</v>
      </c>
      <c r="S329" s="6" t="s">
        <v>532</v>
      </c>
    </row>
    <row r="330" spans="1:19">
      <c r="A330" t="s">
        <v>550</v>
      </c>
      <c r="B330" t="s">
        <v>64</v>
      </c>
      <c r="C330" t="s">
        <v>281</v>
      </c>
      <c r="D330" t="s">
        <v>536</v>
      </c>
      <c r="E330" t="s">
        <v>535</v>
      </c>
      <c r="F330" s="6">
        <f t="shared" si="12"/>
        <v>0.18381249999999999</v>
      </c>
      <c r="G330" s="6">
        <f t="shared" si="13"/>
        <v>0.12962500000000002</v>
      </c>
      <c r="H330" s="6">
        <v>0.22500000000000001</v>
      </c>
      <c r="I330" s="6">
        <v>0.22950000000000001</v>
      </c>
      <c r="J330" s="6">
        <v>0.19018749999999998</v>
      </c>
      <c r="K330" s="6">
        <v>0.17796875000000004</v>
      </c>
      <c r="L330" s="6">
        <v>0.16521875000000003</v>
      </c>
      <c r="M330" s="6">
        <v>0.15618749999999992</v>
      </c>
      <c r="N330" s="6">
        <v>0.14733333333333329</v>
      </c>
      <c r="O330" s="6">
        <v>0.13847916666666665</v>
      </c>
      <c r="P330" s="6">
        <v>0.12962500000000002</v>
      </c>
      <c r="Q330" s="6">
        <v>0.12077083333333338</v>
      </c>
      <c r="R330" s="6">
        <v>0.11191666666666675</v>
      </c>
      <c r="S330" s="6" t="s">
        <v>532</v>
      </c>
    </row>
    <row r="331" spans="1:19">
      <c r="A331" t="s">
        <v>550</v>
      </c>
      <c r="B331" t="s">
        <v>64</v>
      </c>
      <c r="C331" t="s">
        <v>282</v>
      </c>
      <c r="D331" t="s">
        <v>536</v>
      </c>
      <c r="E331" t="s">
        <v>535</v>
      </c>
      <c r="F331" s="6">
        <f t="shared" si="12"/>
        <v>0.23162499999999997</v>
      </c>
      <c r="G331" s="6">
        <f t="shared" si="13"/>
        <v>0.15831250000000002</v>
      </c>
      <c r="H331" s="6">
        <v>0.24877820765334843</v>
      </c>
      <c r="I331" s="6">
        <v>0.29112500000000002</v>
      </c>
      <c r="J331" s="6">
        <v>0.23906249999999998</v>
      </c>
      <c r="K331" s="6">
        <v>0.2172812499999999</v>
      </c>
      <c r="L331" s="6">
        <v>0.21090625000000005</v>
      </c>
      <c r="M331" s="6">
        <v>0.19974999999999987</v>
      </c>
      <c r="N331" s="6">
        <v>0.18593749999999992</v>
      </c>
      <c r="O331" s="6">
        <v>0.17212499999999997</v>
      </c>
      <c r="P331" s="6">
        <v>0.15831250000000002</v>
      </c>
      <c r="Q331" s="6">
        <v>0.14450000000000007</v>
      </c>
      <c r="R331" s="6">
        <v>0.13068750000000012</v>
      </c>
      <c r="S331" s="6" t="s">
        <v>532</v>
      </c>
    </row>
    <row r="332" spans="1:19">
      <c r="A332" t="s">
        <v>550</v>
      </c>
      <c r="B332" t="s">
        <v>64</v>
      </c>
      <c r="C332" t="s">
        <v>283</v>
      </c>
      <c r="D332" t="s">
        <v>536</v>
      </c>
      <c r="E332" t="s">
        <v>535</v>
      </c>
      <c r="F332" s="6">
        <f t="shared" si="12"/>
        <v>0.22790624999999992</v>
      </c>
      <c r="G332" s="6">
        <f t="shared" si="13"/>
        <v>0.11315625000000004</v>
      </c>
      <c r="H332" s="6">
        <v>0.26734259402374538</v>
      </c>
      <c r="I332" s="6">
        <v>0.33574999999999999</v>
      </c>
      <c r="J332" s="6">
        <v>0.25181249999999994</v>
      </c>
      <c r="K332" s="6">
        <v>0.21090624999999993</v>
      </c>
      <c r="L332" s="6">
        <v>0.17690625000000004</v>
      </c>
      <c r="M332" s="6">
        <v>0.16415624999999978</v>
      </c>
      <c r="N332" s="6">
        <v>0.14715624999999988</v>
      </c>
      <c r="O332" s="6">
        <v>0.13015624999999997</v>
      </c>
      <c r="P332" s="6">
        <v>0.11315625000000004</v>
      </c>
      <c r="Q332" s="6">
        <v>9.6156250000000124E-2</v>
      </c>
      <c r="R332" s="6">
        <v>7.9156250000000206E-2</v>
      </c>
      <c r="S332" s="6" t="s">
        <v>532</v>
      </c>
    </row>
    <row r="333" spans="1:19">
      <c r="A333" t="s">
        <v>550</v>
      </c>
      <c r="B333" t="s">
        <v>64</v>
      </c>
      <c r="C333" t="s">
        <v>284</v>
      </c>
      <c r="D333" t="s">
        <v>536</v>
      </c>
      <c r="E333" t="s">
        <v>535</v>
      </c>
      <c r="F333" s="6">
        <f t="shared" si="12"/>
        <v>0.23056249999999995</v>
      </c>
      <c r="G333" s="6">
        <f t="shared" si="13"/>
        <v>0.12962499999999996</v>
      </c>
      <c r="H333" s="6">
        <v>0.26856676643277394</v>
      </c>
      <c r="I333" s="6">
        <v>0.31078124999999995</v>
      </c>
      <c r="J333" s="6">
        <v>0.24278125</v>
      </c>
      <c r="K333" s="6">
        <v>0.21781250000000002</v>
      </c>
      <c r="L333" s="6">
        <v>0.19337499999999985</v>
      </c>
      <c r="M333" s="6">
        <v>0.1880625000000001</v>
      </c>
      <c r="N333" s="6">
        <v>0.16858333333333339</v>
      </c>
      <c r="O333" s="6">
        <v>0.14910416666666668</v>
      </c>
      <c r="P333" s="6">
        <v>0.12962499999999996</v>
      </c>
      <c r="Q333" s="6">
        <v>0.11014583333333325</v>
      </c>
      <c r="R333" s="6">
        <v>9.0666666666666534E-2</v>
      </c>
      <c r="S333" s="6" t="s">
        <v>532</v>
      </c>
    </row>
    <row r="334" spans="1:19">
      <c r="A334" t="s">
        <v>550</v>
      </c>
      <c r="B334" t="s">
        <v>64</v>
      </c>
      <c r="C334" t="s">
        <v>285</v>
      </c>
      <c r="D334" t="s">
        <v>536</v>
      </c>
      <c r="E334" t="s">
        <v>535</v>
      </c>
      <c r="F334" s="6">
        <f t="shared" si="12"/>
        <v>0.25128125000000001</v>
      </c>
      <c r="G334" s="6">
        <f t="shared" si="13"/>
        <v>0.12378125</v>
      </c>
      <c r="H334" s="6">
        <v>0.27993963949862127</v>
      </c>
      <c r="I334" s="6">
        <v>0.35912499999999997</v>
      </c>
      <c r="J334" s="6">
        <v>0.26881250000000001</v>
      </c>
      <c r="K334" s="6">
        <v>0.24065624999999996</v>
      </c>
      <c r="L334" s="6">
        <v>0.21090624999999993</v>
      </c>
      <c r="M334" s="6">
        <v>0.17690625000000015</v>
      </c>
      <c r="N334" s="6">
        <v>0.15919791666666677</v>
      </c>
      <c r="O334" s="6">
        <v>0.14148958333333339</v>
      </c>
      <c r="P334" s="6">
        <v>0.12378125</v>
      </c>
      <c r="Q334" s="6">
        <v>0.10607291666666661</v>
      </c>
      <c r="R334" s="6">
        <v>8.8364583333333233E-2</v>
      </c>
      <c r="S334" s="6" t="s">
        <v>532</v>
      </c>
    </row>
    <row r="335" spans="1:19">
      <c r="A335" t="s">
        <v>550</v>
      </c>
      <c r="B335" t="s">
        <v>64</v>
      </c>
      <c r="C335" t="s">
        <v>286</v>
      </c>
      <c r="D335" t="s">
        <v>536</v>
      </c>
      <c r="E335" t="s">
        <v>535</v>
      </c>
      <c r="F335" s="6">
        <f t="shared" si="12"/>
        <v>0.22631249999999997</v>
      </c>
      <c r="G335" s="6">
        <f t="shared" si="13"/>
        <v>0.15406250000000002</v>
      </c>
      <c r="H335" s="6">
        <v>0.25017750830462593</v>
      </c>
      <c r="I335" s="6">
        <v>0.28528124999999993</v>
      </c>
      <c r="J335" s="6">
        <v>0.23215625000000004</v>
      </c>
      <c r="K335" s="6">
        <v>0.21568749999999992</v>
      </c>
      <c r="L335" s="6">
        <v>0.19975000000000009</v>
      </c>
      <c r="M335" s="6">
        <v>0.19868749999999988</v>
      </c>
      <c r="N335" s="6">
        <v>0.18381249999999993</v>
      </c>
      <c r="O335" s="6">
        <v>0.16893749999999999</v>
      </c>
      <c r="P335" s="6">
        <v>0.15406250000000002</v>
      </c>
      <c r="Q335" s="6">
        <v>0.13918750000000008</v>
      </c>
      <c r="R335" s="6">
        <v>0.12431250000000012</v>
      </c>
      <c r="S335" s="6" t="s">
        <v>532</v>
      </c>
    </row>
    <row r="336" spans="1:19">
      <c r="A336" t="s">
        <v>550</v>
      </c>
      <c r="B336" t="s">
        <v>64</v>
      </c>
      <c r="C336" t="s">
        <v>287</v>
      </c>
      <c r="D336" t="s">
        <v>536</v>
      </c>
      <c r="E336" t="s">
        <v>535</v>
      </c>
      <c r="F336" s="6">
        <f t="shared" si="12"/>
        <v>0.24596875000000001</v>
      </c>
      <c r="G336" s="6">
        <f t="shared" si="13"/>
        <v>0.16096874999999999</v>
      </c>
      <c r="H336" s="6">
        <v>0.25372133933697133</v>
      </c>
      <c r="I336" s="6">
        <v>0.32246875000000003</v>
      </c>
      <c r="J336" s="6">
        <v>0.25659374999999995</v>
      </c>
      <c r="K336" s="6">
        <v>0.23215624999999995</v>
      </c>
      <c r="L336" s="6">
        <v>0.21728124999999993</v>
      </c>
      <c r="M336" s="6">
        <v>0.20134375000000004</v>
      </c>
      <c r="N336" s="6">
        <v>0.18788541666666669</v>
      </c>
      <c r="O336" s="6">
        <v>0.17442708333333334</v>
      </c>
      <c r="P336" s="6">
        <v>0.16096875000000002</v>
      </c>
      <c r="Q336" s="6">
        <v>0.14751041666666667</v>
      </c>
      <c r="R336" s="6">
        <v>0.13405208333333332</v>
      </c>
      <c r="S336" s="6" t="s">
        <v>532</v>
      </c>
    </row>
    <row r="337" spans="1:19">
      <c r="A337" t="s">
        <v>550</v>
      </c>
      <c r="B337" t="s">
        <v>64</v>
      </c>
      <c r="C337" t="s">
        <v>288</v>
      </c>
      <c r="D337" t="s">
        <v>536</v>
      </c>
      <c r="E337" t="s">
        <v>535</v>
      </c>
      <c r="F337" s="6">
        <f t="shared" si="12"/>
        <v>0.15778125000000004</v>
      </c>
      <c r="G337" s="6">
        <f t="shared" si="13"/>
        <v>8.2343749999999993E-2</v>
      </c>
      <c r="H337" s="6">
        <v>0.22500000000000001</v>
      </c>
      <c r="I337" s="6">
        <v>0.20984375</v>
      </c>
      <c r="J337" s="6">
        <v>0.16415625</v>
      </c>
      <c r="K337" s="6">
        <v>0.14715624999999993</v>
      </c>
      <c r="L337" s="6">
        <v>0.13546875</v>
      </c>
      <c r="M337" s="6">
        <v>0.13228125000000007</v>
      </c>
      <c r="N337" s="6">
        <v>0.11563541666666671</v>
      </c>
      <c r="O337" s="6">
        <v>9.8989583333333353E-2</v>
      </c>
      <c r="P337" s="6">
        <v>8.2343750000000007E-2</v>
      </c>
      <c r="Q337" s="6">
        <v>6.5697916666666648E-2</v>
      </c>
      <c r="R337" s="6">
        <v>4.9052083333333288E-2</v>
      </c>
      <c r="S337" s="6" t="s">
        <v>532</v>
      </c>
    </row>
    <row r="338" spans="1:19">
      <c r="A338" t="s">
        <v>550</v>
      </c>
      <c r="B338" t="s">
        <v>64</v>
      </c>
      <c r="C338" t="s">
        <v>289</v>
      </c>
      <c r="D338" t="s">
        <v>536</v>
      </c>
      <c r="E338" t="s">
        <v>535</v>
      </c>
      <c r="F338" s="6">
        <f t="shared" si="12"/>
        <v>0.16893749999999999</v>
      </c>
      <c r="G338" s="6">
        <f t="shared" si="13"/>
        <v>9.5625000000000002E-2</v>
      </c>
      <c r="H338" s="6">
        <v>0.22500000000000001</v>
      </c>
      <c r="I338" s="6">
        <v>0.22790625000000003</v>
      </c>
      <c r="J338" s="6">
        <v>0.17903124999999992</v>
      </c>
      <c r="K338" s="6">
        <v>0.16043750000000007</v>
      </c>
      <c r="L338" s="6">
        <v>0.15299999999999986</v>
      </c>
      <c r="M338" s="6">
        <v>0.12431250000000013</v>
      </c>
      <c r="N338" s="6">
        <v>0.11475000000000009</v>
      </c>
      <c r="O338" s="6">
        <v>0.10518750000000004</v>
      </c>
      <c r="P338" s="6">
        <v>9.5625000000000016E-2</v>
      </c>
      <c r="Q338" s="6">
        <v>8.6062499999999972E-2</v>
      </c>
      <c r="R338" s="6">
        <v>7.6499999999999929E-2</v>
      </c>
      <c r="S338" s="6" t="s">
        <v>532</v>
      </c>
    </row>
    <row r="339" spans="1:19">
      <c r="A339" t="s">
        <v>550</v>
      </c>
      <c r="B339" t="s">
        <v>64</v>
      </c>
      <c r="C339" t="s">
        <v>290</v>
      </c>
      <c r="D339" t="s">
        <v>536</v>
      </c>
      <c r="E339" t="s">
        <v>535</v>
      </c>
      <c r="F339" s="6">
        <f t="shared" si="12"/>
        <v>0.197625</v>
      </c>
      <c r="G339" s="6">
        <f t="shared" si="13"/>
        <v>0.11475000000000002</v>
      </c>
      <c r="H339" s="6">
        <v>0.24536638077640646</v>
      </c>
      <c r="I339" s="6">
        <v>0.26403125</v>
      </c>
      <c r="J339" s="6">
        <v>0.20878125000000006</v>
      </c>
      <c r="K339" s="6">
        <v>0.18699999999999986</v>
      </c>
      <c r="L339" s="6">
        <v>0.1689375000000001</v>
      </c>
      <c r="M339" s="6">
        <v>0.15937499999999996</v>
      </c>
      <c r="N339" s="6">
        <v>0.14449999999999996</v>
      </c>
      <c r="O339" s="6">
        <v>0.12962499999999999</v>
      </c>
      <c r="P339" s="6">
        <v>0.11475</v>
      </c>
      <c r="Q339" s="6">
        <v>9.9875000000000019E-2</v>
      </c>
      <c r="R339" s="6">
        <v>8.5000000000000034E-2</v>
      </c>
      <c r="S339" s="6" t="s">
        <v>532</v>
      </c>
    </row>
    <row r="340" spans="1:19">
      <c r="A340" t="s">
        <v>550</v>
      </c>
      <c r="B340" t="s">
        <v>64</v>
      </c>
      <c r="C340" t="s">
        <v>360</v>
      </c>
      <c r="D340" t="s">
        <v>536</v>
      </c>
      <c r="E340" t="s">
        <v>535</v>
      </c>
      <c r="F340" s="6">
        <f t="shared" si="12"/>
        <v>0.23746875000000003</v>
      </c>
      <c r="G340" s="6">
        <f t="shared" si="13"/>
        <v>0.10996875000000002</v>
      </c>
      <c r="H340" s="6">
        <v>0.26456483931185465</v>
      </c>
      <c r="I340" s="6">
        <v>0.32406249999999998</v>
      </c>
      <c r="J340" s="6">
        <v>0.2603125</v>
      </c>
      <c r="K340" s="6">
        <v>0.2300312500000001</v>
      </c>
      <c r="L340" s="6">
        <v>0.19921874999999981</v>
      </c>
      <c r="M340" s="6">
        <v>0.17371875000000003</v>
      </c>
      <c r="N340" s="6">
        <v>0.15246875000000004</v>
      </c>
      <c r="O340" s="6">
        <v>0.13121875000000005</v>
      </c>
      <c r="P340" s="6">
        <v>0.10996875000000002</v>
      </c>
      <c r="Q340" s="6">
        <v>8.8718750000000013E-2</v>
      </c>
      <c r="R340" s="6">
        <v>6.7468750000000008E-2</v>
      </c>
      <c r="S340" s="6" t="s">
        <v>532</v>
      </c>
    </row>
    <row r="341" spans="1:19">
      <c r="A341" t="s">
        <v>550</v>
      </c>
      <c r="B341" t="s">
        <v>64</v>
      </c>
      <c r="C341" t="s">
        <v>291</v>
      </c>
      <c r="D341" t="s">
        <v>536</v>
      </c>
      <c r="E341" t="s">
        <v>535</v>
      </c>
      <c r="F341" s="6">
        <f t="shared" si="12"/>
        <v>0.27731249999999996</v>
      </c>
      <c r="G341" s="6">
        <f t="shared" si="13"/>
        <v>0.12006249999999999</v>
      </c>
      <c r="H341" s="6">
        <v>0.29329656532716181</v>
      </c>
      <c r="I341" s="6">
        <v>0.3878125</v>
      </c>
      <c r="J341" s="6">
        <v>0.30812499999999993</v>
      </c>
      <c r="K341" s="6">
        <v>0.26668749999999986</v>
      </c>
      <c r="L341" s="6">
        <v>0.22950000000000023</v>
      </c>
      <c r="M341" s="6">
        <v>0.19443749999999987</v>
      </c>
      <c r="N341" s="6">
        <v>0.16964583333333325</v>
      </c>
      <c r="O341" s="6">
        <v>0.14485416666666662</v>
      </c>
      <c r="P341" s="6">
        <v>0.12006249999999999</v>
      </c>
      <c r="Q341" s="6">
        <v>9.527083333333336E-2</v>
      </c>
      <c r="R341" s="6">
        <v>7.0479166666666732E-2</v>
      </c>
      <c r="S341" s="6" t="s">
        <v>532</v>
      </c>
    </row>
    <row r="342" spans="1:19">
      <c r="A342" t="s">
        <v>550</v>
      </c>
      <c r="B342" t="s">
        <v>64</v>
      </c>
      <c r="C342" t="s">
        <v>292</v>
      </c>
      <c r="D342" t="s">
        <v>536</v>
      </c>
      <c r="E342" t="s">
        <v>535</v>
      </c>
      <c r="F342" s="6">
        <f t="shared" si="12"/>
        <v>0</v>
      </c>
      <c r="G342" s="6">
        <f t="shared" si="13"/>
        <v>0</v>
      </c>
      <c r="H342" s="6" t="s">
        <v>532</v>
      </c>
      <c r="I342" s="6">
        <v>0</v>
      </c>
      <c r="J342" s="6">
        <v>0</v>
      </c>
      <c r="K342" s="6">
        <v>0</v>
      </c>
      <c r="L342" s="6">
        <v>0</v>
      </c>
      <c r="M342" s="6">
        <v>0</v>
      </c>
      <c r="N342" s="6">
        <v>0</v>
      </c>
      <c r="O342" s="6">
        <v>0</v>
      </c>
      <c r="P342" s="6">
        <v>0</v>
      </c>
      <c r="Q342" s="6">
        <v>0</v>
      </c>
      <c r="R342" s="6">
        <v>0</v>
      </c>
      <c r="S342" s="6" t="s">
        <v>532</v>
      </c>
    </row>
    <row r="343" spans="1:19">
      <c r="A343" t="s">
        <v>550</v>
      </c>
      <c r="B343" t="s">
        <v>64</v>
      </c>
      <c r="C343" t="s">
        <v>293</v>
      </c>
      <c r="D343" t="s">
        <v>536</v>
      </c>
      <c r="E343" t="s">
        <v>535</v>
      </c>
      <c r="F343" s="6">
        <f t="shared" si="12"/>
        <v>0.26190625000000001</v>
      </c>
      <c r="G343" s="6">
        <f t="shared" si="13"/>
        <v>0.13865624999999998</v>
      </c>
      <c r="H343" s="6">
        <v>0.27541648456587259</v>
      </c>
      <c r="I343" s="6">
        <v>0.35434375000000001</v>
      </c>
      <c r="J343" s="6">
        <v>0.28209375000000009</v>
      </c>
      <c r="K343" s="6">
        <v>0.24490624999999988</v>
      </c>
      <c r="L343" s="6">
        <v>0.22153125000000004</v>
      </c>
      <c r="M343" s="6">
        <v>0.20665624999999993</v>
      </c>
      <c r="N343" s="6">
        <v>0.18398958333333326</v>
      </c>
      <c r="O343" s="6">
        <v>0.16132291666666659</v>
      </c>
      <c r="P343" s="6">
        <v>0.13865624999999995</v>
      </c>
      <c r="Q343" s="6">
        <v>0.1159895833333333</v>
      </c>
      <c r="R343" s="6">
        <v>9.3322916666666644E-2</v>
      </c>
      <c r="S343" s="6" t="s">
        <v>532</v>
      </c>
    </row>
    <row r="344" spans="1:19">
      <c r="A344" t="s">
        <v>550</v>
      </c>
      <c r="B344" t="s">
        <v>64</v>
      </c>
      <c r="C344" t="s">
        <v>294</v>
      </c>
      <c r="D344" t="s">
        <v>536</v>
      </c>
      <c r="E344" t="s">
        <v>535</v>
      </c>
      <c r="F344" s="6">
        <f t="shared" si="12"/>
        <v>0</v>
      </c>
      <c r="G344" s="6">
        <f t="shared" si="13"/>
        <v>0</v>
      </c>
      <c r="H344" s="6" t="s">
        <v>532</v>
      </c>
      <c r="I344" s="6">
        <v>0</v>
      </c>
      <c r="J344" s="6">
        <v>0</v>
      </c>
      <c r="K344" s="6">
        <v>0</v>
      </c>
      <c r="L344" s="6">
        <v>0</v>
      </c>
      <c r="M344" s="6">
        <v>0</v>
      </c>
      <c r="N344" s="6">
        <v>0</v>
      </c>
      <c r="O344" s="6">
        <v>0</v>
      </c>
      <c r="P344" s="6">
        <v>0</v>
      </c>
      <c r="Q344" s="6">
        <v>0</v>
      </c>
      <c r="R344" s="6">
        <v>0</v>
      </c>
      <c r="S344" s="6" t="s">
        <v>532</v>
      </c>
    </row>
    <row r="345" spans="1:19">
      <c r="A345" t="s">
        <v>550</v>
      </c>
      <c r="B345" t="s">
        <v>64</v>
      </c>
      <c r="C345" t="s">
        <v>295</v>
      </c>
      <c r="D345" t="s">
        <v>536</v>
      </c>
      <c r="E345" t="s">
        <v>535</v>
      </c>
      <c r="F345" s="6">
        <f t="shared" si="12"/>
        <v>0.25446875000000002</v>
      </c>
      <c r="G345" s="6">
        <f t="shared" si="13"/>
        <v>0.15246874999999999</v>
      </c>
      <c r="H345" s="6">
        <v>0.26224116825273869</v>
      </c>
      <c r="I345" s="6">
        <v>0.33096875000000003</v>
      </c>
      <c r="J345" s="6">
        <v>0.26615624999999998</v>
      </c>
      <c r="K345" s="6">
        <v>0.24278124999999987</v>
      </c>
      <c r="L345" s="6">
        <v>0.22684375000000029</v>
      </c>
      <c r="M345" s="6">
        <v>0.20559375000000005</v>
      </c>
      <c r="N345" s="6">
        <v>0.18788541666666669</v>
      </c>
      <c r="O345" s="6">
        <v>0.17017708333333334</v>
      </c>
      <c r="P345" s="6">
        <v>0.15246874999999996</v>
      </c>
      <c r="Q345" s="6">
        <v>0.1347604166666666</v>
      </c>
      <c r="R345" s="6">
        <v>0.11705208333333324</v>
      </c>
      <c r="S345" s="6" t="s">
        <v>532</v>
      </c>
    </row>
    <row r="346" spans="1:19">
      <c r="A346" t="s">
        <v>550</v>
      </c>
      <c r="B346" t="s">
        <v>64</v>
      </c>
      <c r="C346" t="s">
        <v>296</v>
      </c>
      <c r="D346" t="s">
        <v>536</v>
      </c>
      <c r="E346" t="s">
        <v>535</v>
      </c>
      <c r="F346" s="6">
        <f t="shared" si="12"/>
        <v>0.22843749999999999</v>
      </c>
      <c r="G346" s="6">
        <f t="shared" si="13"/>
        <v>0.15937499999999999</v>
      </c>
      <c r="H346" s="6">
        <v>0.23986597856835801</v>
      </c>
      <c r="I346" s="6">
        <v>0.27412500000000001</v>
      </c>
      <c r="J346" s="6">
        <v>0.2348124999999999</v>
      </c>
      <c r="K346" s="6">
        <v>0.21940625000000014</v>
      </c>
      <c r="L346" s="6">
        <v>0.20878125000000006</v>
      </c>
      <c r="M346" s="6">
        <v>0.20506249999999987</v>
      </c>
      <c r="N346" s="6">
        <v>0.18983333333333324</v>
      </c>
      <c r="O346" s="6">
        <v>0.17460416666666662</v>
      </c>
      <c r="P346" s="6">
        <v>0.15937499999999999</v>
      </c>
      <c r="Q346" s="6">
        <v>0.14414583333333336</v>
      </c>
      <c r="R346" s="6">
        <v>0.12891666666666673</v>
      </c>
      <c r="S346" s="6" t="s">
        <v>532</v>
      </c>
    </row>
    <row r="347" spans="1:19">
      <c r="A347" t="s">
        <v>550</v>
      </c>
      <c r="B347" t="s">
        <v>64</v>
      </c>
      <c r="C347" t="s">
        <v>297</v>
      </c>
      <c r="D347" t="s">
        <v>536</v>
      </c>
      <c r="E347" t="s">
        <v>535</v>
      </c>
      <c r="F347" s="6">
        <f t="shared" si="12"/>
        <v>0.15990625</v>
      </c>
      <c r="G347" s="6">
        <f t="shared" si="13"/>
        <v>0.14449999999999999</v>
      </c>
      <c r="H347" s="6" t="s">
        <v>532</v>
      </c>
      <c r="I347" s="6">
        <v>0.17371875000000001</v>
      </c>
      <c r="J347" s="6">
        <v>0.15884374999999998</v>
      </c>
      <c r="K347" s="6">
        <v>0.15884374999999998</v>
      </c>
      <c r="L347" s="6">
        <v>0.15618750000000015</v>
      </c>
      <c r="M347" s="6">
        <v>0.15193749999999992</v>
      </c>
      <c r="N347" s="6">
        <v>0.14945833333333328</v>
      </c>
      <c r="O347" s="6">
        <v>0.14697916666666663</v>
      </c>
      <c r="P347" s="6">
        <v>0.14450000000000002</v>
      </c>
      <c r="Q347" s="6">
        <v>0.14202083333333337</v>
      </c>
      <c r="R347" s="6">
        <v>0.13954166666666673</v>
      </c>
      <c r="S347" s="6" t="s">
        <v>532</v>
      </c>
    </row>
    <row r="348" spans="1:19">
      <c r="A348" t="s">
        <v>550</v>
      </c>
      <c r="B348" t="s">
        <v>64</v>
      </c>
      <c r="C348" t="s">
        <v>337</v>
      </c>
      <c r="D348" t="s">
        <v>541</v>
      </c>
      <c r="E348" t="s">
        <v>337</v>
      </c>
      <c r="F348" s="6">
        <f t="shared" si="12"/>
        <v>0.28793749999999996</v>
      </c>
      <c r="G348" s="6">
        <f t="shared" si="13"/>
        <v>0.17743750000000008</v>
      </c>
      <c r="H348" s="6">
        <v>0.27111866022714615</v>
      </c>
      <c r="I348" s="6">
        <v>0.32406249999999998</v>
      </c>
      <c r="J348" s="6">
        <v>0.31662499999999993</v>
      </c>
      <c r="K348" s="6">
        <v>0.27412500000000006</v>
      </c>
      <c r="L348" s="6">
        <v>0.26881250000000001</v>
      </c>
      <c r="M348" s="6">
        <v>0.25606249999999992</v>
      </c>
      <c r="N348" s="6">
        <v>0.22985416666666664</v>
      </c>
      <c r="O348" s="6">
        <v>0.20364583333333336</v>
      </c>
      <c r="P348" s="6">
        <v>0.17743750000000008</v>
      </c>
      <c r="Q348" s="6">
        <v>0.1512291666666668</v>
      </c>
      <c r="R348" s="6">
        <v>0.12502083333333353</v>
      </c>
      <c r="S348" s="6" t="s">
        <v>532</v>
      </c>
    </row>
  </sheetData>
  <sortState ref="A6:R346">
    <sortCondition ref="A6:A346"/>
    <sortCondition ref="B6:B346"/>
    <sortCondition ref="D6:D346"/>
    <sortCondition ref="C6:C346"/>
  </sortState>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N1973"/>
  <sheetViews>
    <sheetView workbookViewId="0">
      <selection activeCell="D12" sqref="D12"/>
    </sheetView>
  </sheetViews>
  <sheetFormatPr defaultRowHeight="15"/>
  <cols>
    <col min="1" max="1" width="22.42578125" bestFit="1" customWidth="1"/>
    <col min="2" max="2" width="12" bestFit="1" customWidth="1"/>
    <col min="4" max="4" width="21.140625" customWidth="1"/>
    <col min="5" max="5" width="21.140625" bestFit="1" customWidth="1"/>
    <col min="6" max="6" width="8.140625" customWidth="1"/>
    <col min="7" max="7" width="44.140625" bestFit="1" customWidth="1"/>
    <col min="8" max="8" width="29.7109375" bestFit="1" customWidth="1"/>
    <col min="9" max="9" width="24.28515625" customWidth="1"/>
    <col min="10" max="10" width="21.7109375" bestFit="1" customWidth="1"/>
    <col min="11" max="11" width="19" customWidth="1"/>
    <col min="12" max="12" width="29.7109375" bestFit="1" customWidth="1"/>
  </cols>
  <sheetData>
    <row r="2" spans="1:8">
      <c r="A2" t="s">
        <v>925</v>
      </c>
    </row>
    <row r="3" spans="1:8">
      <c r="A3" t="s">
        <v>923</v>
      </c>
    </row>
    <row r="4" spans="1:8">
      <c r="A4" t="s">
        <v>924</v>
      </c>
    </row>
    <row r="7" spans="1:8">
      <c r="D7" s="114" t="s">
        <v>912</v>
      </c>
      <c r="E7" s="114" t="s">
        <v>906</v>
      </c>
      <c r="G7" s="116" t="s">
        <v>916</v>
      </c>
      <c r="H7" s="114" t="s">
        <v>929</v>
      </c>
    </row>
    <row r="8" spans="1:8">
      <c r="D8" s="113" t="s">
        <v>907</v>
      </c>
      <c r="E8" s="115" t="s">
        <v>887</v>
      </c>
      <c r="G8" t="s">
        <v>918</v>
      </c>
      <c r="H8" s="115" t="s">
        <v>886</v>
      </c>
    </row>
    <row r="9" spans="1:8">
      <c r="D9" s="113" t="s">
        <v>908</v>
      </c>
      <c r="E9" s="115" t="s">
        <v>888</v>
      </c>
      <c r="G9" t="s">
        <v>919</v>
      </c>
      <c r="H9" s="115" t="s">
        <v>886</v>
      </c>
    </row>
    <row r="10" spans="1:8">
      <c r="D10" s="113" t="s">
        <v>909</v>
      </c>
      <c r="E10" s="115" t="s">
        <v>889</v>
      </c>
      <c r="G10" t="s">
        <v>917</v>
      </c>
      <c r="H10" s="115" t="s">
        <v>886</v>
      </c>
    </row>
    <row r="11" spans="1:8">
      <c r="D11" s="113" t="s">
        <v>911</v>
      </c>
      <c r="E11" s="115" t="s">
        <v>891</v>
      </c>
      <c r="G11" t="s">
        <v>917</v>
      </c>
      <c r="H11" s="115" t="s">
        <v>890</v>
      </c>
    </row>
    <row r="12" spans="1:8">
      <c r="D12" s="113" t="s">
        <v>910</v>
      </c>
      <c r="E12" s="115" t="s">
        <v>892</v>
      </c>
      <c r="G12" t="s">
        <v>920</v>
      </c>
      <c r="H12" s="115" t="s">
        <v>890</v>
      </c>
    </row>
    <row r="13" spans="1:8">
      <c r="D13" s="131" t="s">
        <v>921</v>
      </c>
    </row>
    <row r="16" spans="1:8">
      <c r="B16" s="115"/>
      <c r="C16" s="115"/>
      <c r="D16" s="115"/>
      <c r="E16" s="115"/>
      <c r="F16" s="115"/>
      <c r="G16" s="115"/>
    </row>
    <row r="17" spans="1:14">
      <c r="A17" s="18" t="s">
        <v>39</v>
      </c>
      <c r="B17" s="114" t="s">
        <v>531</v>
      </c>
      <c r="C17" s="114" t="s">
        <v>893</v>
      </c>
      <c r="D17" s="114" t="s">
        <v>912</v>
      </c>
      <c r="E17" s="114" t="s">
        <v>906</v>
      </c>
      <c r="F17" s="114" t="s">
        <v>915</v>
      </c>
      <c r="G17" s="114"/>
      <c r="N17" s="115"/>
    </row>
    <row r="18" spans="1:14">
      <c r="A18" t="s">
        <v>537</v>
      </c>
      <c r="B18" s="115" t="s">
        <v>334</v>
      </c>
      <c r="C18" s="115" t="s">
        <v>894</v>
      </c>
      <c r="D18" s="115" t="s">
        <v>907</v>
      </c>
      <c r="E18" s="115" t="s">
        <v>887</v>
      </c>
      <c r="F18" s="132">
        <v>0.13034482758620689</v>
      </c>
    </row>
    <row r="19" spans="1:14">
      <c r="A19" t="s">
        <v>27</v>
      </c>
      <c r="B19" s="115" t="s">
        <v>409</v>
      </c>
      <c r="C19" s="115" t="s">
        <v>894</v>
      </c>
      <c r="D19" s="115" t="s">
        <v>907</v>
      </c>
      <c r="E19" s="115" t="s">
        <v>887</v>
      </c>
      <c r="F19" s="132">
        <v>0.14980544747060304</v>
      </c>
    </row>
    <row r="20" spans="1:14">
      <c r="A20" t="s">
        <v>715</v>
      </c>
      <c r="B20" s="115" t="s">
        <v>335</v>
      </c>
      <c r="C20" s="115" t="s">
        <v>894</v>
      </c>
      <c r="D20" s="115" t="s">
        <v>907</v>
      </c>
      <c r="E20" s="115" t="s">
        <v>887</v>
      </c>
      <c r="F20" s="132">
        <v>0.14482758620689656</v>
      </c>
    </row>
    <row r="21" spans="1:14">
      <c r="A21" t="s">
        <v>26</v>
      </c>
      <c r="B21" s="115" t="s">
        <v>410</v>
      </c>
      <c r="C21" s="115" t="s">
        <v>894</v>
      </c>
      <c r="D21" s="115" t="s">
        <v>907</v>
      </c>
      <c r="E21" s="115" t="s">
        <v>887</v>
      </c>
      <c r="F21" s="132">
        <v>0.16340425531966454</v>
      </c>
    </row>
    <row r="22" spans="1:14">
      <c r="A22" t="s">
        <v>25</v>
      </c>
      <c r="B22" s="115" t="s">
        <v>411</v>
      </c>
      <c r="C22" s="115" t="s">
        <v>894</v>
      </c>
      <c r="D22" s="115" t="s">
        <v>907</v>
      </c>
      <c r="E22" s="115" t="s">
        <v>887</v>
      </c>
      <c r="F22" s="132">
        <v>0.12947635135072935</v>
      </c>
    </row>
    <row r="23" spans="1:14">
      <c r="A23" t="s">
        <v>547</v>
      </c>
      <c r="B23" s="115" t="s">
        <v>546</v>
      </c>
      <c r="C23" s="115" t="s">
        <v>894</v>
      </c>
      <c r="D23" s="115" t="s">
        <v>907</v>
      </c>
      <c r="E23" s="115" t="s">
        <v>887</v>
      </c>
      <c r="F23" s="132">
        <v>0.15141630901392933</v>
      </c>
    </row>
    <row r="24" spans="1:14">
      <c r="A24" t="s">
        <v>540</v>
      </c>
      <c r="B24" s="115" t="s">
        <v>714</v>
      </c>
      <c r="C24" s="115" t="s">
        <v>894</v>
      </c>
      <c r="D24" s="115" t="s">
        <v>907</v>
      </c>
      <c r="E24" s="115" t="s">
        <v>887</v>
      </c>
      <c r="F24" s="132">
        <v>0.13404255319148933</v>
      </c>
    </row>
    <row r="25" spans="1:14">
      <c r="A25" t="s">
        <v>23</v>
      </c>
      <c r="B25" s="115" t="s">
        <v>412</v>
      </c>
      <c r="C25" s="115" t="s">
        <v>894</v>
      </c>
      <c r="D25" s="115" t="s">
        <v>907</v>
      </c>
      <c r="E25" s="115" t="s">
        <v>887</v>
      </c>
      <c r="F25" s="132">
        <v>9.4915254237288152E-2</v>
      </c>
    </row>
    <row r="26" spans="1:14">
      <c r="A26" t="s">
        <v>22</v>
      </c>
      <c r="B26" s="115" t="s">
        <v>413</v>
      </c>
      <c r="C26" s="115" t="s">
        <v>894</v>
      </c>
      <c r="D26" s="115" t="s">
        <v>907</v>
      </c>
      <c r="E26" s="115" t="s">
        <v>887</v>
      </c>
      <c r="F26" s="132">
        <v>0.16272727272727272</v>
      </c>
    </row>
    <row r="27" spans="1:14">
      <c r="A27" t="s">
        <v>17</v>
      </c>
      <c r="B27" s="115" t="s">
        <v>414</v>
      </c>
      <c r="C27" s="115" t="s">
        <v>894</v>
      </c>
      <c r="D27" s="115" t="s">
        <v>907</v>
      </c>
      <c r="E27" s="115" t="s">
        <v>887</v>
      </c>
      <c r="F27" s="132">
        <v>0.17072460754660401</v>
      </c>
    </row>
    <row r="28" spans="1:14">
      <c r="A28" t="s">
        <v>21</v>
      </c>
      <c r="B28" s="115" t="s">
        <v>415</v>
      </c>
      <c r="C28" s="115" t="s">
        <v>894</v>
      </c>
      <c r="D28" s="115" t="s">
        <v>907</v>
      </c>
      <c r="E28" s="115" t="s">
        <v>887</v>
      </c>
      <c r="F28" s="132">
        <v>0.18831756478815298</v>
      </c>
    </row>
    <row r="29" spans="1:14">
      <c r="A29" t="s">
        <v>20</v>
      </c>
      <c r="B29" s="115" t="s">
        <v>416</v>
      </c>
      <c r="C29" s="115" t="s">
        <v>894</v>
      </c>
      <c r="D29" s="115" t="s">
        <v>907</v>
      </c>
      <c r="E29" s="115" t="s">
        <v>887</v>
      </c>
      <c r="F29" s="132">
        <v>0.18706896551724139</v>
      </c>
    </row>
    <row r="30" spans="1:14">
      <c r="A30" t="s">
        <v>16</v>
      </c>
      <c r="B30" s="115" t="s">
        <v>417</v>
      </c>
      <c r="C30" s="115" t="s">
        <v>894</v>
      </c>
      <c r="D30" s="115" t="s">
        <v>907</v>
      </c>
      <c r="E30" s="115" t="s">
        <v>887</v>
      </c>
      <c r="F30" s="132">
        <v>0.12911005434719169</v>
      </c>
    </row>
    <row r="31" spans="1:14">
      <c r="A31" t="s">
        <v>3</v>
      </c>
      <c r="B31" s="115" t="s">
        <v>418</v>
      </c>
      <c r="C31" s="115" t="s">
        <v>894</v>
      </c>
      <c r="D31" s="115" t="s">
        <v>907</v>
      </c>
      <c r="E31" s="115" t="s">
        <v>887</v>
      </c>
      <c r="F31" s="132">
        <v>0.14818835662912197</v>
      </c>
    </row>
    <row r="32" spans="1:14">
      <c r="A32" t="s">
        <v>19</v>
      </c>
      <c r="B32" s="115" t="s">
        <v>419</v>
      </c>
      <c r="C32" s="115" t="s">
        <v>894</v>
      </c>
      <c r="D32" s="115" t="s">
        <v>907</v>
      </c>
      <c r="E32" s="115" t="s">
        <v>887</v>
      </c>
      <c r="F32" s="132">
        <v>0.18199999999999997</v>
      </c>
    </row>
    <row r="33" spans="1:6">
      <c r="A33" t="s">
        <v>18</v>
      </c>
      <c r="B33" s="115" t="s">
        <v>420</v>
      </c>
      <c r="C33" s="115" t="s">
        <v>894</v>
      </c>
      <c r="D33" s="115" t="s">
        <v>907</v>
      </c>
      <c r="E33" s="115" t="s">
        <v>887</v>
      </c>
      <c r="F33" s="132">
        <v>0.1583687216283555</v>
      </c>
    </row>
    <row r="34" spans="1:6">
      <c r="A34" t="s">
        <v>24</v>
      </c>
      <c r="B34" s="115" t="s">
        <v>431</v>
      </c>
      <c r="C34" s="115" t="s">
        <v>894</v>
      </c>
      <c r="D34" s="115" t="s">
        <v>907</v>
      </c>
      <c r="E34" s="115" t="s">
        <v>887</v>
      </c>
      <c r="F34" s="132">
        <v>0.14416475972540044</v>
      </c>
    </row>
    <row r="35" spans="1:6">
      <c r="A35" t="s">
        <v>15</v>
      </c>
      <c r="B35" s="115" t="s">
        <v>432</v>
      </c>
      <c r="C35" s="115" t="s">
        <v>894</v>
      </c>
      <c r="D35" s="115" t="s">
        <v>907</v>
      </c>
      <c r="E35" s="115" t="s">
        <v>887</v>
      </c>
      <c r="F35" s="132">
        <v>0.14751106194714506</v>
      </c>
    </row>
    <row r="36" spans="1:6">
      <c r="A36" t="s">
        <v>14</v>
      </c>
      <c r="B36" s="115" t="s">
        <v>433</v>
      </c>
      <c r="C36" s="115" t="s">
        <v>894</v>
      </c>
      <c r="D36" s="115" t="s">
        <v>907</v>
      </c>
      <c r="E36" s="115" t="s">
        <v>887</v>
      </c>
      <c r="F36" s="132">
        <v>0.17514893617021271</v>
      </c>
    </row>
    <row r="37" spans="1:6">
      <c r="A37" t="s">
        <v>914</v>
      </c>
      <c r="B37" s="115" t="s">
        <v>895</v>
      </c>
      <c r="C37" s="115" t="s">
        <v>894</v>
      </c>
      <c r="D37" s="115" t="s">
        <v>907</v>
      </c>
      <c r="E37" s="115" t="s">
        <v>887</v>
      </c>
      <c r="F37" s="132">
        <v>0</v>
      </c>
    </row>
    <row r="38" spans="1:6">
      <c r="A38" t="s">
        <v>13</v>
      </c>
      <c r="B38" s="115" t="s">
        <v>435</v>
      </c>
      <c r="C38" s="115" t="s">
        <v>894</v>
      </c>
      <c r="D38" s="115" t="s">
        <v>907</v>
      </c>
      <c r="E38" s="115" t="s">
        <v>887</v>
      </c>
      <c r="F38" s="132">
        <v>0.13883299798687349</v>
      </c>
    </row>
    <row r="39" spans="1:6">
      <c r="A39" t="s">
        <v>538</v>
      </c>
      <c r="B39" s="115" t="s">
        <v>716</v>
      </c>
      <c r="C39" s="115" t="s">
        <v>894</v>
      </c>
      <c r="D39" s="115" t="s">
        <v>907</v>
      </c>
      <c r="E39" s="115" t="s">
        <v>887</v>
      </c>
      <c r="F39" s="132">
        <v>0.10988372093023255</v>
      </c>
    </row>
    <row r="40" spans="1:6">
      <c r="A40" t="s">
        <v>11</v>
      </c>
      <c r="B40" s="115" t="s">
        <v>436</v>
      </c>
      <c r="C40" s="115" t="s">
        <v>894</v>
      </c>
      <c r="D40" s="115" t="s">
        <v>907</v>
      </c>
      <c r="E40" s="115" t="s">
        <v>887</v>
      </c>
      <c r="F40" s="132">
        <v>0.17983425414364637</v>
      </c>
    </row>
    <row r="41" spans="1:6">
      <c r="A41" t="s">
        <v>534</v>
      </c>
      <c r="B41" s="115" t="s">
        <v>533</v>
      </c>
      <c r="C41" s="115" t="s">
        <v>894</v>
      </c>
      <c r="D41" s="115" t="s">
        <v>907</v>
      </c>
      <c r="E41" s="115" t="s">
        <v>887</v>
      </c>
      <c r="F41" s="132">
        <v>0.16352459016393436</v>
      </c>
    </row>
    <row r="42" spans="1:6">
      <c r="A42" t="s">
        <v>12</v>
      </c>
      <c r="B42" s="115" t="s">
        <v>437</v>
      </c>
      <c r="C42" s="115" t="s">
        <v>894</v>
      </c>
      <c r="D42" s="115" t="s">
        <v>907</v>
      </c>
      <c r="E42" s="115" t="s">
        <v>887</v>
      </c>
      <c r="F42" s="132">
        <v>0.18760806916426512</v>
      </c>
    </row>
    <row r="43" spans="1:6">
      <c r="A43" t="s">
        <v>543</v>
      </c>
      <c r="B43" s="115" t="s">
        <v>542</v>
      </c>
      <c r="C43" s="115" t="s">
        <v>894</v>
      </c>
      <c r="D43" s="115" t="s">
        <v>907</v>
      </c>
      <c r="E43" s="115" t="s">
        <v>887</v>
      </c>
      <c r="F43" s="132">
        <v>0.11249999999999999</v>
      </c>
    </row>
    <row r="44" spans="1:6">
      <c r="A44" t="s">
        <v>713</v>
      </c>
      <c r="B44" s="115" t="s">
        <v>65</v>
      </c>
      <c r="C44" s="115" t="s">
        <v>894</v>
      </c>
      <c r="D44" s="115" t="s">
        <v>907</v>
      </c>
      <c r="E44" s="115" t="s">
        <v>887</v>
      </c>
      <c r="F44" s="132">
        <v>0.12000000000000001</v>
      </c>
    </row>
    <row r="45" spans="1:6">
      <c r="A45" t="s">
        <v>10</v>
      </c>
      <c r="B45" s="115" t="s">
        <v>438</v>
      </c>
      <c r="C45" s="115" t="s">
        <v>894</v>
      </c>
      <c r="D45" s="115" t="s">
        <v>907</v>
      </c>
      <c r="E45" s="115" t="s">
        <v>887</v>
      </c>
      <c r="F45" s="132">
        <v>0.12422535211267602</v>
      </c>
    </row>
    <row r="46" spans="1:6">
      <c r="A46" t="s">
        <v>9</v>
      </c>
      <c r="B46" s="115" t="s">
        <v>439</v>
      </c>
      <c r="C46" s="115" t="s">
        <v>894</v>
      </c>
      <c r="D46" s="115" t="s">
        <v>907</v>
      </c>
      <c r="E46" s="115" t="s">
        <v>887</v>
      </c>
      <c r="F46" s="132">
        <v>0.17342600163543792</v>
      </c>
    </row>
    <row r="47" spans="1:6">
      <c r="A47" t="s">
        <v>545</v>
      </c>
      <c r="B47" s="115" t="s">
        <v>544</v>
      </c>
      <c r="C47" s="115" t="s">
        <v>894</v>
      </c>
      <c r="D47" s="115" t="s">
        <v>907</v>
      </c>
      <c r="E47" s="115" t="s">
        <v>887</v>
      </c>
      <c r="F47" s="132">
        <v>0.17900552486172872</v>
      </c>
    </row>
    <row r="48" spans="1:6">
      <c r="A48" t="s">
        <v>8</v>
      </c>
      <c r="B48" s="115" t="s">
        <v>440</v>
      </c>
      <c r="C48" s="115" t="s">
        <v>894</v>
      </c>
      <c r="D48" s="115" t="s">
        <v>907</v>
      </c>
      <c r="E48" s="115" t="s">
        <v>887</v>
      </c>
      <c r="F48" s="132">
        <v>0.17122888759464178</v>
      </c>
    </row>
    <row r="49" spans="1:6">
      <c r="A49" t="s">
        <v>7</v>
      </c>
      <c r="B49" s="115" t="s">
        <v>441</v>
      </c>
      <c r="C49" s="115" t="s">
        <v>894</v>
      </c>
      <c r="D49" s="115" t="s">
        <v>907</v>
      </c>
      <c r="E49" s="115" t="s">
        <v>887</v>
      </c>
      <c r="F49" s="132">
        <v>0.1321888412017167</v>
      </c>
    </row>
    <row r="50" spans="1:6">
      <c r="A50" t="s">
        <v>6</v>
      </c>
      <c r="B50" s="115" t="s">
        <v>442</v>
      </c>
      <c r="C50" s="115" t="s">
        <v>894</v>
      </c>
      <c r="D50" s="115" t="s">
        <v>907</v>
      </c>
      <c r="E50" s="115" t="s">
        <v>887</v>
      </c>
      <c r="F50" s="132">
        <v>0.13662650602409637</v>
      </c>
    </row>
    <row r="51" spans="1:6">
      <c r="A51" t="s">
        <v>2</v>
      </c>
      <c r="B51" s="115" t="s">
        <v>443</v>
      </c>
      <c r="C51" s="115" t="s">
        <v>894</v>
      </c>
      <c r="D51" s="115" t="s">
        <v>907</v>
      </c>
      <c r="E51" s="115" t="s">
        <v>887</v>
      </c>
      <c r="F51" s="132">
        <v>0.17873958710612095</v>
      </c>
    </row>
    <row r="52" spans="1:6">
      <c r="A52" t="s">
        <v>4</v>
      </c>
      <c r="B52" s="115" t="s">
        <v>444</v>
      </c>
      <c r="C52" s="115" t="s">
        <v>894</v>
      </c>
      <c r="D52" s="115" t="s">
        <v>907</v>
      </c>
      <c r="E52" s="115" t="s">
        <v>887</v>
      </c>
      <c r="F52" s="132">
        <v>0.15815899581589957</v>
      </c>
    </row>
    <row r="53" spans="1:6">
      <c r="A53" t="s">
        <v>5</v>
      </c>
      <c r="B53" s="115" t="s">
        <v>447</v>
      </c>
      <c r="C53" s="115" t="s">
        <v>894</v>
      </c>
      <c r="D53" s="115" t="s">
        <v>907</v>
      </c>
      <c r="E53" s="115" t="s">
        <v>887</v>
      </c>
      <c r="F53" s="132">
        <v>0.14906054279749478</v>
      </c>
    </row>
    <row r="54" spans="1:6">
      <c r="A54" t="s">
        <v>1</v>
      </c>
      <c r="B54" s="115" t="s">
        <v>448</v>
      </c>
      <c r="C54" s="115" t="s">
        <v>894</v>
      </c>
      <c r="D54" s="115" t="s">
        <v>907</v>
      </c>
      <c r="E54" s="115" t="s">
        <v>887</v>
      </c>
      <c r="F54" s="132">
        <v>0.1740661686233167</v>
      </c>
    </row>
    <row r="55" spans="1:6">
      <c r="A55" t="s">
        <v>537</v>
      </c>
      <c r="B55" s="115" t="s">
        <v>334</v>
      </c>
      <c r="C55" s="115" t="s">
        <v>896</v>
      </c>
      <c r="D55" s="115" t="s">
        <v>907</v>
      </c>
      <c r="E55" s="115" t="s">
        <v>887</v>
      </c>
      <c r="F55" s="132">
        <v>0.14482758620689651</v>
      </c>
    </row>
    <row r="56" spans="1:6">
      <c r="A56" t="s">
        <v>27</v>
      </c>
      <c r="B56" s="115" t="s">
        <v>409</v>
      </c>
      <c r="C56" s="115" t="s">
        <v>896</v>
      </c>
      <c r="D56" s="115" t="s">
        <v>907</v>
      </c>
      <c r="E56" s="115" t="s">
        <v>887</v>
      </c>
      <c r="F56" s="132">
        <v>0.17613488975399852</v>
      </c>
    </row>
    <row r="57" spans="1:6">
      <c r="A57" t="s">
        <v>715</v>
      </c>
      <c r="B57" s="115" t="s">
        <v>335</v>
      </c>
      <c r="C57" s="115" t="s">
        <v>896</v>
      </c>
      <c r="D57" s="115" t="s">
        <v>907</v>
      </c>
      <c r="E57" s="115" t="s">
        <v>887</v>
      </c>
      <c r="F57" s="132">
        <v>0.16896551724137926</v>
      </c>
    </row>
    <row r="58" spans="1:6">
      <c r="A58" t="s">
        <v>26</v>
      </c>
      <c r="B58" s="115" t="s">
        <v>410</v>
      </c>
      <c r="C58" s="115" t="s">
        <v>896</v>
      </c>
      <c r="D58" s="115" t="s">
        <v>907</v>
      </c>
      <c r="E58" s="115" t="s">
        <v>887</v>
      </c>
      <c r="F58" s="132">
        <v>0.19595744680787827</v>
      </c>
    </row>
    <row r="59" spans="1:6">
      <c r="A59" t="s">
        <v>25</v>
      </c>
      <c r="B59" s="115" t="s">
        <v>411</v>
      </c>
      <c r="C59" s="115" t="s">
        <v>896</v>
      </c>
      <c r="D59" s="115" t="s">
        <v>907</v>
      </c>
      <c r="E59" s="115" t="s">
        <v>887</v>
      </c>
      <c r="F59" s="132">
        <v>0.15608108108047708</v>
      </c>
    </row>
    <row r="60" spans="1:6">
      <c r="A60" t="s">
        <v>547</v>
      </c>
      <c r="B60" s="115" t="s">
        <v>546</v>
      </c>
      <c r="C60" s="115" t="s">
        <v>896</v>
      </c>
      <c r="D60" s="115" t="s">
        <v>907</v>
      </c>
      <c r="E60" s="115" t="s">
        <v>887</v>
      </c>
      <c r="F60" s="132">
        <v>0.18025751073044768</v>
      </c>
    </row>
    <row r="61" spans="1:6">
      <c r="A61" t="s">
        <v>540</v>
      </c>
      <c r="B61" s="115" t="s">
        <v>714</v>
      </c>
      <c r="C61" s="115" t="s">
        <v>896</v>
      </c>
      <c r="D61" s="115" t="s">
        <v>907</v>
      </c>
      <c r="E61" s="115" t="s">
        <v>887</v>
      </c>
      <c r="F61" s="132">
        <v>0.15638297872340423</v>
      </c>
    </row>
    <row r="62" spans="1:6">
      <c r="A62" t="s">
        <v>23</v>
      </c>
      <c r="B62" s="115" t="s">
        <v>412</v>
      </c>
      <c r="C62" s="115" t="s">
        <v>896</v>
      </c>
      <c r="D62" s="115" t="s">
        <v>907</v>
      </c>
      <c r="E62" s="115" t="s">
        <v>887</v>
      </c>
      <c r="F62" s="132">
        <v>0.11864406779661016</v>
      </c>
    </row>
    <row r="63" spans="1:6">
      <c r="A63" t="s">
        <v>22</v>
      </c>
      <c r="B63" s="115" t="s">
        <v>413</v>
      </c>
      <c r="C63" s="115" t="s">
        <v>896</v>
      </c>
      <c r="D63" s="115" t="s">
        <v>907</v>
      </c>
      <c r="E63" s="115" t="s">
        <v>887</v>
      </c>
      <c r="F63" s="132">
        <v>0.18818181818181814</v>
      </c>
    </row>
    <row r="64" spans="1:6">
      <c r="A64" t="s">
        <v>17</v>
      </c>
      <c r="B64" s="115" t="s">
        <v>414</v>
      </c>
      <c r="C64" s="115" t="s">
        <v>896</v>
      </c>
      <c r="D64" s="115" t="s">
        <v>907</v>
      </c>
      <c r="E64" s="115" t="s">
        <v>887</v>
      </c>
      <c r="F64" s="132">
        <v>0.18840835845735829</v>
      </c>
    </row>
    <row r="65" spans="1:6">
      <c r="A65" t="s">
        <v>21</v>
      </c>
      <c r="B65" s="115" t="s">
        <v>415</v>
      </c>
      <c r="C65" s="115" t="s">
        <v>896</v>
      </c>
      <c r="D65" s="115" t="s">
        <v>907</v>
      </c>
      <c r="E65" s="115" t="s">
        <v>887</v>
      </c>
      <c r="F65" s="132">
        <v>0.19695598519127927</v>
      </c>
    </row>
    <row r="66" spans="1:6">
      <c r="A66" t="s">
        <v>20</v>
      </c>
      <c r="B66" s="115" t="s">
        <v>416</v>
      </c>
      <c r="C66" s="115" t="s">
        <v>896</v>
      </c>
      <c r="D66" s="115" t="s">
        <v>907</v>
      </c>
      <c r="E66" s="115" t="s">
        <v>887</v>
      </c>
      <c r="F66" s="132">
        <v>0.18706896551724131</v>
      </c>
    </row>
    <row r="67" spans="1:6">
      <c r="A67" t="s">
        <v>16</v>
      </c>
      <c r="B67" s="115" t="s">
        <v>417</v>
      </c>
      <c r="C67" s="115" t="s">
        <v>896</v>
      </c>
      <c r="D67" s="115" t="s">
        <v>907</v>
      </c>
      <c r="E67" s="115" t="s">
        <v>887</v>
      </c>
      <c r="F67" s="132">
        <v>0.16192255434849573</v>
      </c>
    </row>
    <row r="68" spans="1:6">
      <c r="A68" t="s">
        <v>3</v>
      </c>
      <c r="B68" s="115" t="s">
        <v>418</v>
      </c>
      <c r="C68" s="115" t="s">
        <v>896</v>
      </c>
      <c r="D68" s="115" t="s">
        <v>907</v>
      </c>
      <c r="E68" s="115" t="s">
        <v>887</v>
      </c>
      <c r="F68" s="132">
        <v>0.18876916813678923</v>
      </c>
    </row>
    <row r="69" spans="1:6">
      <c r="A69" t="s">
        <v>19</v>
      </c>
      <c r="B69" s="115" t="s">
        <v>419</v>
      </c>
      <c r="C69" s="115" t="s">
        <v>896</v>
      </c>
      <c r="D69" s="115" t="s">
        <v>907</v>
      </c>
      <c r="E69" s="115" t="s">
        <v>887</v>
      </c>
      <c r="F69" s="132">
        <v>0.19366666666666668</v>
      </c>
    </row>
    <row r="70" spans="1:6">
      <c r="A70" t="s">
        <v>18</v>
      </c>
      <c r="B70" s="115" t="s">
        <v>420</v>
      </c>
      <c r="C70" s="115" t="s">
        <v>896</v>
      </c>
      <c r="D70" s="115" t="s">
        <v>907</v>
      </c>
      <c r="E70" s="115" t="s">
        <v>887</v>
      </c>
      <c r="F70" s="132">
        <v>0.18911992971115035</v>
      </c>
    </row>
    <row r="71" spans="1:6">
      <c r="A71" t="s">
        <v>24</v>
      </c>
      <c r="B71" s="115" t="s">
        <v>431</v>
      </c>
      <c r="C71" s="115" t="s">
        <v>896</v>
      </c>
      <c r="D71" s="115" t="s">
        <v>907</v>
      </c>
      <c r="E71" s="115" t="s">
        <v>887</v>
      </c>
      <c r="F71" s="132">
        <v>0.18741418764302056</v>
      </c>
    </row>
    <row r="72" spans="1:6">
      <c r="A72" t="s">
        <v>15</v>
      </c>
      <c r="B72" s="115" t="s">
        <v>432</v>
      </c>
      <c r="C72" s="115" t="s">
        <v>896</v>
      </c>
      <c r="D72" s="115" t="s">
        <v>907</v>
      </c>
      <c r="E72" s="115" t="s">
        <v>887</v>
      </c>
      <c r="F72" s="132">
        <v>0.18235619469117972</v>
      </c>
    </row>
    <row r="73" spans="1:6">
      <c r="A73" t="s">
        <v>14</v>
      </c>
      <c r="B73" s="115" t="s">
        <v>433</v>
      </c>
      <c r="C73" s="115" t="s">
        <v>896</v>
      </c>
      <c r="D73" s="115" t="s">
        <v>907</v>
      </c>
      <c r="E73" s="115" t="s">
        <v>887</v>
      </c>
      <c r="F73" s="132">
        <v>0.18765957446808509</v>
      </c>
    </row>
    <row r="74" spans="1:6">
      <c r="A74" t="s">
        <v>914</v>
      </c>
      <c r="B74" s="115" t="s">
        <v>895</v>
      </c>
      <c r="C74" s="115" t="s">
        <v>896</v>
      </c>
      <c r="D74" s="115" t="s">
        <v>907</v>
      </c>
      <c r="E74" s="115" t="s">
        <v>887</v>
      </c>
      <c r="F74" s="132">
        <v>0</v>
      </c>
    </row>
    <row r="75" spans="1:6">
      <c r="A75" t="s">
        <v>13</v>
      </c>
      <c r="B75" s="115" t="s">
        <v>435</v>
      </c>
      <c r="C75" s="115" t="s">
        <v>896</v>
      </c>
      <c r="D75" s="115" t="s">
        <v>907</v>
      </c>
      <c r="E75" s="115" t="s">
        <v>887</v>
      </c>
      <c r="F75" s="132">
        <v>0.17927565392278089</v>
      </c>
    </row>
    <row r="76" spans="1:6">
      <c r="A76" t="s">
        <v>538</v>
      </c>
      <c r="B76" s="115" t="s">
        <v>716</v>
      </c>
      <c r="C76" s="115" t="s">
        <v>896</v>
      </c>
      <c r="D76" s="115" t="s">
        <v>907</v>
      </c>
      <c r="E76" s="115" t="s">
        <v>887</v>
      </c>
      <c r="F76" s="132">
        <v>0.13430232558139532</v>
      </c>
    </row>
    <row r="77" spans="1:6">
      <c r="A77" t="s">
        <v>11</v>
      </c>
      <c r="B77" s="115" t="s">
        <v>436</v>
      </c>
      <c r="C77" s="115" t="s">
        <v>896</v>
      </c>
      <c r="D77" s="115" t="s">
        <v>907</v>
      </c>
      <c r="E77" s="115" t="s">
        <v>887</v>
      </c>
      <c r="F77" s="132">
        <v>0.20303867403314918</v>
      </c>
    </row>
    <row r="78" spans="1:6">
      <c r="A78" t="s">
        <v>534</v>
      </c>
      <c r="B78" s="115" t="s">
        <v>533</v>
      </c>
      <c r="C78" s="115" t="s">
        <v>896</v>
      </c>
      <c r="D78" s="115" t="s">
        <v>907</v>
      </c>
      <c r="E78" s="115" t="s">
        <v>887</v>
      </c>
      <c r="F78" s="132">
        <v>0.18934426229508189</v>
      </c>
    </row>
    <row r="79" spans="1:6">
      <c r="A79" t="s">
        <v>12</v>
      </c>
      <c r="B79" s="115" t="s">
        <v>437</v>
      </c>
      <c r="C79" s="115" t="s">
        <v>896</v>
      </c>
      <c r="D79" s="115" t="s">
        <v>907</v>
      </c>
      <c r="E79" s="115" t="s">
        <v>887</v>
      </c>
      <c r="F79" s="132">
        <v>0.18760806916426515</v>
      </c>
    </row>
    <row r="80" spans="1:6">
      <c r="A80" t="s">
        <v>543</v>
      </c>
      <c r="B80" s="115" t="s">
        <v>542</v>
      </c>
      <c r="C80" s="115" t="s">
        <v>896</v>
      </c>
      <c r="D80" s="115" t="s">
        <v>907</v>
      </c>
      <c r="E80" s="115" t="s">
        <v>887</v>
      </c>
      <c r="F80" s="132">
        <v>0.17499999999999999</v>
      </c>
    </row>
    <row r="81" spans="1:6">
      <c r="A81" t="s">
        <v>713</v>
      </c>
      <c r="B81" s="115" t="s">
        <v>65</v>
      </c>
      <c r="C81" s="115" t="s">
        <v>896</v>
      </c>
      <c r="D81" s="115" t="s">
        <v>907</v>
      </c>
      <c r="E81" s="115" t="s">
        <v>887</v>
      </c>
      <c r="F81" s="132">
        <v>0.15000000000000005</v>
      </c>
    </row>
    <row r="82" spans="1:6">
      <c r="A82" t="s">
        <v>10</v>
      </c>
      <c r="B82" s="115" t="s">
        <v>438</v>
      </c>
      <c r="C82" s="115" t="s">
        <v>896</v>
      </c>
      <c r="D82" s="115" t="s">
        <v>907</v>
      </c>
      <c r="E82" s="115" t="s">
        <v>887</v>
      </c>
      <c r="F82" s="132">
        <v>0.14197183098591551</v>
      </c>
    </row>
    <row r="83" spans="1:6">
      <c r="A83" t="s">
        <v>9</v>
      </c>
      <c r="B83" s="115" t="s">
        <v>439</v>
      </c>
      <c r="C83" s="115" t="s">
        <v>896</v>
      </c>
      <c r="D83" s="115" t="s">
        <v>907</v>
      </c>
      <c r="E83" s="115" t="s">
        <v>887</v>
      </c>
      <c r="F83" s="132">
        <v>0.19660670482431011</v>
      </c>
    </row>
    <row r="84" spans="1:6">
      <c r="A84" t="s">
        <v>545</v>
      </c>
      <c r="B84" s="115" t="s">
        <v>544</v>
      </c>
      <c r="C84" s="115" t="s">
        <v>896</v>
      </c>
      <c r="D84" s="115" t="s">
        <v>907</v>
      </c>
      <c r="E84" s="115" t="s">
        <v>887</v>
      </c>
      <c r="F84" s="132">
        <v>0.20303867403326131</v>
      </c>
    </row>
    <row r="85" spans="1:6">
      <c r="A85" t="s">
        <v>8</v>
      </c>
      <c r="B85" s="115" t="s">
        <v>440</v>
      </c>
      <c r="C85" s="115" t="s">
        <v>896</v>
      </c>
      <c r="D85" s="115" t="s">
        <v>907</v>
      </c>
      <c r="E85" s="115" t="s">
        <v>887</v>
      </c>
      <c r="F85" s="132">
        <v>0.1952824694234129</v>
      </c>
    </row>
    <row r="86" spans="1:6">
      <c r="A86" t="s">
        <v>7</v>
      </c>
      <c r="B86" s="115" t="s">
        <v>441</v>
      </c>
      <c r="C86" s="115" t="s">
        <v>896</v>
      </c>
      <c r="D86" s="115" t="s">
        <v>907</v>
      </c>
      <c r="E86" s="115" t="s">
        <v>887</v>
      </c>
      <c r="F86" s="132">
        <v>0.16959656652360514</v>
      </c>
    </row>
    <row r="87" spans="1:6">
      <c r="A87" t="s">
        <v>6</v>
      </c>
      <c r="B87" s="115" t="s">
        <v>442</v>
      </c>
      <c r="C87" s="115" t="s">
        <v>896</v>
      </c>
      <c r="D87" s="115" t="s">
        <v>907</v>
      </c>
      <c r="E87" s="115" t="s">
        <v>887</v>
      </c>
      <c r="F87" s="132">
        <v>0.16951807228915658</v>
      </c>
    </row>
    <row r="88" spans="1:6">
      <c r="A88" t="s">
        <v>2</v>
      </c>
      <c r="B88" s="115" t="s">
        <v>443</v>
      </c>
      <c r="C88" s="115" t="s">
        <v>896</v>
      </c>
      <c r="D88" s="115" t="s">
        <v>907</v>
      </c>
      <c r="E88" s="115" t="s">
        <v>887</v>
      </c>
      <c r="F88" s="132">
        <v>0.1992756247736327</v>
      </c>
    </row>
    <row r="89" spans="1:6">
      <c r="A89" t="s">
        <v>4</v>
      </c>
      <c r="B89" s="115" t="s">
        <v>444</v>
      </c>
      <c r="C89" s="115" t="s">
        <v>896</v>
      </c>
      <c r="D89" s="115" t="s">
        <v>907</v>
      </c>
      <c r="E89" s="115" t="s">
        <v>887</v>
      </c>
      <c r="F89" s="132">
        <v>0.19330543933054392</v>
      </c>
    </row>
    <row r="90" spans="1:6">
      <c r="A90" t="s">
        <v>5</v>
      </c>
      <c r="B90" s="115" t="s">
        <v>447</v>
      </c>
      <c r="C90" s="115" t="s">
        <v>896</v>
      </c>
      <c r="D90" s="115" t="s">
        <v>907</v>
      </c>
      <c r="E90" s="115" t="s">
        <v>887</v>
      </c>
      <c r="F90" s="132">
        <v>0.17098121085594989</v>
      </c>
    </row>
    <row r="91" spans="1:6">
      <c r="A91" t="s">
        <v>1</v>
      </c>
      <c r="B91" s="115" t="s">
        <v>448</v>
      </c>
      <c r="C91" s="115" t="s">
        <v>896</v>
      </c>
      <c r="D91" s="115" t="s">
        <v>907</v>
      </c>
      <c r="E91" s="115" t="s">
        <v>887</v>
      </c>
      <c r="F91" s="132">
        <v>0.19199573105664933</v>
      </c>
    </row>
    <row r="92" spans="1:6">
      <c r="A92" t="s">
        <v>537</v>
      </c>
      <c r="B92" s="115" t="s">
        <v>334</v>
      </c>
      <c r="C92" s="115" t="s">
        <v>897</v>
      </c>
      <c r="D92" s="115" t="s">
        <v>907</v>
      </c>
      <c r="E92" s="115" t="s">
        <v>887</v>
      </c>
      <c r="F92" s="132">
        <v>0.18827586206896552</v>
      </c>
    </row>
    <row r="93" spans="1:6">
      <c r="A93" t="s">
        <v>27</v>
      </c>
      <c r="B93" s="115" t="s">
        <v>409</v>
      </c>
      <c r="C93" s="115" t="s">
        <v>897</v>
      </c>
      <c r="D93" s="115" t="s">
        <v>907</v>
      </c>
      <c r="E93" s="115" t="s">
        <v>887</v>
      </c>
      <c r="F93" s="132">
        <v>0.18702983138797166</v>
      </c>
    </row>
    <row r="94" spans="1:6">
      <c r="A94" t="s">
        <v>715</v>
      </c>
      <c r="B94" s="115" t="s">
        <v>335</v>
      </c>
      <c r="C94" s="115" t="s">
        <v>897</v>
      </c>
      <c r="D94" s="115" t="s">
        <v>907</v>
      </c>
      <c r="E94" s="115" t="s">
        <v>887</v>
      </c>
      <c r="F94" s="132">
        <v>0.18103448275862064</v>
      </c>
    </row>
    <row r="95" spans="1:6">
      <c r="A95" t="s">
        <v>26</v>
      </c>
      <c r="B95" s="115" t="s">
        <v>410</v>
      </c>
      <c r="C95" s="115" t="s">
        <v>897</v>
      </c>
      <c r="D95" s="115" t="s">
        <v>907</v>
      </c>
      <c r="E95" s="115" t="s">
        <v>887</v>
      </c>
      <c r="F95" s="132">
        <v>0.19914893617066565</v>
      </c>
    </row>
    <row r="96" spans="1:6">
      <c r="A96" t="s">
        <v>25</v>
      </c>
      <c r="B96" s="115" t="s">
        <v>411</v>
      </c>
      <c r="C96" s="115" t="s">
        <v>897</v>
      </c>
      <c r="D96" s="115" t="s">
        <v>907</v>
      </c>
      <c r="E96" s="115" t="s">
        <v>887</v>
      </c>
      <c r="F96" s="132">
        <v>0.20574324324302751</v>
      </c>
    </row>
    <row r="97" spans="1:6">
      <c r="A97" t="s">
        <v>547</v>
      </c>
      <c r="B97" s="115" t="s">
        <v>546</v>
      </c>
      <c r="C97" s="115" t="s">
        <v>897</v>
      </c>
      <c r="D97" s="115" t="s">
        <v>907</v>
      </c>
      <c r="E97" s="115" t="s">
        <v>887</v>
      </c>
      <c r="F97" s="132">
        <v>0.17665236051477884</v>
      </c>
    </row>
    <row r="98" spans="1:6">
      <c r="A98" t="s">
        <v>540</v>
      </c>
      <c r="B98" s="115" t="s">
        <v>714</v>
      </c>
      <c r="C98" s="115" t="s">
        <v>897</v>
      </c>
      <c r="D98" s="115" t="s">
        <v>907</v>
      </c>
      <c r="E98" s="115" t="s">
        <v>887</v>
      </c>
      <c r="F98" s="132">
        <v>0.20106382978723403</v>
      </c>
    </row>
    <row r="99" spans="1:6">
      <c r="A99" t="s">
        <v>23</v>
      </c>
      <c r="B99" s="115" t="s">
        <v>412</v>
      </c>
      <c r="C99" s="115" t="s">
        <v>897</v>
      </c>
      <c r="D99" s="115" t="s">
        <v>907</v>
      </c>
      <c r="E99" s="115" t="s">
        <v>887</v>
      </c>
      <c r="F99" s="132">
        <v>0.17796610169491525</v>
      </c>
    </row>
    <row r="100" spans="1:6">
      <c r="A100" t="s">
        <v>22</v>
      </c>
      <c r="B100" s="115" t="s">
        <v>413</v>
      </c>
      <c r="C100" s="115" t="s">
        <v>897</v>
      </c>
      <c r="D100" s="115" t="s">
        <v>907</v>
      </c>
      <c r="E100" s="115" t="s">
        <v>887</v>
      </c>
      <c r="F100" s="132">
        <v>0.18909090909090906</v>
      </c>
    </row>
    <row r="101" spans="1:6">
      <c r="A101" t="s">
        <v>17</v>
      </c>
      <c r="B101" s="115" t="s">
        <v>414</v>
      </c>
      <c r="C101" s="115" t="s">
        <v>897</v>
      </c>
      <c r="D101" s="115" t="s">
        <v>907</v>
      </c>
      <c r="E101" s="115" t="s">
        <v>887</v>
      </c>
      <c r="F101" s="132">
        <v>0.18862667637004157</v>
      </c>
    </row>
    <row r="102" spans="1:6">
      <c r="A102" t="s">
        <v>21</v>
      </c>
      <c r="B102" s="115" t="s">
        <v>415</v>
      </c>
      <c r="C102" s="115" t="s">
        <v>897</v>
      </c>
      <c r="D102" s="115" t="s">
        <v>907</v>
      </c>
      <c r="E102" s="115" t="s">
        <v>887</v>
      </c>
      <c r="F102" s="132">
        <v>0.20904977375565609</v>
      </c>
    </row>
    <row r="103" spans="1:6">
      <c r="A103" t="s">
        <v>20</v>
      </c>
      <c r="B103" s="115" t="s">
        <v>416</v>
      </c>
      <c r="C103" s="115" t="s">
        <v>897</v>
      </c>
      <c r="D103" s="115" t="s">
        <v>907</v>
      </c>
      <c r="E103" s="115" t="s">
        <v>887</v>
      </c>
      <c r="F103" s="132">
        <v>0.21120689655172412</v>
      </c>
    </row>
    <row r="104" spans="1:6">
      <c r="A104" t="s">
        <v>16</v>
      </c>
      <c r="B104" s="115" t="s">
        <v>417</v>
      </c>
      <c r="C104" s="115" t="s">
        <v>897</v>
      </c>
      <c r="D104" s="115" t="s">
        <v>907</v>
      </c>
      <c r="E104" s="115" t="s">
        <v>887</v>
      </c>
      <c r="F104" s="132">
        <v>0.18902853260774122</v>
      </c>
    </row>
    <row r="105" spans="1:6">
      <c r="A105" t="s">
        <v>3</v>
      </c>
      <c r="B105" s="115" t="s">
        <v>418</v>
      </c>
      <c r="C105" s="115" t="s">
        <v>897</v>
      </c>
      <c r="D105" s="115" t="s">
        <v>907</v>
      </c>
      <c r="E105" s="115" t="s">
        <v>887</v>
      </c>
      <c r="F105" s="132">
        <v>0.17579698737956298</v>
      </c>
    </row>
    <row r="106" spans="1:6">
      <c r="A106" t="s">
        <v>19</v>
      </c>
      <c r="B106" s="115" t="s">
        <v>419</v>
      </c>
      <c r="C106" s="115" t="s">
        <v>897</v>
      </c>
      <c r="D106" s="115" t="s">
        <v>907</v>
      </c>
      <c r="E106" s="115" t="s">
        <v>887</v>
      </c>
      <c r="F106" s="132">
        <v>0.20650000000000002</v>
      </c>
    </row>
    <row r="107" spans="1:6">
      <c r="A107" t="s">
        <v>18</v>
      </c>
      <c r="B107" s="115" t="s">
        <v>420</v>
      </c>
      <c r="C107" s="115" t="s">
        <v>897</v>
      </c>
      <c r="D107" s="115" t="s">
        <v>907</v>
      </c>
      <c r="E107" s="115" t="s">
        <v>887</v>
      </c>
      <c r="F107" s="132">
        <v>0.19127251427709482</v>
      </c>
    </row>
    <row r="108" spans="1:6">
      <c r="A108" t="s">
        <v>24</v>
      </c>
      <c r="B108" s="115" t="s">
        <v>431</v>
      </c>
      <c r="C108" s="115" t="s">
        <v>897</v>
      </c>
      <c r="D108" s="115" t="s">
        <v>907</v>
      </c>
      <c r="E108" s="115" t="s">
        <v>887</v>
      </c>
      <c r="F108" s="132">
        <v>0.18741418764302051</v>
      </c>
    </row>
    <row r="109" spans="1:6">
      <c r="A109" t="s">
        <v>15</v>
      </c>
      <c r="B109" s="115" t="s">
        <v>432</v>
      </c>
      <c r="C109" s="115" t="s">
        <v>897</v>
      </c>
      <c r="D109" s="115" t="s">
        <v>907</v>
      </c>
      <c r="E109" s="115" t="s">
        <v>887</v>
      </c>
      <c r="F109" s="132">
        <v>0.19164823008812551</v>
      </c>
    </row>
    <row r="110" spans="1:6">
      <c r="A110" t="s">
        <v>14</v>
      </c>
      <c r="B110" s="115" t="s">
        <v>433</v>
      </c>
      <c r="C110" s="115" t="s">
        <v>897</v>
      </c>
      <c r="D110" s="115" t="s">
        <v>907</v>
      </c>
      <c r="E110" s="115" t="s">
        <v>887</v>
      </c>
      <c r="F110" s="132">
        <v>0.1840851063829787</v>
      </c>
    </row>
    <row r="111" spans="1:6">
      <c r="A111" t="s">
        <v>914</v>
      </c>
      <c r="B111" s="115" t="s">
        <v>895</v>
      </c>
      <c r="C111" s="115" t="s">
        <v>897</v>
      </c>
      <c r="D111" s="115" t="s">
        <v>907</v>
      </c>
      <c r="E111" s="115" t="s">
        <v>887</v>
      </c>
      <c r="F111" s="132">
        <v>0</v>
      </c>
    </row>
    <row r="112" spans="1:6">
      <c r="A112" t="s">
        <v>13</v>
      </c>
      <c r="B112" s="115" t="s">
        <v>435</v>
      </c>
      <c r="C112" s="115" t="s">
        <v>897</v>
      </c>
      <c r="D112" s="115" t="s">
        <v>907</v>
      </c>
      <c r="E112" s="115" t="s">
        <v>887</v>
      </c>
      <c r="F112" s="132">
        <v>0.17565392354066892</v>
      </c>
    </row>
    <row r="113" spans="1:6">
      <c r="A113" t="s">
        <v>538</v>
      </c>
      <c r="B113" s="115" t="s">
        <v>716</v>
      </c>
      <c r="C113" s="115" t="s">
        <v>897</v>
      </c>
      <c r="D113" s="115" t="s">
        <v>907</v>
      </c>
      <c r="E113" s="115" t="s">
        <v>887</v>
      </c>
      <c r="F113" s="132">
        <v>0.20755813953488367</v>
      </c>
    </row>
    <row r="114" spans="1:6">
      <c r="A114" t="s">
        <v>11</v>
      </c>
      <c r="B114" s="115" t="s">
        <v>436</v>
      </c>
      <c r="C114" s="115" t="s">
        <v>897</v>
      </c>
      <c r="D114" s="115" t="s">
        <v>907</v>
      </c>
      <c r="E114" s="115" t="s">
        <v>887</v>
      </c>
      <c r="F114" s="132">
        <v>0.21464088397790054</v>
      </c>
    </row>
    <row r="115" spans="1:6">
      <c r="A115" t="s">
        <v>534</v>
      </c>
      <c r="B115" s="115" t="s">
        <v>533</v>
      </c>
      <c r="C115" s="115" t="s">
        <v>897</v>
      </c>
      <c r="D115" s="115" t="s">
        <v>907</v>
      </c>
      <c r="E115" s="115" t="s">
        <v>887</v>
      </c>
      <c r="F115" s="132">
        <v>0.18934426229508189</v>
      </c>
    </row>
    <row r="116" spans="1:6">
      <c r="A116" t="s">
        <v>12</v>
      </c>
      <c r="B116" s="115" t="s">
        <v>437</v>
      </c>
      <c r="C116" s="115" t="s">
        <v>897</v>
      </c>
      <c r="D116" s="115" t="s">
        <v>907</v>
      </c>
      <c r="E116" s="115" t="s">
        <v>887</v>
      </c>
      <c r="F116" s="132">
        <v>0.20576368876080695</v>
      </c>
    </row>
    <row r="117" spans="1:6">
      <c r="A117" t="s">
        <v>543</v>
      </c>
      <c r="B117" s="115" t="s">
        <v>542</v>
      </c>
      <c r="C117" s="115" t="s">
        <v>897</v>
      </c>
      <c r="D117" s="115" t="s">
        <v>907</v>
      </c>
      <c r="E117" s="115" t="s">
        <v>887</v>
      </c>
      <c r="F117" s="132">
        <v>0.17499999999999991</v>
      </c>
    </row>
    <row r="118" spans="1:6">
      <c r="A118" t="s">
        <v>713</v>
      </c>
      <c r="B118" s="115" t="s">
        <v>65</v>
      </c>
      <c r="C118" s="115" t="s">
        <v>897</v>
      </c>
      <c r="D118" s="115" t="s">
        <v>907</v>
      </c>
      <c r="E118" s="115" t="s">
        <v>887</v>
      </c>
      <c r="F118" s="132">
        <v>0.19999999999999998</v>
      </c>
    </row>
    <row r="119" spans="1:6">
      <c r="A119" t="s">
        <v>10</v>
      </c>
      <c r="B119" s="115" t="s">
        <v>438</v>
      </c>
      <c r="C119" s="115" t="s">
        <v>897</v>
      </c>
      <c r="D119" s="115" t="s">
        <v>907</v>
      </c>
      <c r="E119" s="115" t="s">
        <v>887</v>
      </c>
      <c r="F119" s="132">
        <v>0.16563380281690138</v>
      </c>
    </row>
    <row r="120" spans="1:6">
      <c r="A120" t="s">
        <v>9</v>
      </c>
      <c r="B120" s="115" t="s">
        <v>439</v>
      </c>
      <c r="C120" s="115" t="s">
        <v>897</v>
      </c>
      <c r="D120" s="115" t="s">
        <v>907</v>
      </c>
      <c r="E120" s="115" t="s">
        <v>887</v>
      </c>
      <c r="F120" s="132">
        <v>0.2021872444812339</v>
      </c>
    </row>
    <row r="121" spans="1:6">
      <c r="A121" t="s">
        <v>545</v>
      </c>
      <c r="B121" s="115" t="s">
        <v>544</v>
      </c>
      <c r="C121" s="115" t="s">
        <v>897</v>
      </c>
      <c r="D121" s="115" t="s">
        <v>907</v>
      </c>
      <c r="E121" s="115" t="s">
        <v>887</v>
      </c>
      <c r="F121" s="132">
        <v>0.19558011049742846</v>
      </c>
    </row>
    <row r="122" spans="1:6">
      <c r="A122" t="s">
        <v>8</v>
      </c>
      <c r="B122" s="115" t="s">
        <v>440</v>
      </c>
      <c r="C122" s="115" t="s">
        <v>897</v>
      </c>
      <c r="D122" s="115" t="s">
        <v>907</v>
      </c>
      <c r="E122" s="115" t="s">
        <v>887</v>
      </c>
      <c r="F122" s="132">
        <v>0.19650553290623168</v>
      </c>
    </row>
    <row r="123" spans="1:6">
      <c r="A123" t="s">
        <v>7</v>
      </c>
      <c r="B123" s="115" t="s">
        <v>441</v>
      </c>
      <c r="C123" s="115" t="s">
        <v>897</v>
      </c>
      <c r="D123" s="115" t="s">
        <v>907</v>
      </c>
      <c r="E123" s="115" t="s">
        <v>887</v>
      </c>
      <c r="F123" s="132">
        <v>0.16717596566523601</v>
      </c>
    </row>
    <row r="124" spans="1:6">
      <c r="A124" t="s">
        <v>6</v>
      </c>
      <c r="B124" s="115" t="s">
        <v>442</v>
      </c>
      <c r="C124" s="115" t="s">
        <v>897</v>
      </c>
      <c r="D124" s="115" t="s">
        <v>907</v>
      </c>
      <c r="E124" s="115" t="s">
        <v>887</v>
      </c>
      <c r="F124" s="132">
        <v>0.19102409638554216</v>
      </c>
    </row>
    <row r="125" spans="1:6">
      <c r="A125" t="s">
        <v>2</v>
      </c>
      <c r="B125" s="115" t="s">
        <v>443</v>
      </c>
      <c r="C125" s="115" t="s">
        <v>897</v>
      </c>
      <c r="D125" s="115" t="s">
        <v>907</v>
      </c>
      <c r="E125" s="115" t="s">
        <v>887</v>
      </c>
      <c r="F125" s="132">
        <v>0.20688156465048896</v>
      </c>
    </row>
    <row r="126" spans="1:6">
      <c r="A126" t="s">
        <v>4</v>
      </c>
      <c r="B126" s="115" t="s">
        <v>444</v>
      </c>
      <c r="C126" s="115" t="s">
        <v>897</v>
      </c>
      <c r="D126" s="115" t="s">
        <v>907</v>
      </c>
      <c r="E126" s="115" t="s">
        <v>887</v>
      </c>
      <c r="F126" s="132">
        <v>0.19330543933054392</v>
      </c>
    </row>
    <row r="127" spans="1:6">
      <c r="A127" t="s">
        <v>5</v>
      </c>
      <c r="B127" s="115" t="s">
        <v>447</v>
      </c>
      <c r="C127" s="115" t="s">
        <v>897</v>
      </c>
      <c r="D127" s="115" t="s">
        <v>907</v>
      </c>
      <c r="E127" s="115" t="s">
        <v>887</v>
      </c>
      <c r="F127" s="132">
        <v>0.20824634655532362</v>
      </c>
    </row>
    <row r="128" spans="1:6">
      <c r="A128" t="s">
        <v>1</v>
      </c>
      <c r="B128" s="115" t="s">
        <v>448</v>
      </c>
      <c r="C128" s="115" t="s">
        <v>897</v>
      </c>
      <c r="D128" s="115" t="s">
        <v>907</v>
      </c>
      <c r="E128" s="115" t="s">
        <v>887</v>
      </c>
      <c r="F128" s="132">
        <v>0.18863393810054344</v>
      </c>
    </row>
    <row r="129" spans="1:6">
      <c r="A129" t="s">
        <v>537</v>
      </c>
      <c r="B129" s="115" t="s">
        <v>334</v>
      </c>
      <c r="C129" s="115" t="s">
        <v>898</v>
      </c>
      <c r="D129" s="115" t="s">
        <v>907</v>
      </c>
      <c r="E129" s="115" t="s">
        <v>887</v>
      </c>
      <c r="F129" s="132">
        <v>0.15931034482758619</v>
      </c>
    </row>
    <row r="130" spans="1:6">
      <c r="A130" t="s">
        <v>27</v>
      </c>
      <c r="B130" s="115" t="s">
        <v>409</v>
      </c>
      <c r="C130" s="115" t="s">
        <v>898</v>
      </c>
      <c r="D130" s="115" t="s">
        <v>907</v>
      </c>
      <c r="E130" s="115" t="s">
        <v>887</v>
      </c>
      <c r="F130" s="132">
        <v>0.15071335927336602</v>
      </c>
    </row>
    <row r="131" spans="1:6">
      <c r="A131" t="s">
        <v>715</v>
      </c>
      <c r="B131" s="115" t="s">
        <v>335</v>
      </c>
      <c r="C131" s="115" t="s">
        <v>898</v>
      </c>
      <c r="D131" s="115" t="s">
        <v>907</v>
      </c>
      <c r="E131" s="115" t="s">
        <v>887</v>
      </c>
      <c r="F131" s="132">
        <v>0.15689655172413794</v>
      </c>
    </row>
    <row r="132" spans="1:6">
      <c r="A132" t="s">
        <v>26</v>
      </c>
      <c r="B132" s="115" t="s">
        <v>410</v>
      </c>
      <c r="C132" s="115" t="s">
        <v>898</v>
      </c>
      <c r="D132" s="115" t="s">
        <v>907</v>
      </c>
      <c r="E132" s="115" t="s">
        <v>887</v>
      </c>
      <c r="F132" s="132">
        <v>0.13787234042508925</v>
      </c>
    </row>
    <row r="133" spans="1:6">
      <c r="A133" t="s">
        <v>25</v>
      </c>
      <c r="B133" s="115" t="s">
        <v>411</v>
      </c>
      <c r="C133" s="115" t="s">
        <v>898</v>
      </c>
      <c r="D133" s="115" t="s">
        <v>907</v>
      </c>
      <c r="E133" s="115" t="s">
        <v>887</v>
      </c>
      <c r="F133" s="132">
        <v>0.1472128378375826</v>
      </c>
    </row>
    <row r="134" spans="1:6">
      <c r="A134" t="s">
        <v>547</v>
      </c>
      <c r="B134" s="115" t="s">
        <v>546</v>
      </c>
      <c r="C134" s="115" t="s">
        <v>898</v>
      </c>
      <c r="D134" s="115" t="s">
        <v>907</v>
      </c>
      <c r="E134" s="115" t="s">
        <v>887</v>
      </c>
      <c r="F134" s="132">
        <v>0.15141630901392933</v>
      </c>
    </row>
    <row r="135" spans="1:6">
      <c r="A135" t="s">
        <v>540</v>
      </c>
      <c r="B135" s="115" t="s">
        <v>714</v>
      </c>
      <c r="C135" s="115" t="s">
        <v>898</v>
      </c>
      <c r="D135" s="115" t="s">
        <v>907</v>
      </c>
      <c r="E135" s="115" t="s">
        <v>887</v>
      </c>
      <c r="F135" s="132">
        <v>0.14521276595744681</v>
      </c>
    </row>
    <row r="136" spans="1:6">
      <c r="A136" t="s">
        <v>23</v>
      </c>
      <c r="B136" s="115" t="s">
        <v>412</v>
      </c>
      <c r="C136" s="115" t="s">
        <v>898</v>
      </c>
      <c r="D136" s="115" t="s">
        <v>907</v>
      </c>
      <c r="E136" s="115" t="s">
        <v>887</v>
      </c>
      <c r="F136" s="132">
        <v>0.16610169491525426</v>
      </c>
    </row>
    <row r="137" spans="1:6">
      <c r="A137" t="s">
        <v>22</v>
      </c>
      <c r="B137" s="115" t="s">
        <v>413</v>
      </c>
      <c r="C137" s="115" t="s">
        <v>898</v>
      </c>
      <c r="D137" s="115" t="s">
        <v>907</v>
      </c>
      <c r="E137" s="115" t="s">
        <v>887</v>
      </c>
      <c r="F137" s="132">
        <v>0.14545454545454545</v>
      </c>
    </row>
    <row r="138" spans="1:6">
      <c r="A138" t="s">
        <v>17</v>
      </c>
      <c r="B138" s="115" t="s">
        <v>414</v>
      </c>
      <c r="C138" s="115" t="s">
        <v>898</v>
      </c>
      <c r="D138" s="115" t="s">
        <v>907</v>
      </c>
      <c r="E138" s="115" t="s">
        <v>887</v>
      </c>
      <c r="F138" s="132">
        <v>0.14627300135096372</v>
      </c>
    </row>
    <row r="139" spans="1:6">
      <c r="A139" t="s">
        <v>21</v>
      </c>
      <c r="B139" s="115" t="s">
        <v>415</v>
      </c>
      <c r="C139" s="115" t="s">
        <v>898</v>
      </c>
      <c r="D139" s="115" t="s">
        <v>907</v>
      </c>
      <c r="E139" s="115" t="s">
        <v>887</v>
      </c>
      <c r="F139" s="132">
        <v>0.14771698889345947</v>
      </c>
    </row>
    <row r="140" spans="1:6">
      <c r="A140" t="s">
        <v>20</v>
      </c>
      <c r="B140" s="115" t="s">
        <v>416</v>
      </c>
      <c r="C140" s="115" t="s">
        <v>898</v>
      </c>
      <c r="D140" s="115" t="s">
        <v>907</v>
      </c>
      <c r="E140" s="115" t="s">
        <v>887</v>
      </c>
      <c r="F140" s="132">
        <v>0.14482758620689654</v>
      </c>
    </row>
    <row r="141" spans="1:6">
      <c r="A141" t="s">
        <v>16</v>
      </c>
      <c r="B141" s="115" t="s">
        <v>417</v>
      </c>
      <c r="C141" s="115" t="s">
        <v>898</v>
      </c>
      <c r="D141" s="115" t="s">
        <v>907</v>
      </c>
      <c r="E141" s="115" t="s">
        <v>887</v>
      </c>
      <c r="F141" s="132">
        <v>0.14266304347727812</v>
      </c>
    </row>
    <row r="142" spans="1:6">
      <c r="A142" t="s">
        <v>3</v>
      </c>
      <c r="B142" s="115" t="s">
        <v>418</v>
      </c>
      <c r="C142" s="115" t="s">
        <v>898</v>
      </c>
      <c r="D142" s="115" t="s">
        <v>907</v>
      </c>
      <c r="E142" s="115" t="s">
        <v>887</v>
      </c>
      <c r="F142" s="132">
        <v>0.16243723707422983</v>
      </c>
    </row>
    <row r="143" spans="1:6">
      <c r="A143" t="s">
        <v>19</v>
      </c>
      <c r="B143" s="115" t="s">
        <v>419</v>
      </c>
      <c r="C143" s="115" t="s">
        <v>898</v>
      </c>
      <c r="D143" s="115" t="s">
        <v>907</v>
      </c>
      <c r="E143" s="115" t="s">
        <v>887</v>
      </c>
      <c r="F143" s="132">
        <v>0.15283333333333329</v>
      </c>
    </row>
    <row r="144" spans="1:6">
      <c r="A144" t="s">
        <v>18</v>
      </c>
      <c r="B144" s="115" t="s">
        <v>420</v>
      </c>
      <c r="C144" s="115" t="s">
        <v>898</v>
      </c>
      <c r="D144" s="115" t="s">
        <v>907</v>
      </c>
      <c r="E144" s="115" t="s">
        <v>887</v>
      </c>
      <c r="F144" s="132">
        <v>0.15344852833554132</v>
      </c>
    </row>
    <row r="145" spans="1:6">
      <c r="A145" t="s">
        <v>24</v>
      </c>
      <c r="B145" s="115" t="s">
        <v>431</v>
      </c>
      <c r="C145" s="115" t="s">
        <v>898</v>
      </c>
      <c r="D145" s="115" t="s">
        <v>907</v>
      </c>
      <c r="E145" s="115" t="s">
        <v>887</v>
      </c>
      <c r="F145" s="132">
        <v>0.14897025171624714</v>
      </c>
    </row>
    <row r="146" spans="1:6">
      <c r="A146" t="s">
        <v>15</v>
      </c>
      <c r="B146" s="115" t="s">
        <v>432</v>
      </c>
      <c r="C146" s="115" t="s">
        <v>898</v>
      </c>
      <c r="D146" s="115" t="s">
        <v>907</v>
      </c>
      <c r="E146" s="115" t="s">
        <v>887</v>
      </c>
      <c r="F146" s="132">
        <v>0.15448008849546413</v>
      </c>
    </row>
    <row r="147" spans="1:6">
      <c r="A147" t="s">
        <v>14</v>
      </c>
      <c r="B147" s="115" t="s">
        <v>433</v>
      </c>
      <c r="C147" s="115" t="s">
        <v>898</v>
      </c>
      <c r="D147" s="115" t="s">
        <v>907</v>
      </c>
      <c r="E147" s="115" t="s">
        <v>887</v>
      </c>
      <c r="F147" s="132">
        <v>0.1554893617021276</v>
      </c>
    </row>
    <row r="148" spans="1:6">
      <c r="A148" t="s">
        <v>914</v>
      </c>
      <c r="B148" s="115" t="s">
        <v>895</v>
      </c>
      <c r="C148" s="115" t="s">
        <v>898</v>
      </c>
      <c r="D148" s="115" t="s">
        <v>907</v>
      </c>
      <c r="E148" s="115" t="s">
        <v>887</v>
      </c>
      <c r="F148" s="132">
        <v>0</v>
      </c>
    </row>
    <row r="149" spans="1:6">
      <c r="A149" t="s">
        <v>13</v>
      </c>
      <c r="B149" s="115" t="s">
        <v>435</v>
      </c>
      <c r="C149" s="115" t="s">
        <v>898</v>
      </c>
      <c r="D149" s="115" t="s">
        <v>907</v>
      </c>
      <c r="E149" s="115" t="s">
        <v>887</v>
      </c>
      <c r="F149" s="132">
        <v>0.15694164989996842</v>
      </c>
    </row>
    <row r="150" spans="1:6">
      <c r="A150" t="s">
        <v>538</v>
      </c>
      <c r="B150" s="115" t="s">
        <v>716</v>
      </c>
      <c r="C150" s="115" t="s">
        <v>898</v>
      </c>
      <c r="D150" s="115" t="s">
        <v>907</v>
      </c>
      <c r="E150" s="115" t="s">
        <v>887</v>
      </c>
      <c r="F150" s="132">
        <v>0.15872093023255815</v>
      </c>
    </row>
    <row r="151" spans="1:6">
      <c r="A151" t="s">
        <v>11</v>
      </c>
      <c r="B151" s="115" t="s">
        <v>436</v>
      </c>
      <c r="C151" s="115" t="s">
        <v>898</v>
      </c>
      <c r="D151" s="115" t="s">
        <v>907</v>
      </c>
      <c r="E151" s="115" t="s">
        <v>887</v>
      </c>
      <c r="F151" s="132">
        <v>0.1392265193370166</v>
      </c>
    </row>
    <row r="152" spans="1:6">
      <c r="A152" t="s">
        <v>534</v>
      </c>
      <c r="B152" s="115" t="s">
        <v>533</v>
      </c>
      <c r="C152" s="115" t="s">
        <v>898</v>
      </c>
      <c r="D152" s="115" t="s">
        <v>907</v>
      </c>
      <c r="E152" s="115" t="s">
        <v>887</v>
      </c>
      <c r="F152" s="132">
        <v>0.14631147540983602</v>
      </c>
    </row>
    <row r="153" spans="1:6">
      <c r="A153" t="s">
        <v>12</v>
      </c>
      <c r="B153" s="115" t="s">
        <v>437</v>
      </c>
      <c r="C153" s="115" t="s">
        <v>898</v>
      </c>
      <c r="D153" s="115" t="s">
        <v>907</v>
      </c>
      <c r="E153" s="115" t="s">
        <v>887</v>
      </c>
      <c r="F153" s="132">
        <v>0.1512968299711816</v>
      </c>
    </row>
    <row r="154" spans="1:6">
      <c r="A154" t="s">
        <v>543</v>
      </c>
      <c r="B154" s="115" t="s">
        <v>542</v>
      </c>
      <c r="C154" s="115" t="s">
        <v>898</v>
      </c>
      <c r="D154" s="115" t="s">
        <v>907</v>
      </c>
      <c r="E154" s="115" t="s">
        <v>887</v>
      </c>
      <c r="F154" s="132">
        <v>0.14999999999999997</v>
      </c>
    </row>
    <row r="155" spans="1:6">
      <c r="A155" t="s">
        <v>713</v>
      </c>
      <c r="B155" s="115" t="s">
        <v>65</v>
      </c>
      <c r="C155" s="115" t="s">
        <v>898</v>
      </c>
      <c r="D155" s="115" t="s">
        <v>907</v>
      </c>
      <c r="E155" s="115" t="s">
        <v>887</v>
      </c>
      <c r="F155" s="132">
        <v>0.14000000000000004</v>
      </c>
    </row>
    <row r="156" spans="1:6">
      <c r="A156" t="s">
        <v>10</v>
      </c>
      <c r="B156" s="115" t="s">
        <v>438</v>
      </c>
      <c r="C156" s="115" t="s">
        <v>898</v>
      </c>
      <c r="D156" s="115" t="s">
        <v>907</v>
      </c>
      <c r="E156" s="115" t="s">
        <v>887</v>
      </c>
      <c r="F156" s="132">
        <v>0.19521126760563376</v>
      </c>
    </row>
    <row r="157" spans="1:6">
      <c r="A157" t="s">
        <v>9</v>
      </c>
      <c r="B157" s="115" t="s">
        <v>439</v>
      </c>
      <c r="C157" s="115" t="s">
        <v>898</v>
      </c>
      <c r="D157" s="115" t="s">
        <v>907</v>
      </c>
      <c r="E157" s="115" t="s">
        <v>887</v>
      </c>
      <c r="F157" s="132">
        <v>0.13908421913323332</v>
      </c>
    </row>
    <row r="158" spans="1:6">
      <c r="A158" t="s">
        <v>545</v>
      </c>
      <c r="B158" s="115" t="s">
        <v>544</v>
      </c>
      <c r="C158" s="115" t="s">
        <v>898</v>
      </c>
      <c r="D158" s="115" t="s">
        <v>907</v>
      </c>
      <c r="E158" s="115" t="s">
        <v>887</v>
      </c>
      <c r="F158" s="132">
        <v>0.15414364640875916</v>
      </c>
    </row>
    <row r="159" spans="1:6">
      <c r="A159" t="s">
        <v>8</v>
      </c>
      <c r="B159" s="115" t="s">
        <v>440</v>
      </c>
      <c r="C159" s="115" t="s">
        <v>898</v>
      </c>
      <c r="D159" s="115" t="s">
        <v>907</v>
      </c>
      <c r="E159" s="115" t="s">
        <v>887</v>
      </c>
      <c r="F159" s="132">
        <v>0.14228305183459519</v>
      </c>
    </row>
    <row r="160" spans="1:6">
      <c r="A160" t="s">
        <v>7</v>
      </c>
      <c r="B160" s="115" t="s">
        <v>441</v>
      </c>
      <c r="C160" s="115" t="s">
        <v>898</v>
      </c>
      <c r="D160" s="115" t="s">
        <v>907</v>
      </c>
      <c r="E160" s="115" t="s">
        <v>887</v>
      </c>
      <c r="F160" s="132">
        <v>0.15450643776824036</v>
      </c>
    </row>
    <row r="161" spans="1:6">
      <c r="A161" t="s">
        <v>6</v>
      </c>
      <c r="B161" s="115" t="s">
        <v>442</v>
      </c>
      <c r="C161" s="115" t="s">
        <v>898</v>
      </c>
      <c r="D161" s="115" t="s">
        <v>907</v>
      </c>
      <c r="E161" s="115" t="s">
        <v>887</v>
      </c>
      <c r="F161" s="132">
        <v>0.16445783132530117</v>
      </c>
    </row>
    <row r="162" spans="1:6">
      <c r="A162" t="s">
        <v>2</v>
      </c>
      <c r="B162" s="115" t="s">
        <v>443</v>
      </c>
      <c r="C162" s="115" t="s">
        <v>898</v>
      </c>
      <c r="D162" s="115" t="s">
        <v>907</v>
      </c>
      <c r="E162" s="115" t="s">
        <v>887</v>
      </c>
      <c r="F162" s="132">
        <v>0.14907642158638174</v>
      </c>
    </row>
    <row r="163" spans="1:6">
      <c r="A163" t="s">
        <v>4</v>
      </c>
      <c r="B163" s="115" t="s">
        <v>444</v>
      </c>
      <c r="C163" s="115" t="s">
        <v>898</v>
      </c>
      <c r="D163" s="115" t="s">
        <v>907</v>
      </c>
      <c r="E163" s="115" t="s">
        <v>887</v>
      </c>
      <c r="F163" s="132">
        <v>0.14937238493723851</v>
      </c>
    </row>
    <row r="164" spans="1:6">
      <c r="A164" t="s">
        <v>5</v>
      </c>
      <c r="B164" s="115" t="s">
        <v>447</v>
      </c>
      <c r="C164" s="115" t="s">
        <v>898</v>
      </c>
      <c r="D164" s="115" t="s">
        <v>907</v>
      </c>
      <c r="E164" s="115" t="s">
        <v>887</v>
      </c>
      <c r="F164" s="132">
        <v>0.16002087682672236</v>
      </c>
    </row>
    <row r="165" spans="1:6">
      <c r="A165" t="s">
        <v>1</v>
      </c>
      <c r="B165" s="115" t="s">
        <v>448</v>
      </c>
      <c r="C165" s="115" t="s">
        <v>898</v>
      </c>
      <c r="D165" s="115" t="s">
        <v>907</v>
      </c>
      <c r="E165" s="115" t="s">
        <v>887</v>
      </c>
      <c r="F165" s="132">
        <v>0.15501600853764158</v>
      </c>
    </row>
    <row r="166" spans="1:6">
      <c r="A166" t="s">
        <v>537</v>
      </c>
      <c r="B166" s="115" t="s">
        <v>334</v>
      </c>
      <c r="C166" s="115" t="s">
        <v>899</v>
      </c>
      <c r="D166" s="115" t="s">
        <v>907</v>
      </c>
      <c r="E166" s="115" t="s">
        <v>887</v>
      </c>
      <c r="F166" s="132">
        <v>0.15931034482758619</v>
      </c>
    </row>
    <row r="167" spans="1:6">
      <c r="A167" t="s">
        <v>27</v>
      </c>
      <c r="B167" s="115" t="s">
        <v>409</v>
      </c>
      <c r="C167" s="115" t="s">
        <v>899</v>
      </c>
      <c r="D167" s="115" t="s">
        <v>907</v>
      </c>
      <c r="E167" s="115" t="s">
        <v>887</v>
      </c>
      <c r="F167" s="132">
        <v>0.18249027237333948</v>
      </c>
    </row>
    <row r="168" spans="1:6">
      <c r="A168" t="s">
        <v>715</v>
      </c>
      <c r="B168" s="115" t="s">
        <v>335</v>
      </c>
      <c r="C168" s="115" t="s">
        <v>899</v>
      </c>
      <c r="D168" s="115" t="s">
        <v>907</v>
      </c>
      <c r="E168" s="115" t="s">
        <v>887</v>
      </c>
      <c r="F168" s="132">
        <v>0.19310344827586204</v>
      </c>
    </row>
    <row r="169" spans="1:6">
      <c r="A169" t="s">
        <v>26</v>
      </c>
      <c r="B169" s="115" t="s">
        <v>410</v>
      </c>
      <c r="C169" s="115" t="s">
        <v>899</v>
      </c>
      <c r="D169" s="115" t="s">
        <v>907</v>
      </c>
      <c r="E169" s="115" t="s">
        <v>887</v>
      </c>
      <c r="F169" s="132">
        <v>0.16468085106421773</v>
      </c>
    </row>
    <row r="170" spans="1:6">
      <c r="A170" t="s">
        <v>25</v>
      </c>
      <c r="B170" s="115" t="s">
        <v>411</v>
      </c>
      <c r="C170" s="115" t="s">
        <v>899</v>
      </c>
      <c r="D170" s="115" t="s">
        <v>907</v>
      </c>
      <c r="E170" s="115" t="s">
        <v>887</v>
      </c>
      <c r="F170" s="132">
        <v>0.16317567567543115</v>
      </c>
    </row>
    <row r="171" spans="1:6">
      <c r="A171" t="s">
        <v>547</v>
      </c>
      <c r="B171" s="115" t="s">
        <v>546</v>
      </c>
      <c r="C171" s="115" t="s">
        <v>899</v>
      </c>
      <c r="D171" s="115" t="s">
        <v>907</v>
      </c>
      <c r="E171" s="115" t="s">
        <v>887</v>
      </c>
      <c r="F171" s="132">
        <v>0.18206008583575847</v>
      </c>
    </row>
    <row r="172" spans="1:6">
      <c r="A172" t="s">
        <v>540</v>
      </c>
      <c r="B172" s="115" t="s">
        <v>714</v>
      </c>
      <c r="C172" s="115" t="s">
        <v>899</v>
      </c>
      <c r="D172" s="115" t="s">
        <v>907</v>
      </c>
      <c r="E172" s="115" t="s">
        <v>887</v>
      </c>
      <c r="F172" s="132">
        <v>0.17872340425531916</v>
      </c>
    </row>
    <row r="173" spans="1:6">
      <c r="A173" t="s">
        <v>23</v>
      </c>
      <c r="B173" s="115" t="s">
        <v>412</v>
      </c>
      <c r="C173" s="115" t="s">
        <v>899</v>
      </c>
      <c r="D173" s="115" t="s">
        <v>907</v>
      </c>
      <c r="E173" s="115" t="s">
        <v>887</v>
      </c>
      <c r="F173" s="132">
        <v>0.16610169491525426</v>
      </c>
    </row>
    <row r="174" spans="1:6">
      <c r="A174" t="s">
        <v>22</v>
      </c>
      <c r="B174" s="115" t="s">
        <v>413</v>
      </c>
      <c r="C174" s="115" t="s">
        <v>899</v>
      </c>
      <c r="D174" s="115" t="s">
        <v>907</v>
      </c>
      <c r="E174" s="115" t="s">
        <v>887</v>
      </c>
      <c r="F174" s="132">
        <v>0.17818181818181816</v>
      </c>
    </row>
    <row r="175" spans="1:6">
      <c r="A175" t="s">
        <v>17</v>
      </c>
      <c r="B175" s="115" t="s">
        <v>414</v>
      </c>
      <c r="C175" s="115" t="s">
        <v>899</v>
      </c>
      <c r="D175" s="115" t="s">
        <v>907</v>
      </c>
      <c r="E175" s="115" t="s">
        <v>887</v>
      </c>
      <c r="F175" s="132">
        <v>0.165266659735329</v>
      </c>
    </row>
    <row r="176" spans="1:6">
      <c r="A176" t="s">
        <v>21</v>
      </c>
      <c r="B176" s="115" t="s">
        <v>415</v>
      </c>
      <c r="C176" s="115" t="s">
        <v>899</v>
      </c>
      <c r="D176" s="115" t="s">
        <v>907</v>
      </c>
      <c r="E176" s="115" t="s">
        <v>887</v>
      </c>
      <c r="F176" s="132">
        <v>0.15030851501439738</v>
      </c>
    </row>
    <row r="177" spans="1:6">
      <c r="A177" t="s">
        <v>20</v>
      </c>
      <c r="B177" s="115" t="s">
        <v>416</v>
      </c>
      <c r="C177" s="115" t="s">
        <v>899</v>
      </c>
      <c r="D177" s="115" t="s">
        <v>907</v>
      </c>
      <c r="E177" s="115" t="s">
        <v>887</v>
      </c>
      <c r="F177" s="132">
        <v>0.14482758620689654</v>
      </c>
    </row>
    <row r="178" spans="1:6">
      <c r="A178" t="s">
        <v>16</v>
      </c>
      <c r="B178" s="115" t="s">
        <v>417</v>
      </c>
      <c r="C178" s="115" t="s">
        <v>899</v>
      </c>
      <c r="D178" s="115" t="s">
        <v>907</v>
      </c>
      <c r="E178" s="115" t="s">
        <v>887</v>
      </c>
      <c r="F178" s="132">
        <v>0.15621603260829181</v>
      </c>
    </row>
    <row r="179" spans="1:6">
      <c r="A179" t="s">
        <v>3</v>
      </c>
      <c r="B179" s="115" t="s">
        <v>418</v>
      </c>
      <c r="C179" s="115" t="s">
        <v>899</v>
      </c>
      <c r="D179" s="115" t="s">
        <v>907</v>
      </c>
      <c r="E179" s="115" t="s">
        <v>887</v>
      </c>
      <c r="F179" s="132">
        <v>0.19891437101370604</v>
      </c>
    </row>
    <row r="180" spans="1:6">
      <c r="A180" t="s">
        <v>19</v>
      </c>
      <c r="B180" s="115" t="s">
        <v>419</v>
      </c>
      <c r="C180" s="115" t="s">
        <v>899</v>
      </c>
      <c r="D180" s="115" t="s">
        <v>907</v>
      </c>
      <c r="E180" s="115" t="s">
        <v>887</v>
      </c>
      <c r="F180" s="132">
        <v>0.15516666666666662</v>
      </c>
    </row>
    <row r="181" spans="1:6">
      <c r="A181" t="s">
        <v>18</v>
      </c>
      <c r="B181" s="115" t="s">
        <v>420</v>
      </c>
      <c r="C181" s="115" t="s">
        <v>899</v>
      </c>
      <c r="D181" s="115" t="s">
        <v>907</v>
      </c>
      <c r="E181" s="115" t="s">
        <v>887</v>
      </c>
      <c r="F181" s="132">
        <v>0.18665983306474329</v>
      </c>
    </row>
    <row r="182" spans="1:6">
      <c r="A182" t="s">
        <v>24</v>
      </c>
      <c r="B182" s="115" t="s">
        <v>431</v>
      </c>
      <c r="C182" s="115" t="s">
        <v>899</v>
      </c>
      <c r="D182" s="115" t="s">
        <v>907</v>
      </c>
      <c r="E182" s="115" t="s">
        <v>887</v>
      </c>
      <c r="F182" s="132">
        <v>0.19221967963386724</v>
      </c>
    </row>
    <row r="183" spans="1:6">
      <c r="A183" t="s">
        <v>15</v>
      </c>
      <c r="B183" s="115" t="s">
        <v>432</v>
      </c>
      <c r="C183" s="115" t="s">
        <v>899</v>
      </c>
      <c r="D183" s="115" t="s">
        <v>907</v>
      </c>
      <c r="E183" s="115" t="s">
        <v>887</v>
      </c>
      <c r="F183" s="132">
        <v>0.19164823008812551</v>
      </c>
    </row>
    <row r="184" spans="1:6">
      <c r="A184" t="s">
        <v>14</v>
      </c>
      <c r="B184" s="115" t="s">
        <v>433</v>
      </c>
      <c r="C184" s="115" t="s">
        <v>899</v>
      </c>
      <c r="D184" s="115" t="s">
        <v>907</v>
      </c>
      <c r="E184" s="115" t="s">
        <v>887</v>
      </c>
      <c r="F184" s="132">
        <v>0.16799999999999995</v>
      </c>
    </row>
    <row r="185" spans="1:6">
      <c r="A185" t="s">
        <v>914</v>
      </c>
      <c r="B185" s="115" t="s">
        <v>895</v>
      </c>
      <c r="C185" s="115" t="s">
        <v>899</v>
      </c>
      <c r="D185" s="115" t="s">
        <v>907</v>
      </c>
      <c r="E185" s="115" t="s">
        <v>887</v>
      </c>
      <c r="F185" s="132">
        <v>0</v>
      </c>
    </row>
    <row r="186" spans="1:6">
      <c r="A186" t="s">
        <v>13</v>
      </c>
      <c r="B186" s="115" t="s">
        <v>435</v>
      </c>
      <c r="C186" s="115" t="s">
        <v>899</v>
      </c>
      <c r="D186" s="115" t="s">
        <v>907</v>
      </c>
      <c r="E186" s="115" t="s">
        <v>887</v>
      </c>
      <c r="F186" s="132">
        <v>0.18893360161010286</v>
      </c>
    </row>
    <row r="187" spans="1:6">
      <c r="A187" t="s">
        <v>538</v>
      </c>
      <c r="B187" s="115" t="s">
        <v>716</v>
      </c>
      <c r="C187" s="115" t="s">
        <v>899</v>
      </c>
      <c r="D187" s="115" t="s">
        <v>907</v>
      </c>
      <c r="E187" s="115" t="s">
        <v>887</v>
      </c>
      <c r="F187" s="132">
        <v>0.17093023255813952</v>
      </c>
    </row>
    <row r="188" spans="1:6">
      <c r="A188" t="s">
        <v>11</v>
      </c>
      <c r="B188" s="115" t="s">
        <v>436</v>
      </c>
      <c r="C188" s="115" t="s">
        <v>899</v>
      </c>
      <c r="D188" s="115" t="s">
        <v>907</v>
      </c>
      <c r="E188" s="115" t="s">
        <v>887</v>
      </c>
      <c r="F188" s="132">
        <v>0.15082872928176794</v>
      </c>
    </row>
    <row r="189" spans="1:6">
      <c r="A189" t="s">
        <v>534</v>
      </c>
      <c r="B189" s="115" t="s">
        <v>533</v>
      </c>
      <c r="C189" s="115" t="s">
        <v>899</v>
      </c>
      <c r="D189" s="115" t="s">
        <v>907</v>
      </c>
      <c r="E189" s="115" t="s">
        <v>887</v>
      </c>
      <c r="F189" s="132">
        <v>0.17213114754098355</v>
      </c>
    </row>
    <row r="190" spans="1:6">
      <c r="A190" t="s">
        <v>12</v>
      </c>
      <c r="B190" s="115" t="s">
        <v>437</v>
      </c>
      <c r="C190" s="115" t="s">
        <v>899</v>
      </c>
      <c r="D190" s="115" t="s">
        <v>907</v>
      </c>
      <c r="E190" s="115" t="s">
        <v>887</v>
      </c>
      <c r="F190" s="132">
        <v>0.14524495677233432</v>
      </c>
    </row>
    <row r="191" spans="1:6">
      <c r="A191" t="s">
        <v>543</v>
      </c>
      <c r="B191" s="115" t="s">
        <v>542</v>
      </c>
      <c r="C191" s="115" t="s">
        <v>899</v>
      </c>
      <c r="D191" s="115" t="s">
        <v>907</v>
      </c>
      <c r="E191" s="115" t="s">
        <v>887</v>
      </c>
      <c r="F191" s="132">
        <v>0.17499999999999999</v>
      </c>
    </row>
    <row r="192" spans="1:6">
      <c r="A192" t="s">
        <v>713</v>
      </c>
      <c r="B192" s="115" t="s">
        <v>65</v>
      </c>
      <c r="C192" s="115" t="s">
        <v>899</v>
      </c>
      <c r="D192" s="115" t="s">
        <v>907</v>
      </c>
      <c r="E192" s="115" t="s">
        <v>887</v>
      </c>
      <c r="F192" s="132">
        <v>0.16</v>
      </c>
    </row>
    <row r="193" spans="1:6">
      <c r="A193" t="s">
        <v>10</v>
      </c>
      <c r="B193" s="115" t="s">
        <v>438</v>
      </c>
      <c r="C193" s="115" t="s">
        <v>899</v>
      </c>
      <c r="D193" s="115" t="s">
        <v>907</v>
      </c>
      <c r="E193" s="115" t="s">
        <v>887</v>
      </c>
      <c r="F193" s="132">
        <v>0.19521126760563376</v>
      </c>
    </row>
    <row r="194" spans="1:6">
      <c r="A194" t="s">
        <v>9</v>
      </c>
      <c r="B194" s="115" t="s">
        <v>439</v>
      </c>
      <c r="C194" s="115" t="s">
        <v>899</v>
      </c>
      <c r="D194" s="115" t="s">
        <v>907</v>
      </c>
      <c r="E194" s="115" t="s">
        <v>887</v>
      </c>
      <c r="F194" s="132">
        <v>0.16569910057248052</v>
      </c>
    </row>
    <row r="195" spans="1:6">
      <c r="A195" t="s">
        <v>545</v>
      </c>
      <c r="B195" s="115" t="s">
        <v>544</v>
      </c>
      <c r="C195" s="115" t="s">
        <v>899</v>
      </c>
      <c r="D195" s="115" t="s">
        <v>907</v>
      </c>
      <c r="E195" s="115" t="s">
        <v>887</v>
      </c>
      <c r="F195" s="132">
        <v>0.16988950276244191</v>
      </c>
    </row>
    <row r="196" spans="1:6">
      <c r="A196" t="s">
        <v>8</v>
      </c>
      <c r="B196" s="115" t="s">
        <v>440</v>
      </c>
      <c r="C196" s="115" t="s">
        <v>899</v>
      </c>
      <c r="D196" s="115" t="s">
        <v>907</v>
      </c>
      <c r="E196" s="115" t="s">
        <v>887</v>
      </c>
      <c r="F196" s="132">
        <v>0.15940594059405935</v>
      </c>
    </row>
    <row r="197" spans="1:6">
      <c r="A197" t="s">
        <v>7</v>
      </c>
      <c r="B197" s="115" t="s">
        <v>441</v>
      </c>
      <c r="C197" s="115" t="s">
        <v>899</v>
      </c>
      <c r="D197" s="115" t="s">
        <v>907</v>
      </c>
      <c r="E197" s="115" t="s">
        <v>887</v>
      </c>
      <c r="F197" s="132">
        <v>0.20085836909871249</v>
      </c>
    </row>
    <row r="198" spans="1:6">
      <c r="A198" t="s">
        <v>6</v>
      </c>
      <c r="B198" s="115" t="s">
        <v>442</v>
      </c>
      <c r="C198" s="115" t="s">
        <v>899</v>
      </c>
      <c r="D198" s="115" t="s">
        <v>907</v>
      </c>
      <c r="E198" s="115" t="s">
        <v>887</v>
      </c>
      <c r="F198" s="132">
        <v>0.18090361445783124</v>
      </c>
    </row>
    <row r="199" spans="1:6">
      <c r="A199" t="s">
        <v>2</v>
      </c>
      <c r="B199" s="115" t="s">
        <v>443</v>
      </c>
      <c r="C199" s="115" t="s">
        <v>899</v>
      </c>
      <c r="D199" s="115" t="s">
        <v>907</v>
      </c>
      <c r="E199" s="115" t="s">
        <v>887</v>
      </c>
      <c r="F199" s="132">
        <v>0.1551611734878667</v>
      </c>
    </row>
    <row r="200" spans="1:6">
      <c r="A200" t="s">
        <v>4</v>
      </c>
      <c r="B200" s="115" t="s">
        <v>444</v>
      </c>
      <c r="C200" s="115" t="s">
        <v>899</v>
      </c>
      <c r="D200" s="115" t="s">
        <v>907</v>
      </c>
      <c r="E200" s="115" t="s">
        <v>887</v>
      </c>
      <c r="F200" s="132">
        <v>0.19330543933054392</v>
      </c>
    </row>
    <row r="201" spans="1:6">
      <c r="A201" t="s">
        <v>5</v>
      </c>
      <c r="B201" s="115" t="s">
        <v>447</v>
      </c>
      <c r="C201" s="115" t="s">
        <v>899</v>
      </c>
      <c r="D201" s="115" t="s">
        <v>907</v>
      </c>
      <c r="E201" s="115" t="s">
        <v>887</v>
      </c>
      <c r="F201" s="132">
        <v>0.17317327766179541</v>
      </c>
    </row>
    <row r="202" spans="1:6">
      <c r="A202" t="s">
        <v>1</v>
      </c>
      <c r="B202" s="115" t="s">
        <v>448</v>
      </c>
      <c r="C202" s="115" t="s">
        <v>899</v>
      </c>
      <c r="D202" s="115" t="s">
        <v>907</v>
      </c>
      <c r="E202" s="115" t="s">
        <v>887</v>
      </c>
      <c r="F202" s="132">
        <v>0.16373176805386414</v>
      </c>
    </row>
    <row r="203" spans="1:6">
      <c r="A203" t="s">
        <v>537</v>
      </c>
      <c r="B203" s="115" t="s">
        <v>334</v>
      </c>
      <c r="C203" s="115" t="s">
        <v>900</v>
      </c>
      <c r="D203" s="115" t="s">
        <v>907</v>
      </c>
      <c r="E203" s="115" t="s">
        <v>887</v>
      </c>
      <c r="F203" s="132">
        <v>0.15931034482758619</v>
      </c>
    </row>
    <row r="204" spans="1:6">
      <c r="A204" t="s">
        <v>27</v>
      </c>
      <c r="B204" s="115" t="s">
        <v>409</v>
      </c>
      <c r="C204" s="115" t="s">
        <v>900</v>
      </c>
      <c r="D204" s="115" t="s">
        <v>907</v>
      </c>
      <c r="E204" s="115" t="s">
        <v>887</v>
      </c>
      <c r="F204" s="132">
        <v>0.18702983138715445</v>
      </c>
    </row>
    <row r="205" spans="1:6">
      <c r="A205" t="s">
        <v>715</v>
      </c>
      <c r="B205" s="115" t="s">
        <v>335</v>
      </c>
      <c r="C205" s="115" t="s">
        <v>900</v>
      </c>
      <c r="D205" s="115" t="s">
        <v>907</v>
      </c>
      <c r="E205" s="115" t="s">
        <v>887</v>
      </c>
      <c r="F205" s="132">
        <v>0.18103448275862064</v>
      </c>
    </row>
    <row r="206" spans="1:6">
      <c r="A206" t="s">
        <v>26</v>
      </c>
      <c r="B206" s="115" t="s">
        <v>410</v>
      </c>
      <c r="C206" s="115" t="s">
        <v>900</v>
      </c>
      <c r="D206" s="115" t="s">
        <v>907</v>
      </c>
      <c r="E206" s="115" t="s">
        <v>887</v>
      </c>
      <c r="F206" s="132">
        <v>0.1557446808509409</v>
      </c>
    </row>
    <row r="207" spans="1:6">
      <c r="A207" t="s">
        <v>25</v>
      </c>
      <c r="B207" s="115" t="s">
        <v>411</v>
      </c>
      <c r="C207" s="115" t="s">
        <v>900</v>
      </c>
      <c r="D207" s="115" t="s">
        <v>907</v>
      </c>
      <c r="E207" s="115" t="s">
        <v>887</v>
      </c>
      <c r="F207" s="132">
        <v>0.19864864864913759</v>
      </c>
    </row>
    <row r="208" spans="1:6">
      <c r="A208" t="s">
        <v>547</v>
      </c>
      <c r="B208" s="115" t="s">
        <v>546</v>
      </c>
      <c r="C208" s="115" t="s">
        <v>900</v>
      </c>
      <c r="D208" s="115" t="s">
        <v>907</v>
      </c>
      <c r="E208" s="115" t="s">
        <v>887</v>
      </c>
      <c r="F208" s="132">
        <v>0.18206008583702032</v>
      </c>
    </row>
    <row r="209" spans="1:6">
      <c r="A209" t="s">
        <v>540</v>
      </c>
      <c r="B209" s="115" t="s">
        <v>714</v>
      </c>
      <c r="C209" s="115" t="s">
        <v>900</v>
      </c>
      <c r="D209" s="115" t="s">
        <v>907</v>
      </c>
      <c r="E209" s="115" t="s">
        <v>887</v>
      </c>
      <c r="F209" s="132">
        <v>0.21223404255319145</v>
      </c>
    </row>
    <row r="210" spans="1:6">
      <c r="A210" t="s">
        <v>23</v>
      </c>
      <c r="B210" s="115" t="s">
        <v>412</v>
      </c>
      <c r="C210" s="115" t="s">
        <v>900</v>
      </c>
      <c r="D210" s="115" t="s">
        <v>907</v>
      </c>
      <c r="E210" s="115" t="s">
        <v>887</v>
      </c>
      <c r="F210" s="132">
        <v>0.22542372881355929</v>
      </c>
    </row>
    <row r="211" spans="1:6">
      <c r="A211" t="s">
        <v>22</v>
      </c>
      <c r="B211" s="115" t="s">
        <v>413</v>
      </c>
      <c r="C211" s="115" t="s">
        <v>900</v>
      </c>
      <c r="D211" s="115" t="s">
        <v>907</v>
      </c>
      <c r="E211" s="115" t="s">
        <v>887</v>
      </c>
      <c r="F211" s="132">
        <v>0.16363636363636364</v>
      </c>
    </row>
    <row r="212" spans="1:6">
      <c r="A212" t="s">
        <v>17</v>
      </c>
      <c r="B212" s="115" t="s">
        <v>414</v>
      </c>
      <c r="C212" s="115" t="s">
        <v>900</v>
      </c>
      <c r="D212" s="115" t="s">
        <v>907</v>
      </c>
      <c r="E212" s="115" t="s">
        <v>887</v>
      </c>
      <c r="F212" s="132">
        <v>0.15435076411277895</v>
      </c>
    </row>
    <row r="213" spans="1:6">
      <c r="A213" t="s">
        <v>21</v>
      </c>
      <c r="B213" s="115" t="s">
        <v>415</v>
      </c>
      <c r="C213" s="115" t="s">
        <v>900</v>
      </c>
      <c r="D213" s="115" t="s">
        <v>907</v>
      </c>
      <c r="E213" s="115" t="s">
        <v>887</v>
      </c>
      <c r="F213" s="132">
        <v>0.15117235705470999</v>
      </c>
    </row>
    <row r="214" spans="1:6">
      <c r="A214" t="s">
        <v>20</v>
      </c>
      <c r="B214" s="115" t="s">
        <v>416</v>
      </c>
      <c r="C214" s="115" t="s">
        <v>900</v>
      </c>
      <c r="D214" s="115" t="s">
        <v>907</v>
      </c>
      <c r="E214" s="115" t="s">
        <v>887</v>
      </c>
      <c r="F214" s="132">
        <v>0.15086206896551724</v>
      </c>
    </row>
    <row r="215" spans="1:6">
      <c r="A215" t="s">
        <v>16</v>
      </c>
      <c r="B215" s="115" t="s">
        <v>417</v>
      </c>
      <c r="C215" s="115" t="s">
        <v>900</v>
      </c>
      <c r="D215" s="115" t="s">
        <v>907</v>
      </c>
      <c r="E215" s="115" t="s">
        <v>887</v>
      </c>
      <c r="F215" s="132">
        <v>0.18260869565221424</v>
      </c>
    </row>
    <row r="216" spans="1:6">
      <c r="A216" t="s">
        <v>3</v>
      </c>
      <c r="B216" s="115" t="s">
        <v>418</v>
      </c>
      <c r="C216" s="115" t="s">
        <v>900</v>
      </c>
      <c r="D216" s="115" t="s">
        <v>907</v>
      </c>
      <c r="E216" s="115" t="s">
        <v>887</v>
      </c>
      <c r="F216" s="132">
        <v>0.18808522187542401</v>
      </c>
    </row>
    <row r="217" spans="1:6">
      <c r="A217" t="s">
        <v>19</v>
      </c>
      <c r="B217" s="115" t="s">
        <v>419</v>
      </c>
      <c r="C217" s="115" t="s">
        <v>900</v>
      </c>
      <c r="D217" s="115" t="s">
        <v>907</v>
      </c>
      <c r="E217" s="115" t="s">
        <v>887</v>
      </c>
      <c r="F217" s="132">
        <v>0.15866666666666665</v>
      </c>
    </row>
    <row r="218" spans="1:6">
      <c r="A218" t="s">
        <v>18</v>
      </c>
      <c r="B218" s="115" t="s">
        <v>420</v>
      </c>
      <c r="C218" s="115" t="s">
        <v>900</v>
      </c>
      <c r="D218" s="115" t="s">
        <v>907</v>
      </c>
      <c r="E218" s="115" t="s">
        <v>887</v>
      </c>
      <c r="F218" s="132">
        <v>0.17651193439797572</v>
      </c>
    </row>
    <row r="219" spans="1:6">
      <c r="A219" t="s">
        <v>24</v>
      </c>
      <c r="B219" s="115" t="s">
        <v>431</v>
      </c>
      <c r="C219" s="115" t="s">
        <v>900</v>
      </c>
      <c r="D219" s="115" t="s">
        <v>907</v>
      </c>
      <c r="E219" s="115" t="s">
        <v>887</v>
      </c>
      <c r="F219" s="132">
        <v>0.18260869565217386</v>
      </c>
    </row>
    <row r="220" spans="1:6">
      <c r="A220" t="s">
        <v>15</v>
      </c>
      <c r="B220" s="115" t="s">
        <v>432</v>
      </c>
      <c r="C220" s="115" t="s">
        <v>900</v>
      </c>
      <c r="D220" s="115" t="s">
        <v>907</v>
      </c>
      <c r="E220" s="115" t="s">
        <v>887</v>
      </c>
      <c r="F220" s="132">
        <v>0.19629424778700491</v>
      </c>
    </row>
    <row r="221" spans="1:6">
      <c r="A221" t="s">
        <v>14</v>
      </c>
      <c r="B221" s="115" t="s">
        <v>433</v>
      </c>
      <c r="C221" s="115" t="s">
        <v>900</v>
      </c>
      <c r="D221" s="115" t="s">
        <v>907</v>
      </c>
      <c r="E221" s="115" t="s">
        <v>887</v>
      </c>
      <c r="F221" s="132">
        <v>0.1554893617021276</v>
      </c>
    </row>
    <row r="222" spans="1:6">
      <c r="A222" t="s">
        <v>914</v>
      </c>
      <c r="B222" s="115" t="s">
        <v>895</v>
      </c>
      <c r="C222" s="115" t="s">
        <v>900</v>
      </c>
      <c r="D222" s="115" t="s">
        <v>907</v>
      </c>
      <c r="E222" s="115" t="s">
        <v>887</v>
      </c>
      <c r="F222" s="132">
        <v>0</v>
      </c>
    </row>
    <row r="223" spans="1:6">
      <c r="A223" t="s">
        <v>13</v>
      </c>
      <c r="B223" s="115" t="s">
        <v>435</v>
      </c>
      <c r="C223" s="115" t="s">
        <v>900</v>
      </c>
      <c r="D223" s="115" t="s">
        <v>907</v>
      </c>
      <c r="E223" s="115" t="s">
        <v>887</v>
      </c>
      <c r="F223" s="132">
        <v>0.18531187122799089</v>
      </c>
    </row>
    <row r="224" spans="1:6">
      <c r="A224" t="s">
        <v>538</v>
      </c>
      <c r="B224" s="115" t="s">
        <v>716</v>
      </c>
      <c r="C224" s="115" t="s">
        <v>900</v>
      </c>
      <c r="D224" s="115" t="s">
        <v>907</v>
      </c>
      <c r="E224" s="115" t="s">
        <v>887</v>
      </c>
      <c r="F224" s="132">
        <v>0.2197674418604651</v>
      </c>
    </row>
    <row r="225" spans="1:6">
      <c r="A225" t="s">
        <v>11</v>
      </c>
      <c r="B225" s="115" t="s">
        <v>436</v>
      </c>
      <c r="C225" s="115" t="s">
        <v>900</v>
      </c>
      <c r="D225" s="115" t="s">
        <v>907</v>
      </c>
      <c r="E225" s="115" t="s">
        <v>887</v>
      </c>
      <c r="F225" s="132">
        <v>0.15082872928176794</v>
      </c>
    </row>
    <row r="226" spans="1:6">
      <c r="A226" t="s">
        <v>534</v>
      </c>
      <c r="B226" s="115" t="s">
        <v>533</v>
      </c>
      <c r="C226" s="115" t="s">
        <v>900</v>
      </c>
      <c r="D226" s="115" t="s">
        <v>907</v>
      </c>
      <c r="E226" s="115" t="s">
        <v>887</v>
      </c>
      <c r="F226" s="132">
        <v>0.16352459016393442</v>
      </c>
    </row>
    <row r="227" spans="1:6">
      <c r="A227" t="s">
        <v>12</v>
      </c>
      <c r="B227" s="115" t="s">
        <v>437</v>
      </c>
      <c r="C227" s="115" t="s">
        <v>900</v>
      </c>
      <c r="D227" s="115" t="s">
        <v>907</v>
      </c>
      <c r="E227" s="115" t="s">
        <v>887</v>
      </c>
      <c r="F227" s="132">
        <v>0.1512968299711816</v>
      </c>
    </row>
    <row r="228" spans="1:6">
      <c r="A228" t="s">
        <v>543</v>
      </c>
      <c r="B228" s="115" t="s">
        <v>542</v>
      </c>
      <c r="C228" s="115" t="s">
        <v>900</v>
      </c>
      <c r="D228" s="115" t="s">
        <v>907</v>
      </c>
      <c r="E228" s="115" t="s">
        <v>887</v>
      </c>
      <c r="F228" s="132">
        <v>0.16249999999999998</v>
      </c>
    </row>
    <row r="229" spans="1:6">
      <c r="A229" t="s">
        <v>713</v>
      </c>
      <c r="B229" s="115" t="s">
        <v>65</v>
      </c>
      <c r="C229" s="115" t="s">
        <v>900</v>
      </c>
      <c r="D229" s="115" t="s">
        <v>907</v>
      </c>
      <c r="E229" s="115" t="s">
        <v>887</v>
      </c>
      <c r="F229" s="132">
        <v>0.19999999999999998</v>
      </c>
    </row>
    <row r="230" spans="1:6">
      <c r="A230" t="s">
        <v>10</v>
      </c>
      <c r="B230" s="115" t="s">
        <v>438</v>
      </c>
      <c r="C230" s="115" t="s">
        <v>900</v>
      </c>
      <c r="D230" s="115" t="s">
        <v>907</v>
      </c>
      <c r="E230" s="115" t="s">
        <v>887</v>
      </c>
      <c r="F230" s="132">
        <v>0.22478873239436617</v>
      </c>
    </row>
    <row r="231" spans="1:6">
      <c r="A231" t="s">
        <v>9</v>
      </c>
      <c r="B231" s="115" t="s">
        <v>439</v>
      </c>
      <c r="C231" s="115" t="s">
        <v>900</v>
      </c>
      <c r="D231" s="115" t="s">
        <v>907</v>
      </c>
      <c r="E231" s="115" t="s">
        <v>887</v>
      </c>
      <c r="F231" s="132">
        <v>0.15282093213421821</v>
      </c>
    </row>
    <row r="232" spans="1:6">
      <c r="A232" t="s">
        <v>545</v>
      </c>
      <c r="B232" s="115" t="s">
        <v>544</v>
      </c>
      <c r="C232" s="115" t="s">
        <v>900</v>
      </c>
      <c r="D232" s="115" t="s">
        <v>907</v>
      </c>
      <c r="E232" s="115" t="s">
        <v>887</v>
      </c>
      <c r="F232" s="132">
        <v>0.15331491712732231</v>
      </c>
    </row>
    <row r="233" spans="1:6">
      <c r="A233" t="s">
        <v>8</v>
      </c>
      <c r="B233" s="115" t="s">
        <v>440</v>
      </c>
      <c r="C233" s="115" t="s">
        <v>900</v>
      </c>
      <c r="D233" s="115" t="s">
        <v>907</v>
      </c>
      <c r="E233" s="115" t="s">
        <v>887</v>
      </c>
      <c r="F233" s="132">
        <v>0.15247524752475247</v>
      </c>
    </row>
    <row r="234" spans="1:6">
      <c r="A234" t="s">
        <v>7</v>
      </c>
      <c r="B234" s="115" t="s">
        <v>441</v>
      </c>
      <c r="C234" s="115" t="s">
        <v>900</v>
      </c>
      <c r="D234" s="115" t="s">
        <v>907</v>
      </c>
      <c r="E234" s="115" t="s">
        <v>887</v>
      </c>
      <c r="F234" s="132">
        <v>0.21802575107296132</v>
      </c>
    </row>
    <row r="235" spans="1:6">
      <c r="A235" t="s">
        <v>6</v>
      </c>
      <c r="B235" s="115" t="s">
        <v>442</v>
      </c>
      <c r="C235" s="115" t="s">
        <v>900</v>
      </c>
      <c r="D235" s="115" t="s">
        <v>907</v>
      </c>
      <c r="E235" s="115" t="s">
        <v>887</v>
      </c>
      <c r="F235" s="132">
        <v>0.20873493975903609</v>
      </c>
    </row>
    <row r="236" spans="1:6">
      <c r="A236" t="s">
        <v>2</v>
      </c>
      <c r="B236" s="115" t="s">
        <v>443</v>
      </c>
      <c r="C236" s="115" t="s">
        <v>900</v>
      </c>
      <c r="D236" s="115" t="s">
        <v>907</v>
      </c>
      <c r="E236" s="115" t="s">
        <v>887</v>
      </c>
      <c r="F236" s="132">
        <v>0.15287939152480984</v>
      </c>
    </row>
    <row r="237" spans="1:6">
      <c r="A237" t="s">
        <v>4</v>
      </c>
      <c r="B237" s="115" t="s">
        <v>444</v>
      </c>
      <c r="C237" s="115" t="s">
        <v>900</v>
      </c>
      <c r="D237" s="115" t="s">
        <v>907</v>
      </c>
      <c r="E237" s="115" t="s">
        <v>887</v>
      </c>
      <c r="F237" s="132">
        <v>0.1845188284518828</v>
      </c>
    </row>
    <row r="238" spans="1:6">
      <c r="A238" t="s">
        <v>5</v>
      </c>
      <c r="B238" s="115" t="s">
        <v>447</v>
      </c>
      <c r="C238" s="115" t="s">
        <v>900</v>
      </c>
      <c r="D238" s="115" t="s">
        <v>907</v>
      </c>
      <c r="E238" s="115" t="s">
        <v>887</v>
      </c>
      <c r="F238" s="132">
        <v>0.19947807933194159</v>
      </c>
    </row>
    <row r="239" spans="1:6">
      <c r="A239" t="s">
        <v>1</v>
      </c>
      <c r="B239" s="115" t="s">
        <v>448</v>
      </c>
      <c r="C239" s="115" t="s">
        <v>900</v>
      </c>
      <c r="D239" s="115" t="s">
        <v>907</v>
      </c>
      <c r="E239" s="115" t="s">
        <v>887</v>
      </c>
      <c r="F239" s="132">
        <v>0.15750622554253987</v>
      </c>
    </row>
    <row r="240" spans="1:6">
      <c r="A240" t="s">
        <v>537</v>
      </c>
      <c r="B240" s="115" t="s">
        <v>334</v>
      </c>
      <c r="C240" s="115" t="s">
        <v>502</v>
      </c>
      <c r="D240" s="115" t="s">
        <v>907</v>
      </c>
      <c r="E240" s="115" t="s">
        <v>887</v>
      </c>
      <c r="F240" s="132">
        <v>0.10137931034482764</v>
      </c>
    </row>
    <row r="241" spans="1:6">
      <c r="A241" t="s">
        <v>27</v>
      </c>
      <c r="B241" s="115" t="s">
        <v>409</v>
      </c>
      <c r="C241" s="115" t="s">
        <v>502</v>
      </c>
      <c r="D241" s="115" t="s">
        <v>907</v>
      </c>
      <c r="E241" s="115" t="s">
        <v>887</v>
      </c>
      <c r="F241" s="132">
        <v>0.12438391699160484</v>
      </c>
    </row>
    <row r="242" spans="1:6">
      <c r="A242" t="s">
        <v>715</v>
      </c>
      <c r="B242" s="115" t="s">
        <v>335</v>
      </c>
      <c r="C242" s="115" t="s">
        <v>502</v>
      </c>
      <c r="D242" s="115" t="s">
        <v>907</v>
      </c>
      <c r="E242" s="115" t="s">
        <v>887</v>
      </c>
      <c r="F242" s="132">
        <v>0.10862068965517242</v>
      </c>
    </row>
    <row r="243" spans="1:6">
      <c r="A243" t="s">
        <v>26</v>
      </c>
      <c r="B243" s="115" t="s">
        <v>410</v>
      </c>
      <c r="C243" s="115" t="s">
        <v>502</v>
      </c>
      <c r="D243" s="115" t="s">
        <v>907</v>
      </c>
      <c r="E243" s="115" t="s">
        <v>887</v>
      </c>
      <c r="F243" s="132">
        <v>0.10914893616983309</v>
      </c>
    </row>
    <row r="244" spans="1:6">
      <c r="A244" t="s">
        <v>25</v>
      </c>
      <c r="B244" s="115" t="s">
        <v>411</v>
      </c>
      <c r="C244" s="115" t="s">
        <v>502</v>
      </c>
      <c r="D244" s="115" t="s">
        <v>907</v>
      </c>
      <c r="E244" s="115" t="s">
        <v>887</v>
      </c>
      <c r="F244" s="132">
        <v>0.15076013513559172</v>
      </c>
    </row>
    <row r="245" spans="1:6">
      <c r="A245" t="s">
        <v>547</v>
      </c>
      <c r="B245" s="115" t="s">
        <v>546</v>
      </c>
      <c r="C245" s="115" t="s">
        <v>502</v>
      </c>
      <c r="D245" s="115" t="s">
        <v>907</v>
      </c>
      <c r="E245" s="115" t="s">
        <v>887</v>
      </c>
      <c r="F245" s="132">
        <v>0.10094420600844502</v>
      </c>
    </row>
    <row r="246" spans="1:6">
      <c r="A246" t="s">
        <v>540</v>
      </c>
      <c r="B246" s="115" t="s">
        <v>714</v>
      </c>
      <c r="C246" s="115" t="s">
        <v>502</v>
      </c>
      <c r="D246" s="115" t="s">
        <v>907</v>
      </c>
      <c r="E246" s="115" t="s">
        <v>887</v>
      </c>
      <c r="F246" s="132">
        <v>0.13404255319148933</v>
      </c>
    </row>
    <row r="247" spans="1:6">
      <c r="A247" t="s">
        <v>23</v>
      </c>
      <c r="B247" s="115" t="s">
        <v>412</v>
      </c>
      <c r="C247" s="115" t="s">
        <v>502</v>
      </c>
      <c r="D247" s="115" t="s">
        <v>907</v>
      </c>
      <c r="E247" s="115" t="s">
        <v>887</v>
      </c>
      <c r="F247" s="132">
        <v>0.15423728813559326</v>
      </c>
    </row>
    <row r="248" spans="1:6">
      <c r="A248" t="s">
        <v>22</v>
      </c>
      <c r="B248" s="115" t="s">
        <v>413</v>
      </c>
      <c r="C248" s="115" t="s">
        <v>502</v>
      </c>
      <c r="D248" s="115" t="s">
        <v>907</v>
      </c>
      <c r="E248" s="115" t="s">
        <v>887</v>
      </c>
      <c r="F248" s="132">
        <v>0.10636363636363637</v>
      </c>
    </row>
    <row r="249" spans="1:6">
      <c r="A249" t="s">
        <v>17</v>
      </c>
      <c r="B249" s="115" t="s">
        <v>414</v>
      </c>
      <c r="C249" s="115" t="s">
        <v>502</v>
      </c>
      <c r="D249" s="115" t="s">
        <v>907</v>
      </c>
      <c r="E249" s="115" t="s">
        <v>887</v>
      </c>
      <c r="F249" s="132">
        <v>9.9334650172173605E-2</v>
      </c>
    </row>
    <row r="250" spans="1:6">
      <c r="A250" t="s">
        <v>21</v>
      </c>
      <c r="B250" s="115" t="s">
        <v>415</v>
      </c>
      <c r="C250" s="115" t="s">
        <v>502</v>
      </c>
      <c r="D250" s="115" t="s">
        <v>907</v>
      </c>
      <c r="E250" s="115" t="s">
        <v>887</v>
      </c>
      <c r="F250" s="132">
        <v>0.13216783216783218</v>
      </c>
    </row>
    <row r="251" spans="1:6">
      <c r="A251" t="s">
        <v>20</v>
      </c>
      <c r="B251" s="115" t="s">
        <v>416</v>
      </c>
      <c r="C251" s="115" t="s">
        <v>502</v>
      </c>
      <c r="D251" s="115" t="s">
        <v>907</v>
      </c>
      <c r="E251" s="115" t="s">
        <v>887</v>
      </c>
      <c r="F251" s="132">
        <v>0.10862068965517239</v>
      </c>
    </row>
    <row r="252" spans="1:6">
      <c r="A252" t="s">
        <v>16</v>
      </c>
      <c r="B252" s="115" t="s">
        <v>417</v>
      </c>
      <c r="C252" s="115" t="s">
        <v>502</v>
      </c>
      <c r="D252" s="115" t="s">
        <v>907</v>
      </c>
      <c r="E252" s="115" t="s">
        <v>887</v>
      </c>
      <c r="F252" s="132">
        <v>0.16263586956567347</v>
      </c>
    </row>
    <row r="253" spans="1:6">
      <c r="A253" t="s">
        <v>3</v>
      </c>
      <c r="B253" s="115" t="s">
        <v>418</v>
      </c>
      <c r="C253" s="115" t="s">
        <v>502</v>
      </c>
      <c r="D253" s="115" t="s">
        <v>907</v>
      </c>
      <c r="E253" s="115" t="s">
        <v>887</v>
      </c>
      <c r="F253" s="132">
        <v>0.1231103270457321</v>
      </c>
    </row>
    <row r="254" spans="1:6">
      <c r="A254" t="s">
        <v>19</v>
      </c>
      <c r="B254" s="115" t="s">
        <v>419</v>
      </c>
      <c r="C254" s="115" t="s">
        <v>502</v>
      </c>
      <c r="D254" s="115" t="s">
        <v>907</v>
      </c>
      <c r="E254" s="115" t="s">
        <v>887</v>
      </c>
      <c r="F254" s="132">
        <v>0.11316666666666668</v>
      </c>
    </row>
    <row r="255" spans="1:6">
      <c r="A255" t="s">
        <v>18</v>
      </c>
      <c r="B255" s="115" t="s">
        <v>420</v>
      </c>
      <c r="C255" s="115" t="s">
        <v>502</v>
      </c>
      <c r="D255" s="115" t="s">
        <v>907</v>
      </c>
      <c r="E255" s="115" t="s">
        <v>887</v>
      </c>
      <c r="F255" s="132">
        <v>0.11869966320132007</v>
      </c>
    </row>
    <row r="256" spans="1:6">
      <c r="A256" t="s">
        <v>24</v>
      </c>
      <c r="B256" s="115" t="s">
        <v>431</v>
      </c>
      <c r="C256" s="115" t="s">
        <v>502</v>
      </c>
      <c r="D256" s="115" t="s">
        <v>907</v>
      </c>
      <c r="E256" s="115" t="s">
        <v>887</v>
      </c>
      <c r="F256" s="132">
        <v>0.11052631578947365</v>
      </c>
    </row>
    <row r="257" spans="1:6">
      <c r="A257" t="s">
        <v>15</v>
      </c>
      <c r="B257" s="115" t="s">
        <v>432</v>
      </c>
      <c r="C257" s="115" t="s">
        <v>502</v>
      </c>
      <c r="D257" s="115" t="s">
        <v>907</v>
      </c>
      <c r="E257" s="115" t="s">
        <v>887</v>
      </c>
      <c r="F257" s="132">
        <v>0.14402654867257894</v>
      </c>
    </row>
    <row r="258" spans="1:6">
      <c r="A258" t="s">
        <v>14</v>
      </c>
      <c r="B258" s="115" t="s">
        <v>433</v>
      </c>
      <c r="C258" s="115" t="s">
        <v>502</v>
      </c>
      <c r="D258" s="115" t="s">
        <v>907</v>
      </c>
      <c r="E258" s="115" t="s">
        <v>887</v>
      </c>
      <c r="F258" s="132">
        <v>0.13582978723404251</v>
      </c>
    </row>
    <row r="259" spans="1:6">
      <c r="A259" t="s">
        <v>914</v>
      </c>
      <c r="B259" s="115" t="s">
        <v>895</v>
      </c>
      <c r="C259" s="115" t="s">
        <v>502</v>
      </c>
      <c r="D259" s="115" t="s">
        <v>907</v>
      </c>
      <c r="E259" s="115" t="s">
        <v>887</v>
      </c>
      <c r="F259" s="132">
        <v>0</v>
      </c>
    </row>
    <row r="260" spans="1:6">
      <c r="A260" t="s">
        <v>13</v>
      </c>
      <c r="B260" s="115" t="s">
        <v>435</v>
      </c>
      <c r="C260" s="115" t="s">
        <v>502</v>
      </c>
      <c r="D260" s="115" t="s">
        <v>907</v>
      </c>
      <c r="E260" s="115" t="s">
        <v>887</v>
      </c>
      <c r="F260" s="132">
        <v>0.11830985915575086</v>
      </c>
    </row>
    <row r="261" spans="1:6">
      <c r="A261" t="s">
        <v>538</v>
      </c>
      <c r="B261" s="115" t="s">
        <v>716</v>
      </c>
      <c r="C261" s="115" t="s">
        <v>502</v>
      </c>
      <c r="D261" s="115" t="s">
        <v>907</v>
      </c>
      <c r="E261" s="115" t="s">
        <v>887</v>
      </c>
      <c r="F261" s="132">
        <v>0.13430232558139535</v>
      </c>
    </row>
    <row r="262" spans="1:6">
      <c r="A262" t="s">
        <v>11</v>
      </c>
      <c r="B262" s="115" t="s">
        <v>436</v>
      </c>
      <c r="C262" s="115" t="s">
        <v>502</v>
      </c>
      <c r="D262" s="115" t="s">
        <v>907</v>
      </c>
      <c r="E262" s="115" t="s">
        <v>887</v>
      </c>
      <c r="F262" s="132">
        <v>0.11022099447513811</v>
      </c>
    </row>
    <row r="263" spans="1:6">
      <c r="A263" t="s">
        <v>534</v>
      </c>
      <c r="B263" s="115" t="s">
        <v>533</v>
      </c>
      <c r="C263" s="115" t="s">
        <v>502</v>
      </c>
      <c r="D263" s="115" t="s">
        <v>907</v>
      </c>
      <c r="E263" s="115" t="s">
        <v>887</v>
      </c>
      <c r="F263" s="132">
        <v>0.10327868852459014</v>
      </c>
    </row>
    <row r="264" spans="1:6">
      <c r="A264" t="s">
        <v>12</v>
      </c>
      <c r="B264" s="115" t="s">
        <v>437</v>
      </c>
      <c r="C264" s="115" t="s">
        <v>502</v>
      </c>
      <c r="D264" s="115" t="s">
        <v>907</v>
      </c>
      <c r="E264" s="115" t="s">
        <v>887</v>
      </c>
      <c r="F264" s="132">
        <v>9.6829971181556229E-2</v>
      </c>
    </row>
    <row r="265" spans="1:6">
      <c r="A265" t="s">
        <v>543</v>
      </c>
      <c r="B265" s="115" t="s">
        <v>542</v>
      </c>
      <c r="C265" s="115" t="s">
        <v>502</v>
      </c>
      <c r="D265" s="115" t="s">
        <v>907</v>
      </c>
      <c r="E265" s="115" t="s">
        <v>887</v>
      </c>
      <c r="F265" s="132">
        <v>8.7499999999999994E-2</v>
      </c>
    </row>
    <row r="266" spans="1:6">
      <c r="A266" t="s">
        <v>713</v>
      </c>
      <c r="B266" s="115" t="s">
        <v>65</v>
      </c>
      <c r="C266" s="115" t="s">
        <v>502</v>
      </c>
      <c r="D266" s="115" t="s">
        <v>907</v>
      </c>
      <c r="E266" s="115" t="s">
        <v>887</v>
      </c>
      <c r="F266" s="132">
        <v>0.16</v>
      </c>
    </row>
    <row r="267" spans="1:6">
      <c r="A267" t="s">
        <v>10</v>
      </c>
      <c r="B267" s="115" t="s">
        <v>438</v>
      </c>
      <c r="C267" s="115" t="s">
        <v>502</v>
      </c>
      <c r="D267" s="115" t="s">
        <v>907</v>
      </c>
      <c r="E267" s="115" t="s">
        <v>887</v>
      </c>
      <c r="F267" s="132">
        <v>0.11239436619718308</v>
      </c>
    </row>
    <row r="268" spans="1:6">
      <c r="A268" t="s">
        <v>9</v>
      </c>
      <c r="B268" s="115" t="s">
        <v>439</v>
      </c>
      <c r="C268" s="115" t="s">
        <v>502</v>
      </c>
      <c r="D268" s="115" t="s">
        <v>907</v>
      </c>
      <c r="E268" s="115" t="s">
        <v>887</v>
      </c>
      <c r="F268" s="132">
        <v>0.11118152085015988</v>
      </c>
    </row>
    <row r="269" spans="1:6">
      <c r="A269" t="s">
        <v>545</v>
      </c>
      <c r="B269" s="115" t="s">
        <v>544</v>
      </c>
      <c r="C269" s="115" t="s">
        <v>502</v>
      </c>
      <c r="D269" s="115" t="s">
        <v>907</v>
      </c>
      <c r="E269" s="115" t="s">
        <v>887</v>
      </c>
      <c r="F269" s="132">
        <v>9.5303867402953199E-2</v>
      </c>
    </row>
    <row r="270" spans="1:6">
      <c r="A270" t="s">
        <v>8</v>
      </c>
      <c r="B270" s="115" t="s">
        <v>440</v>
      </c>
      <c r="C270" s="115" t="s">
        <v>502</v>
      </c>
      <c r="D270" s="115" t="s">
        <v>907</v>
      </c>
      <c r="E270" s="115" t="s">
        <v>887</v>
      </c>
      <c r="F270" s="132">
        <v>0.10966802562609197</v>
      </c>
    </row>
    <row r="271" spans="1:6">
      <c r="A271" t="s">
        <v>7</v>
      </c>
      <c r="B271" s="115" t="s">
        <v>441</v>
      </c>
      <c r="C271" s="115" t="s">
        <v>502</v>
      </c>
      <c r="D271" s="115" t="s">
        <v>907</v>
      </c>
      <c r="E271" s="115" t="s">
        <v>887</v>
      </c>
      <c r="F271" s="132">
        <v>0.16824034334763946</v>
      </c>
    </row>
    <row r="272" spans="1:6">
      <c r="A272" t="s">
        <v>6</v>
      </c>
      <c r="B272" s="115" t="s">
        <v>442</v>
      </c>
      <c r="C272" s="115" t="s">
        <v>502</v>
      </c>
      <c r="D272" s="115" t="s">
        <v>907</v>
      </c>
      <c r="E272" s="115" t="s">
        <v>887</v>
      </c>
      <c r="F272" s="132">
        <v>0.13789156626506022</v>
      </c>
    </row>
    <row r="273" spans="1:6">
      <c r="A273" t="s">
        <v>2</v>
      </c>
      <c r="B273" s="115" t="s">
        <v>443</v>
      </c>
      <c r="C273" s="115" t="s">
        <v>502</v>
      </c>
      <c r="D273" s="115" t="s">
        <v>907</v>
      </c>
      <c r="E273" s="115" t="s">
        <v>887</v>
      </c>
      <c r="F273" s="132">
        <v>0.1133285041651575</v>
      </c>
    </row>
    <row r="274" spans="1:6">
      <c r="A274" t="s">
        <v>4</v>
      </c>
      <c r="B274" s="115" t="s">
        <v>444</v>
      </c>
      <c r="C274" s="115" t="s">
        <v>502</v>
      </c>
      <c r="D274" s="115" t="s">
        <v>907</v>
      </c>
      <c r="E274" s="115" t="s">
        <v>887</v>
      </c>
      <c r="F274" s="132">
        <v>9.6652719665271933E-2</v>
      </c>
    </row>
    <row r="275" spans="1:6">
      <c r="A275" t="s">
        <v>5</v>
      </c>
      <c r="B275" s="115" t="s">
        <v>447</v>
      </c>
      <c r="C275" s="115" t="s">
        <v>502</v>
      </c>
      <c r="D275" s="115" t="s">
        <v>907</v>
      </c>
      <c r="E275" s="115" t="s">
        <v>887</v>
      </c>
      <c r="F275" s="132">
        <v>0.14248434237995825</v>
      </c>
    </row>
    <row r="276" spans="1:6">
      <c r="A276" t="s">
        <v>1</v>
      </c>
      <c r="B276" s="115" t="s">
        <v>448</v>
      </c>
      <c r="C276" s="115" t="s">
        <v>502</v>
      </c>
      <c r="D276" s="115" t="s">
        <v>907</v>
      </c>
      <c r="E276" s="115" t="s">
        <v>887</v>
      </c>
      <c r="F276" s="132">
        <v>0.12426182853087953</v>
      </c>
    </row>
    <row r="277" spans="1:6">
      <c r="A277" t="s">
        <v>537</v>
      </c>
      <c r="B277" s="115" t="s">
        <v>334</v>
      </c>
      <c r="C277" s="115" t="s">
        <v>901</v>
      </c>
      <c r="D277" s="115" t="s">
        <v>907</v>
      </c>
      <c r="E277" s="115" t="s">
        <v>887</v>
      </c>
      <c r="F277" s="132">
        <v>7.2413793103448254E-2</v>
      </c>
    </row>
    <row r="278" spans="1:6">
      <c r="A278" t="s">
        <v>27</v>
      </c>
      <c r="B278" s="115" t="s">
        <v>409</v>
      </c>
      <c r="C278" s="115" t="s">
        <v>901</v>
      </c>
      <c r="D278" s="115" t="s">
        <v>907</v>
      </c>
      <c r="E278" s="115" t="s">
        <v>887</v>
      </c>
      <c r="F278" s="132">
        <v>0.12801556420265678</v>
      </c>
    </row>
    <row r="279" spans="1:6">
      <c r="A279" t="s">
        <v>715</v>
      </c>
      <c r="B279" s="115" t="s">
        <v>335</v>
      </c>
      <c r="C279" s="115" t="s">
        <v>901</v>
      </c>
      <c r="D279" s="115" t="s">
        <v>907</v>
      </c>
      <c r="E279" s="115" t="s">
        <v>887</v>
      </c>
      <c r="F279" s="132">
        <v>9.6551724137931061E-2</v>
      </c>
    </row>
    <row r="280" spans="1:6">
      <c r="A280" t="s">
        <v>26</v>
      </c>
      <c r="B280" s="115" t="s">
        <v>410</v>
      </c>
      <c r="C280" s="115" t="s">
        <v>901</v>
      </c>
      <c r="D280" s="115" t="s">
        <v>907</v>
      </c>
      <c r="E280" s="115" t="s">
        <v>887</v>
      </c>
      <c r="F280" s="132">
        <v>0.11872340425468443</v>
      </c>
    </row>
    <row r="281" spans="1:6">
      <c r="A281" t="s">
        <v>25</v>
      </c>
      <c r="B281" s="115" t="s">
        <v>411</v>
      </c>
      <c r="C281" s="115" t="s">
        <v>901</v>
      </c>
      <c r="D281" s="115" t="s">
        <v>907</v>
      </c>
      <c r="E281" s="115" t="s">
        <v>887</v>
      </c>
      <c r="F281" s="132">
        <v>0.11173986486387619</v>
      </c>
    </row>
    <row r="282" spans="1:6">
      <c r="A282" t="s">
        <v>547</v>
      </c>
      <c r="B282" s="115" t="s">
        <v>546</v>
      </c>
      <c r="C282" s="115" t="s">
        <v>901</v>
      </c>
      <c r="D282" s="115" t="s">
        <v>907</v>
      </c>
      <c r="E282" s="115" t="s">
        <v>887</v>
      </c>
      <c r="F282" s="132">
        <v>0.10454935622159031</v>
      </c>
    </row>
    <row r="283" spans="1:6">
      <c r="A283" t="s">
        <v>540</v>
      </c>
      <c r="B283" s="115" t="s">
        <v>714</v>
      </c>
      <c r="C283" s="115" t="s">
        <v>901</v>
      </c>
      <c r="D283" s="115" t="s">
        <v>907</v>
      </c>
      <c r="E283" s="115" t="s">
        <v>887</v>
      </c>
      <c r="F283" s="132">
        <v>8.9361702127659551E-2</v>
      </c>
    </row>
    <row r="284" spans="1:6">
      <c r="A284" t="s">
        <v>23</v>
      </c>
      <c r="B284" s="115" t="s">
        <v>412</v>
      </c>
      <c r="C284" s="115" t="s">
        <v>901</v>
      </c>
      <c r="D284" s="115" t="s">
        <v>907</v>
      </c>
      <c r="E284" s="115" t="s">
        <v>887</v>
      </c>
      <c r="F284" s="132">
        <v>9.4915254237288152E-2</v>
      </c>
    </row>
    <row r="285" spans="1:6">
      <c r="A285" t="s">
        <v>22</v>
      </c>
      <c r="B285" s="115" t="s">
        <v>413</v>
      </c>
      <c r="C285" s="115" t="s">
        <v>901</v>
      </c>
      <c r="D285" s="115" t="s">
        <v>907</v>
      </c>
      <c r="E285" s="115" t="s">
        <v>887</v>
      </c>
      <c r="F285" s="132">
        <v>0.11909090909090908</v>
      </c>
    </row>
    <row r="286" spans="1:6">
      <c r="A286" t="s">
        <v>17</v>
      </c>
      <c r="B286" s="115" t="s">
        <v>414</v>
      </c>
      <c r="C286" s="115" t="s">
        <v>901</v>
      </c>
      <c r="D286" s="115" t="s">
        <v>907</v>
      </c>
      <c r="E286" s="115" t="s">
        <v>887</v>
      </c>
      <c r="F286" s="132">
        <v>0.11177877118267704</v>
      </c>
    </row>
    <row r="287" spans="1:6">
      <c r="A287" t="s">
        <v>21</v>
      </c>
      <c r="B287" s="115" t="s">
        <v>415</v>
      </c>
      <c r="C287" s="115" t="s">
        <v>901</v>
      </c>
      <c r="D287" s="115" t="s">
        <v>907</v>
      </c>
      <c r="E287" s="115" t="s">
        <v>887</v>
      </c>
      <c r="F287" s="132">
        <v>0.12525709584533115</v>
      </c>
    </row>
    <row r="288" spans="1:6">
      <c r="A288" t="s">
        <v>20</v>
      </c>
      <c r="B288" s="115" t="s">
        <v>416</v>
      </c>
      <c r="C288" s="115" t="s">
        <v>901</v>
      </c>
      <c r="D288" s="115" t="s">
        <v>907</v>
      </c>
      <c r="E288" s="115" t="s">
        <v>887</v>
      </c>
      <c r="F288" s="132">
        <v>0.10862068965517239</v>
      </c>
    </row>
    <row r="289" spans="1:6">
      <c r="A289" t="s">
        <v>16</v>
      </c>
      <c r="B289" s="115" t="s">
        <v>417</v>
      </c>
      <c r="C289" s="115" t="s">
        <v>901</v>
      </c>
      <c r="D289" s="115" t="s">
        <v>907</v>
      </c>
      <c r="E289" s="115" t="s">
        <v>887</v>
      </c>
      <c r="F289" s="132">
        <v>0.13624320652082381</v>
      </c>
    </row>
    <row r="290" spans="1:6">
      <c r="A290" t="s">
        <v>3</v>
      </c>
      <c r="B290" s="115" t="s">
        <v>418</v>
      </c>
      <c r="C290" s="115" t="s">
        <v>901</v>
      </c>
      <c r="D290" s="115" t="s">
        <v>907</v>
      </c>
      <c r="E290" s="115" t="s">
        <v>887</v>
      </c>
      <c r="F290" s="132">
        <v>0.11513095399647169</v>
      </c>
    </row>
    <row r="291" spans="1:6">
      <c r="A291" t="s">
        <v>19</v>
      </c>
      <c r="B291" s="115" t="s">
        <v>419</v>
      </c>
      <c r="C291" s="115" t="s">
        <v>901</v>
      </c>
      <c r="D291" s="115" t="s">
        <v>907</v>
      </c>
      <c r="E291" s="115" t="s">
        <v>887</v>
      </c>
      <c r="F291" s="132">
        <v>0.11316666666666668</v>
      </c>
    </row>
    <row r="292" spans="1:6">
      <c r="A292" t="s">
        <v>18</v>
      </c>
      <c r="B292" s="115" t="s">
        <v>420</v>
      </c>
      <c r="C292" s="115" t="s">
        <v>901</v>
      </c>
      <c r="D292" s="115" t="s">
        <v>907</v>
      </c>
      <c r="E292" s="115" t="s">
        <v>887</v>
      </c>
      <c r="F292" s="132">
        <v>0.11900717528178269</v>
      </c>
    </row>
    <row r="293" spans="1:6">
      <c r="A293" t="s">
        <v>24</v>
      </c>
      <c r="B293" s="115" t="s">
        <v>431</v>
      </c>
      <c r="C293" s="115" t="s">
        <v>901</v>
      </c>
      <c r="D293" s="115" t="s">
        <v>907</v>
      </c>
      <c r="E293" s="115" t="s">
        <v>887</v>
      </c>
      <c r="F293" s="132">
        <v>0.12013729977116705</v>
      </c>
    </row>
    <row r="294" spans="1:6">
      <c r="A294" t="s">
        <v>15</v>
      </c>
      <c r="B294" s="115" t="s">
        <v>432</v>
      </c>
      <c r="C294" s="115" t="s">
        <v>901</v>
      </c>
      <c r="D294" s="115" t="s">
        <v>907</v>
      </c>
      <c r="E294" s="115" t="s">
        <v>887</v>
      </c>
      <c r="F294" s="132">
        <v>0.12660398230137468</v>
      </c>
    </row>
    <row r="295" spans="1:6">
      <c r="A295" t="s">
        <v>14</v>
      </c>
      <c r="B295" s="115" t="s">
        <v>433</v>
      </c>
      <c r="C295" s="115" t="s">
        <v>901</v>
      </c>
      <c r="D295" s="115" t="s">
        <v>907</v>
      </c>
      <c r="E295" s="115" t="s">
        <v>887</v>
      </c>
      <c r="F295" s="132">
        <v>0.13225531914893615</v>
      </c>
    </row>
    <row r="296" spans="1:6">
      <c r="A296" t="s">
        <v>914</v>
      </c>
      <c r="B296" s="115" t="s">
        <v>895</v>
      </c>
      <c r="C296" s="115" t="s">
        <v>901</v>
      </c>
      <c r="D296" s="115" t="s">
        <v>907</v>
      </c>
      <c r="E296" s="115" t="s">
        <v>887</v>
      </c>
      <c r="F296" s="132">
        <v>0</v>
      </c>
    </row>
    <row r="297" spans="1:6">
      <c r="A297" t="s">
        <v>13</v>
      </c>
      <c r="B297" s="115" t="s">
        <v>435</v>
      </c>
      <c r="C297" s="115" t="s">
        <v>901</v>
      </c>
      <c r="D297" s="115" t="s">
        <v>907</v>
      </c>
      <c r="E297" s="115" t="s">
        <v>887</v>
      </c>
      <c r="F297" s="132">
        <v>0.11770623742561014</v>
      </c>
    </row>
    <row r="298" spans="1:6">
      <c r="A298" t="s">
        <v>538</v>
      </c>
      <c r="B298" s="115" t="s">
        <v>716</v>
      </c>
      <c r="C298" s="115" t="s">
        <v>901</v>
      </c>
      <c r="D298" s="115" t="s">
        <v>907</v>
      </c>
      <c r="E298" s="115" t="s">
        <v>887</v>
      </c>
      <c r="F298" s="132">
        <v>8.5465116279069761E-2</v>
      </c>
    </row>
    <row r="299" spans="1:6">
      <c r="A299" t="s">
        <v>11</v>
      </c>
      <c r="B299" s="115" t="s">
        <v>436</v>
      </c>
      <c r="C299" s="115" t="s">
        <v>901</v>
      </c>
      <c r="D299" s="115" t="s">
        <v>907</v>
      </c>
      <c r="E299" s="115" t="s">
        <v>887</v>
      </c>
      <c r="F299" s="132">
        <v>0.11022099447513811</v>
      </c>
    </row>
    <row r="300" spans="1:6">
      <c r="A300" t="s">
        <v>534</v>
      </c>
      <c r="B300" s="115" t="s">
        <v>533</v>
      </c>
      <c r="C300" s="115" t="s">
        <v>901</v>
      </c>
      <c r="D300" s="115" t="s">
        <v>907</v>
      </c>
      <c r="E300" s="115" t="s">
        <v>887</v>
      </c>
      <c r="F300" s="132">
        <v>0.10327868852459016</v>
      </c>
    </row>
    <row r="301" spans="1:6">
      <c r="A301" t="s">
        <v>12</v>
      </c>
      <c r="B301" s="115" t="s">
        <v>437</v>
      </c>
      <c r="C301" s="115" t="s">
        <v>901</v>
      </c>
      <c r="D301" s="115" t="s">
        <v>907</v>
      </c>
      <c r="E301" s="115" t="s">
        <v>887</v>
      </c>
      <c r="F301" s="132">
        <v>0.10893371757925073</v>
      </c>
    </row>
    <row r="302" spans="1:6">
      <c r="A302" t="s">
        <v>543</v>
      </c>
      <c r="B302" s="115" t="s">
        <v>542</v>
      </c>
      <c r="C302" s="115" t="s">
        <v>901</v>
      </c>
      <c r="D302" s="115" t="s">
        <v>907</v>
      </c>
      <c r="E302" s="115" t="s">
        <v>887</v>
      </c>
      <c r="F302" s="132">
        <v>0.11249999999999999</v>
      </c>
    </row>
    <row r="303" spans="1:6">
      <c r="A303" t="s">
        <v>713</v>
      </c>
      <c r="B303" s="115" t="s">
        <v>65</v>
      </c>
      <c r="C303" s="115" t="s">
        <v>901</v>
      </c>
      <c r="D303" s="115" t="s">
        <v>907</v>
      </c>
      <c r="E303" s="115" t="s">
        <v>887</v>
      </c>
      <c r="F303" s="132">
        <v>0.13000000000000003</v>
      </c>
    </row>
    <row r="304" spans="1:6">
      <c r="A304" t="s">
        <v>10</v>
      </c>
      <c r="B304" s="115" t="s">
        <v>438</v>
      </c>
      <c r="C304" s="115" t="s">
        <v>901</v>
      </c>
      <c r="D304" s="115" t="s">
        <v>907</v>
      </c>
      <c r="E304" s="115" t="s">
        <v>887</v>
      </c>
      <c r="F304" s="132">
        <v>7.6901408450704228E-2</v>
      </c>
    </row>
    <row r="305" spans="1:6">
      <c r="A305" t="s">
        <v>9</v>
      </c>
      <c r="B305" s="115" t="s">
        <v>439</v>
      </c>
      <c r="C305" s="115" t="s">
        <v>901</v>
      </c>
      <c r="D305" s="115" t="s">
        <v>907</v>
      </c>
      <c r="E305" s="115" t="s">
        <v>887</v>
      </c>
      <c r="F305" s="132">
        <v>0.11676206050656854</v>
      </c>
    </row>
    <row r="306" spans="1:6">
      <c r="A306" t="s">
        <v>545</v>
      </c>
      <c r="B306" s="115" t="s">
        <v>544</v>
      </c>
      <c r="C306" s="115" t="s">
        <v>901</v>
      </c>
      <c r="D306" s="115" t="s">
        <v>907</v>
      </c>
      <c r="E306" s="115" t="s">
        <v>887</v>
      </c>
      <c r="F306" s="132">
        <v>0.10773480662972804</v>
      </c>
    </row>
    <row r="307" spans="1:6">
      <c r="A307" t="s">
        <v>8</v>
      </c>
      <c r="B307" s="115" t="s">
        <v>440</v>
      </c>
      <c r="C307" s="115" t="s">
        <v>901</v>
      </c>
      <c r="D307" s="115" t="s">
        <v>907</v>
      </c>
      <c r="E307" s="115" t="s">
        <v>887</v>
      </c>
      <c r="F307" s="132">
        <v>0.12312172393709953</v>
      </c>
    </row>
    <row r="308" spans="1:6">
      <c r="A308" t="s">
        <v>7</v>
      </c>
      <c r="B308" s="115" t="s">
        <v>441</v>
      </c>
      <c r="C308" s="115" t="s">
        <v>901</v>
      </c>
      <c r="D308" s="115" t="s">
        <v>907</v>
      </c>
      <c r="E308" s="115" t="s">
        <v>887</v>
      </c>
      <c r="F308" s="132">
        <v>0.14592274678111586</v>
      </c>
    </row>
    <row r="309" spans="1:6">
      <c r="A309" t="s">
        <v>6</v>
      </c>
      <c r="B309" s="115" t="s">
        <v>442</v>
      </c>
      <c r="C309" s="115" t="s">
        <v>901</v>
      </c>
      <c r="D309" s="115" t="s">
        <v>907</v>
      </c>
      <c r="E309" s="115" t="s">
        <v>887</v>
      </c>
      <c r="F309" s="132">
        <v>0.11259036144578312</v>
      </c>
    </row>
    <row r="310" spans="1:6">
      <c r="A310" t="s">
        <v>2</v>
      </c>
      <c r="B310" s="115" t="s">
        <v>443</v>
      </c>
      <c r="C310" s="115" t="s">
        <v>901</v>
      </c>
      <c r="D310" s="115" t="s">
        <v>907</v>
      </c>
      <c r="E310" s="115" t="s">
        <v>887</v>
      </c>
      <c r="F310" s="132">
        <v>0.11484969214052874</v>
      </c>
    </row>
    <row r="311" spans="1:6">
      <c r="A311" t="s">
        <v>4</v>
      </c>
      <c r="B311" s="115" t="s">
        <v>444</v>
      </c>
      <c r="C311" s="115" t="s">
        <v>901</v>
      </c>
      <c r="D311" s="115" t="s">
        <v>907</v>
      </c>
      <c r="E311" s="115" t="s">
        <v>887</v>
      </c>
      <c r="F311" s="132">
        <v>0.12301255230125523</v>
      </c>
    </row>
    <row r="312" spans="1:6">
      <c r="A312" t="s">
        <v>5</v>
      </c>
      <c r="B312" s="115" t="s">
        <v>447</v>
      </c>
      <c r="C312" s="115" t="s">
        <v>901</v>
      </c>
      <c r="D312" s="115" t="s">
        <v>907</v>
      </c>
      <c r="E312" s="115" t="s">
        <v>887</v>
      </c>
      <c r="F312" s="132">
        <v>0.12056367432150315</v>
      </c>
    </row>
    <row r="313" spans="1:6">
      <c r="A313" t="s">
        <v>1</v>
      </c>
      <c r="B313" s="115" t="s">
        <v>448</v>
      </c>
      <c r="C313" s="115" t="s">
        <v>901</v>
      </c>
      <c r="D313" s="115" t="s">
        <v>907</v>
      </c>
      <c r="E313" s="115" t="s">
        <v>887</v>
      </c>
      <c r="F313" s="132">
        <v>0.11691568836767345</v>
      </c>
    </row>
    <row r="314" spans="1:6">
      <c r="A314" t="s">
        <v>537</v>
      </c>
      <c r="B314" s="115" t="s">
        <v>334</v>
      </c>
      <c r="C314" s="115" t="s">
        <v>902</v>
      </c>
      <c r="D314" s="115" t="s">
        <v>907</v>
      </c>
      <c r="E314" s="115" t="s">
        <v>887</v>
      </c>
      <c r="F314" s="132">
        <v>0.11586206896551726</v>
      </c>
    </row>
    <row r="315" spans="1:6">
      <c r="A315" t="s">
        <v>27</v>
      </c>
      <c r="B315" s="115" t="s">
        <v>409</v>
      </c>
      <c r="C315" s="115" t="s">
        <v>902</v>
      </c>
      <c r="D315" s="115" t="s">
        <v>907</v>
      </c>
      <c r="E315" s="115" t="s">
        <v>887</v>
      </c>
      <c r="F315" s="132">
        <v>9.9870298312918243E-2</v>
      </c>
    </row>
    <row r="316" spans="1:6">
      <c r="A316" t="s">
        <v>715</v>
      </c>
      <c r="B316" s="115" t="s">
        <v>335</v>
      </c>
      <c r="C316" s="115" t="s">
        <v>902</v>
      </c>
      <c r="D316" s="115" t="s">
        <v>907</v>
      </c>
      <c r="E316" s="115" t="s">
        <v>887</v>
      </c>
      <c r="F316" s="132">
        <v>7.2413793103448268E-2</v>
      </c>
    </row>
    <row r="317" spans="1:6">
      <c r="A317" t="s">
        <v>26</v>
      </c>
      <c r="B317" s="115" t="s">
        <v>410</v>
      </c>
      <c r="C317" s="115" t="s">
        <v>902</v>
      </c>
      <c r="D317" s="115" t="s">
        <v>907</v>
      </c>
      <c r="E317" s="115" t="s">
        <v>887</v>
      </c>
      <c r="F317" s="132">
        <v>9.8936170212705121E-2</v>
      </c>
    </row>
    <row r="318" spans="1:6">
      <c r="A318" t="s">
        <v>25</v>
      </c>
      <c r="B318" s="115" t="s">
        <v>411</v>
      </c>
      <c r="C318" s="115" t="s">
        <v>902</v>
      </c>
      <c r="D318" s="115" t="s">
        <v>907</v>
      </c>
      <c r="E318" s="115" t="s">
        <v>887</v>
      </c>
      <c r="F318" s="132">
        <v>0.10287162162204584</v>
      </c>
    </row>
    <row r="319" spans="1:6">
      <c r="A319" t="s">
        <v>547</v>
      </c>
      <c r="B319" s="115" t="s">
        <v>546</v>
      </c>
      <c r="C319" s="115" t="s">
        <v>902</v>
      </c>
      <c r="D319" s="115" t="s">
        <v>907</v>
      </c>
      <c r="E319" s="115" t="s">
        <v>887</v>
      </c>
      <c r="F319" s="132">
        <v>0.10094420600844506</v>
      </c>
    </row>
    <row r="320" spans="1:6">
      <c r="A320" t="s">
        <v>540</v>
      </c>
      <c r="B320" s="115" t="s">
        <v>714</v>
      </c>
      <c r="C320" s="115" t="s">
        <v>902</v>
      </c>
      <c r="D320" s="115" t="s">
        <v>907</v>
      </c>
      <c r="E320" s="115" t="s">
        <v>887</v>
      </c>
      <c r="F320" s="132">
        <v>0.10053191489361701</v>
      </c>
    </row>
    <row r="321" spans="1:6">
      <c r="A321" t="s">
        <v>23</v>
      </c>
      <c r="B321" s="115" t="s">
        <v>412</v>
      </c>
      <c r="C321" s="115" t="s">
        <v>902</v>
      </c>
      <c r="D321" s="115" t="s">
        <v>907</v>
      </c>
      <c r="E321" s="115" t="s">
        <v>887</v>
      </c>
      <c r="F321" s="132">
        <v>7.1186440677966104E-2</v>
      </c>
    </row>
    <row r="322" spans="1:6">
      <c r="A322" t="s">
        <v>22</v>
      </c>
      <c r="B322" s="115" t="s">
        <v>413</v>
      </c>
      <c r="C322" s="115" t="s">
        <v>902</v>
      </c>
      <c r="D322" s="115" t="s">
        <v>907</v>
      </c>
      <c r="E322" s="115" t="s">
        <v>887</v>
      </c>
      <c r="F322" s="132">
        <v>0.10636363636363637</v>
      </c>
    </row>
    <row r="323" spans="1:6">
      <c r="A323" t="s">
        <v>17</v>
      </c>
      <c r="B323" s="115" t="s">
        <v>414</v>
      </c>
      <c r="C323" s="115" t="s">
        <v>902</v>
      </c>
      <c r="D323" s="115" t="s">
        <v>907</v>
      </c>
      <c r="E323" s="115" t="s">
        <v>887</v>
      </c>
      <c r="F323" s="132">
        <v>0.10937727414482008</v>
      </c>
    </row>
    <row r="324" spans="1:6">
      <c r="A324" t="s">
        <v>21</v>
      </c>
      <c r="B324" s="115" t="s">
        <v>415</v>
      </c>
      <c r="C324" s="115" t="s">
        <v>902</v>
      </c>
      <c r="D324" s="115" t="s">
        <v>907</v>
      </c>
      <c r="E324" s="115" t="s">
        <v>887</v>
      </c>
      <c r="F324" s="132">
        <v>0.12525709584533115</v>
      </c>
    </row>
    <row r="325" spans="1:6">
      <c r="A325" t="s">
        <v>20</v>
      </c>
      <c r="B325" s="115" t="s">
        <v>416</v>
      </c>
      <c r="C325" s="115" t="s">
        <v>902</v>
      </c>
      <c r="D325" s="115" t="s">
        <v>907</v>
      </c>
      <c r="E325" s="115" t="s">
        <v>887</v>
      </c>
      <c r="F325" s="132">
        <v>0.11465517241379307</v>
      </c>
    </row>
    <row r="326" spans="1:6">
      <c r="A326" t="s">
        <v>16</v>
      </c>
      <c r="B326" s="115" t="s">
        <v>417</v>
      </c>
      <c r="C326" s="115" t="s">
        <v>902</v>
      </c>
      <c r="D326" s="115" t="s">
        <v>907</v>
      </c>
      <c r="E326" s="115" t="s">
        <v>887</v>
      </c>
      <c r="F326" s="132">
        <v>0.13053668478340183</v>
      </c>
    </row>
    <row r="327" spans="1:6">
      <c r="A327" t="s">
        <v>3</v>
      </c>
      <c r="B327" s="115" t="s">
        <v>418</v>
      </c>
      <c r="C327" s="115" t="s">
        <v>902</v>
      </c>
      <c r="D327" s="115" t="s">
        <v>907</v>
      </c>
      <c r="E327" s="115" t="s">
        <v>887</v>
      </c>
      <c r="F327" s="132">
        <v>7.8083864839191192E-2</v>
      </c>
    </row>
    <row r="328" spans="1:6">
      <c r="A328" t="s">
        <v>19</v>
      </c>
      <c r="B328" s="115" t="s">
        <v>419</v>
      </c>
      <c r="C328" s="115" t="s">
        <v>902</v>
      </c>
      <c r="D328" s="115" t="s">
        <v>907</v>
      </c>
      <c r="E328" s="115" t="s">
        <v>887</v>
      </c>
      <c r="F328" s="132">
        <v>0.11783333333333333</v>
      </c>
    </row>
    <row r="329" spans="1:6">
      <c r="A329" t="s">
        <v>18</v>
      </c>
      <c r="B329" s="115" t="s">
        <v>420</v>
      </c>
      <c r="C329" s="115" t="s">
        <v>902</v>
      </c>
      <c r="D329" s="115" t="s">
        <v>907</v>
      </c>
      <c r="E329" s="115" t="s">
        <v>887</v>
      </c>
      <c r="F329" s="132">
        <v>9.5943769218671787E-2</v>
      </c>
    </row>
    <row r="330" spans="1:6">
      <c r="A330" t="s">
        <v>24</v>
      </c>
      <c r="B330" s="115" t="s">
        <v>431</v>
      </c>
      <c r="C330" s="115" t="s">
        <v>902</v>
      </c>
      <c r="D330" s="115" t="s">
        <v>907</v>
      </c>
      <c r="E330" s="115" t="s">
        <v>887</v>
      </c>
      <c r="F330" s="132">
        <v>7.2082379862700205E-2</v>
      </c>
    </row>
    <row r="331" spans="1:6">
      <c r="A331" t="s">
        <v>15</v>
      </c>
      <c r="B331" s="115" t="s">
        <v>432</v>
      </c>
      <c r="C331" s="115" t="s">
        <v>902</v>
      </c>
      <c r="D331" s="115" t="s">
        <v>907</v>
      </c>
      <c r="E331" s="115" t="s">
        <v>887</v>
      </c>
      <c r="F331" s="132">
        <v>0.10801991150504402</v>
      </c>
    </row>
    <row r="332" spans="1:6">
      <c r="A332" t="s">
        <v>14</v>
      </c>
      <c r="B332" s="115" t="s">
        <v>433</v>
      </c>
      <c r="C332" s="115" t="s">
        <v>902</v>
      </c>
      <c r="D332" s="115" t="s">
        <v>907</v>
      </c>
      <c r="E332" s="115" t="s">
        <v>887</v>
      </c>
      <c r="F332" s="132">
        <v>0.13225531914893615</v>
      </c>
    </row>
    <row r="333" spans="1:6">
      <c r="A333" t="s">
        <v>914</v>
      </c>
      <c r="B333" s="115" t="s">
        <v>895</v>
      </c>
      <c r="C333" s="115" t="s">
        <v>902</v>
      </c>
      <c r="D333" s="115" t="s">
        <v>907</v>
      </c>
      <c r="E333" s="115" t="s">
        <v>887</v>
      </c>
      <c r="F333" s="132">
        <v>0</v>
      </c>
    </row>
    <row r="334" spans="1:6">
      <c r="A334" t="s">
        <v>13</v>
      </c>
      <c r="B334" s="115" t="s">
        <v>435</v>
      </c>
      <c r="C334" s="115" t="s">
        <v>902</v>
      </c>
      <c r="D334" s="115" t="s">
        <v>907</v>
      </c>
      <c r="E334" s="115" t="s">
        <v>887</v>
      </c>
      <c r="F334" s="132">
        <v>8.933601609758765E-2</v>
      </c>
    </row>
    <row r="335" spans="1:6">
      <c r="A335" t="s">
        <v>538</v>
      </c>
      <c r="B335" s="115" t="s">
        <v>716</v>
      </c>
      <c r="C335" s="115" t="s">
        <v>902</v>
      </c>
      <c r="D335" s="115" t="s">
        <v>907</v>
      </c>
      <c r="E335" s="115" t="s">
        <v>887</v>
      </c>
      <c r="F335" s="132">
        <v>9.7674418604651134E-2</v>
      </c>
    </row>
    <row r="336" spans="1:6">
      <c r="A336" t="s">
        <v>11</v>
      </c>
      <c r="B336" s="115" t="s">
        <v>436</v>
      </c>
      <c r="C336" s="115" t="s">
        <v>902</v>
      </c>
      <c r="D336" s="115" t="s">
        <v>907</v>
      </c>
      <c r="E336" s="115" t="s">
        <v>887</v>
      </c>
      <c r="F336" s="132">
        <v>0.11022099447513811</v>
      </c>
    </row>
    <row r="337" spans="1:6">
      <c r="A337" t="s">
        <v>534</v>
      </c>
      <c r="B337" s="115" t="s">
        <v>533</v>
      </c>
      <c r="C337" s="115" t="s">
        <v>902</v>
      </c>
      <c r="D337" s="115" t="s">
        <v>907</v>
      </c>
      <c r="E337" s="115" t="s">
        <v>887</v>
      </c>
      <c r="F337" s="132">
        <v>9.4672131147540972E-2</v>
      </c>
    </row>
    <row r="338" spans="1:6">
      <c r="A338" t="s">
        <v>12</v>
      </c>
      <c r="B338" s="115" t="s">
        <v>437</v>
      </c>
      <c r="C338" s="115" t="s">
        <v>902</v>
      </c>
      <c r="D338" s="115" t="s">
        <v>907</v>
      </c>
      <c r="E338" s="115" t="s">
        <v>887</v>
      </c>
      <c r="F338" s="132">
        <v>0.10893371757925073</v>
      </c>
    </row>
    <row r="339" spans="1:6">
      <c r="A339" t="s">
        <v>543</v>
      </c>
      <c r="B339" s="115" t="s">
        <v>542</v>
      </c>
      <c r="C339" s="115" t="s">
        <v>902</v>
      </c>
      <c r="D339" s="115" t="s">
        <v>907</v>
      </c>
      <c r="E339" s="115" t="s">
        <v>887</v>
      </c>
      <c r="F339" s="132">
        <v>6.2500000000000014E-2</v>
      </c>
    </row>
    <row r="340" spans="1:6">
      <c r="A340" t="s">
        <v>713</v>
      </c>
      <c r="B340" s="115" t="s">
        <v>65</v>
      </c>
      <c r="C340" s="115" t="s">
        <v>902</v>
      </c>
      <c r="D340" s="115" t="s">
        <v>907</v>
      </c>
      <c r="E340" s="115" t="s">
        <v>887</v>
      </c>
      <c r="F340" s="132">
        <v>0.11</v>
      </c>
    </row>
    <row r="341" spans="1:6">
      <c r="A341" t="s">
        <v>10</v>
      </c>
      <c r="B341" s="115" t="s">
        <v>438</v>
      </c>
      <c r="C341" s="115" t="s">
        <v>902</v>
      </c>
      <c r="D341" s="115" t="s">
        <v>907</v>
      </c>
      <c r="E341" s="115" t="s">
        <v>887</v>
      </c>
      <c r="F341" s="132">
        <v>8.2816901408450702E-2</v>
      </c>
    </row>
    <row r="342" spans="1:6">
      <c r="A342" t="s">
        <v>9</v>
      </c>
      <c r="B342" s="115" t="s">
        <v>439</v>
      </c>
      <c r="C342" s="115" t="s">
        <v>902</v>
      </c>
      <c r="D342" s="115" t="s">
        <v>907</v>
      </c>
      <c r="E342" s="115" t="s">
        <v>887</v>
      </c>
      <c r="F342" s="132">
        <v>0.1094644317252299</v>
      </c>
    </row>
    <row r="343" spans="1:6">
      <c r="A343" t="s">
        <v>545</v>
      </c>
      <c r="B343" s="115" t="s">
        <v>544</v>
      </c>
      <c r="C343" s="115" t="s">
        <v>902</v>
      </c>
      <c r="D343" s="115" t="s">
        <v>907</v>
      </c>
      <c r="E343" s="115" t="s">
        <v>887</v>
      </c>
      <c r="F343" s="132">
        <v>0.10027624309389517</v>
      </c>
    </row>
    <row r="344" spans="1:6">
      <c r="A344" t="s">
        <v>8</v>
      </c>
      <c r="B344" s="115" t="s">
        <v>440</v>
      </c>
      <c r="C344" s="115" t="s">
        <v>902</v>
      </c>
      <c r="D344" s="115" t="s">
        <v>907</v>
      </c>
      <c r="E344" s="115" t="s">
        <v>887</v>
      </c>
      <c r="F344" s="132">
        <v>0.11089108910891084</v>
      </c>
    </row>
    <row r="345" spans="1:6">
      <c r="A345" t="s">
        <v>7</v>
      </c>
      <c r="B345" s="115" t="s">
        <v>441</v>
      </c>
      <c r="C345" s="115" t="s">
        <v>902</v>
      </c>
      <c r="D345" s="115" t="s">
        <v>907</v>
      </c>
      <c r="E345" s="115" t="s">
        <v>887</v>
      </c>
      <c r="F345" s="132">
        <v>7.5536480686695273E-2</v>
      </c>
    </row>
    <row r="346" spans="1:6">
      <c r="A346" t="s">
        <v>6</v>
      </c>
      <c r="B346" s="115" t="s">
        <v>442</v>
      </c>
      <c r="C346" s="115" t="s">
        <v>902</v>
      </c>
      <c r="D346" s="115" t="s">
        <v>907</v>
      </c>
      <c r="E346" s="115" t="s">
        <v>887</v>
      </c>
      <c r="F346" s="132">
        <v>0.1100602409638554</v>
      </c>
    </row>
    <row r="347" spans="1:6">
      <c r="A347" t="s">
        <v>2</v>
      </c>
      <c r="B347" s="115" t="s">
        <v>443</v>
      </c>
      <c r="C347" s="115" t="s">
        <v>902</v>
      </c>
      <c r="D347" s="115" t="s">
        <v>907</v>
      </c>
      <c r="E347" s="115" t="s">
        <v>887</v>
      </c>
      <c r="F347" s="132">
        <v>0.11256791017747192</v>
      </c>
    </row>
    <row r="348" spans="1:6">
      <c r="A348" t="s">
        <v>4</v>
      </c>
      <c r="B348" s="115" t="s">
        <v>444</v>
      </c>
      <c r="C348" s="115" t="s">
        <v>902</v>
      </c>
      <c r="D348" s="115" t="s">
        <v>907</v>
      </c>
      <c r="E348" s="115" t="s">
        <v>887</v>
      </c>
      <c r="F348" s="132">
        <v>6.1506276150627641E-2</v>
      </c>
    </row>
    <row r="349" spans="1:6">
      <c r="A349" t="s">
        <v>5</v>
      </c>
      <c r="B349" s="115" t="s">
        <v>447</v>
      </c>
      <c r="C349" s="115" t="s">
        <v>902</v>
      </c>
      <c r="D349" s="115" t="s">
        <v>907</v>
      </c>
      <c r="E349" s="115" t="s">
        <v>887</v>
      </c>
      <c r="F349" s="132">
        <v>0.10741127348643006</v>
      </c>
    </row>
    <row r="350" spans="1:6">
      <c r="A350" t="s">
        <v>1</v>
      </c>
      <c r="B350" s="115" t="s">
        <v>448</v>
      </c>
      <c r="C350" s="115" t="s">
        <v>902</v>
      </c>
      <c r="D350" s="115" t="s">
        <v>907</v>
      </c>
      <c r="E350" s="115" t="s">
        <v>887</v>
      </c>
      <c r="F350" s="132">
        <v>0.11604411241508378</v>
      </c>
    </row>
    <row r="351" spans="1:6">
      <c r="A351" t="s">
        <v>537</v>
      </c>
      <c r="B351" s="115" t="s">
        <v>334</v>
      </c>
      <c r="C351" s="115" t="s">
        <v>903</v>
      </c>
      <c r="D351" s="115" t="s">
        <v>907</v>
      </c>
      <c r="E351" s="115" t="s">
        <v>887</v>
      </c>
      <c r="F351" s="132">
        <v>0.23172413793103444</v>
      </c>
    </row>
    <row r="352" spans="1:6">
      <c r="A352" t="s">
        <v>27</v>
      </c>
      <c r="B352" s="115" t="s">
        <v>409</v>
      </c>
      <c r="C352" s="115" t="s">
        <v>903</v>
      </c>
      <c r="D352" s="115" t="s">
        <v>907</v>
      </c>
      <c r="E352" s="115" t="s">
        <v>887</v>
      </c>
      <c r="F352" s="132">
        <v>0.212451361868604</v>
      </c>
    </row>
    <row r="353" spans="1:6">
      <c r="A353" t="s">
        <v>715</v>
      </c>
      <c r="B353" s="115" t="s">
        <v>335</v>
      </c>
      <c r="C353" s="115" t="s">
        <v>903</v>
      </c>
      <c r="D353" s="115" t="s">
        <v>907</v>
      </c>
      <c r="E353" s="115" t="s">
        <v>887</v>
      </c>
      <c r="F353" s="132">
        <v>0.21724137931034485</v>
      </c>
    </row>
    <row r="354" spans="1:6">
      <c r="A354" t="s">
        <v>26</v>
      </c>
      <c r="B354" s="115" t="s">
        <v>410</v>
      </c>
      <c r="C354" s="115" t="s">
        <v>903</v>
      </c>
      <c r="D354" s="115" t="s">
        <v>907</v>
      </c>
      <c r="E354" s="115" t="s">
        <v>887</v>
      </c>
      <c r="F354" s="132">
        <v>0.23361702127711345</v>
      </c>
    </row>
    <row r="355" spans="1:6">
      <c r="A355" t="s">
        <v>25</v>
      </c>
      <c r="B355" s="115" t="s">
        <v>411</v>
      </c>
      <c r="C355" s="115" t="s">
        <v>903</v>
      </c>
      <c r="D355" s="115" t="s">
        <v>907</v>
      </c>
      <c r="E355" s="115" t="s">
        <v>887</v>
      </c>
      <c r="F355" s="132">
        <v>0.19155405405418346</v>
      </c>
    </row>
    <row r="356" spans="1:6">
      <c r="A356" t="s">
        <v>547</v>
      </c>
      <c r="B356" s="115" t="s">
        <v>546</v>
      </c>
      <c r="C356" s="115" t="s">
        <v>903</v>
      </c>
      <c r="D356" s="115" t="s">
        <v>907</v>
      </c>
      <c r="E356" s="115" t="s">
        <v>887</v>
      </c>
      <c r="F356" s="132">
        <v>0.23433476394907732</v>
      </c>
    </row>
    <row r="357" spans="1:6">
      <c r="A357" t="s">
        <v>540</v>
      </c>
      <c r="B357" s="115" t="s">
        <v>714</v>
      </c>
      <c r="C357" s="115" t="s">
        <v>903</v>
      </c>
      <c r="D357" s="115" t="s">
        <v>907</v>
      </c>
      <c r="E357" s="115" t="s">
        <v>887</v>
      </c>
      <c r="F357" s="132">
        <v>0.18989361702127655</v>
      </c>
    </row>
    <row r="358" spans="1:6">
      <c r="A358" t="s">
        <v>23</v>
      </c>
      <c r="B358" s="115" t="s">
        <v>412</v>
      </c>
      <c r="C358" s="115" t="s">
        <v>903</v>
      </c>
      <c r="D358" s="115" t="s">
        <v>907</v>
      </c>
      <c r="E358" s="115" t="s">
        <v>887</v>
      </c>
      <c r="F358" s="132">
        <v>0.21355932203389832</v>
      </c>
    </row>
    <row r="359" spans="1:6">
      <c r="A359" t="s">
        <v>22</v>
      </c>
      <c r="B359" s="115" t="s">
        <v>413</v>
      </c>
      <c r="C359" s="115" t="s">
        <v>903</v>
      </c>
      <c r="D359" s="115" t="s">
        <v>907</v>
      </c>
      <c r="E359" s="115" t="s">
        <v>887</v>
      </c>
      <c r="F359" s="132">
        <v>0.23</v>
      </c>
    </row>
    <row r="360" spans="1:6">
      <c r="A360" t="s">
        <v>17</v>
      </c>
      <c r="B360" s="115" t="s">
        <v>414</v>
      </c>
      <c r="C360" s="115" t="s">
        <v>903</v>
      </c>
      <c r="D360" s="115" t="s">
        <v>907</v>
      </c>
      <c r="E360" s="115" t="s">
        <v>887</v>
      </c>
      <c r="F360" s="132">
        <v>0.24560765152313735</v>
      </c>
    </row>
    <row r="361" spans="1:6">
      <c r="A361" t="s">
        <v>21</v>
      </c>
      <c r="B361" s="115" t="s">
        <v>415</v>
      </c>
      <c r="C361" s="115" t="s">
        <v>903</v>
      </c>
      <c r="D361" s="115" t="s">
        <v>907</v>
      </c>
      <c r="E361" s="115" t="s">
        <v>887</v>
      </c>
      <c r="F361" s="132">
        <v>0.22027972027972029</v>
      </c>
    </row>
    <row r="362" spans="1:6">
      <c r="A362" t="s">
        <v>20</v>
      </c>
      <c r="B362" s="115" t="s">
        <v>416</v>
      </c>
      <c r="C362" s="115" t="s">
        <v>903</v>
      </c>
      <c r="D362" s="115" t="s">
        <v>907</v>
      </c>
      <c r="E362" s="115" t="s">
        <v>887</v>
      </c>
      <c r="F362" s="132">
        <v>0.23534482758620684</v>
      </c>
    </row>
    <row r="363" spans="1:6">
      <c r="A363" t="s">
        <v>16</v>
      </c>
      <c r="B363" s="115" t="s">
        <v>417</v>
      </c>
      <c r="C363" s="115" t="s">
        <v>903</v>
      </c>
      <c r="D363" s="115" t="s">
        <v>907</v>
      </c>
      <c r="E363" s="115" t="s">
        <v>887</v>
      </c>
      <c r="F363" s="132">
        <v>0.20115489130532674</v>
      </c>
    </row>
    <row r="364" spans="1:6">
      <c r="A364" t="s">
        <v>3</v>
      </c>
      <c r="B364" s="115" t="s">
        <v>418</v>
      </c>
      <c r="C364" s="115" t="s">
        <v>903</v>
      </c>
      <c r="D364" s="115" t="s">
        <v>907</v>
      </c>
      <c r="E364" s="115" t="s">
        <v>887</v>
      </c>
      <c r="F364" s="132">
        <v>0.21021088343058753</v>
      </c>
    </row>
    <row r="365" spans="1:6">
      <c r="A365" t="s">
        <v>19</v>
      </c>
      <c r="B365" s="115" t="s">
        <v>419</v>
      </c>
      <c r="C365" s="115" t="s">
        <v>903</v>
      </c>
      <c r="D365" s="115" t="s">
        <v>907</v>
      </c>
      <c r="E365" s="115" t="s">
        <v>887</v>
      </c>
      <c r="F365" s="132">
        <v>0.2263333333333333</v>
      </c>
    </row>
    <row r="366" spans="1:6">
      <c r="A366" t="s">
        <v>18</v>
      </c>
      <c r="B366" s="115" t="s">
        <v>420</v>
      </c>
      <c r="C366" s="115" t="s">
        <v>903</v>
      </c>
      <c r="D366" s="115" t="s">
        <v>907</v>
      </c>
      <c r="E366" s="115" t="s">
        <v>887</v>
      </c>
      <c r="F366" s="132">
        <v>0.21402840825906658</v>
      </c>
    </row>
    <row r="367" spans="1:6">
      <c r="A367" t="s">
        <v>24</v>
      </c>
      <c r="B367" s="115" t="s">
        <v>431</v>
      </c>
      <c r="C367" s="115" t="s">
        <v>903</v>
      </c>
      <c r="D367" s="115" t="s">
        <v>907</v>
      </c>
      <c r="E367" s="115" t="s">
        <v>887</v>
      </c>
      <c r="F367" s="132">
        <v>0.21624713958810068</v>
      </c>
    </row>
    <row r="368" spans="1:6">
      <c r="A368" t="s">
        <v>15</v>
      </c>
      <c r="B368" s="115" t="s">
        <v>432</v>
      </c>
      <c r="C368" s="115" t="s">
        <v>903</v>
      </c>
      <c r="D368" s="115" t="s">
        <v>907</v>
      </c>
      <c r="E368" s="115" t="s">
        <v>887</v>
      </c>
      <c r="F368" s="132">
        <v>0.19048672566381214</v>
      </c>
    </row>
    <row r="369" spans="1:6">
      <c r="A369" t="s">
        <v>14</v>
      </c>
      <c r="B369" s="115" t="s">
        <v>433</v>
      </c>
      <c r="C369" s="115" t="s">
        <v>903</v>
      </c>
      <c r="D369" s="115" t="s">
        <v>907</v>
      </c>
      <c r="E369" s="115" t="s">
        <v>887</v>
      </c>
      <c r="F369" s="132">
        <v>0.21982978723404251</v>
      </c>
    </row>
    <row r="370" spans="1:6">
      <c r="A370" t="s">
        <v>914</v>
      </c>
      <c r="B370" s="115" t="s">
        <v>895</v>
      </c>
      <c r="C370" s="115" t="s">
        <v>903</v>
      </c>
      <c r="D370" s="115" t="s">
        <v>907</v>
      </c>
      <c r="E370" s="115" t="s">
        <v>887</v>
      </c>
      <c r="F370" s="132">
        <v>0</v>
      </c>
    </row>
    <row r="371" spans="1:6">
      <c r="A371" t="s">
        <v>13</v>
      </c>
      <c r="B371" s="115" t="s">
        <v>435</v>
      </c>
      <c r="C371" s="115" t="s">
        <v>903</v>
      </c>
      <c r="D371" s="115" t="s">
        <v>907</v>
      </c>
      <c r="E371" s="115" t="s">
        <v>887</v>
      </c>
      <c r="F371" s="132">
        <v>0.21851106639840678</v>
      </c>
    </row>
    <row r="372" spans="1:6">
      <c r="A372" t="s">
        <v>538</v>
      </c>
      <c r="B372" s="115" t="s">
        <v>716</v>
      </c>
      <c r="C372" s="115" t="s">
        <v>903</v>
      </c>
      <c r="D372" s="115" t="s">
        <v>907</v>
      </c>
      <c r="E372" s="115" t="s">
        <v>887</v>
      </c>
      <c r="F372" s="132">
        <v>0.20755813953488367</v>
      </c>
    </row>
    <row r="373" spans="1:6">
      <c r="A373" t="s">
        <v>11</v>
      </c>
      <c r="B373" s="115" t="s">
        <v>436</v>
      </c>
      <c r="C373" s="115" t="s">
        <v>903</v>
      </c>
      <c r="D373" s="115" t="s">
        <v>907</v>
      </c>
      <c r="E373" s="115" t="s">
        <v>887</v>
      </c>
      <c r="F373" s="132">
        <v>0.22624309392265193</v>
      </c>
    </row>
    <row r="374" spans="1:6">
      <c r="A374" t="s">
        <v>534</v>
      </c>
      <c r="B374" s="115" t="s">
        <v>533</v>
      </c>
      <c r="C374" s="115" t="s">
        <v>903</v>
      </c>
      <c r="D374" s="115" t="s">
        <v>907</v>
      </c>
      <c r="E374" s="115" t="s">
        <v>887</v>
      </c>
      <c r="F374" s="132">
        <v>0.24959016393442618</v>
      </c>
    </row>
    <row r="375" spans="1:6">
      <c r="A375" t="s">
        <v>12</v>
      </c>
      <c r="B375" s="115" t="s">
        <v>437</v>
      </c>
      <c r="C375" s="115" t="s">
        <v>903</v>
      </c>
      <c r="D375" s="115" t="s">
        <v>907</v>
      </c>
      <c r="E375" s="115" t="s">
        <v>887</v>
      </c>
      <c r="F375" s="132">
        <v>0.24207492795389049</v>
      </c>
    </row>
    <row r="376" spans="1:6">
      <c r="A376" t="s">
        <v>543</v>
      </c>
      <c r="B376" s="115" t="s">
        <v>542</v>
      </c>
      <c r="C376" s="115" t="s">
        <v>903</v>
      </c>
      <c r="D376" s="115" t="s">
        <v>907</v>
      </c>
      <c r="E376" s="115" t="s">
        <v>887</v>
      </c>
      <c r="F376" s="132">
        <v>0.23750000000000004</v>
      </c>
    </row>
    <row r="377" spans="1:6">
      <c r="A377" t="s">
        <v>713</v>
      </c>
      <c r="B377" s="115" t="s">
        <v>65</v>
      </c>
      <c r="C377" s="115" t="s">
        <v>903</v>
      </c>
      <c r="D377" s="115" t="s">
        <v>907</v>
      </c>
      <c r="E377" s="115" t="s">
        <v>887</v>
      </c>
      <c r="F377" s="132">
        <v>0.18000000000000008</v>
      </c>
    </row>
    <row r="378" spans="1:6">
      <c r="A378" t="s">
        <v>10</v>
      </c>
      <c r="B378" s="115" t="s">
        <v>438</v>
      </c>
      <c r="C378" s="115" t="s">
        <v>903</v>
      </c>
      <c r="D378" s="115" t="s">
        <v>907</v>
      </c>
      <c r="E378" s="115" t="s">
        <v>887</v>
      </c>
      <c r="F378" s="132">
        <v>0.24845070422535209</v>
      </c>
    </row>
    <row r="379" spans="1:6">
      <c r="A379" t="s">
        <v>9</v>
      </c>
      <c r="B379" s="115" t="s">
        <v>439</v>
      </c>
      <c r="C379" s="115" t="s">
        <v>903</v>
      </c>
      <c r="D379" s="115" t="s">
        <v>907</v>
      </c>
      <c r="E379" s="115" t="s">
        <v>887</v>
      </c>
      <c r="F379" s="132">
        <v>0.22751430907613981</v>
      </c>
    </row>
    <row r="380" spans="1:6">
      <c r="A380" t="s">
        <v>545</v>
      </c>
      <c r="B380" s="115" t="s">
        <v>544</v>
      </c>
      <c r="C380" s="115" t="s">
        <v>903</v>
      </c>
      <c r="D380" s="115" t="s">
        <v>907</v>
      </c>
      <c r="E380" s="115" t="s">
        <v>887</v>
      </c>
      <c r="F380" s="132">
        <v>0.23287292817659277</v>
      </c>
    </row>
    <row r="381" spans="1:6">
      <c r="A381" t="s">
        <v>8</v>
      </c>
      <c r="B381" s="115" t="s">
        <v>440</v>
      </c>
      <c r="C381" s="115" t="s">
        <v>903</v>
      </c>
      <c r="D381" s="115" t="s">
        <v>907</v>
      </c>
      <c r="E381" s="115" t="s">
        <v>887</v>
      </c>
      <c r="F381" s="132">
        <v>0.2274898078043098</v>
      </c>
    </row>
    <row r="382" spans="1:6">
      <c r="A382" t="s">
        <v>7</v>
      </c>
      <c r="B382" s="115" t="s">
        <v>441</v>
      </c>
      <c r="C382" s="115" t="s">
        <v>903</v>
      </c>
      <c r="D382" s="115" t="s">
        <v>907</v>
      </c>
      <c r="E382" s="115" t="s">
        <v>887</v>
      </c>
      <c r="F382" s="132">
        <v>0.19730472103004287</v>
      </c>
    </row>
    <row r="383" spans="1:6">
      <c r="A383" t="s">
        <v>6</v>
      </c>
      <c r="B383" s="115" t="s">
        <v>442</v>
      </c>
      <c r="C383" s="115" t="s">
        <v>903</v>
      </c>
      <c r="D383" s="115" t="s">
        <v>907</v>
      </c>
      <c r="E383" s="115" t="s">
        <v>887</v>
      </c>
      <c r="F383" s="132">
        <v>0.20240963855421681</v>
      </c>
    </row>
    <row r="384" spans="1:6">
      <c r="A384" t="s">
        <v>2</v>
      </c>
      <c r="B384" s="115" t="s">
        <v>443</v>
      </c>
      <c r="C384" s="115" t="s">
        <v>903</v>
      </c>
      <c r="D384" s="115" t="s">
        <v>907</v>
      </c>
      <c r="E384" s="115" t="s">
        <v>887</v>
      </c>
      <c r="F384" s="132">
        <v>0.2236146323795726</v>
      </c>
    </row>
    <row r="385" spans="1:6">
      <c r="A385" t="s">
        <v>4</v>
      </c>
      <c r="B385" s="115" t="s">
        <v>444</v>
      </c>
      <c r="C385" s="115" t="s">
        <v>903</v>
      </c>
      <c r="D385" s="115" t="s">
        <v>907</v>
      </c>
      <c r="E385" s="115" t="s">
        <v>887</v>
      </c>
      <c r="F385" s="132">
        <v>0.19330543933054392</v>
      </c>
    </row>
    <row r="386" spans="1:6">
      <c r="A386" t="s">
        <v>5</v>
      </c>
      <c r="B386" s="115" t="s">
        <v>447</v>
      </c>
      <c r="C386" s="115" t="s">
        <v>903</v>
      </c>
      <c r="D386" s="115" t="s">
        <v>907</v>
      </c>
      <c r="E386" s="115" t="s">
        <v>887</v>
      </c>
      <c r="F386" s="132">
        <v>0.19509394572025054</v>
      </c>
    </row>
    <row r="387" spans="1:6">
      <c r="A387" t="s">
        <v>1</v>
      </c>
      <c r="B387" s="115" t="s">
        <v>448</v>
      </c>
      <c r="C387" s="115" t="s">
        <v>903</v>
      </c>
      <c r="D387" s="115" t="s">
        <v>907</v>
      </c>
      <c r="E387" s="115" t="s">
        <v>887</v>
      </c>
      <c r="F387" s="132">
        <v>0.22934898612597723</v>
      </c>
    </row>
    <row r="388" spans="1:6">
      <c r="A388" t="s">
        <v>537</v>
      </c>
      <c r="B388" s="115" t="s">
        <v>334</v>
      </c>
      <c r="C388" s="115" t="s">
        <v>904</v>
      </c>
      <c r="D388" s="115" t="s">
        <v>907</v>
      </c>
      <c r="E388" s="115" t="s">
        <v>887</v>
      </c>
      <c r="F388" s="132">
        <v>0.31862068965517237</v>
      </c>
    </row>
    <row r="389" spans="1:6">
      <c r="A389" t="s">
        <v>27</v>
      </c>
      <c r="B389" s="115" t="s">
        <v>409</v>
      </c>
      <c r="C389" s="115" t="s">
        <v>904</v>
      </c>
      <c r="D389" s="115" t="s">
        <v>907</v>
      </c>
      <c r="E389" s="115" t="s">
        <v>887</v>
      </c>
      <c r="F389" s="132">
        <v>0.25693904020725955</v>
      </c>
    </row>
    <row r="390" spans="1:6">
      <c r="A390" t="s">
        <v>715</v>
      </c>
      <c r="B390" s="115" t="s">
        <v>335</v>
      </c>
      <c r="C390" s="115" t="s">
        <v>904</v>
      </c>
      <c r="D390" s="115" t="s">
        <v>907</v>
      </c>
      <c r="E390" s="115" t="s">
        <v>887</v>
      </c>
      <c r="F390" s="132">
        <v>0.28965517241379307</v>
      </c>
    </row>
    <row r="391" spans="1:6">
      <c r="A391" t="s">
        <v>26</v>
      </c>
      <c r="B391" s="115" t="s">
        <v>410</v>
      </c>
      <c r="C391" s="115" t="s">
        <v>904</v>
      </c>
      <c r="D391" s="115" t="s">
        <v>907</v>
      </c>
      <c r="E391" s="115" t="s">
        <v>887</v>
      </c>
      <c r="F391" s="132">
        <v>0.25659574468047586</v>
      </c>
    </row>
    <row r="392" spans="1:6">
      <c r="A392" t="s">
        <v>25</v>
      </c>
      <c r="B392" s="115" t="s">
        <v>411</v>
      </c>
      <c r="C392" s="115" t="s">
        <v>904</v>
      </c>
      <c r="D392" s="115" t="s">
        <v>907</v>
      </c>
      <c r="E392" s="115" t="s">
        <v>887</v>
      </c>
      <c r="F392" s="132">
        <v>0.25895270270358717</v>
      </c>
    </row>
    <row r="393" spans="1:6">
      <c r="A393" t="s">
        <v>547</v>
      </c>
      <c r="B393" s="115" t="s">
        <v>546</v>
      </c>
      <c r="C393" s="115" t="s">
        <v>904</v>
      </c>
      <c r="D393" s="115" t="s">
        <v>907</v>
      </c>
      <c r="E393" s="115" t="s">
        <v>887</v>
      </c>
      <c r="F393" s="132">
        <v>0.26858369098657525</v>
      </c>
    </row>
    <row r="394" spans="1:6">
      <c r="A394" t="s">
        <v>540</v>
      </c>
      <c r="B394" s="115" t="s">
        <v>714</v>
      </c>
      <c r="C394" s="115" t="s">
        <v>904</v>
      </c>
      <c r="D394" s="115" t="s">
        <v>907</v>
      </c>
      <c r="E394" s="115" t="s">
        <v>887</v>
      </c>
      <c r="F394" s="132">
        <v>0.25691489361702124</v>
      </c>
    </row>
    <row r="395" spans="1:6">
      <c r="A395" t="s">
        <v>23</v>
      </c>
      <c r="B395" s="115" t="s">
        <v>412</v>
      </c>
      <c r="C395" s="115" t="s">
        <v>904</v>
      </c>
      <c r="D395" s="115" t="s">
        <v>907</v>
      </c>
      <c r="E395" s="115" t="s">
        <v>887</v>
      </c>
      <c r="F395" s="132">
        <v>0.27288135593220342</v>
      </c>
    </row>
    <row r="396" spans="1:6">
      <c r="A396" t="s">
        <v>22</v>
      </c>
      <c r="B396" s="115" t="s">
        <v>413</v>
      </c>
      <c r="C396" s="115" t="s">
        <v>904</v>
      </c>
      <c r="D396" s="115" t="s">
        <v>907</v>
      </c>
      <c r="E396" s="115" t="s">
        <v>887</v>
      </c>
      <c r="F396" s="132">
        <v>0.26090909090909081</v>
      </c>
    </row>
    <row r="397" spans="1:6">
      <c r="A397" t="s">
        <v>17</v>
      </c>
      <c r="B397" s="115" t="s">
        <v>414</v>
      </c>
      <c r="C397" s="115" t="s">
        <v>904</v>
      </c>
      <c r="D397" s="115" t="s">
        <v>907</v>
      </c>
      <c r="E397" s="115" t="s">
        <v>887</v>
      </c>
      <c r="F397" s="132">
        <v>0.26154485913325498</v>
      </c>
    </row>
    <row r="398" spans="1:6">
      <c r="A398" t="s">
        <v>21</v>
      </c>
      <c r="B398" s="115" t="s">
        <v>415</v>
      </c>
      <c r="C398" s="115" t="s">
        <v>904</v>
      </c>
      <c r="D398" s="115" t="s">
        <v>907</v>
      </c>
      <c r="E398" s="115" t="s">
        <v>887</v>
      </c>
      <c r="F398" s="132">
        <v>0.2228712464006582</v>
      </c>
    </row>
    <row r="399" spans="1:6">
      <c r="A399" t="s">
        <v>20</v>
      </c>
      <c r="B399" s="115" t="s">
        <v>416</v>
      </c>
      <c r="C399" s="115" t="s">
        <v>904</v>
      </c>
      <c r="D399" s="115" t="s">
        <v>907</v>
      </c>
      <c r="E399" s="115" t="s">
        <v>887</v>
      </c>
      <c r="F399" s="132">
        <v>0.24741379310344822</v>
      </c>
    </row>
    <row r="400" spans="1:6">
      <c r="A400" t="s">
        <v>16</v>
      </c>
      <c r="B400" s="115" t="s">
        <v>417</v>
      </c>
      <c r="C400" s="115" t="s">
        <v>904</v>
      </c>
      <c r="D400" s="115" t="s">
        <v>907</v>
      </c>
      <c r="E400" s="115" t="s">
        <v>887</v>
      </c>
      <c r="F400" s="132">
        <v>0.24538043478332938</v>
      </c>
    </row>
    <row r="401" spans="1:6">
      <c r="A401" t="s">
        <v>3</v>
      </c>
      <c r="B401" s="115" t="s">
        <v>418</v>
      </c>
      <c r="C401" s="115" t="s">
        <v>904</v>
      </c>
      <c r="D401" s="115" t="s">
        <v>907</v>
      </c>
      <c r="E401" s="115" t="s">
        <v>887</v>
      </c>
      <c r="F401" s="132">
        <v>0.26465870538743386</v>
      </c>
    </row>
    <row r="402" spans="1:6">
      <c r="A402" t="s">
        <v>19</v>
      </c>
      <c r="B402" s="115" t="s">
        <v>419</v>
      </c>
      <c r="C402" s="115" t="s">
        <v>904</v>
      </c>
      <c r="D402" s="115" t="s">
        <v>907</v>
      </c>
      <c r="E402" s="115" t="s">
        <v>887</v>
      </c>
      <c r="F402" s="132">
        <v>0.23683333333333334</v>
      </c>
    </row>
    <row r="403" spans="1:6">
      <c r="A403" t="s">
        <v>18</v>
      </c>
      <c r="B403" s="115" t="s">
        <v>420</v>
      </c>
      <c r="C403" s="115" t="s">
        <v>904</v>
      </c>
      <c r="D403" s="115" t="s">
        <v>907</v>
      </c>
      <c r="E403" s="115" t="s">
        <v>887</v>
      </c>
      <c r="F403" s="132">
        <v>0.24693220090780596</v>
      </c>
    </row>
    <row r="404" spans="1:6">
      <c r="A404" t="s">
        <v>24</v>
      </c>
      <c r="B404" s="115" t="s">
        <v>431</v>
      </c>
      <c r="C404" s="115" t="s">
        <v>904</v>
      </c>
      <c r="D404" s="115" t="s">
        <v>907</v>
      </c>
      <c r="E404" s="115" t="s">
        <v>887</v>
      </c>
      <c r="F404" s="132">
        <v>0.26910755148741416</v>
      </c>
    </row>
    <row r="405" spans="1:6">
      <c r="A405" t="s">
        <v>15</v>
      </c>
      <c r="B405" s="115" t="s">
        <v>432</v>
      </c>
      <c r="C405" s="115" t="s">
        <v>904</v>
      </c>
      <c r="D405" s="115" t="s">
        <v>907</v>
      </c>
      <c r="E405" s="115" t="s">
        <v>887</v>
      </c>
      <c r="F405" s="132">
        <v>0.22417035398190738</v>
      </c>
    </row>
    <row r="406" spans="1:6">
      <c r="A406" t="s">
        <v>14</v>
      </c>
      <c r="B406" s="115" t="s">
        <v>433</v>
      </c>
      <c r="C406" s="115" t="s">
        <v>904</v>
      </c>
      <c r="D406" s="115" t="s">
        <v>907</v>
      </c>
      <c r="E406" s="115" t="s">
        <v>887</v>
      </c>
      <c r="F406" s="132">
        <v>0.2287659574468085</v>
      </c>
    </row>
    <row r="407" spans="1:6">
      <c r="A407" t="s">
        <v>914</v>
      </c>
      <c r="B407" s="115" t="s">
        <v>895</v>
      </c>
      <c r="C407" s="115" t="s">
        <v>904</v>
      </c>
      <c r="D407" s="115" t="s">
        <v>907</v>
      </c>
      <c r="E407" s="115" t="s">
        <v>887</v>
      </c>
      <c r="F407" s="132">
        <v>0</v>
      </c>
    </row>
    <row r="408" spans="1:6">
      <c r="A408" t="s">
        <v>13</v>
      </c>
      <c r="B408" s="115" t="s">
        <v>435</v>
      </c>
      <c r="C408" s="115" t="s">
        <v>904</v>
      </c>
      <c r="D408" s="115" t="s">
        <v>907</v>
      </c>
      <c r="E408" s="115" t="s">
        <v>887</v>
      </c>
      <c r="F408" s="132">
        <v>0.27344064386276185</v>
      </c>
    </row>
    <row r="409" spans="1:6">
      <c r="A409" t="s">
        <v>538</v>
      </c>
      <c r="B409" s="115" t="s">
        <v>716</v>
      </c>
      <c r="C409" s="115" t="s">
        <v>904</v>
      </c>
      <c r="D409" s="115" t="s">
        <v>907</v>
      </c>
      <c r="E409" s="115" t="s">
        <v>887</v>
      </c>
      <c r="F409" s="132">
        <v>0.25639534883720927</v>
      </c>
    </row>
    <row r="410" spans="1:6">
      <c r="A410" t="s">
        <v>11</v>
      </c>
      <c r="B410" s="115" t="s">
        <v>436</v>
      </c>
      <c r="C410" s="115" t="s">
        <v>904</v>
      </c>
      <c r="D410" s="115" t="s">
        <v>907</v>
      </c>
      <c r="E410" s="115" t="s">
        <v>887</v>
      </c>
      <c r="F410" s="132">
        <v>0.24944751381215466</v>
      </c>
    </row>
    <row r="411" spans="1:6">
      <c r="A411" t="s">
        <v>534</v>
      </c>
      <c r="B411" s="115" t="s">
        <v>533</v>
      </c>
      <c r="C411" s="115" t="s">
        <v>904</v>
      </c>
      <c r="D411" s="115" t="s">
        <v>907</v>
      </c>
      <c r="E411" s="115" t="s">
        <v>887</v>
      </c>
      <c r="F411" s="132">
        <v>0.2668032786885246</v>
      </c>
    </row>
    <row r="412" spans="1:6">
      <c r="A412" t="s">
        <v>12</v>
      </c>
      <c r="B412" s="115" t="s">
        <v>437</v>
      </c>
      <c r="C412" s="115" t="s">
        <v>904</v>
      </c>
      <c r="D412" s="115" t="s">
        <v>907</v>
      </c>
      <c r="E412" s="115" t="s">
        <v>887</v>
      </c>
      <c r="F412" s="132">
        <v>0.25417867435158503</v>
      </c>
    </row>
    <row r="413" spans="1:6">
      <c r="A413" t="s">
        <v>543</v>
      </c>
      <c r="B413" s="115" t="s">
        <v>542</v>
      </c>
      <c r="C413" s="115" t="s">
        <v>904</v>
      </c>
      <c r="D413" s="115" t="s">
        <v>907</v>
      </c>
      <c r="E413" s="115" t="s">
        <v>887</v>
      </c>
      <c r="F413" s="132">
        <v>0.3249999999999999</v>
      </c>
    </row>
    <row r="414" spans="1:6">
      <c r="A414" t="s">
        <v>713</v>
      </c>
      <c r="B414" s="115" t="s">
        <v>65</v>
      </c>
      <c r="C414" s="115" t="s">
        <v>904</v>
      </c>
      <c r="D414" s="115" t="s">
        <v>907</v>
      </c>
      <c r="E414" s="115" t="s">
        <v>887</v>
      </c>
      <c r="F414" s="132">
        <v>0.25000000000000006</v>
      </c>
    </row>
    <row r="415" spans="1:6">
      <c r="A415" t="s">
        <v>10</v>
      </c>
      <c r="B415" s="115" t="s">
        <v>438</v>
      </c>
      <c r="C415" s="115" t="s">
        <v>904</v>
      </c>
      <c r="D415" s="115" t="s">
        <v>907</v>
      </c>
      <c r="E415" s="115" t="s">
        <v>887</v>
      </c>
      <c r="F415" s="132">
        <v>0.25436619718309855</v>
      </c>
    </row>
    <row r="416" spans="1:6">
      <c r="A416" t="s">
        <v>9</v>
      </c>
      <c r="B416" s="115" t="s">
        <v>439</v>
      </c>
      <c r="C416" s="115" t="s">
        <v>904</v>
      </c>
      <c r="D416" s="115" t="s">
        <v>907</v>
      </c>
      <c r="E416" s="115" t="s">
        <v>887</v>
      </c>
      <c r="F416" s="132">
        <v>0.25112428454611574</v>
      </c>
    </row>
    <row r="417" spans="1:6">
      <c r="A417" t="s">
        <v>545</v>
      </c>
      <c r="B417" s="115" t="s">
        <v>544</v>
      </c>
      <c r="C417" s="115" t="s">
        <v>904</v>
      </c>
      <c r="D417" s="115" t="s">
        <v>907</v>
      </c>
      <c r="E417" s="115" t="s">
        <v>887</v>
      </c>
      <c r="F417" s="132">
        <v>0.25773480663014242</v>
      </c>
    </row>
    <row r="418" spans="1:6">
      <c r="A418" t="s">
        <v>8</v>
      </c>
      <c r="B418" s="115" t="s">
        <v>440</v>
      </c>
      <c r="C418" s="115" t="s">
        <v>904</v>
      </c>
      <c r="D418" s="115" t="s">
        <v>907</v>
      </c>
      <c r="E418" s="115" t="s">
        <v>887</v>
      </c>
      <c r="F418" s="132">
        <v>0.25562026790914377</v>
      </c>
    </row>
    <row r="419" spans="1:6">
      <c r="A419" t="s">
        <v>7</v>
      </c>
      <c r="B419" s="115" t="s">
        <v>441</v>
      </c>
      <c r="C419" s="115" t="s">
        <v>904</v>
      </c>
      <c r="D419" s="115" t="s">
        <v>907</v>
      </c>
      <c r="E419" s="115" t="s">
        <v>887</v>
      </c>
      <c r="F419" s="132">
        <v>0.24408583690987129</v>
      </c>
    </row>
    <row r="420" spans="1:6">
      <c r="A420" t="s">
        <v>6</v>
      </c>
      <c r="B420" s="115" t="s">
        <v>442</v>
      </c>
      <c r="C420" s="115" t="s">
        <v>904</v>
      </c>
      <c r="D420" s="115" t="s">
        <v>907</v>
      </c>
      <c r="E420" s="115" t="s">
        <v>887</v>
      </c>
      <c r="F420" s="132">
        <v>0.23150602409638549</v>
      </c>
    </row>
    <row r="421" spans="1:6">
      <c r="A421" t="s">
        <v>2</v>
      </c>
      <c r="B421" s="115" t="s">
        <v>443</v>
      </c>
      <c r="C421" s="115" t="s">
        <v>904</v>
      </c>
      <c r="D421" s="115" t="s">
        <v>907</v>
      </c>
      <c r="E421" s="115" t="s">
        <v>887</v>
      </c>
      <c r="F421" s="132">
        <v>0.24567185802245561</v>
      </c>
    </row>
    <row r="422" spans="1:6">
      <c r="A422" t="s">
        <v>4</v>
      </c>
      <c r="B422" s="115" t="s">
        <v>444</v>
      </c>
      <c r="C422" s="115" t="s">
        <v>904</v>
      </c>
      <c r="D422" s="115" t="s">
        <v>907</v>
      </c>
      <c r="E422" s="115" t="s">
        <v>887</v>
      </c>
      <c r="F422" s="132">
        <v>0.27238493723849372</v>
      </c>
    </row>
    <row r="423" spans="1:6">
      <c r="A423" t="s">
        <v>5</v>
      </c>
      <c r="B423" s="115" t="s">
        <v>447</v>
      </c>
      <c r="C423" s="115" t="s">
        <v>904</v>
      </c>
      <c r="D423" s="115" t="s">
        <v>907</v>
      </c>
      <c r="E423" s="115" t="s">
        <v>887</v>
      </c>
      <c r="F423" s="132">
        <v>0.22797494780793318</v>
      </c>
    </row>
    <row r="424" spans="1:6">
      <c r="A424" t="s">
        <v>1</v>
      </c>
      <c r="B424" s="115" t="s">
        <v>448</v>
      </c>
      <c r="C424" s="115" t="s">
        <v>904</v>
      </c>
      <c r="D424" s="115" t="s">
        <v>907</v>
      </c>
      <c r="E424" s="115" t="s">
        <v>887</v>
      </c>
      <c r="F424" s="132">
        <v>0.24316969050118167</v>
      </c>
    </row>
    <row r="425" spans="1:6">
      <c r="A425" t="s">
        <v>537</v>
      </c>
      <c r="B425" s="115" t="s">
        <v>334</v>
      </c>
      <c r="C425" s="115" t="s">
        <v>905</v>
      </c>
      <c r="D425" s="115" t="s">
        <v>907</v>
      </c>
      <c r="E425" s="115" t="s">
        <v>887</v>
      </c>
      <c r="F425" s="132">
        <v>0</v>
      </c>
    </row>
    <row r="426" spans="1:6">
      <c r="A426" t="s">
        <v>27</v>
      </c>
      <c r="B426" s="115" t="s">
        <v>409</v>
      </c>
      <c r="C426" s="115" t="s">
        <v>905</v>
      </c>
      <c r="D426" s="115" t="s">
        <v>907</v>
      </c>
      <c r="E426" s="115" t="s">
        <v>887</v>
      </c>
      <c r="F426" s="132">
        <v>0</v>
      </c>
    </row>
    <row r="427" spans="1:6">
      <c r="A427" t="s">
        <v>715</v>
      </c>
      <c r="B427" s="115" t="s">
        <v>335</v>
      </c>
      <c r="C427" s="115" t="s">
        <v>905</v>
      </c>
      <c r="D427" s="115" t="s">
        <v>907</v>
      </c>
      <c r="E427" s="115" t="s">
        <v>887</v>
      </c>
      <c r="F427" s="132">
        <v>0</v>
      </c>
    </row>
    <row r="428" spans="1:6">
      <c r="A428" t="s">
        <v>26</v>
      </c>
      <c r="B428" s="115" t="s">
        <v>410</v>
      </c>
      <c r="C428" s="115" t="s">
        <v>905</v>
      </c>
      <c r="D428" s="115" t="s">
        <v>907</v>
      </c>
      <c r="E428" s="115" t="s">
        <v>887</v>
      </c>
      <c r="F428" s="132">
        <v>0</v>
      </c>
    </row>
    <row r="429" spans="1:6">
      <c r="A429" t="s">
        <v>25</v>
      </c>
      <c r="B429" s="115" t="s">
        <v>411</v>
      </c>
      <c r="C429" s="115" t="s">
        <v>905</v>
      </c>
      <c r="D429" s="115" t="s">
        <v>907</v>
      </c>
      <c r="E429" s="115" t="s">
        <v>887</v>
      </c>
      <c r="F429" s="132">
        <v>0</v>
      </c>
    </row>
    <row r="430" spans="1:6">
      <c r="A430" t="s">
        <v>547</v>
      </c>
      <c r="B430" s="115" t="s">
        <v>546</v>
      </c>
      <c r="C430" s="115" t="s">
        <v>905</v>
      </c>
      <c r="D430" s="115" t="s">
        <v>907</v>
      </c>
      <c r="E430" s="115" t="s">
        <v>887</v>
      </c>
      <c r="F430" s="132">
        <v>0</v>
      </c>
    </row>
    <row r="431" spans="1:6">
      <c r="A431" t="s">
        <v>540</v>
      </c>
      <c r="B431" s="115" t="s">
        <v>714</v>
      </c>
      <c r="C431" s="115" t="s">
        <v>905</v>
      </c>
      <c r="D431" s="115" t="s">
        <v>907</v>
      </c>
      <c r="E431" s="115" t="s">
        <v>887</v>
      </c>
      <c r="F431" s="132">
        <v>0</v>
      </c>
    </row>
    <row r="432" spans="1:6">
      <c r="A432" t="s">
        <v>23</v>
      </c>
      <c r="B432" s="115" t="s">
        <v>412</v>
      </c>
      <c r="C432" s="115" t="s">
        <v>905</v>
      </c>
      <c r="D432" s="115" t="s">
        <v>907</v>
      </c>
      <c r="E432" s="115" t="s">
        <v>887</v>
      </c>
      <c r="F432" s="132">
        <v>0</v>
      </c>
    </row>
    <row r="433" spans="1:6">
      <c r="A433" t="s">
        <v>22</v>
      </c>
      <c r="B433" s="115" t="s">
        <v>413</v>
      </c>
      <c r="C433" s="115" t="s">
        <v>905</v>
      </c>
      <c r="D433" s="115" t="s">
        <v>907</v>
      </c>
      <c r="E433" s="115" t="s">
        <v>887</v>
      </c>
      <c r="F433" s="132">
        <v>0</v>
      </c>
    </row>
    <row r="434" spans="1:6">
      <c r="A434" t="s">
        <v>17</v>
      </c>
      <c r="B434" s="115" t="s">
        <v>414</v>
      </c>
      <c r="C434" s="115" t="s">
        <v>905</v>
      </c>
      <c r="D434" s="115" t="s">
        <v>907</v>
      </c>
      <c r="E434" s="115" t="s">
        <v>887</v>
      </c>
      <c r="F434" s="132">
        <v>0</v>
      </c>
    </row>
    <row r="435" spans="1:6">
      <c r="A435" t="s">
        <v>21</v>
      </c>
      <c r="B435" s="115" t="s">
        <v>415</v>
      </c>
      <c r="C435" s="115" t="s">
        <v>905</v>
      </c>
      <c r="D435" s="115" t="s">
        <v>907</v>
      </c>
      <c r="E435" s="115" t="s">
        <v>887</v>
      </c>
      <c r="F435" s="132">
        <v>0</v>
      </c>
    </row>
    <row r="436" spans="1:6">
      <c r="A436" t="s">
        <v>20</v>
      </c>
      <c r="B436" s="115" t="s">
        <v>416</v>
      </c>
      <c r="C436" s="115" t="s">
        <v>905</v>
      </c>
      <c r="D436" s="115" t="s">
        <v>907</v>
      </c>
      <c r="E436" s="115" t="s">
        <v>887</v>
      </c>
      <c r="F436" s="132">
        <v>0</v>
      </c>
    </row>
    <row r="437" spans="1:6">
      <c r="A437" t="s">
        <v>16</v>
      </c>
      <c r="B437" s="115" t="s">
        <v>417</v>
      </c>
      <c r="C437" s="115" t="s">
        <v>905</v>
      </c>
      <c r="D437" s="115" t="s">
        <v>907</v>
      </c>
      <c r="E437" s="115" t="s">
        <v>887</v>
      </c>
      <c r="F437" s="132">
        <v>0</v>
      </c>
    </row>
    <row r="438" spans="1:6">
      <c r="A438" t="s">
        <v>3</v>
      </c>
      <c r="B438" s="115" t="s">
        <v>418</v>
      </c>
      <c r="C438" s="115" t="s">
        <v>905</v>
      </c>
      <c r="D438" s="115" t="s">
        <v>907</v>
      </c>
      <c r="E438" s="115" t="s">
        <v>887</v>
      </c>
      <c r="F438" s="132">
        <v>0</v>
      </c>
    </row>
    <row r="439" spans="1:6">
      <c r="A439" t="s">
        <v>19</v>
      </c>
      <c r="B439" s="115" t="s">
        <v>419</v>
      </c>
      <c r="C439" s="115" t="s">
        <v>905</v>
      </c>
      <c r="D439" s="115" t="s">
        <v>907</v>
      </c>
      <c r="E439" s="115" t="s">
        <v>887</v>
      </c>
      <c r="F439" s="132">
        <v>0</v>
      </c>
    </row>
    <row r="440" spans="1:6">
      <c r="A440" t="s">
        <v>18</v>
      </c>
      <c r="B440" s="115" t="s">
        <v>420</v>
      </c>
      <c r="C440" s="115" t="s">
        <v>905</v>
      </c>
      <c r="D440" s="115" t="s">
        <v>907</v>
      </c>
      <c r="E440" s="115" t="s">
        <v>887</v>
      </c>
      <c r="F440" s="132">
        <v>0</v>
      </c>
    </row>
    <row r="441" spans="1:6">
      <c r="A441" t="s">
        <v>24</v>
      </c>
      <c r="B441" s="115" t="s">
        <v>431</v>
      </c>
      <c r="C441" s="115" t="s">
        <v>905</v>
      </c>
      <c r="D441" s="115" t="s">
        <v>907</v>
      </c>
      <c r="E441" s="115" t="s">
        <v>887</v>
      </c>
      <c r="F441" s="132">
        <v>0</v>
      </c>
    </row>
    <row r="442" spans="1:6">
      <c r="A442" t="s">
        <v>15</v>
      </c>
      <c r="B442" s="115" t="s">
        <v>432</v>
      </c>
      <c r="C442" s="115" t="s">
        <v>905</v>
      </c>
      <c r="D442" s="115" t="s">
        <v>907</v>
      </c>
      <c r="E442" s="115" t="s">
        <v>887</v>
      </c>
      <c r="F442" s="132">
        <v>0</v>
      </c>
    </row>
    <row r="443" spans="1:6">
      <c r="A443" t="s">
        <v>14</v>
      </c>
      <c r="B443" s="115" t="s">
        <v>433</v>
      </c>
      <c r="C443" s="115" t="s">
        <v>905</v>
      </c>
      <c r="D443" s="115" t="s">
        <v>907</v>
      </c>
      <c r="E443" s="115" t="s">
        <v>887</v>
      </c>
      <c r="F443" s="132">
        <v>0</v>
      </c>
    </row>
    <row r="444" spans="1:6">
      <c r="A444" t="s">
        <v>914</v>
      </c>
      <c r="B444" s="115" t="s">
        <v>895</v>
      </c>
      <c r="C444" s="115" t="s">
        <v>905</v>
      </c>
      <c r="D444" s="115" t="s">
        <v>907</v>
      </c>
      <c r="E444" s="115" t="s">
        <v>887</v>
      </c>
      <c r="F444" s="132">
        <v>0</v>
      </c>
    </row>
    <row r="445" spans="1:6">
      <c r="A445" t="s">
        <v>13</v>
      </c>
      <c r="B445" s="115" t="s">
        <v>435</v>
      </c>
      <c r="C445" s="115" t="s">
        <v>905</v>
      </c>
      <c r="D445" s="115" t="s">
        <v>907</v>
      </c>
      <c r="E445" s="115" t="s">
        <v>887</v>
      </c>
      <c r="F445" s="132">
        <v>0</v>
      </c>
    </row>
    <row r="446" spans="1:6">
      <c r="A446" t="s">
        <v>538</v>
      </c>
      <c r="B446" s="115" t="s">
        <v>716</v>
      </c>
      <c r="C446" s="115" t="s">
        <v>905</v>
      </c>
      <c r="D446" s="115" t="s">
        <v>907</v>
      </c>
      <c r="E446" s="115" t="s">
        <v>887</v>
      </c>
      <c r="F446" s="132">
        <v>0</v>
      </c>
    </row>
    <row r="447" spans="1:6">
      <c r="A447" t="s">
        <v>11</v>
      </c>
      <c r="B447" s="115" t="s">
        <v>436</v>
      </c>
      <c r="C447" s="115" t="s">
        <v>905</v>
      </c>
      <c r="D447" s="115" t="s">
        <v>907</v>
      </c>
      <c r="E447" s="115" t="s">
        <v>887</v>
      </c>
      <c r="F447" s="132">
        <v>0</v>
      </c>
    </row>
    <row r="448" spans="1:6">
      <c r="A448" t="s">
        <v>534</v>
      </c>
      <c r="B448" s="115" t="s">
        <v>533</v>
      </c>
      <c r="C448" s="115" t="s">
        <v>905</v>
      </c>
      <c r="D448" s="115" t="s">
        <v>907</v>
      </c>
      <c r="E448" s="115" t="s">
        <v>887</v>
      </c>
      <c r="F448" s="132">
        <v>0</v>
      </c>
    </row>
    <row r="449" spans="1:6">
      <c r="A449" t="s">
        <v>12</v>
      </c>
      <c r="B449" s="115" t="s">
        <v>437</v>
      </c>
      <c r="C449" s="115" t="s">
        <v>905</v>
      </c>
      <c r="D449" s="115" t="s">
        <v>907</v>
      </c>
      <c r="E449" s="115" t="s">
        <v>887</v>
      </c>
      <c r="F449" s="132">
        <v>0</v>
      </c>
    </row>
    <row r="450" spans="1:6">
      <c r="A450" t="s">
        <v>543</v>
      </c>
      <c r="B450" s="115" t="s">
        <v>542</v>
      </c>
      <c r="C450" s="115" t="s">
        <v>905</v>
      </c>
      <c r="D450" s="115" t="s">
        <v>907</v>
      </c>
      <c r="E450" s="115" t="s">
        <v>887</v>
      </c>
      <c r="F450" s="132">
        <v>0</v>
      </c>
    </row>
    <row r="451" spans="1:6">
      <c r="A451" t="s">
        <v>713</v>
      </c>
      <c r="B451" s="115" t="s">
        <v>65</v>
      </c>
      <c r="C451" s="115" t="s">
        <v>905</v>
      </c>
      <c r="D451" s="115" t="s">
        <v>907</v>
      </c>
      <c r="E451" s="115" t="s">
        <v>887</v>
      </c>
      <c r="F451" s="132">
        <v>0</v>
      </c>
    </row>
    <row r="452" spans="1:6">
      <c r="A452" t="s">
        <v>10</v>
      </c>
      <c r="B452" s="115" t="s">
        <v>438</v>
      </c>
      <c r="C452" s="115" t="s">
        <v>905</v>
      </c>
      <c r="D452" s="115" t="s">
        <v>907</v>
      </c>
      <c r="E452" s="115" t="s">
        <v>887</v>
      </c>
      <c r="F452" s="132">
        <v>0</v>
      </c>
    </row>
    <row r="453" spans="1:6">
      <c r="A453" t="s">
        <v>9</v>
      </c>
      <c r="B453" s="115" t="s">
        <v>439</v>
      </c>
      <c r="C453" s="115" t="s">
        <v>905</v>
      </c>
      <c r="D453" s="115" t="s">
        <v>907</v>
      </c>
      <c r="E453" s="115" t="s">
        <v>887</v>
      </c>
      <c r="F453" s="132">
        <v>0</v>
      </c>
    </row>
    <row r="454" spans="1:6">
      <c r="A454" t="s">
        <v>545</v>
      </c>
      <c r="B454" s="115" t="s">
        <v>544</v>
      </c>
      <c r="C454" s="115" t="s">
        <v>905</v>
      </c>
      <c r="D454" s="115" t="s">
        <v>907</v>
      </c>
      <c r="E454" s="115" t="s">
        <v>887</v>
      </c>
      <c r="F454" s="132">
        <v>0</v>
      </c>
    </row>
    <row r="455" spans="1:6">
      <c r="A455" t="s">
        <v>8</v>
      </c>
      <c r="B455" s="115" t="s">
        <v>440</v>
      </c>
      <c r="C455" s="115" t="s">
        <v>905</v>
      </c>
      <c r="D455" s="115" t="s">
        <v>907</v>
      </c>
      <c r="E455" s="115" t="s">
        <v>887</v>
      </c>
      <c r="F455" s="132">
        <v>0</v>
      </c>
    </row>
    <row r="456" spans="1:6">
      <c r="A456" t="s">
        <v>7</v>
      </c>
      <c r="B456" s="115" t="s">
        <v>441</v>
      </c>
      <c r="C456" s="115" t="s">
        <v>905</v>
      </c>
      <c r="D456" s="115" t="s">
        <v>907</v>
      </c>
      <c r="E456" s="115" t="s">
        <v>887</v>
      </c>
      <c r="F456" s="132">
        <v>0</v>
      </c>
    </row>
    <row r="457" spans="1:6">
      <c r="A457" t="s">
        <v>6</v>
      </c>
      <c r="B457" s="115" t="s">
        <v>442</v>
      </c>
      <c r="C457" s="115" t="s">
        <v>905</v>
      </c>
      <c r="D457" s="115" t="s">
        <v>907</v>
      </c>
      <c r="E457" s="115" t="s">
        <v>887</v>
      </c>
      <c r="F457" s="132">
        <v>0</v>
      </c>
    </row>
    <row r="458" spans="1:6">
      <c r="A458" t="s">
        <v>2</v>
      </c>
      <c r="B458" s="115" t="s">
        <v>443</v>
      </c>
      <c r="C458" s="115" t="s">
        <v>905</v>
      </c>
      <c r="D458" s="115" t="s">
        <v>907</v>
      </c>
      <c r="E458" s="115" t="s">
        <v>887</v>
      </c>
      <c r="F458" s="132">
        <v>0</v>
      </c>
    </row>
    <row r="459" spans="1:6">
      <c r="A459" t="s">
        <v>4</v>
      </c>
      <c r="B459" s="115" t="s">
        <v>444</v>
      </c>
      <c r="C459" s="115" t="s">
        <v>905</v>
      </c>
      <c r="D459" s="115" t="s">
        <v>907</v>
      </c>
      <c r="E459" s="115" t="s">
        <v>887</v>
      </c>
      <c r="F459" s="132">
        <v>0</v>
      </c>
    </row>
    <row r="460" spans="1:6">
      <c r="A460" t="s">
        <v>5</v>
      </c>
      <c r="B460" s="115" t="s">
        <v>447</v>
      </c>
      <c r="C460" s="115" t="s">
        <v>905</v>
      </c>
      <c r="D460" s="115" t="s">
        <v>907</v>
      </c>
      <c r="E460" s="115" t="s">
        <v>887</v>
      </c>
      <c r="F460" s="132">
        <v>0</v>
      </c>
    </row>
    <row r="461" spans="1:6">
      <c r="A461" t="s">
        <v>1</v>
      </c>
      <c r="B461" s="115" t="s">
        <v>448</v>
      </c>
      <c r="C461" s="115" t="s">
        <v>905</v>
      </c>
      <c r="D461" s="115" t="s">
        <v>907</v>
      </c>
      <c r="E461" s="115" t="s">
        <v>887</v>
      </c>
      <c r="F461" s="132">
        <v>0</v>
      </c>
    </row>
    <row r="462" spans="1:6">
      <c r="A462" t="s">
        <v>537</v>
      </c>
      <c r="B462" s="115" t="s">
        <v>334</v>
      </c>
      <c r="C462" s="115" t="s">
        <v>894</v>
      </c>
      <c r="D462" s="115" t="s">
        <v>908</v>
      </c>
      <c r="E462" s="115" t="s">
        <v>888</v>
      </c>
      <c r="F462" s="132">
        <v>0.17157987643424535</v>
      </c>
    </row>
    <row r="463" spans="1:6">
      <c r="A463" t="s">
        <v>27</v>
      </c>
      <c r="B463" s="115" t="s">
        <v>409</v>
      </c>
      <c r="C463" s="115" t="s">
        <v>894</v>
      </c>
      <c r="D463" s="115" t="s">
        <v>908</v>
      </c>
      <c r="E463" s="115" t="s">
        <v>888</v>
      </c>
      <c r="F463" s="132">
        <v>0.19183914432544963</v>
      </c>
    </row>
    <row r="464" spans="1:6">
      <c r="A464" t="s">
        <v>715</v>
      </c>
      <c r="B464" s="115" t="s">
        <v>335</v>
      </c>
      <c r="C464" s="115" t="s">
        <v>894</v>
      </c>
      <c r="D464" s="115" t="s">
        <v>908</v>
      </c>
      <c r="E464" s="115" t="s">
        <v>888</v>
      </c>
      <c r="F464" s="132">
        <v>0.18376963350785339</v>
      </c>
    </row>
    <row r="465" spans="1:6">
      <c r="A465" t="s">
        <v>26</v>
      </c>
      <c r="B465" s="115" t="s">
        <v>410</v>
      </c>
      <c r="C465" s="115" t="s">
        <v>894</v>
      </c>
      <c r="D465" s="115" t="s">
        <v>908</v>
      </c>
      <c r="E465" s="115" t="s">
        <v>888</v>
      </c>
      <c r="F465" s="132">
        <v>0.21440443213302984</v>
      </c>
    </row>
    <row r="466" spans="1:6">
      <c r="A466" t="s">
        <v>25</v>
      </c>
      <c r="B466" s="115" t="s">
        <v>411</v>
      </c>
      <c r="C466" s="115" t="s">
        <v>894</v>
      </c>
      <c r="D466" s="115" t="s">
        <v>908</v>
      </c>
      <c r="E466" s="115" t="s">
        <v>888</v>
      </c>
      <c r="F466" s="132">
        <v>0.1627349319506135</v>
      </c>
    </row>
    <row r="467" spans="1:6">
      <c r="A467" t="s">
        <v>547</v>
      </c>
      <c r="B467" s="115" t="s">
        <v>546</v>
      </c>
      <c r="C467" s="115" t="s">
        <v>894</v>
      </c>
      <c r="D467" s="115" t="s">
        <v>908</v>
      </c>
      <c r="E467" s="115" t="s">
        <v>888</v>
      </c>
      <c r="F467" s="132">
        <v>0.19866220735766082</v>
      </c>
    </row>
    <row r="468" spans="1:6">
      <c r="A468" t="s">
        <v>540</v>
      </c>
      <c r="B468" s="115" t="s">
        <v>714</v>
      </c>
      <c r="C468" s="115" t="s">
        <v>894</v>
      </c>
      <c r="D468" s="115" t="s">
        <v>908</v>
      </c>
      <c r="E468" s="115" t="s">
        <v>888</v>
      </c>
      <c r="F468" s="132">
        <v>0.17619961612284069</v>
      </c>
    </row>
    <row r="469" spans="1:6">
      <c r="A469" t="s">
        <v>23</v>
      </c>
      <c r="B469" s="115" t="s">
        <v>412</v>
      </c>
      <c r="C469" s="115" t="s">
        <v>894</v>
      </c>
      <c r="D469" s="115" t="s">
        <v>908</v>
      </c>
      <c r="E469" s="115" t="s">
        <v>888</v>
      </c>
      <c r="F469" s="132">
        <v>0.12006204756980352</v>
      </c>
    </row>
    <row r="470" spans="1:6">
      <c r="A470" t="s">
        <v>22</v>
      </c>
      <c r="B470" s="115" t="s">
        <v>413</v>
      </c>
      <c r="C470" s="115" t="s">
        <v>894</v>
      </c>
      <c r="D470" s="115" t="s">
        <v>908</v>
      </c>
      <c r="E470" s="115" t="s">
        <v>888</v>
      </c>
      <c r="F470" s="132">
        <v>0.20382800676577942</v>
      </c>
    </row>
    <row r="471" spans="1:6">
      <c r="A471" t="s">
        <v>17</v>
      </c>
      <c r="B471" s="115" t="s">
        <v>414</v>
      </c>
      <c r="C471" s="115" t="s">
        <v>894</v>
      </c>
      <c r="D471" s="115" t="s">
        <v>908</v>
      </c>
      <c r="E471" s="115" t="s">
        <v>888</v>
      </c>
      <c r="F471" s="132">
        <v>0.22078187983928249</v>
      </c>
    </row>
    <row r="472" spans="1:6">
      <c r="A472" t="s">
        <v>21</v>
      </c>
      <c r="B472" s="115" t="s">
        <v>415</v>
      </c>
      <c r="C472" s="115" t="s">
        <v>894</v>
      </c>
      <c r="D472" s="115" t="s">
        <v>908</v>
      </c>
      <c r="E472" s="115" t="s">
        <v>888</v>
      </c>
      <c r="F472" s="132">
        <v>0.24178737359934407</v>
      </c>
    </row>
    <row r="473" spans="1:6">
      <c r="A473" t="s">
        <v>20</v>
      </c>
      <c r="B473" s="115" t="s">
        <v>416</v>
      </c>
      <c r="C473" s="115" t="s">
        <v>894</v>
      </c>
      <c r="D473" s="115" t="s">
        <v>908</v>
      </c>
      <c r="E473" s="115" t="s">
        <v>888</v>
      </c>
      <c r="F473" s="132">
        <v>0.24254522769806616</v>
      </c>
    </row>
    <row r="474" spans="1:6">
      <c r="A474" t="s">
        <v>16</v>
      </c>
      <c r="B474" s="115" t="s">
        <v>417</v>
      </c>
      <c r="C474" s="115" t="s">
        <v>894</v>
      </c>
      <c r="D474" s="115" t="s">
        <v>908</v>
      </c>
      <c r="E474" s="115" t="s">
        <v>888</v>
      </c>
      <c r="F474" s="132">
        <v>0.17419354838707829</v>
      </c>
    </row>
    <row r="475" spans="1:6">
      <c r="A475" t="s">
        <v>3</v>
      </c>
      <c r="B475" s="115" t="s">
        <v>418</v>
      </c>
      <c r="C475" s="115" t="s">
        <v>894</v>
      </c>
      <c r="D475" s="115" t="s">
        <v>908</v>
      </c>
      <c r="E475" s="115" t="s">
        <v>888</v>
      </c>
      <c r="F475" s="132">
        <v>0.18912368848825181</v>
      </c>
    </row>
    <row r="476" spans="1:6">
      <c r="A476" t="s">
        <v>19</v>
      </c>
      <c r="B476" s="115" t="s">
        <v>419</v>
      </c>
      <c r="C476" s="115" t="s">
        <v>894</v>
      </c>
      <c r="D476" s="115" t="s">
        <v>908</v>
      </c>
      <c r="E476" s="115" t="s">
        <v>888</v>
      </c>
      <c r="F476" s="132">
        <v>0.23291536050156739</v>
      </c>
    </row>
    <row r="477" spans="1:6">
      <c r="A477" t="s">
        <v>18</v>
      </c>
      <c r="B477" s="115" t="s">
        <v>420</v>
      </c>
      <c r="C477" s="115" t="s">
        <v>894</v>
      </c>
      <c r="D477" s="115" t="s">
        <v>908</v>
      </c>
      <c r="E477" s="115" t="s">
        <v>888</v>
      </c>
      <c r="F477" s="132">
        <v>0.2057577645281605</v>
      </c>
    </row>
    <row r="478" spans="1:6">
      <c r="A478" t="s">
        <v>24</v>
      </c>
      <c r="B478" s="115" t="s">
        <v>431</v>
      </c>
      <c r="C478" s="115" t="s">
        <v>894</v>
      </c>
      <c r="D478" s="115" t="s">
        <v>908</v>
      </c>
      <c r="E478" s="115" t="s">
        <v>888</v>
      </c>
      <c r="F478" s="132">
        <v>0.18593814432989694</v>
      </c>
    </row>
    <row r="479" spans="1:6">
      <c r="A479" t="s">
        <v>15</v>
      </c>
      <c r="B479" s="115" t="s">
        <v>432</v>
      </c>
      <c r="C479" s="115" t="s">
        <v>894</v>
      </c>
      <c r="D479" s="115" t="s">
        <v>908</v>
      </c>
      <c r="E479" s="115" t="s">
        <v>888</v>
      </c>
      <c r="F479" s="132">
        <v>0.18970855000596498</v>
      </c>
    </row>
    <row r="480" spans="1:6">
      <c r="A480" t="s">
        <v>14</v>
      </c>
      <c r="B480" s="115" t="s">
        <v>433</v>
      </c>
      <c r="C480" s="115" t="s">
        <v>894</v>
      </c>
      <c r="D480" s="115" t="s">
        <v>908</v>
      </c>
      <c r="E480" s="115" t="s">
        <v>888</v>
      </c>
      <c r="F480" s="132">
        <v>0.22585551330798478</v>
      </c>
    </row>
    <row r="481" spans="1:6">
      <c r="A481" t="s">
        <v>914</v>
      </c>
      <c r="B481" s="115" t="s">
        <v>895</v>
      </c>
      <c r="C481" s="115" t="s">
        <v>894</v>
      </c>
      <c r="D481" s="115" t="s">
        <v>908</v>
      </c>
      <c r="E481" s="115" t="s">
        <v>888</v>
      </c>
      <c r="F481" s="132">
        <v>0</v>
      </c>
    </row>
    <row r="482" spans="1:6">
      <c r="A482" t="s">
        <v>13</v>
      </c>
      <c r="B482" s="115" t="s">
        <v>435</v>
      </c>
      <c r="C482" s="115" t="s">
        <v>894</v>
      </c>
      <c r="D482" s="115" t="s">
        <v>908</v>
      </c>
      <c r="E482" s="115" t="s">
        <v>888</v>
      </c>
      <c r="F482" s="132">
        <v>0.18011482730338677</v>
      </c>
    </row>
    <row r="483" spans="1:6">
      <c r="A483" t="s">
        <v>538</v>
      </c>
      <c r="B483" s="115" t="s">
        <v>716</v>
      </c>
      <c r="C483" s="115" t="s">
        <v>894</v>
      </c>
      <c r="D483" s="115" t="s">
        <v>908</v>
      </c>
      <c r="E483" s="115" t="s">
        <v>888</v>
      </c>
      <c r="F483" s="132">
        <v>0.15913555992141459</v>
      </c>
    </row>
    <row r="484" spans="1:6">
      <c r="A484" t="s">
        <v>11</v>
      </c>
      <c r="B484" s="115" t="s">
        <v>436</v>
      </c>
      <c r="C484" s="115" t="s">
        <v>894</v>
      </c>
      <c r="D484" s="115" t="s">
        <v>908</v>
      </c>
      <c r="E484" s="115" t="s">
        <v>888</v>
      </c>
      <c r="F484" s="132">
        <v>0.23714121699196328</v>
      </c>
    </row>
    <row r="485" spans="1:6">
      <c r="A485" t="s">
        <v>534</v>
      </c>
      <c r="B485" s="115" t="s">
        <v>533</v>
      </c>
      <c r="C485" s="115" t="s">
        <v>894</v>
      </c>
      <c r="D485" s="115" t="s">
        <v>908</v>
      </c>
      <c r="E485" s="115" t="s">
        <v>888</v>
      </c>
      <c r="F485" s="132">
        <v>0.2119047619047619</v>
      </c>
    </row>
    <row r="486" spans="1:6">
      <c r="A486" t="s">
        <v>12</v>
      </c>
      <c r="B486" s="115" t="s">
        <v>437</v>
      </c>
      <c r="C486" s="115" t="s">
        <v>894</v>
      </c>
      <c r="D486" s="115" t="s">
        <v>908</v>
      </c>
      <c r="E486" s="115" t="s">
        <v>888</v>
      </c>
      <c r="F486" s="132">
        <v>0.24369396294082488</v>
      </c>
    </row>
    <row r="487" spans="1:6">
      <c r="A487" t="s">
        <v>543</v>
      </c>
      <c r="B487" s="115" t="s">
        <v>542</v>
      </c>
      <c r="C487" s="115" t="s">
        <v>894</v>
      </c>
      <c r="D487" s="115" t="s">
        <v>908</v>
      </c>
      <c r="E487" s="115" t="s">
        <v>888</v>
      </c>
      <c r="F487" s="132">
        <v>0.17645669291338581</v>
      </c>
    </row>
    <row r="488" spans="1:6">
      <c r="A488" t="s">
        <v>713</v>
      </c>
      <c r="B488" s="115" t="s">
        <v>65</v>
      </c>
      <c r="C488" s="115" t="s">
        <v>894</v>
      </c>
      <c r="D488" s="115" t="s">
        <v>908</v>
      </c>
      <c r="E488" s="115" t="s">
        <v>888</v>
      </c>
      <c r="F488" s="132">
        <v>0.1604472843450479</v>
      </c>
    </row>
    <row r="489" spans="1:6">
      <c r="A489" t="s">
        <v>10</v>
      </c>
      <c r="B489" s="115" t="s">
        <v>438</v>
      </c>
      <c r="C489" s="115" t="s">
        <v>894</v>
      </c>
      <c r="D489" s="115" t="s">
        <v>908</v>
      </c>
      <c r="E489" s="115" t="s">
        <v>888</v>
      </c>
      <c r="F489" s="132">
        <v>0.16905187835420393</v>
      </c>
    </row>
    <row r="490" spans="1:6">
      <c r="A490" t="s">
        <v>9</v>
      </c>
      <c r="B490" s="115" t="s">
        <v>439</v>
      </c>
      <c r="C490" s="115" t="s">
        <v>894</v>
      </c>
      <c r="D490" s="115" t="s">
        <v>908</v>
      </c>
      <c r="E490" s="115" t="s">
        <v>888</v>
      </c>
      <c r="F490" s="132">
        <v>0.2258887754652549</v>
      </c>
    </row>
    <row r="491" spans="1:6">
      <c r="A491" t="s">
        <v>545</v>
      </c>
      <c r="B491" s="115" t="s">
        <v>544</v>
      </c>
      <c r="C491" s="115" t="s">
        <v>894</v>
      </c>
      <c r="D491" s="115" t="s">
        <v>908</v>
      </c>
      <c r="E491" s="115" t="s">
        <v>888</v>
      </c>
      <c r="F491" s="132">
        <v>0.23606557377017526</v>
      </c>
    </row>
    <row r="492" spans="1:6">
      <c r="A492" t="s">
        <v>8</v>
      </c>
      <c r="B492" s="115" t="s">
        <v>440</v>
      </c>
      <c r="C492" s="115" t="s">
        <v>894</v>
      </c>
      <c r="D492" s="115" t="s">
        <v>908</v>
      </c>
      <c r="E492" s="115" t="s">
        <v>888</v>
      </c>
      <c r="F492" s="132">
        <v>0.22210968379446641</v>
      </c>
    </row>
    <row r="493" spans="1:6">
      <c r="A493" t="s">
        <v>7</v>
      </c>
      <c r="B493" s="115" t="s">
        <v>441</v>
      </c>
      <c r="C493" s="115" t="s">
        <v>894</v>
      </c>
      <c r="D493" s="115" t="s">
        <v>908</v>
      </c>
      <c r="E493" s="115" t="s">
        <v>888</v>
      </c>
      <c r="F493" s="132">
        <v>0.16681087884210735</v>
      </c>
    </row>
    <row r="494" spans="1:6">
      <c r="A494" t="s">
        <v>6</v>
      </c>
      <c r="B494" s="115" t="s">
        <v>442</v>
      </c>
      <c r="C494" s="115" t="s">
        <v>894</v>
      </c>
      <c r="D494" s="115" t="s">
        <v>908</v>
      </c>
      <c r="E494" s="115" t="s">
        <v>888</v>
      </c>
      <c r="F494" s="132">
        <v>0.18207602683299989</v>
      </c>
    </row>
    <row r="495" spans="1:6">
      <c r="A495" t="s">
        <v>2</v>
      </c>
      <c r="B495" s="115" t="s">
        <v>443</v>
      </c>
      <c r="C495" s="115" t="s">
        <v>894</v>
      </c>
      <c r="D495" s="115" t="s">
        <v>908</v>
      </c>
      <c r="E495" s="115" t="s">
        <v>888</v>
      </c>
      <c r="F495" s="132">
        <v>0.23325937878176681</v>
      </c>
    </row>
    <row r="496" spans="1:6">
      <c r="A496" t="s">
        <v>4</v>
      </c>
      <c r="B496" s="115" t="s">
        <v>444</v>
      </c>
      <c r="C496" s="115" t="s">
        <v>894</v>
      </c>
      <c r="D496" s="115" t="s">
        <v>908</v>
      </c>
      <c r="E496" s="115" t="s">
        <v>888</v>
      </c>
      <c r="F496" s="132">
        <v>0.18833528722157092</v>
      </c>
    </row>
    <row r="497" spans="1:6">
      <c r="A497" t="s">
        <v>5</v>
      </c>
      <c r="B497" s="115" t="s">
        <v>447</v>
      </c>
      <c r="C497" s="115" t="s">
        <v>894</v>
      </c>
      <c r="D497" s="115" t="s">
        <v>908</v>
      </c>
      <c r="E497" s="115" t="s">
        <v>888</v>
      </c>
      <c r="F497" s="132">
        <v>0.19285714285714289</v>
      </c>
    </row>
    <row r="498" spans="1:6">
      <c r="A498" t="s">
        <v>1</v>
      </c>
      <c r="B498" s="115" t="s">
        <v>448</v>
      </c>
      <c r="C498" s="115" t="s">
        <v>894</v>
      </c>
      <c r="D498" s="115" t="s">
        <v>908</v>
      </c>
      <c r="E498" s="115" t="s">
        <v>888</v>
      </c>
      <c r="F498" s="132">
        <v>0.22538437645574852</v>
      </c>
    </row>
    <row r="499" spans="1:6">
      <c r="A499" t="s">
        <v>537</v>
      </c>
      <c r="B499" s="115" t="s">
        <v>334</v>
      </c>
      <c r="C499" s="115" t="s">
        <v>896</v>
      </c>
      <c r="D499" s="115" t="s">
        <v>908</v>
      </c>
      <c r="E499" s="115" t="s">
        <v>888</v>
      </c>
      <c r="F499" s="132">
        <v>0.2168578993821712</v>
      </c>
    </row>
    <row r="500" spans="1:6">
      <c r="A500" t="s">
        <v>27</v>
      </c>
      <c r="B500" s="115" t="s">
        <v>409</v>
      </c>
      <c r="C500" s="115" t="s">
        <v>896</v>
      </c>
      <c r="D500" s="115" t="s">
        <v>908</v>
      </c>
      <c r="E500" s="115" t="s">
        <v>888</v>
      </c>
      <c r="F500" s="132">
        <v>0.228969301292025</v>
      </c>
    </row>
    <row r="501" spans="1:6">
      <c r="A501" t="s">
        <v>715</v>
      </c>
      <c r="B501" s="115" t="s">
        <v>335</v>
      </c>
      <c r="C501" s="115" t="s">
        <v>896</v>
      </c>
      <c r="D501" s="115" t="s">
        <v>908</v>
      </c>
      <c r="E501" s="115" t="s">
        <v>888</v>
      </c>
      <c r="F501" s="132">
        <v>0.23795811518324608</v>
      </c>
    </row>
    <row r="502" spans="1:6">
      <c r="A502" t="s">
        <v>26</v>
      </c>
      <c r="B502" s="115" t="s">
        <v>410</v>
      </c>
      <c r="C502" s="115" t="s">
        <v>896</v>
      </c>
      <c r="D502" s="115" t="s">
        <v>908</v>
      </c>
      <c r="E502" s="115" t="s">
        <v>888</v>
      </c>
      <c r="F502" s="132">
        <v>0.25197863078771399</v>
      </c>
    </row>
    <row r="503" spans="1:6">
      <c r="A503" t="s">
        <v>25</v>
      </c>
      <c r="B503" s="115" t="s">
        <v>411</v>
      </c>
      <c r="C503" s="115" t="s">
        <v>896</v>
      </c>
      <c r="D503" s="115" t="s">
        <v>908</v>
      </c>
      <c r="E503" s="115" t="s">
        <v>888</v>
      </c>
      <c r="F503" s="132">
        <v>0.20866817887215761</v>
      </c>
    </row>
    <row r="504" spans="1:6">
      <c r="A504" t="s">
        <v>547</v>
      </c>
      <c r="B504" s="115" t="s">
        <v>546</v>
      </c>
      <c r="C504" s="115" t="s">
        <v>896</v>
      </c>
      <c r="D504" s="115" t="s">
        <v>908</v>
      </c>
      <c r="E504" s="115" t="s">
        <v>888</v>
      </c>
      <c r="F504" s="132">
        <v>0.23357859531747427</v>
      </c>
    </row>
    <row r="505" spans="1:6">
      <c r="A505" t="s">
        <v>540</v>
      </c>
      <c r="B505" s="115" t="s">
        <v>714</v>
      </c>
      <c r="C505" s="115" t="s">
        <v>896</v>
      </c>
      <c r="D505" s="115" t="s">
        <v>908</v>
      </c>
      <c r="E505" s="115" t="s">
        <v>888</v>
      </c>
      <c r="F505" s="132">
        <v>0.2202495201535509</v>
      </c>
    </row>
    <row r="506" spans="1:6">
      <c r="A506" t="s">
        <v>23</v>
      </c>
      <c r="B506" s="115" t="s">
        <v>412</v>
      </c>
      <c r="C506" s="115" t="s">
        <v>896</v>
      </c>
      <c r="D506" s="115" t="s">
        <v>908</v>
      </c>
      <c r="E506" s="115" t="s">
        <v>888</v>
      </c>
      <c r="F506" s="132">
        <v>0.17032057911065154</v>
      </c>
    </row>
    <row r="507" spans="1:6">
      <c r="A507" t="s">
        <v>22</v>
      </c>
      <c r="B507" s="115" t="s">
        <v>413</v>
      </c>
      <c r="C507" s="115" t="s">
        <v>896</v>
      </c>
      <c r="D507" s="115" t="s">
        <v>908</v>
      </c>
      <c r="E507" s="115" t="s">
        <v>888</v>
      </c>
      <c r="F507" s="132">
        <v>0.24228612124988874</v>
      </c>
    </row>
    <row r="508" spans="1:6">
      <c r="A508" t="s">
        <v>17</v>
      </c>
      <c r="B508" s="115" t="s">
        <v>414</v>
      </c>
      <c r="C508" s="115" t="s">
        <v>896</v>
      </c>
      <c r="D508" s="115" t="s">
        <v>908</v>
      </c>
      <c r="E508" s="115" t="s">
        <v>888</v>
      </c>
      <c r="F508" s="132">
        <v>0.24214601062129315</v>
      </c>
    </row>
    <row r="509" spans="1:6">
      <c r="A509" t="s">
        <v>21</v>
      </c>
      <c r="B509" s="115" t="s">
        <v>415</v>
      </c>
      <c r="C509" s="115" t="s">
        <v>896</v>
      </c>
      <c r="D509" s="115" t="s">
        <v>908</v>
      </c>
      <c r="E509" s="115" t="s">
        <v>888</v>
      </c>
      <c r="F509" s="132">
        <v>0.25138015851325501</v>
      </c>
    </row>
    <row r="510" spans="1:6">
      <c r="A510" t="s">
        <v>20</v>
      </c>
      <c r="B510" s="115" t="s">
        <v>416</v>
      </c>
      <c r="C510" s="115" t="s">
        <v>896</v>
      </c>
      <c r="D510" s="115" t="s">
        <v>908</v>
      </c>
      <c r="E510" s="115" t="s">
        <v>888</v>
      </c>
      <c r="F510" s="132">
        <v>0.25601996257018095</v>
      </c>
    </row>
    <row r="511" spans="1:6">
      <c r="A511" t="s">
        <v>16</v>
      </c>
      <c r="B511" s="115" t="s">
        <v>417</v>
      </c>
      <c r="C511" s="115" t="s">
        <v>896</v>
      </c>
      <c r="D511" s="115" t="s">
        <v>908</v>
      </c>
      <c r="E511" s="115" t="s">
        <v>888</v>
      </c>
      <c r="F511" s="132">
        <v>0.20464799476861009</v>
      </c>
    </row>
    <row r="512" spans="1:6">
      <c r="A512" t="s">
        <v>3</v>
      </c>
      <c r="B512" s="115" t="s">
        <v>418</v>
      </c>
      <c r="C512" s="115" t="s">
        <v>896</v>
      </c>
      <c r="D512" s="115" t="s">
        <v>908</v>
      </c>
      <c r="E512" s="115" t="s">
        <v>888</v>
      </c>
      <c r="F512" s="132">
        <v>0.2374180582237328</v>
      </c>
    </row>
    <row r="513" spans="1:6">
      <c r="A513" t="s">
        <v>19</v>
      </c>
      <c r="B513" s="115" t="s">
        <v>419</v>
      </c>
      <c r="C513" s="115" t="s">
        <v>896</v>
      </c>
      <c r="D513" s="115" t="s">
        <v>908</v>
      </c>
      <c r="E513" s="115" t="s">
        <v>888</v>
      </c>
      <c r="F513" s="132">
        <v>0.24639498432601881</v>
      </c>
    </row>
    <row r="514" spans="1:6">
      <c r="A514" t="s">
        <v>18</v>
      </c>
      <c r="B514" s="115" t="s">
        <v>420</v>
      </c>
      <c r="C514" s="115" t="s">
        <v>896</v>
      </c>
      <c r="D514" s="115" t="s">
        <v>908</v>
      </c>
      <c r="E514" s="115" t="s">
        <v>888</v>
      </c>
      <c r="F514" s="132">
        <v>0.24332117113101831</v>
      </c>
    </row>
    <row r="515" spans="1:6">
      <c r="A515" t="s">
        <v>24</v>
      </c>
      <c r="B515" s="115" t="s">
        <v>431</v>
      </c>
      <c r="C515" s="115" t="s">
        <v>896</v>
      </c>
      <c r="D515" s="115" t="s">
        <v>908</v>
      </c>
      <c r="E515" s="115" t="s">
        <v>888</v>
      </c>
      <c r="F515" s="132">
        <v>0.25162886597938144</v>
      </c>
    </row>
    <row r="516" spans="1:6">
      <c r="A516" t="s">
        <v>15</v>
      </c>
      <c r="B516" s="115" t="s">
        <v>432</v>
      </c>
      <c r="C516" s="115" t="s">
        <v>896</v>
      </c>
      <c r="D516" s="115" t="s">
        <v>908</v>
      </c>
      <c r="E516" s="115" t="s">
        <v>888</v>
      </c>
      <c r="F516" s="132">
        <v>0.23085016326009161</v>
      </c>
    </row>
    <row r="517" spans="1:6">
      <c r="A517" t="s">
        <v>14</v>
      </c>
      <c r="B517" s="115" t="s">
        <v>433</v>
      </c>
      <c r="C517" s="115" t="s">
        <v>896</v>
      </c>
      <c r="D517" s="115" t="s">
        <v>908</v>
      </c>
      <c r="E517" s="115" t="s">
        <v>888</v>
      </c>
      <c r="F517" s="132">
        <v>0.24074144486692015</v>
      </c>
    </row>
    <row r="518" spans="1:6">
      <c r="A518" t="s">
        <v>914</v>
      </c>
      <c r="B518" s="115" t="s">
        <v>895</v>
      </c>
      <c r="C518" s="115" t="s">
        <v>896</v>
      </c>
      <c r="D518" s="115" t="s">
        <v>908</v>
      </c>
      <c r="E518" s="115" t="s">
        <v>888</v>
      </c>
      <c r="F518" s="132">
        <v>0</v>
      </c>
    </row>
    <row r="519" spans="1:6">
      <c r="A519" t="s">
        <v>13</v>
      </c>
      <c r="B519" s="115" t="s">
        <v>435</v>
      </c>
      <c r="C519" s="115" t="s">
        <v>896</v>
      </c>
      <c r="D519" s="115" t="s">
        <v>908</v>
      </c>
      <c r="E519" s="115" t="s">
        <v>888</v>
      </c>
      <c r="F519" s="132">
        <v>0.23289437710725752</v>
      </c>
    </row>
    <row r="520" spans="1:6">
      <c r="A520" t="s">
        <v>538</v>
      </c>
      <c r="B520" s="115" t="s">
        <v>716</v>
      </c>
      <c r="C520" s="115" t="s">
        <v>896</v>
      </c>
      <c r="D520" s="115" t="s">
        <v>908</v>
      </c>
      <c r="E520" s="115" t="s">
        <v>888</v>
      </c>
      <c r="F520" s="132">
        <v>0.17504911591355599</v>
      </c>
    </row>
    <row r="521" spans="1:6">
      <c r="A521" t="s">
        <v>11</v>
      </c>
      <c r="B521" s="115" t="s">
        <v>436</v>
      </c>
      <c r="C521" s="115" t="s">
        <v>896</v>
      </c>
      <c r="D521" s="115" t="s">
        <v>908</v>
      </c>
      <c r="E521" s="115" t="s">
        <v>888</v>
      </c>
      <c r="F521" s="132">
        <v>0.24799081515499422</v>
      </c>
    </row>
    <row r="522" spans="1:6">
      <c r="A522" t="s">
        <v>534</v>
      </c>
      <c r="B522" s="115" t="s">
        <v>533</v>
      </c>
      <c r="C522" s="115" t="s">
        <v>896</v>
      </c>
      <c r="D522" s="115" t="s">
        <v>908</v>
      </c>
      <c r="E522" s="115" t="s">
        <v>888</v>
      </c>
      <c r="F522" s="132">
        <v>0.24285714285714283</v>
      </c>
    </row>
    <row r="523" spans="1:6">
      <c r="A523" t="s">
        <v>12</v>
      </c>
      <c r="B523" s="115" t="s">
        <v>437</v>
      </c>
      <c r="C523" s="115" t="s">
        <v>896</v>
      </c>
      <c r="D523" s="115" t="s">
        <v>908</v>
      </c>
      <c r="E523" s="115" t="s">
        <v>888</v>
      </c>
      <c r="F523" s="132">
        <v>0.25821876867901972</v>
      </c>
    </row>
    <row r="524" spans="1:6">
      <c r="A524" t="s">
        <v>543</v>
      </c>
      <c r="B524" s="115" t="s">
        <v>542</v>
      </c>
      <c r="C524" s="115" t="s">
        <v>896</v>
      </c>
      <c r="D524" s="115" t="s">
        <v>908</v>
      </c>
      <c r="E524" s="115" t="s">
        <v>888</v>
      </c>
      <c r="F524" s="132">
        <v>0.2317322834645669</v>
      </c>
    </row>
    <row r="525" spans="1:6">
      <c r="A525" t="s">
        <v>713</v>
      </c>
      <c r="B525" s="115" t="s">
        <v>65</v>
      </c>
      <c r="C525" s="115" t="s">
        <v>896</v>
      </c>
      <c r="D525" s="115" t="s">
        <v>908</v>
      </c>
      <c r="E525" s="115" t="s">
        <v>888</v>
      </c>
      <c r="F525" s="132">
        <v>0.19667731629392973</v>
      </c>
    </row>
    <row r="526" spans="1:6">
      <c r="A526" t="s">
        <v>10</v>
      </c>
      <c r="B526" s="115" t="s">
        <v>438</v>
      </c>
      <c r="C526" s="115" t="s">
        <v>896</v>
      </c>
      <c r="D526" s="115" t="s">
        <v>908</v>
      </c>
      <c r="E526" s="115" t="s">
        <v>888</v>
      </c>
      <c r="F526" s="132">
        <v>0.18676207513416815</v>
      </c>
    </row>
    <row r="527" spans="1:6">
      <c r="A527" t="s">
        <v>9</v>
      </c>
      <c r="B527" s="115" t="s">
        <v>439</v>
      </c>
      <c r="C527" s="115" t="s">
        <v>896</v>
      </c>
      <c r="D527" s="115" t="s">
        <v>908</v>
      </c>
      <c r="E527" s="115" t="s">
        <v>888</v>
      </c>
      <c r="F527" s="132">
        <v>0.24937641471737135</v>
      </c>
    </row>
    <row r="528" spans="1:6">
      <c r="A528" t="s">
        <v>545</v>
      </c>
      <c r="B528" s="115" t="s">
        <v>544</v>
      </c>
      <c r="C528" s="115" t="s">
        <v>896</v>
      </c>
      <c r="D528" s="115" t="s">
        <v>908</v>
      </c>
      <c r="E528" s="115" t="s">
        <v>888</v>
      </c>
      <c r="F528" s="132">
        <v>0.25333866453425824</v>
      </c>
    </row>
    <row r="529" spans="1:6">
      <c r="A529" t="s">
        <v>8</v>
      </c>
      <c r="B529" s="115" t="s">
        <v>440</v>
      </c>
      <c r="C529" s="115" t="s">
        <v>896</v>
      </c>
      <c r="D529" s="115" t="s">
        <v>908</v>
      </c>
      <c r="E529" s="115" t="s">
        <v>888</v>
      </c>
      <c r="F529" s="132">
        <v>0.25156867588932808</v>
      </c>
    </row>
    <row r="530" spans="1:6">
      <c r="A530" t="s">
        <v>7</v>
      </c>
      <c r="B530" s="115" t="s">
        <v>441</v>
      </c>
      <c r="C530" s="115" t="s">
        <v>896</v>
      </c>
      <c r="D530" s="115" t="s">
        <v>908</v>
      </c>
      <c r="E530" s="115" t="s">
        <v>888</v>
      </c>
      <c r="F530" s="132">
        <v>0.21613291774006413</v>
      </c>
    </row>
    <row r="531" spans="1:6">
      <c r="A531" t="s">
        <v>6</v>
      </c>
      <c r="B531" s="115" t="s">
        <v>442</v>
      </c>
      <c r="C531" s="115" t="s">
        <v>896</v>
      </c>
      <c r="D531" s="115" t="s">
        <v>908</v>
      </c>
      <c r="E531" s="115" t="s">
        <v>888</v>
      </c>
      <c r="F531" s="132">
        <v>0.21798281746498763</v>
      </c>
    </row>
    <row r="532" spans="1:6">
      <c r="A532" t="s">
        <v>2</v>
      </c>
      <c r="B532" s="115" t="s">
        <v>443</v>
      </c>
      <c r="C532" s="115" t="s">
        <v>896</v>
      </c>
      <c r="D532" s="115" t="s">
        <v>908</v>
      </c>
      <c r="E532" s="115" t="s">
        <v>888</v>
      </c>
      <c r="F532" s="132">
        <v>0.25231948366276724</v>
      </c>
    </row>
    <row r="533" spans="1:6">
      <c r="A533" t="s">
        <v>4</v>
      </c>
      <c r="B533" s="115" t="s">
        <v>444</v>
      </c>
      <c r="C533" s="115" t="s">
        <v>896</v>
      </c>
      <c r="D533" s="115" t="s">
        <v>908</v>
      </c>
      <c r="E533" s="115" t="s">
        <v>888</v>
      </c>
      <c r="F533" s="132">
        <v>0.23898007033997656</v>
      </c>
    </row>
    <row r="534" spans="1:6">
      <c r="A534" t="s">
        <v>5</v>
      </c>
      <c r="B534" s="115" t="s">
        <v>447</v>
      </c>
      <c r="C534" s="115" t="s">
        <v>896</v>
      </c>
      <c r="D534" s="115" t="s">
        <v>908</v>
      </c>
      <c r="E534" s="115" t="s">
        <v>888</v>
      </c>
      <c r="F534" s="132">
        <v>0.22398106216550029</v>
      </c>
    </row>
    <row r="535" spans="1:6">
      <c r="A535" t="s">
        <v>1</v>
      </c>
      <c r="B535" s="115" t="s">
        <v>448</v>
      </c>
      <c r="C535" s="115" t="s">
        <v>896</v>
      </c>
      <c r="D535" s="115" t="s">
        <v>908</v>
      </c>
      <c r="E535" s="115" t="s">
        <v>888</v>
      </c>
      <c r="F535" s="132">
        <v>0.24603587513595562</v>
      </c>
    </row>
    <row r="536" spans="1:6">
      <c r="A536" t="s">
        <v>537</v>
      </c>
      <c r="B536" s="115" t="s">
        <v>334</v>
      </c>
      <c r="C536" s="115" t="s">
        <v>897</v>
      </c>
      <c r="D536" s="115" t="s">
        <v>908</v>
      </c>
      <c r="E536" s="115" t="s">
        <v>888</v>
      </c>
      <c r="F536" s="132">
        <v>0.22400706090026479</v>
      </c>
    </row>
    <row r="537" spans="1:6">
      <c r="A537" t="s">
        <v>27</v>
      </c>
      <c r="B537" s="115" t="s">
        <v>409</v>
      </c>
      <c r="C537" s="115" t="s">
        <v>897</v>
      </c>
      <c r="D537" s="115" t="s">
        <v>908</v>
      </c>
      <c r="E537" s="115" t="s">
        <v>888</v>
      </c>
      <c r="F537" s="132">
        <v>0.23478260869592368</v>
      </c>
    </row>
    <row r="538" spans="1:6">
      <c r="A538" t="s">
        <v>715</v>
      </c>
      <c r="B538" s="115" t="s">
        <v>335</v>
      </c>
      <c r="C538" s="115" t="s">
        <v>897</v>
      </c>
      <c r="D538" s="115" t="s">
        <v>908</v>
      </c>
      <c r="E538" s="115" t="s">
        <v>888</v>
      </c>
      <c r="F538" s="132">
        <v>0.22853403141361256</v>
      </c>
    </row>
    <row r="539" spans="1:6">
      <c r="A539" t="s">
        <v>26</v>
      </c>
      <c r="B539" s="115" t="s">
        <v>410</v>
      </c>
      <c r="C539" s="115" t="s">
        <v>897</v>
      </c>
      <c r="D539" s="115" t="s">
        <v>908</v>
      </c>
      <c r="E539" s="115" t="s">
        <v>888</v>
      </c>
      <c r="F539" s="132">
        <v>0.25660862682998847</v>
      </c>
    </row>
    <row r="540" spans="1:6">
      <c r="A540" t="s">
        <v>25</v>
      </c>
      <c r="B540" s="115" t="s">
        <v>411</v>
      </c>
      <c r="C540" s="115" t="s">
        <v>897</v>
      </c>
      <c r="D540" s="115" t="s">
        <v>908</v>
      </c>
      <c r="E540" s="115" t="s">
        <v>888</v>
      </c>
      <c r="F540" s="132">
        <v>0.26510045366200824</v>
      </c>
    </row>
    <row r="541" spans="1:6">
      <c r="A541" t="s">
        <v>547</v>
      </c>
      <c r="B541" s="115" t="s">
        <v>546</v>
      </c>
      <c r="C541" s="115" t="s">
        <v>897</v>
      </c>
      <c r="D541" s="115" t="s">
        <v>908</v>
      </c>
      <c r="E541" s="115" t="s">
        <v>888</v>
      </c>
      <c r="F541" s="132">
        <v>0.22996655518408551</v>
      </c>
    </row>
    <row r="542" spans="1:6">
      <c r="A542" t="s">
        <v>540</v>
      </c>
      <c r="B542" s="115" t="s">
        <v>714</v>
      </c>
      <c r="C542" s="115" t="s">
        <v>897</v>
      </c>
      <c r="D542" s="115" t="s">
        <v>908</v>
      </c>
      <c r="E542" s="115" t="s">
        <v>888</v>
      </c>
      <c r="F542" s="132">
        <v>0.25393474088291745</v>
      </c>
    </row>
    <row r="543" spans="1:6">
      <c r="A543" t="s">
        <v>23</v>
      </c>
      <c r="B543" s="115" t="s">
        <v>412</v>
      </c>
      <c r="C543" s="115" t="s">
        <v>897</v>
      </c>
      <c r="D543" s="115" t="s">
        <v>908</v>
      </c>
      <c r="E543" s="115" t="s">
        <v>888</v>
      </c>
      <c r="F543" s="132">
        <v>0.24012409513960709</v>
      </c>
    </row>
    <row r="544" spans="1:6">
      <c r="A544" t="s">
        <v>22</v>
      </c>
      <c r="B544" s="115" t="s">
        <v>413</v>
      </c>
      <c r="C544" s="115" t="s">
        <v>897</v>
      </c>
      <c r="D544" s="115" t="s">
        <v>908</v>
      </c>
      <c r="E544" s="115" t="s">
        <v>888</v>
      </c>
      <c r="F544" s="132">
        <v>0.24493011662067121</v>
      </c>
    </row>
    <row r="545" spans="1:6">
      <c r="A545" t="s">
        <v>17</v>
      </c>
      <c r="B545" s="115" t="s">
        <v>414</v>
      </c>
      <c r="C545" s="115" t="s">
        <v>897</v>
      </c>
      <c r="D545" s="115" t="s">
        <v>908</v>
      </c>
      <c r="E545" s="115" t="s">
        <v>888</v>
      </c>
      <c r="F545" s="132">
        <v>0.24093672019996304</v>
      </c>
    </row>
    <row r="546" spans="1:6">
      <c r="A546" t="s">
        <v>21</v>
      </c>
      <c r="B546" s="115" t="s">
        <v>415</v>
      </c>
      <c r="C546" s="115" t="s">
        <v>897</v>
      </c>
      <c r="D546" s="115" t="s">
        <v>908</v>
      </c>
      <c r="E546" s="115" t="s">
        <v>888</v>
      </c>
      <c r="F546" s="132">
        <v>0.2654003826182017</v>
      </c>
    </row>
    <row r="547" spans="1:6">
      <c r="A547" t="s">
        <v>20</v>
      </c>
      <c r="B547" s="115" t="s">
        <v>416</v>
      </c>
      <c r="C547" s="115" t="s">
        <v>897</v>
      </c>
      <c r="D547" s="115" t="s">
        <v>908</v>
      </c>
      <c r="E547" s="115" t="s">
        <v>888</v>
      </c>
      <c r="F547" s="132">
        <v>0.26612601372426697</v>
      </c>
    </row>
    <row r="548" spans="1:6">
      <c r="A548" t="s">
        <v>16</v>
      </c>
      <c r="B548" s="115" t="s">
        <v>417</v>
      </c>
      <c r="C548" s="115" t="s">
        <v>897</v>
      </c>
      <c r="D548" s="115" t="s">
        <v>908</v>
      </c>
      <c r="E548" s="115" t="s">
        <v>888</v>
      </c>
      <c r="F548" s="132">
        <v>0.23951612903254341</v>
      </c>
    </row>
    <row r="549" spans="1:6">
      <c r="A549" t="s">
        <v>3</v>
      </c>
      <c r="B549" s="115" t="s">
        <v>418</v>
      </c>
      <c r="C549" s="115" t="s">
        <v>897</v>
      </c>
      <c r="D549" s="115" t="s">
        <v>908</v>
      </c>
      <c r="E549" s="115" t="s">
        <v>888</v>
      </c>
      <c r="F549" s="132">
        <v>0.22562110240874836</v>
      </c>
    </row>
    <row r="550" spans="1:6">
      <c r="A550" t="s">
        <v>19</v>
      </c>
      <c r="B550" s="115" t="s">
        <v>419</v>
      </c>
      <c r="C550" s="115" t="s">
        <v>897</v>
      </c>
      <c r="D550" s="115" t="s">
        <v>908</v>
      </c>
      <c r="E550" s="115" t="s">
        <v>888</v>
      </c>
      <c r="F550" s="132">
        <v>0.26771159874608147</v>
      </c>
    </row>
    <row r="551" spans="1:6">
      <c r="A551" t="s">
        <v>18</v>
      </c>
      <c r="B551" s="115" t="s">
        <v>420</v>
      </c>
      <c r="C551" s="115" t="s">
        <v>897</v>
      </c>
      <c r="D551" s="115" t="s">
        <v>908</v>
      </c>
      <c r="E551" s="115" t="s">
        <v>888</v>
      </c>
      <c r="F551" s="132">
        <v>0.24540357746737274</v>
      </c>
    </row>
    <row r="552" spans="1:6">
      <c r="A552" t="s">
        <v>24</v>
      </c>
      <c r="B552" s="115" t="s">
        <v>431</v>
      </c>
      <c r="C552" s="115" t="s">
        <v>897</v>
      </c>
      <c r="D552" s="115" t="s">
        <v>908</v>
      </c>
      <c r="E552" s="115" t="s">
        <v>888</v>
      </c>
      <c r="F552" s="132">
        <v>0.23270103092783509</v>
      </c>
    </row>
    <row r="553" spans="1:6">
      <c r="A553" t="s">
        <v>15</v>
      </c>
      <c r="B553" s="115" t="s">
        <v>432</v>
      </c>
      <c r="C553" s="115" t="s">
        <v>897</v>
      </c>
      <c r="D553" s="115" t="s">
        <v>908</v>
      </c>
      <c r="E553" s="115" t="s">
        <v>888</v>
      </c>
      <c r="F553" s="132">
        <v>0.24684967952590278</v>
      </c>
    </row>
    <row r="554" spans="1:6">
      <c r="A554" t="s">
        <v>14</v>
      </c>
      <c r="B554" s="115" t="s">
        <v>433</v>
      </c>
      <c r="C554" s="115" t="s">
        <v>897</v>
      </c>
      <c r="D554" s="115" t="s">
        <v>908</v>
      </c>
      <c r="E554" s="115" t="s">
        <v>888</v>
      </c>
      <c r="F554" s="132">
        <v>0.23201520912547524</v>
      </c>
    </row>
    <row r="555" spans="1:6">
      <c r="A555" t="s">
        <v>914</v>
      </c>
      <c r="B555" s="115" t="s">
        <v>895</v>
      </c>
      <c r="C555" s="115" t="s">
        <v>897</v>
      </c>
      <c r="D555" s="115" t="s">
        <v>908</v>
      </c>
      <c r="E555" s="115" t="s">
        <v>888</v>
      </c>
      <c r="F555" s="132">
        <v>0</v>
      </c>
    </row>
    <row r="556" spans="1:6">
      <c r="A556" t="s">
        <v>13</v>
      </c>
      <c r="B556" s="115" t="s">
        <v>435</v>
      </c>
      <c r="C556" s="115" t="s">
        <v>897</v>
      </c>
      <c r="D556" s="115" t="s">
        <v>908</v>
      </c>
      <c r="E556" s="115" t="s">
        <v>888</v>
      </c>
      <c r="F556" s="132">
        <v>0.2303107627814433</v>
      </c>
    </row>
    <row r="557" spans="1:6">
      <c r="A557" t="s">
        <v>538</v>
      </c>
      <c r="B557" s="115" t="s">
        <v>716</v>
      </c>
      <c r="C557" s="115" t="s">
        <v>897</v>
      </c>
      <c r="D557" s="115" t="s">
        <v>908</v>
      </c>
      <c r="E557" s="115" t="s">
        <v>888</v>
      </c>
      <c r="F557" s="132">
        <v>0.2572691552062869</v>
      </c>
    </row>
    <row r="558" spans="1:6">
      <c r="A558" t="s">
        <v>11</v>
      </c>
      <c r="B558" s="115" t="s">
        <v>436</v>
      </c>
      <c r="C558" s="115" t="s">
        <v>897</v>
      </c>
      <c r="D558" s="115" t="s">
        <v>908</v>
      </c>
      <c r="E558" s="115" t="s">
        <v>888</v>
      </c>
      <c r="F558" s="132">
        <v>0.27433983926521233</v>
      </c>
    </row>
    <row r="559" spans="1:6">
      <c r="A559" t="s">
        <v>534</v>
      </c>
      <c r="B559" s="115" t="s">
        <v>533</v>
      </c>
      <c r="C559" s="115" t="s">
        <v>897</v>
      </c>
      <c r="D559" s="115" t="s">
        <v>908</v>
      </c>
      <c r="E559" s="115" t="s">
        <v>888</v>
      </c>
      <c r="F559" s="132">
        <v>0.24285714285714283</v>
      </c>
    </row>
    <row r="560" spans="1:6">
      <c r="A560" t="s">
        <v>12</v>
      </c>
      <c r="B560" s="115" t="s">
        <v>437</v>
      </c>
      <c r="C560" s="115" t="s">
        <v>897</v>
      </c>
      <c r="D560" s="115" t="s">
        <v>908</v>
      </c>
      <c r="E560" s="115" t="s">
        <v>888</v>
      </c>
      <c r="F560" s="132">
        <v>0.27435744172145848</v>
      </c>
    </row>
    <row r="561" spans="1:6">
      <c r="A561" t="s">
        <v>543</v>
      </c>
      <c r="B561" s="115" t="s">
        <v>542</v>
      </c>
      <c r="C561" s="115" t="s">
        <v>897</v>
      </c>
      <c r="D561" s="115" t="s">
        <v>908</v>
      </c>
      <c r="E561" s="115" t="s">
        <v>888</v>
      </c>
      <c r="F561" s="132">
        <v>0.21259842519685035</v>
      </c>
    </row>
    <row r="562" spans="1:6">
      <c r="A562" t="s">
        <v>713</v>
      </c>
      <c r="B562" s="115" t="s">
        <v>65</v>
      </c>
      <c r="C562" s="115" t="s">
        <v>897</v>
      </c>
      <c r="D562" s="115" t="s">
        <v>908</v>
      </c>
      <c r="E562" s="115" t="s">
        <v>888</v>
      </c>
      <c r="F562" s="132">
        <v>0.25533546325878592</v>
      </c>
    </row>
    <row r="563" spans="1:6">
      <c r="A563" t="s">
        <v>10</v>
      </c>
      <c r="B563" s="115" t="s">
        <v>438</v>
      </c>
      <c r="C563" s="115" t="s">
        <v>897</v>
      </c>
      <c r="D563" s="115" t="s">
        <v>908</v>
      </c>
      <c r="E563" s="115" t="s">
        <v>888</v>
      </c>
      <c r="F563" s="132">
        <v>0.2141323792486583</v>
      </c>
    </row>
    <row r="564" spans="1:6">
      <c r="A564" t="s">
        <v>9</v>
      </c>
      <c r="B564" s="115" t="s">
        <v>439</v>
      </c>
      <c r="C564" s="115" t="s">
        <v>897</v>
      </c>
      <c r="D564" s="115" t="s">
        <v>908</v>
      </c>
      <c r="E564" s="115" t="s">
        <v>888</v>
      </c>
      <c r="F564" s="132">
        <v>0.2566863432602231</v>
      </c>
    </row>
    <row r="565" spans="1:6">
      <c r="A565" t="s">
        <v>545</v>
      </c>
      <c r="B565" s="115" t="s">
        <v>544</v>
      </c>
      <c r="C565" s="115" t="s">
        <v>897</v>
      </c>
      <c r="D565" s="115" t="s">
        <v>908</v>
      </c>
      <c r="E565" s="115" t="s">
        <v>888</v>
      </c>
      <c r="F565" s="132">
        <v>0.25027988804481932</v>
      </c>
    </row>
    <row r="566" spans="1:6">
      <c r="A566" t="s">
        <v>8</v>
      </c>
      <c r="B566" s="115" t="s">
        <v>440</v>
      </c>
      <c r="C566" s="115" t="s">
        <v>897</v>
      </c>
      <c r="D566" s="115" t="s">
        <v>908</v>
      </c>
      <c r="E566" s="115" t="s">
        <v>888</v>
      </c>
      <c r="F566" s="132">
        <v>0.25245800395256918</v>
      </c>
    </row>
    <row r="567" spans="1:6">
      <c r="A567" t="s">
        <v>7</v>
      </c>
      <c r="B567" s="115" t="s">
        <v>441</v>
      </c>
      <c r="C567" s="115" t="s">
        <v>897</v>
      </c>
      <c r="D567" s="115" t="s">
        <v>908</v>
      </c>
      <c r="E567" s="115" t="s">
        <v>888</v>
      </c>
      <c r="F567" s="132">
        <v>0.21717272030048579</v>
      </c>
    </row>
    <row r="568" spans="1:6">
      <c r="A568" t="s">
        <v>6</v>
      </c>
      <c r="B568" s="115" t="s">
        <v>442</v>
      </c>
      <c r="C568" s="115" t="s">
        <v>897</v>
      </c>
      <c r="D568" s="115" t="s">
        <v>908</v>
      </c>
      <c r="E568" s="115" t="s">
        <v>888</v>
      </c>
      <c r="F568" s="132">
        <v>0.25230081205131216</v>
      </c>
    </row>
    <row r="569" spans="1:6">
      <c r="A569" t="s">
        <v>2</v>
      </c>
      <c r="B569" s="115" t="s">
        <v>443</v>
      </c>
      <c r="C569" s="115" t="s">
        <v>897</v>
      </c>
      <c r="D569" s="115" t="s">
        <v>908</v>
      </c>
      <c r="E569" s="115" t="s">
        <v>888</v>
      </c>
      <c r="F569" s="132">
        <v>0.26230334812424355</v>
      </c>
    </row>
    <row r="570" spans="1:6">
      <c r="A570" t="s">
        <v>4</v>
      </c>
      <c r="B570" s="115" t="s">
        <v>444</v>
      </c>
      <c r="C570" s="115" t="s">
        <v>897</v>
      </c>
      <c r="D570" s="115" t="s">
        <v>908</v>
      </c>
      <c r="E570" s="115" t="s">
        <v>888</v>
      </c>
      <c r="F570" s="132">
        <v>0.24847596717467763</v>
      </c>
    </row>
    <row r="571" spans="1:6">
      <c r="A571" t="s">
        <v>5</v>
      </c>
      <c r="B571" s="115" t="s">
        <v>447</v>
      </c>
      <c r="C571" s="115" t="s">
        <v>897</v>
      </c>
      <c r="D571" s="115" t="s">
        <v>908</v>
      </c>
      <c r="E571" s="115" t="s">
        <v>888</v>
      </c>
      <c r="F571" s="132">
        <v>0.25677233429394819</v>
      </c>
    </row>
    <row r="572" spans="1:6">
      <c r="A572" t="s">
        <v>1</v>
      </c>
      <c r="B572" s="115" t="s">
        <v>448</v>
      </c>
      <c r="C572" s="115" t="s">
        <v>897</v>
      </c>
      <c r="D572" s="115" t="s">
        <v>908</v>
      </c>
      <c r="E572" s="115" t="s">
        <v>888</v>
      </c>
      <c r="F572" s="132">
        <v>0.2404798881814576</v>
      </c>
    </row>
    <row r="573" spans="1:6">
      <c r="A573" t="s">
        <v>537</v>
      </c>
      <c r="B573" s="115" t="s">
        <v>334</v>
      </c>
      <c r="C573" s="115" t="s">
        <v>898</v>
      </c>
      <c r="D573" s="115" t="s">
        <v>908</v>
      </c>
      <c r="E573" s="115" t="s">
        <v>888</v>
      </c>
      <c r="F573" s="132">
        <v>0.20732568402471313</v>
      </c>
    </row>
    <row r="574" spans="1:6">
      <c r="A574" t="s">
        <v>27</v>
      </c>
      <c r="B574" s="115" t="s">
        <v>409</v>
      </c>
      <c r="C574" s="115" t="s">
        <v>898</v>
      </c>
      <c r="D574" s="115" t="s">
        <v>908</v>
      </c>
      <c r="E574" s="115" t="s">
        <v>888</v>
      </c>
      <c r="F574" s="132">
        <v>0.20252812890692057</v>
      </c>
    </row>
    <row r="575" spans="1:6">
      <c r="A575" t="s">
        <v>715</v>
      </c>
      <c r="B575" s="115" t="s">
        <v>335</v>
      </c>
      <c r="C575" s="115" t="s">
        <v>898</v>
      </c>
      <c r="D575" s="115" t="s">
        <v>908</v>
      </c>
      <c r="E575" s="115" t="s">
        <v>888</v>
      </c>
      <c r="F575" s="132">
        <v>0.20968586387434551</v>
      </c>
    </row>
    <row r="576" spans="1:6">
      <c r="A576" t="s">
        <v>26</v>
      </c>
      <c r="B576" s="115" t="s">
        <v>410</v>
      </c>
      <c r="C576" s="115" t="s">
        <v>898</v>
      </c>
      <c r="D576" s="115" t="s">
        <v>908</v>
      </c>
      <c r="E576" s="115" t="s">
        <v>888</v>
      </c>
      <c r="F576" s="132">
        <v>0.17896715472862626</v>
      </c>
    </row>
    <row r="577" spans="1:6">
      <c r="A577" t="s">
        <v>25</v>
      </c>
      <c r="B577" s="115" t="s">
        <v>411</v>
      </c>
      <c r="C577" s="115" t="s">
        <v>898</v>
      </c>
      <c r="D577" s="115" t="s">
        <v>908</v>
      </c>
      <c r="E577" s="115" t="s">
        <v>888</v>
      </c>
      <c r="F577" s="132">
        <v>0.19160725858753755</v>
      </c>
    </row>
    <row r="578" spans="1:6">
      <c r="A578" t="s">
        <v>547</v>
      </c>
      <c r="B578" s="115" t="s">
        <v>546</v>
      </c>
      <c r="C578" s="115" t="s">
        <v>898</v>
      </c>
      <c r="D578" s="115" t="s">
        <v>908</v>
      </c>
      <c r="E578" s="115" t="s">
        <v>888</v>
      </c>
      <c r="F578" s="132">
        <v>0.20197324414668832</v>
      </c>
    </row>
    <row r="579" spans="1:6">
      <c r="A579" t="s">
        <v>540</v>
      </c>
      <c r="B579" s="115" t="s">
        <v>714</v>
      </c>
      <c r="C579" s="115" t="s">
        <v>898</v>
      </c>
      <c r="D579" s="115" t="s">
        <v>908</v>
      </c>
      <c r="E579" s="115" t="s">
        <v>888</v>
      </c>
      <c r="F579" s="132">
        <v>0.20729366602687144</v>
      </c>
    </row>
    <row r="580" spans="1:6">
      <c r="A580" t="s">
        <v>23</v>
      </c>
      <c r="B580" s="115" t="s">
        <v>412</v>
      </c>
      <c r="C580" s="115" t="s">
        <v>898</v>
      </c>
      <c r="D580" s="115" t="s">
        <v>908</v>
      </c>
      <c r="E580" s="115" t="s">
        <v>888</v>
      </c>
      <c r="F580" s="132">
        <v>0.20661840744570839</v>
      </c>
    </row>
    <row r="581" spans="1:6">
      <c r="A581" t="s">
        <v>22</v>
      </c>
      <c r="B581" s="115" t="s">
        <v>413</v>
      </c>
      <c r="C581" s="115" t="s">
        <v>898</v>
      </c>
      <c r="D581" s="115" t="s">
        <v>908</v>
      </c>
      <c r="E581" s="115" t="s">
        <v>888</v>
      </c>
      <c r="F581" s="132">
        <v>0.19180984598949519</v>
      </c>
    </row>
    <row r="582" spans="1:6">
      <c r="A582" t="s">
        <v>17</v>
      </c>
      <c r="B582" s="115" t="s">
        <v>414</v>
      </c>
      <c r="C582" s="115" t="s">
        <v>898</v>
      </c>
      <c r="D582" s="115" t="s">
        <v>908</v>
      </c>
      <c r="E582" s="115" t="s">
        <v>888</v>
      </c>
      <c r="F582" s="132">
        <v>0.18767035638898352</v>
      </c>
    </row>
    <row r="583" spans="1:6">
      <c r="A583" t="s">
        <v>21</v>
      </c>
      <c r="B583" s="115" t="s">
        <v>415</v>
      </c>
      <c r="C583" s="115" t="s">
        <v>898</v>
      </c>
      <c r="D583" s="115" t="s">
        <v>908</v>
      </c>
      <c r="E583" s="115" t="s">
        <v>888</v>
      </c>
      <c r="F583" s="132">
        <v>0.19013391637059307</v>
      </c>
    </row>
    <row r="584" spans="1:6">
      <c r="A584" t="s">
        <v>20</v>
      </c>
      <c r="B584" s="115" t="s">
        <v>416</v>
      </c>
      <c r="C584" s="115" t="s">
        <v>898</v>
      </c>
      <c r="D584" s="115" t="s">
        <v>908</v>
      </c>
      <c r="E584" s="115" t="s">
        <v>888</v>
      </c>
      <c r="F584" s="132">
        <v>0.19706799750467871</v>
      </c>
    </row>
    <row r="585" spans="1:6">
      <c r="A585" t="s">
        <v>16</v>
      </c>
      <c r="B585" s="115" t="s">
        <v>417</v>
      </c>
      <c r="C585" s="115" t="s">
        <v>898</v>
      </c>
      <c r="D585" s="115" t="s">
        <v>908</v>
      </c>
      <c r="E585" s="115" t="s">
        <v>888</v>
      </c>
      <c r="F585" s="132">
        <v>0.18831734960800886</v>
      </c>
    </row>
    <row r="586" spans="1:6">
      <c r="A586" t="s">
        <v>3</v>
      </c>
      <c r="B586" s="115" t="s">
        <v>418</v>
      </c>
      <c r="C586" s="115" t="s">
        <v>898</v>
      </c>
      <c r="D586" s="115" t="s">
        <v>908</v>
      </c>
      <c r="E586" s="115" t="s">
        <v>888</v>
      </c>
      <c r="F586" s="132">
        <v>0.20588148367075512</v>
      </c>
    </row>
    <row r="587" spans="1:6">
      <c r="A587" t="s">
        <v>19</v>
      </c>
      <c r="B587" s="115" t="s">
        <v>419</v>
      </c>
      <c r="C587" s="115" t="s">
        <v>898</v>
      </c>
      <c r="D587" s="115" t="s">
        <v>908</v>
      </c>
      <c r="E587" s="115" t="s">
        <v>888</v>
      </c>
      <c r="F587" s="132">
        <v>0.19937304075235115</v>
      </c>
    </row>
    <row r="588" spans="1:6">
      <c r="A588" t="s">
        <v>18</v>
      </c>
      <c r="B588" s="115" t="s">
        <v>420</v>
      </c>
      <c r="C588" s="115" t="s">
        <v>898</v>
      </c>
      <c r="D588" s="115" t="s">
        <v>908</v>
      </c>
      <c r="E588" s="115" t="s">
        <v>888</v>
      </c>
      <c r="F588" s="132">
        <v>0.1997508231735155</v>
      </c>
    </row>
    <row r="589" spans="1:6">
      <c r="A589" t="s">
        <v>24</v>
      </c>
      <c r="B589" s="115" t="s">
        <v>431</v>
      </c>
      <c r="C589" s="115" t="s">
        <v>898</v>
      </c>
      <c r="D589" s="115" t="s">
        <v>908</v>
      </c>
      <c r="E589" s="115" t="s">
        <v>888</v>
      </c>
      <c r="F589" s="132">
        <v>0.19929896907216496</v>
      </c>
    </row>
    <row r="590" spans="1:6">
      <c r="A590" t="s">
        <v>15</v>
      </c>
      <c r="B590" s="115" t="s">
        <v>432</v>
      </c>
      <c r="C590" s="115" t="s">
        <v>898</v>
      </c>
      <c r="D590" s="115" t="s">
        <v>908</v>
      </c>
      <c r="E590" s="115" t="s">
        <v>888</v>
      </c>
      <c r="F590" s="132">
        <v>0.20081025517042636</v>
      </c>
    </row>
    <row r="591" spans="1:6">
      <c r="A591" t="s">
        <v>14</v>
      </c>
      <c r="B591" s="115" t="s">
        <v>433</v>
      </c>
      <c r="C591" s="115" t="s">
        <v>898</v>
      </c>
      <c r="D591" s="115" t="s">
        <v>908</v>
      </c>
      <c r="E591" s="115" t="s">
        <v>888</v>
      </c>
      <c r="F591" s="132">
        <v>0.2032699619771863</v>
      </c>
    </row>
    <row r="592" spans="1:6">
      <c r="A592" t="s">
        <v>914</v>
      </c>
      <c r="B592" s="115" t="s">
        <v>895</v>
      </c>
      <c r="C592" s="115" t="s">
        <v>898</v>
      </c>
      <c r="D592" s="115" t="s">
        <v>908</v>
      </c>
      <c r="E592" s="115" t="s">
        <v>888</v>
      </c>
      <c r="F592" s="132">
        <v>0</v>
      </c>
    </row>
    <row r="593" spans="1:6">
      <c r="A593" t="s">
        <v>13</v>
      </c>
      <c r="B593" s="115" t="s">
        <v>435</v>
      </c>
      <c r="C593" s="115" t="s">
        <v>898</v>
      </c>
      <c r="D593" s="115" t="s">
        <v>908</v>
      </c>
      <c r="E593" s="115" t="s">
        <v>888</v>
      </c>
      <c r="F593" s="132">
        <v>0.2011528296732045</v>
      </c>
    </row>
    <row r="594" spans="1:6">
      <c r="A594" t="s">
        <v>538</v>
      </c>
      <c r="B594" s="115" t="s">
        <v>716</v>
      </c>
      <c r="C594" s="115" t="s">
        <v>898</v>
      </c>
      <c r="D594" s="115" t="s">
        <v>908</v>
      </c>
      <c r="E594" s="115" t="s">
        <v>888</v>
      </c>
      <c r="F594" s="132">
        <v>0.19626719056974462</v>
      </c>
    </row>
    <row r="595" spans="1:6">
      <c r="A595" t="s">
        <v>11</v>
      </c>
      <c r="B595" s="115" t="s">
        <v>436</v>
      </c>
      <c r="C595" s="115" t="s">
        <v>898</v>
      </c>
      <c r="D595" s="115" t="s">
        <v>908</v>
      </c>
      <c r="E595" s="115" t="s">
        <v>888</v>
      </c>
      <c r="F595" s="132">
        <v>0.18289322617680825</v>
      </c>
    </row>
    <row r="596" spans="1:6">
      <c r="A596" t="s">
        <v>534</v>
      </c>
      <c r="B596" s="115" t="s">
        <v>533</v>
      </c>
      <c r="C596" s="115" t="s">
        <v>898</v>
      </c>
      <c r="D596" s="115" t="s">
        <v>908</v>
      </c>
      <c r="E596" s="115" t="s">
        <v>888</v>
      </c>
      <c r="F596" s="132">
        <v>0.19523809523809524</v>
      </c>
    </row>
    <row r="597" spans="1:6">
      <c r="A597" t="s">
        <v>12</v>
      </c>
      <c r="B597" s="115" t="s">
        <v>437</v>
      </c>
      <c r="C597" s="115" t="s">
        <v>898</v>
      </c>
      <c r="D597" s="115" t="s">
        <v>908</v>
      </c>
      <c r="E597" s="115" t="s">
        <v>888</v>
      </c>
      <c r="F597" s="132">
        <v>0.18236700537955766</v>
      </c>
    </row>
    <row r="598" spans="1:6">
      <c r="A598" t="s">
        <v>543</v>
      </c>
      <c r="B598" s="115" t="s">
        <v>542</v>
      </c>
      <c r="C598" s="115" t="s">
        <v>898</v>
      </c>
      <c r="D598" s="115" t="s">
        <v>908</v>
      </c>
      <c r="E598" s="115" t="s">
        <v>888</v>
      </c>
      <c r="F598" s="132">
        <v>0.19771653543307083</v>
      </c>
    </row>
    <row r="599" spans="1:6">
      <c r="A599" t="s">
        <v>713</v>
      </c>
      <c r="B599" s="115" t="s">
        <v>65</v>
      </c>
      <c r="C599" s="115" t="s">
        <v>898</v>
      </c>
      <c r="D599" s="115" t="s">
        <v>908</v>
      </c>
      <c r="E599" s="115" t="s">
        <v>888</v>
      </c>
      <c r="F599" s="132">
        <v>0.20012779552715657</v>
      </c>
    </row>
    <row r="600" spans="1:6">
      <c r="A600" t="s">
        <v>10</v>
      </c>
      <c r="B600" s="115" t="s">
        <v>438</v>
      </c>
      <c r="C600" s="115" t="s">
        <v>898</v>
      </c>
      <c r="D600" s="115" t="s">
        <v>908</v>
      </c>
      <c r="E600" s="115" t="s">
        <v>888</v>
      </c>
      <c r="F600" s="132">
        <v>0.24633273703041145</v>
      </c>
    </row>
    <row r="601" spans="1:6">
      <c r="A601" t="s">
        <v>9</v>
      </c>
      <c r="B601" s="115" t="s">
        <v>439</v>
      </c>
      <c r="C601" s="115" t="s">
        <v>898</v>
      </c>
      <c r="D601" s="115" t="s">
        <v>908</v>
      </c>
      <c r="E601" s="115" t="s">
        <v>888</v>
      </c>
      <c r="F601" s="132">
        <v>0.18526474634950832</v>
      </c>
    </row>
    <row r="602" spans="1:6">
      <c r="A602" t="s">
        <v>545</v>
      </c>
      <c r="B602" s="115" t="s">
        <v>544</v>
      </c>
      <c r="C602" s="115" t="s">
        <v>898</v>
      </c>
      <c r="D602" s="115" t="s">
        <v>908</v>
      </c>
      <c r="E602" s="115" t="s">
        <v>888</v>
      </c>
      <c r="F602" s="132">
        <v>0.20511795281860506</v>
      </c>
    </row>
    <row r="603" spans="1:6">
      <c r="A603" t="s">
        <v>8</v>
      </c>
      <c r="B603" s="115" t="s">
        <v>440</v>
      </c>
      <c r="C603" s="115" t="s">
        <v>898</v>
      </c>
      <c r="D603" s="115" t="s">
        <v>908</v>
      </c>
      <c r="E603" s="115" t="s">
        <v>888</v>
      </c>
      <c r="F603" s="132">
        <v>0.18264575098814231</v>
      </c>
    </row>
    <row r="604" spans="1:6">
      <c r="A604" t="s">
        <v>7</v>
      </c>
      <c r="B604" s="115" t="s">
        <v>441</v>
      </c>
      <c r="C604" s="115" t="s">
        <v>898</v>
      </c>
      <c r="D604" s="115" t="s">
        <v>908</v>
      </c>
      <c r="E604" s="115" t="s">
        <v>888</v>
      </c>
      <c r="F604" s="132">
        <v>0.19866865941672732</v>
      </c>
    </row>
    <row r="605" spans="1:6">
      <c r="A605" t="s">
        <v>6</v>
      </c>
      <c r="B605" s="115" t="s">
        <v>442</v>
      </c>
      <c r="C605" s="115" t="s">
        <v>898</v>
      </c>
      <c r="D605" s="115" t="s">
        <v>908</v>
      </c>
      <c r="E605" s="115" t="s">
        <v>888</v>
      </c>
      <c r="F605" s="132">
        <v>0.21226315170060017</v>
      </c>
    </row>
    <row r="606" spans="1:6">
      <c r="A606" t="s">
        <v>2</v>
      </c>
      <c r="B606" s="115" t="s">
        <v>443</v>
      </c>
      <c r="C606" s="115" t="s">
        <v>898</v>
      </c>
      <c r="D606" s="115" t="s">
        <v>908</v>
      </c>
      <c r="E606" s="115" t="s">
        <v>888</v>
      </c>
      <c r="F606" s="132">
        <v>0.19241629689390879</v>
      </c>
    </row>
    <row r="607" spans="1:6">
      <c r="A607" t="s">
        <v>4</v>
      </c>
      <c r="B607" s="115" t="s">
        <v>444</v>
      </c>
      <c r="C607" s="115" t="s">
        <v>898</v>
      </c>
      <c r="D607" s="115" t="s">
        <v>908</v>
      </c>
      <c r="E607" s="115" t="s">
        <v>888</v>
      </c>
      <c r="F607" s="132">
        <v>0.20416178194607265</v>
      </c>
    </row>
    <row r="608" spans="1:6">
      <c r="A608" t="s">
        <v>5</v>
      </c>
      <c r="B608" s="115" t="s">
        <v>447</v>
      </c>
      <c r="C608" s="115" t="s">
        <v>898</v>
      </c>
      <c r="D608" s="115" t="s">
        <v>908</v>
      </c>
      <c r="E608" s="115" t="s">
        <v>888</v>
      </c>
      <c r="F608" s="132">
        <v>0.20508439687114047</v>
      </c>
    </row>
    <row r="609" spans="1:6">
      <c r="A609" t="s">
        <v>1</v>
      </c>
      <c r="B609" s="115" t="s">
        <v>448</v>
      </c>
      <c r="C609" s="115" t="s">
        <v>898</v>
      </c>
      <c r="D609" s="115" t="s">
        <v>908</v>
      </c>
      <c r="E609" s="115" t="s">
        <v>888</v>
      </c>
      <c r="F609" s="132">
        <v>0.20158797949984231</v>
      </c>
    </row>
    <row r="610" spans="1:6">
      <c r="A610" t="s">
        <v>537</v>
      </c>
      <c r="B610" s="115" t="s">
        <v>334</v>
      </c>
      <c r="C610" s="115" t="s">
        <v>899</v>
      </c>
      <c r="D610" s="115" t="s">
        <v>908</v>
      </c>
      <c r="E610" s="115" t="s">
        <v>888</v>
      </c>
      <c r="F610" s="132">
        <v>0.20970873786407765</v>
      </c>
    </row>
    <row r="611" spans="1:6">
      <c r="A611" t="s">
        <v>27</v>
      </c>
      <c r="B611" s="115" t="s">
        <v>409</v>
      </c>
      <c r="C611" s="115" t="s">
        <v>899</v>
      </c>
      <c r="D611" s="115" t="s">
        <v>908</v>
      </c>
      <c r="E611" s="115" t="s">
        <v>888</v>
      </c>
      <c r="F611" s="132">
        <v>0.23271982219716175</v>
      </c>
    </row>
    <row r="612" spans="1:6">
      <c r="A612" t="s">
        <v>715</v>
      </c>
      <c r="B612" s="115" t="s">
        <v>335</v>
      </c>
      <c r="C612" s="115" t="s">
        <v>899</v>
      </c>
      <c r="D612" s="115" t="s">
        <v>908</v>
      </c>
      <c r="E612" s="115" t="s">
        <v>888</v>
      </c>
      <c r="F612" s="132">
        <v>0.23795811518324608</v>
      </c>
    </row>
    <row r="613" spans="1:6">
      <c r="A613" t="s">
        <v>26</v>
      </c>
      <c r="B613" s="115" t="s">
        <v>410</v>
      </c>
      <c r="C613" s="115" t="s">
        <v>899</v>
      </c>
      <c r="D613" s="115" t="s">
        <v>908</v>
      </c>
      <c r="E613" s="115" t="s">
        <v>888</v>
      </c>
      <c r="F613" s="132">
        <v>0.21404827859131639</v>
      </c>
    </row>
    <row r="614" spans="1:6">
      <c r="A614" t="s">
        <v>25</v>
      </c>
      <c r="B614" s="115" t="s">
        <v>411</v>
      </c>
      <c r="C614" s="115" t="s">
        <v>899</v>
      </c>
      <c r="D614" s="115" t="s">
        <v>908</v>
      </c>
      <c r="E614" s="115" t="s">
        <v>888</v>
      </c>
      <c r="F614" s="132">
        <v>0.20604342190573721</v>
      </c>
    </row>
    <row r="615" spans="1:6">
      <c r="A615" t="s">
        <v>547</v>
      </c>
      <c r="B615" s="115" t="s">
        <v>546</v>
      </c>
      <c r="C615" s="115" t="s">
        <v>899</v>
      </c>
      <c r="D615" s="115" t="s">
        <v>908</v>
      </c>
      <c r="E615" s="115" t="s">
        <v>888</v>
      </c>
      <c r="F615" s="132">
        <v>0.23809364548478956</v>
      </c>
    </row>
    <row r="616" spans="1:6">
      <c r="A616" t="s">
        <v>540</v>
      </c>
      <c r="B616" s="115" t="s">
        <v>714</v>
      </c>
      <c r="C616" s="115" t="s">
        <v>899</v>
      </c>
      <c r="D616" s="115" t="s">
        <v>908</v>
      </c>
      <c r="E616" s="115" t="s">
        <v>888</v>
      </c>
      <c r="F616" s="132">
        <v>0.23838771593090211</v>
      </c>
    </row>
    <row r="617" spans="1:6">
      <c r="A617" t="s">
        <v>23</v>
      </c>
      <c r="B617" s="115" t="s">
        <v>412</v>
      </c>
      <c r="C617" s="115" t="s">
        <v>899</v>
      </c>
      <c r="D617" s="115" t="s">
        <v>908</v>
      </c>
      <c r="E617" s="115" t="s">
        <v>888</v>
      </c>
      <c r="F617" s="132">
        <v>0.21499482936918307</v>
      </c>
    </row>
    <row r="618" spans="1:6">
      <c r="A618" t="s">
        <v>22</v>
      </c>
      <c r="B618" s="115" t="s">
        <v>413</v>
      </c>
      <c r="C618" s="115" t="s">
        <v>899</v>
      </c>
      <c r="D618" s="115" t="s">
        <v>908</v>
      </c>
      <c r="E618" s="115" t="s">
        <v>888</v>
      </c>
      <c r="F618" s="132">
        <v>0.22810469153387342</v>
      </c>
    </row>
    <row r="619" spans="1:6">
      <c r="A619" t="s">
        <v>17</v>
      </c>
      <c r="B619" s="115" t="s">
        <v>414</v>
      </c>
      <c r="C619" s="115" t="s">
        <v>899</v>
      </c>
      <c r="D619" s="115" t="s">
        <v>908</v>
      </c>
      <c r="E619" s="115" t="s">
        <v>888</v>
      </c>
      <c r="F619" s="132">
        <v>0.21375647834138331</v>
      </c>
    </row>
    <row r="620" spans="1:6">
      <c r="A620" t="s">
        <v>21</v>
      </c>
      <c r="B620" s="115" t="s">
        <v>415</v>
      </c>
      <c r="C620" s="115" t="s">
        <v>899</v>
      </c>
      <c r="D620" s="115" t="s">
        <v>908</v>
      </c>
      <c r="E620" s="115" t="s">
        <v>888</v>
      </c>
      <c r="F620" s="132">
        <v>0.19702104400109322</v>
      </c>
    </row>
    <row r="621" spans="1:6">
      <c r="A621" t="s">
        <v>20</v>
      </c>
      <c r="B621" s="115" t="s">
        <v>416</v>
      </c>
      <c r="C621" s="115" t="s">
        <v>899</v>
      </c>
      <c r="D621" s="115" t="s">
        <v>908</v>
      </c>
      <c r="E621" s="115" t="s">
        <v>888</v>
      </c>
      <c r="F621" s="132">
        <v>0.19538365564566437</v>
      </c>
    </row>
    <row r="622" spans="1:6">
      <c r="A622" t="s">
        <v>16</v>
      </c>
      <c r="B622" s="115" t="s">
        <v>417</v>
      </c>
      <c r="C622" s="115" t="s">
        <v>899</v>
      </c>
      <c r="D622" s="115" t="s">
        <v>908</v>
      </c>
      <c r="E622" s="115" t="s">
        <v>888</v>
      </c>
      <c r="F622" s="132">
        <v>0.1977332170878642</v>
      </c>
    </row>
    <row r="623" spans="1:6">
      <c r="A623" t="s">
        <v>3</v>
      </c>
      <c r="B623" s="115" t="s">
        <v>418</v>
      </c>
      <c r="C623" s="115" t="s">
        <v>899</v>
      </c>
      <c r="D623" s="115" t="s">
        <v>908</v>
      </c>
      <c r="E623" s="115" t="s">
        <v>888</v>
      </c>
      <c r="F623" s="132">
        <v>0.25322890498005024</v>
      </c>
    </row>
    <row r="624" spans="1:6">
      <c r="A624" t="s">
        <v>19</v>
      </c>
      <c r="B624" s="115" t="s">
        <v>419</v>
      </c>
      <c r="C624" s="115" t="s">
        <v>899</v>
      </c>
      <c r="D624" s="115" t="s">
        <v>908</v>
      </c>
      <c r="E624" s="115" t="s">
        <v>888</v>
      </c>
      <c r="F624" s="132">
        <v>0.20219435736677116</v>
      </c>
    </row>
    <row r="625" spans="1:6">
      <c r="A625" t="s">
        <v>18</v>
      </c>
      <c r="B625" s="115" t="s">
        <v>420</v>
      </c>
      <c r="C625" s="115" t="s">
        <v>899</v>
      </c>
      <c r="D625" s="115" t="s">
        <v>908</v>
      </c>
      <c r="E625" s="115" t="s">
        <v>888</v>
      </c>
      <c r="F625" s="132">
        <v>0.23931654356178353</v>
      </c>
    </row>
    <row r="626" spans="1:6">
      <c r="A626" t="s">
        <v>24</v>
      </c>
      <c r="B626" s="115" t="s">
        <v>431</v>
      </c>
      <c r="C626" s="115" t="s">
        <v>899</v>
      </c>
      <c r="D626" s="115" t="s">
        <v>908</v>
      </c>
      <c r="E626" s="115" t="s">
        <v>888</v>
      </c>
      <c r="F626" s="132">
        <v>0.25496907216494846</v>
      </c>
    </row>
    <row r="627" spans="1:6">
      <c r="A627" t="s">
        <v>15</v>
      </c>
      <c r="B627" s="115" t="s">
        <v>432</v>
      </c>
      <c r="C627" s="115" t="s">
        <v>899</v>
      </c>
      <c r="D627" s="115" t="s">
        <v>908</v>
      </c>
      <c r="E627" s="115" t="s">
        <v>888</v>
      </c>
      <c r="F627" s="132">
        <v>0.24684967952590278</v>
      </c>
    </row>
    <row r="628" spans="1:6">
      <c r="A628" t="s">
        <v>14</v>
      </c>
      <c r="B628" s="115" t="s">
        <v>433</v>
      </c>
      <c r="C628" s="115" t="s">
        <v>899</v>
      </c>
      <c r="D628" s="115" t="s">
        <v>908</v>
      </c>
      <c r="E628" s="115" t="s">
        <v>888</v>
      </c>
      <c r="F628" s="132">
        <v>0.21404942965779472</v>
      </c>
    </row>
    <row r="629" spans="1:6">
      <c r="A629" t="s">
        <v>914</v>
      </c>
      <c r="B629" s="115" t="s">
        <v>895</v>
      </c>
      <c r="C629" s="115" t="s">
        <v>899</v>
      </c>
      <c r="D629" s="115" t="s">
        <v>908</v>
      </c>
      <c r="E629" s="115" t="s">
        <v>888</v>
      </c>
      <c r="F629" s="132">
        <v>0</v>
      </c>
    </row>
    <row r="630" spans="1:6">
      <c r="A630" t="s">
        <v>13</v>
      </c>
      <c r="B630" s="115" t="s">
        <v>435</v>
      </c>
      <c r="C630" s="115" t="s">
        <v>899</v>
      </c>
      <c r="D630" s="115" t="s">
        <v>908</v>
      </c>
      <c r="E630" s="115" t="s">
        <v>888</v>
      </c>
      <c r="F630" s="132">
        <v>0.24212157112913013</v>
      </c>
    </row>
    <row r="631" spans="1:6">
      <c r="A631" t="s">
        <v>538</v>
      </c>
      <c r="B631" s="115" t="s">
        <v>716</v>
      </c>
      <c r="C631" s="115" t="s">
        <v>899</v>
      </c>
      <c r="D631" s="115" t="s">
        <v>908</v>
      </c>
      <c r="E631" s="115" t="s">
        <v>888</v>
      </c>
      <c r="F631" s="132">
        <v>0.2095284872298625</v>
      </c>
    </row>
    <row r="632" spans="1:6">
      <c r="A632" t="s">
        <v>11</v>
      </c>
      <c r="B632" s="115" t="s">
        <v>436</v>
      </c>
      <c r="C632" s="115" t="s">
        <v>899</v>
      </c>
      <c r="D632" s="115" t="s">
        <v>908</v>
      </c>
      <c r="E632" s="115" t="s">
        <v>888</v>
      </c>
      <c r="F632" s="132">
        <v>0.19374282433983925</v>
      </c>
    </row>
    <row r="633" spans="1:6">
      <c r="A633" t="s">
        <v>534</v>
      </c>
      <c r="B633" s="115" t="s">
        <v>533</v>
      </c>
      <c r="C633" s="115" t="s">
        <v>899</v>
      </c>
      <c r="D633" s="115" t="s">
        <v>908</v>
      </c>
      <c r="E633" s="115" t="s">
        <v>888</v>
      </c>
      <c r="F633" s="132">
        <v>0.22380952380952376</v>
      </c>
    </row>
    <row r="634" spans="1:6">
      <c r="A634" t="s">
        <v>12</v>
      </c>
      <c r="B634" s="115" t="s">
        <v>437</v>
      </c>
      <c r="C634" s="115" t="s">
        <v>899</v>
      </c>
      <c r="D634" s="115" t="s">
        <v>908</v>
      </c>
      <c r="E634" s="115" t="s">
        <v>888</v>
      </c>
      <c r="F634" s="132">
        <v>0.18882247459653315</v>
      </c>
    </row>
    <row r="635" spans="1:6">
      <c r="A635" t="s">
        <v>543</v>
      </c>
      <c r="B635" s="115" t="s">
        <v>542</v>
      </c>
      <c r="C635" s="115" t="s">
        <v>899</v>
      </c>
      <c r="D635" s="115" t="s">
        <v>908</v>
      </c>
      <c r="E635" s="115" t="s">
        <v>888</v>
      </c>
      <c r="F635" s="132">
        <v>0.2338582677165354</v>
      </c>
    </row>
    <row r="636" spans="1:6">
      <c r="A636" t="s">
        <v>713</v>
      </c>
      <c r="B636" s="115" t="s">
        <v>65</v>
      </c>
      <c r="C636" s="115" t="s">
        <v>899</v>
      </c>
      <c r="D636" s="115" t="s">
        <v>908</v>
      </c>
      <c r="E636" s="115" t="s">
        <v>888</v>
      </c>
      <c r="F636" s="132">
        <v>0.21565495207667731</v>
      </c>
    </row>
    <row r="637" spans="1:6">
      <c r="A637" t="s">
        <v>10</v>
      </c>
      <c r="B637" s="115" t="s">
        <v>438</v>
      </c>
      <c r="C637" s="115" t="s">
        <v>899</v>
      </c>
      <c r="D637" s="115" t="s">
        <v>908</v>
      </c>
      <c r="E637" s="115" t="s">
        <v>888</v>
      </c>
      <c r="F637" s="132">
        <v>0.24472271914132382</v>
      </c>
    </row>
    <row r="638" spans="1:6">
      <c r="A638" t="s">
        <v>9</v>
      </c>
      <c r="B638" s="115" t="s">
        <v>439</v>
      </c>
      <c r="C638" s="115" t="s">
        <v>899</v>
      </c>
      <c r="D638" s="115" t="s">
        <v>908</v>
      </c>
      <c r="E638" s="115" t="s">
        <v>888</v>
      </c>
      <c r="F638" s="132">
        <v>0.21234743242628926</v>
      </c>
    </row>
    <row r="639" spans="1:6">
      <c r="A639" t="s">
        <v>545</v>
      </c>
      <c r="B639" s="115" t="s">
        <v>544</v>
      </c>
      <c r="C639" s="115" t="s">
        <v>899</v>
      </c>
      <c r="D639" s="115" t="s">
        <v>908</v>
      </c>
      <c r="E639" s="115" t="s">
        <v>888</v>
      </c>
      <c r="F639" s="132">
        <v>0.21825269892019483</v>
      </c>
    </row>
    <row r="640" spans="1:6">
      <c r="A640" t="s">
        <v>8</v>
      </c>
      <c r="B640" s="115" t="s">
        <v>440</v>
      </c>
      <c r="C640" s="115" t="s">
        <v>899</v>
      </c>
      <c r="D640" s="115" t="s">
        <v>908</v>
      </c>
      <c r="E640" s="115" t="s">
        <v>888</v>
      </c>
      <c r="F640" s="132">
        <v>0.20776926877470356</v>
      </c>
    </row>
    <row r="641" spans="1:6">
      <c r="A641" t="s">
        <v>7</v>
      </c>
      <c r="B641" s="115" t="s">
        <v>441</v>
      </c>
      <c r="C641" s="115" t="s">
        <v>899</v>
      </c>
      <c r="D641" s="115" t="s">
        <v>908</v>
      </c>
      <c r="E641" s="115" t="s">
        <v>888</v>
      </c>
      <c r="F641" s="132">
        <v>0.25574718294625487</v>
      </c>
    </row>
    <row r="642" spans="1:6">
      <c r="A642" t="s">
        <v>6</v>
      </c>
      <c r="B642" s="115" t="s">
        <v>442</v>
      </c>
      <c r="C642" s="115" t="s">
        <v>899</v>
      </c>
      <c r="D642" s="115" t="s">
        <v>908</v>
      </c>
      <c r="E642" s="115" t="s">
        <v>888</v>
      </c>
      <c r="F642" s="132">
        <v>0.22370248322937508</v>
      </c>
    </row>
    <row r="643" spans="1:6">
      <c r="A643" t="s">
        <v>2</v>
      </c>
      <c r="B643" s="115" t="s">
        <v>443</v>
      </c>
      <c r="C643" s="115" t="s">
        <v>899</v>
      </c>
      <c r="D643" s="115" t="s">
        <v>908</v>
      </c>
      <c r="E643" s="115" t="s">
        <v>888</v>
      </c>
      <c r="F643" s="132">
        <v>0.20403388463089953</v>
      </c>
    </row>
    <row r="644" spans="1:6">
      <c r="A644" t="s">
        <v>4</v>
      </c>
      <c r="B644" s="115" t="s">
        <v>444</v>
      </c>
      <c r="C644" s="115" t="s">
        <v>899</v>
      </c>
      <c r="D644" s="115" t="s">
        <v>908</v>
      </c>
      <c r="E644" s="115" t="s">
        <v>888</v>
      </c>
      <c r="F644" s="132">
        <v>0.25005861664712775</v>
      </c>
    </row>
    <row r="645" spans="1:6">
      <c r="A645" t="s">
        <v>5</v>
      </c>
      <c r="B645" s="115" t="s">
        <v>447</v>
      </c>
      <c r="C645" s="115" t="s">
        <v>899</v>
      </c>
      <c r="D645" s="115" t="s">
        <v>908</v>
      </c>
      <c r="E645" s="115" t="s">
        <v>888</v>
      </c>
      <c r="F645" s="132">
        <v>0.22787155207904494</v>
      </c>
    </row>
    <row r="646" spans="1:6">
      <c r="A646" t="s">
        <v>1</v>
      </c>
      <c r="B646" s="115" t="s">
        <v>448</v>
      </c>
      <c r="C646" s="115" t="s">
        <v>899</v>
      </c>
      <c r="D646" s="115" t="s">
        <v>908</v>
      </c>
      <c r="E646" s="115" t="s">
        <v>888</v>
      </c>
      <c r="F646" s="132">
        <v>0.21294455660823605</v>
      </c>
    </row>
    <row r="647" spans="1:6">
      <c r="A647" t="s">
        <v>537</v>
      </c>
      <c r="B647" s="115" t="s">
        <v>334</v>
      </c>
      <c r="C647" s="115" t="s">
        <v>900</v>
      </c>
      <c r="D647" s="115" t="s">
        <v>908</v>
      </c>
      <c r="E647" s="115" t="s">
        <v>888</v>
      </c>
      <c r="F647" s="132">
        <v>0.22639011473962928</v>
      </c>
    </row>
    <row r="648" spans="1:6">
      <c r="A648" t="s">
        <v>27</v>
      </c>
      <c r="B648" s="115" t="s">
        <v>409</v>
      </c>
      <c r="C648" s="115" t="s">
        <v>900</v>
      </c>
      <c r="D648" s="115" t="s">
        <v>908</v>
      </c>
      <c r="E648" s="115" t="s">
        <v>888</v>
      </c>
      <c r="F648" s="132">
        <v>0.24340880677863275</v>
      </c>
    </row>
    <row r="649" spans="1:6">
      <c r="A649" t="s">
        <v>715</v>
      </c>
      <c r="B649" s="115" t="s">
        <v>335</v>
      </c>
      <c r="C649" s="115" t="s">
        <v>900</v>
      </c>
      <c r="D649" s="115" t="s">
        <v>908</v>
      </c>
      <c r="E649" s="115" t="s">
        <v>888</v>
      </c>
      <c r="F649" s="132">
        <v>0.22853403141361256</v>
      </c>
    </row>
    <row r="650" spans="1:6">
      <c r="A650" t="s">
        <v>26</v>
      </c>
      <c r="B650" s="115" t="s">
        <v>410</v>
      </c>
      <c r="C650" s="115" t="s">
        <v>900</v>
      </c>
      <c r="D650" s="115" t="s">
        <v>908</v>
      </c>
      <c r="E650" s="115" t="s">
        <v>888</v>
      </c>
      <c r="F650" s="132">
        <v>0.20247328848406296</v>
      </c>
    </row>
    <row r="651" spans="1:6">
      <c r="A651" t="s">
        <v>25</v>
      </c>
      <c r="B651" s="115" t="s">
        <v>411</v>
      </c>
      <c r="C651" s="115" t="s">
        <v>900</v>
      </c>
      <c r="D651" s="115" t="s">
        <v>908</v>
      </c>
      <c r="E651" s="115" t="s">
        <v>888</v>
      </c>
      <c r="F651" s="132">
        <v>0.25328904730970409</v>
      </c>
    </row>
    <row r="652" spans="1:6">
      <c r="A652" t="s">
        <v>547</v>
      </c>
      <c r="B652" s="115" t="s">
        <v>546</v>
      </c>
      <c r="C652" s="115" t="s">
        <v>900</v>
      </c>
      <c r="D652" s="115" t="s">
        <v>908</v>
      </c>
      <c r="E652" s="115" t="s">
        <v>888</v>
      </c>
      <c r="F652" s="132">
        <v>0.2311705685621627</v>
      </c>
    </row>
    <row r="653" spans="1:6">
      <c r="A653" t="s">
        <v>540</v>
      </c>
      <c r="B653" s="115" t="s">
        <v>714</v>
      </c>
      <c r="C653" s="115" t="s">
        <v>900</v>
      </c>
      <c r="D653" s="115" t="s">
        <v>908</v>
      </c>
      <c r="E653" s="115" t="s">
        <v>888</v>
      </c>
      <c r="F653" s="132">
        <v>0.26170825335892517</v>
      </c>
    </row>
    <row r="654" spans="1:6">
      <c r="A654" t="s">
        <v>23</v>
      </c>
      <c r="B654" s="115" t="s">
        <v>412</v>
      </c>
      <c r="C654" s="115" t="s">
        <v>900</v>
      </c>
      <c r="D654" s="115" t="s">
        <v>908</v>
      </c>
      <c r="E654" s="115" t="s">
        <v>888</v>
      </c>
      <c r="F654" s="132">
        <v>0.28479834539813859</v>
      </c>
    </row>
    <row r="655" spans="1:6">
      <c r="A655" t="s">
        <v>22</v>
      </c>
      <c r="B655" s="115" t="s">
        <v>413</v>
      </c>
      <c r="C655" s="115" t="s">
        <v>900</v>
      </c>
      <c r="D655" s="115" t="s">
        <v>908</v>
      </c>
      <c r="E655" s="115" t="s">
        <v>888</v>
      </c>
      <c r="F655" s="132">
        <v>0.21368289860233239</v>
      </c>
    </row>
    <row r="656" spans="1:6">
      <c r="A656" t="s">
        <v>17</v>
      </c>
      <c r="B656" s="115" t="s">
        <v>414</v>
      </c>
      <c r="C656" s="115" t="s">
        <v>900</v>
      </c>
      <c r="D656" s="115" t="s">
        <v>908</v>
      </c>
      <c r="E656" s="115" t="s">
        <v>888</v>
      </c>
      <c r="F656" s="132">
        <v>0.19843879966733619</v>
      </c>
    </row>
    <row r="657" spans="1:6">
      <c r="A657" t="s">
        <v>21</v>
      </c>
      <c r="B657" s="115" t="s">
        <v>415</v>
      </c>
      <c r="C657" s="115" t="s">
        <v>900</v>
      </c>
      <c r="D657" s="115" t="s">
        <v>908</v>
      </c>
      <c r="E657" s="115" t="s">
        <v>888</v>
      </c>
      <c r="F657" s="132">
        <v>0.19800491937687889</v>
      </c>
    </row>
    <row r="658" spans="1:6">
      <c r="A658" t="s">
        <v>20</v>
      </c>
      <c r="B658" s="115" t="s">
        <v>416</v>
      </c>
      <c r="C658" s="115" t="s">
        <v>900</v>
      </c>
      <c r="D658" s="115" t="s">
        <v>908</v>
      </c>
      <c r="E658" s="115" t="s">
        <v>888</v>
      </c>
      <c r="F658" s="132">
        <v>0.1869619463505926</v>
      </c>
    </row>
    <row r="659" spans="1:6">
      <c r="A659" t="s">
        <v>16</v>
      </c>
      <c r="B659" s="115" t="s">
        <v>417</v>
      </c>
      <c r="C659" s="115" t="s">
        <v>900</v>
      </c>
      <c r="D659" s="115" t="s">
        <v>908</v>
      </c>
      <c r="E659" s="115" t="s">
        <v>888</v>
      </c>
      <c r="F659" s="132">
        <v>0.23289559720989747</v>
      </c>
    </row>
    <row r="660" spans="1:6">
      <c r="A660" t="s">
        <v>3</v>
      </c>
      <c r="B660" s="115" t="s">
        <v>418</v>
      </c>
      <c r="C660" s="115" t="s">
        <v>900</v>
      </c>
      <c r="D660" s="115" t="s">
        <v>908</v>
      </c>
      <c r="E660" s="115" t="s">
        <v>888</v>
      </c>
      <c r="F660" s="132">
        <v>0.24564799763558445</v>
      </c>
    </row>
    <row r="661" spans="1:6">
      <c r="A661" t="s">
        <v>19</v>
      </c>
      <c r="B661" s="115" t="s">
        <v>419</v>
      </c>
      <c r="C661" s="115" t="s">
        <v>900</v>
      </c>
      <c r="D661" s="115" t="s">
        <v>908</v>
      </c>
      <c r="E661" s="115" t="s">
        <v>888</v>
      </c>
      <c r="F661" s="132">
        <v>0.20250783699059566</v>
      </c>
    </row>
    <row r="662" spans="1:6">
      <c r="A662" t="s">
        <v>18</v>
      </c>
      <c r="B662" s="115" t="s">
        <v>420</v>
      </c>
      <c r="C662" s="115" t="s">
        <v>900</v>
      </c>
      <c r="D662" s="115" t="s">
        <v>908</v>
      </c>
      <c r="E662" s="115" t="s">
        <v>888</v>
      </c>
      <c r="F662" s="132">
        <v>0.22674201299236016</v>
      </c>
    </row>
    <row r="663" spans="1:6">
      <c r="A663" t="s">
        <v>24</v>
      </c>
      <c r="B663" s="115" t="s">
        <v>431</v>
      </c>
      <c r="C663" s="115" t="s">
        <v>900</v>
      </c>
      <c r="D663" s="115" t="s">
        <v>908</v>
      </c>
      <c r="E663" s="115" t="s">
        <v>888</v>
      </c>
      <c r="F663" s="132">
        <v>0.22824742268041243</v>
      </c>
    </row>
    <row r="664" spans="1:6">
      <c r="A664" t="s">
        <v>15</v>
      </c>
      <c r="B664" s="115" t="s">
        <v>432</v>
      </c>
      <c r="C664" s="115" t="s">
        <v>900</v>
      </c>
      <c r="D664" s="115" t="s">
        <v>908</v>
      </c>
      <c r="E664" s="115" t="s">
        <v>888</v>
      </c>
      <c r="F664" s="132">
        <v>0.24717620026588608</v>
      </c>
    </row>
    <row r="665" spans="1:6">
      <c r="A665" t="s">
        <v>14</v>
      </c>
      <c r="B665" s="115" t="s">
        <v>433</v>
      </c>
      <c r="C665" s="115" t="s">
        <v>900</v>
      </c>
      <c r="D665" s="115" t="s">
        <v>908</v>
      </c>
      <c r="E665" s="115" t="s">
        <v>888</v>
      </c>
      <c r="F665" s="132">
        <v>0.20686311787072242</v>
      </c>
    </row>
    <row r="666" spans="1:6">
      <c r="A666" t="s">
        <v>914</v>
      </c>
      <c r="B666" s="115" t="s">
        <v>895</v>
      </c>
      <c r="C666" s="115" t="s">
        <v>900</v>
      </c>
      <c r="D666" s="115" t="s">
        <v>908</v>
      </c>
      <c r="E666" s="115" t="s">
        <v>888</v>
      </c>
      <c r="F666" s="132">
        <v>0</v>
      </c>
    </row>
    <row r="667" spans="1:6">
      <c r="A667" t="s">
        <v>13</v>
      </c>
      <c r="B667" s="115" t="s">
        <v>435</v>
      </c>
      <c r="C667" s="115" t="s">
        <v>900</v>
      </c>
      <c r="D667" s="115" t="s">
        <v>908</v>
      </c>
      <c r="E667" s="115" t="s">
        <v>888</v>
      </c>
      <c r="F667" s="132">
        <v>0.23916886904233758</v>
      </c>
    </row>
    <row r="668" spans="1:6">
      <c r="A668" t="s">
        <v>538</v>
      </c>
      <c r="B668" s="115" t="s">
        <v>716</v>
      </c>
      <c r="C668" s="115" t="s">
        <v>900</v>
      </c>
      <c r="D668" s="115" t="s">
        <v>908</v>
      </c>
      <c r="E668" s="115" t="s">
        <v>888</v>
      </c>
      <c r="F668" s="132">
        <v>0.29174852652259337</v>
      </c>
    </row>
    <row r="669" spans="1:6">
      <c r="A669" t="s">
        <v>11</v>
      </c>
      <c r="B669" s="115" t="s">
        <v>436</v>
      </c>
      <c r="C669" s="115" t="s">
        <v>900</v>
      </c>
      <c r="D669" s="115" t="s">
        <v>908</v>
      </c>
      <c r="E669" s="115" t="s">
        <v>888</v>
      </c>
      <c r="F669" s="132">
        <v>0.19374282433983925</v>
      </c>
    </row>
    <row r="670" spans="1:6">
      <c r="A670" t="s">
        <v>534</v>
      </c>
      <c r="B670" s="115" t="s">
        <v>533</v>
      </c>
      <c r="C670" s="115" t="s">
        <v>900</v>
      </c>
      <c r="D670" s="115" t="s">
        <v>908</v>
      </c>
      <c r="E670" s="115" t="s">
        <v>888</v>
      </c>
      <c r="F670" s="132">
        <v>0.19285714285714284</v>
      </c>
    </row>
    <row r="671" spans="1:6">
      <c r="A671" t="s">
        <v>12</v>
      </c>
      <c r="B671" s="115" t="s">
        <v>437</v>
      </c>
      <c r="C671" s="115" t="s">
        <v>900</v>
      </c>
      <c r="D671" s="115" t="s">
        <v>908</v>
      </c>
      <c r="E671" s="115" t="s">
        <v>888</v>
      </c>
      <c r="F671" s="132">
        <v>0.18075313807531379</v>
      </c>
    </row>
    <row r="672" spans="1:6">
      <c r="A672" t="s">
        <v>543</v>
      </c>
      <c r="B672" s="115" t="s">
        <v>542</v>
      </c>
      <c r="C672" s="115" t="s">
        <v>900</v>
      </c>
      <c r="D672" s="115" t="s">
        <v>908</v>
      </c>
      <c r="E672" s="115" t="s">
        <v>888</v>
      </c>
      <c r="F672" s="132">
        <v>0.22110236220472437</v>
      </c>
    </row>
    <row r="673" spans="1:6">
      <c r="A673" t="s">
        <v>713</v>
      </c>
      <c r="B673" s="115" t="s">
        <v>65</v>
      </c>
      <c r="C673" s="115" t="s">
        <v>900</v>
      </c>
      <c r="D673" s="115" t="s">
        <v>908</v>
      </c>
      <c r="E673" s="115" t="s">
        <v>888</v>
      </c>
      <c r="F673" s="132">
        <v>0.25361022364217245</v>
      </c>
    </row>
    <row r="674" spans="1:6">
      <c r="A674" t="s">
        <v>10</v>
      </c>
      <c r="B674" s="115" t="s">
        <v>438</v>
      </c>
      <c r="C674" s="115" t="s">
        <v>900</v>
      </c>
      <c r="D674" s="115" t="s">
        <v>908</v>
      </c>
      <c r="E674" s="115" t="s">
        <v>888</v>
      </c>
      <c r="F674" s="132">
        <v>0.27853309481216459</v>
      </c>
    </row>
    <row r="675" spans="1:6">
      <c r="A675" t="s">
        <v>9</v>
      </c>
      <c r="B675" s="115" t="s">
        <v>439</v>
      </c>
      <c r="C675" s="115" t="s">
        <v>900</v>
      </c>
      <c r="D675" s="115" t="s">
        <v>908</v>
      </c>
      <c r="E675" s="115" t="s">
        <v>888</v>
      </c>
      <c r="F675" s="132">
        <v>0.20036394301174751</v>
      </c>
    </row>
    <row r="676" spans="1:6">
      <c r="A676" t="s">
        <v>545</v>
      </c>
      <c r="B676" s="115" t="s">
        <v>544</v>
      </c>
      <c r="C676" s="115" t="s">
        <v>900</v>
      </c>
      <c r="D676" s="115" t="s">
        <v>908</v>
      </c>
      <c r="E676" s="115" t="s">
        <v>888</v>
      </c>
      <c r="F676" s="132">
        <v>0.20367852858862168</v>
      </c>
    </row>
    <row r="677" spans="1:6">
      <c r="A677" t="s">
        <v>8</v>
      </c>
      <c r="B677" s="115" t="s">
        <v>440</v>
      </c>
      <c r="C677" s="115" t="s">
        <v>900</v>
      </c>
      <c r="D677" s="115" t="s">
        <v>908</v>
      </c>
      <c r="E677" s="115" t="s">
        <v>888</v>
      </c>
      <c r="F677" s="132">
        <v>0.19832015810276679</v>
      </c>
    </row>
    <row r="678" spans="1:6">
      <c r="A678" t="s">
        <v>7</v>
      </c>
      <c r="B678" s="115" t="s">
        <v>441</v>
      </c>
      <c r="C678" s="115" t="s">
        <v>900</v>
      </c>
      <c r="D678" s="115" t="s">
        <v>908</v>
      </c>
      <c r="E678" s="115" t="s">
        <v>888</v>
      </c>
      <c r="F678" s="132">
        <v>0.27698570332933481</v>
      </c>
    </row>
    <row r="679" spans="1:6">
      <c r="A679" t="s">
        <v>6</v>
      </c>
      <c r="B679" s="115" t="s">
        <v>442</v>
      </c>
      <c r="C679" s="115" t="s">
        <v>900</v>
      </c>
      <c r="D679" s="115" t="s">
        <v>908</v>
      </c>
      <c r="E679" s="115" t="s">
        <v>888</v>
      </c>
      <c r="F679" s="132">
        <v>0.25897375544309748</v>
      </c>
    </row>
    <row r="680" spans="1:6">
      <c r="A680" t="s">
        <v>2</v>
      </c>
      <c r="B680" s="115" t="s">
        <v>443</v>
      </c>
      <c r="C680" s="115" t="s">
        <v>900</v>
      </c>
      <c r="D680" s="115" t="s">
        <v>908</v>
      </c>
      <c r="E680" s="115" t="s">
        <v>888</v>
      </c>
      <c r="F680" s="132">
        <v>0.19985881403791855</v>
      </c>
    </row>
    <row r="681" spans="1:6">
      <c r="A681" t="s">
        <v>4</v>
      </c>
      <c r="B681" s="115" t="s">
        <v>444</v>
      </c>
      <c r="C681" s="115" t="s">
        <v>900</v>
      </c>
      <c r="D681" s="115" t="s">
        <v>908</v>
      </c>
      <c r="E681" s="115" t="s">
        <v>888</v>
      </c>
      <c r="F681" s="132">
        <v>0.24847596717467754</v>
      </c>
    </row>
    <row r="682" spans="1:6">
      <c r="A682" t="s">
        <v>5</v>
      </c>
      <c r="B682" s="115" t="s">
        <v>447</v>
      </c>
      <c r="C682" s="115" t="s">
        <v>900</v>
      </c>
      <c r="D682" s="115" t="s">
        <v>908</v>
      </c>
      <c r="E682" s="115" t="s">
        <v>888</v>
      </c>
      <c r="F682" s="132">
        <v>0.25732811856731169</v>
      </c>
    </row>
    <row r="683" spans="1:6">
      <c r="A683" t="s">
        <v>1</v>
      </c>
      <c r="B683" s="115" t="s">
        <v>448</v>
      </c>
      <c r="C683" s="115" t="s">
        <v>900</v>
      </c>
      <c r="D683" s="115" t="s">
        <v>908</v>
      </c>
      <c r="E683" s="115" t="s">
        <v>888</v>
      </c>
      <c r="F683" s="132">
        <v>0.20504736760387418</v>
      </c>
    </row>
    <row r="684" spans="1:6">
      <c r="A684" t="s">
        <v>537</v>
      </c>
      <c r="B684" s="115" t="s">
        <v>334</v>
      </c>
      <c r="C684" s="115" t="s">
        <v>502</v>
      </c>
      <c r="D684" s="115" t="s">
        <v>908</v>
      </c>
      <c r="E684" s="115" t="s">
        <v>888</v>
      </c>
      <c r="F684" s="132">
        <v>0.16681376875551635</v>
      </c>
    </row>
    <row r="685" spans="1:6">
      <c r="A685" t="s">
        <v>27</v>
      </c>
      <c r="B685" s="115" t="s">
        <v>409</v>
      </c>
      <c r="C685" s="115" t="s">
        <v>502</v>
      </c>
      <c r="D685" s="115" t="s">
        <v>908</v>
      </c>
      <c r="E685" s="115" t="s">
        <v>888</v>
      </c>
      <c r="F685" s="132">
        <v>0.17571190443128562</v>
      </c>
    </row>
    <row r="686" spans="1:6">
      <c r="A686" t="s">
        <v>715</v>
      </c>
      <c r="B686" s="115" t="s">
        <v>335</v>
      </c>
      <c r="C686" s="115" t="s">
        <v>502</v>
      </c>
      <c r="D686" s="115" t="s">
        <v>908</v>
      </c>
      <c r="E686" s="115" t="s">
        <v>888</v>
      </c>
      <c r="F686" s="132">
        <v>0.13664921465968588</v>
      </c>
    </row>
    <row r="687" spans="1:6">
      <c r="A687" t="s">
        <v>26</v>
      </c>
      <c r="B687" s="115" t="s">
        <v>410</v>
      </c>
      <c r="C687" s="115" t="s">
        <v>502</v>
      </c>
      <c r="D687" s="115" t="s">
        <v>908</v>
      </c>
      <c r="E687" s="115" t="s">
        <v>888</v>
      </c>
      <c r="F687" s="132">
        <v>0.1426394934709185</v>
      </c>
    </row>
    <row r="688" spans="1:6">
      <c r="A688" t="s">
        <v>25</v>
      </c>
      <c r="B688" s="115" t="s">
        <v>411</v>
      </c>
      <c r="C688" s="115" t="s">
        <v>502</v>
      </c>
      <c r="D688" s="115" t="s">
        <v>908</v>
      </c>
      <c r="E688" s="115" t="s">
        <v>888</v>
      </c>
      <c r="F688" s="132">
        <v>0.20035644847726802</v>
      </c>
    </row>
    <row r="689" spans="1:6">
      <c r="A689" t="s">
        <v>547</v>
      </c>
      <c r="B689" s="115" t="s">
        <v>546</v>
      </c>
      <c r="C689" s="115" t="s">
        <v>502</v>
      </c>
      <c r="D689" s="115" t="s">
        <v>908</v>
      </c>
      <c r="E689" s="115" t="s">
        <v>888</v>
      </c>
      <c r="F689" s="132">
        <v>0.14959866220717888</v>
      </c>
    </row>
    <row r="690" spans="1:6">
      <c r="A690" t="s">
        <v>540</v>
      </c>
      <c r="B690" s="115" t="s">
        <v>714</v>
      </c>
      <c r="C690" s="115" t="s">
        <v>502</v>
      </c>
      <c r="D690" s="115" t="s">
        <v>908</v>
      </c>
      <c r="E690" s="115" t="s">
        <v>888</v>
      </c>
      <c r="F690" s="132">
        <v>0.17101727447216891</v>
      </c>
    </row>
    <row r="691" spans="1:6">
      <c r="A691" t="s">
        <v>23</v>
      </c>
      <c r="B691" s="115" t="s">
        <v>412</v>
      </c>
      <c r="C691" s="115" t="s">
        <v>502</v>
      </c>
      <c r="D691" s="115" t="s">
        <v>908</v>
      </c>
      <c r="E691" s="115" t="s">
        <v>888</v>
      </c>
      <c r="F691" s="132">
        <v>0.21220268872802484</v>
      </c>
    </row>
    <row r="692" spans="1:6">
      <c r="A692" t="s">
        <v>22</v>
      </c>
      <c r="B692" s="115" t="s">
        <v>413</v>
      </c>
      <c r="C692" s="115" t="s">
        <v>502</v>
      </c>
      <c r="D692" s="115" t="s">
        <v>908</v>
      </c>
      <c r="E692" s="115" t="s">
        <v>888</v>
      </c>
      <c r="F692" s="132">
        <v>0.14662156147066679</v>
      </c>
    </row>
    <row r="693" spans="1:6">
      <c r="A693" t="s">
        <v>17</v>
      </c>
      <c r="B693" s="115" t="s">
        <v>414</v>
      </c>
      <c r="C693" s="115" t="s">
        <v>502</v>
      </c>
      <c r="D693" s="115" t="s">
        <v>908</v>
      </c>
      <c r="E693" s="115" t="s">
        <v>888</v>
      </c>
      <c r="F693" s="132">
        <v>0.13711049971204067</v>
      </c>
    </row>
    <row r="694" spans="1:6">
      <c r="A694" t="s">
        <v>21</v>
      </c>
      <c r="B694" s="115" t="s">
        <v>415</v>
      </c>
      <c r="C694" s="115" t="s">
        <v>502</v>
      </c>
      <c r="D694" s="115" t="s">
        <v>908</v>
      </c>
      <c r="E694" s="115" t="s">
        <v>888</v>
      </c>
      <c r="F694" s="132">
        <v>0.17512981688986062</v>
      </c>
    </row>
    <row r="695" spans="1:6">
      <c r="A695" t="s">
        <v>20</v>
      </c>
      <c r="B695" s="115" t="s">
        <v>416</v>
      </c>
      <c r="C695" s="115" t="s">
        <v>502</v>
      </c>
      <c r="D695" s="115" t="s">
        <v>908</v>
      </c>
      <c r="E695" s="115" t="s">
        <v>888</v>
      </c>
      <c r="F695" s="132">
        <v>0.14148471615720526</v>
      </c>
    </row>
    <row r="696" spans="1:6">
      <c r="A696" t="s">
        <v>16</v>
      </c>
      <c r="B696" s="115" t="s">
        <v>417</v>
      </c>
      <c r="C696" s="115" t="s">
        <v>502</v>
      </c>
      <c r="D696" s="115" t="s">
        <v>908</v>
      </c>
      <c r="E696" s="115" t="s">
        <v>888</v>
      </c>
      <c r="F696" s="132">
        <v>0.22892327811703669</v>
      </c>
    </row>
    <row r="697" spans="1:6">
      <c r="A697" t="s">
        <v>3</v>
      </c>
      <c r="B697" s="115" t="s">
        <v>418</v>
      </c>
      <c r="C697" s="115" t="s">
        <v>502</v>
      </c>
      <c r="D697" s="115" t="s">
        <v>908</v>
      </c>
      <c r="E697" s="115" t="s">
        <v>888</v>
      </c>
      <c r="F697" s="132">
        <v>0.17369587705039161</v>
      </c>
    </row>
    <row r="698" spans="1:6">
      <c r="A698" t="s">
        <v>19</v>
      </c>
      <c r="B698" s="115" t="s">
        <v>419</v>
      </c>
      <c r="C698" s="115" t="s">
        <v>502</v>
      </c>
      <c r="D698" s="115" t="s">
        <v>908</v>
      </c>
      <c r="E698" s="115" t="s">
        <v>888</v>
      </c>
      <c r="F698" s="132">
        <v>0.1542319749216301</v>
      </c>
    </row>
    <row r="699" spans="1:6">
      <c r="A699" t="s">
        <v>18</v>
      </c>
      <c r="B699" s="115" t="s">
        <v>420</v>
      </c>
      <c r="C699" s="115" t="s">
        <v>502</v>
      </c>
      <c r="D699" s="115" t="s">
        <v>908</v>
      </c>
      <c r="E699" s="115" t="s">
        <v>888</v>
      </c>
      <c r="F699" s="132">
        <v>0.1621073240188326</v>
      </c>
    </row>
    <row r="700" spans="1:6">
      <c r="A700" t="s">
        <v>24</v>
      </c>
      <c r="B700" s="115" t="s">
        <v>431</v>
      </c>
      <c r="C700" s="115" t="s">
        <v>502</v>
      </c>
      <c r="D700" s="115" t="s">
        <v>908</v>
      </c>
      <c r="E700" s="115" t="s">
        <v>888</v>
      </c>
      <c r="F700" s="132">
        <v>0.14474226804123716</v>
      </c>
    </row>
    <row r="701" spans="1:6">
      <c r="A701" t="s">
        <v>15</v>
      </c>
      <c r="B701" s="115" t="s">
        <v>432</v>
      </c>
      <c r="C701" s="115" t="s">
        <v>502</v>
      </c>
      <c r="D701" s="115" t="s">
        <v>908</v>
      </c>
      <c r="E701" s="115" t="s">
        <v>888</v>
      </c>
      <c r="F701" s="132">
        <v>0.18905550852645547</v>
      </c>
    </row>
    <row r="702" spans="1:6">
      <c r="A702" t="s">
        <v>14</v>
      </c>
      <c r="B702" s="115" t="s">
        <v>433</v>
      </c>
      <c r="C702" s="115" t="s">
        <v>502</v>
      </c>
      <c r="D702" s="115" t="s">
        <v>908</v>
      </c>
      <c r="E702" s="115" t="s">
        <v>888</v>
      </c>
      <c r="F702" s="132">
        <v>0.18479087452471485</v>
      </c>
    </row>
    <row r="703" spans="1:6">
      <c r="A703" t="s">
        <v>914</v>
      </c>
      <c r="B703" s="115" t="s">
        <v>895</v>
      </c>
      <c r="C703" s="115" t="s">
        <v>502</v>
      </c>
      <c r="D703" s="115" t="s">
        <v>908</v>
      </c>
      <c r="E703" s="115" t="s">
        <v>888</v>
      </c>
      <c r="F703" s="132">
        <v>0</v>
      </c>
    </row>
    <row r="704" spans="1:6">
      <c r="A704" t="s">
        <v>13</v>
      </c>
      <c r="B704" s="115" t="s">
        <v>435</v>
      </c>
      <c r="C704" s="115" t="s">
        <v>502</v>
      </c>
      <c r="D704" s="115" t="s">
        <v>908</v>
      </c>
      <c r="E704" s="115" t="s">
        <v>888</v>
      </c>
      <c r="F704" s="132">
        <v>0.16608949239034712</v>
      </c>
    </row>
    <row r="705" spans="1:6">
      <c r="A705" t="s">
        <v>538</v>
      </c>
      <c r="B705" s="115" t="s">
        <v>716</v>
      </c>
      <c r="C705" s="115" t="s">
        <v>502</v>
      </c>
      <c r="D705" s="115" t="s">
        <v>908</v>
      </c>
      <c r="E705" s="115" t="s">
        <v>888</v>
      </c>
      <c r="F705" s="132">
        <v>0.19891944990176821</v>
      </c>
    </row>
    <row r="706" spans="1:6">
      <c r="A706" t="s">
        <v>11</v>
      </c>
      <c r="B706" s="115" t="s">
        <v>436</v>
      </c>
      <c r="C706" s="115" t="s">
        <v>502</v>
      </c>
      <c r="D706" s="115" t="s">
        <v>908</v>
      </c>
      <c r="E706" s="115" t="s">
        <v>888</v>
      </c>
      <c r="F706" s="132">
        <v>0.15034443168771525</v>
      </c>
    </row>
    <row r="707" spans="1:6">
      <c r="A707" t="s">
        <v>534</v>
      </c>
      <c r="B707" s="115" t="s">
        <v>533</v>
      </c>
      <c r="C707" s="115" t="s">
        <v>502</v>
      </c>
      <c r="D707" s="115" t="s">
        <v>908</v>
      </c>
      <c r="E707" s="115" t="s">
        <v>888</v>
      </c>
      <c r="F707" s="132">
        <v>0.12857142857142856</v>
      </c>
    </row>
    <row r="708" spans="1:6">
      <c r="A708" t="s">
        <v>12</v>
      </c>
      <c r="B708" s="115" t="s">
        <v>437</v>
      </c>
      <c r="C708" s="115" t="s">
        <v>502</v>
      </c>
      <c r="D708" s="115" t="s">
        <v>908</v>
      </c>
      <c r="E708" s="115" t="s">
        <v>888</v>
      </c>
      <c r="F708" s="132">
        <v>0.14847579199043631</v>
      </c>
    </row>
    <row r="709" spans="1:6">
      <c r="A709" t="s">
        <v>543</v>
      </c>
      <c r="B709" s="115" t="s">
        <v>542</v>
      </c>
      <c r="C709" s="115" t="s">
        <v>502</v>
      </c>
      <c r="D709" s="115" t="s">
        <v>908</v>
      </c>
      <c r="E709" s="115" t="s">
        <v>888</v>
      </c>
      <c r="F709" s="132">
        <v>0.13818897637795272</v>
      </c>
    </row>
    <row r="710" spans="1:6">
      <c r="A710" t="s">
        <v>713</v>
      </c>
      <c r="B710" s="115" t="s">
        <v>65</v>
      </c>
      <c r="C710" s="115" t="s">
        <v>502</v>
      </c>
      <c r="D710" s="115" t="s">
        <v>908</v>
      </c>
      <c r="E710" s="115" t="s">
        <v>888</v>
      </c>
      <c r="F710" s="132">
        <v>0.21392971246006393</v>
      </c>
    </row>
    <row r="711" spans="1:6">
      <c r="A711" t="s">
        <v>10</v>
      </c>
      <c r="B711" s="115" t="s">
        <v>438</v>
      </c>
      <c r="C711" s="115" t="s">
        <v>502</v>
      </c>
      <c r="D711" s="115" t="s">
        <v>908</v>
      </c>
      <c r="E711" s="115" t="s">
        <v>888</v>
      </c>
      <c r="F711" s="132">
        <v>0.15617173524150266</v>
      </c>
    </row>
    <row r="712" spans="1:6">
      <c r="A712" t="s">
        <v>9</v>
      </c>
      <c r="B712" s="115" t="s">
        <v>439</v>
      </c>
      <c r="C712" s="115" t="s">
        <v>502</v>
      </c>
      <c r="D712" s="115" t="s">
        <v>908</v>
      </c>
      <c r="E712" s="115" t="s">
        <v>888</v>
      </c>
      <c r="F712" s="132">
        <v>0.15350849940060599</v>
      </c>
    </row>
    <row r="713" spans="1:6">
      <c r="A713" t="s">
        <v>545</v>
      </c>
      <c r="B713" s="115" t="s">
        <v>544</v>
      </c>
      <c r="C713" s="115" t="s">
        <v>502</v>
      </c>
      <c r="D713" s="115" t="s">
        <v>908</v>
      </c>
      <c r="E713" s="115" t="s">
        <v>888</v>
      </c>
      <c r="F713" s="132">
        <v>0.14160335865676488</v>
      </c>
    </row>
    <row r="714" spans="1:6">
      <c r="A714" t="s">
        <v>8</v>
      </c>
      <c r="B714" s="115" t="s">
        <v>440</v>
      </c>
      <c r="C714" s="115" t="s">
        <v>502</v>
      </c>
      <c r="D714" s="115" t="s">
        <v>908</v>
      </c>
      <c r="E714" s="115" t="s">
        <v>888</v>
      </c>
      <c r="F714" s="132">
        <v>0.14662796442687748</v>
      </c>
    </row>
    <row r="715" spans="1:6">
      <c r="A715" t="s">
        <v>7</v>
      </c>
      <c r="B715" s="115" t="s">
        <v>441</v>
      </c>
      <c r="C715" s="115" t="s">
        <v>502</v>
      </c>
      <c r="D715" s="115" t="s">
        <v>908</v>
      </c>
      <c r="E715" s="115" t="s">
        <v>888</v>
      </c>
      <c r="F715" s="132">
        <v>0.23229631668993728</v>
      </c>
    </row>
    <row r="716" spans="1:6">
      <c r="A716" t="s">
        <v>6</v>
      </c>
      <c r="B716" s="115" t="s">
        <v>442</v>
      </c>
      <c r="C716" s="115" t="s">
        <v>502</v>
      </c>
      <c r="D716" s="115" t="s">
        <v>908</v>
      </c>
      <c r="E716" s="115" t="s">
        <v>888</v>
      </c>
      <c r="F716" s="132">
        <v>0.18493585971519358</v>
      </c>
    </row>
    <row r="717" spans="1:6">
      <c r="A717" t="s">
        <v>2</v>
      </c>
      <c r="B717" s="115" t="s">
        <v>443</v>
      </c>
      <c r="C717" s="115" t="s">
        <v>502</v>
      </c>
      <c r="D717" s="115" t="s">
        <v>908</v>
      </c>
      <c r="E717" s="115" t="s">
        <v>888</v>
      </c>
      <c r="F717" s="132">
        <v>0.15629286002420328</v>
      </c>
    </row>
    <row r="718" spans="1:6">
      <c r="A718" t="s">
        <v>4</v>
      </c>
      <c r="B718" s="115" t="s">
        <v>444</v>
      </c>
      <c r="C718" s="115" t="s">
        <v>502</v>
      </c>
      <c r="D718" s="115" t="s">
        <v>908</v>
      </c>
      <c r="E718" s="115" t="s">
        <v>888</v>
      </c>
      <c r="F718" s="132">
        <v>0.14085580304806566</v>
      </c>
    </row>
    <row r="719" spans="1:6">
      <c r="A719" t="s">
        <v>5</v>
      </c>
      <c r="B719" s="115" t="s">
        <v>447</v>
      </c>
      <c r="C719" s="115" t="s">
        <v>502</v>
      </c>
      <c r="D719" s="115" t="s">
        <v>908</v>
      </c>
      <c r="E719" s="115" t="s">
        <v>888</v>
      </c>
      <c r="F719" s="132">
        <v>0.19230135858377939</v>
      </c>
    </row>
    <row r="720" spans="1:6">
      <c r="A720" t="s">
        <v>1</v>
      </c>
      <c r="B720" s="115" t="s">
        <v>448</v>
      </c>
      <c r="C720" s="115" t="s">
        <v>502</v>
      </c>
      <c r="D720" s="115" t="s">
        <v>908</v>
      </c>
      <c r="E720" s="115" t="s">
        <v>888</v>
      </c>
      <c r="F720" s="132">
        <v>0.16514210281091152</v>
      </c>
    </row>
    <row r="721" spans="1:6">
      <c r="A721" t="s">
        <v>537</v>
      </c>
      <c r="B721" s="115" t="s">
        <v>334</v>
      </c>
      <c r="C721" s="115" t="s">
        <v>901</v>
      </c>
      <c r="D721" s="115" t="s">
        <v>908</v>
      </c>
      <c r="E721" s="115" t="s">
        <v>888</v>
      </c>
      <c r="F721" s="132">
        <v>0.13345101500441306</v>
      </c>
    </row>
    <row r="722" spans="1:6">
      <c r="A722" t="s">
        <v>27</v>
      </c>
      <c r="B722" s="115" t="s">
        <v>409</v>
      </c>
      <c r="C722" s="115" t="s">
        <v>901</v>
      </c>
      <c r="D722" s="115" t="s">
        <v>908</v>
      </c>
      <c r="E722" s="115" t="s">
        <v>888</v>
      </c>
      <c r="F722" s="132">
        <v>0.17514932629548982</v>
      </c>
    </row>
    <row r="723" spans="1:6">
      <c r="A723" t="s">
        <v>715</v>
      </c>
      <c r="B723" s="115" t="s">
        <v>335</v>
      </c>
      <c r="C723" s="115" t="s">
        <v>901</v>
      </c>
      <c r="D723" s="115" t="s">
        <v>908</v>
      </c>
      <c r="E723" s="115" t="s">
        <v>888</v>
      </c>
      <c r="F723" s="132">
        <v>0.14371727748691096</v>
      </c>
    </row>
    <row r="724" spans="1:6">
      <c r="A724" t="s">
        <v>26</v>
      </c>
      <c r="B724" s="115" t="s">
        <v>410</v>
      </c>
      <c r="C724" s="115" t="s">
        <v>901</v>
      </c>
      <c r="D724" s="115" t="s">
        <v>908</v>
      </c>
      <c r="E724" s="115" t="s">
        <v>888</v>
      </c>
      <c r="F724" s="132">
        <v>0.15189948555605526</v>
      </c>
    </row>
    <row r="725" spans="1:6">
      <c r="A725" t="s">
        <v>25</v>
      </c>
      <c r="B725" s="115" t="s">
        <v>411</v>
      </c>
      <c r="C725" s="115" t="s">
        <v>901</v>
      </c>
      <c r="D725" s="115" t="s">
        <v>908</v>
      </c>
      <c r="E725" s="115" t="s">
        <v>888</v>
      </c>
      <c r="F725" s="132">
        <v>0.14961114711641152</v>
      </c>
    </row>
    <row r="726" spans="1:6">
      <c r="A726" t="s">
        <v>547</v>
      </c>
      <c r="B726" s="115" t="s">
        <v>546</v>
      </c>
      <c r="C726" s="115" t="s">
        <v>901</v>
      </c>
      <c r="D726" s="115" t="s">
        <v>908</v>
      </c>
      <c r="E726" s="115" t="s">
        <v>888</v>
      </c>
      <c r="F726" s="132">
        <v>0.15802675585308701</v>
      </c>
    </row>
    <row r="727" spans="1:6">
      <c r="A727" t="s">
        <v>540</v>
      </c>
      <c r="B727" s="115" t="s">
        <v>714</v>
      </c>
      <c r="C727" s="115" t="s">
        <v>901</v>
      </c>
      <c r="D727" s="115" t="s">
        <v>908</v>
      </c>
      <c r="E727" s="115" t="s">
        <v>888</v>
      </c>
      <c r="F727" s="132">
        <v>0.13733205374280233</v>
      </c>
    </row>
    <row r="728" spans="1:6">
      <c r="A728" t="s">
        <v>23</v>
      </c>
      <c r="B728" s="115" t="s">
        <v>412</v>
      </c>
      <c r="C728" s="115" t="s">
        <v>901</v>
      </c>
      <c r="D728" s="115" t="s">
        <v>908</v>
      </c>
      <c r="E728" s="115" t="s">
        <v>888</v>
      </c>
      <c r="F728" s="132">
        <v>0.12285418821096174</v>
      </c>
    </row>
    <row r="729" spans="1:6">
      <c r="A729" t="s">
        <v>22</v>
      </c>
      <c r="B729" s="115" t="s">
        <v>413</v>
      </c>
      <c r="C729" s="115" t="s">
        <v>901</v>
      </c>
      <c r="D729" s="115" t="s">
        <v>908</v>
      </c>
      <c r="E729" s="115" t="s">
        <v>888</v>
      </c>
      <c r="F729" s="132">
        <v>0.16056262797115642</v>
      </c>
    </row>
    <row r="730" spans="1:6">
      <c r="A730" t="s">
        <v>17</v>
      </c>
      <c r="B730" s="115" t="s">
        <v>414</v>
      </c>
      <c r="C730" s="115" t="s">
        <v>901</v>
      </c>
      <c r="D730" s="115" t="s">
        <v>908</v>
      </c>
      <c r="E730" s="115" t="s">
        <v>888</v>
      </c>
      <c r="F730" s="132">
        <v>0.15334954251669802</v>
      </c>
    </row>
    <row r="731" spans="1:6">
      <c r="A731" t="s">
        <v>21</v>
      </c>
      <c r="B731" s="115" t="s">
        <v>415</v>
      </c>
      <c r="C731" s="115" t="s">
        <v>901</v>
      </c>
      <c r="D731" s="115" t="s">
        <v>908</v>
      </c>
      <c r="E731" s="115" t="s">
        <v>888</v>
      </c>
      <c r="F731" s="132">
        <v>0.1675047827275212</v>
      </c>
    </row>
    <row r="732" spans="1:6">
      <c r="A732" t="s">
        <v>20</v>
      </c>
      <c r="B732" s="115" t="s">
        <v>416</v>
      </c>
      <c r="C732" s="115" t="s">
        <v>901</v>
      </c>
      <c r="D732" s="115" t="s">
        <v>908</v>
      </c>
      <c r="E732" s="115" t="s">
        <v>888</v>
      </c>
      <c r="F732" s="132">
        <v>0.14148471615720526</v>
      </c>
    </row>
    <row r="733" spans="1:6">
      <c r="A733" t="s">
        <v>16</v>
      </c>
      <c r="B733" s="115" t="s">
        <v>417</v>
      </c>
      <c r="C733" s="115" t="s">
        <v>901</v>
      </c>
      <c r="D733" s="115" t="s">
        <v>908</v>
      </c>
      <c r="E733" s="115" t="s">
        <v>888</v>
      </c>
      <c r="F733" s="132">
        <v>0.18625762859671877</v>
      </c>
    </row>
    <row r="734" spans="1:6">
      <c r="A734" t="s">
        <v>3</v>
      </c>
      <c r="B734" s="115" t="s">
        <v>418</v>
      </c>
      <c r="C734" s="115" t="s">
        <v>901</v>
      </c>
      <c r="D734" s="115" t="s">
        <v>908</v>
      </c>
      <c r="E734" s="115" t="s">
        <v>888</v>
      </c>
      <c r="F734" s="132">
        <v>0.15733707699128122</v>
      </c>
    </row>
    <row r="735" spans="1:6">
      <c r="A735" t="s">
        <v>19</v>
      </c>
      <c r="B735" s="115" t="s">
        <v>419</v>
      </c>
      <c r="C735" s="115" t="s">
        <v>901</v>
      </c>
      <c r="D735" s="115" t="s">
        <v>908</v>
      </c>
      <c r="E735" s="115" t="s">
        <v>888</v>
      </c>
      <c r="F735" s="132">
        <v>0.14921630094043886</v>
      </c>
    </row>
    <row r="736" spans="1:6">
      <c r="A736" t="s">
        <v>18</v>
      </c>
      <c r="B736" s="115" t="s">
        <v>420</v>
      </c>
      <c r="C736" s="115" t="s">
        <v>901</v>
      </c>
      <c r="D736" s="115" t="s">
        <v>908</v>
      </c>
      <c r="E736" s="115" t="s">
        <v>888</v>
      </c>
      <c r="F736" s="132">
        <v>0.16042538043931354</v>
      </c>
    </row>
    <row r="737" spans="1:6">
      <c r="A737" t="s">
        <v>24</v>
      </c>
      <c r="B737" s="115" t="s">
        <v>431</v>
      </c>
      <c r="C737" s="115" t="s">
        <v>901</v>
      </c>
      <c r="D737" s="115" t="s">
        <v>908</v>
      </c>
      <c r="E737" s="115" t="s">
        <v>888</v>
      </c>
      <c r="F737" s="132">
        <v>0.17035051546391752</v>
      </c>
    </row>
    <row r="738" spans="1:6">
      <c r="A738" t="s">
        <v>15</v>
      </c>
      <c r="B738" s="115" t="s">
        <v>432</v>
      </c>
      <c r="C738" s="115" t="s">
        <v>901</v>
      </c>
      <c r="D738" s="115" t="s">
        <v>908</v>
      </c>
      <c r="E738" s="115" t="s">
        <v>888</v>
      </c>
      <c r="F738" s="132">
        <v>0.1720764300397801</v>
      </c>
    </row>
    <row r="739" spans="1:6">
      <c r="A739" t="s">
        <v>14</v>
      </c>
      <c r="B739" s="115" t="s">
        <v>433</v>
      </c>
      <c r="C739" s="115" t="s">
        <v>901</v>
      </c>
      <c r="D739" s="115" t="s">
        <v>908</v>
      </c>
      <c r="E739" s="115" t="s">
        <v>888</v>
      </c>
      <c r="F739" s="132">
        <v>0.17709125475285173</v>
      </c>
    </row>
    <row r="740" spans="1:6">
      <c r="A740" t="s">
        <v>914</v>
      </c>
      <c r="B740" s="115" t="s">
        <v>895</v>
      </c>
      <c r="C740" s="115" t="s">
        <v>901</v>
      </c>
      <c r="D740" s="115" t="s">
        <v>908</v>
      </c>
      <c r="E740" s="115" t="s">
        <v>888</v>
      </c>
      <c r="F740" s="132">
        <v>0</v>
      </c>
    </row>
    <row r="741" spans="1:6">
      <c r="A741" t="s">
        <v>13</v>
      </c>
      <c r="B741" s="115" t="s">
        <v>435</v>
      </c>
      <c r="C741" s="115" t="s">
        <v>901</v>
      </c>
      <c r="D741" s="115" t="s">
        <v>908</v>
      </c>
      <c r="E741" s="115" t="s">
        <v>888</v>
      </c>
      <c r="F741" s="132">
        <v>0.15932288344071555</v>
      </c>
    </row>
    <row r="742" spans="1:6">
      <c r="A742" t="s">
        <v>538</v>
      </c>
      <c r="B742" s="115" t="s">
        <v>716</v>
      </c>
      <c r="C742" s="115" t="s">
        <v>901</v>
      </c>
      <c r="D742" s="115" t="s">
        <v>908</v>
      </c>
      <c r="E742" s="115" t="s">
        <v>888</v>
      </c>
      <c r="F742" s="132">
        <v>0.11669941060903735</v>
      </c>
    </row>
    <row r="743" spans="1:6">
      <c r="A743" t="s">
        <v>11</v>
      </c>
      <c r="B743" s="115" t="s">
        <v>436</v>
      </c>
      <c r="C743" s="115" t="s">
        <v>901</v>
      </c>
      <c r="D743" s="115" t="s">
        <v>908</v>
      </c>
      <c r="E743" s="115" t="s">
        <v>888</v>
      </c>
      <c r="F743" s="132">
        <v>0.15189437428243396</v>
      </c>
    </row>
    <row r="744" spans="1:6">
      <c r="A744" t="s">
        <v>534</v>
      </c>
      <c r="B744" s="115" t="s">
        <v>533</v>
      </c>
      <c r="C744" s="115" t="s">
        <v>901</v>
      </c>
      <c r="D744" s="115" t="s">
        <v>908</v>
      </c>
      <c r="E744" s="115" t="s">
        <v>888</v>
      </c>
      <c r="F744" s="132">
        <v>0.15</v>
      </c>
    </row>
    <row r="745" spans="1:6">
      <c r="A745" t="s">
        <v>12</v>
      </c>
      <c r="B745" s="115" t="s">
        <v>437</v>
      </c>
      <c r="C745" s="115" t="s">
        <v>901</v>
      </c>
      <c r="D745" s="115" t="s">
        <v>908</v>
      </c>
      <c r="E745" s="115" t="s">
        <v>888</v>
      </c>
      <c r="F745" s="132">
        <v>0.15008965929468021</v>
      </c>
    </row>
    <row r="746" spans="1:6">
      <c r="A746" t="s">
        <v>543</v>
      </c>
      <c r="B746" s="115" t="s">
        <v>542</v>
      </c>
      <c r="C746" s="115" t="s">
        <v>901</v>
      </c>
      <c r="D746" s="115" t="s">
        <v>908</v>
      </c>
      <c r="E746" s="115" t="s">
        <v>888</v>
      </c>
      <c r="F746" s="132">
        <v>0.15732283464566926</v>
      </c>
    </row>
    <row r="747" spans="1:6">
      <c r="A747" t="s">
        <v>713</v>
      </c>
      <c r="B747" s="115" t="s">
        <v>65</v>
      </c>
      <c r="C747" s="115" t="s">
        <v>901</v>
      </c>
      <c r="D747" s="115" t="s">
        <v>908</v>
      </c>
      <c r="E747" s="115" t="s">
        <v>888</v>
      </c>
      <c r="F747" s="132">
        <v>0.16907348242811501</v>
      </c>
    </row>
    <row r="748" spans="1:6">
      <c r="A748" t="s">
        <v>10</v>
      </c>
      <c r="B748" s="115" t="s">
        <v>438</v>
      </c>
      <c r="C748" s="115" t="s">
        <v>901</v>
      </c>
      <c r="D748" s="115" t="s">
        <v>908</v>
      </c>
      <c r="E748" s="115" t="s">
        <v>888</v>
      </c>
      <c r="F748" s="132">
        <v>0.11592128801431126</v>
      </c>
    </row>
    <row r="749" spans="1:6">
      <c r="A749" t="s">
        <v>9</v>
      </c>
      <c r="B749" s="115" t="s">
        <v>439</v>
      </c>
      <c r="C749" s="115" t="s">
        <v>901</v>
      </c>
      <c r="D749" s="115" t="s">
        <v>908</v>
      </c>
      <c r="E749" s="115" t="s">
        <v>888</v>
      </c>
      <c r="F749" s="132">
        <v>0.15866139984911923</v>
      </c>
    </row>
    <row r="750" spans="1:6">
      <c r="A750" t="s">
        <v>545</v>
      </c>
      <c r="B750" s="115" t="s">
        <v>544</v>
      </c>
      <c r="C750" s="115" t="s">
        <v>901</v>
      </c>
      <c r="D750" s="115" t="s">
        <v>908</v>
      </c>
      <c r="E750" s="115" t="s">
        <v>888</v>
      </c>
      <c r="F750" s="132">
        <v>0.14790083966423323</v>
      </c>
    </row>
    <row r="751" spans="1:6">
      <c r="A751" t="s">
        <v>8</v>
      </c>
      <c r="B751" s="115" t="s">
        <v>440</v>
      </c>
      <c r="C751" s="115" t="s">
        <v>901</v>
      </c>
      <c r="D751" s="115" t="s">
        <v>908</v>
      </c>
      <c r="E751" s="115" t="s">
        <v>888</v>
      </c>
      <c r="F751" s="132">
        <v>0.16085721343873519</v>
      </c>
    </row>
    <row r="752" spans="1:6">
      <c r="A752" t="s">
        <v>7</v>
      </c>
      <c r="B752" s="115" t="s">
        <v>441</v>
      </c>
      <c r="C752" s="115" t="s">
        <v>901</v>
      </c>
      <c r="D752" s="115" t="s">
        <v>908</v>
      </c>
      <c r="E752" s="115" t="s">
        <v>888</v>
      </c>
      <c r="F752" s="132">
        <v>0.20176594363925984</v>
      </c>
    </row>
    <row r="753" spans="1:6">
      <c r="A753" t="s">
        <v>6</v>
      </c>
      <c r="B753" s="115" t="s">
        <v>442</v>
      </c>
      <c r="C753" s="115" t="s">
        <v>901</v>
      </c>
      <c r="D753" s="115" t="s">
        <v>908</v>
      </c>
      <c r="E753" s="115" t="s">
        <v>888</v>
      </c>
      <c r="F753" s="132">
        <v>0.15570201247499113</v>
      </c>
    </row>
    <row r="754" spans="1:6">
      <c r="A754" t="s">
        <v>2</v>
      </c>
      <c r="B754" s="115" t="s">
        <v>443</v>
      </c>
      <c r="C754" s="115" t="s">
        <v>901</v>
      </c>
      <c r="D754" s="115" t="s">
        <v>908</v>
      </c>
      <c r="E754" s="115" t="s">
        <v>888</v>
      </c>
      <c r="F754" s="132">
        <v>0.15538523598225087</v>
      </c>
    </row>
    <row r="755" spans="1:6">
      <c r="A755" t="s">
        <v>4</v>
      </c>
      <c r="B755" s="115" t="s">
        <v>444</v>
      </c>
      <c r="C755" s="115" t="s">
        <v>901</v>
      </c>
      <c r="D755" s="115" t="s">
        <v>908</v>
      </c>
      <c r="E755" s="115" t="s">
        <v>888</v>
      </c>
      <c r="F755" s="132">
        <v>0.16459554513481828</v>
      </c>
    </row>
    <row r="756" spans="1:6">
      <c r="A756" t="s">
        <v>5</v>
      </c>
      <c r="B756" s="115" t="s">
        <v>447</v>
      </c>
      <c r="C756" s="115" t="s">
        <v>901</v>
      </c>
      <c r="D756" s="115" t="s">
        <v>908</v>
      </c>
      <c r="E756" s="115" t="s">
        <v>888</v>
      </c>
      <c r="F756" s="132">
        <v>0.16062165500205852</v>
      </c>
    </row>
    <row r="757" spans="1:6">
      <c r="A757" t="s">
        <v>1</v>
      </c>
      <c r="B757" s="115" t="s">
        <v>448</v>
      </c>
      <c r="C757" s="115" t="s">
        <v>901</v>
      </c>
      <c r="D757" s="115" t="s">
        <v>908</v>
      </c>
      <c r="E757" s="115" t="s">
        <v>888</v>
      </c>
      <c r="F757" s="132">
        <v>0.15741963037714168</v>
      </c>
    </row>
    <row r="758" spans="1:6">
      <c r="A758" t="s">
        <v>537</v>
      </c>
      <c r="B758" s="115" t="s">
        <v>334</v>
      </c>
      <c r="C758" s="115" t="s">
        <v>902</v>
      </c>
      <c r="D758" s="115" t="s">
        <v>908</v>
      </c>
      <c r="E758" s="115" t="s">
        <v>888</v>
      </c>
      <c r="F758" s="132">
        <v>0.16204766107678725</v>
      </c>
    </row>
    <row r="759" spans="1:6">
      <c r="A759" t="s">
        <v>27</v>
      </c>
      <c r="B759" s="115" t="s">
        <v>409</v>
      </c>
      <c r="C759" s="115" t="s">
        <v>902</v>
      </c>
      <c r="D759" s="115" t="s">
        <v>908</v>
      </c>
      <c r="E759" s="115" t="s">
        <v>888</v>
      </c>
      <c r="F759" s="132">
        <v>0.14195721628032909</v>
      </c>
    </row>
    <row r="760" spans="1:6">
      <c r="A760" t="s">
        <v>715</v>
      </c>
      <c r="B760" s="115" t="s">
        <v>335</v>
      </c>
      <c r="C760" s="115" t="s">
        <v>902</v>
      </c>
      <c r="D760" s="115" t="s">
        <v>908</v>
      </c>
      <c r="E760" s="115" t="s">
        <v>888</v>
      </c>
      <c r="F760" s="132">
        <v>0.1130890052356021</v>
      </c>
    </row>
    <row r="761" spans="1:6">
      <c r="A761" t="s">
        <v>26</v>
      </c>
      <c r="B761" s="115" t="s">
        <v>410</v>
      </c>
      <c r="C761" s="115" t="s">
        <v>902</v>
      </c>
      <c r="D761" s="115" t="s">
        <v>908</v>
      </c>
      <c r="E761" s="115" t="s">
        <v>888</v>
      </c>
      <c r="F761" s="132">
        <v>0.1344479620107262</v>
      </c>
    </row>
    <row r="762" spans="1:6">
      <c r="A762" t="s">
        <v>25</v>
      </c>
      <c r="B762" s="115" t="s">
        <v>411</v>
      </c>
      <c r="C762" s="115" t="s">
        <v>902</v>
      </c>
      <c r="D762" s="115" t="s">
        <v>908</v>
      </c>
      <c r="E762" s="115" t="s">
        <v>888</v>
      </c>
      <c r="F762" s="132">
        <v>0.13430006480905518</v>
      </c>
    </row>
    <row r="763" spans="1:6">
      <c r="A763" t="s">
        <v>547</v>
      </c>
      <c r="B763" s="115" t="s">
        <v>546</v>
      </c>
      <c r="C763" s="115" t="s">
        <v>902</v>
      </c>
      <c r="D763" s="115" t="s">
        <v>908</v>
      </c>
      <c r="E763" s="115" t="s">
        <v>888</v>
      </c>
      <c r="F763" s="132">
        <v>0.14628762541815141</v>
      </c>
    </row>
    <row r="764" spans="1:6">
      <c r="A764" t="s">
        <v>540</v>
      </c>
      <c r="B764" s="115" t="s">
        <v>714</v>
      </c>
      <c r="C764" s="115" t="s">
        <v>902</v>
      </c>
      <c r="D764" s="115" t="s">
        <v>908</v>
      </c>
      <c r="E764" s="115" t="s">
        <v>888</v>
      </c>
      <c r="F764" s="132">
        <v>0.12437619961612284</v>
      </c>
    </row>
    <row r="765" spans="1:6">
      <c r="A765" t="s">
        <v>23</v>
      </c>
      <c r="B765" s="115" t="s">
        <v>412</v>
      </c>
      <c r="C765" s="115" t="s">
        <v>902</v>
      </c>
      <c r="D765" s="115" t="s">
        <v>908</v>
      </c>
      <c r="E765" s="115" t="s">
        <v>888</v>
      </c>
      <c r="F765" s="132">
        <v>0.11447776628748708</v>
      </c>
    </row>
    <row r="766" spans="1:6">
      <c r="A766" t="s">
        <v>22</v>
      </c>
      <c r="B766" s="115" t="s">
        <v>413</v>
      </c>
      <c r="C766" s="115" t="s">
        <v>902</v>
      </c>
      <c r="D766" s="115" t="s">
        <v>908</v>
      </c>
      <c r="E766" s="115" t="s">
        <v>888</v>
      </c>
      <c r="F766" s="132">
        <v>0.14133357072910174</v>
      </c>
    </row>
    <row r="767" spans="1:6">
      <c r="A767" t="s">
        <v>17</v>
      </c>
      <c r="B767" s="115" t="s">
        <v>414</v>
      </c>
      <c r="C767" s="115" t="s">
        <v>902</v>
      </c>
      <c r="D767" s="115" t="s">
        <v>908</v>
      </c>
      <c r="E767" s="115" t="s">
        <v>888</v>
      </c>
      <c r="F767" s="132">
        <v>0.14851238083006466</v>
      </c>
    </row>
    <row r="768" spans="1:6">
      <c r="A768" t="s">
        <v>21</v>
      </c>
      <c r="B768" s="115" t="s">
        <v>415</v>
      </c>
      <c r="C768" s="115" t="s">
        <v>902</v>
      </c>
      <c r="D768" s="115" t="s">
        <v>908</v>
      </c>
      <c r="E768" s="115" t="s">
        <v>888</v>
      </c>
      <c r="F768" s="132">
        <v>0.16824268925936045</v>
      </c>
    </row>
    <row r="769" spans="1:6">
      <c r="A769" t="s">
        <v>20</v>
      </c>
      <c r="B769" s="115" t="s">
        <v>416</v>
      </c>
      <c r="C769" s="115" t="s">
        <v>902</v>
      </c>
      <c r="D769" s="115" t="s">
        <v>908</v>
      </c>
      <c r="E769" s="115" t="s">
        <v>888</v>
      </c>
      <c r="F769" s="132">
        <v>0.14822208359326264</v>
      </c>
    </row>
    <row r="770" spans="1:6">
      <c r="A770" t="s">
        <v>16</v>
      </c>
      <c r="B770" s="115" t="s">
        <v>417</v>
      </c>
      <c r="C770" s="115" t="s">
        <v>902</v>
      </c>
      <c r="D770" s="115" t="s">
        <v>908</v>
      </c>
      <c r="E770" s="115" t="s">
        <v>888</v>
      </c>
      <c r="F770" s="132">
        <v>0.18728748910150309</v>
      </c>
    </row>
    <row r="771" spans="1:6">
      <c r="A771" t="s">
        <v>3</v>
      </c>
      <c r="B771" s="115" t="s">
        <v>418</v>
      </c>
      <c r="C771" s="115" t="s">
        <v>902</v>
      </c>
      <c r="D771" s="115" t="s">
        <v>908</v>
      </c>
      <c r="E771" s="115" t="s">
        <v>888</v>
      </c>
      <c r="F771" s="132">
        <v>0.11437860203930841</v>
      </c>
    </row>
    <row r="772" spans="1:6">
      <c r="A772" t="s">
        <v>19</v>
      </c>
      <c r="B772" s="115" t="s">
        <v>419</v>
      </c>
      <c r="C772" s="115" t="s">
        <v>902</v>
      </c>
      <c r="D772" s="115" t="s">
        <v>908</v>
      </c>
      <c r="E772" s="115" t="s">
        <v>888</v>
      </c>
      <c r="F772" s="132">
        <v>0.15579937304075236</v>
      </c>
    </row>
    <row r="773" spans="1:6">
      <c r="A773" t="s">
        <v>18</v>
      </c>
      <c r="B773" s="115" t="s">
        <v>420</v>
      </c>
      <c r="C773" s="115" t="s">
        <v>902</v>
      </c>
      <c r="D773" s="115" t="s">
        <v>908</v>
      </c>
      <c r="E773" s="115" t="s">
        <v>888</v>
      </c>
      <c r="F773" s="132">
        <v>0.13279345020939132</v>
      </c>
    </row>
    <row r="774" spans="1:6">
      <c r="A774" t="s">
        <v>24</v>
      </c>
      <c r="B774" s="115" t="s">
        <v>431</v>
      </c>
      <c r="C774" s="115" t="s">
        <v>902</v>
      </c>
      <c r="D774" s="115" t="s">
        <v>908</v>
      </c>
      <c r="E774" s="115" t="s">
        <v>888</v>
      </c>
      <c r="F774" s="132">
        <v>0.1124536082474227</v>
      </c>
    </row>
    <row r="775" spans="1:6">
      <c r="A775" t="s">
        <v>15</v>
      </c>
      <c r="B775" s="115" t="s">
        <v>432</v>
      </c>
      <c r="C775" s="115" t="s">
        <v>902</v>
      </c>
      <c r="D775" s="115" t="s">
        <v>908</v>
      </c>
      <c r="E775" s="115" t="s">
        <v>888</v>
      </c>
      <c r="F775" s="132">
        <v>0.13844479380801261</v>
      </c>
    </row>
    <row r="776" spans="1:6">
      <c r="A776" t="s">
        <v>14</v>
      </c>
      <c r="B776" s="115" t="s">
        <v>433</v>
      </c>
      <c r="C776" s="115" t="s">
        <v>902</v>
      </c>
      <c r="D776" s="115" t="s">
        <v>908</v>
      </c>
      <c r="E776" s="115" t="s">
        <v>888</v>
      </c>
      <c r="F776" s="132">
        <v>0.17247148288973382</v>
      </c>
    </row>
    <row r="777" spans="1:6">
      <c r="A777" t="s">
        <v>914</v>
      </c>
      <c r="B777" s="115" t="s">
        <v>895</v>
      </c>
      <c r="C777" s="115" t="s">
        <v>902</v>
      </c>
      <c r="D777" s="115" t="s">
        <v>908</v>
      </c>
      <c r="E777" s="115" t="s">
        <v>888</v>
      </c>
      <c r="F777" s="132">
        <v>0</v>
      </c>
    </row>
    <row r="778" spans="1:6">
      <c r="A778" t="s">
        <v>13</v>
      </c>
      <c r="B778" s="115" t="s">
        <v>435</v>
      </c>
      <c r="C778" s="115" t="s">
        <v>902</v>
      </c>
      <c r="D778" s="115" t="s">
        <v>908</v>
      </c>
      <c r="E778" s="115" t="s">
        <v>888</v>
      </c>
      <c r="F778" s="132">
        <v>0.12512075093416314</v>
      </c>
    </row>
    <row r="779" spans="1:6">
      <c r="A779" t="s">
        <v>538</v>
      </c>
      <c r="B779" s="115" t="s">
        <v>716</v>
      </c>
      <c r="C779" s="115" t="s">
        <v>902</v>
      </c>
      <c r="D779" s="115" t="s">
        <v>908</v>
      </c>
      <c r="E779" s="115" t="s">
        <v>888</v>
      </c>
      <c r="F779" s="132">
        <v>0.12996070726915526</v>
      </c>
    </row>
    <row r="780" spans="1:6">
      <c r="A780" t="s">
        <v>11</v>
      </c>
      <c r="B780" s="115" t="s">
        <v>436</v>
      </c>
      <c r="C780" s="115" t="s">
        <v>902</v>
      </c>
      <c r="D780" s="115" t="s">
        <v>908</v>
      </c>
      <c r="E780" s="115" t="s">
        <v>888</v>
      </c>
      <c r="F780" s="132">
        <v>0.15189437428243396</v>
      </c>
    </row>
    <row r="781" spans="1:6">
      <c r="A781" t="s">
        <v>534</v>
      </c>
      <c r="B781" s="115" t="s">
        <v>533</v>
      </c>
      <c r="C781" s="115" t="s">
        <v>902</v>
      </c>
      <c r="D781" s="115" t="s">
        <v>908</v>
      </c>
      <c r="E781" s="115" t="s">
        <v>888</v>
      </c>
      <c r="F781" s="132">
        <v>0.13809523809523808</v>
      </c>
    </row>
    <row r="782" spans="1:6">
      <c r="A782" t="s">
        <v>12</v>
      </c>
      <c r="B782" s="115" t="s">
        <v>437</v>
      </c>
      <c r="C782" s="115" t="s">
        <v>902</v>
      </c>
      <c r="D782" s="115" t="s">
        <v>908</v>
      </c>
      <c r="E782" s="115" t="s">
        <v>888</v>
      </c>
      <c r="F782" s="132">
        <v>0.14686192468619244</v>
      </c>
    </row>
    <row r="783" spans="1:6">
      <c r="A783" t="s">
        <v>543</v>
      </c>
      <c r="B783" s="115" t="s">
        <v>542</v>
      </c>
      <c r="C783" s="115" t="s">
        <v>902</v>
      </c>
      <c r="D783" s="115" t="s">
        <v>908</v>
      </c>
      <c r="E783" s="115" t="s">
        <v>888</v>
      </c>
      <c r="F783" s="132">
        <v>0.10842519685039369</v>
      </c>
    </row>
    <row r="784" spans="1:6">
      <c r="A784" t="s">
        <v>713</v>
      </c>
      <c r="B784" s="115" t="s">
        <v>65</v>
      </c>
      <c r="C784" s="115" t="s">
        <v>902</v>
      </c>
      <c r="D784" s="115" t="s">
        <v>908</v>
      </c>
      <c r="E784" s="115" t="s">
        <v>888</v>
      </c>
      <c r="F784" s="132">
        <v>0.15527156549520765</v>
      </c>
    </row>
    <row r="785" spans="1:6">
      <c r="A785" t="s">
        <v>10</v>
      </c>
      <c r="B785" s="115" t="s">
        <v>438</v>
      </c>
      <c r="C785" s="115" t="s">
        <v>902</v>
      </c>
      <c r="D785" s="115" t="s">
        <v>908</v>
      </c>
      <c r="E785" s="115" t="s">
        <v>888</v>
      </c>
      <c r="F785" s="132">
        <v>0.11109123434704829</v>
      </c>
    </row>
    <row r="786" spans="1:6">
      <c r="A786" t="s">
        <v>9</v>
      </c>
      <c r="B786" s="115" t="s">
        <v>439</v>
      </c>
      <c r="C786" s="115" t="s">
        <v>902</v>
      </c>
      <c r="D786" s="115" t="s">
        <v>908</v>
      </c>
      <c r="E786" s="115" t="s">
        <v>888</v>
      </c>
      <c r="F786" s="132">
        <v>0.14607873596380014</v>
      </c>
    </row>
    <row r="787" spans="1:6">
      <c r="A787" t="s">
        <v>545</v>
      </c>
      <c r="B787" s="115" t="s">
        <v>544</v>
      </c>
      <c r="C787" s="115" t="s">
        <v>902</v>
      </c>
      <c r="D787" s="115" t="s">
        <v>908</v>
      </c>
      <c r="E787" s="115" t="s">
        <v>888</v>
      </c>
      <c r="F787" s="132">
        <v>0.14520191923235312</v>
      </c>
    </row>
    <row r="788" spans="1:6">
      <c r="A788" t="s">
        <v>8</v>
      </c>
      <c r="B788" s="115" t="s">
        <v>440</v>
      </c>
      <c r="C788" s="115" t="s">
        <v>902</v>
      </c>
      <c r="D788" s="115" t="s">
        <v>908</v>
      </c>
      <c r="E788" s="115" t="s">
        <v>888</v>
      </c>
      <c r="F788" s="132">
        <v>0.15018527667984194</v>
      </c>
    </row>
    <row r="789" spans="1:6">
      <c r="A789" t="s">
        <v>7</v>
      </c>
      <c r="B789" s="115" t="s">
        <v>441</v>
      </c>
      <c r="C789" s="115" t="s">
        <v>902</v>
      </c>
      <c r="D789" s="115" t="s">
        <v>908</v>
      </c>
      <c r="E789" s="115" t="s">
        <v>888</v>
      </c>
      <c r="F789" s="132">
        <v>0.10575013274075241</v>
      </c>
    </row>
    <row r="790" spans="1:6">
      <c r="A790" t="s">
        <v>6</v>
      </c>
      <c r="B790" s="115" t="s">
        <v>442</v>
      </c>
      <c r="C790" s="115" t="s">
        <v>902</v>
      </c>
      <c r="D790" s="115" t="s">
        <v>908</v>
      </c>
      <c r="E790" s="115" t="s">
        <v>888</v>
      </c>
      <c r="F790" s="132">
        <v>0.13854301518182888</v>
      </c>
    </row>
    <row r="791" spans="1:6">
      <c r="A791" t="s">
        <v>2</v>
      </c>
      <c r="B791" s="115" t="s">
        <v>443</v>
      </c>
      <c r="C791" s="115" t="s">
        <v>902</v>
      </c>
      <c r="D791" s="115" t="s">
        <v>908</v>
      </c>
      <c r="E791" s="115" t="s">
        <v>888</v>
      </c>
      <c r="F791" s="132">
        <v>0.15810810810810813</v>
      </c>
    </row>
    <row r="792" spans="1:6">
      <c r="A792" t="s">
        <v>4</v>
      </c>
      <c r="B792" s="115" t="s">
        <v>444</v>
      </c>
      <c r="C792" s="115" t="s">
        <v>902</v>
      </c>
      <c r="D792" s="115" t="s">
        <v>908</v>
      </c>
      <c r="E792" s="115" t="s">
        <v>888</v>
      </c>
      <c r="F792" s="132">
        <v>0.11236811254396248</v>
      </c>
    </row>
    <row r="793" spans="1:6">
      <c r="A793" t="s">
        <v>5</v>
      </c>
      <c r="B793" s="115" t="s">
        <v>447</v>
      </c>
      <c r="C793" s="115" t="s">
        <v>902</v>
      </c>
      <c r="D793" s="115" t="s">
        <v>908</v>
      </c>
      <c r="E793" s="115" t="s">
        <v>888</v>
      </c>
      <c r="F793" s="132">
        <v>0.15395224372169622</v>
      </c>
    </row>
    <row r="794" spans="1:6">
      <c r="A794" t="s">
        <v>1</v>
      </c>
      <c r="B794" s="115" t="s">
        <v>448</v>
      </c>
      <c r="C794" s="115" t="s">
        <v>902</v>
      </c>
      <c r="D794" s="115" t="s">
        <v>908</v>
      </c>
      <c r="E794" s="115" t="s">
        <v>888</v>
      </c>
      <c r="F794" s="132">
        <v>0.15525314489851635</v>
      </c>
    </row>
    <row r="795" spans="1:6">
      <c r="A795" t="s">
        <v>537</v>
      </c>
      <c r="B795" s="115" t="s">
        <v>334</v>
      </c>
      <c r="C795" s="115" t="s">
        <v>903</v>
      </c>
      <c r="D795" s="115" t="s">
        <v>908</v>
      </c>
      <c r="E795" s="115" t="s">
        <v>888</v>
      </c>
      <c r="F795" s="132">
        <v>0.27166813768755521</v>
      </c>
    </row>
    <row r="796" spans="1:6">
      <c r="A796" t="s">
        <v>27</v>
      </c>
      <c r="B796" s="115" t="s">
        <v>409</v>
      </c>
      <c r="C796" s="115" t="s">
        <v>903</v>
      </c>
      <c r="D796" s="115" t="s">
        <v>908</v>
      </c>
      <c r="E796" s="115" t="s">
        <v>888</v>
      </c>
      <c r="F796" s="132">
        <v>0.2655368801221295</v>
      </c>
    </row>
    <row r="797" spans="1:6">
      <c r="A797" t="s">
        <v>715</v>
      </c>
      <c r="B797" s="115" t="s">
        <v>335</v>
      </c>
      <c r="C797" s="115" t="s">
        <v>903</v>
      </c>
      <c r="D797" s="115" t="s">
        <v>908</v>
      </c>
      <c r="E797" s="115" t="s">
        <v>888</v>
      </c>
      <c r="F797" s="132">
        <v>0.28979057591623036</v>
      </c>
    </row>
    <row r="798" spans="1:6">
      <c r="A798" t="s">
        <v>26</v>
      </c>
      <c r="B798" s="115" t="s">
        <v>410</v>
      </c>
      <c r="C798" s="115" t="s">
        <v>903</v>
      </c>
      <c r="D798" s="115" t="s">
        <v>908</v>
      </c>
      <c r="E798" s="115" t="s">
        <v>888</v>
      </c>
      <c r="F798" s="132">
        <v>0.29204590423439208</v>
      </c>
    </row>
    <row r="799" spans="1:6">
      <c r="A799" t="s">
        <v>25</v>
      </c>
      <c r="B799" s="115" t="s">
        <v>411</v>
      </c>
      <c r="C799" s="115" t="s">
        <v>903</v>
      </c>
      <c r="D799" s="115" t="s">
        <v>908</v>
      </c>
      <c r="E799" s="115" t="s">
        <v>888</v>
      </c>
      <c r="F799" s="132">
        <v>0.25110174983786204</v>
      </c>
    </row>
    <row r="800" spans="1:6">
      <c r="A800" t="s">
        <v>547</v>
      </c>
      <c r="B800" s="115" t="s">
        <v>546</v>
      </c>
      <c r="C800" s="115" t="s">
        <v>903</v>
      </c>
      <c r="D800" s="115" t="s">
        <v>908</v>
      </c>
      <c r="E800" s="115" t="s">
        <v>888</v>
      </c>
      <c r="F800" s="132">
        <v>0.27812709030127297</v>
      </c>
    </row>
    <row r="801" spans="1:6">
      <c r="A801" t="s">
        <v>540</v>
      </c>
      <c r="B801" s="115" t="s">
        <v>714</v>
      </c>
      <c r="C801" s="115" t="s">
        <v>903</v>
      </c>
      <c r="D801" s="115" t="s">
        <v>908</v>
      </c>
      <c r="E801" s="115" t="s">
        <v>888</v>
      </c>
      <c r="F801" s="132">
        <v>0.26689059500959694</v>
      </c>
    </row>
    <row r="802" spans="1:6">
      <c r="A802" t="s">
        <v>23</v>
      </c>
      <c r="B802" s="115" t="s">
        <v>412</v>
      </c>
      <c r="C802" s="115" t="s">
        <v>903</v>
      </c>
      <c r="D802" s="115" t="s">
        <v>908</v>
      </c>
      <c r="E802" s="115" t="s">
        <v>888</v>
      </c>
      <c r="F802" s="132">
        <v>0.25408479834539816</v>
      </c>
    </row>
    <row r="803" spans="1:6">
      <c r="A803" t="s">
        <v>22</v>
      </c>
      <c r="B803" s="115" t="s">
        <v>413</v>
      </c>
      <c r="C803" s="115" t="s">
        <v>903</v>
      </c>
      <c r="D803" s="115" t="s">
        <v>908</v>
      </c>
      <c r="E803" s="115" t="s">
        <v>888</v>
      </c>
      <c r="F803" s="132">
        <v>0.28386895753583191</v>
      </c>
    </row>
    <row r="804" spans="1:6">
      <c r="A804" t="s">
        <v>17</v>
      </c>
      <c r="B804" s="115" t="s">
        <v>414</v>
      </c>
      <c r="C804" s="115" t="s">
        <v>903</v>
      </c>
      <c r="D804" s="115" t="s">
        <v>908</v>
      </c>
      <c r="E804" s="115" t="s">
        <v>888</v>
      </c>
      <c r="F804" s="132">
        <v>0.30848422803813541</v>
      </c>
    </row>
    <row r="805" spans="1:6">
      <c r="A805" t="s">
        <v>21</v>
      </c>
      <c r="B805" s="115" t="s">
        <v>415</v>
      </c>
      <c r="C805" s="115" t="s">
        <v>903</v>
      </c>
      <c r="D805" s="115" t="s">
        <v>908</v>
      </c>
      <c r="E805" s="115" t="s">
        <v>888</v>
      </c>
      <c r="F805" s="132">
        <v>0.27671494943973757</v>
      </c>
    </row>
    <row r="806" spans="1:6">
      <c r="A806" t="s">
        <v>20</v>
      </c>
      <c r="B806" s="115" t="s">
        <v>416</v>
      </c>
      <c r="C806" s="115" t="s">
        <v>903</v>
      </c>
      <c r="D806" s="115" t="s">
        <v>908</v>
      </c>
      <c r="E806" s="115" t="s">
        <v>888</v>
      </c>
      <c r="F806" s="132">
        <v>0.29475982532751088</v>
      </c>
    </row>
    <row r="807" spans="1:6">
      <c r="A807" t="s">
        <v>16</v>
      </c>
      <c r="B807" s="115" t="s">
        <v>417</v>
      </c>
      <c r="C807" s="115" t="s">
        <v>903</v>
      </c>
      <c r="D807" s="115" t="s">
        <v>908</v>
      </c>
      <c r="E807" s="115" t="s">
        <v>888</v>
      </c>
      <c r="F807" s="132">
        <v>0.25290431560583332</v>
      </c>
    </row>
    <row r="808" spans="1:6">
      <c r="A808" t="s">
        <v>3</v>
      </c>
      <c r="B808" s="115" t="s">
        <v>418</v>
      </c>
      <c r="C808" s="115" t="s">
        <v>903</v>
      </c>
      <c r="D808" s="115" t="s">
        <v>908</v>
      </c>
      <c r="E808" s="115" t="s">
        <v>888</v>
      </c>
      <c r="F808" s="132">
        <v>0.26728949312841738</v>
      </c>
    </row>
    <row r="809" spans="1:6">
      <c r="A809" t="s">
        <v>19</v>
      </c>
      <c r="B809" s="115" t="s">
        <v>419</v>
      </c>
      <c r="C809" s="115" t="s">
        <v>903</v>
      </c>
      <c r="D809" s="115" t="s">
        <v>908</v>
      </c>
      <c r="E809" s="115" t="s">
        <v>888</v>
      </c>
      <c r="F809" s="132">
        <v>0.28369905956112856</v>
      </c>
    </row>
    <row r="810" spans="1:6">
      <c r="A810" t="s">
        <v>18</v>
      </c>
      <c r="B810" s="115" t="s">
        <v>420</v>
      </c>
      <c r="C810" s="115" t="s">
        <v>903</v>
      </c>
      <c r="D810" s="115" t="s">
        <v>908</v>
      </c>
      <c r="E810" s="115" t="s">
        <v>888</v>
      </c>
      <c r="F810" s="132">
        <v>0.26943134288471943</v>
      </c>
    </row>
    <row r="811" spans="1:6">
      <c r="A811" t="s">
        <v>24</v>
      </c>
      <c r="B811" s="115" t="s">
        <v>431</v>
      </c>
      <c r="C811" s="115" t="s">
        <v>903</v>
      </c>
      <c r="D811" s="115" t="s">
        <v>908</v>
      </c>
      <c r="E811" s="115" t="s">
        <v>888</v>
      </c>
      <c r="F811" s="132">
        <v>0.26721649484536086</v>
      </c>
    </row>
    <row r="812" spans="1:6">
      <c r="A812" t="s">
        <v>15</v>
      </c>
      <c r="B812" s="115" t="s">
        <v>432</v>
      </c>
      <c r="C812" s="115" t="s">
        <v>903</v>
      </c>
      <c r="D812" s="115" t="s">
        <v>908</v>
      </c>
      <c r="E812" s="115" t="s">
        <v>888</v>
      </c>
      <c r="F812" s="132">
        <v>0.2510944491475145</v>
      </c>
    </row>
    <row r="813" spans="1:6">
      <c r="A813" t="s">
        <v>14</v>
      </c>
      <c r="B813" s="115" t="s">
        <v>433</v>
      </c>
      <c r="C813" s="115" t="s">
        <v>903</v>
      </c>
      <c r="D813" s="115" t="s">
        <v>908</v>
      </c>
      <c r="E813" s="115" t="s">
        <v>888</v>
      </c>
      <c r="F813" s="132">
        <v>0.27307984790874523</v>
      </c>
    </row>
    <row r="814" spans="1:6">
      <c r="A814" t="s">
        <v>914</v>
      </c>
      <c r="B814" s="115" t="s">
        <v>895</v>
      </c>
      <c r="C814" s="115" t="s">
        <v>903</v>
      </c>
      <c r="D814" s="115" t="s">
        <v>908</v>
      </c>
      <c r="E814" s="115" t="s">
        <v>888</v>
      </c>
      <c r="F814" s="132">
        <v>0</v>
      </c>
    </row>
    <row r="815" spans="1:6">
      <c r="A815" t="s">
        <v>13</v>
      </c>
      <c r="B815" s="115" t="s">
        <v>435</v>
      </c>
      <c r="C815" s="115" t="s">
        <v>903</v>
      </c>
      <c r="D815" s="115" t="s">
        <v>908</v>
      </c>
      <c r="E815" s="115" t="s">
        <v>888</v>
      </c>
      <c r="F815" s="132">
        <v>0.27004921170111923</v>
      </c>
    </row>
    <row r="816" spans="1:6">
      <c r="A816" t="s">
        <v>538</v>
      </c>
      <c r="B816" s="115" t="s">
        <v>716</v>
      </c>
      <c r="C816" s="115" t="s">
        <v>903</v>
      </c>
      <c r="D816" s="115" t="s">
        <v>908</v>
      </c>
      <c r="E816" s="115" t="s">
        <v>888</v>
      </c>
      <c r="F816" s="132">
        <v>0.2572691552062869</v>
      </c>
    </row>
    <row r="817" spans="1:6">
      <c r="A817" t="s">
        <v>11</v>
      </c>
      <c r="B817" s="115" t="s">
        <v>436</v>
      </c>
      <c r="C817" s="115" t="s">
        <v>903</v>
      </c>
      <c r="D817" s="115" t="s">
        <v>908</v>
      </c>
      <c r="E817" s="115" t="s">
        <v>888</v>
      </c>
      <c r="F817" s="132">
        <v>0.28673938002296206</v>
      </c>
    </row>
    <row r="818" spans="1:6">
      <c r="A818" t="s">
        <v>534</v>
      </c>
      <c r="B818" s="115" t="s">
        <v>533</v>
      </c>
      <c r="C818" s="115" t="s">
        <v>903</v>
      </c>
      <c r="D818" s="115" t="s">
        <v>908</v>
      </c>
      <c r="E818" s="115" t="s">
        <v>888</v>
      </c>
      <c r="F818" s="132">
        <v>0.30952380952380959</v>
      </c>
    </row>
    <row r="819" spans="1:6">
      <c r="A819" t="s">
        <v>12</v>
      </c>
      <c r="B819" s="115" t="s">
        <v>437</v>
      </c>
      <c r="C819" s="115" t="s">
        <v>903</v>
      </c>
      <c r="D819" s="115" t="s">
        <v>908</v>
      </c>
      <c r="E819" s="115" t="s">
        <v>888</v>
      </c>
      <c r="F819" s="132">
        <v>0.28888224745965335</v>
      </c>
    </row>
    <row r="820" spans="1:6">
      <c r="A820" t="s">
        <v>543</v>
      </c>
      <c r="B820" s="115" t="s">
        <v>542</v>
      </c>
      <c r="C820" s="115" t="s">
        <v>903</v>
      </c>
      <c r="D820" s="115" t="s">
        <v>908</v>
      </c>
      <c r="E820" s="115" t="s">
        <v>888</v>
      </c>
      <c r="F820" s="132">
        <v>0.29125984251968501</v>
      </c>
    </row>
    <row r="821" spans="1:6">
      <c r="A821" t="s">
        <v>713</v>
      </c>
      <c r="B821" s="115" t="s">
        <v>65</v>
      </c>
      <c r="C821" s="115" t="s">
        <v>903</v>
      </c>
      <c r="D821" s="115" t="s">
        <v>908</v>
      </c>
      <c r="E821" s="115" t="s">
        <v>888</v>
      </c>
      <c r="F821" s="132">
        <v>0.23980830670926512</v>
      </c>
    </row>
    <row r="822" spans="1:6">
      <c r="A822" t="s">
        <v>10</v>
      </c>
      <c r="B822" s="115" t="s">
        <v>438</v>
      </c>
      <c r="C822" s="115" t="s">
        <v>903</v>
      </c>
      <c r="D822" s="115" t="s">
        <v>908</v>
      </c>
      <c r="E822" s="115" t="s">
        <v>888</v>
      </c>
      <c r="F822" s="132">
        <v>0.30268336314847938</v>
      </c>
    </row>
    <row r="823" spans="1:6">
      <c r="A823" t="s">
        <v>9</v>
      </c>
      <c r="B823" s="115" t="s">
        <v>439</v>
      </c>
      <c r="C823" s="115" t="s">
        <v>903</v>
      </c>
      <c r="D823" s="115" t="s">
        <v>908</v>
      </c>
      <c r="E823" s="115" t="s">
        <v>888</v>
      </c>
      <c r="F823" s="132">
        <v>0.28604589232644712</v>
      </c>
    </row>
    <row r="824" spans="1:6">
      <c r="A824" t="s">
        <v>545</v>
      </c>
      <c r="B824" s="115" t="s">
        <v>544</v>
      </c>
      <c r="C824" s="115" t="s">
        <v>903</v>
      </c>
      <c r="D824" s="115" t="s">
        <v>908</v>
      </c>
      <c r="E824" s="115" t="s">
        <v>888</v>
      </c>
      <c r="F824" s="132">
        <v>0.2860855657737485</v>
      </c>
    </row>
    <row r="825" spans="1:6">
      <c r="A825" t="s">
        <v>8</v>
      </c>
      <c r="B825" s="115" t="s">
        <v>440</v>
      </c>
      <c r="C825" s="115" t="s">
        <v>903</v>
      </c>
      <c r="D825" s="115" t="s">
        <v>908</v>
      </c>
      <c r="E825" s="115" t="s">
        <v>888</v>
      </c>
      <c r="F825" s="132">
        <v>0.28636363636363638</v>
      </c>
    </row>
    <row r="826" spans="1:6">
      <c r="A826" t="s">
        <v>7</v>
      </c>
      <c r="B826" s="115" t="s">
        <v>441</v>
      </c>
      <c r="C826" s="115" t="s">
        <v>903</v>
      </c>
      <c r="D826" s="115" t="s">
        <v>908</v>
      </c>
      <c r="E826" s="115" t="s">
        <v>888</v>
      </c>
      <c r="F826" s="132">
        <v>0.24599516233702393</v>
      </c>
    </row>
    <row r="827" spans="1:6">
      <c r="A827" t="s">
        <v>6</v>
      </c>
      <c r="B827" s="115" t="s">
        <v>442</v>
      </c>
      <c r="C827" s="115" t="s">
        <v>903</v>
      </c>
      <c r="D827" s="115" t="s">
        <v>908</v>
      </c>
      <c r="E827" s="115" t="s">
        <v>888</v>
      </c>
      <c r="F827" s="132">
        <v>0.25579616335177119</v>
      </c>
    </row>
    <row r="828" spans="1:6">
      <c r="A828" t="s">
        <v>2</v>
      </c>
      <c r="B828" s="115" t="s">
        <v>443</v>
      </c>
      <c r="C828" s="115" t="s">
        <v>903</v>
      </c>
      <c r="D828" s="115" t="s">
        <v>908</v>
      </c>
      <c r="E828" s="115" t="s">
        <v>888</v>
      </c>
      <c r="F828" s="132">
        <v>0.28045582896329163</v>
      </c>
    </row>
    <row r="829" spans="1:6">
      <c r="A829" t="s">
        <v>4</v>
      </c>
      <c r="B829" s="115" t="s">
        <v>444</v>
      </c>
      <c r="C829" s="115" t="s">
        <v>903</v>
      </c>
      <c r="D829" s="115" t="s">
        <v>908</v>
      </c>
      <c r="E829" s="115" t="s">
        <v>888</v>
      </c>
      <c r="F829" s="132">
        <v>0.25005861664712775</v>
      </c>
    </row>
    <row r="830" spans="1:6">
      <c r="A830" t="s">
        <v>5</v>
      </c>
      <c r="B830" s="115" t="s">
        <v>447</v>
      </c>
      <c r="C830" s="115" t="s">
        <v>903</v>
      </c>
      <c r="D830" s="115" t="s">
        <v>908</v>
      </c>
      <c r="E830" s="115" t="s">
        <v>888</v>
      </c>
      <c r="F830" s="132">
        <v>0.24343351173322358</v>
      </c>
    </row>
    <row r="831" spans="1:6">
      <c r="A831" t="s">
        <v>1</v>
      </c>
      <c r="B831" s="115" t="s">
        <v>448</v>
      </c>
      <c r="C831" s="115" t="s">
        <v>903</v>
      </c>
      <c r="D831" s="115" t="s">
        <v>908</v>
      </c>
      <c r="E831" s="115" t="s">
        <v>888</v>
      </c>
      <c r="F831" s="132">
        <v>0.28723404255329044</v>
      </c>
    </row>
    <row r="832" spans="1:6">
      <c r="A832" t="s">
        <v>537</v>
      </c>
      <c r="B832" s="115" t="s">
        <v>334</v>
      </c>
      <c r="C832" s="115" t="s">
        <v>904</v>
      </c>
      <c r="D832" s="115" t="s">
        <v>908</v>
      </c>
      <c r="E832" s="115" t="s">
        <v>888</v>
      </c>
      <c r="F832" s="132">
        <v>0.3455428067078552</v>
      </c>
    </row>
    <row r="833" spans="1:6">
      <c r="A833" t="s">
        <v>27</v>
      </c>
      <c r="B833" s="115" t="s">
        <v>409</v>
      </c>
      <c r="C833" s="115" t="s">
        <v>904</v>
      </c>
      <c r="D833" s="115" t="s">
        <v>908</v>
      </c>
      <c r="E833" s="115" t="s">
        <v>888</v>
      </c>
      <c r="F833" s="132">
        <v>0.30660508403927567</v>
      </c>
    </row>
    <row r="834" spans="1:6">
      <c r="A834" t="s">
        <v>715</v>
      </c>
      <c r="B834" s="115" t="s">
        <v>335</v>
      </c>
      <c r="C834" s="115" t="s">
        <v>904</v>
      </c>
      <c r="D834" s="115" t="s">
        <v>908</v>
      </c>
      <c r="E834" s="115" t="s">
        <v>888</v>
      </c>
      <c r="F834" s="132">
        <v>0.34397905759162301</v>
      </c>
    </row>
    <row r="835" spans="1:6">
      <c r="A835" t="s">
        <v>26</v>
      </c>
      <c r="B835" s="115" t="s">
        <v>410</v>
      </c>
      <c r="C835" s="115" t="s">
        <v>904</v>
      </c>
      <c r="D835" s="115" t="s">
        <v>908</v>
      </c>
      <c r="E835" s="115" t="s">
        <v>888</v>
      </c>
      <c r="F835" s="132">
        <v>0.32499010684601826</v>
      </c>
    </row>
    <row r="836" spans="1:6">
      <c r="A836" t="s">
        <v>25</v>
      </c>
      <c r="B836" s="115" t="s">
        <v>411</v>
      </c>
      <c r="C836" s="115" t="s">
        <v>904</v>
      </c>
      <c r="D836" s="115" t="s">
        <v>908</v>
      </c>
      <c r="E836" s="115" t="s">
        <v>888</v>
      </c>
      <c r="F836" s="132">
        <v>0.32197018794538729</v>
      </c>
    </row>
    <row r="837" spans="1:6">
      <c r="A837" t="s">
        <v>547</v>
      </c>
      <c r="B837" s="115" t="s">
        <v>546</v>
      </c>
      <c r="C837" s="115" t="s">
        <v>904</v>
      </c>
      <c r="D837" s="115" t="s">
        <v>908</v>
      </c>
      <c r="E837" s="115" t="s">
        <v>888</v>
      </c>
      <c r="F837" s="132">
        <v>0.31876254180626823</v>
      </c>
    </row>
    <row r="838" spans="1:6">
      <c r="A838" t="s">
        <v>540</v>
      </c>
      <c r="B838" s="115" t="s">
        <v>714</v>
      </c>
      <c r="C838" s="115" t="s">
        <v>904</v>
      </c>
      <c r="D838" s="115" t="s">
        <v>908</v>
      </c>
      <c r="E838" s="115" t="s">
        <v>888</v>
      </c>
      <c r="F838" s="132">
        <v>0.30316698656429941</v>
      </c>
    </row>
    <row r="839" spans="1:6">
      <c r="A839" t="s">
        <v>23</v>
      </c>
      <c r="B839" s="115" t="s">
        <v>412</v>
      </c>
      <c r="C839" s="115" t="s">
        <v>904</v>
      </c>
      <c r="D839" s="115" t="s">
        <v>908</v>
      </c>
      <c r="E839" s="115" t="s">
        <v>888</v>
      </c>
      <c r="F839" s="132">
        <v>0.35739400206825245</v>
      </c>
    </row>
    <row r="840" spans="1:6">
      <c r="A840" t="s">
        <v>22</v>
      </c>
      <c r="B840" s="115" t="s">
        <v>413</v>
      </c>
      <c r="C840" s="115" t="s">
        <v>904</v>
      </c>
      <c r="D840" s="115" t="s">
        <v>908</v>
      </c>
      <c r="E840" s="115" t="s">
        <v>888</v>
      </c>
      <c r="F840" s="132">
        <v>0.32809578919255766</v>
      </c>
    </row>
    <row r="841" spans="1:6">
      <c r="A841" t="s">
        <v>17</v>
      </c>
      <c r="B841" s="115" t="s">
        <v>414</v>
      </c>
      <c r="C841" s="115" t="s">
        <v>904</v>
      </c>
      <c r="D841" s="115" t="s">
        <v>908</v>
      </c>
      <c r="E841" s="115" t="s">
        <v>888</v>
      </c>
      <c r="F841" s="132">
        <v>0.32552946445672104</v>
      </c>
    </row>
    <row r="842" spans="1:6">
      <c r="A842" t="s">
        <v>21</v>
      </c>
      <c r="B842" s="115" t="s">
        <v>415</v>
      </c>
      <c r="C842" s="115" t="s">
        <v>904</v>
      </c>
      <c r="D842" s="115" t="s">
        <v>908</v>
      </c>
      <c r="E842" s="115" t="s">
        <v>888</v>
      </c>
      <c r="F842" s="132">
        <v>0.2818802951626127</v>
      </c>
    </row>
    <row r="843" spans="1:6">
      <c r="A843" t="s">
        <v>20</v>
      </c>
      <c r="B843" s="115" t="s">
        <v>416</v>
      </c>
      <c r="C843" s="115" t="s">
        <v>904</v>
      </c>
      <c r="D843" s="115" t="s">
        <v>908</v>
      </c>
      <c r="E843" s="115" t="s">
        <v>888</v>
      </c>
      <c r="F843" s="132">
        <v>0.30823456019962564</v>
      </c>
    </row>
    <row r="844" spans="1:6">
      <c r="A844" t="s">
        <v>16</v>
      </c>
      <c r="B844" s="115" t="s">
        <v>417</v>
      </c>
      <c r="C844" s="115" t="s">
        <v>904</v>
      </c>
      <c r="D844" s="115" t="s">
        <v>908</v>
      </c>
      <c r="E844" s="115" t="s">
        <v>888</v>
      </c>
      <c r="F844" s="132">
        <v>0.29306887532665932</v>
      </c>
    </row>
    <row r="845" spans="1:6">
      <c r="A845" t="s">
        <v>3</v>
      </c>
      <c r="B845" s="115" t="s">
        <v>418</v>
      </c>
      <c r="C845" s="115" t="s">
        <v>904</v>
      </c>
      <c r="D845" s="115" t="s">
        <v>908</v>
      </c>
      <c r="E845" s="115" t="s">
        <v>888</v>
      </c>
      <c r="F845" s="132">
        <v>0.32552017142012701</v>
      </c>
    </row>
    <row r="846" spans="1:6">
      <c r="A846" t="s">
        <v>19</v>
      </c>
      <c r="B846" s="115" t="s">
        <v>419</v>
      </c>
      <c r="C846" s="115" t="s">
        <v>904</v>
      </c>
      <c r="D846" s="115" t="s">
        <v>908</v>
      </c>
      <c r="E846" s="115" t="s">
        <v>888</v>
      </c>
      <c r="F846" s="132">
        <v>0.29905956112852666</v>
      </c>
    </row>
    <row r="847" spans="1:6">
      <c r="A847" t="s">
        <v>18</v>
      </c>
      <c r="B847" s="115" t="s">
        <v>420</v>
      </c>
      <c r="C847" s="115" t="s">
        <v>904</v>
      </c>
      <c r="D847" s="115" t="s">
        <v>908</v>
      </c>
      <c r="E847" s="115" t="s">
        <v>888</v>
      </c>
      <c r="F847" s="132">
        <v>0.30371095488124517</v>
      </c>
    </row>
    <row r="848" spans="1:6">
      <c r="A848" t="s">
        <v>24</v>
      </c>
      <c r="B848" s="115" t="s">
        <v>431</v>
      </c>
      <c r="C848" s="115" t="s">
        <v>904</v>
      </c>
      <c r="D848" s="115" t="s">
        <v>908</v>
      </c>
      <c r="E848" s="115" t="s">
        <v>888</v>
      </c>
      <c r="F848" s="132">
        <v>0.32622680412371141</v>
      </c>
    </row>
    <row r="849" spans="1:6">
      <c r="A849" t="s">
        <v>15</v>
      </c>
      <c r="B849" s="115" t="s">
        <v>432</v>
      </c>
      <c r="C849" s="115" t="s">
        <v>904</v>
      </c>
      <c r="D849" s="115" t="s">
        <v>908</v>
      </c>
      <c r="E849" s="115" t="s">
        <v>888</v>
      </c>
      <c r="F849" s="132">
        <v>0.28244044019825593</v>
      </c>
    </row>
    <row r="850" spans="1:6">
      <c r="A850" t="s">
        <v>14</v>
      </c>
      <c r="B850" s="115" t="s">
        <v>433</v>
      </c>
      <c r="C850" s="115" t="s">
        <v>904</v>
      </c>
      <c r="D850" s="115" t="s">
        <v>908</v>
      </c>
      <c r="E850" s="115" t="s">
        <v>888</v>
      </c>
      <c r="F850" s="132">
        <v>0.28488593155893532</v>
      </c>
    </row>
    <row r="851" spans="1:6">
      <c r="A851" t="s">
        <v>914</v>
      </c>
      <c r="B851" s="115" t="s">
        <v>895</v>
      </c>
      <c r="C851" s="115" t="s">
        <v>904</v>
      </c>
      <c r="D851" s="115" t="s">
        <v>908</v>
      </c>
      <c r="E851" s="115" t="s">
        <v>888</v>
      </c>
      <c r="F851" s="132">
        <v>0</v>
      </c>
    </row>
    <row r="852" spans="1:6">
      <c r="A852" t="s">
        <v>13</v>
      </c>
      <c r="B852" s="115" t="s">
        <v>435</v>
      </c>
      <c r="C852" s="115" t="s">
        <v>904</v>
      </c>
      <c r="D852" s="115" t="s">
        <v>908</v>
      </c>
      <c r="E852" s="115" t="s">
        <v>888</v>
      </c>
      <c r="F852" s="132">
        <v>0.33230201403426757</v>
      </c>
    </row>
    <row r="853" spans="1:6">
      <c r="A853" t="s">
        <v>538</v>
      </c>
      <c r="B853" s="115" t="s">
        <v>716</v>
      </c>
      <c r="C853" s="115" t="s">
        <v>904</v>
      </c>
      <c r="D853" s="115" t="s">
        <v>908</v>
      </c>
      <c r="E853" s="115" t="s">
        <v>888</v>
      </c>
      <c r="F853" s="132">
        <v>0.31561886051080557</v>
      </c>
    </row>
    <row r="854" spans="1:6">
      <c r="A854" t="s">
        <v>11</v>
      </c>
      <c r="B854" s="115" t="s">
        <v>436</v>
      </c>
      <c r="C854" s="115" t="s">
        <v>904</v>
      </c>
      <c r="D854" s="115" t="s">
        <v>908</v>
      </c>
      <c r="E854" s="115" t="s">
        <v>888</v>
      </c>
      <c r="F854" s="132">
        <v>0.31153846153846149</v>
      </c>
    </row>
    <row r="855" spans="1:6">
      <c r="A855" t="s">
        <v>534</v>
      </c>
      <c r="B855" s="115" t="s">
        <v>533</v>
      </c>
      <c r="C855" s="115" t="s">
        <v>904</v>
      </c>
      <c r="D855" s="115" t="s">
        <v>908</v>
      </c>
      <c r="E855" s="115" t="s">
        <v>888</v>
      </c>
      <c r="F855" s="132">
        <v>0.32619047619047614</v>
      </c>
    </row>
    <row r="856" spans="1:6">
      <c r="A856" t="s">
        <v>12</v>
      </c>
      <c r="B856" s="115" t="s">
        <v>437</v>
      </c>
      <c r="C856" s="115" t="s">
        <v>904</v>
      </c>
      <c r="D856" s="115" t="s">
        <v>908</v>
      </c>
      <c r="E856" s="115" t="s">
        <v>888</v>
      </c>
      <c r="F856" s="132">
        <v>0.31631799163179913</v>
      </c>
    </row>
    <row r="857" spans="1:6">
      <c r="A857" t="s">
        <v>543</v>
      </c>
      <c r="B857" s="115" t="s">
        <v>542</v>
      </c>
      <c r="C857" s="115" t="s">
        <v>904</v>
      </c>
      <c r="D857" s="115" t="s">
        <v>908</v>
      </c>
      <c r="E857" s="115" t="s">
        <v>888</v>
      </c>
      <c r="F857" s="132">
        <v>0.36566929133858267</v>
      </c>
    </row>
    <row r="858" spans="1:6">
      <c r="A858" t="s">
        <v>713</v>
      </c>
      <c r="B858" s="115" t="s">
        <v>65</v>
      </c>
      <c r="C858" s="115" t="s">
        <v>904</v>
      </c>
      <c r="D858" s="115" t="s">
        <v>908</v>
      </c>
      <c r="E858" s="115" t="s">
        <v>888</v>
      </c>
      <c r="F858" s="132">
        <v>0.30191693290734811</v>
      </c>
    </row>
    <row r="859" spans="1:6">
      <c r="A859" t="s">
        <v>10</v>
      </c>
      <c r="B859" s="115" t="s">
        <v>438</v>
      </c>
      <c r="C859" s="115" t="s">
        <v>904</v>
      </c>
      <c r="D859" s="115" t="s">
        <v>908</v>
      </c>
      <c r="E859" s="115" t="s">
        <v>888</v>
      </c>
      <c r="F859" s="132">
        <v>0.32361359570661891</v>
      </c>
    </row>
    <row r="860" spans="1:6">
      <c r="A860" t="s">
        <v>9</v>
      </c>
      <c r="B860" s="115" t="s">
        <v>439</v>
      </c>
      <c r="C860" s="115" t="s">
        <v>904</v>
      </c>
      <c r="D860" s="115" t="s">
        <v>908</v>
      </c>
      <c r="E860" s="115" t="s">
        <v>888</v>
      </c>
      <c r="F860" s="132">
        <v>0.31288890861488833</v>
      </c>
    </row>
    <row r="861" spans="1:6">
      <c r="A861" t="s">
        <v>545</v>
      </c>
      <c r="B861" s="115" t="s">
        <v>544</v>
      </c>
      <c r="C861" s="115" t="s">
        <v>904</v>
      </c>
      <c r="D861" s="115" t="s">
        <v>908</v>
      </c>
      <c r="E861" s="115" t="s">
        <v>888</v>
      </c>
      <c r="F861" s="132">
        <v>0.3067772890844514</v>
      </c>
    </row>
    <row r="862" spans="1:6">
      <c r="A862" t="s">
        <v>8</v>
      </c>
      <c r="B862" s="115" t="s">
        <v>440</v>
      </c>
      <c r="C862" s="115" t="s">
        <v>904</v>
      </c>
      <c r="D862" s="115" t="s">
        <v>908</v>
      </c>
      <c r="E862" s="115" t="s">
        <v>888</v>
      </c>
      <c r="F862" s="132">
        <v>0.31993577075098811</v>
      </c>
    </row>
    <row r="863" spans="1:6">
      <c r="A863" t="s">
        <v>7</v>
      </c>
      <c r="B863" s="115" t="s">
        <v>441</v>
      </c>
      <c r="C863" s="115" t="s">
        <v>904</v>
      </c>
      <c r="D863" s="115" t="s">
        <v>908</v>
      </c>
      <c r="E863" s="115" t="s">
        <v>888</v>
      </c>
      <c r="F863" s="132">
        <v>0.29961800161255436</v>
      </c>
    </row>
    <row r="864" spans="1:6">
      <c r="A864" t="s">
        <v>6</v>
      </c>
      <c r="B864" s="115" t="s">
        <v>442</v>
      </c>
      <c r="C864" s="115" t="s">
        <v>904</v>
      </c>
      <c r="D864" s="115" t="s">
        <v>908</v>
      </c>
      <c r="E864" s="115" t="s">
        <v>888</v>
      </c>
      <c r="F864" s="132">
        <v>0.29265623161115689</v>
      </c>
    </row>
    <row r="865" spans="1:6">
      <c r="A865" t="s">
        <v>2</v>
      </c>
      <c r="B865" s="115" t="s">
        <v>443</v>
      </c>
      <c r="C865" s="115" t="s">
        <v>904</v>
      </c>
      <c r="D865" s="115" t="s">
        <v>908</v>
      </c>
      <c r="E865" s="115" t="s">
        <v>888</v>
      </c>
      <c r="F865" s="132">
        <v>0.30024203307785391</v>
      </c>
    </row>
    <row r="866" spans="1:6">
      <c r="A866" t="s">
        <v>4</v>
      </c>
      <c r="B866" s="115" t="s">
        <v>444</v>
      </c>
      <c r="C866" s="115" t="s">
        <v>904</v>
      </c>
      <c r="D866" s="115" t="s">
        <v>908</v>
      </c>
      <c r="E866" s="115" t="s">
        <v>888</v>
      </c>
      <c r="F866" s="132">
        <v>0.3291910902696365</v>
      </c>
    </row>
    <row r="867" spans="1:6">
      <c r="A867" t="s">
        <v>5</v>
      </c>
      <c r="B867" s="115" t="s">
        <v>447</v>
      </c>
      <c r="C867" s="115" t="s">
        <v>904</v>
      </c>
      <c r="D867" s="115" t="s">
        <v>908</v>
      </c>
      <c r="E867" s="115" t="s">
        <v>888</v>
      </c>
      <c r="F867" s="132">
        <v>0.27900370522848916</v>
      </c>
    </row>
    <row r="868" spans="1:6">
      <c r="A868" t="s">
        <v>1</v>
      </c>
      <c r="B868" s="115" t="s">
        <v>448</v>
      </c>
      <c r="C868" s="115" t="s">
        <v>904</v>
      </c>
      <c r="D868" s="115" t="s">
        <v>908</v>
      </c>
      <c r="E868" s="115" t="s">
        <v>888</v>
      </c>
      <c r="F868" s="132">
        <v>0.30337785370397402</v>
      </c>
    </row>
    <row r="869" spans="1:6">
      <c r="A869" t="s">
        <v>537</v>
      </c>
      <c r="B869" s="115" t="s">
        <v>334</v>
      </c>
      <c r="C869" s="115" t="s">
        <v>905</v>
      </c>
      <c r="D869" s="115" t="s">
        <v>908</v>
      </c>
      <c r="E869" s="115" t="s">
        <v>888</v>
      </c>
      <c r="F869" s="132">
        <v>0</v>
      </c>
    </row>
    <row r="870" spans="1:6">
      <c r="A870" t="s">
        <v>27</v>
      </c>
      <c r="B870" s="115" t="s">
        <v>409</v>
      </c>
      <c r="C870" s="115" t="s">
        <v>905</v>
      </c>
      <c r="D870" s="115" t="s">
        <v>908</v>
      </c>
      <c r="E870" s="115" t="s">
        <v>888</v>
      </c>
      <c r="F870" s="132">
        <v>0</v>
      </c>
    </row>
    <row r="871" spans="1:6">
      <c r="A871" t="s">
        <v>715</v>
      </c>
      <c r="B871" s="115" t="s">
        <v>335</v>
      </c>
      <c r="C871" s="115" t="s">
        <v>905</v>
      </c>
      <c r="D871" s="115" t="s">
        <v>908</v>
      </c>
      <c r="E871" s="115" t="s">
        <v>888</v>
      </c>
      <c r="F871" s="132">
        <v>0</v>
      </c>
    </row>
    <row r="872" spans="1:6">
      <c r="A872" t="s">
        <v>26</v>
      </c>
      <c r="B872" s="115" t="s">
        <v>410</v>
      </c>
      <c r="C872" s="115" t="s">
        <v>905</v>
      </c>
      <c r="D872" s="115" t="s">
        <v>908</v>
      </c>
      <c r="E872" s="115" t="s">
        <v>888</v>
      </c>
      <c r="F872" s="132">
        <v>0</v>
      </c>
    </row>
    <row r="873" spans="1:6">
      <c r="A873" t="s">
        <v>25</v>
      </c>
      <c r="B873" s="115" t="s">
        <v>411</v>
      </c>
      <c r="C873" s="115" t="s">
        <v>905</v>
      </c>
      <c r="D873" s="115" t="s">
        <v>908</v>
      </c>
      <c r="E873" s="115" t="s">
        <v>888</v>
      </c>
      <c r="F873" s="132">
        <v>0</v>
      </c>
    </row>
    <row r="874" spans="1:6">
      <c r="A874" t="s">
        <v>547</v>
      </c>
      <c r="B874" s="115" t="s">
        <v>546</v>
      </c>
      <c r="C874" s="115" t="s">
        <v>905</v>
      </c>
      <c r="D874" s="115" t="s">
        <v>908</v>
      </c>
      <c r="E874" s="115" t="s">
        <v>888</v>
      </c>
      <c r="F874" s="132">
        <v>0</v>
      </c>
    </row>
    <row r="875" spans="1:6">
      <c r="A875" t="s">
        <v>540</v>
      </c>
      <c r="B875" s="115" t="s">
        <v>714</v>
      </c>
      <c r="C875" s="115" t="s">
        <v>905</v>
      </c>
      <c r="D875" s="115" t="s">
        <v>908</v>
      </c>
      <c r="E875" s="115" t="s">
        <v>888</v>
      </c>
      <c r="F875" s="132">
        <v>0</v>
      </c>
    </row>
    <row r="876" spans="1:6">
      <c r="A876" t="s">
        <v>23</v>
      </c>
      <c r="B876" s="115" t="s">
        <v>412</v>
      </c>
      <c r="C876" s="115" t="s">
        <v>905</v>
      </c>
      <c r="D876" s="115" t="s">
        <v>908</v>
      </c>
      <c r="E876" s="115" t="s">
        <v>888</v>
      </c>
      <c r="F876" s="132">
        <v>0</v>
      </c>
    </row>
    <row r="877" spans="1:6">
      <c r="A877" t="s">
        <v>22</v>
      </c>
      <c r="B877" s="115" t="s">
        <v>413</v>
      </c>
      <c r="C877" s="115" t="s">
        <v>905</v>
      </c>
      <c r="D877" s="115" t="s">
        <v>908</v>
      </c>
      <c r="E877" s="115" t="s">
        <v>888</v>
      </c>
      <c r="F877" s="132">
        <v>0</v>
      </c>
    </row>
    <row r="878" spans="1:6">
      <c r="A878" t="s">
        <v>17</v>
      </c>
      <c r="B878" s="115" t="s">
        <v>414</v>
      </c>
      <c r="C878" s="115" t="s">
        <v>905</v>
      </c>
      <c r="D878" s="115" t="s">
        <v>908</v>
      </c>
      <c r="E878" s="115" t="s">
        <v>888</v>
      </c>
      <c r="F878" s="132">
        <v>0</v>
      </c>
    </row>
    <row r="879" spans="1:6">
      <c r="A879" t="s">
        <v>21</v>
      </c>
      <c r="B879" s="115" t="s">
        <v>415</v>
      </c>
      <c r="C879" s="115" t="s">
        <v>905</v>
      </c>
      <c r="D879" s="115" t="s">
        <v>908</v>
      </c>
      <c r="E879" s="115" t="s">
        <v>888</v>
      </c>
      <c r="F879" s="132">
        <v>0</v>
      </c>
    </row>
    <row r="880" spans="1:6">
      <c r="A880" t="s">
        <v>20</v>
      </c>
      <c r="B880" s="115" t="s">
        <v>416</v>
      </c>
      <c r="C880" s="115" t="s">
        <v>905</v>
      </c>
      <c r="D880" s="115" t="s">
        <v>908</v>
      </c>
      <c r="E880" s="115" t="s">
        <v>888</v>
      </c>
      <c r="F880" s="132">
        <v>0</v>
      </c>
    </row>
    <row r="881" spans="1:6">
      <c r="A881" t="s">
        <v>16</v>
      </c>
      <c r="B881" s="115" t="s">
        <v>417</v>
      </c>
      <c r="C881" s="115" t="s">
        <v>905</v>
      </c>
      <c r="D881" s="115" t="s">
        <v>908</v>
      </c>
      <c r="E881" s="115" t="s">
        <v>888</v>
      </c>
      <c r="F881" s="132">
        <v>0</v>
      </c>
    </row>
    <row r="882" spans="1:6">
      <c r="A882" t="s">
        <v>3</v>
      </c>
      <c r="B882" s="115" t="s">
        <v>418</v>
      </c>
      <c r="C882" s="115" t="s">
        <v>905</v>
      </c>
      <c r="D882" s="115" t="s">
        <v>908</v>
      </c>
      <c r="E882" s="115" t="s">
        <v>888</v>
      </c>
      <c r="F882" s="132">
        <v>0</v>
      </c>
    </row>
    <row r="883" spans="1:6">
      <c r="A883" t="s">
        <v>19</v>
      </c>
      <c r="B883" s="115" t="s">
        <v>419</v>
      </c>
      <c r="C883" s="115" t="s">
        <v>905</v>
      </c>
      <c r="D883" s="115" t="s">
        <v>908</v>
      </c>
      <c r="E883" s="115" t="s">
        <v>888</v>
      </c>
      <c r="F883" s="132">
        <v>0</v>
      </c>
    </row>
    <row r="884" spans="1:6">
      <c r="A884" t="s">
        <v>18</v>
      </c>
      <c r="B884" s="115" t="s">
        <v>420</v>
      </c>
      <c r="C884" s="115" t="s">
        <v>905</v>
      </c>
      <c r="D884" s="115" t="s">
        <v>908</v>
      </c>
      <c r="E884" s="115" t="s">
        <v>888</v>
      </c>
      <c r="F884" s="132">
        <v>0</v>
      </c>
    </row>
    <row r="885" spans="1:6">
      <c r="A885" t="s">
        <v>24</v>
      </c>
      <c r="B885" s="115" t="s">
        <v>431</v>
      </c>
      <c r="C885" s="115" t="s">
        <v>905</v>
      </c>
      <c r="D885" s="115" t="s">
        <v>908</v>
      </c>
      <c r="E885" s="115" t="s">
        <v>888</v>
      </c>
      <c r="F885" s="132">
        <v>0</v>
      </c>
    </row>
    <row r="886" spans="1:6">
      <c r="A886" t="s">
        <v>15</v>
      </c>
      <c r="B886" s="115" t="s">
        <v>432</v>
      </c>
      <c r="C886" s="115" t="s">
        <v>905</v>
      </c>
      <c r="D886" s="115" t="s">
        <v>908</v>
      </c>
      <c r="E886" s="115" t="s">
        <v>888</v>
      </c>
      <c r="F886" s="132">
        <v>0</v>
      </c>
    </row>
    <row r="887" spans="1:6">
      <c r="A887" t="s">
        <v>14</v>
      </c>
      <c r="B887" s="115" t="s">
        <v>433</v>
      </c>
      <c r="C887" s="115" t="s">
        <v>905</v>
      </c>
      <c r="D887" s="115" t="s">
        <v>908</v>
      </c>
      <c r="E887" s="115" t="s">
        <v>888</v>
      </c>
      <c r="F887" s="132">
        <v>0</v>
      </c>
    </row>
    <row r="888" spans="1:6">
      <c r="A888" t="s">
        <v>914</v>
      </c>
      <c r="B888" s="115" t="s">
        <v>895</v>
      </c>
      <c r="C888" s="115" t="s">
        <v>905</v>
      </c>
      <c r="D888" s="115" t="s">
        <v>908</v>
      </c>
      <c r="E888" s="115" t="s">
        <v>888</v>
      </c>
      <c r="F888" s="132">
        <v>0</v>
      </c>
    </row>
    <row r="889" spans="1:6">
      <c r="A889" t="s">
        <v>13</v>
      </c>
      <c r="B889" s="115" t="s">
        <v>435</v>
      </c>
      <c r="C889" s="115" t="s">
        <v>905</v>
      </c>
      <c r="D889" s="115" t="s">
        <v>908</v>
      </c>
      <c r="E889" s="115" t="s">
        <v>888</v>
      </c>
      <c r="F889" s="132">
        <v>0</v>
      </c>
    </row>
    <row r="890" spans="1:6">
      <c r="A890" t="s">
        <v>538</v>
      </c>
      <c r="B890" s="115" t="s">
        <v>716</v>
      </c>
      <c r="C890" s="115" t="s">
        <v>905</v>
      </c>
      <c r="D890" s="115" t="s">
        <v>908</v>
      </c>
      <c r="E890" s="115" t="s">
        <v>888</v>
      </c>
      <c r="F890" s="132">
        <v>0</v>
      </c>
    </row>
    <row r="891" spans="1:6">
      <c r="A891" t="s">
        <v>11</v>
      </c>
      <c r="B891" s="115" t="s">
        <v>436</v>
      </c>
      <c r="C891" s="115" t="s">
        <v>905</v>
      </c>
      <c r="D891" s="115" t="s">
        <v>908</v>
      </c>
      <c r="E891" s="115" t="s">
        <v>888</v>
      </c>
      <c r="F891" s="132">
        <v>0</v>
      </c>
    </row>
    <row r="892" spans="1:6">
      <c r="A892" t="s">
        <v>534</v>
      </c>
      <c r="B892" s="115" t="s">
        <v>533</v>
      </c>
      <c r="C892" s="115" t="s">
        <v>905</v>
      </c>
      <c r="D892" s="115" t="s">
        <v>908</v>
      </c>
      <c r="E892" s="115" t="s">
        <v>888</v>
      </c>
      <c r="F892" s="132">
        <v>0</v>
      </c>
    </row>
    <row r="893" spans="1:6">
      <c r="A893" t="s">
        <v>12</v>
      </c>
      <c r="B893" s="115" t="s">
        <v>437</v>
      </c>
      <c r="C893" s="115" t="s">
        <v>905</v>
      </c>
      <c r="D893" s="115" t="s">
        <v>908</v>
      </c>
      <c r="E893" s="115" t="s">
        <v>888</v>
      </c>
      <c r="F893" s="132">
        <v>0</v>
      </c>
    </row>
    <row r="894" spans="1:6">
      <c r="A894" t="s">
        <v>543</v>
      </c>
      <c r="B894" s="115" t="s">
        <v>542</v>
      </c>
      <c r="C894" s="115" t="s">
        <v>905</v>
      </c>
      <c r="D894" s="115" t="s">
        <v>908</v>
      </c>
      <c r="E894" s="115" t="s">
        <v>888</v>
      </c>
      <c r="F894" s="132">
        <v>0</v>
      </c>
    </row>
    <row r="895" spans="1:6">
      <c r="A895" t="s">
        <v>713</v>
      </c>
      <c r="B895" s="115" t="s">
        <v>65</v>
      </c>
      <c r="C895" s="115" t="s">
        <v>905</v>
      </c>
      <c r="D895" s="115" t="s">
        <v>908</v>
      </c>
      <c r="E895" s="115" t="s">
        <v>888</v>
      </c>
      <c r="F895" s="132">
        <v>0</v>
      </c>
    </row>
    <row r="896" spans="1:6">
      <c r="A896" t="s">
        <v>10</v>
      </c>
      <c r="B896" s="115" t="s">
        <v>438</v>
      </c>
      <c r="C896" s="115" t="s">
        <v>905</v>
      </c>
      <c r="D896" s="115" t="s">
        <v>908</v>
      </c>
      <c r="E896" s="115" t="s">
        <v>888</v>
      </c>
      <c r="F896" s="132">
        <v>0</v>
      </c>
    </row>
    <row r="897" spans="1:6">
      <c r="A897" t="s">
        <v>9</v>
      </c>
      <c r="B897" s="115" t="s">
        <v>439</v>
      </c>
      <c r="C897" s="115" t="s">
        <v>905</v>
      </c>
      <c r="D897" s="115" t="s">
        <v>908</v>
      </c>
      <c r="E897" s="115" t="s">
        <v>888</v>
      </c>
      <c r="F897" s="132">
        <v>0</v>
      </c>
    </row>
    <row r="898" spans="1:6">
      <c r="A898" t="s">
        <v>545</v>
      </c>
      <c r="B898" s="115" t="s">
        <v>544</v>
      </c>
      <c r="C898" s="115" t="s">
        <v>905</v>
      </c>
      <c r="D898" s="115" t="s">
        <v>908</v>
      </c>
      <c r="E898" s="115" t="s">
        <v>888</v>
      </c>
      <c r="F898" s="132">
        <v>0</v>
      </c>
    </row>
    <row r="899" spans="1:6">
      <c r="A899" t="s">
        <v>8</v>
      </c>
      <c r="B899" s="115" t="s">
        <v>440</v>
      </c>
      <c r="C899" s="115" t="s">
        <v>905</v>
      </c>
      <c r="D899" s="115" t="s">
        <v>908</v>
      </c>
      <c r="E899" s="115" t="s">
        <v>888</v>
      </c>
      <c r="F899" s="132">
        <v>0</v>
      </c>
    </row>
    <row r="900" spans="1:6">
      <c r="A900" t="s">
        <v>7</v>
      </c>
      <c r="B900" s="115" t="s">
        <v>441</v>
      </c>
      <c r="C900" s="115" t="s">
        <v>905</v>
      </c>
      <c r="D900" s="115" t="s">
        <v>908</v>
      </c>
      <c r="E900" s="115" t="s">
        <v>888</v>
      </c>
      <c r="F900" s="132">
        <v>0</v>
      </c>
    </row>
    <row r="901" spans="1:6">
      <c r="A901" t="s">
        <v>6</v>
      </c>
      <c r="B901" s="115" t="s">
        <v>442</v>
      </c>
      <c r="C901" s="115" t="s">
        <v>905</v>
      </c>
      <c r="D901" s="115" t="s">
        <v>908</v>
      </c>
      <c r="E901" s="115" t="s">
        <v>888</v>
      </c>
      <c r="F901" s="132">
        <v>0</v>
      </c>
    </row>
    <row r="902" spans="1:6">
      <c r="A902" t="s">
        <v>2</v>
      </c>
      <c r="B902" s="115" t="s">
        <v>443</v>
      </c>
      <c r="C902" s="115" t="s">
        <v>905</v>
      </c>
      <c r="D902" s="115" t="s">
        <v>908</v>
      </c>
      <c r="E902" s="115" t="s">
        <v>888</v>
      </c>
      <c r="F902" s="132">
        <v>0</v>
      </c>
    </row>
    <row r="903" spans="1:6">
      <c r="A903" t="s">
        <v>4</v>
      </c>
      <c r="B903" s="115" t="s">
        <v>444</v>
      </c>
      <c r="C903" s="115" t="s">
        <v>905</v>
      </c>
      <c r="D903" s="115" t="s">
        <v>908</v>
      </c>
      <c r="E903" s="115" t="s">
        <v>888</v>
      </c>
      <c r="F903" s="132">
        <v>0</v>
      </c>
    </row>
    <row r="904" spans="1:6">
      <c r="A904" t="s">
        <v>5</v>
      </c>
      <c r="B904" s="115" t="s">
        <v>447</v>
      </c>
      <c r="C904" s="115" t="s">
        <v>905</v>
      </c>
      <c r="D904" s="115" t="s">
        <v>908</v>
      </c>
      <c r="E904" s="115" t="s">
        <v>888</v>
      </c>
      <c r="F904" s="132">
        <v>0</v>
      </c>
    </row>
    <row r="905" spans="1:6">
      <c r="A905" t="s">
        <v>1</v>
      </c>
      <c r="B905" s="115" t="s">
        <v>448</v>
      </c>
      <c r="C905" s="115" t="s">
        <v>905</v>
      </c>
      <c r="D905" s="115" t="s">
        <v>908</v>
      </c>
      <c r="E905" s="115" t="s">
        <v>888</v>
      </c>
      <c r="F905" s="132">
        <v>0</v>
      </c>
    </row>
    <row r="906" spans="1:6">
      <c r="A906" t="s">
        <v>537</v>
      </c>
      <c r="B906" s="115" t="s">
        <v>334</v>
      </c>
      <c r="C906" s="115" t="s">
        <v>894</v>
      </c>
      <c r="D906" s="115" t="s">
        <v>909</v>
      </c>
      <c r="E906" s="115" t="s">
        <v>889</v>
      </c>
      <c r="F906" s="132">
        <v>0.22182572614107887</v>
      </c>
    </row>
    <row r="907" spans="1:6">
      <c r="A907" t="s">
        <v>27</v>
      </c>
      <c r="B907" s="115" t="s">
        <v>409</v>
      </c>
      <c r="C907" s="115" t="s">
        <v>894</v>
      </c>
      <c r="D907" s="115" t="s">
        <v>909</v>
      </c>
      <c r="E907" s="115" t="s">
        <v>889</v>
      </c>
      <c r="F907" s="132">
        <v>0.26606222173574318</v>
      </c>
    </row>
    <row r="908" spans="1:6">
      <c r="A908" t="s">
        <v>715</v>
      </c>
      <c r="B908" s="115" t="s">
        <v>335</v>
      </c>
      <c r="C908" s="115" t="s">
        <v>894</v>
      </c>
      <c r="D908" s="115" t="s">
        <v>909</v>
      </c>
      <c r="E908" s="115" t="s">
        <v>889</v>
      </c>
      <c r="F908" s="132">
        <v>0.22837004405286343</v>
      </c>
    </row>
    <row r="909" spans="1:6">
      <c r="A909" t="s">
        <v>26</v>
      </c>
      <c r="B909" s="115" t="s">
        <v>410</v>
      </c>
      <c r="C909" s="115" t="s">
        <v>894</v>
      </c>
      <c r="D909" s="115" t="s">
        <v>909</v>
      </c>
      <c r="E909" s="115" t="s">
        <v>889</v>
      </c>
      <c r="F909" s="132">
        <v>0.29703378729688523</v>
      </c>
    </row>
    <row r="910" spans="1:6">
      <c r="A910" t="s">
        <v>25</v>
      </c>
      <c r="B910" s="115" t="s">
        <v>411</v>
      </c>
      <c r="C910" s="115" t="s">
        <v>894</v>
      </c>
      <c r="D910" s="115" t="s">
        <v>909</v>
      </c>
      <c r="E910" s="115" t="s">
        <v>889</v>
      </c>
      <c r="F910" s="132">
        <v>0.20367928644774316</v>
      </c>
    </row>
    <row r="911" spans="1:6">
      <c r="A911" t="s">
        <v>547</v>
      </c>
      <c r="B911" s="115" t="s">
        <v>546</v>
      </c>
      <c r="C911" s="115" t="s">
        <v>894</v>
      </c>
      <c r="D911" s="115" t="s">
        <v>909</v>
      </c>
      <c r="E911" s="115" t="s">
        <v>889</v>
      </c>
      <c r="F911" s="132">
        <v>0.27783625304169118</v>
      </c>
    </row>
    <row r="912" spans="1:6">
      <c r="A912" t="s">
        <v>540</v>
      </c>
      <c r="B912" s="115" t="s">
        <v>714</v>
      </c>
      <c r="C912" s="115" t="s">
        <v>894</v>
      </c>
      <c r="D912" s="115" t="s">
        <v>909</v>
      </c>
      <c r="E912" s="115" t="s">
        <v>889</v>
      </c>
      <c r="F912" s="132">
        <v>0.21088757396449703</v>
      </c>
    </row>
    <row r="913" spans="1:6">
      <c r="A913" t="s">
        <v>23</v>
      </c>
      <c r="B913" s="115" t="s">
        <v>412</v>
      </c>
      <c r="C913" s="115" t="s">
        <v>894</v>
      </c>
      <c r="D913" s="115" t="s">
        <v>909</v>
      </c>
      <c r="E913" s="115" t="s">
        <v>889</v>
      </c>
      <c r="F913" s="132">
        <v>0.16037735849056603</v>
      </c>
    </row>
    <row r="914" spans="1:6">
      <c r="A914" t="s">
        <v>22</v>
      </c>
      <c r="B914" s="115" t="s">
        <v>413</v>
      </c>
      <c r="C914" s="115" t="s">
        <v>894</v>
      </c>
      <c r="D914" s="115" t="s">
        <v>909</v>
      </c>
      <c r="E914" s="115" t="s">
        <v>889</v>
      </c>
      <c r="F914" s="132">
        <v>0.2475170180238172</v>
      </c>
    </row>
    <row r="915" spans="1:6">
      <c r="A915" t="s">
        <v>17</v>
      </c>
      <c r="B915" s="115" t="s">
        <v>414</v>
      </c>
      <c r="C915" s="115" t="s">
        <v>894</v>
      </c>
      <c r="D915" s="115" t="s">
        <v>909</v>
      </c>
      <c r="E915" s="115" t="s">
        <v>889</v>
      </c>
      <c r="F915" s="132">
        <v>0.26930324111772491</v>
      </c>
    </row>
    <row r="916" spans="1:6">
      <c r="A916" t="s">
        <v>21</v>
      </c>
      <c r="B916" s="115" t="s">
        <v>415</v>
      </c>
      <c r="C916" s="115" t="s">
        <v>894</v>
      </c>
      <c r="D916" s="115" t="s">
        <v>909</v>
      </c>
      <c r="E916" s="115" t="s">
        <v>889</v>
      </c>
      <c r="F916" s="132">
        <v>0.39521964285714289</v>
      </c>
    </row>
    <row r="917" spans="1:6">
      <c r="A917" t="s">
        <v>20</v>
      </c>
      <c r="B917" s="115" t="s">
        <v>416</v>
      </c>
      <c r="C917" s="115" t="s">
        <v>894</v>
      </c>
      <c r="D917" s="115" t="s">
        <v>909</v>
      </c>
      <c r="E917" s="115" t="s">
        <v>889</v>
      </c>
      <c r="F917" s="132">
        <v>0.29887419700214135</v>
      </c>
    </row>
    <row r="918" spans="1:6">
      <c r="A918" t="s">
        <v>16</v>
      </c>
      <c r="B918" s="115" t="s">
        <v>417</v>
      </c>
      <c r="C918" s="115" t="s">
        <v>894</v>
      </c>
      <c r="D918" s="115" t="s">
        <v>909</v>
      </c>
      <c r="E918" s="115" t="s">
        <v>889</v>
      </c>
      <c r="F918" s="132">
        <v>0.25704463704441805</v>
      </c>
    </row>
    <row r="919" spans="1:6">
      <c r="A919" t="s">
        <v>3</v>
      </c>
      <c r="B919" s="115" t="s">
        <v>418</v>
      </c>
      <c r="C919" s="115" t="s">
        <v>894</v>
      </c>
      <c r="D919" s="115" t="s">
        <v>909</v>
      </c>
      <c r="E919" s="115" t="s">
        <v>889</v>
      </c>
      <c r="F919" s="132">
        <v>0.24965269388189826</v>
      </c>
    </row>
    <row r="920" spans="1:6">
      <c r="A920" t="s">
        <v>19</v>
      </c>
      <c r="B920" s="115" t="s">
        <v>419</v>
      </c>
      <c r="C920" s="115" t="s">
        <v>894</v>
      </c>
      <c r="D920" s="115" t="s">
        <v>909</v>
      </c>
      <c r="E920" s="115" t="s">
        <v>889</v>
      </c>
      <c r="F920" s="132">
        <v>0.32407888755423958</v>
      </c>
    </row>
    <row r="921" spans="1:6">
      <c r="A921" t="s">
        <v>18</v>
      </c>
      <c r="B921" s="115" t="s">
        <v>420</v>
      </c>
      <c r="C921" s="115" t="s">
        <v>894</v>
      </c>
      <c r="D921" s="115" t="s">
        <v>909</v>
      </c>
      <c r="E921" s="115" t="s">
        <v>889</v>
      </c>
      <c r="F921" s="132">
        <v>0.26607582572972638</v>
      </c>
    </row>
    <row r="922" spans="1:6">
      <c r="A922" t="s">
        <v>24</v>
      </c>
      <c r="B922" s="115" t="s">
        <v>431</v>
      </c>
      <c r="C922" s="115" t="s">
        <v>894</v>
      </c>
      <c r="D922" s="115" t="s">
        <v>909</v>
      </c>
      <c r="E922" s="115" t="s">
        <v>889</v>
      </c>
      <c r="F922" s="132">
        <v>0.25518453947368419</v>
      </c>
    </row>
    <row r="923" spans="1:6">
      <c r="A923" t="s">
        <v>15</v>
      </c>
      <c r="B923" s="115" t="s">
        <v>432</v>
      </c>
      <c r="C923" s="115" t="s">
        <v>894</v>
      </c>
      <c r="D923" s="115" t="s">
        <v>909</v>
      </c>
      <c r="E923" s="115" t="s">
        <v>889</v>
      </c>
      <c r="F923" s="132">
        <v>0.22650218245336337</v>
      </c>
    </row>
    <row r="924" spans="1:6">
      <c r="A924" t="s">
        <v>14</v>
      </c>
      <c r="B924" s="115" t="s">
        <v>433</v>
      </c>
      <c r="C924" s="115" t="s">
        <v>894</v>
      </c>
      <c r="D924" s="115" t="s">
        <v>909</v>
      </c>
      <c r="E924" s="115" t="s">
        <v>889</v>
      </c>
      <c r="F924" s="132">
        <v>0.4512426315789474</v>
      </c>
    </row>
    <row r="925" spans="1:6">
      <c r="A925" t="s">
        <v>914</v>
      </c>
      <c r="B925" s="115" t="s">
        <v>895</v>
      </c>
      <c r="C925" s="115" t="s">
        <v>894</v>
      </c>
      <c r="D925" s="115" t="s">
        <v>909</v>
      </c>
      <c r="E925" s="115" t="s">
        <v>889</v>
      </c>
      <c r="F925" s="132">
        <v>0</v>
      </c>
    </row>
    <row r="926" spans="1:6">
      <c r="A926" t="s">
        <v>13</v>
      </c>
      <c r="B926" s="115" t="s">
        <v>435</v>
      </c>
      <c r="C926" s="115" t="s">
        <v>894</v>
      </c>
      <c r="D926" s="115" t="s">
        <v>909</v>
      </c>
      <c r="E926" s="115" t="s">
        <v>889</v>
      </c>
      <c r="F926" s="132">
        <v>0.23325344849168111</v>
      </c>
    </row>
    <row r="927" spans="1:6">
      <c r="A927" t="s">
        <v>538</v>
      </c>
      <c r="B927" s="115" t="s">
        <v>716</v>
      </c>
      <c r="C927" s="115" t="s">
        <v>894</v>
      </c>
      <c r="D927" s="115" t="s">
        <v>909</v>
      </c>
      <c r="E927" s="115" t="s">
        <v>889</v>
      </c>
      <c r="F927" s="132">
        <v>0.20149253731343286</v>
      </c>
    </row>
    <row r="928" spans="1:6">
      <c r="A928" t="s">
        <v>11</v>
      </c>
      <c r="B928" s="115" t="s">
        <v>436</v>
      </c>
      <c r="C928" s="115" t="s">
        <v>894</v>
      </c>
      <c r="D928" s="115" t="s">
        <v>909</v>
      </c>
      <c r="E928" s="115" t="s">
        <v>889</v>
      </c>
      <c r="F928" s="132">
        <v>0.31298182531380742</v>
      </c>
    </row>
    <row r="929" spans="1:6">
      <c r="A929" t="s">
        <v>534</v>
      </c>
      <c r="B929" s="115" t="s">
        <v>533</v>
      </c>
      <c r="C929" s="115" t="s">
        <v>894</v>
      </c>
      <c r="D929" s="115" t="s">
        <v>909</v>
      </c>
      <c r="E929" s="115" t="s">
        <v>889</v>
      </c>
      <c r="F929" s="132">
        <v>0.24683544303797472</v>
      </c>
    </row>
    <row r="930" spans="1:6">
      <c r="A930" t="s">
        <v>12</v>
      </c>
      <c r="B930" s="115" t="s">
        <v>437</v>
      </c>
      <c r="C930" s="115" t="s">
        <v>894</v>
      </c>
      <c r="D930" s="115" t="s">
        <v>909</v>
      </c>
      <c r="E930" s="115" t="s">
        <v>889</v>
      </c>
      <c r="F930" s="132">
        <v>0.32190160047421457</v>
      </c>
    </row>
    <row r="931" spans="1:6">
      <c r="A931" t="s">
        <v>543</v>
      </c>
      <c r="B931" s="115" t="s">
        <v>542</v>
      </c>
      <c r="C931" s="115" t="s">
        <v>894</v>
      </c>
      <c r="D931" s="115" t="s">
        <v>909</v>
      </c>
      <c r="E931" s="115" t="s">
        <v>889</v>
      </c>
      <c r="F931" s="132">
        <v>0.21600000000000003</v>
      </c>
    </row>
    <row r="932" spans="1:6">
      <c r="A932" t="s">
        <v>713</v>
      </c>
      <c r="B932" s="115" t="s">
        <v>65</v>
      </c>
      <c r="C932" s="115" t="s">
        <v>894</v>
      </c>
      <c r="D932" s="115" t="s">
        <v>909</v>
      </c>
      <c r="E932" s="115" t="s">
        <v>889</v>
      </c>
      <c r="F932" s="132">
        <v>0.2121769911504425</v>
      </c>
    </row>
    <row r="933" spans="1:6">
      <c r="A933" t="s">
        <v>10</v>
      </c>
      <c r="B933" s="115" t="s">
        <v>438</v>
      </c>
      <c r="C933" s="115" t="s">
        <v>894</v>
      </c>
      <c r="D933" s="115" t="s">
        <v>909</v>
      </c>
      <c r="E933" s="115" t="s">
        <v>889</v>
      </c>
      <c r="F933" s="132">
        <v>0.22073145604395591</v>
      </c>
    </row>
    <row r="934" spans="1:6">
      <c r="A934" t="s">
        <v>9</v>
      </c>
      <c r="B934" s="115" t="s">
        <v>439</v>
      </c>
      <c r="C934" s="115" t="s">
        <v>894</v>
      </c>
      <c r="D934" s="115" t="s">
        <v>909</v>
      </c>
      <c r="E934" s="115" t="s">
        <v>889</v>
      </c>
      <c r="F934" s="132">
        <v>0.32686446573371702</v>
      </c>
    </row>
    <row r="935" spans="1:6">
      <c r="A935" t="s">
        <v>545</v>
      </c>
      <c r="B935" s="115" t="s">
        <v>544</v>
      </c>
      <c r="C935" s="115" t="s">
        <v>894</v>
      </c>
      <c r="D935" s="115" t="s">
        <v>909</v>
      </c>
      <c r="E935" s="115" t="s">
        <v>889</v>
      </c>
      <c r="F935" s="132">
        <v>0.34206536631878004</v>
      </c>
    </row>
    <row r="936" spans="1:6">
      <c r="A936" t="s">
        <v>8</v>
      </c>
      <c r="B936" s="115" t="s">
        <v>440</v>
      </c>
      <c r="C936" s="115" t="s">
        <v>894</v>
      </c>
      <c r="D936" s="115" t="s">
        <v>909</v>
      </c>
      <c r="E936" s="115" t="s">
        <v>889</v>
      </c>
      <c r="F936" s="132">
        <v>0.27214447407154591</v>
      </c>
    </row>
    <row r="937" spans="1:6">
      <c r="A937" t="s">
        <v>7</v>
      </c>
      <c r="B937" s="115" t="s">
        <v>441</v>
      </c>
      <c r="C937" s="115" t="s">
        <v>894</v>
      </c>
      <c r="D937" s="115" t="s">
        <v>909</v>
      </c>
      <c r="E937" s="115" t="s">
        <v>889</v>
      </c>
      <c r="F937" s="132">
        <v>0.20534844581875444</v>
      </c>
    </row>
    <row r="938" spans="1:6">
      <c r="A938" t="s">
        <v>6</v>
      </c>
      <c r="B938" s="115" t="s">
        <v>442</v>
      </c>
      <c r="C938" s="115" t="s">
        <v>894</v>
      </c>
      <c r="D938" s="115" t="s">
        <v>909</v>
      </c>
      <c r="E938" s="115" t="s">
        <v>889</v>
      </c>
      <c r="F938" s="132">
        <v>0.21839516129032258</v>
      </c>
    </row>
    <row r="939" spans="1:6">
      <c r="A939" t="s">
        <v>2</v>
      </c>
      <c r="B939" s="115" t="s">
        <v>443</v>
      </c>
      <c r="C939" s="115" t="s">
        <v>894</v>
      </c>
      <c r="D939" s="115" t="s">
        <v>909</v>
      </c>
      <c r="E939" s="115" t="s">
        <v>889</v>
      </c>
      <c r="F939" s="132">
        <v>0.33615138125847333</v>
      </c>
    </row>
    <row r="940" spans="1:6">
      <c r="A940" t="s">
        <v>4</v>
      </c>
      <c r="B940" s="115" t="s">
        <v>444</v>
      </c>
      <c r="C940" s="115" t="s">
        <v>894</v>
      </c>
      <c r="D940" s="115" t="s">
        <v>909</v>
      </c>
      <c r="E940" s="115" t="s">
        <v>889</v>
      </c>
      <c r="F940" s="132">
        <v>0.23209924892703865</v>
      </c>
    </row>
    <row r="941" spans="1:6">
      <c r="A941" t="s">
        <v>5</v>
      </c>
      <c r="B941" s="115" t="s">
        <v>447</v>
      </c>
      <c r="C941" s="115" t="s">
        <v>894</v>
      </c>
      <c r="D941" s="115" t="s">
        <v>909</v>
      </c>
      <c r="E941" s="115" t="s">
        <v>889</v>
      </c>
      <c r="F941" s="132">
        <v>0.2413947708630528</v>
      </c>
    </row>
    <row r="942" spans="1:6">
      <c r="A942" t="s">
        <v>1</v>
      </c>
      <c r="B942" s="115" t="s">
        <v>448</v>
      </c>
      <c r="C942" s="115" t="s">
        <v>894</v>
      </c>
      <c r="D942" s="115" t="s">
        <v>909</v>
      </c>
      <c r="E942" s="115" t="s">
        <v>889</v>
      </c>
      <c r="F942" s="132">
        <v>0.34482981864036566</v>
      </c>
    </row>
    <row r="943" spans="1:6">
      <c r="A943" t="s">
        <v>537</v>
      </c>
      <c r="B943" s="115" t="s">
        <v>334</v>
      </c>
      <c r="C943" s="115" t="s">
        <v>896</v>
      </c>
      <c r="D943" s="115" t="s">
        <v>909</v>
      </c>
      <c r="E943" s="115" t="s">
        <v>889</v>
      </c>
      <c r="F943" s="132">
        <v>0.26215767634854775</v>
      </c>
    </row>
    <row r="944" spans="1:6">
      <c r="A944" t="s">
        <v>27</v>
      </c>
      <c r="B944" s="115" t="s">
        <v>409</v>
      </c>
      <c r="C944" s="115" t="s">
        <v>896</v>
      </c>
      <c r="D944" s="115" t="s">
        <v>909</v>
      </c>
      <c r="E944" s="115" t="s">
        <v>889</v>
      </c>
      <c r="F944" s="132">
        <v>0.31174157908168587</v>
      </c>
    </row>
    <row r="945" spans="1:6">
      <c r="A945" t="s">
        <v>715</v>
      </c>
      <c r="B945" s="115" t="s">
        <v>335</v>
      </c>
      <c r="C945" s="115" t="s">
        <v>896</v>
      </c>
      <c r="D945" s="115" t="s">
        <v>909</v>
      </c>
      <c r="E945" s="115" t="s">
        <v>889</v>
      </c>
      <c r="F945" s="132">
        <v>0.2783259911894273</v>
      </c>
    </row>
    <row r="946" spans="1:6">
      <c r="A946" t="s">
        <v>26</v>
      </c>
      <c r="B946" s="115" t="s">
        <v>410</v>
      </c>
      <c r="C946" s="115" t="s">
        <v>896</v>
      </c>
      <c r="D946" s="115" t="s">
        <v>909</v>
      </c>
      <c r="E946" s="115" t="s">
        <v>889</v>
      </c>
      <c r="F946" s="132">
        <v>0.34623570298413014</v>
      </c>
    </row>
    <row r="947" spans="1:6">
      <c r="A947" t="s">
        <v>25</v>
      </c>
      <c r="B947" s="115" t="s">
        <v>411</v>
      </c>
      <c r="C947" s="115" t="s">
        <v>896</v>
      </c>
      <c r="D947" s="115" t="s">
        <v>909</v>
      </c>
      <c r="E947" s="115" t="s">
        <v>889</v>
      </c>
      <c r="F947" s="132">
        <v>0.25335716119109519</v>
      </c>
    </row>
    <row r="948" spans="1:6">
      <c r="A948" t="s">
        <v>547</v>
      </c>
      <c r="B948" s="115" t="s">
        <v>546</v>
      </c>
      <c r="C948" s="115" t="s">
        <v>896</v>
      </c>
      <c r="D948" s="115" t="s">
        <v>909</v>
      </c>
      <c r="E948" s="115" t="s">
        <v>889</v>
      </c>
      <c r="F948" s="132">
        <v>0.31416868613139598</v>
      </c>
    </row>
    <row r="949" spans="1:6">
      <c r="A949" t="s">
        <v>540</v>
      </c>
      <c r="B949" s="115" t="s">
        <v>714</v>
      </c>
      <c r="C949" s="115" t="s">
        <v>896</v>
      </c>
      <c r="D949" s="115" t="s">
        <v>909</v>
      </c>
      <c r="E949" s="115" t="s">
        <v>889</v>
      </c>
      <c r="F949" s="132">
        <v>0.23964497041420119</v>
      </c>
    </row>
    <row r="950" spans="1:6">
      <c r="A950" t="s">
        <v>23</v>
      </c>
      <c r="B950" s="115" t="s">
        <v>412</v>
      </c>
      <c r="C950" s="115" t="s">
        <v>896</v>
      </c>
      <c r="D950" s="115" t="s">
        <v>909</v>
      </c>
      <c r="E950" s="115" t="s">
        <v>889</v>
      </c>
      <c r="F950" s="132">
        <v>0.17924528301886791</v>
      </c>
    </row>
    <row r="951" spans="1:6">
      <c r="A951" t="s">
        <v>22</v>
      </c>
      <c r="B951" s="115" t="s">
        <v>413</v>
      </c>
      <c r="C951" s="115" t="s">
        <v>896</v>
      </c>
      <c r="D951" s="115" t="s">
        <v>909</v>
      </c>
      <c r="E951" s="115" t="s">
        <v>889</v>
      </c>
      <c r="F951" s="132">
        <v>0.28929204216285803</v>
      </c>
    </row>
    <row r="952" spans="1:6">
      <c r="A952" t="s">
        <v>17</v>
      </c>
      <c r="B952" s="115" t="s">
        <v>414</v>
      </c>
      <c r="C952" s="115" t="s">
        <v>896</v>
      </c>
      <c r="D952" s="115" t="s">
        <v>909</v>
      </c>
      <c r="E952" s="115" t="s">
        <v>889</v>
      </c>
      <c r="F952" s="132">
        <v>0.29731470962810425</v>
      </c>
    </row>
    <row r="953" spans="1:6">
      <c r="A953" t="s">
        <v>21</v>
      </c>
      <c r="B953" s="115" t="s">
        <v>415</v>
      </c>
      <c r="C953" s="115" t="s">
        <v>896</v>
      </c>
      <c r="D953" s="115" t="s">
        <v>909</v>
      </c>
      <c r="E953" s="115" t="s">
        <v>889</v>
      </c>
      <c r="F953" s="132">
        <v>0.41091428571428573</v>
      </c>
    </row>
    <row r="954" spans="1:6">
      <c r="A954" t="s">
        <v>20</v>
      </c>
      <c r="B954" s="115" t="s">
        <v>416</v>
      </c>
      <c r="C954" s="115" t="s">
        <v>896</v>
      </c>
      <c r="D954" s="115" t="s">
        <v>909</v>
      </c>
      <c r="E954" s="115" t="s">
        <v>889</v>
      </c>
      <c r="F954" s="132">
        <v>0.31345342612419702</v>
      </c>
    </row>
    <row r="955" spans="1:6">
      <c r="A955" t="s">
        <v>16</v>
      </c>
      <c r="B955" s="115" t="s">
        <v>417</v>
      </c>
      <c r="C955" s="115" t="s">
        <v>896</v>
      </c>
      <c r="D955" s="115" t="s">
        <v>909</v>
      </c>
      <c r="E955" s="115" t="s">
        <v>889</v>
      </c>
      <c r="F955" s="132">
        <v>0.29376529947890201</v>
      </c>
    </row>
    <row r="956" spans="1:6">
      <c r="A956" t="s">
        <v>3</v>
      </c>
      <c r="B956" s="115" t="s">
        <v>418</v>
      </c>
      <c r="C956" s="115" t="s">
        <v>896</v>
      </c>
      <c r="D956" s="115" t="s">
        <v>909</v>
      </c>
      <c r="E956" s="115" t="s">
        <v>889</v>
      </c>
      <c r="F956" s="132">
        <v>0.30341337441484206</v>
      </c>
    </row>
    <row r="957" spans="1:6">
      <c r="A957" t="s">
        <v>19</v>
      </c>
      <c r="B957" s="115" t="s">
        <v>419</v>
      </c>
      <c r="C957" s="115" t="s">
        <v>896</v>
      </c>
      <c r="D957" s="115" t="s">
        <v>909</v>
      </c>
      <c r="E957" s="115" t="s">
        <v>889</v>
      </c>
      <c r="F957" s="132">
        <v>0.33407250963740998</v>
      </c>
    </row>
    <row r="958" spans="1:6">
      <c r="A958" t="s">
        <v>18</v>
      </c>
      <c r="B958" s="115" t="s">
        <v>420</v>
      </c>
      <c r="C958" s="115" t="s">
        <v>896</v>
      </c>
      <c r="D958" s="115" t="s">
        <v>909</v>
      </c>
      <c r="E958" s="115" t="s">
        <v>889</v>
      </c>
      <c r="F958" s="132">
        <v>0.30866203593254515</v>
      </c>
    </row>
    <row r="959" spans="1:6">
      <c r="A959" t="s">
        <v>24</v>
      </c>
      <c r="B959" s="115" t="s">
        <v>431</v>
      </c>
      <c r="C959" s="115" t="s">
        <v>896</v>
      </c>
      <c r="D959" s="115" t="s">
        <v>909</v>
      </c>
      <c r="E959" s="115" t="s">
        <v>889</v>
      </c>
      <c r="F959" s="132">
        <v>0.33222138157894732</v>
      </c>
    </row>
    <row r="960" spans="1:6">
      <c r="A960" t="s">
        <v>15</v>
      </c>
      <c r="B960" s="115" t="s">
        <v>432</v>
      </c>
      <c r="C960" s="115" t="s">
        <v>896</v>
      </c>
      <c r="D960" s="115" t="s">
        <v>909</v>
      </c>
      <c r="E960" s="115" t="s">
        <v>889</v>
      </c>
      <c r="F960" s="132">
        <v>0.27345995198590611</v>
      </c>
    </row>
    <row r="961" spans="1:6">
      <c r="A961" t="s">
        <v>14</v>
      </c>
      <c r="B961" s="115" t="s">
        <v>433</v>
      </c>
      <c r="C961" s="115" t="s">
        <v>896</v>
      </c>
      <c r="D961" s="115" t="s">
        <v>909</v>
      </c>
      <c r="E961" s="115" t="s">
        <v>889</v>
      </c>
      <c r="F961" s="132">
        <v>0.47380476315789477</v>
      </c>
    </row>
    <row r="962" spans="1:6">
      <c r="A962" t="s">
        <v>914</v>
      </c>
      <c r="B962" s="115" t="s">
        <v>895</v>
      </c>
      <c r="C962" s="115" t="s">
        <v>896</v>
      </c>
      <c r="D962" s="115" t="s">
        <v>909</v>
      </c>
      <c r="E962" s="115" t="s">
        <v>889</v>
      </c>
      <c r="F962" s="132">
        <v>0</v>
      </c>
    </row>
    <row r="963" spans="1:6">
      <c r="A963" t="s">
        <v>13</v>
      </c>
      <c r="B963" s="115" t="s">
        <v>435</v>
      </c>
      <c r="C963" s="115" t="s">
        <v>896</v>
      </c>
      <c r="D963" s="115" t="s">
        <v>909</v>
      </c>
      <c r="E963" s="115" t="s">
        <v>889</v>
      </c>
      <c r="F963" s="132">
        <v>0.28611304293402146</v>
      </c>
    </row>
    <row r="964" spans="1:6">
      <c r="A964" t="s">
        <v>538</v>
      </c>
      <c r="B964" s="115" t="s">
        <v>716</v>
      </c>
      <c r="C964" s="115" t="s">
        <v>896</v>
      </c>
      <c r="D964" s="115" t="s">
        <v>909</v>
      </c>
      <c r="E964" s="115" t="s">
        <v>889</v>
      </c>
      <c r="F964" s="132">
        <v>0.23373134328358211</v>
      </c>
    </row>
    <row r="965" spans="1:6">
      <c r="A965" t="s">
        <v>11</v>
      </c>
      <c r="B965" s="115" t="s">
        <v>436</v>
      </c>
      <c r="C965" s="115" t="s">
        <v>896</v>
      </c>
      <c r="D965" s="115" t="s">
        <v>909</v>
      </c>
      <c r="E965" s="115" t="s">
        <v>889</v>
      </c>
      <c r="F965" s="132">
        <v>0.33533766997907943</v>
      </c>
    </row>
    <row r="966" spans="1:6">
      <c r="A966" t="s">
        <v>534</v>
      </c>
      <c r="B966" s="115" t="s">
        <v>533</v>
      </c>
      <c r="C966" s="115" t="s">
        <v>896</v>
      </c>
      <c r="D966" s="115" t="s">
        <v>909</v>
      </c>
      <c r="E966" s="115" t="s">
        <v>889</v>
      </c>
      <c r="F966" s="132">
        <v>0.26582278481012661</v>
      </c>
    </row>
    <row r="967" spans="1:6">
      <c r="A967" t="s">
        <v>12</v>
      </c>
      <c r="B967" s="115" t="s">
        <v>437</v>
      </c>
      <c r="C967" s="115" t="s">
        <v>896</v>
      </c>
      <c r="D967" s="115" t="s">
        <v>909</v>
      </c>
      <c r="E967" s="115" t="s">
        <v>889</v>
      </c>
      <c r="F967" s="132">
        <v>0.32921754593953767</v>
      </c>
    </row>
    <row r="968" spans="1:6">
      <c r="A968" t="s">
        <v>543</v>
      </c>
      <c r="B968" s="115" t="s">
        <v>542</v>
      </c>
      <c r="C968" s="115" t="s">
        <v>896</v>
      </c>
      <c r="D968" s="115" t="s">
        <v>909</v>
      </c>
      <c r="E968" s="115" t="s">
        <v>889</v>
      </c>
      <c r="F968" s="132">
        <v>0.27675000000000005</v>
      </c>
    </row>
    <row r="969" spans="1:6">
      <c r="A969" t="s">
        <v>713</v>
      </c>
      <c r="B969" s="115" t="s">
        <v>65</v>
      </c>
      <c r="C969" s="115" t="s">
        <v>896</v>
      </c>
      <c r="D969" s="115" t="s">
        <v>909</v>
      </c>
      <c r="E969" s="115" t="s">
        <v>889</v>
      </c>
      <c r="F969" s="132">
        <v>0.23511504424778765</v>
      </c>
    </row>
    <row r="970" spans="1:6">
      <c r="A970" t="s">
        <v>10</v>
      </c>
      <c r="B970" s="115" t="s">
        <v>438</v>
      </c>
      <c r="C970" s="115" t="s">
        <v>896</v>
      </c>
      <c r="D970" s="115" t="s">
        <v>909</v>
      </c>
      <c r="E970" s="115" t="s">
        <v>889</v>
      </c>
      <c r="F970" s="132">
        <v>0.25016231684981677</v>
      </c>
    </row>
    <row r="971" spans="1:6">
      <c r="A971" t="s">
        <v>9</v>
      </c>
      <c r="B971" s="115" t="s">
        <v>439</v>
      </c>
      <c r="C971" s="115" t="s">
        <v>896</v>
      </c>
      <c r="D971" s="115" t="s">
        <v>909</v>
      </c>
      <c r="E971" s="115" t="s">
        <v>889</v>
      </c>
      <c r="F971" s="132">
        <v>0.36048481078061362</v>
      </c>
    </row>
    <row r="972" spans="1:6">
      <c r="A972" t="s">
        <v>545</v>
      </c>
      <c r="B972" s="115" t="s">
        <v>544</v>
      </c>
      <c r="C972" s="115" t="s">
        <v>896</v>
      </c>
      <c r="D972" s="115" t="s">
        <v>909</v>
      </c>
      <c r="E972" s="115" t="s">
        <v>889</v>
      </c>
      <c r="F972" s="132">
        <v>0.36698972718148037</v>
      </c>
    </row>
    <row r="973" spans="1:6">
      <c r="A973" t="s">
        <v>8</v>
      </c>
      <c r="B973" s="115" t="s">
        <v>440</v>
      </c>
      <c r="C973" s="115" t="s">
        <v>896</v>
      </c>
      <c r="D973" s="115" t="s">
        <v>909</v>
      </c>
      <c r="E973" s="115" t="s">
        <v>889</v>
      </c>
      <c r="F973" s="132">
        <v>0.30665554868206807</v>
      </c>
    </row>
    <row r="974" spans="1:6">
      <c r="A974" t="s">
        <v>7</v>
      </c>
      <c r="B974" s="115" t="s">
        <v>441</v>
      </c>
      <c r="C974" s="115" t="s">
        <v>896</v>
      </c>
      <c r="D974" s="115" t="s">
        <v>909</v>
      </c>
      <c r="E974" s="115" t="s">
        <v>889</v>
      </c>
      <c r="F974" s="132">
        <v>0.2578689211985003</v>
      </c>
    </row>
    <row r="975" spans="1:6">
      <c r="A975" t="s">
        <v>6</v>
      </c>
      <c r="B975" s="115" t="s">
        <v>442</v>
      </c>
      <c r="C975" s="115" t="s">
        <v>896</v>
      </c>
      <c r="D975" s="115" t="s">
        <v>909</v>
      </c>
      <c r="E975" s="115" t="s">
        <v>889</v>
      </c>
      <c r="F975" s="132">
        <v>0.25170967741935485</v>
      </c>
    </row>
    <row r="976" spans="1:6">
      <c r="A976" t="s">
        <v>2</v>
      </c>
      <c r="B976" s="115" t="s">
        <v>443</v>
      </c>
      <c r="C976" s="115" t="s">
        <v>896</v>
      </c>
      <c r="D976" s="115" t="s">
        <v>909</v>
      </c>
      <c r="E976" s="115" t="s">
        <v>889</v>
      </c>
      <c r="F976" s="132">
        <v>0.36200917981681752</v>
      </c>
    </row>
    <row r="977" spans="1:6">
      <c r="A977" t="s">
        <v>4</v>
      </c>
      <c r="B977" s="115" t="s">
        <v>444</v>
      </c>
      <c r="C977" s="115" t="s">
        <v>896</v>
      </c>
      <c r="D977" s="115" t="s">
        <v>909</v>
      </c>
      <c r="E977" s="115" t="s">
        <v>889</v>
      </c>
      <c r="F977" s="132">
        <v>0.26850697424892706</v>
      </c>
    </row>
    <row r="978" spans="1:6">
      <c r="A978" t="s">
        <v>5</v>
      </c>
      <c r="B978" s="115" t="s">
        <v>447</v>
      </c>
      <c r="C978" s="115" t="s">
        <v>896</v>
      </c>
      <c r="D978" s="115" t="s">
        <v>909</v>
      </c>
      <c r="E978" s="115" t="s">
        <v>889</v>
      </c>
      <c r="F978" s="132">
        <v>0.27420571059201143</v>
      </c>
    </row>
    <row r="979" spans="1:6">
      <c r="A979" t="s">
        <v>1</v>
      </c>
      <c r="B979" s="115" t="s">
        <v>448</v>
      </c>
      <c r="C979" s="115" t="s">
        <v>896</v>
      </c>
      <c r="D979" s="115" t="s">
        <v>909</v>
      </c>
      <c r="E979" s="115" t="s">
        <v>889</v>
      </c>
      <c r="F979" s="132">
        <v>0.37580605658606958</v>
      </c>
    </row>
    <row r="980" spans="1:6">
      <c r="A980" t="s">
        <v>537</v>
      </c>
      <c r="B980" s="115" t="s">
        <v>334</v>
      </c>
      <c r="C980" s="115" t="s">
        <v>897</v>
      </c>
      <c r="D980" s="115" t="s">
        <v>909</v>
      </c>
      <c r="E980" s="115" t="s">
        <v>889</v>
      </c>
      <c r="F980" s="132">
        <v>0.27560165975103734</v>
      </c>
    </row>
    <row r="981" spans="1:6">
      <c r="A981" t="s">
        <v>27</v>
      </c>
      <c r="B981" s="115" t="s">
        <v>409</v>
      </c>
      <c r="C981" s="115" t="s">
        <v>897</v>
      </c>
      <c r="D981" s="115" t="s">
        <v>909</v>
      </c>
      <c r="E981" s="115" t="s">
        <v>889</v>
      </c>
      <c r="F981" s="132">
        <v>0.31895410918897793</v>
      </c>
    </row>
    <row r="982" spans="1:6">
      <c r="A982" t="s">
        <v>715</v>
      </c>
      <c r="B982" s="115" t="s">
        <v>335</v>
      </c>
      <c r="C982" s="115" t="s">
        <v>897</v>
      </c>
      <c r="D982" s="115" t="s">
        <v>909</v>
      </c>
      <c r="E982" s="115" t="s">
        <v>889</v>
      </c>
      <c r="F982" s="132">
        <v>0.27118942731277534</v>
      </c>
    </row>
    <row r="983" spans="1:6">
      <c r="A983" t="s">
        <v>26</v>
      </c>
      <c r="B983" s="115" t="s">
        <v>410</v>
      </c>
      <c r="C983" s="115" t="s">
        <v>897</v>
      </c>
      <c r="D983" s="115" t="s">
        <v>909</v>
      </c>
      <c r="E983" s="115" t="s">
        <v>889</v>
      </c>
      <c r="F983" s="132">
        <v>0.35443602226450238</v>
      </c>
    </row>
    <row r="984" spans="1:6">
      <c r="A984" t="s">
        <v>25</v>
      </c>
      <c r="B984" s="115" t="s">
        <v>411</v>
      </c>
      <c r="C984" s="115" t="s">
        <v>897</v>
      </c>
      <c r="D984" s="115" t="s">
        <v>909</v>
      </c>
      <c r="E984" s="115" t="s">
        <v>889</v>
      </c>
      <c r="F984" s="132">
        <v>0.32125025667334506</v>
      </c>
    </row>
    <row r="985" spans="1:6">
      <c r="A985" t="s">
        <v>547</v>
      </c>
      <c r="B985" s="115" t="s">
        <v>546</v>
      </c>
      <c r="C985" s="115" t="s">
        <v>897</v>
      </c>
      <c r="D985" s="115" t="s">
        <v>909</v>
      </c>
      <c r="E985" s="115" t="s">
        <v>889</v>
      </c>
      <c r="F985" s="132">
        <v>0.30561987834518706</v>
      </c>
    </row>
    <row r="986" spans="1:6">
      <c r="A986" t="s">
        <v>540</v>
      </c>
      <c r="B986" s="115" t="s">
        <v>714</v>
      </c>
      <c r="C986" s="115" t="s">
        <v>897</v>
      </c>
      <c r="D986" s="115" t="s">
        <v>909</v>
      </c>
      <c r="E986" s="115" t="s">
        <v>889</v>
      </c>
      <c r="F986" s="132">
        <v>0.30674556213017751</v>
      </c>
    </row>
    <row r="987" spans="1:6">
      <c r="A987" t="s">
        <v>23</v>
      </c>
      <c r="B987" s="115" t="s">
        <v>412</v>
      </c>
      <c r="C987" s="115" t="s">
        <v>897</v>
      </c>
      <c r="D987" s="115" t="s">
        <v>909</v>
      </c>
      <c r="E987" s="115" t="s">
        <v>889</v>
      </c>
      <c r="F987" s="132">
        <v>0.27358490566037735</v>
      </c>
    </row>
    <row r="988" spans="1:6">
      <c r="A988" t="s">
        <v>22</v>
      </c>
      <c r="B988" s="115" t="s">
        <v>413</v>
      </c>
      <c r="C988" s="115" t="s">
        <v>897</v>
      </c>
      <c r="D988" s="115" t="s">
        <v>909</v>
      </c>
      <c r="E988" s="115" t="s">
        <v>889</v>
      </c>
      <c r="F988" s="132">
        <v>0.29346954457676211</v>
      </c>
    </row>
    <row r="989" spans="1:6">
      <c r="A989" t="s">
        <v>17</v>
      </c>
      <c r="B989" s="115" t="s">
        <v>414</v>
      </c>
      <c r="C989" s="115" t="s">
        <v>897</v>
      </c>
      <c r="D989" s="115" t="s">
        <v>909</v>
      </c>
      <c r="E989" s="115" t="s">
        <v>889</v>
      </c>
      <c r="F989" s="132">
        <v>0.29387470472268201</v>
      </c>
    </row>
    <row r="990" spans="1:6">
      <c r="A990" t="s">
        <v>21</v>
      </c>
      <c r="B990" s="115" t="s">
        <v>415</v>
      </c>
      <c r="C990" s="115" t="s">
        <v>897</v>
      </c>
      <c r="D990" s="115" t="s">
        <v>909</v>
      </c>
      <c r="E990" s="115" t="s">
        <v>889</v>
      </c>
      <c r="F990" s="132">
        <v>0.42946249999999997</v>
      </c>
    </row>
    <row r="991" spans="1:6">
      <c r="A991" t="s">
        <v>20</v>
      </c>
      <c r="B991" s="115" t="s">
        <v>416</v>
      </c>
      <c r="C991" s="115" t="s">
        <v>897</v>
      </c>
      <c r="D991" s="115" t="s">
        <v>909</v>
      </c>
      <c r="E991" s="115" t="s">
        <v>889</v>
      </c>
      <c r="F991" s="132">
        <v>0.34261188436830836</v>
      </c>
    </row>
    <row r="992" spans="1:6">
      <c r="A992" t="s">
        <v>16</v>
      </c>
      <c r="B992" s="115" t="s">
        <v>417</v>
      </c>
      <c r="C992" s="115" t="s">
        <v>897</v>
      </c>
      <c r="D992" s="115" t="s">
        <v>909</v>
      </c>
      <c r="E992" s="115" t="s">
        <v>889</v>
      </c>
      <c r="F992" s="132">
        <v>0.33631463849087739</v>
      </c>
    </row>
    <row r="993" spans="1:6">
      <c r="A993" t="s">
        <v>3</v>
      </c>
      <c r="B993" s="115" t="s">
        <v>418</v>
      </c>
      <c r="C993" s="115" t="s">
        <v>897</v>
      </c>
      <c r="D993" s="115" t="s">
        <v>909</v>
      </c>
      <c r="E993" s="115" t="s">
        <v>889</v>
      </c>
      <c r="F993" s="132">
        <v>0.29333124639268848</v>
      </c>
    </row>
    <row r="994" spans="1:6">
      <c r="A994" t="s">
        <v>19</v>
      </c>
      <c r="B994" s="115" t="s">
        <v>419</v>
      </c>
      <c r="C994" s="115" t="s">
        <v>897</v>
      </c>
      <c r="D994" s="115" t="s">
        <v>909</v>
      </c>
      <c r="E994" s="115" t="s">
        <v>889</v>
      </c>
      <c r="F994" s="132">
        <v>0.35834273469653805</v>
      </c>
    </row>
    <row r="995" spans="1:6">
      <c r="A995" t="s">
        <v>18</v>
      </c>
      <c r="B995" s="115" t="s">
        <v>420</v>
      </c>
      <c r="C995" s="115" t="s">
        <v>897</v>
      </c>
      <c r="D995" s="115" t="s">
        <v>909</v>
      </c>
      <c r="E995" s="115" t="s">
        <v>889</v>
      </c>
      <c r="F995" s="132">
        <v>0.31182960528654419</v>
      </c>
    </row>
    <row r="996" spans="1:6">
      <c r="A996" t="s">
        <v>24</v>
      </c>
      <c r="B996" s="115" t="s">
        <v>431</v>
      </c>
      <c r="C996" s="115" t="s">
        <v>897</v>
      </c>
      <c r="D996" s="115" t="s">
        <v>909</v>
      </c>
      <c r="E996" s="115" t="s">
        <v>889</v>
      </c>
      <c r="F996" s="132">
        <v>0.31777697368421054</v>
      </c>
    </row>
    <row r="997" spans="1:6">
      <c r="A997" t="s">
        <v>15</v>
      </c>
      <c r="B997" s="115" t="s">
        <v>432</v>
      </c>
      <c r="C997" s="115" t="s">
        <v>897</v>
      </c>
      <c r="D997" s="115" t="s">
        <v>909</v>
      </c>
      <c r="E997" s="115" t="s">
        <v>889</v>
      </c>
      <c r="F997" s="132">
        <v>0.28865217154041012</v>
      </c>
    </row>
    <row r="998" spans="1:6">
      <c r="A998" t="s">
        <v>14</v>
      </c>
      <c r="B998" s="115" t="s">
        <v>433</v>
      </c>
      <c r="C998" s="115" t="s">
        <v>897</v>
      </c>
      <c r="D998" s="115" t="s">
        <v>909</v>
      </c>
      <c r="E998" s="115" t="s">
        <v>889</v>
      </c>
      <c r="F998" s="132">
        <v>0.46252369736842114</v>
      </c>
    </row>
    <row r="999" spans="1:6">
      <c r="A999" t="s">
        <v>914</v>
      </c>
      <c r="B999" s="115" t="s">
        <v>895</v>
      </c>
      <c r="C999" s="115" t="s">
        <v>897</v>
      </c>
      <c r="D999" s="115" t="s">
        <v>909</v>
      </c>
      <c r="E999" s="115" t="s">
        <v>889</v>
      </c>
      <c r="F999" s="132">
        <v>0</v>
      </c>
    </row>
    <row r="1000" spans="1:6">
      <c r="A1000" t="s">
        <v>13</v>
      </c>
      <c r="B1000" s="115" t="s">
        <v>435</v>
      </c>
      <c r="C1000" s="115" t="s">
        <v>897</v>
      </c>
      <c r="D1000" s="115" t="s">
        <v>909</v>
      </c>
      <c r="E1000" s="115" t="s">
        <v>889</v>
      </c>
      <c r="F1000" s="132">
        <v>0.28233735761645973</v>
      </c>
    </row>
    <row r="1001" spans="1:6">
      <c r="A1001" t="s">
        <v>538</v>
      </c>
      <c r="B1001" s="115" t="s">
        <v>716</v>
      </c>
      <c r="C1001" s="115" t="s">
        <v>897</v>
      </c>
      <c r="D1001" s="115" t="s">
        <v>909</v>
      </c>
      <c r="E1001" s="115" t="s">
        <v>889</v>
      </c>
      <c r="F1001" s="132">
        <v>0.30626865671641795</v>
      </c>
    </row>
    <row r="1002" spans="1:6">
      <c r="A1002" t="s">
        <v>11</v>
      </c>
      <c r="B1002" s="115" t="s">
        <v>436</v>
      </c>
      <c r="C1002" s="115" t="s">
        <v>897</v>
      </c>
      <c r="D1002" s="115" t="s">
        <v>909</v>
      </c>
      <c r="E1002" s="115" t="s">
        <v>889</v>
      </c>
      <c r="F1002" s="132">
        <v>0.35769351464435128</v>
      </c>
    </row>
    <row r="1003" spans="1:6">
      <c r="A1003" t="s">
        <v>534</v>
      </c>
      <c r="B1003" s="115" t="s">
        <v>533</v>
      </c>
      <c r="C1003" s="115" t="s">
        <v>897</v>
      </c>
      <c r="D1003" s="115" t="s">
        <v>909</v>
      </c>
      <c r="E1003" s="115" t="s">
        <v>889</v>
      </c>
      <c r="F1003" s="132">
        <v>0.26582278481012661</v>
      </c>
    </row>
    <row r="1004" spans="1:6">
      <c r="A1004" t="s">
        <v>12</v>
      </c>
      <c r="B1004" s="115" t="s">
        <v>437</v>
      </c>
      <c r="C1004" s="115" t="s">
        <v>897</v>
      </c>
      <c r="D1004" s="115" t="s">
        <v>909</v>
      </c>
      <c r="E1004" s="115" t="s">
        <v>889</v>
      </c>
      <c r="F1004" s="132">
        <v>0.36579727326615297</v>
      </c>
    </row>
    <row r="1005" spans="1:6">
      <c r="A1005" t="s">
        <v>543</v>
      </c>
      <c r="B1005" s="115" t="s">
        <v>542</v>
      </c>
      <c r="C1005" s="115" t="s">
        <v>897</v>
      </c>
      <c r="D1005" s="115" t="s">
        <v>909</v>
      </c>
      <c r="E1005" s="115" t="s">
        <v>889</v>
      </c>
      <c r="F1005" s="132">
        <v>0.27000000000000007</v>
      </c>
    </row>
    <row r="1006" spans="1:6">
      <c r="A1006" t="s">
        <v>713</v>
      </c>
      <c r="B1006" s="115" t="s">
        <v>65</v>
      </c>
      <c r="C1006" s="115" t="s">
        <v>897</v>
      </c>
      <c r="D1006" s="115" t="s">
        <v>909</v>
      </c>
      <c r="E1006" s="115" t="s">
        <v>889</v>
      </c>
      <c r="F1006" s="132">
        <v>0.29819469026548684</v>
      </c>
    </row>
    <row r="1007" spans="1:6">
      <c r="A1007" t="s">
        <v>10</v>
      </c>
      <c r="B1007" s="115" t="s">
        <v>438</v>
      </c>
      <c r="C1007" s="115" t="s">
        <v>897</v>
      </c>
      <c r="D1007" s="115" t="s">
        <v>909</v>
      </c>
      <c r="E1007" s="115" t="s">
        <v>889</v>
      </c>
      <c r="F1007" s="132">
        <v>0.27223546245421232</v>
      </c>
    </row>
    <row r="1008" spans="1:6">
      <c r="A1008" t="s">
        <v>9</v>
      </c>
      <c r="B1008" s="115" t="s">
        <v>439</v>
      </c>
      <c r="C1008" s="115" t="s">
        <v>897</v>
      </c>
      <c r="D1008" s="115" t="s">
        <v>909</v>
      </c>
      <c r="E1008" s="115" t="s">
        <v>889</v>
      </c>
      <c r="F1008" s="132">
        <v>0.36920119653376171</v>
      </c>
    </row>
    <row r="1009" spans="1:6">
      <c r="A1009" t="s">
        <v>545</v>
      </c>
      <c r="B1009" s="115" t="s">
        <v>544</v>
      </c>
      <c r="C1009" s="115" t="s">
        <v>897</v>
      </c>
      <c r="D1009" s="115" t="s">
        <v>909</v>
      </c>
      <c r="E1009" s="115" t="s">
        <v>889</v>
      </c>
      <c r="F1009" s="132">
        <v>0.36011404142606596</v>
      </c>
    </row>
    <row r="1010" spans="1:6">
      <c r="A1010" t="s">
        <v>8</v>
      </c>
      <c r="B1010" s="115" t="s">
        <v>440</v>
      </c>
      <c r="C1010" s="115" t="s">
        <v>897</v>
      </c>
      <c r="D1010" s="115" t="s">
        <v>909</v>
      </c>
      <c r="E1010" s="115" t="s">
        <v>889</v>
      </c>
      <c r="F1010" s="132">
        <v>0.31010665614312027</v>
      </c>
    </row>
    <row r="1011" spans="1:6">
      <c r="A1011" t="s">
        <v>7</v>
      </c>
      <c r="B1011" s="115" t="s">
        <v>441</v>
      </c>
      <c r="C1011" s="115" t="s">
        <v>897</v>
      </c>
      <c r="D1011" s="115" t="s">
        <v>909</v>
      </c>
      <c r="E1011" s="115" t="s">
        <v>889</v>
      </c>
      <c r="F1011" s="132">
        <v>0.27457523543460238</v>
      </c>
    </row>
    <row r="1012" spans="1:6">
      <c r="A1012" t="s">
        <v>6</v>
      </c>
      <c r="B1012" s="115" t="s">
        <v>442</v>
      </c>
      <c r="C1012" s="115" t="s">
        <v>897</v>
      </c>
      <c r="D1012" s="115" t="s">
        <v>909</v>
      </c>
      <c r="E1012" s="115" t="s">
        <v>889</v>
      </c>
      <c r="F1012" s="132">
        <v>0.29736290322580644</v>
      </c>
    </row>
    <row r="1013" spans="1:6">
      <c r="A1013" t="s">
        <v>2</v>
      </c>
      <c r="B1013" s="115" t="s">
        <v>443</v>
      </c>
      <c r="C1013" s="115" t="s">
        <v>897</v>
      </c>
      <c r="D1013" s="115" t="s">
        <v>909</v>
      </c>
      <c r="E1013" s="115" t="s">
        <v>889</v>
      </c>
      <c r="F1013" s="132">
        <v>0.37493807909598947</v>
      </c>
    </row>
    <row r="1014" spans="1:6">
      <c r="A1014" t="s">
        <v>4</v>
      </c>
      <c r="B1014" s="115" t="s">
        <v>444</v>
      </c>
      <c r="C1014" s="115" t="s">
        <v>897</v>
      </c>
      <c r="D1014" s="115" t="s">
        <v>909</v>
      </c>
      <c r="E1014" s="115" t="s">
        <v>889</v>
      </c>
      <c r="F1014" s="132">
        <v>0.28671083690987126</v>
      </c>
    </row>
    <row r="1015" spans="1:6">
      <c r="A1015" t="s">
        <v>5</v>
      </c>
      <c r="B1015" s="115" t="s">
        <v>447</v>
      </c>
      <c r="C1015" s="115" t="s">
        <v>897</v>
      </c>
      <c r="D1015" s="115" t="s">
        <v>909</v>
      </c>
      <c r="E1015" s="115" t="s">
        <v>889</v>
      </c>
      <c r="F1015" s="132">
        <v>0.311703927425107</v>
      </c>
    </row>
    <row r="1016" spans="1:6">
      <c r="A1016" t="s">
        <v>1</v>
      </c>
      <c r="B1016" s="115" t="s">
        <v>448</v>
      </c>
      <c r="C1016" s="115" t="s">
        <v>897</v>
      </c>
      <c r="D1016" s="115" t="s">
        <v>909</v>
      </c>
      <c r="E1016" s="115" t="s">
        <v>889</v>
      </c>
      <c r="F1016" s="132">
        <v>0.36684437768385625</v>
      </c>
    </row>
    <row r="1017" spans="1:6">
      <c r="A1017" t="s">
        <v>537</v>
      </c>
      <c r="B1017" s="115" t="s">
        <v>334</v>
      </c>
      <c r="C1017" s="115" t="s">
        <v>898</v>
      </c>
      <c r="D1017" s="115" t="s">
        <v>909</v>
      </c>
      <c r="E1017" s="115" t="s">
        <v>889</v>
      </c>
      <c r="F1017" s="132">
        <v>0.25543568464730293</v>
      </c>
    </row>
    <row r="1018" spans="1:6">
      <c r="A1018" t="s">
        <v>27</v>
      </c>
      <c r="B1018" s="115" t="s">
        <v>409</v>
      </c>
      <c r="C1018" s="115" t="s">
        <v>898</v>
      </c>
      <c r="D1018" s="115" t="s">
        <v>909</v>
      </c>
      <c r="E1018" s="115" t="s">
        <v>889</v>
      </c>
      <c r="F1018" s="132">
        <v>0.28048728195032729</v>
      </c>
    </row>
    <row r="1019" spans="1:6">
      <c r="A1019" t="s">
        <v>715</v>
      </c>
      <c r="B1019" s="115" t="s">
        <v>335</v>
      </c>
      <c r="C1019" s="115" t="s">
        <v>898</v>
      </c>
      <c r="D1019" s="115" t="s">
        <v>909</v>
      </c>
      <c r="E1019" s="115" t="s">
        <v>889</v>
      </c>
      <c r="F1019" s="132">
        <v>0.25691629955947137</v>
      </c>
    </row>
    <row r="1020" spans="1:6">
      <c r="A1020" t="s">
        <v>26</v>
      </c>
      <c r="B1020" s="115" t="s">
        <v>410</v>
      </c>
      <c r="C1020" s="115" t="s">
        <v>898</v>
      </c>
      <c r="D1020" s="115" t="s">
        <v>909</v>
      </c>
      <c r="E1020" s="115" t="s">
        <v>889</v>
      </c>
      <c r="F1020" s="132">
        <v>0.25056531136976451</v>
      </c>
    </row>
    <row r="1021" spans="1:6">
      <c r="A1021" t="s">
        <v>25</v>
      </c>
      <c r="B1021" s="115" t="s">
        <v>411</v>
      </c>
      <c r="C1021" s="115" t="s">
        <v>898</v>
      </c>
      <c r="D1021" s="115" t="s">
        <v>909</v>
      </c>
      <c r="E1021" s="115" t="s">
        <v>889</v>
      </c>
      <c r="F1021" s="132">
        <v>0.22686229466097624</v>
      </c>
    </row>
    <row r="1022" spans="1:6">
      <c r="A1022" t="s">
        <v>547</v>
      </c>
      <c r="B1022" s="115" t="s">
        <v>546</v>
      </c>
      <c r="C1022" s="115" t="s">
        <v>898</v>
      </c>
      <c r="D1022" s="115" t="s">
        <v>909</v>
      </c>
      <c r="E1022" s="115" t="s">
        <v>889</v>
      </c>
      <c r="F1022" s="132">
        <v>0.28745366180070869</v>
      </c>
    </row>
    <row r="1023" spans="1:6">
      <c r="A1023" t="s">
        <v>540</v>
      </c>
      <c r="B1023" s="115" t="s">
        <v>714</v>
      </c>
      <c r="C1023" s="115" t="s">
        <v>898</v>
      </c>
      <c r="D1023" s="115" t="s">
        <v>909</v>
      </c>
      <c r="E1023" s="115" t="s">
        <v>889</v>
      </c>
      <c r="F1023" s="132">
        <v>0.23964497041420119</v>
      </c>
    </row>
    <row r="1024" spans="1:6">
      <c r="A1024" t="s">
        <v>23</v>
      </c>
      <c r="B1024" s="115" t="s">
        <v>412</v>
      </c>
      <c r="C1024" s="115" t="s">
        <v>898</v>
      </c>
      <c r="D1024" s="115" t="s">
        <v>909</v>
      </c>
      <c r="E1024" s="115" t="s">
        <v>889</v>
      </c>
      <c r="F1024" s="132">
        <v>0.24528301886792453</v>
      </c>
    </row>
    <row r="1025" spans="1:6">
      <c r="A1025" t="s">
        <v>22</v>
      </c>
      <c r="B1025" s="115" t="s">
        <v>413</v>
      </c>
      <c r="C1025" s="115" t="s">
        <v>898</v>
      </c>
      <c r="D1025" s="115" t="s">
        <v>909</v>
      </c>
      <c r="E1025" s="115" t="s">
        <v>889</v>
      </c>
      <c r="F1025" s="132">
        <v>0.23185138397167687</v>
      </c>
    </row>
    <row r="1026" spans="1:6">
      <c r="A1026" t="s">
        <v>17</v>
      </c>
      <c r="B1026" s="115" t="s">
        <v>414</v>
      </c>
      <c r="C1026" s="115" t="s">
        <v>898</v>
      </c>
      <c r="D1026" s="115" t="s">
        <v>909</v>
      </c>
      <c r="E1026" s="115" t="s">
        <v>889</v>
      </c>
      <c r="F1026" s="132">
        <v>0.23121747252831401</v>
      </c>
    </row>
    <row r="1027" spans="1:6">
      <c r="A1027" t="s">
        <v>21</v>
      </c>
      <c r="B1027" s="115" t="s">
        <v>415</v>
      </c>
      <c r="C1027" s="115" t="s">
        <v>898</v>
      </c>
      <c r="D1027" s="115" t="s">
        <v>909</v>
      </c>
      <c r="E1027" s="115" t="s">
        <v>889</v>
      </c>
      <c r="F1027" s="132">
        <v>0.3167464285714286</v>
      </c>
    </row>
    <row r="1028" spans="1:6">
      <c r="A1028" t="s">
        <v>20</v>
      </c>
      <c r="B1028" s="115" t="s">
        <v>416</v>
      </c>
      <c r="C1028" s="115" t="s">
        <v>898</v>
      </c>
      <c r="D1028" s="115" t="s">
        <v>909</v>
      </c>
      <c r="E1028" s="115" t="s">
        <v>889</v>
      </c>
      <c r="F1028" s="132">
        <v>0.24055728051391867</v>
      </c>
    </row>
    <row r="1029" spans="1:6">
      <c r="A1029" t="s">
        <v>16</v>
      </c>
      <c r="B1029" s="115" t="s">
        <v>417</v>
      </c>
      <c r="C1029" s="115" t="s">
        <v>898</v>
      </c>
      <c r="D1029" s="115" t="s">
        <v>909</v>
      </c>
      <c r="E1029" s="115" t="s">
        <v>889</v>
      </c>
      <c r="F1029" s="132">
        <v>0.27394779911709771</v>
      </c>
    </row>
    <row r="1030" spans="1:6">
      <c r="A1030" t="s">
        <v>3</v>
      </c>
      <c r="B1030" s="115" t="s">
        <v>418</v>
      </c>
      <c r="C1030" s="115" t="s">
        <v>898</v>
      </c>
      <c r="D1030" s="115" t="s">
        <v>909</v>
      </c>
      <c r="E1030" s="115" t="s">
        <v>889</v>
      </c>
      <c r="F1030" s="132">
        <v>0.27045708503872312</v>
      </c>
    </row>
    <row r="1031" spans="1:6">
      <c r="A1031" t="s">
        <v>19</v>
      </c>
      <c r="B1031" s="115" t="s">
        <v>419</v>
      </c>
      <c r="C1031" s="115" t="s">
        <v>898</v>
      </c>
      <c r="D1031" s="115" t="s">
        <v>909</v>
      </c>
      <c r="E1031" s="115" t="s">
        <v>889</v>
      </c>
      <c r="F1031" s="132">
        <v>0.26982779624560038</v>
      </c>
    </row>
    <row r="1032" spans="1:6">
      <c r="A1032" t="s">
        <v>18</v>
      </c>
      <c r="B1032" s="115" t="s">
        <v>420</v>
      </c>
      <c r="C1032" s="115" t="s">
        <v>898</v>
      </c>
      <c r="D1032" s="115" t="s">
        <v>909</v>
      </c>
      <c r="E1032" s="115" t="s">
        <v>889</v>
      </c>
      <c r="F1032" s="132">
        <v>0.26079654347331938</v>
      </c>
    </row>
    <row r="1033" spans="1:6">
      <c r="A1033" t="s">
        <v>24</v>
      </c>
      <c r="B1033" s="115" t="s">
        <v>431</v>
      </c>
      <c r="C1033" s="115" t="s">
        <v>898</v>
      </c>
      <c r="D1033" s="115" t="s">
        <v>909</v>
      </c>
      <c r="E1033" s="115" t="s">
        <v>889</v>
      </c>
      <c r="F1033" s="132">
        <v>0.26962894736842108</v>
      </c>
    </row>
    <row r="1034" spans="1:6">
      <c r="A1034" t="s">
        <v>15</v>
      </c>
      <c r="B1034" s="115" t="s">
        <v>432</v>
      </c>
      <c r="C1034" s="115" t="s">
        <v>898</v>
      </c>
      <c r="D1034" s="115" t="s">
        <v>909</v>
      </c>
      <c r="E1034" s="115" t="s">
        <v>889</v>
      </c>
      <c r="F1034" s="132">
        <v>0.23478884766464733</v>
      </c>
    </row>
    <row r="1035" spans="1:6">
      <c r="A1035" t="s">
        <v>14</v>
      </c>
      <c r="B1035" s="115" t="s">
        <v>433</v>
      </c>
      <c r="C1035" s="115" t="s">
        <v>898</v>
      </c>
      <c r="D1035" s="115" t="s">
        <v>909</v>
      </c>
      <c r="E1035" s="115" t="s">
        <v>889</v>
      </c>
      <c r="F1035" s="132">
        <v>0.40987872368421063</v>
      </c>
    </row>
    <row r="1036" spans="1:6">
      <c r="A1036" t="s">
        <v>914</v>
      </c>
      <c r="B1036" s="115" t="s">
        <v>895</v>
      </c>
      <c r="C1036" s="115" t="s">
        <v>898</v>
      </c>
      <c r="D1036" s="115" t="s">
        <v>909</v>
      </c>
      <c r="E1036" s="115" t="s">
        <v>889</v>
      </c>
      <c r="F1036" s="132">
        <v>0</v>
      </c>
    </row>
    <row r="1037" spans="1:6">
      <c r="A1037" t="s">
        <v>13</v>
      </c>
      <c r="B1037" s="115" t="s">
        <v>435</v>
      </c>
      <c r="C1037" s="115" t="s">
        <v>898</v>
      </c>
      <c r="D1037" s="115" t="s">
        <v>909</v>
      </c>
      <c r="E1037" s="115" t="s">
        <v>889</v>
      </c>
      <c r="F1037" s="132">
        <v>0.25800516334939261</v>
      </c>
    </row>
    <row r="1038" spans="1:6">
      <c r="A1038" t="s">
        <v>538</v>
      </c>
      <c r="B1038" s="115" t="s">
        <v>716</v>
      </c>
      <c r="C1038" s="115" t="s">
        <v>898</v>
      </c>
      <c r="D1038" s="115" t="s">
        <v>909</v>
      </c>
      <c r="E1038" s="115" t="s">
        <v>889</v>
      </c>
      <c r="F1038" s="132">
        <v>0.24985074626865678</v>
      </c>
    </row>
    <row r="1039" spans="1:6">
      <c r="A1039" t="s">
        <v>11</v>
      </c>
      <c r="B1039" s="115" t="s">
        <v>436</v>
      </c>
      <c r="C1039" s="115" t="s">
        <v>898</v>
      </c>
      <c r="D1039" s="115" t="s">
        <v>909</v>
      </c>
      <c r="E1039" s="115" t="s">
        <v>889</v>
      </c>
      <c r="F1039" s="132">
        <v>0.23846234309623424</v>
      </c>
    </row>
    <row r="1040" spans="1:6">
      <c r="A1040" t="s">
        <v>534</v>
      </c>
      <c r="B1040" s="115" t="s">
        <v>533</v>
      </c>
      <c r="C1040" s="115" t="s">
        <v>898</v>
      </c>
      <c r="D1040" s="115" t="s">
        <v>909</v>
      </c>
      <c r="E1040" s="115" t="s">
        <v>889</v>
      </c>
      <c r="F1040" s="132">
        <v>0.21835443037974686</v>
      </c>
    </row>
    <row r="1041" spans="1:6">
      <c r="A1041" t="s">
        <v>12</v>
      </c>
      <c r="B1041" s="115" t="s">
        <v>437</v>
      </c>
      <c r="C1041" s="115" t="s">
        <v>898</v>
      </c>
      <c r="D1041" s="115" t="s">
        <v>909</v>
      </c>
      <c r="E1041" s="115" t="s">
        <v>889</v>
      </c>
      <c r="F1041" s="132">
        <v>0.2341102548903379</v>
      </c>
    </row>
    <row r="1042" spans="1:6">
      <c r="A1042" t="s">
        <v>543</v>
      </c>
      <c r="B1042" s="115" t="s">
        <v>542</v>
      </c>
      <c r="C1042" s="115" t="s">
        <v>898</v>
      </c>
      <c r="D1042" s="115" t="s">
        <v>909</v>
      </c>
      <c r="E1042" s="115" t="s">
        <v>889</v>
      </c>
      <c r="F1042" s="132">
        <v>0.24975000000000003</v>
      </c>
    </row>
    <row r="1043" spans="1:6">
      <c r="A1043" t="s">
        <v>713</v>
      </c>
      <c r="B1043" s="115" t="s">
        <v>65</v>
      </c>
      <c r="C1043" s="115" t="s">
        <v>898</v>
      </c>
      <c r="D1043" s="115" t="s">
        <v>909</v>
      </c>
      <c r="E1043" s="115" t="s">
        <v>889</v>
      </c>
      <c r="F1043" s="132">
        <v>0.25231858407079649</v>
      </c>
    </row>
    <row r="1044" spans="1:6">
      <c r="A1044" t="s">
        <v>10</v>
      </c>
      <c r="B1044" s="115" t="s">
        <v>438</v>
      </c>
      <c r="C1044" s="115" t="s">
        <v>898</v>
      </c>
      <c r="D1044" s="115" t="s">
        <v>909</v>
      </c>
      <c r="E1044" s="115" t="s">
        <v>889</v>
      </c>
      <c r="F1044" s="132">
        <v>0.30902403846153831</v>
      </c>
    </row>
    <row r="1045" spans="1:6">
      <c r="A1045" t="s">
        <v>9</v>
      </c>
      <c r="B1045" s="115" t="s">
        <v>439</v>
      </c>
      <c r="C1045" s="115" t="s">
        <v>898</v>
      </c>
      <c r="D1045" s="115" t="s">
        <v>909</v>
      </c>
      <c r="E1045" s="115" t="s">
        <v>889</v>
      </c>
      <c r="F1045" s="132">
        <v>0.27020795834012173</v>
      </c>
    </row>
    <row r="1046" spans="1:6">
      <c r="A1046" t="s">
        <v>545</v>
      </c>
      <c r="B1046" s="115" t="s">
        <v>544</v>
      </c>
      <c r="C1046" s="115" t="s">
        <v>898</v>
      </c>
      <c r="D1046" s="115" t="s">
        <v>909</v>
      </c>
      <c r="E1046" s="115" t="s">
        <v>889</v>
      </c>
      <c r="F1046" s="132">
        <v>0.30081125178809864</v>
      </c>
    </row>
    <row r="1047" spans="1:6">
      <c r="A1047" t="s">
        <v>8</v>
      </c>
      <c r="B1047" s="115" t="s">
        <v>440</v>
      </c>
      <c r="C1047" s="115" t="s">
        <v>898</v>
      </c>
      <c r="D1047" s="115" t="s">
        <v>909</v>
      </c>
      <c r="E1047" s="115" t="s">
        <v>889</v>
      </c>
      <c r="F1047" s="132">
        <v>0.22777309242944604</v>
      </c>
    </row>
    <row r="1048" spans="1:6">
      <c r="A1048" t="s">
        <v>7</v>
      </c>
      <c r="B1048" s="115" t="s">
        <v>441</v>
      </c>
      <c r="C1048" s="115" t="s">
        <v>898</v>
      </c>
      <c r="D1048" s="115" t="s">
        <v>909</v>
      </c>
      <c r="E1048" s="115" t="s">
        <v>889</v>
      </c>
      <c r="F1048" s="132">
        <v>0.24537399034274893</v>
      </c>
    </row>
    <row r="1049" spans="1:6">
      <c r="A1049" t="s">
        <v>6</v>
      </c>
      <c r="B1049" s="115" t="s">
        <v>442</v>
      </c>
      <c r="C1049" s="115" t="s">
        <v>898</v>
      </c>
      <c r="D1049" s="115" t="s">
        <v>909</v>
      </c>
      <c r="E1049" s="115" t="s">
        <v>889</v>
      </c>
      <c r="F1049" s="132">
        <v>0.24924193548387094</v>
      </c>
    </row>
    <row r="1050" spans="1:6">
      <c r="A1050" t="s">
        <v>2</v>
      </c>
      <c r="B1050" s="115" t="s">
        <v>443</v>
      </c>
      <c r="C1050" s="115" t="s">
        <v>898</v>
      </c>
      <c r="D1050" s="115" t="s">
        <v>909</v>
      </c>
      <c r="E1050" s="115" t="s">
        <v>889</v>
      </c>
      <c r="F1050" s="132">
        <v>0.28443578414178511</v>
      </c>
    </row>
    <row r="1051" spans="1:6">
      <c r="A1051" t="s">
        <v>4</v>
      </c>
      <c r="B1051" s="115" t="s">
        <v>444</v>
      </c>
      <c r="C1051" s="115" t="s">
        <v>898</v>
      </c>
      <c r="D1051" s="115" t="s">
        <v>909</v>
      </c>
      <c r="E1051" s="115" t="s">
        <v>889</v>
      </c>
      <c r="F1051" s="132">
        <v>0.2548540772532189</v>
      </c>
    </row>
    <row r="1052" spans="1:6">
      <c r="A1052" t="s">
        <v>5</v>
      </c>
      <c r="B1052" s="115" t="s">
        <v>447</v>
      </c>
      <c r="C1052" s="115" t="s">
        <v>898</v>
      </c>
      <c r="D1052" s="115" t="s">
        <v>909</v>
      </c>
      <c r="E1052" s="115" t="s">
        <v>889</v>
      </c>
      <c r="F1052" s="132">
        <v>0.24842568651925825</v>
      </c>
    </row>
    <row r="1053" spans="1:6">
      <c r="A1053" t="s">
        <v>1</v>
      </c>
      <c r="B1053" s="115" t="s">
        <v>448</v>
      </c>
      <c r="C1053" s="115" t="s">
        <v>898</v>
      </c>
      <c r="D1053" s="115" t="s">
        <v>909</v>
      </c>
      <c r="E1053" s="115" t="s">
        <v>889</v>
      </c>
      <c r="F1053" s="132">
        <v>0.31093129409605119</v>
      </c>
    </row>
    <row r="1054" spans="1:6">
      <c r="A1054" t="s">
        <v>537</v>
      </c>
      <c r="B1054" s="115" t="s">
        <v>334</v>
      </c>
      <c r="C1054" s="115" t="s">
        <v>899</v>
      </c>
      <c r="D1054" s="115" t="s">
        <v>909</v>
      </c>
      <c r="E1054" s="115" t="s">
        <v>889</v>
      </c>
      <c r="F1054" s="132">
        <v>0.24871369294605811</v>
      </c>
    </row>
    <row r="1055" spans="1:6">
      <c r="A1055" t="s">
        <v>27</v>
      </c>
      <c r="B1055" s="115" t="s">
        <v>409</v>
      </c>
      <c r="C1055" s="115" t="s">
        <v>899</v>
      </c>
      <c r="D1055" s="115" t="s">
        <v>909</v>
      </c>
      <c r="E1055" s="115" t="s">
        <v>889</v>
      </c>
      <c r="F1055" s="132">
        <v>0.3157485402527242</v>
      </c>
    </row>
    <row r="1056" spans="1:6">
      <c r="A1056" t="s">
        <v>715</v>
      </c>
      <c r="B1056" s="115" t="s">
        <v>335</v>
      </c>
      <c r="C1056" s="115" t="s">
        <v>899</v>
      </c>
      <c r="D1056" s="115" t="s">
        <v>909</v>
      </c>
      <c r="E1056" s="115" t="s">
        <v>889</v>
      </c>
      <c r="F1056" s="132">
        <v>0.2783259911894273</v>
      </c>
    </row>
    <row r="1057" spans="1:6">
      <c r="A1057" t="s">
        <v>26</v>
      </c>
      <c r="B1057" s="115" t="s">
        <v>410</v>
      </c>
      <c r="C1057" s="115" t="s">
        <v>899</v>
      </c>
      <c r="D1057" s="115" t="s">
        <v>909</v>
      </c>
      <c r="E1057" s="115" t="s">
        <v>889</v>
      </c>
      <c r="F1057" s="132">
        <v>0.29885608047030138</v>
      </c>
    </row>
    <row r="1058" spans="1:6">
      <c r="A1058" t="s">
        <v>25</v>
      </c>
      <c r="B1058" s="115" t="s">
        <v>411</v>
      </c>
      <c r="C1058" s="115" t="s">
        <v>899</v>
      </c>
      <c r="D1058" s="115" t="s">
        <v>909</v>
      </c>
      <c r="E1058" s="115" t="s">
        <v>889</v>
      </c>
      <c r="F1058" s="132">
        <v>0.24673344455831706</v>
      </c>
    </row>
    <row r="1059" spans="1:6">
      <c r="A1059" t="s">
        <v>547</v>
      </c>
      <c r="B1059" s="115" t="s">
        <v>546</v>
      </c>
      <c r="C1059" s="115" t="s">
        <v>899</v>
      </c>
      <c r="D1059" s="115" t="s">
        <v>909</v>
      </c>
      <c r="E1059" s="115" t="s">
        <v>889</v>
      </c>
      <c r="F1059" s="132">
        <v>0.32485469586397009</v>
      </c>
    </row>
    <row r="1060" spans="1:6">
      <c r="A1060" t="s">
        <v>540</v>
      </c>
      <c r="B1060" s="115" t="s">
        <v>714</v>
      </c>
      <c r="C1060" s="115" t="s">
        <v>899</v>
      </c>
      <c r="D1060" s="115" t="s">
        <v>909</v>
      </c>
      <c r="E1060" s="115" t="s">
        <v>889</v>
      </c>
      <c r="F1060" s="132">
        <v>0.2684023668639054</v>
      </c>
    </row>
    <row r="1061" spans="1:6">
      <c r="A1061" t="s">
        <v>23</v>
      </c>
      <c r="B1061" s="115" t="s">
        <v>412</v>
      </c>
      <c r="C1061" s="115" t="s">
        <v>899</v>
      </c>
      <c r="D1061" s="115" t="s">
        <v>909</v>
      </c>
      <c r="E1061" s="115" t="s">
        <v>889</v>
      </c>
      <c r="F1061" s="132">
        <v>0.21698113207547171</v>
      </c>
    </row>
    <row r="1062" spans="1:6">
      <c r="A1062" t="s">
        <v>22</v>
      </c>
      <c r="B1062" s="115" t="s">
        <v>413</v>
      </c>
      <c r="C1062" s="115" t="s">
        <v>899</v>
      </c>
      <c r="D1062" s="115" t="s">
        <v>909</v>
      </c>
      <c r="E1062" s="115" t="s">
        <v>889</v>
      </c>
      <c r="F1062" s="132">
        <v>0.27258203250724172</v>
      </c>
    </row>
    <row r="1063" spans="1:6">
      <c r="A1063" t="s">
        <v>17</v>
      </c>
      <c r="B1063" s="115" t="s">
        <v>414</v>
      </c>
      <c r="C1063" s="115" t="s">
        <v>899</v>
      </c>
      <c r="D1063" s="115" t="s">
        <v>909</v>
      </c>
      <c r="E1063" s="115" t="s">
        <v>889</v>
      </c>
      <c r="F1063" s="132">
        <v>0.26365180448838865</v>
      </c>
    </row>
    <row r="1064" spans="1:6">
      <c r="A1064" t="s">
        <v>21</v>
      </c>
      <c r="B1064" s="115" t="s">
        <v>415</v>
      </c>
      <c r="C1064" s="115" t="s">
        <v>899</v>
      </c>
      <c r="D1064" s="115" t="s">
        <v>909</v>
      </c>
      <c r="E1064" s="115" t="s">
        <v>889</v>
      </c>
      <c r="F1064" s="132">
        <v>0.32673392857142863</v>
      </c>
    </row>
    <row r="1065" spans="1:6">
      <c r="A1065" t="s">
        <v>20</v>
      </c>
      <c r="B1065" s="115" t="s">
        <v>416</v>
      </c>
      <c r="C1065" s="115" t="s">
        <v>899</v>
      </c>
      <c r="D1065" s="115" t="s">
        <v>909</v>
      </c>
      <c r="E1065" s="115" t="s">
        <v>889</v>
      </c>
      <c r="F1065" s="132">
        <v>0.2478468950749465</v>
      </c>
    </row>
    <row r="1066" spans="1:6">
      <c r="A1066" t="s">
        <v>16</v>
      </c>
      <c r="B1066" s="115" t="s">
        <v>417</v>
      </c>
      <c r="C1066" s="115" t="s">
        <v>899</v>
      </c>
      <c r="D1066" s="115" t="s">
        <v>909</v>
      </c>
      <c r="E1066" s="115" t="s">
        <v>889</v>
      </c>
      <c r="F1066" s="132">
        <v>0.2803593433521111</v>
      </c>
    </row>
    <row r="1067" spans="1:6">
      <c r="A1067" t="s">
        <v>3</v>
      </c>
      <c r="B1067" s="115" t="s">
        <v>418</v>
      </c>
      <c r="C1067" s="115" t="s">
        <v>899</v>
      </c>
      <c r="D1067" s="115" t="s">
        <v>909</v>
      </c>
      <c r="E1067" s="115" t="s">
        <v>889</v>
      </c>
      <c r="F1067" s="132">
        <v>0.32060100218594201</v>
      </c>
    </row>
    <row r="1068" spans="1:6">
      <c r="A1068" t="s">
        <v>19</v>
      </c>
      <c r="B1068" s="115" t="s">
        <v>419</v>
      </c>
      <c r="C1068" s="115" t="s">
        <v>899</v>
      </c>
      <c r="D1068" s="115" t="s">
        <v>909</v>
      </c>
      <c r="E1068" s="115" t="s">
        <v>889</v>
      </c>
      <c r="F1068" s="132">
        <v>0.27125545654319616</v>
      </c>
    </row>
    <row r="1069" spans="1:6">
      <c r="A1069" t="s">
        <v>18</v>
      </c>
      <c r="B1069" s="115" t="s">
        <v>420</v>
      </c>
      <c r="C1069" s="115" t="s">
        <v>899</v>
      </c>
      <c r="D1069" s="115" t="s">
        <v>909</v>
      </c>
      <c r="E1069" s="115" t="s">
        <v>889</v>
      </c>
      <c r="F1069" s="132">
        <v>0.30514251442853191</v>
      </c>
    </row>
    <row r="1070" spans="1:6">
      <c r="A1070" t="s">
        <v>24</v>
      </c>
      <c r="B1070" s="115" t="s">
        <v>431</v>
      </c>
      <c r="C1070" s="115" t="s">
        <v>899</v>
      </c>
      <c r="D1070" s="115" t="s">
        <v>909</v>
      </c>
      <c r="E1070" s="115" t="s">
        <v>889</v>
      </c>
      <c r="F1070" s="132">
        <v>0.34185098684210524</v>
      </c>
    </row>
    <row r="1071" spans="1:6">
      <c r="A1071" t="s">
        <v>15</v>
      </c>
      <c r="B1071" s="115" t="s">
        <v>432</v>
      </c>
      <c r="C1071" s="115" t="s">
        <v>899</v>
      </c>
      <c r="D1071" s="115" t="s">
        <v>909</v>
      </c>
      <c r="E1071" s="115" t="s">
        <v>889</v>
      </c>
      <c r="F1071" s="132">
        <v>0.28865217154041012</v>
      </c>
    </row>
    <row r="1072" spans="1:6">
      <c r="A1072" t="s">
        <v>14</v>
      </c>
      <c r="B1072" s="115" t="s">
        <v>433</v>
      </c>
      <c r="C1072" s="115" t="s">
        <v>899</v>
      </c>
      <c r="D1072" s="115" t="s">
        <v>909</v>
      </c>
      <c r="E1072" s="115" t="s">
        <v>889</v>
      </c>
      <c r="F1072" s="132">
        <v>0.42492014473684209</v>
      </c>
    </row>
    <row r="1073" spans="1:6">
      <c r="A1073" t="s">
        <v>914</v>
      </c>
      <c r="B1073" s="115" t="s">
        <v>895</v>
      </c>
      <c r="C1073" s="115" t="s">
        <v>899</v>
      </c>
      <c r="D1073" s="115" t="s">
        <v>909</v>
      </c>
      <c r="E1073" s="115" t="s">
        <v>889</v>
      </c>
      <c r="F1073" s="132">
        <v>0</v>
      </c>
    </row>
    <row r="1074" spans="1:6">
      <c r="A1074" t="s">
        <v>13</v>
      </c>
      <c r="B1074" s="115" t="s">
        <v>435</v>
      </c>
      <c r="C1074" s="115" t="s">
        <v>899</v>
      </c>
      <c r="D1074" s="115" t="s">
        <v>909</v>
      </c>
      <c r="E1074" s="115" t="s">
        <v>889</v>
      </c>
      <c r="F1074" s="132">
        <v>0.29660105770453687</v>
      </c>
    </row>
    <row r="1075" spans="1:6">
      <c r="A1075" t="s">
        <v>538</v>
      </c>
      <c r="B1075" s="115" t="s">
        <v>716</v>
      </c>
      <c r="C1075" s="115" t="s">
        <v>899</v>
      </c>
      <c r="D1075" s="115" t="s">
        <v>909</v>
      </c>
      <c r="E1075" s="115" t="s">
        <v>889</v>
      </c>
      <c r="F1075" s="132">
        <v>0.24985074626865678</v>
      </c>
    </row>
    <row r="1076" spans="1:6">
      <c r="A1076" t="s">
        <v>11</v>
      </c>
      <c r="B1076" s="115" t="s">
        <v>436</v>
      </c>
      <c r="C1076" s="115" t="s">
        <v>899</v>
      </c>
      <c r="D1076" s="115" t="s">
        <v>909</v>
      </c>
      <c r="E1076" s="115" t="s">
        <v>889</v>
      </c>
      <c r="F1076" s="132">
        <v>0.26081818776150617</v>
      </c>
    </row>
    <row r="1077" spans="1:6">
      <c r="A1077" t="s">
        <v>534</v>
      </c>
      <c r="B1077" s="115" t="s">
        <v>533</v>
      </c>
      <c r="C1077" s="115" t="s">
        <v>899</v>
      </c>
      <c r="D1077" s="115" t="s">
        <v>909</v>
      </c>
      <c r="E1077" s="115" t="s">
        <v>889</v>
      </c>
      <c r="F1077" s="132">
        <v>0.24683544303797472</v>
      </c>
    </row>
    <row r="1078" spans="1:6">
      <c r="A1078" t="s">
        <v>12</v>
      </c>
      <c r="B1078" s="115" t="s">
        <v>437</v>
      </c>
      <c r="C1078" s="115" t="s">
        <v>899</v>
      </c>
      <c r="D1078" s="115" t="s">
        <v>909</v>
      </c>
      <c r="E1078" s="115" t="s">
        <v>889</v>
      </c>
      <c r="F1078" s="132">
        <v>0.24142620035566095</v>
      </c>
    </row>
    <row r="1079" spans="1:6">
      <c r="A1079" t="s">
        <v>543</v>
      </c>
      <c r="B1079" s="115" t="s">
        <v>542</v>
      </c>
      <c r="C1079" s="115" t="s">
        <v>899</v>
      </c>
      <c r="D1079" s="115" t="s">
        <v>909</v>
      </c>
      <c r="E1079" s="115" t="s">
        <v>889</v>
      </c>
      <c r="F1079" s="132">
        <v>0.27000000000000007</v>
      </c>
    </row>
    <row r="1080" spans="1:6">
      <c r="A1080" t="s">
        <v>713</v>
      </c>
      <c r="B1080" s="115" t="s">
        <v>65</v>
      </c>
      <c r="C1080" s="115" t="s">
        <v>899</v>
      </c>
      <c r="D1080" s="115" t="s">
        <v>909</v>
      </c>
      <c r="E1080" s="115" t="s">
        <v>889</v>
      </c>
      <c r="F1080" s="132">
        <v>0.25805309734513282</v>
      </c>
    </row>
    <row r="1081" spans="1:6">
      <c r="A1081" t="s">
        <v>10</v>
      </c>
      <c r="B1081" s="115" t="s">
        <v>438</v>
      </c>
      <c r="C1081" s="115" t="s">
        <v>899</v>
      </c>
      <c r="D1081" s="115" t="s">
        <v>909</v>
      </c>
      <c r="E1081" s="115" t="s">
        <v>889</v>
      </c>
      <c r="F1081" s="132">
        <v>0.31638175366300353</v>
      </c>
    </row>
    <row r="1082" spans="1:6">
      <c r="A1082" t="s">
        <v>9</v>
      </c>
      <c r="B1082" s="115" t="s">
        <v>439</v>
      </c>
      <c r="C1082" s="115" t="s">
        <v>899</v>
      </c>
      <c r="D1082" s="115" t="s">
        <v>909</v>
      </c>
      <c r="E1082" s="115" t="s">
        <v>889</v>
      </c>
      <c r="F1082" s="132">
        <v>0.31005429321026867</v>
      </c>
    </row>
    <row r="1083" spans="1:6">
      <c r="A1083" t="s">
        <v>545</v>
      </c>
      <c r="B1083" s="115" t="s">
        <v>544</v>
      </c>
      <c r="C1083" s="115" t="s">
        <v>899</v>
      </c>
      <c r="D1083" s="115" t="s">
        <v>909</v>
      </c>
      <c r="E1083" s="115" t="s">
        <v>889</v>
      </c>
      <c r="F1083" s="132">
        <v>0.31971938761503699</v>
      </c>
    </row>
    <row r="1084" spans="1:6">
      <c r="A1084" t="s">
        <v>8</v>
      </c>
      <c r="B1084" s="115" t="s">
        <v>440</v>
      </c>
      <c r="C1084" s="115" t="s">
        <v>899</v>
      </c>
      <c r="D1084" s="115" t="s">
        <v>909</v>
      </c>
      <c r="E1084" s="115" t="s">
        <v>889</v>
      </c>
      <c r="F1084" s="132">
        <v>0.25439592141470596</v>
      </c>
    </row>
    <row r="1085" spans="1:6">
      <c r="A1085" t="s">
        <v>7</v>
      </c>
      <c r="B1085" s="115" t="s">
        <v>441</v>
      </c>
      <c r="C1085" s="115" t="s">
        <v>899</v>
      </c>
      <c r="D1085" s="115" t="s">
        <v>909</v>
      </c>
      <c r="E1085" s="115" t="s">
        <v>889</v>
      </c>
      <c r="F1085" s="132">
        <v>0.30802266872813161</v>
      </c>
    </row>
    <row r="1086" spans="1:6">
      <c r="A1086" t="s">
        <v>6</v>
      </c>
      <c r="B1086" s="115" t="s">
        <v>442</v>
      </c>
      <c r="C1086" s="115" t="s">
        <v>899</v>
      </c>
      <c r="D1086" s="115" t="s">
        <v>909</v>
      </c>
      <c r="E1086" s="115" t="s">
        <v>889</v>
      </c>
      <c r="F1086" s="132">
        <v>0.26034677419354835</v>
      </c>
    </row>
    <row r="1087" spans="1:6">
      <c r="A1087" t="s">
        <v>2</v>
      </c>
      <c r="B1087" s="115" t="s">
        <v>443</v>
      </c>
      <c r="C1087" s="115" t="s">
        <v>899</v>
      </c>
      <c r="D1087" s="115" t="s">
        <v>909</v>
      </c>
      <c r="E1087" s="115" t="s">
        <v>889</v>
      </c>
      <c r="F1087" s="132">
        <v>0.29822661003956868</v>
      </c>
    </row>
    <row r="1088" spans="1:6">
      <c r="A1088" t="s">
        <v>4</v>
      </c>
      <c r="B1088" s="115" t="s">
        <v>444</v>
      </c>
      <c r="C1088" s="115" t="s">
        <v>899</v>
      </c>
      <c r="D1088" s="115" t="s">
        <v>909</v>
      </c>
      <c r="E1088" s="115" t="s">
        <v>889</v>
      </c>
      <c r="F1088" s="132">
        <v>0.28215987124463521</v>
      </c>
    </row>
    <row r="1089" spans="1:6">
      <c r="A1089" t="s">
        <v>5</v>
      </c>
      <c r="B1089" s="115" t="s">
        <v>447</v>
      </c>
      <c r="C1089" s="115" t="s">
        <v>899</v>
      </c>
      <c r="D1089" s="115" t="s">
        <v>909</v>
      </c>
      <c r="E1089" s="115" t="s">
        <v>889</v>
      </c>
      <c r="F1089" s="132">
        <v>0.26951843348787446</v>
      </c>
    </row>
    <row r="1090" spans="1:6">
      <c r="A1090" t="s">
        <v>1</v>
      </c>
      <c r="B1090" s="115" t="s">
        <v>448</v>
      </c>
      <c r="C1090" s="115" t="s">
        <v>899</v>
      </c>
      <c r="D1090" s="115" t="s">
        <v>909</v>
      </c>
      <c r="E1090" s="115" t="s">
        <v>889</v>
      </c>
      <c r="F1090" s="132">
        <v>0.32943910922106501</v>
      </c>
    </row>
    <row r="1091" spans="1:6">
      <c r="A1091" t="s">
        <v>537</v>
      </c>
      <c r="B1091" s="115" t="s">
        <v>334</v>
      </c>
      <c r="C1091" s="115" t="s">
        <v>900</v>
      </c>
      <c r="D1091" s="115" t="s">
        <v>909</v>
      </c>
      <c r="E1091" s="115" t="s">
        <v>889</v>
      </c>
      <c r="F1091" s="132">
        <v>0.26887966804979258</v>
      </c>
    </row>
    <row r="1092" spans="1:6">
      <c r="A1092" t="s">
        <v>27</v>
      </c>
      <c r="B1092" s="115" t="s">
        <v>409</v>
      </c>
      <c r="C1092" s="115" t="s">
        <v>900</v>
      </c>
      <c r="D1092" s="115" t="s">
        <v>909</v>
      </c>
      <c r="E1092" s="115" t="s">
        <v>889</v>
      </c>
      <c r="F1092" s="132">
        <v>0.33017360046730831</v>
      </c>
    </row>
    <row r="1093" spans="1:6">
      <c r="A1093" t="s">
        <v>715</v>
      </c>
      <c r="B1093" s="115" t="s">
        <v>335</v>
      </c>
      <c r="C1093" s="115" t="s">
        <v>900</v>
      </c>
      <c r="D1093" s="115" t="s">
        <v>909</v>
      </c>
      <c r="E1093" s="115" t="s">
        <v>889</v>
      </c>
      <c r="F1093" s="132">
        <v>0.27118942731277534</v>
      </c>
    </row>
    <row r="1094" spans="1:6">
      <c r="A1094" t="s">
        <v>26</v>
      </c>
      <c r="B1094" s="115" t="s">
        <v>410</v>
      </c>
      <c r="C1094" s="115" t="s">
        <v>900</v>
      </c>
      <c r="D1094" s="115" t="s">
        <v>909</v>
      </c>
      <c r="E1094" s="115" t="s">
        <v>889</v>
      </c>
      <c r="F1094" s="132">
        <v>0.28518888166767642</v>
      </c>
    </row>
    <row r="1095" spans="1:6">
      <c r="A1095" t="s">
        <v>25</v>
      </c>
      <c r="B1095" s="115" t="s">
        <v>411</v>
      </c>
      <c r="C1095" s="115" t="s">
        <v>900</v>
      </c>
      <c r="D1095" s="115" t="s">
        <v>909</v>
      </c>
      <c r="E1095" s="115" t="s">
        <v>889</v>
      </c>
      <c r="F1095" s="132">
        <v>0.29972317761855488</v>
      </c>
    </row>
    <row r="1096" spans="1:6">
      <c r="A1096" t="s">
        <v>547</v>
      </c>
      <c r="B1096" s="115" t="s">
        <v>546</v>
      </c>
      <c r="C1096" s="115" t="s">
        <v>900</v>
      </c>
      <c r="D1096" s="115" t="s">
        <v>909</v>
      </c>
      <c r="E1096" s="115" t="s">
        <v>889</v>
      </c>
      <c r="F1096" s="132">
        <v>0.31737448905131777</v>
      </c>
    </row>
    <row r="1097" spans="1:6">
      <c r="A1097" t="s">
        <v>540</v>
      </c>
      <c r="B1097" s="115" t="s">
        <v>714</v>
      </c>
      <c r="C1097" s="115" t="s">
        <v>900</v>
      </c>
      <c r="D1097" s="115" t="s">
        <v>909</v>
      </c>
      <c r="E1097" s="115" t="s">
        <v>889</v>
      </c>
      <c r="F1097" s="132">
        <v>0.32591715976331365</v>
      </c>
    </row>
    <row r="1098" spans="1:6">
      <c r="A1098" t="s">
        <v>23</v>
      </c>
      <c r="B1098" s="115" t="s">
        <v>412</v>
      </c>
      <c r="C1098" s="115" t="s">
        <v>900</v>
      </c>
      <c r="D1098" s="115" t="s">
        <v>909</v>
      </c>
      <c r="E1098" s="115" t="s">
        <v>889</v>
      </c>
      <c r="F1098" s="132">
        <v>0.31132075471698112</v>
      </c>
    </row>
    <row r="1099" spans="1:6">
      <c r="A1099" t="s">
        <v>22</v>
      </c>
      <c r="B1099" s="115" t="s">
        <v>413</v>
      </c>
      <c r="C1099" s="115" t="s">
        <v>900</v>
      </c>
      <c r="D1099" s="115" t="s">
        <v>909</v>
      </c>
      <c r="E1099" s="115" t="s">
        <v>889</v>
      </c>
      <c r="F1099" s="132">
        <v>0.2621382764724815</v>
      </c>
    </row>
    <row r="1100" spans="1:6">
      <c r="A1100" t="s">
        <v>17</v>
      </c>
      <c r="B1100" s="115" t="s">
        <v>414</v>
      </c>
      <c r="C1100" s="115" t="s">
        <v>900</v>
      </c>
      <c r="D1100" s="115" t="s">
        <v>909</v>
      </c>
      <c r="E1100" s="115" t="s">
        <v>889</v>
      </c>
      <c r="F1100" s="132">
        <v>0.24546892141980534</v>
      </c>
    </row>
    <row r="1101" spans="1:6">
      <c r="A1101" t="s">
        <v>21</v>
      </c>
      <c r="B1101" s="115" t="s">
        <v>415</v>
      </c>
      <c r="C1101" s="115" t="s">
        <v>900</v>
      </c>
      <c r="D1101" s="115" t="s">
        <v>909</v>
      </c>
      <c r="E1101" s="115" t="s">
        <v>889</v>
      </c>
      <c r="F1101" s="132">
        <v>0.32816071428571431</v>
      </c>
    </row>
    <row r="1102" spans="1:6">
      <c r="A1102" t="s">
        <v>20</v>
      </c>
      <c r="B1102" s="115" t="s">
        <v>416</v>
      </c>
      <c r="C1102" s="115" t="s">
        <v>900</v>
      </c>
      <c r="D1102" s="115" t="s">
        <v>909</v>
      </c>
      <c r="E1102" s="115" t="s">
        <v>889</v>
      </c>
      <c r="F1102" s="132">
        <v>0.2478468950749465</v>
      </c>
    </row>
    <row r="1103" spans="1:6">
      <c r="A1103" t="s">
        <v>16</v>
      </c>
      <c r="B1103" s="115" t="s">
        <v>417</v>
      </c>
      <c r="C1103" s="115" t="s">
        <v>900</v>
      </c>
      <c r="D1103" s="115" t="s">
        <v>909</v>
      </c>
      <c r="E1103" s="115" t="s">
        <v>889</v>
      </c>
      <c r="F1103" s="132">
        <v>0.33048596191414359</v>
      </c>
    </row>
    <row r="1104" spans="1:6">
      <c r="A1104" t="s">
        <v>3</v>
      </c>
      <c r="B1104" s="115" t="s">
        <v>418</v>
      </c>
      <c r="C1104" s="115" t="s">
        <v>900</v>
      </c>
      <c r="D1104" s="115" t="s">
        <v>909</v>
      </c>
      <c r="E1104" s="115" t="s">
        <v>889</v>
      </c>
      <c r="F1104" s="132">
        <v>0.31633343476915743</v>
      </c>
    </row>
    <row r="1105" spans="1:6">
      <c r="A1105" t="s">
        <v>19</v>
      </c>
      <c r="B1105" s="115" t="s">
        <v>419</v>
      </c>
      <c r="C1105" s="115" t="s">
        <v>900</v>
      </c>
      <c r="D1105" s="115" t="s">
        <v>909</v>
      </c>
      <c r="E1105" s="115" t="s">
        <v>889</v>
      </c>
      <c r="F1105" s="132">
        <v>0.27696609773357922</v>
      </c>
    </row>
    <row r="1106" spans="1:6">
      <c r="A1106" t="s">
        <v>18</v>
      </c>
      <c r="B1106" s="115" t="s">
        <v>420</v>
      </c>
      <c r="C1106" s="115" t="s">
        <v>900</v>
      </c>
      <c r="D1106" s="115" t="s">
        <v>909</v>
      </c>
      <c r="E1106" s="115" t="s">
        <v>889</v>
      </c>
      <c r="F1106" s="132">
        <v>0.29528785421652054</v>
      </c>
    </row>
    <row r="1107" spans="1:6">
      <c r="A1107" t="s">
        <v>24</v>
      </c>
      <c r="B1107" s="115" t="s">
        <v>431</v>
      </c>
      <c r="C1107" s="115" t="s">
        <v>900</v>
      </c>
      <c r="D1107" s="115" t="s">
        <v>909</v>
      </c>
      <c r="E1107" s="115" t="s">
        <v>889</v>
      </c>
      <c r="F1107" s="132">
        <v>0.31296217105263158</v>
      </c>
    </row>
    <row r="1108" spans="1:6">
      <c r="A1108" t="s">
        <v>15</v>
      </c>
      <c r="B1108" s="115" t="s">
        <v>432</v>
      </c>
      <c r="C1108" s="115" t="s">
        <v>900</v>
      </c>
      <c r="D1108" s="115" t="s">
        <v>909</v>
      </c>
      <c r="E1108" s="115" t="s">
        <v>889</v>
      </c>
      <c r="F1108" s="132">
        <v>0.2872710606723462</v>
      </c>
    </row>
    <row r="1109" spans="1:6">
      <c r="A1109" t="s">
        <v>14</v>
      </c>
      <c r="B1109" s="115" t="s">
        <v>433</v>
      </c>
      <c r="C1109" s="115" t="s">
        <v>900</v>
      </c>
      <c r="D1109" s="115" t="s">
        <v>909</v>
      </c>
      <c r="E1109" s="115" t="s">
        <v>889</v>
      </c>
      <c r="F1109" s="132">
        <v>0.42115978947368432</v>
      </c>
    </row>
    <row r="1110" spans="1:6">
      <c r="A1110" t="s">
        <v>914</v>
      </c>
      <c r="B1110" s="115" t="s">
        <v>895</v>
      </c>
      <c r="C1110" s="115" t="s">
        <v>900</v>
      </c>
      <c r="D1110" s="115" t="s">
        <v>909</v>
      </c>
      <c r="E1110" s="115" t="s">
        <v>889</v>
      </c>
      <c r="F1110" s="132">
        <v>0</v>
      </c>
    </row>
    <row r="1111" spans="1:6">
      <c r="A1111" t="s">
        <v>13</v>
      </c>
      <c r="B1111" s="115" t="s">
        <v>435</v>
      </c>
      <c r="C1111" s="115" t="s">
        <v>900</v>
      </c>
      <c r="D1111" s="115" t="s">
        <v>909</v>
      </c>
      <c r="E1111" s="115" t="s">
        <v>889</v>
      </c>
      <c r="F1111" s="132">
        <v>0.29408393415978934</v>
      </c>
    </row>
    <row r="1112" spans="1:6">
      <c r="A1112" t="s">
        <v>538</v>
      </c>
      <c r="B1112" s="115" t="s">
        <v>716</v>
      </c>
      <c r="C1112" s="115" t="s">
        <v>900</v>
      </c>
      <c r="D1112" s="115" t="s">
        <v>909</v>
      </c>
      <c r="E1112" s="115" t="s">
        <v>889</v>
      </c>
      <c r="F1112" s="132">
        <v>0.32238805970149259</v>
      </c>
    </row>
    <row r="1113" spans="1:6">
      <c r="A1113" t="s">
        <v>11</v>
      </c>
      <c r="B1113" s="115" t="s">
        <v>436</v>
      </c>
      <c r="C1113" s="115" t="s">
        <v>900</v>
      </c>
      <c r="D1113" s="115" t="s">
        <v>909</v>
      </c>
      <c r="E1113" s="115" t="s">
        <v>889</v>
      </c>
      <c r="F1113" s="132">
        <v>0.26081818776150617</v>
      </c>
    </row>
    <row r="1114" spans="1:6">
      <c r="A1114" t="s">
        <v>534</v>
      </c>
      <c r="B1114" s="115" t="s">
        <v>533</v>
      </c>
      <c r="C1114" s="115" t="s">
        <v>900</v>
      </c>
      <c r="D1114" s="115" t="s">
        <v>909</v>
      </c>
      <c r="E1114" s="115" t="s">
        <v>889</v>
      </c>
      <c r="F1114" s="132">
        <v>0.22784810126582281</v>
      </c>
    </row>
    <row r="1115" spans="1:6">
      <c r="A1115" t="s">
        <v>12</v>
      </c>
      <c r="B1115" s="115" t="s">
        <v>437</v>
      </c>
      <c r="C1115" s="115" t="s">
        <v>900</v>
      </c>
      <c r="D1115" s="115" t="s">
        <v>909</v>
      </c>
      <c r="E1115" s="115" t="s">
        <v>889</v>
      </c>
      <c r="F1115" s="132">
        <v>0.24142620035566095</v>
      </c>
    </row>
    <row r="1116" spans="1:6">
      <c r="A1116" t="s">
        <v>543</v>
      </c>
      <c r="B1116" s="115" t="s">
        <v>542</v>
      </c>
      <c r="C1116" s="115" t="s">
        <v>900</v>
      </c>
      <c r="D1116" s="115" t="s">
        <v>909</v>
      </c>
      <c r="E1116" s="115" t="s">
        <v>889</v>
      </c>
      <c r="F1116" s="132">
        <v>0.27675000000000005</v>
      </c>
    </row>
    <row r="1117" spans="1:6">
      <c r="A1117" t="s">
        <v>713</v>
      </c>
      <c r="B1117" s="115" t="s">
        <v>65</v>
      </c>
      <c r="C1117" s="115" t="s">
        <v>900</v>
      </c>
      <c r="D1117" s="115" t="s">
        <v>909</v>
      </c>
      <c r="E1117" s="115" t="s">
        <v>889</v>
      </c>
      <c r="F1117" s="132">
        <v>0.30392920353982306</v>
      </c>
    </row>
    <row r="1118" spans="1:6">
      <c r="A1118" t="s">
        <v>10</v>
      </c>
      <c r="B1118" s="115" t="s">
        <v>438</v>
      </c>
      <c r="C1118" s="115" t="s">
        <v>900</v>
      </c>
      <c r="D1118" s="115" t="s">
        <v>909</v>
      </c>
      <c r="E1118" s="115" t="s">
        <v>889</v>
      </c>
      <c r="F1118" s="132">
        <v>0.3458126144688643</v>
      </c>
    </row>
    <row r="1119" spans="1:6">
      <c r="A1119" t="s">
        <v>9</v>
      </c>
      <c r="B1119" s="115" t="s">
        <v>439</v>
      </c>
      <c r="C1119" s="115" t="s">
        <v>900</v>
      </c>
      <c r="D1119" s="115" t="s">
        <v>909</v>
      </c>
      <c r="E1119" s="115" t="s">
        <v>889</v>
      </c>
      <c r="F1119" s="132">
        <v>0.29760231356302086</v>
      </c>
    </row>
    <row r="1120" spans="1:6">
      <c r="A1120" t="s">
        <v>545</v>
      </c>
      <c r="B1120" s="115" t="s">
        <v>544</v>
      </c>
      <c r="C1120" s="115" t="s">
        <v>900</v>
      </c>
      <c r="D1120" s="115" t="s">
        <v>909</v>
      </c>
      <c r="E1120" s="115" t="s">
        <v>889</v>
      </c>
      <c r="F1120" s="132">
        <v>0.30338963394645424</v>
      </c>
    </row>
    <row r="1121" spans="1:6">
      <c r="A1121" t="s">
        <v>8</v>
      </c>
      <c r="B1121" s="115" t="s">
        <v>440</v>
      </c>
      <c r="C1121" s="115" t="s">
        <v>900</v>
      </c>
      <c r="D1121" s="115" t="s">
        <v>909</v>
      </c>
      <c r="E1121" s="115" t="s">
        <v>889</v>
      </c>
      <c r="F1121" s="132">
        <v>0.24453561438312821</v>
      </c>
    </row>
    <row r="1122" spans="1:6">
      <c r="A1122" t="s">
        <v>7</v>
      </c>
      <c r="B1122" s="115" t="s">
        <v>441</v>
      </c>
      <c r="C1122" s="115" t="s">
        <v>900</v>
      </c>
      <c r="D1122" s="115" t="s">
        <v>909</v>
      </c>
      <c r="E1122" s="115" t="s">
        <v>889</v>
      </c>
      <c r="F1122" s="132">
        <v>0.34630797218586556</v>
      </c>
    </row>
    <row r="1123" spans="1:6">
      <c r="A1123" t="s">
        <v>6</v>
      </c>
      <c r="B1123" s="115" t="s">
        <v>442</v>
      </c>
      <c r="C1123" s="115" t="s">
        <v>900</v>
      </c>
      <c r="D1123" s="115" t="s">
        <v>909</v>
      </c>
      <c r="E1123" s="115" t="s">
        <v>889</v>
      </c>
      <c r="F1123" s="132">
        <v>0.29612903225806447</v>
      </c>
    </row>
    <row r="1124" spans="1:6">
      <c r="A1124" t="s">
        <v>2</v>
      </c>
      <c r="B1124" s="115" t="s">
        <v>443</v>
      </c>
      <c r="C1124" s="115" t="s">
        <v>900</v>
      </c>
      <c r="D1124" s="115" t="s">
        <v>909</v>
      </c>
      <c r="E1124" s="115" t="s">
        <v>889</v>
      </c>
      <c r="F1124" s="132">
        <v>0.29650275680234572</v>
      </c>
    </row>
    <row r="1125" spans="1:6">
      <c r="A1125" t="s">
        <v>4</v>
      </c>
      <c r="B1125" s="115" t="s">
        <v>444</v>
      </c>
      <c r="C1125" s="115" t="s">
        <v>900</v>
      </c>
      <c r="D1125" s="115" t="s">
        <v>909</v>
      </c>
      <c r="E1125" s="115" t="s">
        <v>889</v>
      </c>
      <c r="F1125" s="132">
        <v>0.30946566523605157</v>
      </c>
    </row>
    <row r="1126" spans="1:6">
      <c r="A1126" t="s">
        <v>5</v>
      </c>
      <c r="B1126" s="115" t="s">
        <v>447</v>
      </c>
      <c r="C1126" s="115" t="s">
        <v>900</v>
      </c>
      <c r="D1126" s="115" t="s">
        <v>909</v>
      </c>
      <c r="E1126" s="115" t="s">
        <v>889</v>
      </c>
      <c r="F1126" s="132">
        <v>0.30936028887303857</v>
      </c>
    </row>
    <row r="1127" spans="1:6">
      <c r="A1127" t="s">
        <v>1</v>
      </c>
      <c r="B1127" s="115" t="s">
        <v>448</v>
      </c>
      <c r="C1127" s="115" t="s">
        <v>900</v>
      </c>
      <c r="D1127" s="115" t="s">
        <v>909</v>
      </c>
      <c r="E1127" s="115" t="s">
        <v>889</v>
      </c>
      <c r="F1127" s="132">
        <v>0.31891887746563469</v>
      </c>
    </row>
    <row r="1128" spans="1:6">
      <c r="A1128" t="s">
        <v>537</v>
      </c>
      <c r="B1128" s="115" t="s">
        <v>334</v>
      </c>
      <c r="C1128" s="115" t="s">
        <v>502</v>
      </c>
      <c r="D1128" s="115" t="s">
        <v>909</v>
      </c>
      <c r="E1128" s="115" t="s">
        <v>889</v>
      </c>
      <c r="F1128" s="132">
        <v>0.23526970954356846</v>
      </c>
    </row>
    <row r="1129" spans="1:6">
      <c r="A1129" t="s">
        <v>27</v>
      </c>
      <c r="B1129" s="115" t="s">
        <v>409</v>
      </c>
      <c r="C1129" s="115" t="s">
        <v>502</v>
      </c>
      <c r="D1129" s="115" t="s">
        <v>909</v>
      </c>
      <c r="E1129" s="115" t="s">
        <v>889</v>
      </c>
      <c r="F1129" s="132">
        <v>0.25484273045741274</v>
      </c>
    </row>
    <row r="1130" spans="1:6">
      <c r="A1130" t="s">
        <v>715</v>
      </c>
      <c r="B1130" s="115" t="s">
        <v>335</v>
      </c>
      <c r="C1130" s="115" t="s">
        <v>502</v>
      </c>
      <c r="D1130" s="115" t="s">
        <v>909</v>
      </c>
      <c r="E1130" s="115" t="s">
        <v>889</v>
      </c>
      <c r="F1130" s="132">
        <v>0.19268722466960353</v>
      </c>
    </row>
    <row r="1131" spans="1:6">
      <c r="A1131" t="s">
        <v>26</v>
      </c>
      <c r="B1131" s="115" t="s">
        <v>410</v>
      </c>
      <c r="C1131" s="115" t="s">
        <v>502</v>
      </c>
      <c r="D1131" s="115" t="s">
        <v>909</v>
      </c>
      <c r="E1131" s="115" t="s">
        <v>889</v>
      </c>
      <c r="F1131" s="132">
        <v>0.2040968354426437</v>
      </c>
    </row>
    <row r="1132" spans="1:6">
      <c r="A1132" t="s">
        <v>25</v>
      </c>
      <c r="B1132" s="115" t="s">
        <v>411</v>
      </c>
      <c r="C1132" s="115" t="s">
        <v>502</v>
      </c>
      <c r="D1132" s="115" t="s">
        <v>909</v>
      </c>
      <c r="E1132" s="115" t="s">
        <v>889</v>
      </c>
      <c r="F1132" s="132">
        <v>0.24342158624242474</v>
      </c>
    </row>
    <row r="1133" spans="1:6">
      <c r="A1133" t="s">
        <v>547</v>
      </c>
      <c r="B1133" s="115" t="s">
        <v>546</v>
      </c>
      <c r="C1133" s="115" t="s">
        <v>502</v>
      </c>
      <c r="D1133" s="115" t="s">
        <v>909</v>
      </c>
      <c r="E1133" s="115" t="s">
        <v>889</v>
      </c>
      <c r="F1133" s="132">
        <v>0.23829801703131653</v>
      </c>
    </row>
    <row r="1134" spans="1:6">
      <c r="A1134" t="s">
        <v>540</v>
      </c>
      <c r="B1134" s="115" t="s">
        <v>714</v>
      </c>
      <c r="C1134" s="115" t="s">
        <v>502</v>
      </c>
      <c r="D1134" s="115" t="s">
        <v>909</v>
      </c>
      <c r="E1134" s="115" t="s">
        <v>889</v>
      </c>
      <c r="F1134" s="132">
        <v>0.23005917159763312</v>
      </c>
    </row>
    <row r="1135" spans="1:6">
      <c r="A1135" t="s">
        <v>23</v>
      </c>
      <c r="B1135" s="115" t="s">
        <v>412</v>
      </c>
      <c r="C1135" s="115" t="s">
        <v>502</v>
      </c>
      <c r="D1135" s="115" t="s">
        <v>909</v>
      </c>
      <c r="E1135" s="115" t="s">
        <v>889</v>
      </c>
      <c r="F1135" s="132">
        <v>0.27358490566037735</v>
      </c>
    </row>
    <row r="1136" spans="1:6">
      <c r="A1136" t="s">
        <v>22</v>
      </c>
      <c r="B1136" s="115" t="s">
        <v>413</v>
      </c>
      <c r="C1136" s="115" t="s">
        <v>502</v>
      </c>
      <c r="D1136" s="115" t="s">
        <v>909</v>
      </c>
      <c r="E1136" s="115" t="s">
        <v>889</v>
      </c>
      <c r="F1136" s="132">
        <v>0.18276573060830384</v>
      </c>
    </row>
    <row r="1137" spans="1:6">
      <c r="A1137" t="s">
        <v>17</v>
      </c>
      <c r="B1137" s="115" t="s">
        <v>414</v>
      </c>
      <c r="C1137" s="115" t="s">
        <v>502</v>
      </c>
      <c r="D1137" s="115" t="s">
        <v>909</v>
      </c>
      <c r="E1137" s="115" t="s">
        <v>889</v>
      </c>
      <c r="F1137" s="132">
        <v>0.17544025014385689</v>
      </c>
    </row>
    <row r="1138" spans="1:6">
      <c r="A1138" t="s">
        <v>21</v>
      </c>
      <c r="B1138" s="115" t="s">
        <v>415</v>
      </c>
      <c r="C1138" s="115" t="s">
        <v>502</v>
      </c>
      <c r="D1138" s="115" t="s">
        <v>909</v>
      </c>
      <c r="E1138" s="115" t="s">
        <v>889</v>
      </c>
      <c r="F1138" s="132">
        <v>0.3039053571428571</v>
      </c>
    </row>
    <row r="1139" spans="1:6">
      <c r="A1139" t="s">
        <v>20</v>
      </c>
      <c r="B1139" s="115" t="s">
        <v>416</v>
      </c>
      <c r="C1139" s="115" t="s">
        <v>502</v>
      </c>
      <c r="D1139" s="115" t="s">
        <v>909</v>
      </c>
      <c r="E1139" s="115" t="s">
        <v>889</v>
      </c>
      <c r="F1139" s="132">
        <v>0.1895299785867238</v>
      </c>
    </row>
    <row r="1140" spans="1:6">
      <c r="A1140" t="s">
        <v>16</v>
      </c>
      <c r="B1140" s="115" t="s">
        <v>417</v>
      </c>
      <c r="C1140" s="115" t="s">
        <v>502</v>
      </c>
      <c r="D1140" s="115" t="s">
        <v>909</v>
      </c>
      <c r="E1140" s="115" t="s">
        <v>889</v>
      </c>
      <c r="F1140" s="132">
        <v>0.34039471209504568</v>
      </c>
    </row>
    <row r="1141" spans="1:6">
      <c r="A1141" t="s">
        <v>3</v>
      </c>
      <c r="B1141" s="115" t="s">
        <v>418</v>
      </c>
      <c r="C1141" s="115" t="s">
        <v>502</v>
      </c>
      <c r="D1141" s="115" t="s">
        <v>909</v>
      </c>
      <c r="E1141" s="115" t="s">
        <v>889</v>
      </c>
      <c r="F1141" s="132">
        <v>0.24751891017350594</v>
      </c>
    </row>
    <row r="1142" spans="1:6">
      <c r="A1142" t="s">
        <v>19</v>
      </c>
      <c r="B1142" s="115" t="s">
        <v>419</v>
      </c>
      <c r="C1142" s="115" t="s">
        <v>502</v>
      </c>
      <c r="D1142" s="115" t="s">
        <v>909</v>
      </c>
      <c r="E1142" s="115" t="s">
        <v>889</v>
      </c>
      <c r="F1142" s="132">
        <v>0.21843202553215268</v>
      </c>
    </row>
    <row r="1143" spans="1:6">
      <c r="A1143" t="s">
        <v>18</v>
      </c>
      <c r="B1143" s="115" t="s">
        <v>420</v>
      </c>
      <c r="C1143" s="115" t="s">
        <v>502</v>
      </c>
      <c r="D1143" s="115" t="s">
        <v>909</v>
      </c>
      <c r="E1143" s="115" t="s">
        <v>889</v>
      </c>
      <c r="F1143" s="132">
        <v>0.2203220461729086</v>
      </c>
    </row>
    <row r="1144" spans="1:6">
      <c r="A1144" t="s">
        <v>24</v>
      </c>
      <c r="B1144" s="115" t="s">
        <v>431</v>
      </c>
      <c r="C1144" s="115" t="s">
        <v>502</v>
      </c>
      <c r="D1144" s="115" t="s">
        <v>909</v>
      </c>
      <c r="E1144" s="115" t="s">
        <v>889</v>
      </c>
      <c r="F1144" s="132">
        <v>0.21666611842105263</v>
      </c>
    </row>
    <row r="1145" spans="1:6">
      <c r="A1145" t="s">
        <v>15</v>
      </c>
      <c r="B1145" s="115" t="s">
        <v>432</v>
      </c>
      <c r="C1145" s="115" t="s">
        <v>502</v>
      </c>
      <c r="D1145" s="115" t="s">
        <v>909</v>
      </c>
      <c r="E1145" s="115" t="s">
        <v>889</v>
      </c>
      <c r="F1145" s="132">
        <v>0.222358849847238</v>
      </c>
    </row>
    <row r="1146" spans="1:6">
      <c r="A1146" t="s">
        <v>14</v>
      </c>
      <c r="B1146" s="115" t="s">
        <v>433</v>
      </c>
      <c r="C1146" s="115" t="s">
        <v>502</v>
      </c>
      <c r="D1146" s="115" t="s">
        <v>909</v>
      </c>
      <c r="E1146" s="115" t="s">
        <v>889</v>
      </c>
      <c r="F1146" s="132">
        <v>0.37603552631578951</v>
      </c>
    </row>
    <row r="1147" spans="1:6">
      <c r="A1147" t="s">
        <v>914</v>
      </c>
      <c r="B1147" s="115" t="s">
        <v>895</v>
      </c>
      <c r="C1147" s="115" t="s">
        <v>502</v>
      </c>
      <c r="D1147" s="115" t="s">
        <v>909</v>
      </c>
      <c r="E1147" s="115" t="s">
        <v>889</v>
      </c>
      <c r="F1147" s="132">
        <v>0</v>
      </c>
    </row>
    <row r="1148" spans="1:6">
      <c r="A1148" t="s">
        <v>13</v>
      </c>
      <c r="B1148" s="115" t="s">
        <v>435</v>
      </c>
      <c r="C1148" s="115" t="s">
        <v>502</v>
      </c>
      <c r="D1148" s="115" t="s">
        <v>909</v>
      </c>
      <c r="E1148" s="115" t="s">
        <v>889</v>
      </c>
      <c r="F1148" s="132">
        <v>0.22654111903872742</v>
      </c>
    </row>
    <row r="1149" spans="1:6">
      <c r="A1149" t="s">
        <v>538</v>
      </c>
      <c r="B1149" s="115" t="s">
        <v>716</v>
      </c>
      <c r="C1149" s="115" t="s">
        <v>502</v>
      </c>
      <c r="D1149" s="115" t="s">
        <v>909</v>
      </c>
      <c r="E1149" s="115" t="s">
        <v>889</v>
      </c>
      <c r="F1149" s="132">
        <v>0.24179104477611943</v>
      </c>
    </row>
    <row r="1150" spans="1:6">
      <c r="A1150" t="s">
        <v>11</v>
      </c>
      <c r="B1150" s="115" t="s">
        <v>436</v>
      </c>
      <c r="C1150" s="115" t="s">
        <v>502</v>
      </c>
      <c r="D1150" s="115" t="s">
        <v>909</v>
      </c>
      <c r="E1150" s="115" t="s">
        <v>889</v>
      </c>
      <c r="F1150" s="132">
        <v>0.20865455020920498</v>
      </c>
    </row>
    <row r="1151" spans="1:6">
      <c r="A1151" t="s">
        <v>534</v>
      </c>
      <c r="B1151" s="115" t="s">
        <v>533</v>
      </c>
      <c r="C1151" s="115" t="s">
        <v>502</v>
      </c>
      <c r="D1151" s="115" t="s">
        <v>909</v>
      </c>
      <c r="E1151" s="115" t="s">
        <v>889</v>
      </c>
      <c r="F1151" s="132">
        <v>0.15189873417721519</v>
      </c>
    </row>
    <row r="1152" spans="1:6">
      <c r="A1152" t="s">
        <v>12</v>
      </c>
      <c r="B1152" s="115" t="s">
        <v>437</v>
      </c>
      <c r="C1152" s="115" t="s">
        <v>502</v>
      </c>
      <c r="D1152" s="115" t="s">
        <v>909</v>
      </c>
      <c r="E1152" s="115" t="s">
        <v>889</v>
      </c>
      <c r="F1152" s="132">
        <v>0.20484647302904566</v>
      </c>
    </row>
    <row r="1153" spans="1:6">
      <c r="A1153" t="s">
        <v>543</v>
      </c>
      <c r="B1153" s="115" t="s">
        <v>542</v>
      </c>
      <c r="C1153" s="115" t="s">
        <v>502</v>
      </c>
      <c r="D1153" s="115" t="s">
        <v>909</v>
      </c>
      <c r="E1153" s="115" t="s">
        <v>889</v>
      </c>
      <c r="F1153" s="132">
        <v>0.20250000000000001</v>
      </c>
    </row>
    <row r="1154" spans="1:6">
      <c r="A1154" t="s">
        <v>713</v>
      </c>
      <c r="B1154" s="115" t="s">
        <v>65</v>
      </c>
      <c r="C1154" s="115" t="s">
        <v>502</v>
      </c>
      <c r="D1154" s="115" t="s">
        <v>909</v>
      </c>
      <c r="E1154" s="115" t="s">
        <v>889</v>
      </c>
      <c r="F1154" s="132">
        <v>0.26378761061946909</v>
      </c>
    </row>
    <row r="1155" spans="1:6">
      <c r="A1155" t="s">
        <v>10</v>
      </c>
      <c r="B1155" s="115" t="s">
        <v>438</v>
      </c>
      <c r="C1155" s="115" t="s">
        <v>502</v>
      </c>
      <c r="D1155" s="115" t="s">
        <v>909</v>
      </c>
      <c r="E1155" s="115" t="s">
        <v>889</v>
      </c>
      <c r="F1155" s="132">
        <v>0.20601602564102556</v>
      </c>
    </row>
    <row r="1156" spans="1:6">
      <c r="A1156" t="s">
        <v>9</v>
      </c>
      <c r="B1156" s="115" t="s">
        <v>439</v>
      </c>
      <c r="C1156" s="115" t="s">
        <v>502</v>
      </c>
      <c r="D1156" s="115" t="s">
        <v>909</v>
      </c>
      <c r="E1156" s="115" t="s">
        <v>889</v>
      </c>
      <c r="F1156" s="132">
        <v>0.23285201939912553</v>
      </c>
    </row>
    <row r="1157" spans="1:6">
      <c r="A1157" t="s">
        <v>545</v>
      </c>
      <c r="B1157" s="115" t="s">
        <v>544</v>
      </c>
      <c r="C1157" s="115" t="s">
        <v>502</v>
      </c>
      <c r="D1157" s="115" t="s">
        <v>909</v>
      </c>
      <c r="E1157" s="115" t="s">
        <v>889</v>
      </c>
      <c r="F1157" s="132">
        <v>0.23033547279765818</v>
      </c>
    </row>
    <row r="1158" spans="1:6">
      <c r="A1158" t="s">
        <v>8</v>
      </c>
      <c r="B1158" s="115" t="s">
        <v>440</v>
      </c>
      <c r="C1158" s="115" t="s">
        <v>502</v>
      </c>
      <c r="D1158" s="115" t="s">
        <v>909</v>
      </c>
      <c r="E1158" s="115" t="s">
        <v>889</v>
      </c>
      <c r="F1158" s="132">
        <v>0.18537377219366169</v>
      </c>
    </row>
    <row r="1159" spans="1:6">
      <c r="A1159" t="s">
        <v>7</v>
      </c>
      <c r="B1159" s="115" t="s">
        <v>441</v>
      </c>
      <c r="C1159" s="115" t="s">
        <v>502</v>
      </c>
      <c r="D1159" s="115" t="s">
        <v>909</v>
      </c>
      <c r="E1159" s="115" t="s">
        <v>889</v>
      </c>
      <c r="F1159" s="132">
        <v>0.32194459725821672</v>
      </c>
    </row>
    <row r="1160" spans="1:6">
      <c r="A1160" t="s">
        <v>6</v>
      </c>
      <c r="B1160" s="115" t="s">
        <v>442</v>
      </c>
      <c r="C1160" s="115" t="s">
        <v>502</v>
      </c>
      <c r="D1160" s="115" t="s">
        <v>909</v>
      </c>
      <c r="E1160" s="115" t="s">
        <v>889</v>
      </c>
      <c r="F1160" s="132">
        <v>0.21345967741935484</v>
      </c>
    </row>
    <row r="1161" spans="1:6">
      <c r="A1161" t="s">
        <v>2</v>
      </c>
      <c r="B1161" s="115" t="s">
        <v>443</v>
      </c>
      <c r="C1161" s="115" t="s">
        <v>502</v>
      </c>
      <c r="D1161" s="115" t="s">
        <v>909</v>
      </c>
      <c r="E1161" s="115" t="s">
        <v>889</v>
      </c>
      <c r="F1161" s="132">
        <v>0.24478715968565751</v>
      </c>
    </row>
    <row r="1162" spans="1:6">
      <c r="A1162" t="s">
        <v>4</v>
      </c>
      <c r="B1162" s="115" t="s">
        <v>444</v>
      </c>
      <c r="C1162" s="115" t="s">
        <v>502</v>
      </c>
      <c r="D1162" s="115" t="s">
        <v>909</v>
      </c>
      <c r="E1162" s="115" t="s">
        <v>889</v>
      </c>
      <c r="F1162" s="132">
        <v>0.20934442060085839</v>
      </c>
    </row>
    <row r="1163" spans="1:6">
      <c r="A1163" t="s">
        <v>5</v>
      </c>
      <c r="B1163" s="115" t="s">
        <v>447</v>
      </c>
      <c r="C1163" s="115" t="s">
        <v>502</v>
      </c>
      <c r="D1163" s="115" t="s">
        <v>909</v>
      </c>
      <c r="E1163" s="115" t="s">
        <v>889</v>
      </c>
      <c r="F1163" s="132">
        <v>0.23202021665477887</v>
      </c>
    </row>
    <row r="1164" spans="1:6">
      <c r="A1164" t="s">
        <v>1</v>
      </c>
      <c r="B1164" s="115" t="s">
        <v>448</v>
      </c>
      <c r="C1164" s="115" t="s">
        <v>502</v>
      </c>
      <c r="D1164" s="115" t="s">
        <v>909</v>
      </c>
      <c r="E1164" s="115" t="s">
        <v>889</v>
      </c>
      <c r="F1164" s="132">
        <v>0.26183687923881788</v>
      </c>
    </row>
    <row r="1165" spans="1:6">
      <c r="A1165" t="s">
        <v>537</v>
      </c>
      <c r="B1165" s="115" t="s">
        <v>334</v>
      </c>
      <c r="C1165" s="115" t="s">
        <v>901</v>
      </c>
      <c r="D1165" s="115" t="s">
        <v>909</v>
      </c>
      <c r="E1165" s="115" t="s">
        <v>889</v>
      </c>
      <c r="F1165" s="132">
        <v>0.19493775933609958</v>
      </c>
    </row>
    <row r="1166" spans="1:6">
      <c r="A1166" t="s">
        <v>27</v>
      </c>
      <c r="B1166" s="115" t="s">
        <v>409</v>
      </c>
      <c r="C1166" s="115" t="s">
        <v>901</v>
      </c>
      <c r="D1166" s="115" t="s">
        <v>909</v>
      </c>
      <c r="E1166" s="115" t="s">
        <v>889</v>
      </c>
      <c r="F1166" s="132">
        <v>0.24923298481896872</v>
      </c>
    </row>
    <row r="1167" spans="1:6">
      <c r="A1167" t="s">
        <v>715</v>
      </c>
      <c r="B1167" s="115" t="s">
        <v>335</v>
      </c>
      <c r="C1167" s="115" t="s">
        <v>901</v>
      </c>
      <c r="D1167" s="115" t="s">
        <v>909</v>
      </c>
      <c r="E1167" s="115" t="s">
        <v>889</v>
      </c>
      <c r="F1167" s="132">
        <v>0.20696035242290747</v>
      </c>
    </row>
    <row r="1168" spans="1:6">
      <c r="A1168" t="s">
        <v>26</v>
      </c>
      <c r="B1168" s="115" t="s">
        <v>410</v>
      </c>
      <c r="C1168" s="115" t="s">
        <v>901</v>
      </c>
      <c r="D1168" s="115" t="s">
        <v>909</v>
      </c>
      <c r="E1168" s="115" t="s">
        <v>889</v>
      </c>
      <c r="F1168" s="132">
        <v>0.21594174107185266</v>
      </c>
    </row>
    <row r="1169" spans="1:6">
      <c r="A1169" t="s">
        <v>25</v>
      </c>
      <c r="B1169" s="115" t="s">
        <v>411</v>
      </c>
      <c r="C1169" s="115" t="s">
        <v>901</v>
      </c>
      <c r="D1169" s="115" t="s">
        <v>909</v>
      </c>
      <c r="E1169" s="115" t="s">
        <v>889</v>
      </c>
      <c r="F1169" s="132">
        <v>0.18711999486629466</v>
      </c>
    </row>
    <row r="1170" spans="1:6">
      <c r="A1170" t="s">
        <v>547</v>
      </c>
      <c r="B1170" s="115" t="s">
        <v>546</v>
      </c>
      <c r="C1170" s="115" t="s">
        <v>901</v>
      </c>
      <c r="D1170" s="115" t="s">
        <v>909</v>
      </c>
      <c r="E1170" s="115" t="s">
        <v>889</v>
      </c>
      <c r="F1170" s="132">
        <v>0.24043521897842976</v>
      </c>
    </row>
    <row r="1171" spans="1:6">
      <c r="A1171" t="s">
        <v>540</v>
      </c>
      <c r="B1171" s="115" t="s">
        <v>714</v>
      </c>
      <c r="C1171" s="115" t="s">
        <v>901</v>
      </c>
      <c r="D1171" s="115" t="s">
        <v>909</v>
      </c>
      <c r="E1171" s="115" t="s">
        <v>889</v>
      </c>
      <c r="F1171" s="132">
        <v>0.16295857988165682</v>
      </c>
    </row>
    <row r="1172" spans="1:6">
      <c r="A1172" t="s">
        <v>23</v>
      </c>
      <c r="B1172" s="115" t="s">
        <v>412</v>
      </c>
      <c r="C1172" s="115" t="s">
        <v>901</v>
      </c>
      <c r="D1172" s="115" t="s">
        <v>909</v>
      </c>
      <c r="E1172" s="115" t="s">
        <v>889</v>
      </c>
      <c r="F1172" s="132">
        <v>0.15094339622641509</v>
      </c>
    </row>
    <row r="1173" spans="1:6">
      <c r="A1173" t="s">
        <v>22</v>
      </c>
      <c r="B1173" s="115" t="s">
        <v>413</v>
      </c>
      <c r="C1173" s="115" t="s">
        <v>901</v>
      </c>
      <c r="D1173" s="115" t="s">
        <v>909</v>
      </c>
      <c r="E1173" s="115" t="s">
        <v>889</v>
      </c>
      <c r="F1173" s="132">
        <v>0.19529823785001607</v>
      </c>
    </row>
    <row r="1174" spans="1:6">
      <c r="A1174" t="s">
        <v>17</v>
      </c>
      <c r="B1174" s="115" t="s">
        <v>414</v>
      </c>
      <c r="C1174" s="115" t="s">
        <v>901</v>
      </c>
      <c r="D1174" s="115" t="s">
        <v>909</v>
      </c>
      <c r="E1174" s="115" t="s">
        <v>889</v>
      </c>
      <c r="F1174" s="132">
        <v>0.19337741857613852</v>
      </c>
    </row>
    <row r="1175" spans="1:6">
      <c r="A1175" t="s">
        <v>21</v>
      </c>
      <c r="B1175" s="115" t="s">
        <v>415</v>
      </c>
      <c r="C1175" s="115" t="s">
        <v>901</v>
      </c>
      <c r="D1175" s="115" t="s">
        <v>909</v>
      </c>
      <c r="E1175" s="115" t="s">
        <v>889</v>
      </c>
      <c r="F1175" s="132">
        <v>0.29106428571428572</v>
      </c>
    </row>
    <row r="1176" spans="1:6">
      <c r="A1176" t="s">
        <v>20</v>
      </c>
      <c r="B1176" s="115" t="s">
        <v>416</v>
      </c>
      <c r="C1176" s="115" t="s">
        <v>901</v>
      </c>
      <c r="D1176" s="115" t="s">
        <v>909</v>
      </c>
      <c r="E1176" s="115" t="s">
        <v>889</v>
      </c>
      <c r="F1176" s="132">
        <v>0.1895299785867238</v>
      </c>
    </row>
    <row r="1177" spans="1:6">
      <c r="A1177" t="s">
        <v>16</v>
      </c>
      <c r="B1177" s="115" t="s">
        <v>417</v>
      </c>
      <c r="C1177" s="115" t="s">
        <v>901</v>
      </c>
      <c r="D1177" s="115" t="s">
        <v>909</v>
      </c>
      <c r="E1177" s="115" t="s">
        <v>889</v>
      </c>
      <c r="F1177" s="132">
        <v>0.27919360803706744</v>
      </c>
    </row>
    <row r="1178" spans="1:6">
      <c r="A1178" t="s">
        <v>3</v>
      </c>
      <c r="B1178" s="115" t="s">
        <v>418</v>
      </c>
      <c r="C1178" s="115" t="s">
        <v>901</v>
      </c>
      <c r="D1178" s="115" t="s">
        <v>909</v>
      </c>
      <c r="E1178" s="115" t="s">
        <v>889</v>
      </c>
      <c r="F1178" s="132">
        <v>0.2171124923289158</v>
      </c>
    </row>
    <row r="1179" spans="1:6">
      <c r="A1179" t="s">
        <v>19</v>
      </c>
      <c r="B1179" s="115" t="s">
        <v>419</v>
      </c>
      <c r="C1179" s="115" t="s">
        <v>901</v>
      </c>
      <c r="D1179" s="115" t="s">
        <v>909</v>
      </c>
      <c r="E1179" s="115" t="s">
        <v>889</v>
      </c>
      <c r="F1179" s="132">
        <v>0.2127213843417696</v>
      </c>
    </row>
    <row r="1180" spans="1:6">
      <c r="A1180" t="s">
        <v>18</v>
      </c>
      <c r="B1180" s="115" t="s">
        <v>420</v>
      </c>
      <c r="C1180" s="115" t="s">
        <v>901</v>
      </c>
      <c r="D1180" s="115" t="s">
        <v>909</v>
      </c>
      <c r="E1180" s="115" t="s">
        <v>889</v>
      </c>
      <c r="F1180" s="132">
        <v>0.21539471606729008</v>
      </c>
    </row>
    <row r="1181" spans="1:6">
      <c r="A1181" t="s">
        <v>24</v>
      </c>
      <c r="B1181" s="115" t="s">
        <v>431</v>
      </c>
      <c r="C1181" s="115" t="s">
        <v>901</v>
      </c>
      <c r="D1181" s="115" t="s">
        <v>909</v>
      </c>
      <c r="E1181" s="115" t="s">
        <v>889</v>
      </c>
      <c r="F1181" s="132">
        <v>0.25036973684210528</v>
      </c>
    </row>
    <row r="1182" spans="1:6">
      <c r="A1182" t="s">
        <v>15</v>
      </c>
      <c r="B1182" s="115" t="s">
        <v>432</v>
      </c>
      <c r="C1182" s="115" t="s">
        <v>901</v>
      </c>
      <c r="D1182" s="115" t="s">
        <v>909</v>
      </c>
      <c r="E1182" s="115" t="s">
        <v>889</v>
      </c>
      <c r="F1182" s="132">
        <v>0.20440440855563932</v>
      </c>
    </row>
    <row r="1183" spans="1:6">
      <c r="A1183" t="s">
        <v>14</v>
      </c>
      <c r="B1183" s="115" t="s">
        <v>433</v>
      </c>
      <c r="C1183" s="115" t="s">
        <v>901</v>
      </c>
      <c r="D1183" s="115" t="s">
        <v>909</v>
      </c>
      <c r="E1183" s="115" t="s">
        <v>889</v>
      </c>
      <c r="F1183" s="132">
        <v>0.35723375000000002</v>
      </c>
    </row>
    <row r="1184" spans="1:6">
      <c r="A1184" t="s">
        <v>914</v>
      </c>
      <c r="B1184" s="115" t="s">
        <v>895</v>
      </c>
      <c r="C1184" s="115" t="s">
        <v>901</v>
      </c>
      <c r="D1184" s="115" t="s">
        <v>909</v>
      </c>
      <c r="E1184" s="115" t="s">
        <v>889</v>
      </c>
      <c r="F1184" s="132">
        <v>0</v>
      </c>
    </row>
    <row r="1185" spans="1:6">
      <c r="A1185" t="s">
        <v>13</v>
      </c>
      <c r="B1185" s="115" t="s">
        <v>435</v>
      </c>
      <c r="C1185" s="115" t="s">
        <v>901</v>
      </c>
      <c r="D1185" s="115" t="s">
        <v>909</v>
      </c>
      <c r="E1185" s="115" t="s">
        <v>889</v>
      </c>
      <c r="F1185" s="132">
        <v>0.2097602954059028</v>
      </c>
    </row>
    <row r="1186" spans="1:6">
      <c r="A1186" t="s">
        <v>538</v>
      </c>
      <c r="B1186" s="115" t="s">
        <v>716</v>
      </c>
      <c r="C1186" s="115" t="s">
        <v>901</v>
      </c>
      <c r="D1186" s="115" t="s">
        <v>909</v>
      </c>
      <c r="E1186" s="115" t="s">
        <v>889</v>
      </c>
      <c r="F1186" s="132">
        <v>0.16925373134328361</v>
      </c>
    </row>
    <row r="1187" spans="1:6">
      <c r="A1187" t="s">
        <v>11</v>
      </c>
      <c r="B1187" s="115" t="s">
        <v>436</v>
      </c>
      <c r="C1187" s="115" t="s">
        <v>901</v>
      </c>
      <c r="D1187" s="115" t="s">
        <v>909</v>
      </c>
      <c r="E1187" s="115" t="s">
        <v>889</v>
      </c>
      <c r="F1187" s="132">
        <v>0.20120260198744763</v>
      </c>
    </row>
    <row r="1188" spans="1:6">
      <c r="A1188" t="s">
        <v>534</v>
      </c>
      <c r="B1188" s="115" t="s">
        <v>533</v>
      </c>
      <c r="C1188" s="115" t="s">
        <v>901</v>
      </c>
      <c r="D1188" s="115" t="s">
        <v>909</v>
      </c>
      <c r="E1188" s="115" t="s">
        <v>889</v>
      </c>
      <c r="F1188" s="132">
        <v>0.16139240506329117</v>
      </c>
    </row>
    <row r="1189" spans="1:6">
      <c r="A1189" t="s">
        <v>12</v>
      </c>
      <c r="B1189" s="115" t="s">
        <v>437</v>
      </c>
      <c r="C1189" s="115" t="s">
        <v>901</v>
      </c>
      <c r="D1189" s="115" t="s">
        <v>909</v>
      </c>
      <c r="E1189" s="115" t="s">
        <v>889</v>
      </c>
      <c r="F1189" s="132">
        <v>0.19753052756372261</v>
      </c>
    </row>
    <row r="1190" spans="1:6">
      <c r="A1190" t="s">
        <v>543</v>
      </c>
      <c r="B1190" s="115" t="s">
        <v>542</v>
      </c>
      <c r="C1190" s="115" t="s">
        <v>901</v>
      </c>
      <c r="D1190" s="115" t="s">
        <v>909</v>
      </c>
      <c r="E1190" s="115" t="s">
        <v>889</v>
      </c>
      <c r="F1190" s="132">
        <v>0.20925000000000005</v>
      </c>
    </row>
    <row r="1191" spans="1:6">
      <c r="A1191" t="s">
        <v>713</v>
      </c>
      <c r="B1191" s="115" t="s">
        <v>65</v>
      </c>
      <c r="C1191" s="115" t="s">
        <v>901</v>
      </c>
      <c r="D1191" s="115" t="s">
        <v>909</v>
      </c>
      <c r="E1191" s="115" t="s">
        <v>889</v>
      </c>
      <c r="F1191" s="132">
        <v>0.2121769911504425</v>
      </c>
    </row>
    <row r="1192" spans="1:6">
      <c r="A1192" t="s">
        <v>10</v>
      </c>
      <c r="B1192" s="115" t="s">
        <v>438</v>
      </c>
      <c r="C1192" s="115" t="s">
        <v>901</v>
      </c>
      <c r="D1192" s="115" t="s">
        <v>909</v>
      </c>
      <c r="E1192" s="115" t="s">
        <v>889</v>
      </c>
      <c r="F1192" s="132">
        <v>0.16922744963369954</v>
      </c>
    </row>
    <row r="1193" spans="1:6">
      <c r="A1193" t="s">
        <v>9</v>
      </c>
      <c r="B1193" s="115" t="s">
        <v>439</v>
      </c>
      <c r="C1193" s="115" t="s">
        <v>901</v>
      </c>
      <c r="D1193" s="115" t="s">
        <v>909</v>
      </c>
      <c r="E1193" s="115" t="s">
        <v>889</v>
      </c>
      <c r="F1193" s="132">
        <v>0.24032320718732478</v>
      </c>
    </row>
    <row r="1194" spans="1:6">
      <c r="A1194" t="s">
        <v>545</v>
      </c>
      <c r="B1194" s="115" t="s">
        <v>544</v>
      </c>
      <c r="C1194" s="115" t="s">
        <v>901</v>
      </c>
      <c r="D1194" s="115" t="s">
        <v>909</v>
      </c>
      <c r="E1194" s="115" t="s">
        <v>889</v>
      </c>
      <c r="F1194" s="132">
        <v>0.23893007999177573</v>
      </c>
    </row>
    <row r="1195" spans="1:6">
      <c r="A1195" t="s">
        <v>8</v>
      </c>
      <c r="B1195" s="115" t="s">
        <v>440</v>
      </c>
      <c r="C1195" s="115" t="s">
        <v>901</v>
      </c>
      <c r="D1195" s="115" t="s">
        <v>909</v>
      </c>
      <c r="E1195" s="115" t="s">
        <v>889</v>
      </c>
      <c r="F1195" s="132">
        <v>0.1986851866862917</v>
      </c>
    </row>
    <row r="1196" spans="1:6">
      <c r="A1196" t="s">
        <v>7</v>
      </c>
      <c r="B1196" s="115" t="s">
        <v>441</v>
      </c>
      <c r="C1196" s="115" t="s">
        <v>901</v>
      </c>
      <c r="D1196" s="115" t="s">
        <v>909</v>
      </c>
      <c r="E1196" s="115" t="s">
        <v>889</v>
      </c>
      <c r="F1196" s="132">
        <v>0.25929591887283399</v>
      </c>
    </row>
    <row r="1197" spans="1:6">
      <c r="A1197" t="s">
        <v>6</v>
      </c>
      <c r="B1197" s="115" t="s">
        <v>442</v>
      </c>
      <c r="C1197" s="115" t="s">
        <v>901</v>
      </c>
      <c r="D1197" s="115" t="s">
        <v>909</v>
      </c>
      <c r="E1197" s="115" t="s">
        <v>889</v>
      </c>
      <c r="F1197" s="132">
        <v>0.17891129032258063</v>
      </c>
    </row>
    <row r="1198" spans="1:6">
      <c r="A1198" t="s">
        <v>2</v>
      </c>
      <c r="B1198" s="115" t="s">
        <v>443</v>
      </c>
      <c r="C1198" s="115" t="s">
        <v>901</v>
      </c>
      <c r="D1198" s="115" t="s">
        <v>909</v>
      </c>
      <c r="E1198" s="115" t="s">
        <v>889</v>
      </c>
      <c r="F1198" s="132">
        <v>0.24047752659260019</v>
      </c>
    </row>
    <row r="1199" spans="1:6">
      <c r="A1199" t="s">
        <v>4</v>
      </c>
      <c r="B1199" s="115" t="s">
        <v>444</v>
      </c>
      <c r="C1199" s="115" t="s">
        <v>901</v>
      </c>
      <c r="D1199" s="115" t="s">
        <v>909</v>
      </c>
      <c r="E1199" s="115" t="s">
        <v>889</v>
      </c>
      <c r="F1199" s="132">
        <v>0.20934442060085839</v>
      </c>
    </row>
    <row r="1200" spans="1:6">
      <c r="A1200" t="s">
        <v>5</v>
      </c>
      <c r="B1200" s="115" t="s">
        <v>447</v>
      </c>
      <c r="C1200" s="115" t="s">
        <v>901</v>
      </c>
      <c r="D1200" s="115" t="s">
        <v>909</v>
      </c>
      <c r="E1200" s="115" t="s">
        <v>889</v>
      </c>
      <c r="F1200" s="132">
        <v>0.20155291547788876</v>
      </c>
    </row>
    <row r="1201" spans="1:6">
      <c r="A1201" t="s">
        <v>1</v>
      </c>
      <c r="B1201" s="115" t="s">
        <v>448</v>
      </c>
      <c r="C1201" s="115" t="s">
        <v>901</v>
      </c>
      <c r="D1201" s="115" t="s">
        <v>909</v>
      </c>
      <c r="E1201" s="115" t="s">
        <v>889</v>
      </c>
      <c r="F1201" s="132">
        <v>0.25131664748410842</v>
      </c>
    </row>
    <row r="1202" spans="1:6">
      <c r="A1202" t="s">
        <v>537</v>
      </c>
      <c r="B1202" s="115" t="s">
        <v>334</v>
      </c>
      <c r="C1202" s="115" t="s">
        <v>902</v>
      </c>
      <c r="D1202" s="115" t="s">
        <v>909</v>
      </c>
      <c r="E1202" s="115" t="s">
        <v>889</v>
      </c>
      <c r="F1202" s="132">
        <v>0.21510373443983402</v>
      </c>
    </row>
    <row r="1203" spans="1:6">
      <c r="A1203" t="s">
        <v>27</v>
      </c>
      <c r="B1203" s="115" t="s">
        <v>409</v>
      </c>
      <c r="C1203" s="115" t="s">
        <v>902</v>
      </c>
      <c r="D1203" s="115" t="s">
        <v>909</v>
      </c>
      <c r="E1203" s="115" t="s">
        <v>889</v>
      </c>
      <c r="F1203" s="132">
        <v>0.21076615757959688</v>
      </c>
    </row>
    <row r="1204" spans="1:6">
      <c r="A1204" t="s">
        <v>715</v>
      </c>
      <c r="B1204" s="115" t="s">
        <v>335</v>
      </c>
      <c r="C1204" s="115" t="s">
        <v>902</v>
      </c>
      <c r="D1204" s="115" t="s">
        <v>909</v>
      </c>
      <c r="E1204" s="115" t="s">
        <v>889</v>
      </c>
      <c r="F1204" s="132">
        <v>0.1570044052863436</v>
      </c>
    </row>
    <row r="1205" spans="1:6">
      <c r="A1205" t="s">
        <v>26</v>
      </c>
      <c r="B1205" s="115" t="s">
        <v>410</v>
      </c>
      <c r="C1205" s="115" t="s">
        <v>902</v>
      </c>
      <c r="D1205" s="115" t="s">
        <v>909</v>
      </c>
      <c r="E1205" s="115" t="s">
        <v>889</v>
      </c>
      <c r="F1205" s="132">
        <v>0.19134078322772904</v>
      </c>
    </row>
    <row r="1206" spans="1:6">
      <c r="A1206" t="s">
        <v>25</v>
      </c>
      <c r="B1206" s="115" t="s">
        <v>411</v>
      </c>
      <c r="C1206" s="115" t="s">
        <v>902</v>
      </c>
      <c r="D1206" s="115" t="s">
        <v>909</v>
      </c>
      <c r="E1206" s="115" t="s">
        <v>889</v>
      </c>
      <c r="F1206" s="132">
        <v>0.17056070328583969</v>
      </c>
    </row>
    <row r="1207" spans="1:6">
      <c r="A1207" t="s">
        <v>547</v>
      </c>
      <c r="B1207" s="115" t="s">
        <v>546</v>
      </c>
      <c r="C1207" s="115" t="s">
        <v>902</v>
      </c>
      <c r="D1207" s="115" t="s">
        <v>909</v>
      </c>
      <c r="E1207" s="115" t="s">
        <v>889</v>
      </c>
      <c r="F1207" s="132">
        <v>0.228680608272299</v>
      </c>
    </row>
    <row r="1208" spans="1:6">
      <c r="A1208" t="s">
        <v>540</v>
      </c>
      <c r="B1208" s="115" t="s">
        <v>714</v>
      </c>
      <c r="C1208" s="115" t="s">
        <v>902</v>
      </c>
      <c r="D1208" s="115" t="s">
        <v>909</v>
      </c>
      <c r="E1208" s="115" t="s">
        <v>889</v>
      </c>
      <c r="F1208" s="132">
        <v>0.16295857988165682</v>
      </c>
    </row>
    <row r="1209" spans="1:6">
      <c r="A1209" t="s">
        <v>23</v>
      </c>
      <c r="B1209" s="115" t="s">
        <v>412</v>
      </c>
      <c r="C1209" s="115" t="s">
        <v>902</v>
      </c>
      <c r="D1209" s="115" t="s">
        <v>909</v>
      </c>
      <c r="E1209" s="115" t="s">
        <v>889</v>
      </c>
      <c r="F1209" s="132">
        <v>0.17924528301886791</v>
      </c>
    </row>
    <row r="1210" spans="1:6">
      <c r="A1210" t="s">
        <v>22</v>
      </c>
      <c r="B1210" s="115" t="s">
        <v>413</v>
      </c>
      <c r="C1210" s="115" t="s">
        <v>902</v>
      </c>
      <c r="D1210" s="115" t="s">
        <v>909</v>
      </c>
      <c r="E1210" s="115" t="s">
        <v>889</v>
      </c>
      <c r="F1210" s="132">
        <v>0.17441072578049563</v>
      </c>
    </row>
    <row r="1211" spans="1:6">
      <c r="A1211" t="s">
        <v>17</v>
      </c>
      <c r="B1211" s="115" t="s">
        <v>414</v>
      </c>
      <c r="C1211" s="115" t="s">
        <v>902</v>
      </c>
      <c r="D1211" s="115" t="s">
        <v>909</v>
      </c>
      <c r="E1211" s="115" t="s">
        <v>889</v>
      </c>
      <c r="F1211" s="132">
        <v>0.18576026485825631</v>
      </c>
    </row>
    <row r="1212" spans="1:6">
      <c r="A1212" t="s">
        <v>21</v>
      </c>
      <c r="B1212" s="115" t="s">
        <v>415</v>
      </c>
      <c r="C1212" s="115" t="s">
        <v>902</v>
      </c>
      <c r="D1212" s="115" t="s">
        <v>909</v>
      </c>
      <c r="E1212" s="115" t="s">
        <v>889</v>
      </c>
      <c r="F1212" s="132">
        <v>0.28678392857142859</v>
      </c>
    </row>
    <row r="1213" spans="1:6">
      <c r="A1213" t="s">
        <v>20</v>
      </c>
      <c r="B1213" s="115" t="s">
        <v>416</v>
      </c>
      <c r="C1213" s="115" t="s">
        <v>902</v>
      </c>
      <c r="D1213" s="115" t="s">
        <v>909</v>
      </c>
      <c r="E1213" s="115" t="s">
        <v>889</v>
      </c>
      <c r="F1213" s="132">
        <v>0.19681959314775166</v>
      </c>
    </row>
    <row r="1214" spans="1:6">
      <c r="A1214" t="s">
        <v>16</v>
      </c>
      <c r="B1214" s="115" t="s">
        <v>417</v>
      </c>
      <c r="C1214" s="115" t="s">
        <v>902</v>
      </c>
      <c r="D1214" s="115" t="s">
        <v>909</v>
      </c>
      <c r="E1214" s="115" t="s">
        <v>889</v>
      </c>
      <c r="F1214" s="132">
        <v>0.28677088758712443</v>
      </c>
    </row>
    <row r="1215" spans="1:6">
      <c r="A1215" t="s">
        <v>3</v>
      </c>
      <c r="B1215" s="115" t="s">
        <v>418</v>
      </c>
      <c r="C1215" s="115" t="s">
        <v>902</v>
      </c>
      <c r="D1215" s="115" t="s">
        <v>909</v>
      </c>
      <c r="E1215" s="115" t="s">
        <v>889</v>
      </c>
      <c r="F1215" s="132">
        <v>0.16803546703589306</v>
      </c>
    </row>
    <row r="1216" spans="1:6">
      <c r="A1216" t="s">
        <v>19</v>
      </c>
      <c r="B1216" s="115" t="s">
        <v>419</v>
      </c>
      <c r="C1216" s="115" t="s">
        <v>902</v>
      </c>
      <c r="D1216" s="115" t="s">
        <v>909</v>
      </c>
      <c r="E1216" s="115" t="s">
        <v>889</v>
      </c>
      <c r="F1216" s="132">
        <v>0.22557032702013152</v>
      </c>
    </row>
    <row r="1217" spans="1:6">
      <c r="A1217" t="s">
        <v>18</v>
      </c>
      <c r="B1217" s="115" t="s">
        <v>420</v>
      </c>
      <c r="C1217" s="115" t="s">
        <v>902</v>
      </c>
      <c r="D1217" s="115" t="s">
        <v>909</v>
      </c>
      <c r="E1217" s="115" t="s">
        <v>889</v>
      </c>
      <c r="F1217" s="132">
        <v>0.18019950102328627</v>
      </c>
    </row>
    <row r="1218" spans="1:6">
      <c r="A1218" t="s">
        <v>24</v>
      </c>
      <c r="B1218" s="115" t="s">
        <v>431</v>
      </c>
      <c r="C1218" s="115" t="s">
        <v>902</v>
      </c>
      <c r="D1218" s="115" t="s">
        <v>909</v>
      </c>
      <c r="E1218" s="115" t="s">
        <v>889</v>
      </c>
      <c r="F1218" s="132">
        <v>0.1637032894736842</v>
      </c>
    </row>
    <row r="1219" spans="1:6">
      <c r="A1219" t="s">
        <v>15</v>
      </c>
      <c r="B1219" s="115" t="s">
        <v>432</v>
      </c>
      <c r="C1219" s="115" t="s">
        <v>902</v>
      </c>
      <c r="D1219" s="115" t="s">
        <v>909</v>
      </c>
      <c r="E1219" s="115" t="s">
        <v>889</v>
      </c>
      <c r="F1219" s="132">
        <v>0.16711441510244449</v>
      </c>
    </row>
    <row r="1220" spans="1:6">
      <c r="A1220" t="s">
        <v>14</v>
      </c>
      <c r="B1220" s="115" t="s">
        <v>433</v>
      </c>
      <c r="C1220" s="115" t="s">
        <v>902</v>
      </c>
      <c r="D1220" s="115" t="s">
        <v>909</v>
      </c>
      <c r="E1220" s="115" t="s">
        <v>889</v>
      </c>
      <c r="F1220" s="132">
        <v>0.35347339473684214</v>
      </c>
    </row>
    <row r="1221" spans="1:6">
      <c r="A1221" t="s">
        <v>914</v>
      </c>
      <c r="B1221" s="115" t="s">
        <v>895</v>
      </c>
      <c r="C1221" s="115" t="s">
        <v>902</v>
      </c>
      <c r="D1221" s="115" t="s">
        <v>909</v>
      </c>
      <c r="E1221" s="115" t="s">
        <v>889</v>
      </c>
      <c r="F1221" s="132">
        <v>0</v>
      </c>
    </row>
    <row r="1222" spans="1:6">
      <c r="A1222" t="s">
        <v>13</v>
      </c>
      <c r="B1222" s="115" t="s">
        <v>435</v>
      </c>
      <c r="C1222" s="115" t="s">
        <v>902</v>
      </c>
      <c r="D1222" s="115" t="s">
        <v>909</v>
      </c>
      <c r="E1222" s="115" t="s">
        <v>889</v>
      </c>
      <c r="F1222" s="132">
        <v>0.17745720991394881</v>
      </c>
    </row>
    <row r="1223" spans="1:6">
      <c r="A1223" t="s">
        <v>538</v>
      </c>
      <c r="B1223" s="115" t="s">
        <v>716</v>
      </c>
      <c r="C1223" s="115" t="s">
        <v>902</v>
      </c>
      <c r="D1223" s="115" t="s">
        <v>909</v>
      </c>
      <c r="E1223" s="115" t="s">
        <v>889</v>
      </c>
      <c r="F1223" s="132">
        <v>0.16925373134328361</v>
      </c>
    </row>
    <row r="1224" spans="1:6">
      <c r="A1224" t="s">
        <v>11</v>
      </c>
      <c r="B1224" s="115" t="s">
        <v>436</v>
      </c>
      <c r="C1224" s="115" t="s">
        <v>902</v>
      </c>
      <c r="D1224" s="115" t="s">
        <v>909</v>
      </c>
      <c r="E1224" s="115" t="s">
        <v>889</v>
      </c>
      <c r="F1224" s="132">
        <v>0.20120260198744763</v>
      </c>
    </row>
    <row r="1225" spans="1:6">
      <c r="A1225" t="s">
        <v>534</v>
      </c>
      <c r="B1225" s="115" t="s">
        <v>533</v>
      </c>
      <c r="C1225" s="115" t="s">
        <v>902</v>
      </c>
      <c r="D1225" s="115" t="s">
        <v>909</v>
      </c>
      <c r="E1225" s="115" t="s">
        <v>889</v>
      </c>
      <c r="F1225" s="132">
        <v>0.16139240506329117</v>
      </c>
    </row>
    <row r="1226" spans="1:6">
      <c r="A1226" t="s">
        <v>12</v>
      </c>
      <c r="B1226" s="115" t="s">
        <v>437</v>
      </c>
      <c r="C1226" s="115" t="s">
        <v>902</v>
      </c>
      <c r="D1226" s="115" t="s">
        <v>909</v>
      </c>
      <c r="E1226" s="115" t="s">
        <v>889</v>
      </c>
      <c r="F1226" s="132">
        <v>0.21216241849436868</v>
      </c>
    </row>
    <row r="1227" spans="1:6">
      <c r="A1227" t="s">
        <v>543</v>
      </c>
      <c r="B1227" s="115" t="s">
        <v>542</v>
      </c>
      <c r="C1227" s="115" t="s">
        <v>902</v>
      </c>
      <c r="D1227" s="115" t="s">
        <v>909</v>
      </c>
      <c r="E1227" s="115" t="s">
        <v>889</v>
      </c>
      <c r="F1227" s="132">
        <v>0.16200000000000001</v>
      </c>
    </row>
    <row r="1228" spans="1:6">
      <c r="A1228" t="s">
        <v>713</v>
      </c>
      <c r="B1228" s="115" t="s">
        <v>65</v>
      </c>
      <c r="C1228" s="115" t="s">
        <v>902</v>
      </c>
      <c r="D1228" s="115" t="s">
        <v>909</v>
      </c>
      <c r="E1228" s="115" t="s">
        <v>889</v>
      </c>
      <c r="F1228" s="132">
        <v>0.20070796460176993</v>
      </c>
    </row>
    <row r="1229" spans="1:6">
      <c r="A1229" t="s">
        <v>10</v>
      </c>
      <c r="B1229" s="115" t="s">
        <v>438</v>
      </c>
      <c r="C1229" s="115" t="s">
        <v>902</v>
      </c>
      <c r="D1229" s="115" t="s">
        <v>909</v>
      </c>
      <c r="E1229" s="115" t="s">
        <v>889</v>
      </c>
      <c r="F1229" s="132">
        <v>0.15451201923076915</v>
      </c>
    </row>
    <row r="1230" spans="1:6">
      <c r="A1230" t="s">
        <v>9</v>
      </c>
      <c r="B1230" s="115" t="s">
        <v>439</v>
      </c>
      <c r="C1230" s="115" t="s">
        <v>902</v>
      </c>
      <c r="D1230" s="115" t="s">
        <v>909</v>
      </c>
      <c r="E1230" s="115" t="s">
        <v>889</v>
      </c>
      <c r="F1230" s="132">
        <v>0.22164523771682665</v>
      </c>
    </row>
    <row r="1231" spans="1:6">
      <c r="A1231" t="s">
        <v>545</v>
      </c>
      <c r="B1231" s="115" t="s">
        <v>544</v>
      </c>
      <c r="C1231" s="115" t="s">
        <v>902</v>
      </c>
      <c r="D1231" s="115" t="s">
        <v>909</v>
      </c>
      <c r="E1231" s="115" t="s">
        <v>889</v>
      </c>
      <c r="F1231" s="132">
        <v>0.23033547279765818</v>
      </c>
    </row>
    <row r="1232" spans="1:6">
      <c r="A1232" t="s">
        <v>8</v>
      </c>
      <c r="B1232" s="115" t="s">
        <v>440</v>
      </c>
      <c r="C1232" s="115" t="s">
        <v>902</v>
      </c>
      <c r="D1232" s="115" t="s">
        <v>909</v>
      </c>
      <c r="E1232" s="115" t="s">
        <v>889</v>
      </c>
      <c r="F1232" s="132">
        <v>0.18685281824839839</v>
      </c>
    </row>
    <row r="1233" spans="1:6">
      <c r="A1233" t="s">
        <v>7</v>
      </c>
      <c r="B1233" s="115" t="s">
        <v>441</v>
      </c>
      <c r="C1233" s="115" t="s">
        <v>902</v>
      </c>
      <c r="D1233" s="115" t="s">
        <v>909</v>
      </c>
      <c r="E1233" s="115" t="s">
        <v>889</v>
      </c>
      <c r="F1233" s="132">
        <v>0.1583619370297174</v>
      </c>
    </row>
    <row r="1234" spans="1:6">
      <c r="A1234" t="s">
        <v>6</v>
      </c>
      <c r="B1234" s="115" t="s">
        <v>442</v>
      </c>
      <c r="C1234" s="115" t="s">
        <v>902</v>
      </c>
      <c r="D1234" s="115" t="s">
        <v>909</v>
      </c>
      <c r="E1234" s="115" t="s">
        <v>889</v>
      </c>
      <c r="F1234" s="132">
        <v>0.17150806451612902</v>
      </c>
    </row>
    <row r="1235" spans="1:6">
      <c r="A1235" t="s">
        <v>2</v>
      </c>
      <c r="B1235" s="115" t="s">
        <v>443</v>
      </c>
      <c r="C1235" s="115" t="s">
        <v>902</v>
      </c>
      <c r="D1235" s="115" t="s">
        <v>909</v>
      </c>
      <c r="E1235" s="115" t="s">
        <v>889</v>
      </c>
      <c r="F1235" s="132">
        <v>0.24047752659260019</v>
      </c>
    </row>
    <row r="1236" spans="1:6">
      <c r="A1236" t="s">
        <v>4</v>
      </c>
      <c r="B1236" s="115" t="s">
        <v>444</v>
      </c>
      <c r="C1236" s="115" t="s">
        <v>902</v>
      </c>
      <c r="D1236" s="115" t="s">
        <v>909</v>
      </c>
      <c r="E1236" s="115" t="s">
        <v>889</v>
      </c>
      <c r="F1236" s="132">
        <v>0.15473283261802578</v>
      </c>
    </row>
    <row r="1237" spans="1:6">
      <c r="A1237" t="s">
        <v>5</v>
      </c>
      <c r="B1237" s="115" t="s">
        <v>447</v>
      </c>
      <c r="C1237" s="115" t="s">
        <v>902</v>
      </c>
      <c r="D1237" s="115" t="s">
        <v>909</v>
      </c>
      <c r="E1237" s="115" t="s">
        <v>889</v>
      </c>
      <c r="F1237" s="132">
        <v>0.18280380706134097</v>
      </c>
    </row>
    <row r="1238" spans="1:6">
      <c r="A1238" t="s">
        <v>1</v>
      </c>
      <c r="B1238" s="115" t="s">
        <v>448</v>
      </c>
      <c r="C1238" s="115" t="s">
        <v>902</v>
      </c>
      <c r="D1238" s="115" t="s">
        <v>909</v>
      </c>
      <c r="E1238" s="115" t="s">
        <v>889</v>
      </c>
      <c r="F1238" s="132">
        <v>0.24683580803228086</v>
      </c>
    </row>
    <row r="1239" spans="1:6">
      <c r="A1239" t="s">
        <v>537</v>
      </c>
      <c r="B1239" s="115" t="s">
        <v>334</v>
      </c>
      <c r="C1239" s="115" t="s">
        <v>903</v>
      </c>
      <c r="D1239" s="115" t="s">
        <v>909</v>
      </c>
      <c r="E1239" s="115" t="s">
        <v>889</v>
      </c>
      <c r="F1239" s="132">
        <v>0.30921161825726146</v>
      </c>
    </row>
    <row r="1240" spans="1:6">
      <c r="A1240" t="s">
        <v>27</v>
      </c>
      <c r="B1240" s="115" t="s">
        <v>409</v>
      </c>
      <c r="C1240" s="115" t="s">
        <v>903</v>
      </c>
      <c r="D1240" s="115" t="s">
        <v>909</v>
      </c>
      <c r="E1240" s="115" t="s">
        <v>889</v>
      </c>
      <c r="F1240" s="132">
        <v>0.34780422961814622</v>
      </c>
    </row>
    <row r="1241" spans="1:6">
      <c r="A1241" t="s">
        <v>715</v>
      </c>
      <c r="B1241" s="115" t="s">
        <v>335</v>
      </c>
      <c r="C1241" s="115" t="s">
        <v>903</v>
      </c>
      <c r="D1241" s="115" t="s">
        <v>909</v>
      </c>
      <c r="E1241" s="115" t="s">
        <v>889</v>
      </c>
      <c r="F1241" s="132">
        <v>0.33541850220264319</v>
      </c>
    </row>
    <row r="1242" spans="1:6">
      <c r="A1242" t="s">
        <v>26</v>
      </c>
      <c r="B1242" s="115" t="s">
        <v>410</v>
      </c>
      <c r="C1242" s="115" t="s">
        <v>903</v>
      </c>
      <c r="D1242" s="115" t="s">
        <v>909</v>
      </c>
      <c r="E1242" s="115" t="s">
        <v>889</v>
      </c>
      <c r="F1242" s="132">
        <v>0.40090449819162327</v>
      </c>
    </row>
    <row r="1243" spans="1:6">
      <c r="A1243" t="s">
        <v>25</v>
      </c>
      <c r="B1243" s="115" t="s">
        <v>411</v>
      </c>
      <c r="C1243" s="115" t="s">
        <v>903</v>
      </c>
      <c r="D1243" s="115" t="s">
        <v>909</v>
      </c>
      <c r="E1243" s="115" t="s">
        <v>889</v>
      </c>
      <c r="F1243" s="132">
        <v>0.29144353182733379</v>
      </c>
    </row>
    <row r="1244" spans="1:6">
      <c r="A1244" t="s">
        <v>547</v>
      </c>
      <c r="B1244" s="115" t="s">
        <v>546</v>
      </c>
      <c r="C1244" s="115" t="s">
        <v>903</v>
      </c>
      <c r="D1244" s="115" t="s">
        <v>909</v>
      </c>
      <c r="E1244" s="115" t="s">
        <v>889</v>
      </c>
      <c r="F1244" s="132">
        <v>0.34836391727473554</v>
      </c>
    </row>
    <row r="1245" spans="1:6">
      <c r="A1245" t="s">
        <v>540</v>
      </c>
      <c r="B1245" s="115" t="s">
        <v>714</v>
      </c>
      <c r="C1245" s="115" t="s">
        <v>903</v>
      </c>
      <c r="D1245" s="115" t="s">
        <v>909</v>
      </c>
      <c r="E1245" s="115" t="s">
        <v>889</v>
      </c>
      <c r="F1245" s="132">
        <v>0.30674556213017751</v>
      </c>
    </row>
    <row r="1246" spans="1:6">
      <c r="A1246" t="s">
        <v>23</v>
      </c>
      <c r="B1246" s="115" t="s">
        <v>412</v>
      </c>
      <c r="C1246" s="115" t="s">
        <v>903</v>
      </c>
      <c r="D1246" s="115" t="s">
        <v>909</v>
      </c>
      <c r="E1246" s="115" t="s">
        <v>889</v>
      </c>
      <c r="F1246" s="132">
        <v>0.27358490566037735</v>
      </c>
    </row>
    <row r="1247" spans="1:6">
      <c r="A1247" t="s">
        <v>22</v>
      </c>
      <c r="B1247" s="115" t="s">
        <v>413</v>
      </c>
      <c r="C1247" s="115" t="s">
        <v>903</v>
      </c>
      <c r="D1247" s="115" t="s">
        <v>909</v>
      </c>
      <c r="E1247" s="115" t="s">
        <v>889</v>
      </c>
      <c r="F1247" s="132">
        <v>0.33837769552623115</v>
      </c>
    </row>
    <row r="1248" spans="1:6">
      <c r="A1248" t="s">
        <v>17</v>
      </c>
      <c r="B1248" s="115" t="s">
        <v>414</v>
      </c>
      <c r="C1248" s="115" t="s">
        <v>903</v>
      </c>
      <c r="D1248" s="115" t="s">
        <v>909</v>
      </c>
      <c r="E1248" s="115" t="s">
        <v>889</v>
      </c>
      <c r="F1248" s="132">
        <v>0.36562337845087478</v>
      </c>
    </row>
    <row r="1249" spans="1:6">
      <c r="A1249" t="s">
        <v>21</v>
      </c>
      <c r="B1249" s="115" t="s">
        <v>415</v>
      </c>
      <c r="C1249" s="115" t="s">
        <v>903</v>
      </c>
      <c r="D1249" s="115" t="s">
        <v>909</v>
      </c>
      <c r="E1249" s="115" t="s">
        <v>889</v>
      </c>
      <c r="F1249" s="132">
        <v>0.44230357142857146</v>
      </c>
    </row>
    <row r="1250" spans="1:6">
      <c r="A1250" t="s">
        <v>20</v>
      </c>
      <c r="B1250" s="115" t="s">
        <v>416</v>
      </c>
      <c r="C1250" s="115" t="s">
        <v>903</v>
      </c>
      <c r="D1250" s="115" t="s">
        <v>909</v>
      </c>
      <c r="E1250" s="115" t="s">
        <v>889</v>
      </c>
      <c r="F1250" s="132">
        <v>0.36448072805139192</v>
      </c>
    </row>
    <row r="1251" spans="1:6">
      <c r="A1251" t="s">
        <v>16</v>
      </c>
      <c r="B1251" s="115" t="s">
        <v>417</v>
      </c>
      <c r="C1251" s="115" t="s">
        <v>903</v>
      </c>
      <c r="D1251" s="115" t="s">
        <v>909</v>
      </c>
      <c r="E1251" s="115" t="s">
        <v>889</v>
      </c>
      <c r="F1251" s="132">
        <v>0.33864610912172249</v>
      </c>
    </row>
    <row r="1252" spans="1:6">
      <c r="A1252" t="s">
        <v>3</v>
      </c>
      <c r="B1252" s="115" t="s">
        <v>418</v>
      </c>
      <c r="C1252" s="115" t="s">
        <v>903</v>
      </c>
      <c r="D1252" s="115" t="s">
        <v>909</v>
      </c>
      <c r="E1252" s="115" t="s">
        <v>889</v>
      </c>
      <c r="F1252" s="132">
        <v>0.33990107582835033</v>
      </c>
    </row>
    <row r="1253" spans="1:6">
      <c r="A1253" t="s">
        <v>19</v>
      </c>
      <c r="B1253" s="115" t="s">
        <v>419</v>
      </c>
      <c r="C1253" s="115" t="s">
        <v>903</v>
      </c>
      <c r="D1253" s="115" t="s">
        <v>909</v>
      </c>
      <c r="E1253" s="115" t="s">
        <v>889</v>
      </c>
      <c r="F1253" s="132">
        <v>0.37832997886287884</v>
      </c>
    </row>
    <row r="1254" spans="1:6">
      <c r="A1254" t="s">
        <v>18</v>
      </c>
      <c r="B1254" s="115" t="s">
        <v>420</v>
      </c>
      <c r="C1254" s="115" t="s">
        <v>903</v>
      </c>
      <c r="D1254" s="115" t="s">
        <v>909</v>
      </c>
      <c r="E1254" s="115" t="s">
        <v>889</v>
      </c>
      <c r="F1254" s="132">
        <v>0.33998577732174723</v>
      </c>
    </row>
    <row r="1255" spans="1:6">
      <c r="A1255" t="s">
        <v>24</v>
      </c>
      <c r="B1255" s="115" t="s">
        <v>431</v>
      </c>
      <c r="C1255" s="115" t="s">
        <v>903</v>
      </c>
      <c r="D1255" s="115" t="s">
        <v>909</v>
      </c>
      <c r="E1255" s="115" t="s">
        <v>889</v>
      </c>
      <c r="F1255" s="132">
        <v>0.36111019736842104</v>
      </c>
    </row>
    <row r="1256" spans="1:6">
      <c r="A1256" t="s">
        <v>15</v>
      </c>
      <c r="B1256" s="115" t="s">
        <v>432</v>
      </c>
      <c r="C1256" s="115" t="s">
        <v>903</v>
      </c>
      <c r="D1256" s="115" t="s">
        <v>909</v>
      </c>
      <c r="E1256" s="115" t="s">
        <v>889</v>
      </c>
      <c r="F1256" s="132">
        <v>0.29141439327847157</v>
      </c>
    </row>
    <row r="1257" spans="1:6">
      <c r="A1257" t="s">
        <v>14</v>
      </c>
      <c r="B1257" s="115" t="s">
        <v>433</v>
      </c>
      <c r="C1257" s="115" t="s">
        <v>903</v>
      </c>
      <c r="D1257" s="115" t="s">
        <v>909</v>
      </c>
      <c r="E1257" s="115" t="s">
        <v>889</v>
      </c>
      <c r="F1257" s="132">
        <v>0.53773080263157902</v>
      </c>
    </row>
    <row r="1258" spans="1:6">
      <c r="A1258" t="s">
        <v>914</v>
      </c>
      <c r="B1258" s="115" t="s">
        <v>895</v>
      </c>
      <c r="C1258" s="115" t="s">
        <v>903</v>
      </c>
      <c r="D1258" s="115" t="s">
        <v>909</v>
      </c>
      <c r="E1258" s="115" t="s">
        <v>889</v>
      </c>
      <c r="F1258" s="132">
        <v>0</v>
      </c>
    </row>
    <row r="1259" spans="1:6">
      <c r="A1259" t="s">
        <v>13</v>
      </c>
      <c r="B1259" s="115" t="s">
        <v>435</v>
      </c>
      <c r="C1259" s="115" t="s">
        <v>903</v>
      </c>
      <c r="D1259" s="115" t="s">
        <v>909</v>
      </c>
      <c r="E1259" s="115" t="s">
        <v>889</v>
      </c>
      <c r="F1259" s="132">
        <v>0.3251284578798101</v>
      </c>
    </row>
    <row r="1260" spans="1:6">
      <c r="A1260" t="s">
        <v>538</v>
      </c>
      <c r="B1260" s="115" t="s">
        <v>716</v>
      </c>
      <c r="C1260" s="115" t="s">
        <v>903</v>
      </c>
      <c r="D1260" s="115" t="s">
        <v>909</v>
      </c>
      <c r="E1260" s="115" t="s">
        <v>889</v>
      </c>
      <c r="F1260" s="132">
        <v>0.30626865671641795</v>
      </c>
    </row>
    <row r="1261" spans="1:6">
      <c r="A1261" t="s">
        <v>11</v>
      </c>
      <c r="B1261" s="115" t="s">
        <v>436</v>
      </c>
      <c r="C1261" s="115" t="s">
        <v>903</v>
      </c>
      <c r="D1261" s="115" t="s">
        <v>909</v>
      </c>
      <c r="E1261" s="115" t="s">
        <v>889</v>
      </c>
      <c r="F1261" s="132">
        <v>0.37259741108786598</v>
      </c>
    </row>
    <row r="1262" spans="1:6">
      <c r="A1262" t="s">
        <v>534</v>
      </c>
      <c r="B1262" s="115" t="s">
        <v>533</v>
      </c>
      <c r="C1262" s="115" t="s">
        <v>903</v>
      </c>
      <c r="D1262" s="115" t="s">
        <v>909</v>
      </c>
      <c r="E1262" s="115" t="s">
        <v>889</v>
      </c>
      <c r="F1262" s="132">
        <v>0.33227848101265822</v>
      </c>
    </row>
    <row r="1263" spans="1:6">
      <c r="A1263" t="s">
        <v>12</v>
      </c>
      <c r="B1263" s="115" t="s">
        <v>437</v>
      </c>
      <c r="C1263" s="115" t="s">
        <v>903</v>
      </c>
      <c r="D1263" s="115" t="s">
        <v>909</v>
      </c>
      <c r="E1263" s="115" t="s">
        <v>889</v>
      </c>
      <c r="F1263" s="132">
        <v>0.37311321873147602</v>
      </c>
    </row>
    <row r="1264" spans="1:6">
      <c r="A1264" t="s">
        <v>543</v>
      </c>
      <c r="B1264" s="115" t="s">
        <v>542</v>
      </c>
      <c r="C1264" s="115" t="s">
        <v>903</v>
      </c>
      <c r="D1264" s="115" t="s">
        <v>909</v>
      </c>
      <c r="E1264" s="115" t="s">
        <v>889</v>
      </c>
      <c r="F1264" s="132">
        <v>0.32400000000000001</v>
      </c>
    </row>
    <row r="1265" spans="1:6">
      <c r="A1265" t="s">
        <v>713</v>
      </c>
      <c r="B1265" s="115" t="s">
        <v>65</v>
      </c>
      <c r="C1265" s="115" t="s">
        <v>903</v>
      </c>
      <c r="D1265" s="115" t="s">
        <v>909</v>
      </c>
      <c r="E1265" s="115" t="s">
        <v>889</v>
      </c>
      <c r="F1265" s="132">
        <v>0.29246017699115051</v>
      </c>
    </row>
    <row r="1266" spans="1:6">
      <c r="A1266" t="s">
        <v>10</v>
      </c>
      <c r="B1266" s="115" t="s">
        <v>438</v>
      </c>
      <c r="C1266" s="115" t="s">
        <v>903</v>
      </c>
      <c r="D1266" s="115" t="s">
        <v>909</v>
      </c>
      <c r="E1266" s="115" t="s">
        <v>889</v>
      </c>
      <c r="F1266" s="132">
        <v>0.38260119047619029</v>
      </c>
    </row>
    <row r="1267" spans="1:6">
      <c r="A1267" t="s">
        <v>9</v>
      </c>
      <c r="B1267" s="115" t="s">
        <v>439</v>
      </c>
      <c r="C1267" s="115" t="s">
        <v>903</v>
      </c>
      <c r="D1267" s="115" t="s">
        <v>909</v>
      </c>
      <c r="E1267" s="115" t="s">
        <v>889</v>
      </c>
      <c r="F1267" s="132">
        <v>0.40655713547475797</v>
      </c>
    </row>
    <row r="1268" spans="1:6">
      <c r="A1268" t="s">
        <v>545</v>
      </c>
      <c r="B1268" s="115" t="s">
        <v>544</v>
      </c>
      <c r="C1268" s="115" t="s">
        <v>903</v>
      </c>
      <c r="D1268" s="115" t="s">
        <v>909</v>
      </c>
      <c r="E1268" s="115" t="s">
        <v>889</v>
      </c>
      <c r="F1268" s="132">
        <v>0.39105462732452828</v>
      </c>
    </row>
    <row r="1269" spans="1:6">
      <c r="A1269" t="s">
        <v>8</v>
      </c>
      <c r="B1269" s="115" t="s">
        <v>440</v>
      </c>
      <c r="C1269" s="115" t="s">
        <v>903</v>
      </c>
      <c r="D1269" s="115" t="s">
        <v>909</v>
      </c>
      <c r="E1269" s="115" t="s">
        <v>889</v>
      </c>
      <c r="F1269" s="132">
        <v>0.34708280751153681</v>
      </c>
    </row>
    <row r="1270" spans="1:6">
      <c r="A1270" t="s">
        <v>7</v>
      </c>
      <c r="B1270" s="115" t="s">
        <v>441</v>
      </c>
      <c r="C1270" s="115" t="s">
        <v>903</v>
      </c>
      <c r="D1270" s="115" t="s">
        <v>909</v>
      </c>
      <c r="E1270" s="115" t="s">
        <v>889</v>
      </c>
      <c r="F1270" s="132">
        <v>0.28781846994884575</v>
      </c>
    </row>
    <row r="1271" spans="1:6">
      <c r="A1271" t="s">
        <v>6</v>
      </c>
      <c r="B1271" s="115" t="s">
        <v>442</v>
      </c>
      <c r="C1271" s="115" t="s">
        <v>903</v>
      </c>
      <c r="D1271" s="115" t="s">
        <v>909</v>
      </c>
      <c r="E1271" s="115" t="s">
        <v>889</v>
      </c>
      <c r="F1271" s="132">
        <v>0.3022983870967742</v>
      </c>
    </row>
    <row r="1272" spans="1:6">
      <c r="A1272" t="s">
        <v>2</v>
      </c>
      <c r="B1272" s="115" t="s">
        <v>443</v>
      </c>
      <c r="C1272" s="115" t="s">
        <v>903</v>
      </c>
      <c r="D1272" s="115" t="s">
        <v>909</v>
      </c>
      <c r="E1272" s="115" t="s">
        <v>889</v>
      </c>
      <c r="F1272" s="132">
        <v>0.39217661146821886</v>
      </c>
    </row>
    <row r="1273" spans="1:6">
      <c r="A1273" t="s">
        <v>4</v>
      </c>
      <c r="B1273" s="115" t="s">
        <v>444</v>
      </c>
      <c r="C1273" s="115" t="s">
        <v>903</v>
      </c>
      <c r="D1273" s="115" t="s">
        <v>909</v>
      </c>
      <c r="E1273" s="115" t="s">
        <v>889</v>
      </c>
      <c r="F1273" s="132">
        <v>0.28215987124463521</v>
      </c>
    </row>
    <row r="1274" spans="1:6">
      <c r="A1274" t="s">
        <v>5</v>
      </c>
      <c r="B1274" s="115" t="s">
        <v>447</v>
      </c>
      <c r="C1274" s="115" t="s">
        <v>903</v>
      </c>
      <c r="D1274" s="115" t="s">
        <v>909</v>
      </c>
      <c r="E1274" s="115" t="s">
        <v>889</v>
      </c>
      <c r="F1274" s="132">
        <v>0.29764209611269621</v>
      </c>
    </row>
    <row r="1275" spans="1:6">
      <c r="A1275" t="s">
        <v>1</v>
      </c>
      <c r="B1275" s="115" t="s">
        <v>448</v>
      </c>
      <c r="C1275" s="115" t="s">
        <v>903</v>
      </c>
      <c r="D1275" s="115" t="s">
        <v>909</v>
      </c>
      <c r="E1275" s="115" t="s">
        <v>889</v>
      </c>
      <c r="F1275" s="132">
        <v>0.43055022553414213</v>
      </c>
    </row>
    <row r="1276" spans="1:6">
      <c r="A1276" t="s">
        <v>537</v>
      </c>
      <c r="B1276" s="115" t="s">
        <v>334</v>
      </c>
      <c r="C1276" s="115" t="s">
        <v>904</v>
      </c>
      <c r="D1276" s="115" t="s">
        <v>909</v>
      </c>
      <c r="E1276" s="115" t="s">
        <v>889</v>
      </c>
      <c r="F1276" s="132">
        <v>0.3697095435684648</v>
      </c>
    </row>
    <row r="1277" spans="1:6">
      <c r="A1277" t="s">
        <v>27</v>
      </c>
      <c r="B1277" s="115" t="s">
        <v>409</v>
      </c>
      <c r="C1277" s="115" t="s">
        <v>904</v>
      </c>
      <c r="D1277" s="115" t="s">
        <v>909</v>
      </c>
      <c r="E1277" s="115" t="s">
        <v>889</v>
      </c>
      <c r="F1277" s="132">
        <v>0.39268219473002541</v>
      </c>
    </row>
    <row r="1278" spans="1:6">
      <c r="A1278" t="s">
        <v>715</v>
      </c>
      <c r="B1278" s="115" t="s">
        <v>335</v>
      </c>
      <c r="C1278" s="115" t="s">
        <v>904</v>
      </c>
      <c r="D1278" s="115" t="s">
        <v>909</v>
      </c>
      <c r="E1278" s="115" t="s">
        <v>889</v>
      </c>
      <c r="F1278" s="132">
        <v>0.38537444933920706</v>
      </c>
    </row>
    <row r="1279" spans="1:6">
      <c r="A1279" t="s">
        <v>26</v>
      </c>
      <c r="B1279" s="115" t="s">
        <v>410</v>
      </c>
      <c r="C1279" s="115" t="s">
        <v>904</v>
      </c>
      <c r="D1279" s="115" t="s">
        <v>909</v>
      </c>
      <c r="E1279" s="115" t="s">
        <v>889</v>
      </c>
      <c r="F1279" s="132">
        <v>0.44190609459749353</v>
      </c>
    </row>
    <row r="1280" spans="1:6">
      <c r="A1280" t="s">
        <v>25</v>
      </c>
      <c r="B1280" s="115" t="s">
        <v>411</v>
      </c>
      <c r="C1280" s="115" t="s">
        <v>904</v>
      </c>
      <c r="D1280" s="115" t="s">
        <v>909</v>
      </c>
      <c r="E1280" s="115" t="s">
        <v>889</v>
      </c>
      <c r="F1280" s="132">
        <v>0.37092813141669706</v>
      </c>
    </row>
    <row r="1281" spans="1:6">
      <c r="A1281" t="s">
        <v>547</v>
      </c>
      <c r="B1281" s="115" t="s">
        <v>546</v>
      </c>
      <c r="C1281" s="115" t="s">
        <v>904</v>
      </c>
      <c r="D1281" s="115" t="s">
        <v>909</v>
      </c>
      <c r="E1281" s="115" t="s">
        <v>889</v>
      </c>
      <c r="F1281" s="132">
        <v>0.39110795620428412</v>
      </c>
    </row>
    <row r="1282" spans="1:6">
      <c r="A1282" t="s">
        <v>540</v>
      </c>
      <c r="B1282" s="115" t="s">
        <v>714</v>
      </c>
      <c r="C1282" s="115" t="s">
        <v>904</v>
      </c>
      <c r="D1282" s="115" t="s">
        <v>909</v>
      </c>
      <c r="E1282" s="115" t="s">
        <v>889</v>
      </c>
      <c r="F1282" s="132">
        <v>0.36426035502958581</v>
      </c>
    </row>
    <row r="1283" spans="1:6">
      <c r="A1283" t="s">
        <v>23</v>
      </c>
      <c r="B1283" s="115" t="s">
        <v>412</v>
      </c>
      <c r="C1283" s="115" t="s">
        <v>904</v>
      </c>
      <c r="D1283" s="115" t="s">
        <v>909</v>
      </c>
      <c r="E1283" s="115" t="s">
        <v>889</v>
      </c>
      <c r="F1283" s="132">
        <v>0.34905660377358488</v>
      </c>
    </row>
    <row r="1284" spans="1:6">
      <c r="A1284" t="s">
        <v>22</v>
      </c>
      <c r="B1284" s="115" t="s">
        <v>413</v>
      </c>
      <c r="C1284" s="115" t="s">
        <v>904</v>
      </c>
      <c r="D1284" s="115" t="s">
        <v>909</v>
      </c>
      <c r="E1284" s="115" t="s">
        <v>889</v>
      </c>
      <c r="F1284" s="132">
        <v>0.38641897328612806</v>
      </c>
    </row>
    <row r="1285" spans="1:6">
      <c r="A1285" t="s">
        <v>17</v>
      </c>
      <c r="B1285" s="115" t="s">
        <v>414</v>
      </c>
      <c r="C1285" s="115" t="s">
        <v>904</v>
      </c>
      <c r="D1285" s="115" t="s">
        <v>909</v>
      </c>
      <c r="E1285" s="115" t="s">
        <v>889</v>
      </c>
      <c r="F1285" s="132">
        <v>0.38749198106024829</v>
      </c>
    </row>
    <row r="1286" spans="1:6">
      <c r="A1286" t="s">
        <v>21</v>
      </c>
      <c r="B1286" s="115" t="s">
        <v>415</v>
      </c>
      <c r="C1286" s="115" t="s">
        <v>904</v>
      </c>
      <c r="D1286" s="115" t="s">
        <v>909</v>
      </c>
      <c r="E1286" s="115" t="s">
        <v>889</v>
      </c>
      <c r="F1286" s="132">
        <v>0.44801071428571432</v>
      </c>
    </row>
    <row r="1287" spans="1:6">
      <c r="A1287" t="s">
        <v>20</v>
      </c>
      <c r="B1287" s="115" t="s">
        <v>416</v>
      </c>
      <c r="C1287" s="115" t="s">
        <v>904</v>
      </c>
      <c r="D1287" s="115" t="s">
        <v>909</v>
      </c>
      <c r="E1287" s="115" t="s">
        <v>889</v>
      </c>
      <c r="F1287" s="132">
        <v>0.37905995717344759</v>
      </c>
    </row>
    <row r="1288" spans="1:6">
      <c r="A1288" t="s">
        <v>16</v>
      </c>
      <c r="B1288" s="115" t="s">
        <v>417</v>
      </c>
      <c r="C1288" s="115" t="s">
        <v>904</v>
      </c>
      <c r="D1288" s="115" t="s">
        <v>909</v>
      </c>
      <c r="E1288" s="115" t="s">
        <v>889</v>
      </c>
      <c r="F1288" s="132">
        <v>0.38352691876454298</v>
      </c>
    </row>
    <row r="1289" spans="1:6">
      <c r="A1289" t="s">
        <v>3</v>
      </c>
      <c r="B1289" s="115" t="s">
        <v>418</v>
      </c>
      <c r="C1289" s="115" t="s">
        <v>904</v>
      </c>
      <c r="D1289" s="115" t="s">
        <v>909</v>
      </c>
      <c r="E1289" s="115" t="s">
        <v>889</v>
      </c>
      <c r="F1289" s="132">
        <v>0.40168478310484912</v>
      </c>
    </row>
    <row r="1290" spans="1:6">
      <c r="A1290" t="s">
        <v>19</v>
      </c>
      <c r="B1290" s="115" t="s">
        <v>419</v>
      </c>
      <c r="C1290" s="115" t="s">
        <v>904</v>
      </c>
      <c r="D1290" s="115" t="s">
        <v>909</v>
      </c>
      <c r="E1290" s="115" t="s">
        <v>889</v>
      </c>
      <c r="F1290" s="132">
        <v>0.38689594064845351</v>
      </c>
    </row>
    <row r="1291" spans="1:6">
      <c r="A1291" t="s">
        <v>18</v>
      </c>
      <c r="B1291" s="115" t="s">
        <v>420</v>
      </c>
      <c r="C1291" s="115" t="s">
        <v>904</v>
      </c>
      <c r="D1291" s="115" t="s">
        <v>909</v>
      </c>
      <c r="E1291" s="115" t="s">
        <v>889</v>
      </c>
      <c r="F1291" s="132">
        <v>0.38116417892296067</v>
      </c>
    </row>
    <row r="1292" spans="1:6">
      <c r="A1292" t="s">
        <v>24</v>
      </c>
      <c r="B1292" s="115" t="s">
        <v>431</v>
      </c>
      <c r="C1292" s="115" t="s">
        <v>904</v>
      </c>
      <c r="D1292" s="115" t="s">
        <v>909</v>
      </c>
      <c r="E1292" s="115" t="s">
        <v>889</v>
      </c>
      <c r="F1292" s="132">
        <v>0.41888782894736842</v>
      </c>
    </row>
    <row r="1293" spans="1:6">
      <c r="A1293" t="s">
        <v>15</v>
      </c>
      <c r="B1293" s="115" t="s">
        <v>432</v>
      </c>
      <c r="C1293" s="115" t="s">
        <v>904</v>
      </c>
      <c r="D1293" s="115" t="s">
        <v>909</v>
      </c>
      <c r="E1293" s="115" t="s">
        <v>889</v>
      </c>
      <c r="F1293" s="132">
        <v>0.33146660846779424</v>
      </c>
    </row>
    <row r="1294" spans="1:6">
      <c r="A1294" t="s">
        <v>14</v>
      </c>
      <c r="B1294" s="115" t="s">
        <v>433</v>
      </c>
      <c r="C1294" s="115" t="s">
        <v>904</v>
      </c>
      <c r="D1294" s="115" t="s">
        <v>909</v>
      </c>
      <c r="E1294" s="115" t="s">
        <v>889</v>
      </c>
      <c r="F1294" s="132">
        <v>0.54525151315789477</v>
      </c>
    </row>
    <row r="1295" spans="1:6">
      <c r="A1295" t="s">
        <v>914</v>
      </c>
      <c r="B1295" s="115" t="s">
        <v>895</v>
      </c>
      <c r="C1295" s="115" t="s">
        <v>904</v>
      </c>
      <c r="D1295" s="115" t="s">
        <v>909</v>
      </c>
      <c r="E1295" s="115" t="s">
        <v>889</v>
      </c>
      <c r="F1295" s="132">
        <v>0</v>
      </c>
    </row>
    <row r="1296" spans="1:6">
      <c r="A1296" t="s">
        <v>13</v>
      </c>
      <c r="B1296" s="115" t="s">
        <v>435</v>
      </c>
      <c r="C1296" s="115" t="s">
        <v>904</v>
      </c>
      <c r="D1296" s="115" t="s">
        <v>909</v>
      </c>
      <c r="E1296" s="115" t="s">
        <v>889</v>
      </c>
      <c r="F1296" s="132">
        <v>0.38763702591049604</v>
      </c>
    </row>
    <row r="1297" spans="1:6">
      <c r="A1297" t="s">
        <v>538</v>
      </c>
      <c r="B1297" s="115" t="s">
        <v>716</v>
      </c>
      <c r="C1297" s="115" t="s">
        <v>904</v>
      </c>
      <c r="D1297" s="115" t="s">
        <v>909</v>
      </c>
      <c r="E1297" s="115" t="s">
        <v>889</v>
      </c>
      <c r="F1297" s="132">
        <v>0.3707462686567165</v>
      </c>
    </row>
    <row r="1298" spans="1:6">
      <c r="A1298" t="s">
        <v>11</v>
      </c>
      <c r="B1298" s="115" t="s">
        <v>436</v>
      </c>
      <c r="C1298" s="115" t="s">
        <v>904</v>
      </c>
      <c r="D1298" s="115" t="s">
        <v>909</v>
      </c>
      <c r="E1298" s="115" t="s">
        <v>889</v>
      </c>
      <c r="F1298" s="132">
        <v>0.40240520397489526</v>
      </c>
    </row>
    <row r="1299" spans="1:6">
      <c r="A1299" t="s">
        <v>534</v>
      </c>
      <c r="B1299" s="115" t="s">
        <v>533</v>
      </c>
      <c r="C1299" s="115" t="s">
        <v>904</v>
      </c>
      <c r="D1299" s="115" t="s">
        <v>909</v>
      </c>
      <c r="E1299" s="115" t="s">
        <v>889</v>
      </c>
      <c r="F1299" s="132">
        <v>0.36075949367088611</v>
      </c>
    </row>
    <row r="1300" spans="1:6">
      <c r="A1300" t="s">
        <v>12</v>
      </c>
      <c r="B1300" s="115" t="s">
        <v>437</v>
      </c>
      <c r="C1300" s="115" t="s">
        <v>904</v>
      </c>
      <c r="D1300" s="115" t="s">
        <v>909</v>
      </c>
      <c r="E1300" s="115" t="s">
        <v>889</v>
      </c>
      <c r="F1300" s="132">
        <v>0.39506105512744522</v>
      </c>
    </row>
    <row r="1301" spans="1:6">
      <c r="A1301" t="s">
        <v>543</v>
      </c>
      <c r="B1301" s="115" t="s">
        <v>542</v>
      </c>
      <c r="C1301" s="115" t="s">
        <v>904</v>
      </c>
      <c r="D1301" s="115" t="s">
        <v>909</v>
      </c>
      <c r="E1301" s="115" t="s">
        <v>889</v>
      </c>
      <c r="F1301" s="132">
        <v>0.39150000000000001</v>
      </c>
    </row>
    <row r="1302" spans="1:6">
      <c r="A1302" t="s">
        <v>713</v>
      </c>
      <c r="B1302" s="115" t="s">
        <v>65</v>
      </c>
      <c r="C1302" s="115" t="s">
        <v>904</v>
      </c>
      <c r="D1302" s="115" t="s">
        <v>909</v>
      </c>
      <c r="E1302" s="115" t="s">
        <v>889</v>
      </c>
      <c r="F1302" s="132">
        <v>0.34407079646017708</v>
      </c>
    </row>
    <row r="1303" spans="1:6">
      <c r="A1303" t="s">
        <v>10</v>
      </c>
      <c r="B1303" s="115" t="s">
        <v>438</v>
      </c>
      <c r="C1303" s="115" t="s">
        <v>904</v>
      </c>
      <c r="D1303" s="115" t="s">
        <v>909</v>
      </c>
      <c r="E1303" s="115" t="s">
        <v>889</v>
      </c>
      <c r="F1303" s="132">
        <v>0.39731662087912067</v>
      </c>
    </row>
    <row r="1304" spans="1:6">
      <c r="A1304" t="s">
        <v>9</v>
      </c>
      <c r="B1304" s="115" t="s">
        <v>439</v>
      </c>
      <c r="C1304" s="115" t="s">
        <v>904</v>
      </c>
      <c r="D1304" s="115" t="s">
        <v>909</v>
      </c>
      <c r="E1304" s="115" t="s">
        <v>889</v>
      </c>
      <c r="F1304" s="132">
        <v>0.43830968357460476</v>
      </c>
    </row>
    <row r="1305" spans="1:6">
      <c r="A1305" t="s">
        <v>545</v>
      </c>
      <c r="B1305" s="115" t="s">
        <v>544</v>
      </c>
      <c r="C1305" s="115" t="s">
        <v>904</v>
      </c>
      <c r="D1305" s="115" t="s">
        <v>909</v>
      </c>
      <c r="E1305" s="115" t="s">
        <v>889</v>
      </c>
      <c r="F1305" s="132">
        <v>0.41254114530922048</v>
      </c>
    </row>
    <row r="1306" spans="1:6">
      <c r="A1306" t="s">
        <v>8</v>
      </c>
      <c r="B1306" s="115" t="s">
        <v>440</v>
      </c>
      <c r="C1306" s="115" t="s">
        <v>904</v>
      </c>
      <c r="D1306" s="115" t="s">
        <v>909</v>
      </c>
      <c r="E1306" s="115" t="s">
        <v>889</v>
      </c>
      <c r="F1306" s="132">
        <v>0.38307292817679561</v>
      </c>
    </row>
    <row r="1307" spans="1:6">
      <c r="A1307" t="s">
        <v>7</v>
      </c>
      <c r="B1307" s="115" t="s">
        <v>441</v>
      </c>
      <c r="C1307" s="115" t="s">
        <v>904</v>
      </c>
      <c r="D1307" s="115" t="s">
        <v>909</v>
      </c>
      <c r="E1307" s="115" t="s">
        <v>889</v>
      </c>
      <c r="F1307" s="132">
        <v>0.34100023693377063</v>
      </c>
    </row>
    <row r="1308" spans="1:6">
      <c r="A1308" t="s">
        <v>6</v>
      </c>
      <c r="B1308" s="115" t="s">
        <v>442</v>
      </c>
      <c r="C1308" s="115" t="s">
        <v>904</v>
      </c>
      <c r="D1308" s="115" t="s">
        <v>909</v>
      </c>
      <c r="E1308" s="115" t="s">
        <v>889</v>
      </c>
      <c r="F1308" s="132">
        <v>0.35041935483870967</v>
      </c>
    </row>
    <row r="1309" spans="1:6">
      <c r="A1309" t="s">
        <v>2</v>
      </c>
      <c r="B1309" s="115" t="s">
        <v>443</v>
      </c>
      <c r="C1309" s="115" t="s">
        <v>904</v>
      </c>
      <c r="D1309" s="115" t="s">
        <v>909</v>
      </c>
      <c r="E1309" s="115" t="s">
        <v>889</v>
      </c>
      <c r="F1309" s="132">
        <v>0.41458670355211708</v>
      </c>
    </row>
    <row r="1310" spans="1:6">
      <c r="A1310" t="s">
        <v>4</v>
      </c>
      <c r="B1310" s="115" t="s">
        <v>444</v>
      </c>
      <c r="C1310" s="115" t="s">
        <v>904</v>
      </c>
      <c r="D1310" s="115" t="s">
        <v>909</v>
      </c>
      <c r="E1310" s="115" t="s">
        <v>889</v>
      </c>
      <c r="F1310" s="132">
        <v>0.35042435622317597</v>
      </c>
    </row>
    <row r="1311" spans="1:6">
      <c r="A1311" t="s">
        <v>5</v>
      </c>
      <c r="B1311" s="115" t="s">
        <v>447</v>
      </c>
      <c r="C1311" s="115" t="s">
        <v>904</v>
      </c>
      <c r="D1311" s="115" t="s">
        <v>909</v>
      </c>
      <c r="E1311" s="115" t="s">
        <v>889</v>
      </c>
      <c r="F1311" s="132">
        <v>0.34685850570613413</v>
      </c>
    </row>
    <row r="1312" spans="1:6">
      <c r="A1312" t="s">
        <v>1</v>
      </c>
      <c r="B1312" s="115" t="s">
        <v>448</v>
      </c>
      <c r="C1312" s="115" t="s">
        <v>904</v>
      </c>
      <c r="D1312" s="115" t="s">
        <v>909</v>
      </c>
      <c r="E1312" s="115" t="s">
        <v>889</v>
      </c>
      <c r="F1312" s="132">
        <v>0.45256478457763272</v>
      </c>
    </row>
    <row r="1313" spans="1:6">
      <c r="A1313" t="s">
        <v>537</v>
      </c>
      <c r="B1313" s="115" t="s">
        <v>334</v>
      </c>
      <c r="C1313" s="115" t="s">
        <v>905</v>
      </c>
      <c r="D1313" s="115" t="s">
        <v>909</v>
      </c>
      <c r="E1313" s="115" t="s">
        <v>889</v>
      </c>
      <c r="F1313" s="132">
        <v>0</v>
      </c>
    </row>
    <row r="1314" spans="1:6">
      <c r="A1314" t="s">
        <v>27</v>
      </c>
      <c r="B1314" s="115" t="s">
        <v>409</v>
      </c>
      <c r="C1314" s="115" t="s">
        <v>905</v>
      </c>
      <c r="D1314" s="115" t="s">
        <v>909</v>
      </c>
      <c r="E1314" s="115" t="s">
        <v>889</v>
      </c>
      <c r="F1314" s="132">
        <v>0</v>
      </c>
    </row>
    <row r="1315" spans="1:6">
      <c r="A1315" t="s">
        <v>715</v>
      </c>
      <c r="B1315" s="115" t="s">
        <v>335</v>
      </c>
      <c r="C1315" s="115" t="s">
        <v>905</v>
      </c>
      <c r="D1315" s="115" t="s">
        <v>909</v>
      </c>
      <c r="E1315" s="115" t="s">
        <v>889</v>
      </c>
      <c r="F1315" s="132">
        <v>0</v>
      </c>
    </row>
    <row r="1316" spans="1:6">
      <c r="A1316" t="s">
        <v>26</v>
      </c>
      <c r="B1316" s="115" t="s">
        <v>410</v>
      </c>
      <c r="C1316" s="115" t="s">
        <v>905</v>
      </c>
      <c r="D1316" s="115" t="s">
        <v>909</v>
      </c>
      <c r="E1316" s="115" t="s">
        <v>889</v>
      </c>
      <c r="F1316" s="132">
        <v>0</v>
      </c>
    </row>
    <row r="1317" spans="1:6">
      <c r="A1317" t="s">
        <v>25</v>
      </c>
      <c r="B1317" s="115" t="s">
        <v>411</v>
      </c>
      <c r="C1317" s="115" t="s">
        <v>905</v>
      </c>
      <c r="D1317" s="115" t="s">
        <v>909</v>
      </c>
      <c r="E1317" s="115" t="s">
        <v>889</v>
      </c>
      <c r="F1317" s="132">
        <v>0</v>
      </c>
    </row>
    <row r="1318" spans="1:6">
      <c r="A1318" t="s">
        <v>547</v>
      </c>
      <c r="B1318" s="115" t="s">
        <v>546</v>
      </c>
      <c r="C1318" s="115" t="s">
        <v>905</v>
      </c>
      <c r="D1318" s="115" t="s">
        <v>909</v>
      </c>
      <c r="E1318" s="115" t="s">
        <v>889</v>
      </c>
      <c r="F1318" s="132">
        <v>0</v>
      </c>
    </row>
    <row r="1319" spans="1:6">
      <c r="A1319" t="s">
        <v>540</v>
      </c>
      <c r="B1319" s="115" t="s">
        <v>714</v>
      </c>
      <c r="C1319" s="115" t="s">
        <v>905</v>
      </c>
      <c r="D1319" s="115" t="s">
        <v>909</v>
      </c>
      <c r="E1319" s="115" t="s">
        <v>889</v>
      </c>
      <c r="F1319" s="132">
        <v>0</v>
      </c>
    </row>
    <row r="1320" spans="1:6">
      <c r="A1320" t="s">
        <v>23</v>
      </c>
      <c r="B1320" s="115" t="s">
        <v>412</v>
      </c>
      <c r="C1320" s="115" t="s">
        <v>905</v>
      </c>
      <c r="D1320" s="115" t="s">
        <v>909</v>
      </c>
      <c r="E1320" s="115" t="s">
        <v>889</v>
      </c>
      <c r="F1320" s="132">
        <v>0</v>
      </c>
    </row>
    <row r="1321" spans="1:6">
      <c r="A1321" t="s">
        <v>22</v>
      </c>
      <c r="B1321" s="115" t="s">
        <v>413</v>
      </c>
      <c r="C1321" s="115" t="s">
        <v>905</v>
      </c>
      <c r="D1321" s="115" t="s">
        <v>909</v>
      </c>
      <c r="E1321" s="115" t="s">
        <v>889</v>
      </c>
      <c r="F1321" s="132">
        <v>0</v>
      </c>
    </row>
    <row r="1322" spans="1:6">
      <c r="A1322" t="s">
        <v>17</v>
      </c>
      <c r="B1322" s="115" t="s">
        <v>414</v>
      </c>
      <c r="C1322" s="115" t="s">
        <v>905</v>
      </c>
      <c r="D1322" s="115" t="s">
        <v>909</v>
      </c>
      <c r="E1322" s="115" t="s">
        <v>889</v>
      </c>
      <c r="F1322" s="132">
        <v>0</v>
      </c>
    </row>
    <row r="1323" spans="1:6">
      <c r="A1323" t="s">
        <v>21</v>
      </c>
      <c r="B1323" s="115" t="s">
        <v>415</v>
      </c>
      <c r="C1323" s="115" t="s">
        <v>905</v>
      </c>
      <c r="D1323" s="115" t="s">
        <v>909</v>
      </c>
      <c r="E1323" s="115" t="s">
        <v>889</v>
      </c>
      <c r="F1323" s="132">
        <v>0</v>
      </c>
    </row>
    <row r="1324" spans="1:6">
      <c r="A1324" t="s">
        <v>20</v>
      </c>
      <c r="B1324" s="115" t="s">
        <v>416</v>
      </c>
      <c r="C1324" s="115" t="s">
        <v>905</v>
      </c>
      <c r="D1324" s="115" t="s">
        <v>909</v>
      </c>
      <c r="E1324" s="115" t="s">
        <v>889</v>
      </c>
      <c r="F1324" s="132">
        <v>0</v>
      </c>
    </row>
    <row r="1325" spans="1:6">
      <c r="A1325" t="s">
        <v>16</v>
      </c>
      <c r="B1325" s="115" t="s">
        <v>417</v>
      </c>
      <c r="C1325" s="115" t="s">
        <v>905</v>
      </c>
      <c r="D1325" s="115" t="s">
        <v>909</v>
      </c>
      <c r="E1325" s="115" t="s">
        <v>889</v>
      </c>
      <c r="F1325" s="132">
        <v>0</v>
      </c>
    </row>
    <row r="1326" spans="1:6">
      <c r="A1326" t="s">
        <v>3</v>
      </c>
      <c r="B1326" s="115" t="s">
        <v>418</v>
      </c>
      <c r="C1326" s="115" t="s">
        <v>905</v>
      </c>
      <c r="D1326" s="115" t="s">
        <v>909</v>
      </c>
      <c r="E1326" s="115" t="s">
        <v>889</v>
      </c>
      <c r="F1326" s="132">
        <v>0</v>
      </c>
    </row>
    <row r="1327" spans="1:6">
      <c r="A1327" t="s">
        <v>19</v>
      </c>
      <c r="B1327" s="115" t="s">
        <v>419</v>
      </c>
      <c r="C1327" s="115" t="s">
        <v>905</v>
      </c>
      <c r="D1327" s="115" t="s">
        <v>909</v>
      </c>
      <c r="E1327" s="115" t="s">
        <v>889</v>
      </c>
      <c r="F1327" s="132">
        <v>0</v>
      </c>
    </row>
    <row r="1328" spans="1:6">
      <c r="A1328" t="s">
        <v>18</v>
      </c>
      <c r="B1328" s="115" t="s">
        <v>420</v>
      </c>
      <c r="C1328" s="115" t="s">
        <v>905</v>
      </c>
      <c r="D1328" s="115" t="s">
        <v>909</v>
      </c>
      <c r="E1328" s="115" t="s">
        <v>889</v>
      </c>
      <c r="F1328" s="132">
        <v>0</v>
      </c>
    </row>
    <row r="1329" spans="1:6">
      <c r="A1329" t="s">
        <v>24</v>
      </c>
      <c r="B1329" s="115" t="s">
        <v>431</v>
      </c>
      <c r="C1329" s="115" t="s">
        <v>905</v>
      </c>
      <c r="D1329" s="115" t="s">
        <v>909</v>
      </c>
      <c r="E1329" s="115" t="s">
        <v>889</v>
      </c>
      <c r="F1329" s="132">
        <v>0</v>
      </c>
    </row>
    <row r="1330" spans="1:6">
      <c r="A1330" t="s">
        <v>15</v>
      </c>
      <c r="B1330" s="115" t="s">
        <v>432</v>
      </c>
      <c r="C1330" s="115" t="s">
        <v>905</v>
      </c>
      <c r="D1330" s="115" t="s">
        <v>909</v>
      </c>
      <c r="E1330" s="115" t="s">
        <v>889</v>
      </c>
      <c r="F1330" s="132">
        <v>0</v>
      </c>
    </row>
    <row r="1331" spans="1:6">
      <c r="A1331" t="s">
        <v>14</v>
      </c>
      <c r="B1331" s="115" t="s">
        <v>433</v>
      </c>
      <c r="C1331" s="115" t="s">
        <v>905</v>
      </c>
      <c r="D1331" s="115" t="s">
        <v>909</v>
      </c>
      <c r="E1331" s="115" t="s">
        <v>889</v>
      </c>
      <c r="F1331" s="132">
        <v>0</v>
      </c>
    </row>
    <row r="1332" spans="1:6">
      <c r="A1332" t="s">
        <v>914</v>
      </c>
      <c r="B1332" s="115" t="s">
        <v>895</v>
      </c>
      <c r="C1332" s="115" t="s">
        <v>905</v>
      </c>
      <c r="D1332" s="115" t="s">
        <v>909</v>
      </c>
      <c r="E1332" s="115" t="s">
        <v>889</v>
      </c>
      <c r="F1332" s="132">
        <v>0</v>
      </c>
    </row>
    <row r="1333" spans="1:6">
      <c r="A1333" t="s">
        <v>13</v>
      </c>
      <c r="B1333" s="115" t="s">
        <v>435</v>
      </c>
      <c r="C1333" s="115" t="s">
        <v>905</v>
      </c>
      <c r="D1333" s="115" t="s">
        <v>909</v>
      </c>
      <c r="E1333" s="115" t="s">
        <v>889</v>
      </c>
      <c r="F1333" s="132">
        <v>0</v>
      </c>
    </row>
    <row r="1334" spans="1:6">
      <c r="A1334" t="s">
        <v>538</v>
      </c>
      <c r="B1334" s="115" t="s">
        <v>716</v>
      </c>
      <c r="C1334" s="115" t="s">
        <v>905</v>
      </c>
      <c r="D1334" s="115" t="s">
        <v>909</v>
      </c>
      <c r="E1334" s="115" t="s">
        <v>889</v>
      </c>
      <c r="F1334" s="132">
        <v>0</v>
      </c>
    </row>
    <row r="1335" spans="1:6">
      <c r="A1335" t="s">
        <v>11</v>
      </c>
      <c r="B1335" s="115" t="s">
        <v>436</v>
      </c>
      <c r="C1335" s="115" t="s">
        <v>905</v>
      </c>
      <c r="D1335" s="115" t="s">
        <v>909</v>
      </c>
      <c r="E1335" s="115" t="s">
        <v>889</v>
      </c>
      <c r="F1335" s="132">
        <v>0</v>
      </c>
    </row>
    <row r="1336" spans="1:6">
      <c r="A1336" t="s">
        <v>534</v>
      </c>
      <c r="B1336" s="115" t="s">
        <v>533</v>
      </c>
      <c r="C1336" s="115" t="s">
        <v>905</v>
      </c>
      <c r="D1336" s="115" t="s">
        <v>909</v>
      </c>
      <c r="E1336" s="115" t="s">
        <v>889</v>
      </c>
      <c r="F1336" s="132">
        <v>0</v>
      </c>
    </row>
    <row r="1337" spans="1:6">
      <c r="A1337" t="s">
        <v>12</v>
      </c>
      <c r="B1337" s="115" t="s">
        <v>437</v>
      </c>
      <c r="C1337" s="115" t="s">
        <v>905</v>
      </c>
      <c r="D1337" s="115" t="s">
        <v>909</v>
      </c>
      <c r="E1337" s="115" t="s">
        <v>889</v>
      </c>
      <c r="F1337" s="132">
        <v>0</v>
      </c>
    </row>
    <row r="1338" spans="1:6">
      <c r="A1338" t="s">
        <v>543</v>
      </c>
      <c r="B1338" s="115" t="s">
        <v>542</v>
      </c>
      <c r="C1338" s="115" t="s">
        <v>905</v>
      </c>
      <c r="D1338" s="115" t="s">
        <v>909</v>
      </c>
      <c r="E1338" s="115" t="s">
        <v>889</v>
      </c>
      <c r="F1338" s="132">
        <v>0</v>
      </c>
    </row>
    <row r="1339" spans="1:6">
      <c r="A1339" t="s">
        <v>713</v>
      </c>
      <c r="B1339" s="115" t="s">
        <v>65</v>
      </c>
      <c r="C1339" s="115" t="s">
        <v>905</v>
      </c>
      <c r="D1339" s="115" t="s">
        <v>909</v>
      </c>
      <c r="E1339" s="115" t="s">
        <v>889</v>
      </c>
      <c r="F1339" s="132">
        <v>0</v>
      </c>
    </row>
    <row r="1340" spans="1:6">
      <c r="A1340" t="s">
        <v>10</v>
      </c>
      <c r="B1340" s="115" t="s">
        <v>438</v>
      </c>
      <c r="C1340" s="115" t="s">
        <v>905</v>
      </c>
      <c r="D1340" s="115" t="s">
        <v>909</v>
      </c>
      <c r="E1340" s="115" t="s">
        <v>889</v>
      </c>
      <c r="F1340" s="132">
        <v>0</v>
      </c>
    </row>
    <row r="1341" spans="1:6">
      <c r="A1341" t="s">
        <v>9</v>
      </c>
      <c r="B1341" s="115" t="s">
        <v>439</v>
      </c>
      <c r="C1341" s="115" t="s">
        <v>905</v>
      </c>
      <c r="D1341" s="115" t="s">
        <v>909</v>
      </c>
      <c r="E1341" s="115" t="s">
        <v>889</v>
      </c>
      <c r="F1341" s="132">
        <v>0</v>
      </c>
    </row>
    <row r="1342" spans="1:6">
      <c r="A1342" t="s">
        <v>545</v>
      </c>
      <c r="B1342" s="115" t="s">
        <v>544</v>
      </c>
      <c r="C1342" s="115" t="s">
        <v>905</v>
      </c>
      <c r="D1342" s="115" t="s">
        <v>909</v>
      </c>
      <c r="E1342" s="115" t="s">
        <v>889</v>
      </c>
      <c r="F1342" s="132">
        <v>0</v>
      </c>
    </row>
    <row r="1343" spans="1:6">
      <c r="A1343" t="s">
        <v>8</v>
      </c>
      <c r="B1343" s="115" t="s">
        <v>440</v>
      </c>
      <c r="C1343" s="115" t="s">
        <v>905</v>
      </c>
      <c r="D1343" s="115" t="s">
        <v>909</v>
      </c>
      <c r="E1343" s="115" t="s">
        <v>889</v>
      </c>
      <c r="F1343" s="132">
        <v>0</v>
      </c>
    </row>
    <row r="1344" spans="1:6">
      <c r="A1344" t="s">
        <v>7</v>
      </c>
      <c r="B1344" s="115" t="s">
        <v>441</v>
      </c>
      <c r="C1344" s="115" t="s">
        <v>905</v>
      </c>
      <c r="D1344" s="115" t="s">
        <v>909</v>
      </c>
      <c r="E1344" s="115" t="s">
        <v>889</v>
      </c>
      <c r="F1344" s="132">
        <v>0</v>
      </c>
    </row>
    <row r="1345" spans="1:6">
      <c r="A1345" t="s">
        <v>6</v>
      </c>
      <c r="B1345" s="115" t="s">
        <v>442</v>
      </c>
      <c r="C1345" s="115" t="s">
        <v>905</v>
      </c>
      <c r="D1345" s="115" t="s">
        <v>909</v>
      </c>
      <c r="E1345" s="115" t="s">
        <v>889</v>
      </c>
      <c r="F1345" s="132">
        <v>0</v>
      </c>
    </row>
    <row r="1346" spans="1:6">
      <c r="A1346" t="s">
        <v>2</v>
      </c>
      <c r="B1346" s="115" t="s">
        <v>443</v>
      </c>
      <c r="C1346" s="115" t="s">
        <v>905</v>
      </c>
      <c r="D1346" s="115" t="s">
        <v>909</v>
      </c>
      <c r="E1346" s="115" t="s">
        <v>889</v>
      </c>
      <c r="F1346" s="132">
        <v>0</v>
      </c>
    </row>
    <row r="1347" spans="1:6">
      <c r="A1347" t="s">
        <v>4</v>
      </c>
      <c r="B1347" s="115" t="s">
        <v>444</v>
      </c>
      <c r="C1347" s="115" t="s">
        <v>905</v>
      </c>
      <c r="D1347" s="115" t="s">
        <v>909</v>
      </c>
      <c r="E1347" s="115" t="s">
        <v>889</v>
      </c>
      <c r="F1347" s="132">
        <v>0</v>
      </c>
    </row>
    <row r="1348" spans="1:6">
      <c r="A1348" t="s">
        <v>5</v>
      </c>
      <c r="B1348" s="115" t="s">
        <v>447</v>
      </c>
      <c r="C1348" s="115" t="s">
        <v>905</v>
      </c>
      <c r="D1348" s="115" t="s">
        <v>909</v>
      </c>
      <c r="E1348" s="115" t="s">
        <v>889</v>
      </c>
      <c r="F1348" s="132">
        <v>0</v>
      </c>
    </row>
    <row r="1349" spans="1:6">
      <c r="A1349" t="s">
        <v>1</v>
      </c>
      <c r="B1349" s="115" t="s">
        <v>448</v>
      </c>
      <c r="C1349" s="115" t="s">
        <v>905</v>
      </c>
      <c r="D1349" s="115" t="s">
        <v>909</v>
      </c>
      <c r="E1349" s="115" t="s">
        <v>889</v>
      </c>
      <c r="F1349" s="132">
        <v>0</v>
      </c>
    </row>
    <row r="1350" spans="1:6">
      <c r="A1350" t="s">
        <v>537</v>
      </c>
      <c r="B1350" s="115" t="s">
        <v>334</v>
      </c>
      <c r="C1350" s="115" t="s">
        <v>894</v>
      </c>
      <c r="D1350" s="115" t="s">
        <v>911</v>
      </c>
      <c r="E1350" s="115" t="s">
        <v>891</v>
      </c>
      <c r="F1350" s="132">
        <v>0.23375000000000001</v>
      </c>
    </row>
    <row r="1351" spans="1:6">
      <c r="A1351" t="s">
        <v>26</v>
      </c>
      <c r="B1351" s="115" t="s">
        <v>410</v>
      </c>
      <c r="C1351" s="115" t="s">
        <v>894</v>
      </c>
      <c r="D1351" s="115" t="s">
        <v>911</v>
      </c>
      <c r="E1351" s="115" t="s">
        <v>891</v>
      </c>
      <c r="F1351" s="132">
        <v>0.4335</v>
      </c>
    </row>
    <row r="1352" spans="1:6">
      <c r="A1352" t="s">
        <v>25</v>
      </c>
      <c r="B1352" s="115" t="s">
        <v>411</v>
      </c>
      <c r="C1352" s="115" t="s">
        <v>894</v>
      </c>
      <c r="D1352" s="115" t="s">
        <v>911</v>
      </c>
      <c r="E1352" s="115" t="s">
        <v>891</v>
      </c>
      <c r="F1352" s="132">
        <v>0.28475000000000006</v>
      </c>
    </row>
    <row r="1353" spans="1:6">
      <c r="A1353" t="s">
        <v>23</v>
      </c>
      <c r="B1353" s="115" t="s">
        <v>412</v>
      </c>
      <c r="C1353" s="115" t="s">
        <v>894</v>
      </c>
      <c r="D1353" s="115" t="s">
        <v>911</v>
      </c>
      <c r="E1353" s="115" t="s">
        <v>891</v>
      </c>
      <c r="F1353" s="132">
        <v>0.15087499999999998</v>
      </c>
    </row>
    <row r="1354" spans="1:6">
      <c r="A1354" t="s">
        <v>17</v>
      </c>
      <c r="B1354" s="115" t="s">
        <v>414</v>
      </c>
      <c r="C1354" s="115" t="s">
        <v>894</v>
      </c>
      <c r="D1354" s="115" t="s">
        <v>911</v>
      </c>
      <c r="E1354" s="115" t="s">
        <v>891</v>
      </c>
      <c r="F1354" s="132">
        <v>0.56737499999999996</v>
      </c>
    </row>
    <row r="1355" spans="1:6">
      <c r="A1355" t="s">
        <v>21</v>
      </c>
      <c r="B1355" s="115" t="s">
        <v>415</v>
      </c>
      <c r="C1355" s="115" t="s">
        <v>894</v>
      </c>
      <c r="D1355" s="115" t="s">
        <v>911</v>
      </c>
      <c r="E1355" s="115" t="s">
        <v>891</v>
      </c>
      <c r="F1355" s="132">
        <v>0.52487499999999998</v>
      </c>
    </row>
    <row r="1356" spans="1:6">
      <c r="A1356" t="s">
        <v>20</v>
      </c>
      <c r="B1356" s="115" t="s">
        <v>416</v>
      </c>
      <c r="C1356" s="115" t="s">
        <v>894</v>
      </c>
      <c r="D1356" s="115" t="s">
        <v>911</v>
      </c>
      <c r="E1356" s="115" t="s">
        <v>891</v>
      </c>
      <c r="F1356" s="132">
        <v>0.51424999999999998</v>
      </c>
    </row>
    <row r="1357" spans="1:6">
      <c r="A1357" t="s">
        <v>3</v>
      </c>
      <c r="B1357" s="115" t="s">
        <v>418</v>
      </c>
      <c r="C1357" s="115" t="s">
        <v>894</v>
      </c>
      <c r="D1357" s="115" t="s">
        <v>911</v>
      </c>
      <c r="E1357" s="115" t="s">
        <v>891</v>
      </c>
      <c r="F1357" s="132">
        <v>0.27200000000000002</v>
      </c>
    </row>
    <row r="1358" spans="1:6">
      <c r="A1358" t="s">
        <v>19</v>
      </c>
      <c r="B1358" s="115" t="s">
        <v>419</v>
      </c>
      <c r="C1358" s="115" t="s">
        <v>894</v>
      </c>
      <c r="D1358" s="115" t="s">
        <v>911</v>
      </c>
      <c r="E1358" s="115" t="s">
        <v>891</v>
      </c>
      <c r="F1358" s="132">
        <v>0.49512499999999993</v>
      </c>
    </row>
    <row r="1359" spans="1:6">
      <c r="A1359" t="s">
        <v>18</v>
      </c>
      <c r="B1359" s="115" t="s">
        <v>420</v>
      </c>
      <c r="C1359" s="115" t="s">
        <v>894</v>
      </c>
      <c r="D1359" s="115" t="s">
        <v>911</v>
      </c>
      <c r="E1359" s="115" t="s">
        <v>891</v>
      </c>
      <c r="F1359" s="132">
        <v>0.43562499999999993</v>
      </c>
    </row>
    <row r="1360" spans="1:6">
      <c r="A1360" t="s">
        <v>16</v>
      </c>
      <c r="B1360" s="115" t="s">
        <v>417</v>
      </c>
      <c r="C1360" s="115" t="s">
        <v>894</v>
      </c>
      <c r="D1360" s="115" t="s">
        <v>911</v>
      </c>
      <c r="E1360" s="115" t="s">
        <v>891</v>
      </c>
      <c r="F1360" s="132">
        <v>0.29749999999999999</v>
      </c>
    </row>
    <row r="1361" spans="1:6">
      <c r="A1361" t="s">
        <v>24</v>
      </c>
      <c r="B1361" s="115" t="s">
        <v>431</v>
      </c>
      <c r="C1361" s="115" t="s">
        <v>894</v>
      </c>
      <c r="D1361" s="115" t="s">
        <v>911</v>
      </c>
      <c r="E1361" s="115" t="s">
        <v>891</v>
      </c>
      <c r="F1361" s="132">
        <v>0.20824999999999999</v>
      </c>
    </row>
    <row r="1362" spans="1:6">
      <c r="A1362" t="s">
        <v>14</v>
      </c>
      <c r="B1362" s="115" t="s">
        <v>433</v>
      </c>
      <c r="C1362" s="115" t="s">
        <v>894</v>
      </c>
      <c r="D1362" s="115" t="s">
        <v>911</v>
      </c>
      <c r="E1362" s="115" t="s">
        <v>891</v>
      </c>
      <c r="F1362" s="132">
        <v>0.55462500000000003</v>
      </c>
    </row>
    <row r="1363" spans="1:6">
      <c r="A1363" t="s">
        <v>914</v>
      </c>
      <c r="B1363" s="115" t="s">
        <v>895</v>
      </c>
      <c r="C1363" s="115" t="s">
        <v>894</v>
      </c>
      <c r="D1363" s="115" t="s">
        <v>911</v>
      </c>
      <c r="E1363" s="115" t="s">
        <v>891</v>
      </c>
      <c r="F1363" s="132">
        <v>0</v>
      </c>
    </row>
    <row r="1364" spans="1:6">
      <c r="A1364" t="s">
        <v>13</v>
      </c>
      <c r="B1364" s="115" t="s">
        <v>435</v>
      </c>
      <c r="C1364" s="115" t="s">
        <v>894</v>
      </c>
      <c r="D1364" s="115" t="s">
        <v>911</v>
      </c>
      <c r="E1364" s="115" t="s">
        <v>891</v>
      </c>
      <c r="F1364" s="132">
        <v>0.22737499999999999</v>
      </c>
    </row>
    <row r="1365" spans="1:6">
      <c r="A1365" t="s">
        <v>11</v>
      </c>
      <c r="B1365" s="115" t="s">
        <v>436</v>
      </c>
      <c r="C1365" s="115" t="s">
        <v>894</v>
      </c>
      <c r="D1365" s="115" t="s">
        <v>911</v>
      </c>
      <c r="E1365" s="115" t="s">
        <v>891</v>
      </c>
      <c r="F1365" s="132">
        <v>0.50787499999999997</v>
      </c>
    </row>
    <row r="1366" spans="1:6">
      <c r="A1366" t="s">
        <v>12</v>
      </c>
      <c r="B1366" s="115" t="s">
        <v>437</v>
      </c>
      <c r="C1366" s="115" t="s">
        <v>894</v>
      </c>
      <c r="D1366" s="115" t="s">
        <v>911</v>
      </c>
      <c r="E1366" s="115" t="s">
        <v>891</v>
      </c>
      <c r="F1366" s="132">
        <v>0.53337499999999993</v>
      </c>
    </row>
    <row r="1367" spans="1:6">
      <c r="A1367" t="s">
        <v>543</v>
      </c>
      <c r="B1367" s="115" t="s">
        <v>542</v>
      </c>
      <c r="C1367" s="115" t="s">
        <v>894</v>
      </c>
      <c r="D1367" s="115" t="s">
        <v>911</v>
      </c>
      <c r="E1367" s="115" t="s">
        <v>891</v>
      </c>
      <c r="F1367" s="132">
        <v>0.176375</v>
      </c>
    </row>
    <row r="1368" spans="1:6">
      <c r="A1368" t="s">
        <v>10</v>
      </c>
      <c r="B1368" s="115" t="s">
        <v>438</v>
      </c>
      <c r="C1368" s="115" t="s">
        <v>894</v>
      </c>
      <c r="D1368" s="115" t="s">
        <v>911</v>
      </c>
      <c r="E1368" s="115" t="s">
        <v>891</v>
      </c>
      <c r="F1368" s="132">
        <v>0.22737499999999999</v>
      </c>
    </row>
    <row r="1369" spans="1:6">
      <c r="A1369" t="s">
        <v>9</v>
      </c>
      <c r="B1369" s="115" t="s">
        <v>439</v>
      </c>
      <c r="C1369" s="115" t="s">
        <v>894</v>
      </c>
      <c r="D1369" s="115" t="s">
        <v>911</v>
      </c>
      <c r="E1369" s="115" t="s">
        <v>891</v>
      </c>
      <c r="F1369" s="132">
        <v>0.49299999999999994</v>
      </c>
    </row>
    <row r="1370" spans="1:6">
      <c r="A1370" t="s">
        <v>545</v>
      </c>
      <c r="B1370" s="115" t="s">
        <v>544</v>
      </c>
      <c r="C1370" s="115" t="s">
        <v>894</v>
      </c>
      <c r="D1370" s="115" t="s">
        <v>911</v>
      </c>
      <c r="E1370" s="115" t="s">
        <v>891</v>
      </c>
      <c r="F1370" s="132">
        <v>0.49087500000000001</v>
      </c>
    </row>
    <row r="1371" spans="1:6">
      <c r="A1371" t="s">
        <v>8</v>
      </c>
      <c r="B1371" s="115" t="s">
        <v>440</v>
      </c>
      <c r="C1371" s="115" t="s">
        <v>894</v>
      </c>
      <c r="D1371" s="115" t="s">
        <v>911</v>
      </c>
      <c r="E1371" s="115" t="s">
        <v>891</v>
      </c>
      <c r="F1371" s="132">
        <v>0.48874999999999996</v>
      </c>
    </row>
    <row r="1372" spans="1:6">
      <c r="A1372" t="s">
        <v>7</v>
      </c>
      <c r="B1372" s="115" t="s">
        <v>441</v>
      </c>
      <c r="C1372" s="115" t="s">
        <v>894</v>
      </c>
      <c r="D1372" s="115" t="s">
        <v>911</v>
      </c>
      <c r="E1372" s="115" t="s">
        <v>891</v>
      </c>
      <c r="F1372" s="132">
        <v>0.26774999999999999</v>
      </c>
    </row>
    <row r="1373" spans="1:6">
      <c r="A1373" t="s">
        <v>6</v>
      </c>
      <c r="B1373" s="115" t="s">
        <v>442</v>
      </c>
      <c r="C1373" s="115" t="s">
        <v>894</v>
      </c>
      <c r="D1373" s="115" t="s">
        <v>911</v>
      </c>
      <c r="E1373" s="115" t="s">
        <v>891</v>
      </c>
      <c r="F1373" s="132">
        <v>0.354875</v>
      </c>
    </row>
    <row r="1374" spans="1:6">
      <c r="A1374" t="s">
        <v>2</v>
      </c>
      <c r="B1374" s="115" t="s">
        <v>443</v>
      </c>
      <c r="C1374" s="115" t="s">
        <v>894</v>
      </c>
      <c r="D1374" s="115" t="s">
        <v>911</v>
      </c>
      <c r="E1374" s="115" t="s">
        <v>891</v>
      </c>
      <c r="F1374" s="132">
        <v>0.49299999999999994</v>
      </c>
    </row>
    <row r="1375" spans="1:6">
      <c r="A1375" t="s">
        <v>1</v>
      </c>
      <c r="B1375" s="115" t="s">
        <v>448</v>
      </c>
      <c r="C1375" s="115" t="s">
        <v>894</v>
      </c>
      <c r="D1375" s="115" t="s">
        <v>911</v>
      </c>
      <c r="E1375" s="115" t="s">
        <v>891</v>
      </c>
      <c r="F1375" s="132">
        <v>0.58224999999999993</v>
      </c>
    </row>
    <row r="1376" spans="1:6">
      <c r="A1376" t="s">
        <v>537</v>
      </c>
      <c r="B1376" s="115" t="s">
        <v>334</v>
      </c>
      <c r="C1376" s="115" t="s">
        <v>896</v>
      </c>
      <c r="D1376" s="115" t="s">
        <v>911</v>
      </c>
      <c r="E1376" s="115" t="s">
        <v>891</v>
      </c>
      <c r="F1376" s="132">
        <v>0.26774999999999999</v>
      </c>
    </row>
    <row r="1377" spans="1:6">
      <c r="A1377" t="s">
        <v>26</v>
      </c>
      <c r="B1377" s="115" t="s">
        <v>410</v>
      </c>
      <c r="C1377" s="115" t="s">
        <v>896</v>
      </c>
      <c r="D1377" s="115" t="s">
        <v>911</v>
      </c>
      <c r="E1377" s="115" t="s">
        <v>891</v>
      </c>
      <c r="F1377" s="132">
        <v>0.48237499999999989</v>
      </c>
    </row>
    <row r="1378" spans="1:6">
      <c r="A1378" t="s">
        <v>25</v>
      </c>
      <c r="B1378" s="115" t="s">
        <v>411</v>
      </c>
      <c r="C1378" s="115" t="s">
        <v>896</v>
      </c>
      <c r="D1378" s="115" t="s">
        <v>911</v>
      </c>
      <c r="E1378" s="115" t="s">
        <v>891</v>
      </c>
      <c r="F1378" s="132">
        <v>0.363375</v>
      </c>
    </row>
    <row r="1379" spans="1:6">
      <c r="A1379" t="s">
        <v>23</v>
      </c>
      <c r="B1379" s="115" t="s">
        <v>412</v>
      </c>
      <c r="C1379" s="115" t="s">
        <v>896</v>
      </c>
      <c r="D1379" s="115" t="s">
        <v>911</v>
      </c>
      <c r="E1379" s="115" t="s">
        <v>891</v>
      </c>
      <c r="F1379" s="132">
        <v>0.16575000000000001</v>
      </c>
    </row>
    <row r="1380" spans="1:6">
      <c r="A1380" t="s">
        <v>17</v>
      </c>
      <c r="B1380" s="115" t="s">
        <v>414</v>
      </c>
      <c r="C1380" s="115" t="s">
        <v>896</v>
      </c>
      <c r="D1380" s="115" t="s">
        <v>911</v>
      </c>
      <c r="E1380" s="115" t="s">
        <v>891</v>
      </c>
      <c r="F1380" s="132">
        <v>0.541875</v>
      </c>
    </row>
    <row r="1381" spans="1:6">
      <c r="A1381" t="s">
        <v>21</v>
      </c>
      <c r="B1381" s="115" t="s">
        <v>415</v>
      </c>
      <c r="C1381" s="115" t="s">
        <v>896</v>
      </c>
      <c r="D1381" s="115" t="s">
        <v>911</v>
      </c>
      <c r="E1381" s="115" t="s">
        <v>891</v>
      </c>
      <c r="F1381" s="132">
        <v>0.54400000000000004</v>
      </c>
    </row>
    <row r="1382" spans="1:6">
      <c r="A1382" t="s">
        <v>20</v>
      </c>
      <c r="B1382" s="115" t="s">
        <v>416</v>
      </c>
      <c r="C1382" s="115" t="s">
        <v>896</v>
      </c>
      <c r="D1382" s="115" t="s">
        <v>911</v>
      </c>
      <c r="E1382" s="115" t="s">
        <v>891</v>
      </c>
      <c r="F1382" s="132">
        <v>0.52274999999999994</v>
      </c>
    </row>
    <row r="1383" spans="1:6">
      <c r="A1383" t="s">
        <v>3</v>
      </c>
      <c r="B1383" s="115" t="s">
        <v>418</v>
      </c>
      <c r="C1383" s="115" t="s">
        <v>896</v>
      </c>
      <c r="D1383" s="115" t="s">
        <v>911</v>
      </c>
      <c r="E1383" s="115" t="s">
        <v>891</v>
      </c>
      <c r="F1383" s="132">
        <v>0.33829999999999999</v>
      </c>
    </row>
    <row r="1384" spans="1:6">
      <c r="A1384" t="s">
        <v>19</v>
      </c>
      <c r="B1384" s="115" t="s">
        <v>419</v>
      </c>
      <c r="C1384" s="115" t="s">
        <v>896</v>
      </c>
      <c r="D1384" s="115" t="s">
        <v>911</v>
      </c>
      <c r="E1384" s="115" t="s">
        <v>891</v>
      </c>
      <c r="F1384" s="132">
        <v>0.53549999999999998</v>
      </c>
    </row>
    <row r="1385" spans="1:6">
      <c r="A1385" t="s">
        <v>18</v>
      </c>
      <c r="B1385" s="115" t="s">
        <v>420</v>
      </c>
      <c r="C1385" s="115" t="s">
        <v>896</v>
      </c>
      <c r="D1385" s="115" t="s">
        <v>911</v>
      </c>
      <c r="E1385" s="115" t="s">
        <v>891</v>
      </c>
      <c r="F1385" s="132">
        <v>0.46112499999999995</v>
      </c>
    </row>
    <row r="1386" spans="1:6">
      <c r="A1386" t="s">
        <v>16</v>
      </c>
      <c r="B1386" s="115" t="s">
        <v>417</v>
      </c>
      <c r="C1386" s="115" t="s">
        <v>896</v>
      </c>
      <c r="D1386" s="115" t="s">
        <v>911</v>
      </c>
      <c r="E1386" s="115" t="s">
        <v>891</v>
      </c>
      <c r="F1386" s="132">
        <v>0.33787499999999998</v>
      </c>
    </row>
    <row r="1387" spans="1:6">
      <c r="A1387" t="s">
        <v>24</v>
      </c>
      <c r="B1387" s="115" t="s">
        <v>431</v>
      </c>
      <c r="C1387" s="115" t="s">
        <v>896</v>
      </c>
      <c r="D1387" s="115" t="s">
        <v>911</v>
      </c>
      <c r="E1387" s="115" t="s">
        <v>891</v>
      </c>
      <c r="F1387" s="132">
        <v>0.28050000000000003</v>
      </c>
    </row>
    <row r="1388" spans="1:6">
      <c r="A1388" t="s">
        <v>14</v>
      </c>
      <c r="B1388" s="115" t="s">
        <v>433</v>
      </c>
      <c r="C1388" s="115" t="s">
        <v>896</v>
      </c>
      <c r="D1388" s="115" t="s">
        <v>911</v>
      </c>
      <c r="E1388" s="115" t="s">
        <v>891</v>
      </c>
      <c r="F1388" s="132">
        <v>0.57587500000000003</v>
      </c>
    </row>
    <row r="1389" spans="1:6">
      <c r="A1389" t="s">
        <v>914</v>
      </c>
      <c r="B1389" s="115" t="s">
        <v>895</v>
      </c>
      <c r="C1389" s="115" t="s">
        <v>896</v>
      </c>
      <c r="D1389" s="115" t="s">
        <v>911</v>
      </c>
      <c r="E1389" s="115" t="s">
        <v>891</v>
      </c>
      <c r="F1389" s="132">
        <v>0</v>
      </c>
    </row>
    <row r="1390" spans="1:6">
      <c r="A1390" t="s">
        <v>13</v>
      </c>
      <c r="B1390" s="115" t="s">
        <v>435</v>
      </c>
      <c r="C1390" s="115" t="s">
        <v>896</v>
      </c>
      <c r="D1390" s="115" t="s">
        <v>911</v>
      </c>
      <c r="E1390" s="115" t="s">
        <v>891</v>
      </c>
      <c r="F1390" s="132">
        <v>0.28050000000000003</v>
      </c>
    </row>
    <row r="1391" spans="1:6">
      <c r="A1391" t="s">
        <v>11</v>
      </c>
      <c r="B1391" s="115" t="s">
        <v>436</v>
      </c>
      <c r="C1391" s="115" t="s">
        <v>896</v>
      </c>
      <c r="D1391" s="115" t="s">
        <v>911</v>
      </c>
      <c r="E1391" s="115" t="s">
        <v>891</v>
      </c>
      <c r="F1391" s="132">
        <v>0.51637499999999992</v>
      </c>
    </row>
    <row r="1392" spans="1:6">
      <c r="A1392" t="s">
        <v>12</v>
      </c>
      <c r="B1392" s="115" t="s">
        <v>437</v>
      </c>
      <c r="C1392" s="115" t="s">
        <v>896</v>
      </c>
      <c r="D1392" s="115" t="s">
        <v>911</v>
      </c>
      <c r="E1392" s="115" t="s">
        <v>891</v>
      </c>
      <c r="F1392" s="132">
        <v>0.53337499999999993</v>
      </c>
    </row>
    <row r="1393" spans="1:6">
      <c r="A1393" t="s">
        <v>543</v>
      </c>
      <c r="B1393" s="115" t="s">
        <v>542</v>
      </c>
      <c r="C1393" s="115" t="s">
        <v>896</v>
      </c>
      <c r="D1393" s="115" t="s">
        <v>911</v>
      </c>
      <c r="E1393" s="115" t="s">
        <v>891</v>
      </c>
      <c r="F1393" s="132">
        <v>0.28475000000000006</v>
      </c>
    </row>
    <row r="1394" spans="1:6">
      <c r="A1394" t="s">
        <v>10</v>
      </c>
      <c r="B1394" s="115" t="s">
        <v>438</v>
      </c>
      <c r="C1394" s="115" t="s">
        <v>896</v>
      </c>
      <c r="D1394" s="115" t="s">
        <v>911</v>
      </c>
      <c r="E1394" s="115" t="s">
        <v>891</v>
      </c>
      <c r="F1394" s="132">
        <v>0.26350000000000001</v>
      </c>
    </row>
    <row r="1395" spans="1:6">
      <c r="A1395" t="s">
        <v>9</v>
      </c>
      <c r="B1395" s="115" t="s">
        <v>439</v>
      </c>
      <c r="C1395" s="115" t="s">
        <v>896</v>
      </c>
      <c r="D1395" s="115" t="s">
        <v>911</v>
      </c>
      <c r="E1395" s="115" t="s">
        <v>891</v>
      </c>
      <c r="F1395" s="132">
        <v>0.52274999999999994</v>
      </c>
    </row>
    <row r="1396" spans="1:6">
      <c r="A1396" t="s">
        <v>545</v>
      </c>
      <c r="B1396" s="115" t="s">
        <v>544</v>
      </c>
      <c r="C1396" s="115" t="s">
        <v>896</v>
      </c>
      <c r="D1396" s="115" t="s">
        <v>911</v>
      </c>
      <c r="E1396" s="115" t="s">
        <v>891</v>
      </c>
      <c r="F1396" s="132">
        <v>0.4993749999999999</v>
      </c>
    </row>
    <row r="1397" spans="1:6">
      <c r="A1397" t="s">
        <v>8</v>
      </c>
      <c r="B1397" s="115" t="s">
        <v>440</v>
      </c>
      <c r="C1397" s="115" t="s">
        <v>896</v>
      </c>
      <c r="D1397" s="115" t="s">
        <v>911</v>
      </c>
      <c r="E1397" s="115" t="s">
        <v>891</v>
      </c>
      <c r="F1397" s="132">
        <v>0.52487499999999998</v>
      </c>
    </row>
    <row r="1398" spans="1:6">
      <c r="A1398" t="s">
        <v>7</v>
      </c>
      <c r="B1398" s="115" t="s">
        <v>441</v>
      </c>
      <c r="C1398" s="115" t="s">
        <v>896</v>
      </c>
      <c r="D1398" s="115" t="s">
        <v>911</v>
      </c>
      <c r="E1398" s="115" t="s">
        <v>891</v>
      </c>
      <c r="F1398" s="132">
        <v>0.33477249999999997</v>
      </c>
    </row>
    <row r="1399" spans="1:6">
      <c r="A1399" t="s">
        <v>6</v>
      </c>
      <c r="B1399" s="115" t="s">
        <v>442</v>
      </c>
      <c r="C1399" s="115" t="s">
        <v>896</v>
      </c>
      <c r="D1399" s="115" t="s">
        <v>911</v>
      </c>
      <c r="E1399" s="115" t="s">
        <v>891</v>
      </c>
      <c r="F1399" s="132">
        <v>0.38887500000000003</v>
      </c>
    </row>
    <row r="1400" spans="1:6">
      <c r="A1400" t="s">
        <v>2</v>
      </c>
      <c r="B1400" s="115" t="s">
        <v>443</v>
      </c>
      <c r="C1400" s="115" t="s">
        <v>896</v>
      </c>
      <c r="D1400" s="115" t="s">
        <v>911</v>
      </c>
      <c r="E1400" s="115" t="s">
        <v>891</v>
      </c>
      <c r="F1400" s="132">
        <v>0.53125</v>
      </c>
    </row>
    <row r="1401" spans="1:6">
      <c r="A1401" t="s">
        <v>1</v>
      </c>
      <c r="B1401" s="115" t="s">
        <v>448</v>
      </c>
      <c r="C1401" s="115" t="s">
        <v>896</v>
      </c>
      <c r="D1401" s="115" t="s">
        <v>911</v>
      </c>
      <c r="E1401" s="115" t="s">
        <v>891</v>
      </c>
      <c r="F1401" s="132">
        <v>0.55462500000000003</v>
      </c>
    </row>
    <row r="1402" spans="1:6">
      <c r="A1402" t="s">
        <v>537</v>
      </c>
      <c r="B1402" s="115" t="s">
        <v>334</v>
      </c>
      <c r="C1402" s="115" t="s">
        <v>897</v>
      </c>
      <c r="D1402" s="115" t="s">
        <v>911</v>
      </c>
      <c r="E1402" s="115" t="s">
        <v>891</v>
      </c>
      <c r="F1402" s="132">
        <v>0.30174999999999996</v>
      </c>
    </row>
    <row r="1403" spans="1:6">
      <c r="A1403" t="s">
        <v>26</v>
      </c>
      <c r="B1403" s="115" t="s">
        <v>410</v>
      </c>
      <c r="C1403" s="115" t="s">
        <v>897</v>
      </c>
      <c r="D1403" s="115" t="s">
        <v>911</v>
      </c>
      <c r="E1403" s="115" t="s">
        <v>891</v>
      </c>
      <c r="F1403" s="132">
        <v>0.49087500000000001</v>
      </c>
    </row>
    <row r="1404" spans="1:6">
      <c r="A1404" t="s">
        <v>25</v>
      </c>
      <c r="B1404" s="115" t="s">
        <v>411</v>
      </c>
      <c r="C1404" s="115" t="s">
        <v>897</v>
      </c>
      <c r="D1404" s="115" t="s">
        <v>911</v>
      </c>
      <c r="E1404" s="115" t="s">
        <v>891</v>
      </c>
      <c r="F1404" s="132">
        <v>0.422875</v>
      </c>
    </row>
    <row r="1405" spans="1:6">
      <c r="A1405" t="s">
        <v>23</v>
      </c>
      <c r="B1405" s="115" t="s">
        <v>412</v>
      </c>
      <c r="C1405" s="115" t="s">
        <v>897</v>
      </c>
      <c r="D1405" s="115" t="s">
        <v>911</v>
      </c>
      <c r="E1405" s="115" t="s">
        <v>891</v>
      </c>
      <c r="F1405" s="132">
        <v>0.24012499999999998</v>
      </c>
    </row>
    <row r="1406" spans="1:6">
      <c r="A1406" t="s">
        <v>17</v>
      </c>
      <c r="B1406" s="115" t="s">
        <v>414</v>
      </c>
      <c r="C1406" s="115" t="s">
        <v>897</v>
      </c>
      <c r="D1406" s="115" t="s">
        <v>911</v>
      </c>
      <c r="E1406" s="115" t="s">
        <v>891</v>
      </c>
      <c r="F1406" s="132">
        <v>0.56737499999999996</v>
      </c>
    </row>
    <row r="1407" spans="1:6">
      <c r="A1407" t="s">
        <v>21</v>
      </c>
      <c r="B1407" s="115" t="s">
        <v>415</v>
      </c>
      <c r="C1407" s="115" t="s">
        <v>897</v>
      </c>
      <c r="D1407" s="115" t="s">
        <v>911</v>
      </c>
      <c r="E1407" s="115" t="s">
        <v>891</v>
      </c>
      <c r="F1407" s="132">
        <v>0.5525000000000001</v>
      </c>
    </row>
    <row r="1408" spans="1:6">
      <c r="A1408" t="s">
        <v>20</v>
      </c>
      <c r="B1408" s="115" t="s">
        <v>416</v>
      </c>
      <c r="C1408" s="115" t="s">
        <v>897</v>
      </c>
      <c r="D1408" s="115" t="s">
        <v>911</v>
      </c>
      <c r="E1408" s="115" t="s">
        <v>891</v>
      </c>
      <c r="F1408" s="132">
        <v>0.56525000000000003</v>
      </c>
    </row>
    <row r="1409" spans="1:6">
      <c r="A1409" t="s">
        <v>3</v>
      </c>
      <c r="B1409" s="115" t="s">
        <v>418</v>
      </c>
      <c r="C1409" s="115" t="s">
        <v>897</v>
      </c>
      <c r="D1409" s="115" t="s">
        <v>911</v>
      </c>
      <c r="E1409" s="115" t="s">
        <v>891</v>
      </c>
      <c r="F1409" s="132">
        <v>0.33980874999999999</v>
      </c>
    </row>
    <row r="1410" spans="1:6">
      <c r="A1410" t="s">
        <v>19</v>
      </c>
      <c r="B1410" s="115" t="s">
        <v>419</v>
      </c>
      <c r="C1410" s="115" t="s">
        <v>897</v>
      </c>
      <c r="D1410" s="115" t="s">
        <v>911</v>
      </c>
      <c r="E1410" s="115" t="s">
        <v>891</v>
      </c>
      <c r="F1410" s="132">
        <v>0.53974999999999995</v>
      </c>
    </row>
    <row r="1411" spans="1:6">
      <c r="A1411" t="s">
        <v>18</v>
      </c>
      <c r="B1411" s="115" t="s">
        <v>420</v>
      </c>
      <c r="C1411" s="115" t="s">
        <v>897</v>
      </c>
      <c r="D1411" s="115" t="s">
        <v>911</v>
      </c>
      <c r="E1411" s="115" t="s">
        <v>891</v>
      </c>
      <c r="F1411" s="132">
        <v>0.46962500000000007</v>
      </c>
    </row>
    <row r="1412" spans="1:6">
      <c r="A1412" t="s">
        <v>16</v>
      </c>
      <c r="B1412" s="115" t="s">
        <v>417</v>
      </c>
      <c r="C1412" s="115" t="s">
        <v>897</v>
      </c>
      <c r="D1412" s="115" t="s">
        <v>911</v>
      </c>
      <c r="E1412" s="115" t="s">
        <v>891</v>
      </c>
      <c r="F1412" s="132">
        <v>0.39312499999999995</v>
      </c>
    </row>
    <row r="1413" spans="1:6">
      <c r="A1413" t="s">
        <v>24</v>
      </c>
      <c r="B1413" s="115" t="s">
        <v>431</v>
      </c>
      <c r="C1413" s="115" t="s">
        <v>897</v>
      </c>
      <c r="D1413" s="115" t="s">
        <v>911</v>
      </c>
      <c r="E1413" s="115" t="s">
        <v>891</v>
      </c>
      <c r="F1413" s="132">
        <v>0.25924999999999998</v>
      </c>
    </row>
    <row r="1414" spans="1:6">
      <c r="A1414" t="s">
        <v>14</v>
      </c>
      <c r="B1414" s="115" t="s">
        <v>433</v>
      </c>
      <c r="C1414" s="115" t="s">
        <v>897</v>
      </c>
      <c r="D1414" s="115" t="s">
        <v>911</v>
      </c>
      <c r="E1414" s="115" t="s">
        <v>891</v>
      </c>
      <c r="F1414" s="132">
        <v>0.56525000000000003</v>
      </c>
    </row>
    <row r="1415" spans="1:6">
      <c r="A1415" t="s">
        <v>914</v>
      </c>
      <c r="B1415" s="115" t="s">
        <v>895</v>
      </c>
      <c r="C1415" s="115" t="s">
        <v>897</v>
      </c>
      <c r="D1415" s="115" t="s">
        <v>911</v>
      </c>
      <c r="E1415" s="115" t="s">
        <v>891</v>
      </c>
      <c r="F1415" s="132">
        <v>0</v>
      </c>
    </row>
    <row r="1416" spans="1:6">
      <c r="A1416" t="s">
        <v>13</v>
      </c>
      <c r="B1416" s="115" t="s">
        <v>435</v>
      </c>
      <c r="C1416" s="115" t="s">
        <v>897</v>
      </c>
      <c r="D1416" s="115" t="s">
        <v>911</v>
      </c>
      <c r="E1416" s="115" t="s">
        <v>891</v>
      </c>
      <c r="F1416" s="132">
        <v>0.29112499999999997</v>
      </c>
    </row>
    <row r="1417" spans="1:6">
      <c r="A1417" t="s">
        <v>11</v>
      </c>
      <c r="B1417" s="115" t="s">
        <v>436</v>
      </c>
      <c r="C1417" s="115" t="s">
        <v>897</v>
      </c>
      <c r="D1417" s="115" t="s">
        <v>911</v>
      </c>
      <c r="E1417" s="115" t="s">
        <v>891</v>
      </c>
      <c r="F1417" s="132">
        <v>0.55249999999999999</v>
      </c>
    </row>
    <row r="1418" spans="1:6">
      <c r="A1418" t="s">
        <v>12</v>
      </c>
      <c r="B1418" s="115" t="s">
        <v>437</v>
      </c>
      <c r="C1418" s="115" t="s">
        <v>897</v>
      </c>
      <c r="D1418" s="115" t="s">
        <v>911</v>
      </c>
      <c r="E1418" s="115" t="s">
        <v>891</v>
      </c>
      <c r="F1418" s="132">
        <v>0.57587500000000003</v>
      </c>
    </row>
    <row r="1419" spans="1:6">
      <c r="A1419" t="s">
        <v>543</v>
      </c>
      <c r="B1419" s="115" t="s">
        <v>542</v>
      </c>
      <c r="C1419" s="115" t="s">
        <v>897</v>
      </c>
      <c r="D1419" s="115" t="s">
        <v>911</v>
      </c>
      <c r="E1419" s="115" t="s">
        <v>891</v>
      </c>
      <c r="F1419" s="132">
        <v>0.24012499999999998</v>
      </c>
    </row>
    <row r="1420" spans="1:6">
      <c r="A1420" t="s">
        <v>10</v>
      </c>
      <c r="B1420" s="115" t="s">
        <v>438</v>
      </c>
      <c r="C1420" s="115" t="s">
        <v>897</v>
      </c>
      <c r="D1420" s="115" t="s">
        <v>911</v>
      </c>
      <c r="E1420" s="115" t="s">
        <v>891</v>
      </c>
      <c r="F1420" s="132">
        <v>0.29749999999999999</v>
      </c>
    </row>
    <row r="1421" spans="1:6">
      <c r="A1421" t="s">
        <v>9</v>
      </c>
      <c r="B1421" s="115" t="s">
        <v>439</v>
      </c>
      <c r="C1421" s="115" t="s">
        <v>897</v>
      </c>
      <c r="D1421" s="115" t="s">
        <v>911</v>
      </c>
      <c r="E1421" s="115" t="s">
        <v>891</v>
      </c>
      <c r="F1421" s="132">
        <v>0.53125</v>
      </c>
    </row>
    <row r="1422" spans="1:6">
      <c r="A1422" t="s">
        <v>545</v>
      </c>
      <c r="B1422" s="115" t="s">
        <v>544</v>
      </c>
      <c r="C1422" s="115" t="s">
        <v>897</v>
      </c>
      <c r="D1422" s="115" t="s">
        <v>911</v>
      </c>
      <c r="E1422" s="115" t="s">
        <v>891</v>
      </c>
      <c r="F1422" s="132">
        <v>0.50574999999999992</v>
      </c>
    </row>
    <row r="1423" spans="1:6">
      <c r="A1423" t="s">
        <v>8</v>
      </c>
      <c r="B1423" s="115" t="s">
        <v>440</v>
      </c>
      <c r="C1423" s="115" t="s">
        <v>897</v>
      </c>
      <c r="D1423" s="115" t="s">
        <v>911</v>
      </c>
      <c r="E1423" s="115" t="s">
        <v>891</v>
      </c>
      <c r="F1423" s="132">
        <v>0.53125</v>
      </c>
    </row>
    <row r="1424" spans="1:6">
      <c r="A1424" t="s">
        <v>7</v>
      </c>
      <c r="B1424" s="115" t="s">
        <v>441</v>
      </c>
      <c r="C1424" s="115" t="s">
        <v>897</v>
      </c>
      <c r="D1424" s="115" t="s">
        <v>911</v>
      </c>
      <c r="E1424" s="115" t="s">
        <v>891</v>
      </c>
      <c r="F1424" s="132">
        <v>0.37013250000000003</v>
      </c>
    </row>
    <row r="1425" spans="1:6">
      <c r="A1425" t="s">
        <v>6</v>
      </c>
      <c r="B1425" s="115" t="s">
        <v>442</v>
      </c>
      <c r="C1425" s="115" t="s">
        <v>897</v>
      </c>
      <c r="D1425" s="115" t="s">
        <v>911</v>
      </c>
      <c r="E1425" s="115" t="s">
        <v>891</v>
      </c>
      <c r="F1425" s="132">
        <v>0.41437500000000005</v>
      </c>
    </row>
    <row r="1426" spans="1:6">
      <c r="A1426" t="s">
        <v>2</v>
      </c>
      <c r="B1426" s="115" t="s">
        <v>443</v>
      </c>
      <c r="C1426" s="115" t="s">
        <v>897</v>
      </c>
      <c r="D1426" s="115" t="s">
        <v>911</v>
      </c>
      <c r="E1426" s="115" t="s">
        <v>891</v>
      </c>
      <c r="F1426" s="132">
        <v>0.54400000000000004</v>
      </c>
    </row>
    <row r="1427" spans="1:6">
      <c r="A1427" t="s">
        <v>1</v>
      </c>
      <c r="B1427" s="115" t="s">
        <v>448</v>
      </c>
      <c r="C1427" s="115" t="s">
        <v>897</v>
      </c>
      <c r="D1427" s="115" t="s">
        <v>911</v>
      </c>
      <c r="E1427" s="115" t="s">
        <v>891</v>
      </c>
      <c r="F1427" s="132">
        <v>0.60137499999999999</v>
      </c>
    </row>
    <row r="1428" spans="1:6">
      <c r="A1428" t="s">
        <v>537</v>
      </c>
      <c r="B1428" s="115" t="s">
        <v>334</v>
      </c>
      <c r="C1428" s="115" t="s">
        <v>898</v>
      </c>
      <c r="D1428" s="115" t="s">
        <v>911</v>
      </c>
      <c r="E1428" s="115" t="s">
        <v>891</v>
      </c>
      <c r="F1428" s="132">
        <v>0.24862499999999998</v>
      </c>
    </row>
    <row r="1429" spans="1:6">
      <c r="A1429" t="s">
        <v>26</v>
      </c>
      <c r="B1429" s="115" t="s">
        <v>410</v>
      </c>
      <c r="C1429" s="115" t="s">
        <v>898</v>
      </c>
      <c r="D1429" s="115" t="s">
        <v>911</v>
      </c>
      <c r="E1429" s="115" t="s">
        <v>891</v>
      </c>
      <c r="F1429" s="132">
        <v>0.39100000000000007</v>
      </c>
    </row>
    <row r="1430" spans="1:6">
      <c r="A1430" t="s">
        <v>25</v>
      </c>
      <c r="B1430" s="115" t="s">
        <v>411</v>
      </c>
      <c r="C1430" s="115" t="s">
        <v>898</v>
      </c>
      <c r="D1430" s="115" t="s">
        <v>911</v>
      </c>
      <c r="E1430" s="115" t="s">
        <v>891</v>
      </c>
      <c r="F1430" s="132">
        <v>0.28475000000000006</v>
      </c>
    </row>
    <row r="1431" spans="1:6">
      <c r="A1431" t="s">
        <v>23</v>
      </c>
      <c r="B1431" s="115" t="s">
        <v>412</v>
      </c>
      <c r="C1431" s="115" t="s">
        <v>898</v>
      </c>
      <c r="D1431" s="115" t="s">
        <v>911</v>
      </c>
      <c r="E1431" s="115" t="s">
        <v>891</v>
      </c>
      <c r="F1431" s="132">
        <v>0.23375000000000001</v>
      </c>
    </row>
    <row r="1432" spans="1:6">
      <c r="A1432" t="s">
        <v>17</v>
      </c>
      <c r="B1432" s="115" t="s">
        <v>414</v>
      </c>
      <c r="C1432" s="115" t="s">
        <v>898</v>
      </c>
      <c r="D1432" s="115" t="s">
        <v>911</v>
      </c>
      <c r="E1432" s="115" t="s">
        <v>891</v>
      </c>
      <c r="F1432" s="132">
        <v>0.46750000000000003</v>
      </c>
    </row>
    <row r="1433" spans="1:6">
      <c r="A1433" t="s">
        <v>21</v>
      </c>
      <c r="B1433" s="115" t="s">
        <v>415</v>
      </c>
      <c r="C1433" s="115" t="s">
        <v>898</v>
      </c>
      <c r="D1433" s="115" t="s">
        <v>911</v>
      </c>
      <c r="E1433" s="115" t="s">
        <v>891</v>
      </c>
      <c r="F1433" s="132">
        <v>0.42499999999999993</v>
      </c>
    </row>
    <row r="1434" spans="1:6">
      <c r="A1434" t="s">
        <v>20</v>
      </c>
      <c r="B1434" s="115" t="s">
        <v>416</v>
      </c>
      <c r="C1434" s="115" t="s">
        <v>898</v>
      </c>
      <c r="D1434" s="115" t="s">
        <v>911</v>
      </c>
      <c r="E1434" s="115" t="s">
        <v>891</v>
      </c>
      <c r="F1434" s="132">
        <v>0.40587499999999999</v>
      </c>
    </row>
    <row r="1435" spans="1:6">
      <c r="A1435" t="s">
        <v>3</v>
      </c>
      <c r="B1435" s="115" t="s">
        <v>418</v>
      </c>
      <c r="C1435" s="115" t="s">
        <v>898</v>
      </c>
      <c r="D1435" s="115" t="s">
        <v>911</v>
      </c>
      <c r="E1435" s="115" t="s">
        <v>891</v>
      </c>
      <c r="F1435" s="132">
        <v>0.30175000000000002</v>
      </c>
    </row>
    <row r="1436" spans="1:6">
      <c r="A1436" t="s">
        <v>19</v>
      </c>
      <c r="B1436" s="115" t="s">
        <v>419</v>
      </c>
      <c r="C1436" s="115" t="s">
        <v>898</v>
      </c>
      <c r="D1436" s="115" t="s">
        <v>911</v>
      </c>
      <c r="E1436" s="115" t="s">
        <v>891</v>
      </c>
      <c r="F1436" s="132">
        <v>0.422875</v>
      </c>
    </row>
    <row r="1437" spans="1:6">
      <c r="A1437" t="s">
        <v>18</v>
      </c>
      <c r="B1437" s="115" t="s">
        <v>420</v>
      </c>
      <c r="C1437" s="115" t="s">
        <v>898</v>
      </c>
      <c r="D1437" s="115" t="s">
        <v>911</v>
      </c>
      <c r="E1437" s="115" t="s">
        <v>891</v>
      </c>
      <c r="F1437" s="132">
        <v>0.42712499999999992</v>
      </c>
    </row>
    <row r="1438" spans="1:6">
      <c r="A1438" t="s">
        <v>16</v>
      </c>
      <c r="B1438" s="115" t="s">
        <v>417</v>
      </c>
      <c r="C1438" s="115" t="s">
        <v>898</v>
      </c>
      <c r="D1438" s="115" t="s">
        <v>911</v>
      </c>
      <c r="E1438" s="115" t="s">
        <v>891</v>
      </c>
      <c r="F1438" s="132">
        <v>0.26987499999999998</v>
      </c>
    </row>
    <row r="1439" spans="1:6">
      <c r="A1439" t="s">
        <v>24</v>
      </c>
      <c r="B1439" s="115" t="s">
        <v>431</v>
      </c>
      <c r="C1439" s="115" t="s">
        <v>898</v>
      </c>
      <c r="D1439" s="115" t="s">
        <v>911</v>
      </c>
      <c r="E1439" s="115" t="s">
        <v>891</v>
      </c>
      <c r="F1439" s="132">
        <v>0.20824999999999999</v>
      </c>
    </row>
    <row r="1440" spans="1:6">
      <c r="A1440" t="s">
        <v>14</v>
      </c>
      <c r="B1440" s="115" t="s">
        <v>433</v>
      </c>
      <c r="C1440" s="115" t="s">
        <v>898</v>
      </c>
      <c r="D1440" s="115" t="s">
        <v>911</v>
      </c>
      <c r="E1440" s="115" t="s">
        <v>891</v>
      </c>
      <c r="F1440" s="132">
        <v>0.48662499999999997</v>
      </c>
    </row>
    <row r="1441" spans="1:6">
      <c r="A1441" t="s">
        <v>914</v>
      </c>
      <c r="B1441" s="115" t="s">
        <v>895</v>
      </c>
      <c r="C1441" s="115" t="s">
        <v>898</v>
      </c>
      <c r="D1441" s="115" t="s">
        <v>911</v>
      </c>
      <c r="E1441" s="115" t="s">
        <v>891</v>
      </c>
      <c r="F1441" s="132">
        <v>0</v>
      </c>
    </row>
    <row r="1442" spans="1:6">
      <c r="A1442" t="s">
        <v>13</v>
      </c>
      <c r="B1442" s="115" t="s">
        <v>435</v>
      </c>
      <c r="C1442" s="115" t="s">
        <v>898</v>
      </c>
      <c r="D1442" s="115" t="s">
        <v>911</v>
      </c>
      <c r="E1442" s="115" t="s">
        <v>891</v>
      </c>
      <c r="F1442" s="132">
        <v>0.24650000000000002</v>
      </c>
    </row>
    <row r="1443" spans="1:6">
      <c r="A1443" t="s">
        <v>11</v>
      </c>
      <c r="B1443" s="115" t="s">
        <v>436</v>
      </c>
      <c r="C1443" s="115" t="s">
        <v>898</v>
      </c>
      <c r="D1443" s="115" t="s">
        <v>911</v>
      </c>
      <c r="E1443" s="115" t="s">
        <v>891</v>
      </c>
      <c r="F1443" s="132">
        <v>0.37400000000000005</v>
      </c>
    </row>
    <row r="1444" spans="1:6">
      <c r="A1444" t="s">
        <v>12</v>
      </c>
      <c r="B1444" s="115" t="s">
        <v>437</v>
      </c>
      <c r="C1444" s="115" t="s">
        <v>898</v>
      </c>
      <c r="D1444" s="115" t="s">
        <v>911</v>
      </c>
      <c r="E1444" s="115" t="s">
        <v>891</v>
      </c>
      <c r="F1444" s="132">
        <v>0.39737499999999992</v>
      </c>
    </row>
    <row r="1445" spans="1:6">
      <c r="A1445" t="s">
        <v>543</v>
      </c>
      <c r="B1445" s="115" t="s">
        <v>542</v>
      </c>
      <c r="C1445" s="115" t="s">
        <v>898</v>
      </c>
      <c r="D1445" s="115" t="s">
        <v>911</v>
      </c>
      <c r="E1445" s="115" t="s">
        <v>891</v>
      </c>
      <c r="F1445" s="132">
        <v>0.18275000000000002</v>
      </c>
    </row>
    <row r="1446" spans="1:6">
      <c r="A1446" t="s">
        <v>10</v>
      </c>
      <c r="B1446" s="115" t="s">
        <v>438</v>
      </c>
      <c r="C1446" s="115" t="s">
        <v>898</v>
      </c>
      <c r="D1446" s="115" t="s">
        <v>911</v>
      </c>
      <c r="E1446" s="115" t="s">
        <v>891</v>
      </c>
      <c r="F1446" s="132">
        <v>0.32937500000000003</v>
      </c>
    </row>
    <row r="1447" spans="1:6">
      <c r="A1447" t="s">
        <v>9</v>
      </c>
      <c r="B1447" s="115" t="s">
        <v>439</v>
      </c>
      <c r="C1447" s="115" t="s">
        <v>898</v>
      </c>
      <c r="D1447" s="115" t="s">
        <v>911</v>
      </c>
      <c r="E1447" s="115" t="s">
        <v>891</v>
      </c>
      <c r="F1447" s="132">
        <v>0.41012500000000002</v>
      </c>
    </row>
    <row r="1448" spans="1:6">
      <c r="A1448" t="s">
        <v>545</v>
      </c>
      <c r="B1448" s="115" t="s">
        <v>544</v>
      </c>
      <c r="C1448" s="115" t="s">
        <v>898</v>
      </c>
      <c r="D1448" s="115" t="s">
        <v>911</v>
      </c>
      <c r="E1448" s="115" t="s">
        <v>891</v>
      </c>
      <c r="F1448" s="132">
        <v>0.42924999999999996</v>
      </c>
    </row>
    <row r="1449" spans="1:6">
      <c r="A1449" t="s">
        <v>8</v>
      </c>
      <c r="B1449" s="115" t="s">
        <v>440</v>
      </c>
      <c r="C1449" s="115" t="s">
        <v>898</v>
      </c>
      <c r="D1449" s="115" t="s">
        <v>911</v>
      </c>
      <c r="E1449" s="115" t="s">
        <v>891</v>
      </c>
      <c r="F1449" s="132">
        <v>0.38675000000000004</v>
      </c>
    </row>
    <row r="1450" spans="1:6">
      <c r="A1450" t="s">
        <v>7</v>
      </c>
      <c r="B1450" s="115" t="s">
        <v>441</v>
      </c>
      <c r="C1450" s="115" t="s">
        <v>898</v>
      </c>
      <c r="D1450" s="115" t="s">
        <v>911</v>
      </c>
      <c r="E1450" s="115" t="s">
        <v>891</v>
      </c>
      <c r="F1450" s="132">
        <v>0.32725000000000004</v>
      </c>
    </row>
    <row r="1451" spans="1:6">
      <c r="A1451" t="s">
        <v>6</v>
      </c>
      <c r="B1451" s="115" t="s">
        <v>442</v>
      </c>
      <c r="C1451" s="115" t="s">
        <v>898</v>
      </c>
      <c r="D1451" s="115" t="s">
        <v>911</v>
      </c>
      <c r="E1451" s="115" t="s">
        <v>891</v>
      </c>
      <c r="F1451" s="132">
        <v>0.34637499999999999</v>
      </c>
    </row>
    <row r="1452" spans="1:6">
      <c r="A1452" t="s">
        <v>2</v>
      </c>
      <c r="B1452" s="115" t="s">
        <v>443</v>
      </c>
      <c r="C1452" s="115" t="s">
        <v>898</v>
      </c>
      <c r="D1452" s="115" t="s">
        <v>911</v>
      </c>
      <c r="E1452" s="115" t="s">
        <v>891</v>
      </c>
      <c r="F1452" s="132">
        <v>0.38462500000000005</v>
      </c>
    </row>
    <row r="1453" spans="1:6">
      <c r="A1453" t="s">
        <v>1</v>
      </c>
      <c r="B1453" s="115" t="s">
        <v>448</v>
      </c>
      <c r="C1453" s="115" t="s">
        <v>898</v>
      </c>
      <c r="D1453" s="115" t="s">
        <v>911</v>
      </c>
      <c r="E1453" s="115" t="s">
        <v>891</v>
      </c>
      <c r="F1453" s="132">
        <v>0.49299999999999994</v>
      </c>
    </row>
    <row r="1454" spans="1:6">
      <c r="A1454" t="s">
        <v>537</v>
      </c>
      <c r="B1454" s="115" t="s">
        <v>334</v>
      </c>
      <c r="C1454" s="115" t="s">
        <v>899</v>
      </c>
      <c r="D1454" s="115" t="s">
        <v>911</v>
      </c>
      <c r="E1454" s="115" t="s">
        <v>891</v>
      </c>
      <c r="F1454" s="132">
        <v>0.26350000000000001</v>
      </c>
    </row>
    <row r="1455" spans="1:6">
      <c r="A1455" t="s">
        <v>26</v>
      </c>
      <c r="B1455" s="115" t="s">
        <v>410</v>
      </c>
      <c r="C1455" s="115" t="s">
        <v>899</v>
      </c>
      <c r="D1455" s="115" t="s">
        <v>911</v>
      </c>
      <c r="E1455" s="115" t="s">
        <v>891</v>
      </c>
      <c r="F1455" s="132">
        <v>0.43987500000000007</v>
      </c>
    </row>
    <row r="1456" spans="1:6">
      <c r="A1456" t="s">
        <v>25</v>
      </c>
      <c r="B1456" s="115" t="s">
        <v>411</v>
      </c>
      <c r="C1456" s="115" t="s">
        <v>899</v>
      </c>
      <c r="D1456" s="115" t="s">
        <v>911</v>
      </c>
      <c r="E1456" s="115" t="s">
        <v>891</v>
      </c>
      <c r="F1456" s="132">
        <v>0.32087499999999997</v>
      </c>
    </row>
    <row r="1457" spans="1:6">
      <c r="A1457" t="s">
        <v>23</v>
      </c>
      <c r="B1457" s="115" t="s">
        <v>412</v>
      </c>
      <c r="C1457" s="115" t="s">
        <v>899</v>
      </c>
      <c r="D1457" s="115" t="s">
        <v>911</v>
      </c>
      <c r="E1457" s="115" t="s">
        <v>891</v>
      </c>
      <c r="F1457" s="132">
        <v>0.21037500000000001</v>
      </c>
    </row>
    <row r="1458" spans="1:6">
      <c r="A1458" t="s">
        <v>17</v>
      </c>
      <c r="B1458" s="115" t="s">
        <v>414</v>
      </c>
      <c r="C1458" s="115" t="s">
        <v>899</v>
      </c>
      <c r="D1458" s="115" t="s">
        <v>911</v>
      </c>
      <c r="E1458" s="115" t="s">
        <v>891</v>
      </c>
      <c r="F1458" s="132">
        <v>0.4738750000000001</v>
      </c>
    </row>
    <row r="1459" spans="1:6">
      <c r="A1459" t="s">
        <v>21</v>
      </c>
      <c r="B1459" s="115" t="s">
        <v>415</v>
      </c>
      <c r="C1459" s="115" t="s">
        <v>899</v>
      </c>
      <c r="D1459" s="115" t="s">
        <v>911</v>
      </c>
      <c r="E1459" s="115" t="s">
        <v>891</v>
      </c>
      <c r="F1459" s="132">
        <v>0.43562499999999993</v>
      </c>
    </row>
    <row r="1460" spans="1:6">
      <c r="A1460" t="s">
        <v>20</v>
      </c>
      <c r="B1460" s="115" t="s">
        <v>416</v>
      </c>
      <c r="C1460" s="115" t="s">
        <v>899</v>
      </c>
      <c r="D1460" s="115" t="s">
        <v>911</v>
      </c>
      <c r="E1460" s="115" t="s">
        <v>891</v>
      </c>
      <c r="F1460" s="132">
        <v>0.41225000000000001</v>
      </c>
    </row>
    <row r="1461" spans="1:6">
      <c r="A1461" t="s">
        <v>3</v>
      </c>
      <c r="B1461" s="115" t="s">
        <v>418</v>
      </c>
      <c r="C1461" s="115" t="s">
        <v>899</v>
      </c>
      <c r="D1461" s="115" t="s">
        <v>911</v>
      </c>
      <c r="E1461" s="115" t="s">
        <v>891</v>
      </c>
      <c r="F1461" s="132">
        <v>0.36762500000000009</v>
      </c>
    </row>
    <row r="1462" spans="1:6">
      <c r="A1462" t="s">
        <v>19</v>
      </c>
      <c r="B1462" s="115" t="s">
        <v>419</v>
      </c>
      <c r="C1462" s="115" t="s">
        <v>899</v>
      </c>
      <c r="D1462" s="115" t="s">
        <v>911</v>
      </c>
      <c r="E1462" s="115" t="s">
        <v>891</v>
      </c>
      <c r="F1462" s="132">
        <v>0.42924999999999991</v>
      </c>
    </row>
    <row r="1463" spans="1:6">
      <c r="A1463" t="s">
        <v>18</v>
      </c>
      <c r="B1463" s="115" t="s">
        <v>420</v>
      </c>
      <c r="C1463" s="115" t="s">
        <v>899</v>
      </c>
      <c r="D1463" s="115" t="s">
        <v>911</v>
      </c>
      <c r="E1463" s="115" t="s">
        <v>891</v>
      </c>
      <c r="F1463" s="132">
        <v>0.46537499999999998</v>
      </c>
    </row>
    <row r="1464" spans="1:6">
      <c r="A1464" t="s">
        <v>16</v>
      </c>
      <c r="B1464" s="115" t="s">
        <v>417</v>
      </c>
      <c r="C1464" s="115" t="s">
        <v>899</v>
      </c>
      <c r="D1464" s="115" t="s">
        <v>911</v>
      </c>
      <c r="E1464" s="115" t="s">
        <v>891</v>
      </c>
      <c r="F1464" s="132">
        <v>0.295375</v>
      </c>
    </row>
    <row r="1465" spans="1:6">
      <c r="A1465" t="s">
        <v>24</v>
      </c>
      <c r="B1465" s="115" t="s">
        <v>431</v>
      </c>
      <c r="C1465" s="115" t="s">
        <v>899</v>
      </c>
      <c r="D1465" s="115" t="s">
        <v>911</v>
      </c>
      <c r="E1465" s="115" t="s">
        <v>891</v>
      </c>
      <c r="F1465" s="132">
        <v>0.28475000000000006</v>
      </c>
    </row>
    <row r="1466" spans="1:6">
      <c r="A1466" t="s">
        <v>14</v>
      </c>
      <c r="B1466" s="115" t="s">
        <v>433</v>
      </c>
      <c r="C1466" s="115" t="s">
        <v>899</v>
      </c>
      <c r="D1466" s="115" t="s">
        <v>911</v>
      </c>
      <c r="E1466" s="115" t="s">
        <v>891</v>
      </c>
      <c r="F1466" s="132">
        <v>0.53549999999999998</v>
      </c>
    </row>
    <row r="1467" spans="1:6">
      <c r="A1467" t="s">
        <v>914</v>
      </c>
      <c r="B1467" s="115" t="s">
        <v>895</v>
      </c>
      <c r="C1467" s="115" t="s">
        <v>899</v>
      </c>
      <c r="D1467" s="115" t="s">
        <v>911</v>
      </c>
      <c r="E1467" s="115" t="s">
        <v>891</v>
      </c>
      <c r="F1467" s="132">
        <v>0</v>
      </c>
    </row>
    <row r="1468" spans="1:6">
      <c r="A1468" t="s">
        <v>13</v>
      </c>
      <c r="B1468" s="115" t="s">
        <v>435</v>
      </c>
      <c r="C1468" s="115" t="s">
        <v>899</v>
      </c>
      <c r="D1468" s="115" t="s">
        <v>911</v>
      </c>
      <c r="E1468" s="115" t="s">
        <v>891</v>
      </c>
      <c r="F1468" s="132">
        <v>0.28475</v>
      </c>
    </row>
    <row r="1469" spans="1:6">
      <c r="A1469" t="s">
        <v>11</v>
      </c>
      <c r="B1469" s="115" t="s">
        <v>436</v>
      </c>
      <c r="C1469" s="115" t="s">
        <v>899</v>
      </c>
      <c r="D1469" s="115" t="s">
        <v>911</v>
      </c>
      <c r="E1469" s="115" t="s">
        <v>891</v>
      </c>
      <c r="F1469" s="132">
        <v>0.39949999999999991</v>
      </c>
    </row>
    <row r="1470" spans="1:6">
      <c r="A1470" t="s">
        <v>12</v>
      </c>
      <c r="B1470" s="115" t="s">
        <v>437</v>
      </c>
      <c r="C1470" s="115" t="s">
        <v>899</v>
      </c>
      <c r="D1470" s="115" t="s">
        <v>911</v>
      </c>
      <c r="E1470" s="115" t="s">
        <v>891</v>
      </c>
      <c r="F1470" s="132">
        <v>0.40587499999999999</v>
      </c>
    </row>
    <row r="1471" spans="1:6">
      <c r="A1471" t="s">
        <v>543</v>
      </c>
      <c r="B1471" s="115" t="s">
        <v>542</v>
      </c>
      <c r="C1471" s="115" t="s">
        <v>899</v>
      </c>
      <c r="D1471" s="115" t="s">
        <v>911</v>
      </c>
      <c r="E1471" s="115" t="s">
        <v>891</v>
      </c>
      <c r="F1471" s="132">
        <v>0.25287499999999996</v>
      </c>
    </row>
    <row r="1472" spans="1:6">
      <c r="A1472" t="s">
        <v>10</v>
      </c>
      <c r="B1472" s="115" t="s">
        <v>438</v>
      </c>
      <c r="C1472" s="115" t="s">
        <v>899</v>
      </c>
      <c r="D1472" s="115" t="s">
        <v>911</v>
      </c>
      <c r="E1472" s="115" t="s">
        <v>891</v>
      </c>
      <c r="F1472" s="132">
        <v>0.32937500000000003</v>
      </c>
    </row>
    <row r="1473" spans="1:6">
      <c r="A1473" t="s">
        <v>9</v>
      </c>
      <c r="B1473" s="115" t="s">
        <v>439</v>
      </c>
      <c r="C1473" s="115" t="s">
        <v>899</v>
      </c>
      <c r="D1473" s="115" t="s">
        <v>911</v>
      </c>
      <c r="E1473" s="115" t="s">
        <v>891</v>
      </c>
      <c r="F1473" s="132">
        <v>0.46537499999999998</v>
      </c>
    </row>
    <row r="1474" spans="1:6">
      <c r="A1474" t="s">
        <v>545</v>
      </c>
      <c r="B1474" s="115" t="s">
        <v>544</v>
      </c>
      <c r="C1474" s="115" t="s">
        <v>899</v>
      </c>
      <c r="D1474" s="115" t="s">
        <v>911</v>
      </c>
      <c r="E1474" s="115" t="s">
        <v>891</v>
      </c>
      <c r="F1474" s="132">
        <v>0.44200000000000012</v>
      </c>
    </row>
    <row r="1475" spans="1:6">
      <c r="A1475" t="s">
        <v>8</v>
      </c>
      <c r="B1475" s="115" t="s">
        <v>440</v>
      </c>
      <c r="C1475" s="115" t="s">
        <v>899</v>
      </c>
      <c r="D1475" s="115" t="s">
        <v>911</v>
      </c>
      <c r="E1475" s="115" t="s">
        <v>891</v>
      </c>
      <c r="F1475" s="132">
        <v>0.41437500000000005</v>
      </c>
    </row>
    <row r="1476" spans="1:6">
      <c r="A1476" t="s">
        <v>7</v>
      </c>
      <c r="B1476" s="115" t="s">
        <v>441</v>
      </c>
      <c r="C1476" s="115" t="s">
        <v>899</v>
      </c>
      <c r="D1476" s="115" t="s">
        <v>911</v>
      </c>
      <c r="E1476" s="115" t="s">
        <v>891</v>
      </c>
      <c r="F1476" s="132">
        <v>0.39312499999999989</v>
      </c>
    </row>
    <row r="1477" spans="1:6">
      <c r="A1477" t="s">
        <v>6</v>
      </c>
      <c r="B1477" s="115" t="s">
        <v>442</v>
      </c>
      <c r="C1477" s="115" t="s">
        <v>899</v>
      </c>
      <c r="D1477" s="115" t="s">
        <v>911</v>
      </c>
      <c r="E1477" s="115" t="s">
        <v>891</v>
      </c>
      <c r="F1477" s="132">
        <v>0.363375</v>
      </c>
    </row>
    <row r="1478" spans="1:6">
      <c r="A1478" t="s">
        <v>2</v>
      </c>
      <c r="B1478" s="115" t="s">
        <v>443</v>
      </c>
      <c r="C1478" s="115" t="s">
        <v>899</v>
      </c>
      <c r="D1478" s="115" t="s">
        <v>911</v>
      </c>
      <c r="E1478" s="115" t="s">
        <v>891</v>
      </c>
      <c r="F1478" s="132">
        <v>0.42075000000000001</v>
      </c>
    </row>
    <row r="1479" spans="1:6">
      <c r="A1479" t="s">
        <v>1</v>
      </c>
      <c r="B1479" s="115" t="s">
        <v>448</v>
      </c>
      <c r="C1479" s="115" t="s">
        <v>899</v>
      </c>
      <c r="D1479" s="115" t="s">
        <v>911</v>
      </c>
      <c r="E1479" s="115" t="s">
        <v>891</v>
      </c>
      <c r="F1479" s="132">
        <v>0.49299999999999994</v>
      </c>
    </row>
    <row r="1480" spans="1:6">
      <c r="A1480" t="s">
        <v>537</v>
      </c>
      <c r="B1480" s="115" t="s">
        <v>334</v>
      </c>
      <c r="C1480" s="115" t="s">
        <v>900</v>
      </c>
      <c r="D1480" s="115" t="s">
        <v>911</v>
      </c>
      <c r="E1480" s="115" t="s">
        <v>891</v>
      </c>
      <c r="F1480" s="132">
        <v>0.29324999999999996</v>
      </c>
    </row>
    <row r="1481" spans="1:6">
      <c r="A1481" t="s">
        <v>26</v>
      </c>
      <c r="B1481" s="115" t="s">
        <v>410</v>
      </c>
      <c r="C1481" s="115" t="s">
        <v>900</v>
      </c>
      <c r="D1481" s="115" t="s">
        <v>911</v>
      </c>
      <c r="E1481" s="115" t="s">
        <v>891</v>
      </c>
      <c r="F1481" s="132">
        <v>0.442</v>
      </c>
    </row>
    <row r="1482" spans="1:6">
      <c r="A1482" t="s">
        <v>25</v>
      </c>
      <c r="B1482" s="115" t="s">
        <v>411</v>
      </c>
      <c r="C1482" s="115" t="s">
        <v>900</v>
      </c>
      <c r="D1482" s="115" t="s">
        <v>911</v>
      </c>
      <c r="E1482" s="115" t="s">
        <v>891</v>
      </c>
      <c r="F1482" s="132">
        <v>0.34637499999999999</v>
      </c>
    </row>
    <row r="1483" spans="1:6">
      <c r="A1483" t="s">
        <v>23</v>
      </c>
      <c r="B1483" s="115" t="s">
        <v>412</v>
      </c>
      <c r="C1483" s="115" t="s">
        <v>900</v>
      </c>
      <c r="D1483" s="115" t="s">
        <v>911</v>
      </c>
      <c r="E1483" s="115" t="s">
        <v>891</v>
      </c>
      <c r="F1483" s="132">
        <v>0.28050000000000003</v>
      </c>
    </row>
    <row r="1484" spans="1:6">
      <c r="A1484" t="s">
        <v>17</v>
      </c>
      <c r="B1484" s="115" t="s">
        <v>414</v>
      </c>
      <c r="C1484" s="115" t="s">
        <v>900</v>
      </c>
      <c r="D1484" s="115" t="s">
        <v>911</v>
      </c>
      <c r="E1484" s="115" t="s">
        <v>891</v>
      </c>
      <c r="F1484" s="132">
        <v>0.46537499999999998</v>
      </c>
    </row>
    <row r="1485" spans="1:6">
      <c r="A1485" t="s">
        <v>21</v>
      </c>
      <c r="B1485" s="115" t="s">
        <v>415</v>
      </c>
      <c r="C1485" s="115" t="s">
        <v>900</v>
      </c>
      <c r="D1485" s="115" t="s">
        <v>911</v>
      </c>
      <c r="E1485" s="115" t="s">
        <v>891</v>
      </c>
      <c r="F1485" s="132">
        <v>0.42712499999999992</v>
      </c>
    </row>
    <row r="1486" spans="1:6">
      <c r="A1486" t="s">
        <v>20</v>
      </c>
      <c r="B1486" s="115" t="s">
        <v>416</v>
      </c>
      <c r="C1486" s="115" t="s">
        <v>900</v>
      </c>
      <c r="D1486" s="115" t="s">
        <v>911</v>
      </c>
      <c r="E1486" s="115" t="s">
        <v>891</v>
      </c>
      <c r="F1486" s="132">
        <v>0.41225000000000001</v>
      </c>
    </row>
    <row r="1487" spans="1:6">
      <c r="A1487" t="s">
        <v>3</v>
      </c>
      <c r="B1487" s="115" t="s">
        <v>418</v>
      </c>
      <c r="C1487" s="115" t="s">
        <v>900</v>
      </c>
      <c r="D1487" s="115" t="s">
        <v>911</v>
      </c>
      <c r="E1487" s="115" t="s">
        <v>891</v>
      </c>
      <c r="F1487" s="132">
        <v>0.36762499999999987</v>
      </c>
    </row>
    <row r="1488" spans="1:6">
      <c r="A1488" t="s">
        <v>19</v>
      </c>
      <c r="B1488" s="115" t="s">
        <v>419</v>
      </c>
      <c r="C1488" s="115" t="s">
        <v>900</v>
      </c>
      <c r="D1488" s="115" t="s">
        <v>911</v>
      </c>
      <c r="E1488" s="115" t="s">
        <v>891</v>
      </c>
      <c r="F1488" s="132">
        <v>0.42924999999999991</v>
      </c>
    </row>
    <row r="1489" spans="1:6">
      <c r="A1489" t="s">
        <v>18</v>
      </c>
      <c r="B1489" s="115" t="s">
        <v>420</v>
      </c>
      <c r="C1489" s="115" t="s">
        <v>900</v>
      </c>
      <c r="D1489" s="115" t="s">
        <v>911</v>
      </c>
      <c r="E1489" s="115" t="s">
        <v>891</v>
      </c>
      <c r="F1489" s="132">
        <v>0.45900000000000002</v>
      </c>
    </row>
    <row r="1490" spans="1:6">
      <c r="A1490" t="s">
        <v>16</v>
      </c>
      <c r="B1490" s="115" t="s">
        <v>417</v>
      </c>
      <c r="C1490" s="115" t="s">
        <v>900</v>
      </c>
      <c r="D1490" s="115" t="s">
        <v>911</v>
      </c>
      <c r="E1490" s="115" t="s">
        <v>891</v>
      </c>
      <c r="F1490" s="132">
        <v>0.35274999999999995</v>
      </c>
    </row>
    <row r="1491" spans="1:6">
      <c r="A1491" t="s">
        <v>24</v>
      </c>
      <c r="B1491" s="115" t="s">
        <v>431</v>
      </c>
      <c r="C1491" s="115" t="s">
        <v>900</v>
      </c>
      <c r="D1491" s="115" t="s">
        <v>911</v>
      </c>
      <c r="E1491" s="115" t="s">
        <v>891</v>
      </c>
      <c r="F1491" s="132">
        <v>0.25924999999999998</v>
      </c>
    </row>
    <row r="1492" spans="1:6">
      <c r="A1492" t="s">
        <v>14</v>
      </c>
      <c r="B1492" s="115" t="s">
        <v>433</v>
      </c>
      <c r="C1492" s="115" t="s">
        <v>900</v>
      </c>
      <c r="D1492" s="115" t="s">
        <v>911</v>
      </c>
      <c r="E1492" s="115" t="s">
        <v>891</v>
      </c>
      <c r="F1492" s="132">
        <v>0.51637499999999992</v>
      </c>
    </row>
    <row r="1493" spans="1:6">
      <c r="A1493" t="s">
        <v>914</v>
      </c>
      <c r="B1493" s="115" t="s">
        <v>895</v>
      </c>
      <c r="C1493" s="115" t="s">
        <v>900</v>
      </c>
      <c r="D1493" s="115" t="s">
        <v>911</v>
      </c>
      <c r="E1493" s="115" t="s">
        <v>891</v>
      </c>
      <c r="F1493" s="132">
        <v>0</v>
      </c>
    </row>
    <row r="1494" spans="1:6">
      <c r="A1494" t="s">
        <v>13</v>
      </c>
      <c r="B1494" s="115" t="s">
        <v>435</v>
      </c>
      <c r="C1494" s="115" t="s">
        <v>900</v>
      </c>
      <c r="D1494" s="115" t="s">
        <v>911</v>
      </c>
      <c r="E1494" s="115" t="s">
        <v>891</v>
      </c>
      <c r="F1494" s="132">
        <v>0.30812499999999998</v>
      </c>
    </row>
    <row r="1495" spans="1:6">
      <c r="A1495" t="s">
        <v>11</v>
      </c>
      <c r="B1495" s="115" t="s">
        <v>436</v>
      </c>
      <c r="C1495" s="115" t="s">
        <v>900</v>
      </c>
      <c r="D1495" s="115" t="s">
        <v>911</v>
      </c>
      <c r="E1495" s="115" t="s">
        <v>891</v>
      </c>
      <c r="F1495" s="132">
        <v>0.37187500000000001</v>
      </c>
    </row>
    <row r="1496" spans="1:6">
      <c r="A1496" t="s">
        <v>12</v>
      </c>
      <c r="B1496" s="115" t="s">
        <v>437</v>
      </c>
      <c r="C1496" s="115" t="s">
        <v>900</v>
      </c>
      <c r="D1496" s="115" t="s">
        <v>911</v>
      </c>
      <c r="E1496" s="115" t="s">
        <v>891</v>
      </c>
      <c r="F1496" s="132">
        <v>0.39524999999999993</v>
      </c>
    </row>
    <row r="1497" spans="1:6">
      <c r="A1497" t="s">
        <v>543</v>
      </c>
      <c r="B1497" s="115" t="s">
        <v>542</v>
      </c>
      <c r="C1497" s="115" t="s">
        <v>900</v>
      </c>
      <c r="D1497" s="115" t="s">
        <v>911</v>
      </c>
      <c r="E1497" s="115" t="s">
        <v>891</v>
      </c>
      <c r="F1497" s="132">
        <v>0.22525000000000001</v>
      </c>
    </row>
    <row r="1498" spans="1:6">
      <c r="A1498" t="s">
        <v>10</v>
      </c>
      <c r="B1498" s="115" t="s">
        <v>438</v>
      </c>
      <c r="C1498" s="115" t="s">
        <v>900</v>
      </c>
      <c r="D1498" s="115" t="s">
        <v>911</v>
      </c>
      <c r="E1498" s="115" t="s">
        <v>891</v>
      </c>
      <c r="F1498" s="132">
        <v>0.37187500000000001</v>
      </c>
    </row>
    <row r="1499" spans="1:6">
      <c r="A1499" t="s">
        <v>9</v>
      </c>
      <c r="B1499" s="115" t="s">
        <v>439</v>
      </c>
      <c r="C1499" s="115" t="s">
        <v>900</v>
      </c>
      <c r="D1499" s="115" t="s">
        <v>911</v>
      </c>
      <c r="E1499" s="115" t="s">
        <v>891</v>
      </c>
      <c r="F1499" s="132">
        <v>0.43987500000000007</v>
      </c>
    </row>
    <row r="1500" spans="1:6">
      <c r="A1500" t="s">
        <v>545</v>
      </c>
      <c r="B1500" s="115" t="s">
        <v>544</v>
      </c>
      <c r="C1500" s="115" t="s">
        <v>900</v>
      </c>
      <c r="D1500" s="115" t="s">
        <v>911</v>
      </c>
      <c r="E1500" s="115" t="s">
        <v>891</v>
      </c>
      <c r="F1500" s="132">
        <v>0.45050000000000001</v>
      </c>
    </row>
    <row r="1501" spans="1:6">
      <c r="A1501" t="s">
        <v>8</v>
      </c>
      <c r="B1501" s="115" t="s">
        <v>440</v>
      </c>
      <c r="C1501" s="115" t="s">
        <v>900</v>
      </c>
      <c r="D1501" s="115" t="s">
        <v>911</v>
      </c>
      <c r="E1501" s="115" t="s">
        <v>891</v>
      </c>
      <c r="F1501" s="132">
        <v>0.39737499999999992</v>
      </c>
    </row>
    <row r="1502" spans="1:6">
      <c r="A1502" t="s">
        <v>7</v>
      </c>
      <c r="B1502" s="115" t="s">
        <v>441</v>
      </c>
      <c r="C1502" s="115" t="s">
        <v>900</v>
      </c>
      <c r="D1502" s="115" t="s">
        <v>911</v>
      </c>
      <c r="E1502" s="115" t="s">
        <v>891</v>
      </c>
      <c r="F1502" s="132">
        <v>0.45262500000000006</v>
      </c>
    </row>
    <row r="1503" spans="1:6">
      <c r="A1503" t="s">
        <v>6</v>
      </c>
      <c r="B1503" s="115" t="s">
        <v>442</v>
      </c>
      <c r="C1503" s="115" t="s">
        <v>900</v>
      </c>
      <c r="D1503" s="115" t="s">
        <v>911</v>
      </c>
      <c r="E1503" s="115" t="s">
        <v>891</v>
      </c>
      <c r="F1503" s="132">
        <v>0.33574999999999999</v>
      </c>
    </row>
    <row r="1504" spans="1:6">
      <c r="A1504" t="s">
        <v>2</v>
      </c>
      <c r="B1504" s="115" t="s">
        <v>443</v>
      </c>
      <c r="C1504" s="115" t="s">
        <v>900</v>
      </c>
      <c r="D1504" s="115" t="s">
        <v>911</v>
      </c>
      <c r="E1504" s="115" t="s">
        <v>891</v>
      </c>
      <c r="F1504" s="132">
        <v>0.42924999999999991</v>
      </c>
    </row>
    <row r="1505" spans="1:6">
      <c r="A1505" t="s">
        <v>1</v>
      </c>
      <c r="B1505" s="115" t="s">
        <v>448</v>
      </c>
      <c r="C1505" s="115" t="s">
        <v>900</v>
      </c>
      <c r="D1505" s="115" t="s">
        <v>911</v>
      </c>
      <c r="E1505" s="115" t="s">
        <v>891</v>
      </c>
      <c r="F1505" s="132">
        <v>0.49087499999999989</v>
      </c>
    </row>
    <row r="1506" spans="1:6">
      <c r="A1506" t="s">
        <v>537</v>
      </c>
      <c r="B1506" s="115" t="s">
        <v>334</v>
      </c>
      <c r="C1506" s="115" t="s">
        <v>502</v>
      </c>
      <c r="D1506" s="115" t="s">
        <v>911</v>
      </c>
      <c r="E1506" s="115" t="s">
        <v>891</v>
      </c>
      <c r="F1506" s="132">
        <v>0.26774999999999999</v>
      </c>
    </row>
    <row r="1507" spans="1:6">
      <c r="A1507" t="s">
        <v>26</v>
      </c>
      <c r="B1507" s="115" t="s">
        <v>410</v>
      </c>
      <c r="C1507" s="115" t="s">
        <v>502</v>
      </c>
      <c r="D1507" s="115" t="s">
        <v>911</v>
      </c>
      <c r="E1507" s="115" t="s">
        <v>891</v>
      </c>
      <c r="F1507" s="132">
        <v>0.35700000000000004</v>
      </c>
    </row>
    <row r="1508" spans="1:6">
      <c r="A1508" t="s">
        <v>25</v>
      </c>
      <c r="B1508" s="115" t="s">
        <v>411</v>
      </c>
      <c r="C1508" s="115" t="s">
        <v>502</v>
      </c>
      <c r="D1508" s="115" t="s">
        <v>911</v>
      </c>
      <c r="E1508" s="115" t="s">
        <v>891</v>
      </c>
      <c r="F1508" s="132">
        <v>0.28687499999999999</v>
      </c>
    </row>
    <row r="1509" spans="1:6">
      <c r="A1509" t="s">
        <v>23</v>
      </c>
      <c r="B1509" s="115" t="s">
        <v>412</v>
      </c>
      <c r="C1509" s="115" t="s">
        <v>502</v>
      </c>
      <c r="D1509" s="115" t="s">
        <v>911</v>
      </c>
      <c r="E1509" s="115" t="s">
        <v>891</v>
      </c>
      <c r="F1509" s="132">
        <v>0.24225000000000002</v>
      </c>
    </row>
    <row r="1510" spans="1:6">
      <c r="A1510" t="s">
        <v>17</v>
      </c>
      <c r="B1510" s="115" t="s">
        <v>414</v>
      </c>
      <c r="C1510" s="115" t="s">
        <v>502</v>
      </c>
      <c r="D1510" s="115" t="s">
        <v>911</v>
      </c>
      <c r="E1510" s="115" t="s">
        <v>891</v>
      </c>
      <c r="F1510" s="132">
        <v>0.41437500000000005</v>
      </c>
    </row>
    <row r="1511" spans="1:6">
      <c r="A1511" t="s">
        <v>21</v>
      </c>
      <c r="B1511" s="115" t="s">
        <v>415</v>
      </c>
      <c r="C1511" s="115" t="s">
        <v>502</v>
      </c>
      <c r="D1511" s="115" t="s">
        <v>911</v>
      </c>
      <c r="E1511" s="115" t="s">
        <v>891</v>
      </c>
      <c r="F1511" s="132">
        <v>0.40800000000000003</v>
      </c>
    </row>
    <row r="1512" spans="1:6">
      <c r="A1512" t="s">
        <v>20</v>
      </c>
      <c r="B1512" s="115" t="s">
        <v>416</v>
      </c>
      <c r="C1512" s="115" t="s">
        <v>502</v>
      </c>
      <c r="D1512" s="115" t="s">
        <v>911</v>
      </c>
      <c r="E1512" s="115" t="s">
        <v>891</v>
      </c>
      <c r="F1512" s="132">
        <v>0.36975000000000002</v>
      </c>
    </row>
    <row r="1513" spans="1:6">
      <c r="A1513" t="s">
        <v>3</v>
      </c>
      <c r="B1513" s="115" t="s">
        <v>418</v>
      </c>
      <c r="C1513" s="115" t="s">
        <v>502</v>
      </c>
      <c r="D1513" s="115" t="s">
        <v>911</v>
      </c>
      <c r="E1513" s="115" t="s">
        <v>891</v>
      </c>
      <c r="F1513" s="132">
        <v>0.28262500000000002</v>
      </c>
    </row>
    <row r="1514" spans="1:6">
      <c r="A1514" t="s">
        <v>19</v>
      </c>
      <c r="B1514" s="115" t="s">
        <v>419</v>
      </c>
      <c r="C1514" s="115" t="s">
        <v>502</v>
      </c>
      <c r="D1514" s="115" t="s">
        <v>911</v>
      </c>
      <c r="E1514" s="115" t="s">
        <v>891</v>
      </c>
      <c r="F1514" s="132">
        <v>0.36975000000000002</v>
      </c>
    </row>
    <row r="1515" spans="1:6">
      <c r="A1515" t="s">
        <v>18</v>
      </c>
      <c r="B1515" s="115" t="s">
        <v>420</v>
      </c>
      <c r="C1515" s="115" t="s">
        <v>502</v>
      </c>
      <c r="D1515" s="115" t="s">
        <v>911</v>
      </c>
      <c r="E1515" s="115" t="s">
        <v>891</v>
      </c>
      <c r="F1515" s="132">
        <v>0.36762500000000004</v>
      </c>
    </row>
    <row r="1516" spans="1:6">
      <c r="A1516" t="s">
        <v>16</v>
      </c>
      <c r="B1516" s="115" t="s">
        <v>417</v>
      </c>
      <c r="C1516" s="115" t="s">
        <v>502</v>
      </c>
      <c r="D1516" s="115" t="s">
        <v>911</v>
      </c>
      <c r="E1516" s="115" t="s">
        <v>891</v>
      </c>
      <c r="F1516" s="132">
        <v>0.47812499999999997</v>
      </c>
    </row>
    <row r="1517" spans="1:6">
      <c r="A1517" t="s">
        <v>24</v>
      </c>
      <c r="B1517" s="115" t="s">
        <v>431</v>
      </c>
      <c r="C1517" s="115" t="s">
        <v>502</v>
      </c>
      <c r="D1517" s="115" t="s">
        <v>911</v>
      </c>
      <c r="E1517" s="115" t="s">
        <v>891</v>
      </c>
      <c r="F1517" s="132">
        <v>0.18062500000000001</v>
      </c>
    </row>
    <row r="1518" spans="1:6">
      <c r="A1518" t="s">
        <v>14</v>
      </c>
      <c r="B1518" s="115" t="s">
        <v>433</v>
      </c>
      <c r="C1518" s="115" t="s">
        <v>502</v>
      </c>
      <c r="D1518" s="115" t="s">
        <v>911</v>
      </c>
      <c r="E1518" s="115" t="s">
        <v>891</v>
      </c>
      <c r="F1518" s="132">
        <v>0.44625000000000009</v>
      </c>
    </row>
    <row r="1519" spans="1:6">
      <c r="A1519" t="s">
        <v>914</v>
      </c>
      <c r="B1519" s="115" t="s">
        <v>895</v>
      </c>
      <c r="C1519" s="115" t="s">
        <v>502</v>
      </c>
      <c r="D1519" s="115" t="s">
        <v>911</v>
      </c>
      <c r="E1519" s="115" t="s">
        <v>891</v>
      </c>
      <c r="F1519" s="132">
        <v>0</v>
      </c>
    </row>
    <row r="1520" spans="1:6">
      <c r="A1520" t="s">
        <v>13</v>
      </c>
      <c r="B1520" s="115" t="s">
        <v>435</v>
      </c>
      <c r="C1520" s="115" t="s">
        <v>502</v>
      </c>
      <c r="D1520" s="115" t="s">
        <v>911</v>
      </c>
      <c r="E1520" s="115" t="s">
        <v>891</v>
      </c>
      <c r="F1520" s="132">
        <v>0.22525000000000001</v>
      </c>
    </row>
    <row r="1521" spans="1:6">
      <c r="A1521" t="s">
        <v>11</v>
      </c>
      <c r="B1521" s="115" t="s">
        <v>436</v>
      </c>
      <c r="C1521" s="115" t="s">
        <v>502</v>
      </c>
      <c r="D1521" s="115" t="s">
        <v>911</v>
      </c>
      <c r="E1521" s="115" t="s">
        <v>891</v>
      </c>
      <c r="F1521" s="132">
        <v>0.37400000000000005</v>
      </c>
    </row>
    <row r="1522" spans="1:6">
      <c r="A1522" t="s">
        <v>12</v>
      </c>
      <c r="B1522" s="115" t="s">
        <v>437</v>
      </c>
      <c r="C1522" s="115" t="s">
        <v>502</v>
      </c>
      <c r="D1522" s="115" t="s">
        <v>911</v>
      </c>
      <c r="E1522" s="115" t="s">
        <v>891</v>
      </c>
      <c r="F1522" s="132">
        <v>0.38887500000000003</v>
      </c>
    </row>
    <row r="1523" spans="1:6">
      <c r="A1523" t="s">
        <v>543</v>
      </c>
      <c r="B1523" s="115" t="s">
        <v>542</v>
      </c>
      <c r="C1523" s="115" t="s">
        <v>502</v>
      </c>
      <c r="D1523" s="115" t="s">
        <v>911</v>
      </c>
      <c r="E1523" s="115" t="s">
        <v>891</v>
      </c>
      <c r="F1523" s="132">
        <v>0.201875</v>
      </c>
    </row>
    <row r="1524" spans="1:6">
      <c r="A1524" t="s">
        <v>10</v>
      </c>
      <c r="B1524" s="115" t="s">
        <v>438</v>
      </c>
      <c r="C1524" s="115" t="s">
        <v>502</v>
      </c>
      <c r="D1524" s="115" t="s">
        <v>911</v>
      </c>
      <c r="E1524" s="115" t="s">
        <v>891</v>
      </c>
      <c r="F1524" s="132">
        <v>0.20399999999999999</v>
      </c>
    </row>
    <row r="1525" spans="1:6">
      <c r="A1525" t="s">
        <v>9</v>
      </c>
      <c r="B1525" s="115" t="s">
        <v>439</v>
      </c>
      <c r="C1525" s="115" t="s">
        <v>502</v>
      </c>
      <c r="D1525" s="115" t="s">
        <v>911</v>
      </c>
      <c r="E1525" s="115" t="s">
        <v>891</v>
      </c>
      <c r="F1525" s="132">
        <v>0.36124999999999996</v>
      </c>
    </row>
    <row r="1526" spans="1:6">
      <c r="A1526" t="s">
        <v>545</v>
      </c>
      <c r="B1526" s="115" t="s">
        <v>544</v>
      </c>
      <c r="C1526" s="115" t="s">
        <v>502</v>
      </c>
      <c r="D1526" s="115" t="s">
        <v>911</v>
      </c>
      <c r="E1526" s="115" t="s">
        <v>891</v>
      </c>
      <c r="F1526" s="132">
        <v>0.33150000000000002</v>
      </c>
    </row>
    <row r="1527" spans="1:6">
      <c r="A1527" t="s">
        <v>8</v>
      </c>
      <c r="B1527" s="115" t="s">
        <v>440</v>
      </c>
      <c r="C1527" s="115" t="s">
        <v>502</v>
      </c>
      <c r="D1527" s="115" t="s">
        <v>911</v>
      </c>
      <c r="E1527" s="115" t="s">
        <v>891</v>
      </c>
      <c r="F1527" s="132">
        <v>0.36762500000000004</v>
      </c>
    </row>
    <row r="1528" spans="1:6">
      <c r="A1528" t="s">
        <v>7</v>
      </c>
      <c r="B1528" s="115" t="s">
        <v>441</v>
      </c>
      <c r="C1528" s="115" t="s">
        <v>502</v>
      </c>
      <c r="D1528" s="115" t="s">
        <v>911</v>
      </c>
      <c r="E1528" s="115" t="s">
        <v>891</v>
      </c>
      <c r="F1528" s="132">
        <v>0.45050000000000001</v>
      </c>
    </row>
    <row r="1529" spans="1:6">
      <c r="A1529" t="s">
        <v>6</v>
      </c>
      <c r="B1529" s="115" t="s">
        <v>442</v>
      </c>
      <c r="C1529" s="115" t="s">
        <v>502</v>
      </c>
      <c r="D1529" s="115" t="s">
        <v>911</v>
      </c>
      <c r="E1529" s="115" t="s">
        <v>891</v>
      </c>
      <c r="F1529" s="132">
        <v>0.26987499999999998</v>
      </c>
    </row>
    <row r="1530" spans="1:6">
      <c r="A1530" t="s">
        <v>2</v>
      </c>
      <c r="B1530" s="115" t="s">
        <v>443</v>
      </c>
      <c r="C1530" s="115" t="s">
        <v>502</v>
      </c>
      <c r="D1530" s="115" t="s">
        <v>911</v>
      </c>
      <c r="E1530" s="115" t="s">
        <v>891</v>
      </c>
      <c r="F1530" s="132">
        <v>0.38037500000000002</v>
      </c>
    </row>
    <row r="1531" spans="1:6">
      <c r="A1531" t="s">
        <v>1</v>
      </c>
      <c r="B1531" s="115" t="s">
        <v>448</v>
      </c>
      <c r="C1531" s="115" t="s">
        <v>502</v>
      </c>
      <c r="D1531" s="115" t="s">
        <v>911</v>
      </c>
      <c r="E1531" s="115" t="s">
        <v>891</v>
      </c>
      <c r="F1531" s="132">
        <v>0.42924999999999991</v>
      </c>
    </row>
    <row r="1532" spans="1:6">
      <c r="A1532" t="s">
        <v>537</v>
      </c>
      <c r="B1532" s="115" t="s">
        <v>334</v>
      </c>
      <c r="C1532" s="115" t="s">
        <v>901</v>
      </c>
      <c r="D1532" s="115" t="s">
        <v>911</v>
      </c>
      <c r="E1532" s="115" t="s">
        <v>891</v>
      </c>
      <c r="F1532" s="132">
        <v>0.15725</v>
      </c>
    </row>
    <row r="1533" spans="1:6">
      <c r="A1533" t="s">
        <v>26</v>
      </c>
      <c r="B1533" s="115" t="s">
        <v>410</v>
      </c>
      <c r="C1533" s="115" t="s">
        <v>901</v>
      </c>
      <c r="D1533" s="115" t="s">
        <v>911</v>
      </c>
      <c r="E1533" s="115" t="s">
        <v>891</v>
      </c>
      <c r="F1533" s="132">
        <v>0.35700000000000004</v>
      </c>
    </row>
    <row r="1534" spans="1:6">
      <c r="A1534" t="s">
        <v>25</v>
      </c>
      <c r="B1534" s="115" t="s">
        <v>411</v>
      </c>
      <c r="C1534" s="115" t="s">
        <v>901</v>
      </c>
      <c r="D1534" s="115" t="s">
        <v>911</v>
      </c>
      <c r="E1534" s="115" t="s">
        <v>891</v>
      </c>
      <c r="F1534" s="132">
        <v>0.25287499999999996</v>
      </c>
    </row>
    <row r="1535" spans="1:6">
      <c r="A1535" t="s">
        <v>23</v>
      </c>
      <c r="B1535" s="115" t="s">
        <v>412</v>
      </c>
      <c r="C1535" s="115" t="s">
        <v>901</v>
      </c>
      <c r="D1535" s="115" t="s">
        <v>911</v>
      </c>
      <c r="E1535" s="115" t="s">
        <v>891</v>
      </c>
      <c r="F1535" s="132">
        <v>0.13600000000000001</v>
      </c>
    </row>
    <row r="1536" spans="1:6">
      <c r="A1536" t="s">
        <v>17</v>
      </c>
      <c r="B1536" s="115" t="s">
        <v>414</v>
      </c>
      <c r="C1536" s="115" t="s">
        <v>901</v>
      </c>
      <c r="D1536" s="115" t="s">
        <v>911</v>
      </c>
      <c r="E1536" s="115" t="s">
        <v>891</v>
      </c>
      <c r="F1536" s="132">
        <v>0.422875</v>
      </c>
    </row>
    <row r="1537" spans="1:6">
      <c r="A1537" t="s">
        <v>21</v>
      </c>
      <c r="B1537" s="115" t="s">
        <v>415</v>
      </c>
      <c r="C1537" s="115" t="s">
        <v>901</v>
      </c>
      <c r="D1537" s="115" t="s">
        <v>911</v>
      </c>
      <c r="E1537" s="115" t="s">
        <v>891</v>
      </c>
      <c r="F1537" s="132">
        <v>0.3909999999999999</v>
      </c>
    </row>
    <row r="1538" spans="1:6">
      <c r="A1538" t="s">
        <v>20</v>
      </c>
      <c r="B1538" s="115" t="s">
        <v>416</v>
      </c>
      <c r="C1538" s="115" t="s">
        <v>901</v>
      </c>
      <c r="D1538" s="115" t="s">
        <v>911</v>
      </c>
      <c r="E1538" s="115" t="s">
        <v>891</v>
      </c>
      <c r="F1538" s="132">
        <v>0.35275000000000001</v>
      </c>
    </row>
    <row r="1539" spans="1:6">
      <c r="A1539" t="s">
        <v>3</v>
      </c>
      <c r="B1539" s="115" t="s">
        <v>418</v>
      </c>
      <c r="C1539" s="115" t="s">
        <v>901</v>
      </c>
      <c r="D1539" s="115" t="s">
        <v>911</v>
      </c>
      <c r="E1539" s="115" t="s">
        <v>891</v>
      </c>
      <c r="F1539" s="132">
        <v>0.26137500000000002</v>
      </c>
    </row>
    <row r="1540" spans="1:6">
      <c r="A1540" t="s">
        <v>19</v>
      </c>
      <c r="B1540" s="115" t="s">
        <v>419</v>
      </c>
      <c r="C1540" s="115" t="s">
        <v>901</v>
      </c>
      <c r="D1540" s="115" t="s">
        <v>911</v>
      </c>
      <c r="E1540" s="115" t="s">
        <v>891</v>
      </c>
      <c r="F1540" s="132">
        <v>0.36124999999999996</v>
      </c>
    </row>
    <row r="1541" spans="1:6">
      <c r="A1541" t="s">
        <v>18</v>
      </c>
      <c r="B1541" s="115" t="s">
        <v>420</v>
      </c>
      <c r="C1541" s="115" t="s">
        <v>901</v>
      </c>
      <c r="D1541" s="115" t="s">
        <v>911</v>
      </c>
      <c r="E1541" s="115" t="s">
        <v>891</v>
      </c>
      <c r="F1541" s="132">
        <v>0.33574999999999994</v>
      </c>
    </row>
    <row r="1542" spans="1:6">
      <c r="A1542" t="s">
        <v>16</v>
      </c>
      <c r="B1542" s="115" t="s">
        <v>417</v>
      </c>
      <c r="C1542" s="115" t="s">
        <v>901</v>
      </c>
      <c r="D1542" s="115" t="s">
        <v>911</v>
      </c>
      <c r="E1542" s="115" t="s">
        <v>891</v>
      </c>
      <c r="F1542" s="132">
        <v>0.3909999999999999</v>
      </c>
    </row>
    <row r="1543" spans="1:6">
      <c r="A1543" t="s">
        <v>24</v>
      </c>
      <c r="B1543" s="115" t="s">
        <v>431</v>
      </c>
      <c r="C1543" s="115" t="s">
        <v>901</v>
      </c>
      <c r="D1543" s="115" t="s">
        <v>911</v>
      </c>
      <c r="E1543" s="115" t="s">
        <v>891</v>
      </c>
      <c r="F1543" s="132">
        <v>0.206125</v>
      </c>
    </row>
    <row r="1544" spans="1:6">
      <c r="A1544" t="s">
        <v>14</v>
      </c>
      <c r="B1544" s="115" t="s">
        <v>433</v>
      </c>
      <c r="C1544" s="115" t="s">
        <v>901</v>
      </c>
      <c r="D1544" s="115" t="s">
        <v>911</v>
      </c>
      <c r="E1544" s="115" t="s">
        <v>891</v>
      </c>
      <c r="F1544" s="132">
        <v>0.43774999999999997</v>
      </c>
    </row>
    <row r="1545" spans="1:6">
      <c r="A1545" t="s">
        <v>914</v>
      </c>
      <c r="B1545" s="115" t="s">
        <v>895</v>
      </c>
      <c r="C1545" s="115" t="s">
        <v>901</v>
      </c>
      <c r="D1545" s="115" t="s">
        <v>911</v>
      </c>
      <c r="E1545" s="115" t="s">
        <v>891</v>
      </c>
      <c r="F1545" s="132">
        <v>0</v>
      </c>
    </row>
    <row r="1546" spans="1:6">
      <c r="A1546" t="s">
        <v>13</v>
      </c>
      <c r="B1546" s="115" t="s">
        <v>435</v>
      </c>
      <c r="C1546" s="115" t="s">
        <v>901</v>
      </c>
      <c r="D1546" s="115" t="s">
        <v>911</v>
      </c>
      <c r="E1546" s="115" t="s">
        <v>891</v>
      </c>
      <c r="F1546" s="132">
        <v>0.19124999999999998</v>
      </c>
    </row>
    <row r="1547" spans="1:6">
      <c r="A1547" t="s">
        <v>11</v>
      </c>
      <c r="B1547" s="115" t="s">
        <v>436</v>
      </c>
      <c r="C1547" s="115" t="s">
        <v>901</v>
      </c>
      <c r="D1547" s="115" t="s">
        <v>911</v>
      </c>
      <c r="E1547" s="115" t="s">
        <v>891</v>
      </c>
      <c r="F1547" s="132">
        <v>0.37400000000000005</v>
      </c>
    </row>
    <row r="1548" spans="1:6">
      <c r="A1548" t="s">
        <v>12</v>
      </c>
      <c r="B1548" s="115" t="s">
        <v>437</v>
      </c>
      <c r="C1548" s="115" t="s">
        <v>901</v>
      </c>
      <c r="D1548" s="115" t="s">
        <v>911</v>
      </c>
      <c r="E1548" s="115" t="s">
        <v>891</v>
      </c>
      <c r="F1548" s="132">
        <v>0.363375</v>
      </c>
    </row>
    <row r="1549" spans="1:6">
      <c r="A1549" t="s">
        <v>543</v>
      </c>
      <c r="B1549" s="115" t="s">
        <v>542</v>
      </c>
      <c r="C1549" s="115" t="s">
        <v>901</v>
      </c>
      <c r="D1549" s="115" t="s">
        <v>911</v>
      </c>
      <c r="E1549" s="115" t="s">
        <v>891</v>
      </c>
      <c r="F1549" s="132">
        <v>0.176375</v>
      </c>
    </row>
    <row r="1550" spans="1:6">
      <c r="A1550" t="s">
        <v>10</v>
      </c>
      <c r="B1550" s="115" t="s">
        <v>438</v>
      </c>
      <c r="C1550" s="115" t="s">
        <v>901</v>
      </c>
      <c r="D1550" s="115" t="s">
        <v>911</v>
      </c>
      <c r="E1550" s="115" t="s">
        <v>891</v>
      </c>
      <c r="F1550" s="132">
        <v>0.153</v>
      </c>
    </row>
    <row r="1551" spans="1:6">
      <c r="A1551" t="s">
        <v>9</v>
      </c>
      <c r="B1551" s="115" t="s">
        <v>439</v>
      </c>
      <c r="C1551" s="115" t="s">
        <v>901</v>
      </c>
      <c r="D1551" s="115" t="s">
        <v>911</v>
      </c>
      <c r="E1551" s="115" t="s">
        <v>891</v>
      </c>
      <c r="F1551" s="132">
        <v>0.37824999999999998</v>
      </c>
    </row>
    <row r="1552" spans="1:6">
      <c r="A1552" t="s">
        <v>545</v>
      </c>
      <c r="B1552" s="115" t="s">
        <v>544</v>
      </c>
      <c r="C1552" s="115" t="s">
        <v>901</v>
      </c>
      <c r="D1552" s="115" t="s">
        <v>911</v>
      </c>
      <c r="E1552" s="115" t="s">
        <v>891</v>
      </c>
      <c r="F1552" s="132">
        <v>0.32512500000000005</v>
      </c>
    </row>
    <row r="1553" spans="1:6">
      <c r="A1553" t="s">
        <v>8</v>
      </c>
      <c r="B1553" s="115" t="s">
        <v>440</v>
      </c>
      <c r="C1553" s="115" t="s">
        <v>901</v>
      </c>
      <c r="D1553" s="115" t="s">
        <v>911</v>
      </c>
      <c r="E1553" s="115" t="s">
        <v>891</v>
      </c>
      <c r="F1553" s="132">
        <v>0.38887500000000003</v>
      </c>
    </row>
    <row r="1554" spans="1:6">
      <c r="A1554" t="s">
        <v>7</v>
      </c>
      <c r="B1554" s="115" t="s">
        <v>441</v>
      </c>
      <c r="C1554" s="115" t="s">
        <v>901</v>
      </c>
      <c r="D1554" s="115" t="s">
        <v>911</v>
      </c>
      <c r="E1554" s="115" t="s">
        <v>891</v>
      </c>
      <c r="F1554" s="132">
        <v>0.36550000000000005</v>
      </c>
    </row>
    <row r="1555" spans="1:6">
      <c r="A1555" t="s">
        <v>6</v>
      </c>
      <c r="B1555" s="115" t="s">
        <v>442</v>
      </c>
      <c r="C1555" s="115" t="s">
        <v>901</v>
      </c>
      <c r="D1555" s="115" t="s">
        <v>911</v>
      </c>
      <c r="E1555" s="115" t="s">
        <v>891</v>
      </c>
      <c r="F1555" s="132">
        <v>0.295375</v>
      </c>
    </row>
    <row r="1556" spans="1:6">
      <c r="A1556" t="s">
        <v>2</v>
      </c>
      <c r="B1556" s="115" t="s">
        <v>443</v>
      </c>
      <c r="C1556" s="115" t="s">
        <v>901</v>
      </c>
      <c r="D1556" s="115" t="s">
        <v>911</v>
      </c>
      <c r="E1556" s="115" t="s">
        <v>891</v>
      </c>
      <c r="F1556" s="132">
        <v>0.36975000000000002</v>
      </c>
    </row>
    <row r="1557" spans="1:6">
      <c r="A1557" t="s">
        <v>1</v>
      </c>
      <c r="B1557" s="115" t="s">
        <v>448</v>
      </c>
      <c r="C1557" s="115" t="s">
        <v>901</v>
      </c>
      <c r="D1557" s="115" t="s">
        <v>911</v>
      </c>
      <c r="E1557" s="115" t="s">
        <v>891</v>
      </c>
      <c r="F1557" s="132">
        <v>0.42924999999999991</v>
      </c>
    </row>
    <row r="1558" spans="1:6">
      <c r="A1558" t="s">
        <v>537</v>
      </c>
      <c r="B1558" s="115" t="s">
        <v>334</v>
      </c>
      <c r="C1558" s="115" t="s">
        <v>902</v>
      </c>
      <c r="D1558" s="115" t="s">
        <v>911</v>
      </c>
      <c r="E1558" s="115" t="s">
        <v>891</v>
      </c>
      <c r="F1558" s="132">
        <v>0.24862499999999998</v>
      </c>
    </row>
    <row r="1559" spans="1:6">
      <c r="A1559" t="s">
        <v>26</v>
      </c>
      <c r="B1559" s="115" t="s">
        <v>410</v>
      </c>
      <c r="C1559" s="115" t="s">
        <v>902</v>
      </c>
      <c r="D1559" s="115" t="s">
        <v>911</v>
      </c>
      <c r="E1559" s="115" t="s">
        <v>891</v>
      </c>
      <c r="F1559" s="132">
        <v>0.3145</v>
      </c>
    </row>
    <row r="1560" spans="1:6">
      <c r="A1560" t="s">
        <v>25</v>
      </c>
      <c r="B1560" s="115" t="s">
        <v>411</v>
      </c>
      <c r="C1560" s="115" t="s">
        <v>902</v>
      </c>
      <c r="D1560" s="115" t="s">
        <v>911</v>
      </c>
      <c r="E1560" s="115" t="s">
        <v>891</v>
      </c>
      <c r="F1560" s="132">
        <v>0.235875</v>
      </c>
    </row>
    <row r="1561" spans="1:6">
      <c r="A1561" t="s">
        <v>23</v>
      </c>
      <c r="B1561" s="115" t="s">
        <v>412</v>
      </c>
      <c r="C1561" s="115" t="s">
        <v>902</v>
      </c>
      <c r="D1561" s="115" t="s">
        <v>911</v>
      </c>
      <c r="E1561" s="115" t="s">
        <v>891</v>
      </c>
      <c r="F1561" s="132">
        <v>0.18062500000000001</v>
      </c>
    </row>
    <row r="1562" spans="1:6">
      <c r="A1562" t="s">
        <v>17</v>
      </c>
      <c r="B1562" s="115" t="s">
        <v>414</v>
      </c>
      <c r="C1562" s="115" t="s">
        <v>902</v>
      </c>
      <c r="D1562" s="115" t="s">
        <v>911</v>
      </c>
      <c r="E1562" s="115" t="s">
        <v>891</v>
      </c>
      <c r="F1562" s="132">
        <v>0.41437500000000005</v>
      </c>
    </row>
    <row r="1563" spans="1:6">
      <c r="A1563" t="s">
        <v>21</v>
      </c>
      <c r="B1563" s="115" t="s">
        <v>415</v>
      </c>
      <c r="C1563" s="115" t="s">
        <v>902</v>
      </c>
      <c r="D1563" s="115" t="s">
        <v>911</v>
      </c>
      <c r="E1563" s="115" t="s">
        <v>891</v>
      </c>
      <c r="F1563" s="132">
        <v>0.38037500000000002</v>
      </c>
    </row>
    <row r="1564" spans="1:6">
      <c r="A1564" t="s">
        <v>20</v>
      </c>
      <c r="B1564" s="115" t="s">
        <v>416</v>
      </c>
      <c r="C1564" s="115" t="s">
        <v>902</v>
      </c>
      <c r="D1564" s="115" t="s">
        <v>911</v>
      </c>
      <c r="E1564" s="115" t="s">
        <v>891</v>
      </c>
      <c r="F1564" s="132">
        <v>0.35275000000000001</v>
      </c>
    </row>
    <row r="1565" spans="1:6">
      <c r="A1565" t="s">
        <v>3</v>
      </c>
      <c r="B1565" s="115" t="s">
        <v>418</v>
      </c>
      <c r="C1565" s="115" t="s">
        <v>902</v>
      </c>
      <c r="D1565" s="115" t="s">
        <v>911</v>
      </c>
      <c r="E1565" s="115" t="s">
        <v>891</v>
      </c>
      <c r="F1565" s="132">
        <v>0.20400000000000004</v>
      </c>
    </row>
    <row r="1566" spans="1:6">
      <c r="A1566" t="s">
        <v>19</v>
      </c>
      <c r="B1566" s="115" t="s">
        <v>419</v>
      </c>
      <c r="C1566" s="115" t="s">
        <v>902</v>
      </c>
      <c r="D1566" s="115" t="s">
        <v>911</v>
      </c>
      <c r="E1566" s="115" t="s">
        <v>891</v>
      </c>
      <c r="F1566" s="132">
        <v>0.36975000000000002</v>
      </c>
    </row>
    <row r="1567" spans="1:6">
      <c r="A1567" t="s">
        <v>18</v>
      </c>
      <c r="B1567" s="115" t="s">
        <v>420</v>
      </c>
      <c r="C1567" s="115" t="s">
        <v>902</v>
      </c>
      <c r="D1567" s="115" t="s">
        <v>911</v>
      </c>
      <c r="E1567" s="115" t="s">
        <v>891</v>
      </c>
      <c r="F1567" s="132">
        <v>0.29112500000000002</v>
      </c>
    </row>
    <row r="1568" spans="1:6">
      <c r="A1568" t="s">
        <v>16</v>
      </c>
      <c r="B1568" s="115" t="s">
        <v>417</v>
      </c>
      <c r="C1568" s="115" t="s">
        <v>902</v>
      </c>
      <c r="D1568" s="115" t="s">
        <v>911</v>
      </c>
      <c r="E1568" s="115" t="s">
        <v>891</v>
      </c>
      <c r="F1568" s="132">
        <v>0.37399999999999994</v>
      </c>
    </row>
    <row r="1569" spans="1:6">
      <c r="A1569" t="s">
        <v>24</v>
      </c>
      <c r="B1569" s="115" t="s">
        <v>431</v>
      </c>
      <c r="C1569" s="115" t="s">
        <v>902</v>
      </c>
      <c r="D1569" s="115" t="s">
        <v>911</v>
      </c>
      <c r="E1569" s="115" t="s">
        <v>891</v>
      </c>
      <c r="F1569" s="132">
        <v>0.104125</v>
      </c>
    </row>
    <row r="1570" spans="1:6">
      <c r="A1570" t="s">
        <v>14</v>
      </c>
      <c r="B1570" s="115" t="s">
        <v>433</v>
      </c>
      <c r="C1570" s="115" t="s">
        <v>902</v>
      </c>
      <c r="D1570" s="115" t="s">
        <v>911</v>
      </c>
      <c r="E1570" s="115" t="s">
        <v>891</v>
      </c>
      <c r="F1570" s="132">
        <v>0.43774999999999997</v>
      </c>
    </row>
    <row r="1571" spans="1:6">
      <c r="A1571" t="s">
        <v>914</v>
      </c>
      <c r="B1571" s="115" t="s">
        <v>895</v>
      </c>
      <c r="C1571" s="115" t="s">
        <v>902</v>
      </c>
      <c r="D1571" s="115" t="s">
        <v>911</v>
      </c>
      <c r="E1571" s="115" t="s">
        <v>891</v>
      </c>
      <c r="F1571" s="132">
        <v>0</v>
      </c>
    </row>
    <row r="1572" spans="1:6">
      <c r="A1572" t="s">
        <v>13</v>
      </c>
      <c r="B1572" s="115" t="s">
        <v>435</v>
      </c>
      <c r="C1572" s="115" t="s">
        <v>902</v>
      </c>
      <c r="D1572" s="115" t="s">
        <v>911</v>
      </c>
      <c r="E1572" s="115" t="s">
        <v>891</v>
      </c>
      <c r="F1572" s="132">
        <v>0.16575000000000001</v>
      </c>
    </row>
    <row r="1573" spans="1:6">
      <c r="A1573" t="s">
        <v>11</v>
      </c>
      <c r="B1573" s="115" t="s">
        <v>436</v>
      </c>
      <c r="C1573" s="115" t="s">
        <v>902</v>
      </c>
      <c r="D1573" s="115" t="s">
        <v>911</v>
      </c>
      <c r="E1573" s="115" t="s">
        <v>891</v>
      </c>
      <c r="F1573" s="132">
        <v>0.363375</v>
      </c>
    </row>
    <row r="1574" spans="1:6">
      <c r="A1574" t="s">
        <v>12</v>
      </c>
      <c r="B1574" s="115" t="s">
        <v>437</v>
      </c>
      <c r="C1574" s="115" t="s">
        <v>902</v>
      </c>
      <c r="D1574" s="115" t="s">
        <v>911</v>
      </c>
      <c r="E1574" s="115" t="s">
        <v>891</v>
      </c>
      <c r="F1574" s="132">
        <v>0.37824999999999998</v>
      </c>
    </row>
    <row r="1575" spans="1:6">
      <c r="A1575" t="s">
        <v>543</v>
      </c>
      <c r="B1575" s="115" t="s">
        <v>542</v>
      </c>
      <c r="C1575" s="115" t="s">
        <v>902</v>
      </c>
      <c r="D1575" s="115" t="s">
        <v>911</v>
      </c>
      <c r="E1575" s="115" t="s">
        <v>891</v>
      </c>
      <c r="F1575" s="132">
        <v>0.1275</v>
      </c>
    </row>
    <row r="1576" spans="1:6">
      <c r="A1576" t="s">
        <v>10</v>
      </c>
      <c r="B1576" s="115" t="s">
        <v>438</v>
      </c>
      <c r="C1576" s="115" t="s">
        <v>902</v>
      </c>
      <c r="D1576" s="115" t="s">
        <v>911</v>
      </c>
      <c r="E1576" s="115" t="s">
        <v>891</v>
      </c>
      <c r="F1576" s="132">
        <v>0.14450000000000002</v>
      </c>
    </row>
    <row r="1577" spans="1:6">
      <c r="A1577" t="s">
        <v>9</v>
      </c>
      <c r="B1577" s="115" t="s">
        <v>439</v>
      </c>
      <c r="C1577" s="115" t="s">
        <v>902</v>
      </c>
      <c r="D1577" s="115" t="s">
        <v>911</v>
      </c>
      <c r="E1577" s="115" t="s">
        <v>891</v>
      </c>
      <c r="F1577" s="132">
        <v>0.35062500000000002</v>
      </c>
    </row>
    <row r="1578" spans="1:6">
      <c r="A1578" t="s">
        <v>545</v>
      </c>
      <c r="B1578" s="115" t="s">
        <v>544</v>
      </c>
      <c r="C1578" s="115" t="s">
        <v>902</v>
      </c>
      <c r="D1578" s="115" t="s">
        <v>911</v>
      </c>
      <c r="E1578" s="115" t="s">
        <v>891</v>
      </c>
      <c r="F1578" s="132">
        <v>0.29749999999999999</v>
      </c>
    </row>
    <row r="1579" spans="1:6">
      <c r="A1579" t="s">
        <v>8</v>
      </c>
      <c r="B1579" s="115" t="s">
        <v>440</v>
      </c>
      <c r="C1579" s="115" t="s">
        <v>902</v>
      </c>
      <c r="D1579" s="115" t="s">
        <v>911</v>
      </c>
      <c r="E1579" s="115" t="s">
        <v>891</v>
      </c>
      <c r="F1579" s="132">
        <v>0.36975000000000002</v>
      </c>
    </row>
    <row r="1580" spans="1:6">
      <c r="A1580" t="s">
        <v>7</v>
      </c>
      <c r="B1580" s="115" t="s">
        <v>441</v>
      </c>
      <c r="C1580" s="115" t="s">
        <v>902</v>
      </c>
      <c r="D1580" s="115" t="s">
        <v>911</v>
      </c>
      <c r="E1580" s="115" t="s">
        <v>891</v>
      </c>
      <c r="F1580" s="132">
        <v>0.265625</v>
      </c>
    </row>
    <row r="1581" spans="1:6">
      <c r="A1581" t="s">
        <v>6</v>
      </c>
      <c r="B1581" s="115" t="s">
        <v>442</v>
      </c>
      <c r="C1581" s="115" t="s">
        <v>902</v>
      </c>
      <c r="D1581" s="115" t="s">
        <v>911</v>
      </c>
      <c r="E1581" s="115" t="s">
        <v>891</v>
      </c>
      <c r="F1581" s="132">
        <v>0.24437499999999998</v>
      </c>
    </row>
    <row r="1582" spans="1:6">
      <c r="A1582" t="s">
        <v>2</v>
      </c>
      <c r="B1582" s="115" t="s">
        <v>443</v>
      </c>
      <c r="C1582" s="115" t="s">
        <v>902</v>
      </c>
      <c r="D1582" s="115" t="s">
        <v>911</v>
      </c>
      <c r="E1582" s="115" t="s">
        <v>891</v>
      </c>
      <c r="F1582" s="132">
        <v>0.35912499999999997</v>
      </c>
    </row>
    <row r="1583" spans="1:6">
      <c r="A1583" t="s">
        <v>1</v>
      </c>
      <c r="B1583" s="115" t="s">
        <v>448</v>
      </c>
      <c r="C1583" s="115" t="s">
        <v>902</v>
      </c>
      <c r="D1583" s="115" t="s">
        <v>911</v>
      </c>
      <c r="E1583" s="115" t="s">
        <v>891</v>
      </c>
      <c r="F1583" s="132">
        <v>0.42075000000000001</v>
      </c>
    </row>
    <row r="1584" spans="1:6">
      <c r="A1584" t="s">
        <v>537</v>
      </c>
      <c r="B1584" s="115" t="s">
        <v>334</v>
      </c>
      <c r="C1584" s="115" t="s">
        <v>903</v>
      </c>
      <c r="D1584" s="115" t="s">
        <v>911</v>
      </c>
      <c r="E1584" s="115" t="s">
        <v>891</v>
      </c>
      <c r="F1584" s="132">
        <v>0.31237500000000001</v>
      </c>
    </row>
    <row r="1585" spans="1:6">
      <c r="A1585" t="s">
        <v>26</v>
      </c>
      <c r="B1585" s="115" t="s">
        <v>410</v>
      </c>
      <c r="C1585" s="115" t="s">
        <v>903</v>
      </c>
      <c r="D1585" s="115" t="s">
        <v>911</v>
      </c>
      <c r="E1585" s="115" t="s">
        <v>891</v>
      </c>
      <c r="F1585" s="132">
        <v>0.52487499999999998</v>
      </c>
    </row>
    <row r="1586" spans="1:6">
      <c r="A1586" t="s">
        <v>25</v>
      </c>
      <c r="B1586" s="115" t="s">
        <v>411</v>
      </c>
      <c r="C1586" s="115" t="s">
        <v>903</v>
      </c>
      <c r="D1586" s="115" t="s">
        <v>911</v>
      </c>
      <c r="E1586" s="115" t="s">
        <v>891</v>
      </c>
      <c r="F1586" s="132">
        <v>0.38675000000000004</v>
      </c>
    </row>
    <row r="1587" spans="1:6">
      <c r="A1587" t="s">
        <v>23</v>
      </c>
      <c r="B1587" s="115" t="s">
        <v>412</v>
      </c>
      <c r="C1587" s="115" t="s">
        <v>903</v>
      </c>
      <c r="D1587" s="115" t="s">
        <v>911</v>
      </c>
      <c r="E1587" s="115" t="s">
        <v>891</v>
      </c>
      <c r="F1587" s="132">
        <v>0.25287499999999996</v>
      </c>
    </row>
    <row r="1588" spans="1:6">
      <c r="A1588" t="s">
        <v>17</v>
      </c>
      <c r="B1588" s="115" t="s">
        <v>414</v>
      </c>
      <c r="C1588" s="115" t="s">
        <v>903</v>
      </c>
      <c r="D1588" s="115" t="s">
        <v>911</v>
      </c>
      <c r="E1588" s="115" t="s">
        <v>891</v>
      </c>
      <c r="F1588" s="132">
        <v>0.60137499999999999</v>
      </c>
    </row>
    <row r="1589" spans="1:6">
      <c r="A1589" t="s">
        <v>21</v>
      </c>
      <c r="B1589" s="115" t="s">
        <v>415</v>
      </c>
      <c r="C1589" s="115" t="s">
        <v>903</v>
      </c>
      <c r="D1589" s="115" t="s">
        <v>911</v>
      </c>
      <c r="E1589" s="115" t="s">
        <v>891</v>
      </c>
      <c r="F1589" s="132">
        <v>0.56950000000000012</v>
      </c>
    </row>
    <row r="1590" spans="1:6">
      <c r="A1590" t="s">
        <v>20</v>
      </c>
      <c r="B1590" s="115" t="s">
        <v>416</v>
      </c>
      <c r="C1590" s="115" t="s">
        <v>903</v>
      </c>
      <c r="D1590" s="115" t="s">
        <v>911</v>
      </c>
      <c r="E1590" s="115" t="s">
        <v>891</v>
      </c>
      <c r="F1590" s="132">
        <v>0.56737499999999996</v>
      </c>
    </row>
    <row r="1591" spans="1:6">
      <c r="A1591" t="s">
        <v>3</v>
      </c>
      <c r="B1591" s="115" t="s">
        <v>418</v>
      </c>
      <c r="C1591" s="115" t="s">
        <v>903</v>
      </c>
      <c r="D1591" s="115" t="s">
        <v>911</v>
      </c>
      <c r="E1591" s="115" t="s">
        <v>891</v>
      </c>
      <c r="F1591" s="132">
        <v>0.36885750000000006</v>
      </c>
    </row>
    <row r="1592" spans="1:6">
      <c r="A1592" t="s">
        <v>19</v>
      </c>
      <c r="B1592" s="115" t="s">
        <v>419</v>
      </c>
      <c r="C1592" s="115" t="s">
        <v>903</v>
      </c>
      <c r="D1592" s="115" t="s">
        <v>911</v>
      </c>
      <c r="E1592" s="115" t="s">
        <v>891</v>
      </c>
      <c r="F1592" s="132">
        <v>0.55462500000000003</v>
      </c>
    </row>
    <row r="1593" spans="1:6">
      <c r="A1593" t="s">
        <v>18</v>
      </c>
      <c r="B1593" s="115" t="s">
        <v>420</v>
      </c>
      <c r="C1593" s="115" t="s">
        <v>903</v>
      </c>
      <c r="D1593" s="115" t="s">
        <v>911</v>
      </c>
      <c r="E1593" s="115" t="s">
        <v>891</v>
      </c>
      <c r="F1593" s="132">
        <v>0.53549999999999998</v>
      </c>
    </row>
    <row r="1594" spans="1:6">
      <c r="A1594" t="s">
        <v>16</v>
      </c>
      <c r="B1594" s="115" t="s">
        <v>417</v>
      </c>
      <c r="C1594" s="115" t="s">
        <v>903</v>
      </c>
      <c r="D1594" s="115" t="s">
        <v>911</v>
      </c>
      <c r="E1594" s="115" t="s">
        <v>891</v>
      </c>
      <c r="F1594" s="132">
        <v>0.34637499999999999</v>
      </c>
    </row>
    <row r="1595" spans="1:6">
      <c r="A1595" t="s">
        <v>24</v>
      </c>
      <c r="B1595" s="115" t="s">
        <v>431</v>
      </c>
      <c r="C1595" s="115" t="s">
        <v>903</v>
      </c>
      <c r="D1595" s="115" t="s">
        <v>911</v>
      </c>
      <c r="E1595" s="115" t="s">
        <v>891</v>
      </c>
      <c r="F1595" s="132">
        <v>0.30174999999999996</v>
      </c>
    </row>
    <row r="1596" spans="1:6">
      <c r="A1596" t="s">
        <v>14</v>
      </c>
      <c r="B1596" s="115" t="s">
        <v>433</v>
      </c>
      <c r="C1596" s="115" t="s">
        <v>903</v>
      </c>
      <c r="D1596" s="115" t="s">
        <v>911</v>
      </c>
      <c r="E1596" s="115" t="s">
        <v>891</v>
      </c>
      <c r="F1596" s="132">
        <v>0.63324999999999998</v>
      </c>
    </row>
    <row r="1597" spans="1:6">
      <c r="A1597" t="s">
        <v>914</v>
      </c>
      <c r="B1597" s="115" t="s">
        <v>895</v>
      </c>
      <c r="C1597" s="115" t="s">
        <v>903</v>
      </c>
      <c r="D1597" s="115" t="s">
        <v>911</v>
      </c>
      <c r="E1597" s="115" t="s">
        <v>891</v>
      </c>
      <c r="F1597" s="132">
        <v>0</v>
      </c>
    </row>
    <row r="1598" spans="1:6">
      <c r="A1598" t="s">
        <v>13</v>
      </c>
      <c r="B1598" s="115" t="s">
        <v>435</v>
      </c>
      <c r="C1598" s="115" t="s">
        <v>903</v>
      </c>
      <c r="D1598" s="115" t="s">
        <v>911</v>
      </c>
      <c r="E1598" s="115" t="s">
        <v>891</v>
      </c>
      <c r="F1598" s="132">
        <v>0.33574999999999994</v>
      </c>
    </row>
    <row r="1599" spans="1:6">
      <c r="A1599" t="s">
        <v>11</v>
      </c>
      <c r="B1599" s="115" t="s">
        <v>436</v>
      </c>
      <c r="C1599" s="115" t="s">
        <v>903</v>
      </c>
      <c r="D1599" s="115" t="s">
        <v>911</v>
      </c>
      <c r="E1599" s="115" t="s">
        <v>891</v>
      </c>
      <c r="F1599" s="132">
        <v>0.55249999999999999</v>
      </c>
    </row>
    <row r="1600" spans="1:6">
      <c r="A1600" t="s">
        <v>12</v>
      </c>
      <c r="B1600" s="115" t="s">
        <v>437</v>
      </c>
      <c r="C1600" s="115" t="s">
        <v>903</v>
      </c>
      <c r="D1600" s="115" t="s">
        <v>911</v>
      </c>
      <c r="E1600" s="115" t="s">
        <v>891</v>
      </c>
      <c r="F1600" s="132">
        <v>0.56737499999999996</v>
      </c>
    </row>
    <row r="1601" spans="1:6">
      <c r="A1601" t="s">
        <v>543</v>
      </c>
      <c r="B1601" s="115" t="s">
        <v>542</v>
      </c>
      <c r="C1601" s="115" t="s">
        <v>903</v>
      </c>
      <c r="D1601" s="115" t="s">
        <v>911</v>
      </c>
      <c r="E1601" s="115" t="s">
        <v>891</v>
      </c>
      <c r="F1601" s="132">
        <v>0.30387499999999995</v>
      </c>
    </row>
    <row r="1602" spans="1:6">
      <c r="A1602" t="s">
        <v>10</v>
      </c>
      <c r="B1602" s="115" t="s">
        <v>438</v>
      </c>
      <c r="C1602" s="115" t="s">
        <v>903</v>
      </c>
      <c r="D1602" s="115" t="s">
        <v>911</v>
      </c>
      <c r="E1602" s="115" t="s">
        <v>891</v>
      </c>
      <c r="F1602" s="132">
        <v>0.41650000000000004</v>
      </c>
    </row>
    <row r="1603" spans="1:6">
      <c r="A1603" t="s">
        <v>9</v>
      </c>
      <c r="B1603" s="115" t="s">
        <v>439</v>
      </c>
      <c r="C1603" s="115" t="s">
        <v>903</v>
      </c>
      <c r="D1603" s="115" t="s">
        <v>911</v>
      </c>
      <c r="E1603" s="115" t="s">
        <v>891</v>
      </c>
      <c r="F1603" s="132">
        <v>0.56525000000000003</v>
      </c>
    </row>
    <row r="1604" spans="1:6">
      <c r="A1604" t="s">
        <v>545</v>
      </c>
      <c r="B1604" s="115" t="s">
        <v>544</v>
      </c>
      <c r="C1604" s="115" t="s">
        <v>903</v>
      </c>
      <c r="D1604" s="115" t="s">
        <v>911</v>
      </c>
      <c r="E1604" s="115" t="s">
        <v>891</v>
      </c>
      <c r="F1604" s="132">
        <v>0.57374999999999998</v>
      </c>
    </row>
    <row r="1605" spans="1:6">
      <c r="A1605" t="s">
        <v>8</v>
      </c>
      <c r="B1605" s="115" t="s">
        <v>440</v>
      </c>
      <c r="C1605" s="115" t="s">
        <v>903</v>
      </c>
      <c r="D1605" s="115" t="s">
        <v>911</v>
      </c>
      <c r="E1605" s="115" t="s">
        <v>891</v>
      </c>
      <c r="F1605" s="132">
        <v>0.55037499999999995</v>
      </c>
    </row>
    <row r="1606" spans="1:6">
      <c r="A1606" t="s">
        <v>7</v>
      </c>
      <c r="B1606" s="115" t="s">
        <v>441</v>
      </c>
      <c r="C1606" s="115" t="s">
        <v>903</v>
      </c>
      <c r="D1606" s="115" t="s">
        <v>911</v>
      </c>
      <c r="E1606" s="115" t="s">
        <v>891</v>
      </c>
      <c r="F1606" s="132">
        <v>0.3732987499999999</v>
      </c>
    </row>
    <row r="1607" spans="1:6">
      <c r="A1607" t="s">
        <v>6</v>
      </c>
      <c r="B1607" s="115" t="s">
        <v>442</v>
      </c>
      <c r="C1607" s="115" t="s">
        <v>903</v>
      </c>
      <c r="D1607" s="115" t="s">
        <v>911</v>
      </c>
      <c r="E1607" s="115" t="s">
        <v>891</v>
      </c>
      <c r="F1607" s="132">
        <v>0.4738750000000001</v>
      </c>
    </row>
    <row r="1608" spans="1:6">
      <c r="A1608" t="s">
        <v>2</v>
      </c>
      <c r="B1608" s="115" t="s">
        <v>443</v>
      </c>
      <c r="C1608" s="115" t="s">
        <v>903</v>
      </c>
      <c r="D1608" s="115" t="s">
        <v>911</v>
      </c>
      <c r="E1608" s="115" t="s">
        <v>891</v>
      </c>
      <c r="F1608" s="132">
        <v>0.54400000000000004</v>
      </c>
    </row>
    <row r="1609" spans="1:6">
      <c r="A1609" t="s">
        <v>1</v>
      </c>
      <c r="B1609" s="115" t="s">
        <v>448</v>
      </c>
      <c r="C1609" s="115" t="s">
        <v>903</v>
      </c>
      <c r="D1609" s="115" t="s">
        <v>911</v>
      </c>
      <c r="E1609" s="115" t="s">
        <v>891</v>
      </c>
      <c r="F1609" s="132">
        <v>0.63537500000000002</v>
      </c>
    </row>
    <row r="1610" spans="1:6">
      <c r="A1610" t="s">
        <v>537</v>
      </c>
      <c r="B1610" s="115" t="s">
        <v>334</v>
      </c>
      <c r="C1610" s="115" t="s">
        <v>904</v>
      </c>
      <c r="D1610" s="115" t="s">
        <v>911</v>
      </c>
      <c r="E1610" s="115" t="s">
        <v>891</v>
      </c>
      <c r="F1610" s="132">
        <v>0.38675000000000004</v>
      </c>
    </row>
    <row r="1611" spans="1:6">
      <c r="A1611" t="s">
        <v>26</v>
      </c>
      <c r="B1611" s="115" t="s">
        <v>410</v>
      </c>
      <c r="C1611" s="115" t="s">
        <v>904</v>
      </c>
      <c r="D1611" s="115" t="s">
        <v>911</v>
      </c>
      <c r="E1611" s="115" t="s">
        <v>891</v>
      </c>
      <c r="F1611" s="132">
        <v>0.56737499999999996</v>
      </c>
    </row>
    <row r="1612" spans="1:6">
      <c r="A1612" t="s">
        <v>25</v>
      </c>
      <c r="B1612" s="115" t="s">
        <v>411</v>
      </c>
      <c r="C1612" s="115" t="s">
        <v>904</v>
      </c>
      <c r="D1612" s="115" t="s">
        <v>911</v>
      </c>
      <c r="E1612" s="115" t="s">
        <v>891</v>
      </c>
      <c r="F1612" s="132">
        <v>0.4738750000000001</v>
      </c>
    </row>
    <row r="1613" spans="1:6">
      <c r="A1613" t="s">
        <v>23</v>
      </c>
      <c r="B1613" s="115" t="s">
        <v>412</v>
      </c>
      <c r="C1613" s="115" t="s">
        <v>904</v>
      </c>
      <c r="D1613" s="115" t="s">
        <v>911</v>
      </c>
      <c r="E1613" s="115" t="s">
        <v>891</v>
      </c>
      <c r="F1613" s="132">
        <v>0.31874999999999998</v>
      </c>
    </row>
    <row r="1614" spans="1:6">
      <c r="A1614" t="s">
        <v>17</v>
      </c>
      <c r="B1614" s="115" t="s">
        <v>414</v>
      </c>
      <c r="C1614" s="115" t="s">
        <v>904</v>
      </c>
      <c r="D1614" s="115" t="s">
        <v>911</v>
      </c>
      <c r="E1614" s="115" t="s">
        <v>891</v>
      </c>
      <c r="F1614" s="132">
        <v>0.59287500000000004</v>
      </c>
    </row>
    <row r="1615" spans="1:6">
      <c r="A1615" t="s">
        <v>21</v>
      </c>
      <c r="B1615" s="115" t="s">
        <v>415</v>
      </c>
      <c r="C1615" s="115" t="s">
        <v>904</v>
      </c>
      <c r="D1615" s="115" t="s">
        <v>911</v>
      </c>
      <c r="E1615" s="115" t="s">
        <v>891</v>
      </c>
      <c r="F1615" s="132">
        <v>0.56950000000000012</v>
      </c>
    </row>
    <row r="1616" spans="1:6">
      <c r="A1616" t="s">
        <v>20</v>
      </c>
      <c r="B1616" s="115" t="s">
        <v>416</v>
      </c>
      <c r="C1616" s="115" t="s">
        <v>904</v>
      </c>
      <c r="D1616" s="115" t="s">
        <v>911</v>
      </c>
      <c r="E1616" s="115" t="s">
        <v>891</v>
      </c>
      <c r="F1616" s="132">
        <v>0.57587500000000003</v>
      </c>
    </row>
    <row r="1617" spans="1:6">
      <c r="A1617" t="s">
        <v>3</v>
      </c>
      <c r="B1617" s="115" t="s">
        <v>418</v>
      </c>
      <c r="C1617" s="115" t="s">
        <v>904</v>
      </c>
      <c r="D1617" s="115" t="s">
        <v>911</v>
      </c>
      <c r="E1617" s="115" t="s">
        <v>891</v>
      </c>
      <c r="F1617" s="132">
        <v>0.43101374999999992</v>
      </c>
    </row>
    <row r="1618" spans="1:6">
      <c r="A1618" t="s">
        <v>19</v>
      </c>
      <c r="B1618" s="115" t="s">
        <v>419</v>
      </c>
      <c r="C1618" s="115" t="s">
        <v>904</v>
      </c>
      <c r="D1618" s="115" t="s">
        <v>911</v>
      </c>
      <c r="E1618" s="115" t="s">
        <v>891</v>
      </c>
      <c r="F1618" s="132">
        <v>0.53549999999999998</v>
      </c>
    </row>
    <row r="1619" spans="1:6">
      <c r="A1619" t="s">
        <v>18</v>
      </c>
      <c r="B1619" s="115" t="s">
        <v>420</v>
      </c>
      <c r="C1619" s="115" t="s">
        <v>904</v>
      </c>
      <c r="D1619" s="115" t="s">
        <v>911</v>
      </c>
      <c r="E1619" s="115" t="s">
        <v>891</v>
      </c>
      <c r="F1619" s="132">
        <v>0.54612499999999997</v>
      </c>
    </row>
    <row r="1620" spans="1:6">
      <c r="A1620" t="s">
        <v>16</v>
      </c>
      <c r="B1620" s="115" t="s">
        <v>417</v>
      </c>
      <c r="C1620" s="115" t="s">
        <v>904</v>
      </c>
      <c r="D1620" s="115" t="s">
        <v>911</v>
      </c>
      <c r="E1620" s="115" t="s">
        <v>891</v>
      </c>
      <c r="F1620" s="132">
        <v>0.39737499999999998</v>
      </c>
    </row>
    <row r="1621" spans="1:6">
      <c r="A1621" t="s">
        <v>24</v>
      </c>
      <c r="B1621" s="115" t="s">
        <v>431</v>
      </c>
      <c r="C1621" s="115" t="s">
        <v>904</v>
      </c>
      <c r="D1621" s="115" t="s">
        <v>911</v>
      </c>
      <c r="E1621" s="115" t="s">
        <v>891</v>
      </c>
      <c r="F1621" s="132">
        <v>0.35699999999999998</v>
      </c>
    </row>
    <row r="1622" spans="1:6">
      <c r="A1622" t="s">
        <v>14</v>
      </c>
      <c r="B1622" s="115" t="s">
        <v>433</v>
      </c>
      <c r="C1622" s="115" t="s">
        <v>904</v>
      </c>
      <c r="D1622" s="115" t="s">
        <v>911</v>
      </c>
      <c r="E1622" s="115" t="s">
        <v>891</v>
      </c>
      <c r="F1622" s="132">
        <v>0.63324999999999998</v>
      </c>
    </row>
    <row r="1623" spans="1:6">
      <c r="A1623" t="s">
        <v>914</v>
      </c>
      <c r="B1623" s="115" t="s">
        <v>895</v>
      </c>
      <c r="C1623" s="115" t="s">
        <v>904</v>
      </c>
      <c r="D1623" s="115" t="s">
        <v>911</v>
      </c>
      <c r="E1623" s="115" t="s">
        <v>891</v>
      </c>
      <c r="F1623" s="132">
        <v>0</v>
      </c>
    </row>
    <row r="1624" spans="1:6">
      <c r="A1624" t="s">
        <v>13</v>
      </c>
      <c r="B1624" s="115" t="s">
        <v>435</v>
      </c>
      <c r="C1624" s="115" t="s">
        <v>904</v>
      </c>
      <c r="D1624" s="115" t="s">
        <v>911</v>
      </c>
      <c r="E1624" s="115" t="s">
        <v>891</v>
      </c>
      <c r="F1624" s="132">
        <v>0.38250000000000006</v>
      </c>
    </row>
    <row r="1625" spans="1:6">
      <c r="A1625" t="s">
        <v>11</v>
      </c>
      <c r="B1625" s="115" t="s">
        <v>436</v>
      </c>
      <c r="C1625" s="115" t="s">
        <v>904</v>
      </c>
      <c r="D1625" s="115" t="s">
        <v>911</v>
      </c>
      <c r="E1625" s="115" t="s">
        <v>891</v>
      </c>
      <c r="F1625" s="132">
        <v>0.56737499999999996</v>
      </c>
    </row>
    <row r="1626" spans="1:6">
      <c r="A1626" t="s">
        <v>12</v>
      </c>
      <c r="B1626" s="115" t="s">
        <v>437</v>
      </c>
      <c r="C1626" s="115" t="s">
        <v>904</v>
      </c>
      <c r="D1626" s="115" t="s">
        <v>911</v>
      </c>
      <c r="E1626" s="115" t="s">
        <v>891</v>
      </c>
      <c r="F1626" s="132">
        <v>0.58437499999999998</v>
      </c>
    </row>
    <row r="1627" spans="1:6">
      <c r="A1627" t="s">
        <v>543</v>
      </c>
      <c r="B1627" s="115" t="s">
        <v>542</v>
      </c>
      <c r="C1627" s="115" t="s">
        <v>904</v>
      </c>
      <c r="D1627" s="115" t="s">
        <v>911</v>
      </c>
      <c r="E1627" s="115" t="s">
        <v>891</v>
      </c>
      <c r="F1627" s="132">
        <v>0.39312499999999989</v>
      </c>
    </row>
    <row r="1628" spans="1:6">
      <c r="A1628" t="s">
        <v>10</v>
      </c>
      <c r="B1628" s="115" t="s">
        <v>438</v>
      </c>
      <c r="C1628" s="115" t="s">
        <v>904</v>
      </c>
      <c r="D1628" s="115" t="s">
        <v>911</v>
      </c>
      <c r="E1628" s="115" t="s">
        <v>891</v>
      </c>
      <c r="F1628" s="132">
        <v>0.43137499999999995</v>
      </c>
    </row>
    <row r="1629" spans="1:6">
      <c r="A1629" t="s">
        <v>9</v>
      </c>
      <c r="B1629" s="115" t="s">
        <v>439</v>
      </c>
      <c r="C1629" s="115" t="s">
        <v>904</v>
      </c>
      <c r="D1629" s="115" t="s">
        <v>911</v>
      </c>
      <c r="E1629" s="115" t="s">
        <v>891</v>
      </c>
      <c r="F1629" s="132">
        <v>0.59287500000000004</v>
      </c>
    </row>
    <row r="1630" spans="1:6">
      <c r="A1630" t="s">
        <v>545</v>
      </c>
      <c r="B1630" s="115" t="s">
        <v>544</v>
      </c>
      <c r="C1630" s="115" t="s">
        <v>904</v>
      </c>
      <c r="D1630" s="115" t="s">
        <v>911</v>
      </c>
      <c r="E1630" s="115" t="s">
        <v>891</v>
      </c>
      <c r="F1630" s="132">
        <v>0.57374999999999998</v>
      </c>
    </row>
    <row r="1631" spans="1:6">
      <c r="A1631" t="s">
        <v>8</v>
      </c>
      <c r="B1631" s="115" t="s">
        <v>440</v>
      </c>
      <c r="C1631" s="115" t="s">
        <v>904</v>
      </c>
      <c r="D1631" s="115" t="s">
        <v>911</v>
      </c>
      <c r="E1631" s="115" t="s">
        <v>891</v>
      </c>
      <c r="F1631" s="132">
        <v>0.56737499999999996</v>
      </c>
    </row>
    <row r="1632" spans="1:6">
      <c r="A1632" t="s">
        <v>7</v>
      </c>
      <c r="B1632" s="115" t="s">
        <v>441</v>
      </c>
      <c r="C1632" s="115" t="s">
        <v>904</v>
      </c>
      <c r="D1632" s="115" t="s">
        <v>911</v>
      </c>
      <c r="E1632" s="115" t="s">
        <v>891</v>
      </c>
      <c r="F1632" s="132">
        <v>0.42193999999999993</v>
      </c>
    </row>
    <row r="1633" spans="1:6">
      <c r="A1633" t="s">
        <v>6</v>
      </c>
      <c r="B1633" s="115" t="s">
        <v>442</v>
      </c>
      <c r="C1633" s="115" t="s">
        <v>904</v>
      </c>
      <c r="D1633" s="115" t="s">
        <v>911</v>
      </c>
      <c r="E1633" s="115" t="s">
        <v>891</v>
      </c>
      <c r="F1633" s="132">
        <v>0.48237499999999989</v>
      </c>
    </row>
    <row r="1634" spans="1:6">
      <c r="A1634" t="s">
        <v>2</v>
      </c>
      <c r="B1634" s="115" t="s">
        <v>443</v>
      </c>
      <c r="C1634" s="115" t="s">
        <v>904</v>
      </c>
      <c r="D1634" s="115" t="s">
        <v>911</v>
      </c>
      <c r="E1634" s="115" t="s">
        <v>891</v>
      </c>
      <c r="F1634" s="132">
        <v>0.55462500000000003</v>
      </c>
    </row>
    <row r="1635" spans="1:6">
      <c r="A1635" t="s">
        <v>1</v>
      </c>
      <c r="B1635" s="115" t="s">
        <v>448</v>
      </c>
      <c r="C1635" s="115" t="s">
        <v>904</v>
      </c>
      <c r="D1635" s="115" t="s">
        <v>911</v>
      </c>
      <c r="E1635" s="115" t="s">
        <v>891</v>
      </c>
      <c r="F1635" s="132">
        <v>0.63537500000000002</v>
      </c>
    </row>
    <row r="1636" spans="1:6">
      <c r="A1636" t="s">
        <v>537</v>
      </c>
      <c r="B1636" s="115" t="s">
        <v>334</v>
      </c>
      <c r="C1636" s="115" t="s">
        <v>905</v>
      </c>
      <c r="D1636" s="115" t="s">
        <v>911</v>
      </c>
      <c r="E1636" s="115" t="s">
        <v>891</v>
      </c>
      <c r="F1636" s="132">
        <v>0</v>
      </c>
    </row>
    <row r="1637" spans="1:6">
      <c r="A1637" t="s">
        <v>26</v>
      </c>
      <c r="B1637" s="115" t="s">
        <v>410</v>
      </c>
      <c r="C1637" s="115" t="s">
        <v>905</v>
      </c>
      <c r="D1637" s="115" t="s">
        <v>911</v>
      </c>
      <c r="E1637" s="115" t="s">
        <v>891</v>
      </c>
      <c r="F1637" s="132">
        <v>0</v>
      </c>
    </row>
    <row r="1638" spans="1:6">
      <c r="A1638" t="s">
        <v>25</v>
      </c>
      <c r="B1638" s="115" t="s">
        <v>411</v>
      </c>
      <c r="C1638" s="115" t="s">
        <v>905</v>
      </c>
      <c r="D1638" s="115" t="s">
        <v>911</v>
      </c>
      <c r="E1638" s="115" t="s">
        <v>891</v>
      </c>
      <c r="F1638" s="132">
        <v>0</v>
      </c>
    </row>
    <row r="1639" spans="1:6">
      <c r="A1639" t="s">
        <v>23</v>
      </c>
      <c r="B1639" s="115" t="s">
        <v>412</v>
      </c>
      <c r="C1639" s="115" t="s">
        <v>905</v>
      </c>
      <c r="D1639" s="115" t="s">
        <v>911</v>
      </c>
      <c r="E1639" s="115" t="s">
        <v>891</v>
      </c>
      <c r="F1639" s="132">
        <v>0</v>
      </c>
    </row>
    <row r="1640" spans="1:6">
      <c r="A1640" t="s">
        <v>17</v>
      </c>
      <c r="B1640" s="115" t="s">
        <v>414</v>
      </c>
      <c r="C1640" s="115" t="s">
        <v>905</v>
      </c>
      <c r="D1640" s="115" t="s">
        <v>911</v>
      </c>
      <c r="E1640" s="115" t="s">
        <v>891</v>
      </c>
      <c r="F1640" s="132">
        <v>0</v>
      </c>
    </row>
    <row r="1641" spans="1:6">
      <c r="A1641" t="s">
        <v>21</v>
      </c>
      <c r="B1641" s="115" t="s">
        <v>415</v>
      </c>
      <c r="C1641" s="115" t="s">
        <v>905</v>
      </c>
      <c r="D1641" s="115" t="s">
        <v>911</v>
      </c>
      <c r="E1641" s="115" t="s">
        <v>891</v>
      </c>
      <c r="F1641" s="132">
        <v>0</v>
      </c>
    </row>
    <row r="1642" spans="1:6">
      <c r="A1642" t="s">
        <v>20</v>
      </c>
      <c r="B1642" s="115" t="s">
        <v>416</v>
      </c>
      <c r="C1642" s="115" t="s">
        <v>905</v>
      </c>
      <c r="D1642" s="115" t="s">
        <v>911</v>
      </c>
      <c r="E1642" s="115" t="s">
        <v>891</v>
      </c>
      <c r="F1642" s="132">
        <v>0</v>
      </c>
    </row>
    <row r="1643" spans="1:6">
      <c r="A1643" t="s">
        <v>3</v>
      </c>
      <c r="B1643" s="115" t="s">
        <v>418</v>
      </c>
      <c r="C1643" s="115" t="s">
        <v>905</v>
      </c>
      <c r="D1643" s="115" t="s">
        <v>911</v>
      </c>
      <c r="E1643" s="115" t="s">
        <v>891</v>
      </c>
      <c r="F1643" s="132">
        <v>0</v>
      </c>
    </row>
    <row r="1644" spans="1:6">
      <c r="A1644" t="s">
        <v>19</v>
      </c>
      <c r="B1644" s="115" t="s">
        <v>419</v>
      </c>
      <c r="C1644" s="115" t="s">
        <v>905</v>
      </c>
      <c r="D1644" s="115" t="s">
        <v>911</v>
      </c>
      <c r="E1644" s="115" t="s">
        <v>891</v>
      </c>
      <c r="F1644" s="132">
        <v>0</v>
      </c>
    </row>
    <row r="1645" spans="1:6">
      <c r="A1645" t="s">
        <v>18</v>
      </c>
      <c r="B1645" s="115" t="s">
        <v>420</v>
      </c>
      <c r="C1645" s="115" t="s">
        <v>905</v>
      </c>
      <c r="D1645" s="115" t="s">
        <v>911</v>
      </c>
      <c r="E1645" s="115" t="s">
        <v>891</v>
      </c>
      <c r="F1645" s="132">
        <v>0</v>
      </c>
    </row>
    <row r="1646" spans="1:6">
      <c r="A1646" t="s">
        <v>16</v>
      </c>
      <c r="B1646" s="115" t="s">
        <v>417</v>
      </c>
      <c r="C1646" s="115" t="s">
        <v>905</v>
      </c>
      <c r="D1646" s="115" t="s">
        <v>911</v>
      </c>
      <c r="E1646" s="115" t="s">
        <v>891</v>
      </c>
      <c r="F1646" s="132">
        <v>0</v>
      </c>
    </row>
    <row r="1647" spans="1:6">
      <c r="A1647" t="s">
        <v>24</v>
      </c>
      <c r="B1647" s="115" t="s">
        <v>431</v>
      </c>
      <c r="C1647" s="115" t="s">
        <v>905</v>
      </c>
      <c r="D1647" s="115" t="s">
        <v>911</v>
      </c>
      <c r="E1647" s="115" t="s">
        <v>891</v>
      </c>
      <c r="F1647" s="132">
        <v>0</v>
      </c>
    </row>
    <row r="1648" spans="1:6">
      <c r="A1648" t="s">
        <v>14</v>
      </c>
      <c r="B1648" s="115" t="s">
        <v>433</v>
      </c>
      <c r="C1648" s="115" t="s">
        <v>905</v>
      </c>
      <c r="D1648" s="115" t="s">
        <v>911</v>
      </c>
      <c r="E1648" s="115" t="s">
        <v>891</v>
      </c>
      <c r="F1648" s="132">
        <v>0</v>
      </c>
    </row>
    <row r="1649" spans="1:6">
      <c r="A1649" t="s">
        <v>914</v>
      </c>
      <c r="B1649" s="115" t="s">
        <v>895</v>
      </c>
      <c r="C1649" s="115" t="s">
        <v>905</v>
      </c>
      <c r="D1649" s="115" t="s">
        <v>911</v>
      </c>
      <c r="E1649" s="115" t="s">
        <v>891</v>
      </c>
      <c r="F1649" s="132">
        <v>0</v>
      </c>
    </row>
    <row r="1650" spans="1:6">
      <c r="A1650" t="s">
        <v>13</v>
      </c>
      <c r="B1650" s="115" t="s">
        <v>435</v>
      </c>
      <c r="C1650" s="115" t="s">
        <v>905</v>
      </c>
      <c r="D1650" s="115" t="s">
        <v>911</v>
      </c>
      <c r="E1650" s="115" t="s">
        <v>891</v>
      </c>
      <c r="F1650" s="132">
        <v>0</v>
      </c>
    </row>
    <row r="1651" spans="1:6">
      <c r="A1651" t="s">
        <v>11</v>
      </c>
      <c r="B1651" s="115" t="s">
        <v>436</v>
      </c>
      <c r="C1651" s="115" t="s">
        <v>905</v>
      </c>
      <c r="D1651" s="115" t="s">
        <v>911</v>
      </c>
      <c r="E1651" s="115" t="s">
        <v>891</v>
      </c>
      <c r="F1651" s="132">
        <v>0</v>
      </c>
    </row>
    <row r="1652" spans="1:6">
      <c r="A1652" t="s">
        <v>12</v>
      </c>
      <c r="B1652" s="115" t="s">
        <v>437</v>
      </c>
      <c r="C1652" s="115" t="s">
        <v>905</v>
      </c>
      <c r="D1652" s="115" t="s">
        <v>911</v>
      </c>
      <c r="E1652" s="115" t="s">
        <v>891</v>
      </c>
      <c r="F1652" s="132">
        <v>0</v>
      </c>
    </row>
    <row r="1653" spans="1:6">
      <c r="A1653" t="s">
        <v>543</v>
      </c>
      <c r="B1653" s="115" t="s">
        <v>542</v>
      </c>
      <c r="C1653" s="115" t="s">
        <v>905</v>
      </c>
      <c r="D1653" s="115" t="s">
        <v>911</v>
      </c>
      <c r="E1653" s="115" t="s">
        <v>891</v>
      </c>
      <c r="F1653" s="132">
        <v>0</v>
      </c>
    </row>
    <row r="1654" spans="1:6">
      <c r="A1654" t="s">
        <v>10</v>
      </c>
      <c r="B1654" s="115" t="s">
        <v>438</v>
      </c>
      <c r="C1654" s="115" t="s">
        <v>905</v>
      </c>
      <c r="D1654" s="115" t="s">
        <v>911</v>
      </c>
      <c r="E1654" s="115" t="s">
        <v>891</v>
      </c>
      <c r="F1654" s="132">
        <v>0</v>
      </c>
    </row>
    <row r="1655" spans="1:6">
      <c r="A1655" t="s">
        <v>9</v>
      </c>
      <c r="B1655" s="115" t="s">
        <v>439</v>
      </c>
      <c r="C1655" s="115" t="s">
        <v>905</v>
      </c>
      <c r="D1655" s="115" t="s">
        <v>911</v>
      </c>
      <c r="E1655" s="115" t="s">
        <v>891</v>
      </c>
      <c r="F1655" s="132">
        <v>0</v>
      </c>
    </row>
    <row r="1656" spans="1:6">
      <c r="A1656" t="s">
        <v>545</v>
      </c>
      <c r="B1656" s="115" t="s">
        <v>544</v>
      </c>
      <c r="C1656" s="115" t="s">
        <v>905</v>
      </c>
      <c r="D1656" s="115" t="s">
        <v>911</v>
      </c>
      <c r="E1656" s="115" t="s">
        <v>891</v>
      </c>
      <c r="F1656" s="132">
        <v>0</v>
      </c>
    </row>
    <row r="1657" spans="1:6">
      <c r="A1657" t="s">
        <v>8</v>
      </c>
      <c r="B1657" s="115" t="s">
        <v>440</v>
      </c>
      <c r="C1657" s="115" t="s">
        <v>905</v>
      </c>
      <c r="D1657" s="115" t="s">
        <v>911</v>
      </c>
      <c r="E1657" s="115" t="s">
        <v>891</v>
      </c>
      <c r="F1657" s="132">
        <v>0</v>
      </c>
    </row>
    <row r="1658" spans="1:6">
      <c r="A1658" t="s">
        <v>7</v>
      </c>
      <c r="B1658" s="115" t="s">
        <v>441</v>
      </c>
      <c r="C1658" s="115" t="s">
        <v>905</v>
      </c>
      <c r="D1658" s="115" t="s">
        <v>911</v>
      </c>
      <c r="E1658" s="115" t="s">
        <v>891</v>
      </c>
      <c r="F1658" s="132">
        <v>0</v>
      </c>
    </row>
    <row r="1659" spans="1:6">
      <c r="A1659" t="s">
        <v>6</v>
      </c>
      <c r="B1659" s="115" t="s">
        <v>442</v>
      </c>
      <c r="C1659" s="115" t="s">
        <v>905</v>
      </c>
      <c r="D1659" s="115" t="s">
        <v>911</v>
      </c>
      <c r="E1659" s="115" t="s">
        <v>891</v>
      </c>
      <c r="F1659" s="132">
        <v>0</v>
      </c>
    </row>
    <row r="1660" spans="1:6">
      <c r="A1660" t="s">
        <v>2</v>
      </c>
      <c r="B1660" s="115" t="s">
        <v>443</v>
      </c>
      <c r="C1660" s="115" t="s">
        <v>905</v>
      </c>
      <c r="D1660" s="115" t="s">
        <v>911</v>
      </c>
      <c r="E1660" s="115" t="s">
        <v>891</v>
      </c>
      <c r="F1660" s="132">
        <v>0</v>
      </c>
    </row>
    <row r="1661" spans="1:6">
      <c r="A1661" t="s">
        <v>1</v>
      </c>
      <c r="B1661" s="115" t="s">
        <v>448</v>
      </c>
      <c r="C1661" s="115" t="s">
        <v>905</v>
      </c>
      <c r="D1661" s="115" t="s">
        <v>911</v>
      </c>
      <c r="E1661" s="115" t="s">
        <v>891</v>
      </c>
      <c r="F1661" s="132">
        <v>0</v>
      </c>
    </row>
    <row r="1662" spans="1:6">
      <c r="A1662" t="s">
        <v>537</v>
      </c>
      <c r="B1662" s="115" t="s">
        <v>334</v>
      </c>
      <c r="C1662" s="115" t="s">
        <v>894</v>
      </c>
      <c r="D1662" s="115" t="s">
        <v>910</v>
      </c>
      <c r="E1662" s="115" t="s">
        <v>892</v>
      </c>
      <c r="F1662" s="132">
        <v>0.255</v>
      </c>
    </row>
    <row r="1663" spans="1:6">
      <c r="A1663" t="s">
        <v>26</v>
      </c>
      <c r="B1663" s="115" t="s">
        <v>410</v>
      </c>
      <c r="C1663" s="115" t="s">
        <v>894</v>
      </c>
      <c r="D1663" s="115" t="s">
        <v>910</v>
      </c>
      <c r="E1663" s="115" t="s">
        <v>892</v>
      </c>
      <c r="F1663" s="132">
        <v>0.4335</v>
      </c>
    </row>
    <row r="1664" spans="1:6">
      <c r="A1664" t="s">
        <v>25</v>
      </c>
      <c r="B1664" s="115" t="s">
        <v>411</v>
      </c>
      <c r="C1664" s="115" t="s">
        <v>894</v>
      </c>
      <c r="D1664" s="115" t="s">
        <v>910</v>
      </c>
      <c r="E1664" s="115" t="s">
        <v>892</v>
      </c>
      <c r="F1664" s="132">
        <v>0.30599999999999999</v>
      </c>
    </row>
    <row r="1665" spans="1:6">
      <c r="A1665" t="s">
        <v>23</v>
      </c>
      <c r="B1665" s="115" t="s">
        <v>412</v>
      </c>
      <c r="C1665" s="115" t="s">
        <v>894</v>
      </c>
      <c r="D1665" s="115" t="s">
        <v>910</v>
      </c>
      <c r="E1665" s="115" t="s">
        <v>892</v>
      </c>
      <c r="F1665" s="132">
        <v>0.1615</v>
      </c>
    </row>
    <row r="1666" spans="1:6">
      <c r="A1666" t="s">
        <v>17</v>
      </c>
      <c r="B1666" s="115" t="s">
        <v>414</v>
      </c>
      <c r="C1666" s="115" t="s">
        <v>894</v>
      </c>
      <c r="D1666" s="115" t="s">
        <v>910</v>
      </c>
      <c r="E1666" s="115" t="s">
        <v>892</v>
      </c>
      <c r="F1666" s="132">
        <v>0.57800000000000007</v>
      </c>
    </row>
    <row r="1667" spans="1:6">
      <c r="A1667" t="s">
        <v>21</v>
      </c>
      <c r="B1667" s="115" t="s">
        <v>415</v>
      </c>
      <c r="C1667" s="115" t="s">
        <v>894</v>
      </c>
      <c r="D1667" s="115" t="s">
        <v>910</v>
      </c>
      <c r="E1667" s="115" t="s">
        <v>892</v>
      </c>
      <c r="F1667" s="132">
        <v>0.57800000000000007</v>
      </c>
    </row>
    <row r="1668" spans="1:6">
      <c r="A1668" t="s">
        <v>20</v>
      </c>
      <c r="B1668" s="115" t="s">
        <v>416</v>
      </c>
      <c r="C1668" s="115" t="s">
        <v>894</v>
      </c>
      <c r="D1668" s="115" t="s">
        <v>910</v>
      </c>
      <c r="E1668" s="115" t="s">
        <v>892</v>
      </c>
      <c r="F1668" s="132">
        <v>0.53549999999999998</v>
      </c>
    </row>
    <row r="1669" spans="1:6">
      <c r="A1669" t="s">
        <v>3</v>
      </c>
      <c r="B1669" s="115" t="s">
        <v>418</v>
      </c>
      <c r="C1669" s="115" t="s">
        <v>894</v>
      </c>
      <c r="D1669" s="115" t="s">
        <v>910</v>
      </c>
      <c r="E1669" s="115" t="s">
        <v>892</v>
      </c>
      <c r="F1669" s="132">
        <v>0.39949999999999997</v>
      </c>
    </row>
    <row r="1670" spans="1:6">
      <c r="A1670" t="s">
        <v>19</v>
      </c>
      <c r="B1670" s="115" t="s">
        <v>419</v>
      </c>
      <c r="C1670" s="115" t="s">
        <v>894</v>
      </c>
      <c r="D1670" s="115" t="s">
        <v>910</v>
      </c>
      <c r="E1670" s="115" t="s">
        <v>892</v>
      </c>
      <c r="F1670" s="132">
        <v>0.52700000000000002</v>
      </c>
    </row>
    <row r="1671" spans="1:6">
      <c r="A1671" t="s">
        <v>18</v>
      </c>
      <c r="B1671" s="115" t="s">
        <v>420</v>
      </c>
      <c r="C1671" s="115" t="s">
        <v>894</v>
      </c>
      <c r="D1671" s="115" t="s">
        <v>910</v>
      </c>
      <c r="E1671" s="115" t="s">
        <v>892</v>
      </c>
      <c r="F1671" s="132">
        <v>0.46750000000000003</v>
      </c>
    </row>
    <row r="1672" spans="1:6">
      <c r="A1672" t="s">
        <v>16</v>
      </c>
      <c r="B1672" s="115" t="s">
        <v>417</v>
      </c>
      <c r="C1672" s="115" t="s">
        <v>894</v>
      </c>
      <c r="D1672" s="115" t="s">
        <v>910</v>
      </c>
      <c r="E1672" s="115" t="s">
        <v>892</v>
      </c>
      <c r="F1672" s="132">
        <v>0.34</v>
      </c>
    </row>
    <row r="1673" spans="1:6">
      <c r="A1673" t="s">
        <v>24</v>
      </c>
      <c r="B1673" s="115" t="s">
        <v>431</v>
      </c>
      <c r="C1673" s="115" t="s">
        <v>894</v>
      </c>
      <c r="D1673" s="115" t="s">
        <v>910</v>
      </c>
      <c r="E1673" s="115" t="s">
        <v>892</v>
      </c>
      <c r="F1673" s="132">
        <v>0.22950000000000001</v>
      </c>
    </row>
    <row r="1674" spans="1:6">
      <c r="A1674" t="s">
        <v>14</v>
      </c>
      <c r="B1674" s="115" t="s">
        <v>433</v>
      </c>
      <c r="C1674" s="115" t="s">
        <v>894</v>
      </c>
      <c r="D1674" s="115" t="s">
        <v>910</v>
      </c>
      <c r="E1674" s="115" t="s">
        <v>892</v>
      </c>
      <c r="F1674" s="132">
        <v>0.58649999999999991</v>
      </c>
    </row>
    <row r="1675" spans="1:6">
      <c r="A1675" t="s">
        <v>914</v>
      </c>
      <c r="B1675" s="115" t="s">
        <v>895</v>
      </c>
      <c r="C1675" s="115" t="s">
        <v>894</v>
      </c>
      <c r="D1675" s="115" t="s">
        <v>910</v>
      </c>
      <c r="E1675" s="115" t="s">
        <v>892</v>
      </c>
      <c r="F1675" s="132">
        <v>0</v>
      </c>
    </row>
    <row r="1676" spans="1:6">
      <c r="A1676" t="s">
        <v>13</v>
      </c>
      <c r="B1676" s="115" t="s">
        <v>435</v>
      </c>
      <c r="C1676" s="115" t="s">
        <v>894</v>
      </c>
      <c r="D1676" s="115" t="s">
        <v>910</v>
      </c>
      <c r="E1676" s="115" t="s">
        <v>892</v>
      </c>
      <c r="F1676" s="132">
        <v>0.28050000000000003</v>
      </c>
    </row>
    <row r="1677" spans="1:6">
      <c r="A1677" t="s">
        <v>11</v>
      </c>
      <c r="B1677" s="115" t="s">
        <v>436</v>
      </c>
      <c r="C1677" s="115" t="s">
        <v>894</v>
      </c>
      <c r="D1677" s="115" t="s">
        <v>910</v>
      </c>
      <c r="E1677" s="115" t="s">
        <v>892</v>
      </c>
      <c r="F1677" s="132">
        <v>0.51849999999999996</v>
      </c>
    </row>
    <row r="1678" spans="1:6">
      <c r="A1678" t="s">
        <v>12</v>
      </c>
      <c r="B1678" s="115" t="s">
        <v>437</v>
      </c>
      <c r="C1678" s="115" t="s">
        <v>894</v>
      </c>
      <c r="D1678" s="115" t="s">
        <v>910</v>
      </c>
      <c r="E1678" s="115" t="s">
        <v>892</v>
      </c>
      <c r="F1678" s="132">
        <v>0.54400000000000004</v>
      </c>
    </row>
    <row r="1679" spans="1:6">
      <c r="A1679" t="s">
        <v>543</v>
      </c>
      <c r="B1679" s="115" t="s">
        <v>542</v>
      </c>
      <c r="C1679" s="115" t="s">
        <v>894</v>
      </c>
      <c r="D1679" s="115" t="s">
        <v>910</v>
      </c>
      <c r="E1679" s="115" t="s">
        <v>892</v>
      </c>
      <c r="F1679" s="132">
        <v>0.187</v>
      </c>
    </row>
    <row r="1680" spans="1:6">
      <c r="A1680" t="s">
        <v>10</v>
      </c>
      <c r="B1680" s="115" t="s">
        <v>438</v>
      </c>
      <c r="C1680" s="115" t="s">
        <v>894</v>
      </c>
      <c r="D1680" s="115" t="s">
        <v>910</v>
      </c>
      <c r="E1680" s="115" t="s">
        <v>892</v>
      </c>
      <c r="F1680" s="132">
        <v>0.23800000000000002</v>
      </c>
    </row>
    <row r="1681" spans="1:6">
      <c r="A1681" t="s">
        <v>9</v>
      </c>
      <c r="B1681" s="115" t="s">
        <v>439</v>
      </c>
      <c r="C1681" s="115" t="s">
        <v>894</v>
      </c>
      <c r="D1681" s="115" t="s">
        <v>910</v>
      </c>
      <c r="E1681" s="115" t="s">
        <v>892</v>
      </c>
      <c r="F1681" s="132">
        <v>0.53549999999999998</v>
      </c>
    </row>
    <row r="1682" spans="1:6">
      <c r="A1682" t="s">
        <v>545</v>
      </c>
      <c r="B1682" s="115" t="s">
        <v>544</v>
      </c>
      <c r="C1682" s="115" t="s">
        <v>894</v>
      </c>
      <c r="D1682" s="115" t="s">
        <v>910</v>
      </c>
      <c r="E1682" s="115" t="s">
        <v>892</v>
      </c>
      <c r="F1682" s="132">
        <v>0.50149999999999995</v>
      </c>
    </row>
    <row r="1683" spans="1:6">
      <c r="A1683" t="s">
        <v>8</v>
      </c>
      <c r="B1683" s="115" t="s">
        <v>440</v>
      </c>
      <c r="C1683" s="115" t="s">
        <v>894</v>
      </c>
      <c r="D1683" s="115" t="s">
        <v>910</v>
      </c>
      <c r="E1683" s="115" t="s">
        <v>892</v>
      </c>
      <c r="F1683" s="132">
        <v>0.51</v>
      </c>
    </row>
    <row r="1684" spans="1:6">
      <c r="A1684" t="s">
        <v>7</v>
      </c>
      <c r="B1684" s="115" t="s">
        <v>441</v>
      </c>
      <c r="C1684" s="115" t="s">
        <v>894</v>
      </c>
      <c r="D1684" s="115" t="s">
        <v>910</v>
      </c>
      <c r="E1684" s="115" t="s">
        <v>892</v>
      </c>
      <c r="F1684" s="132">
        <v>0.28900000000000003</v>
      </c>
    </row>
    <row r="1685" spans="1:6">
      <c r="A1685" t="s">
        <v>6</v>
      </c>
      <c r="B1685" s="115" t="s">
        <v>442</v>
      </c>
      <c r="C1685" s="115" t="s">
        <v>894</v>
      </c>
      <c r="D1685" s="115" t="s">
        <v>910</v>
      </c>
      <c r="E1685" s="115" t="s">
        <v>892</v>
      </c>
      <c r="F1685" s="132">
        <v>0.36549999999999999</v>
      </c>
    </row>
    <row r="1686" spans="1:6">
      <c r="A1686" t="s">
        <v>2</v>
      </c>
      <c r="B1686" s="115" t="s">
        <v>443</v>
      </c>
      <c r="C1686" s="115" t="s">
        <v>894</v>
      </c>
      <c r="D1686" s="115" t="s">
        <v>910</v>
      </c>
      <c r="E1686" s="115" t="s">
        <v>892</v>
      </c>
      <c r="F1686" s="132">
        <v>0.53549999999999998</v>
      </c>
    </row>
    <row r="1687" spans="1:6">
      <c r="A1687" t="s">
        <v>1</v>
      </c>
      <c r="B1687" s="115" t="s">
        <v>448</v>
      </c>
      <c r="C1687" s="115" t="s">
        <v>894</v>
      </c>
      <c r="D1687" s="115" t="s">
        <v>910</v>
      </c>
      <c r="E1687" s="115" t="s">
        <v>892</v>
      </c>
      <c r="F1687" s="132">
        <v>0.60349999999999993</v>
      </c>
    </row>
    <row r="1688" spans="1:6">
      <c r="A1688" t="s">
        <v>537</v>
      </c>
      <c r="B1688" s="115" t="s">
        <v>334</v>
      </c>
      <c r="C1688" s="115" t="s">
        <v>896</v>
      </c>
      <c r="D1688" s="115" t="s">
        <v>910</v>
      </c>
      <c r="E1688" s="115" t="s">
        <v>892</v>
      </c>
      <c r="F1688" s="132">
        <v>0.28900000000000003</v>
      </c>
    </row>
    <row r="1689" spans="1:6">
      <c r="A1689" t="s">
        <v>26</v>
      </c>
      <c r="B1689" s="115" t="s">
        <v>410</v>
      </c>
      <c r="C1689" s="115" t="s">
        <v>896</v>
      </c>
      <c r="D1689" s="115" t="s">
        <v>910</v>
      </c>
      <c r="E1689" s="115" t="s">
        <v>892</v>
      </c>
      <c r="F1689" s="132">
        <v>0.49299999999999994</v>
      </c>
    </row>
    <row r="1690" spans="1:6">
      <c r="A1690" t="s">
        <v>25</v>
      </c>
      <c r="B1690" s="115" t="s">
        <v>411</v>
      </c>
      <c r="C1690" s="115" t="s">
        <v>896</v>
      </c>
      <c r="D1690" s="115" t="s">
        <v>910</v>
      </c>
      <c r="E1690" s="115" t="s">
        <v>892</v>
      </c>
      <c r="F1690" s="132">
        <v>0.374</v>
      </c>
    </row>
    <row r="1691" spans="1:6">
      <c r="A1691" t="s">
        <v>23</v>
      </c>
      <c r="B1691" s="115" t="s">
        <v>412</v>
      </c>
      <c r="C1691" s="115" t="s">
        <v>896</v>
      </c>
      <c r="D1691" s="115" t="s">
        <v>910</v>
      </c>
      <c r="E1691" s="115" t="s">
        <v>892</v>
      </c>
      <c r="F1691" s="132">
        <v>0.187</v>
      </c>
    </row>
    <row r="1692" spans="1:6">
      <c r="A1692" t="s">
        <v>17</v>
      </c>
      <c r="B1692" s="115" t="s">
        <v>414</v>
      </c>
      <c r="C1692" s="115" t="s">
        <v>896</v>
      </c>
      <c r="D1692" s="115" t="s">
        <v>910</v>
      </c>
      <c r="E1692" s="115" t="s">
        <v>892</v>
      </c>
      <c r="F1692" s="132">
        <v>0.55249999999999999</v>
      </c>
    </row>
    <row r="1693" spans="1:6">
      <c r="A1693" t="s">
        <v>21</v>
      </c>
      <c r="B1693" s="115" t="s">
        <v>415</v>
      </c>
      <c r="C1693" s="115" t="s">
        <v>896</v>
      </c>
      <c r="D1693" s="115" t="s">
        <v>910</v>
      </c>
      <c r="E1693" s="115" t="s">
        <v>892</v>
      </c>
      <c r="F1693" s="132">
        <v>0.58649999999999991</v>
      </c>
    </row>
    <row r="1694" spans="1:6">
      <c r="A1694" t="s">
        <v>20</v>
      </c>
      <c r="B1694" s="115" t="s">
        <v>416</v>
      </c>
      <c r="C1694" s="115" t="s">
        <v>896</v>
      </c>
      <c r="D1694" s="115" t="s">
        <v>910</v>
      </c>
      <c r="E1694" s="115" t="s">
        <v>892</v>
      </c>
      <c r="F1694" s="132">
        <v>0.54400000000000004</v>
      </c>
    </row>
    <row r="1695" spans="1:6">
      <c r="A1695" t="s">
        <v>3</v>
      </c>
      <c r="B1695" s="115" t="s">
        <v>418</v>
      </c>
      <c r="C1695" s="115" t="s">
        <v>896</v>
      </c>
      <c r="D1695" s="115" t="s">
        <v>910</v>
      </c>
      <c r="E1695" s="115" t="s">
        <v>892</v>
      </c>
      <c r="F1695" s="132">
        <v>0.44837499999999997</v>
      </c>
    </row>
    <row r="1696" spans="1:6">
      <c r="A1696" t="s">
        <v>19</v>
      </c>
      <c r="B1696" s="115" t="s">
        <v>419</v>
      </c>
      <c r="C1696" s="115" t="s">
        <v>896</v>
      </c>
      <c r="D1696" s="115" t="s">
        <v>910</v>
      </c>
      <c r="E1696" s="115" t="s">
        <v>892</v>
      </c>
      <c r="F1696" s="132">
        <v>0.53549999999999998</v>
      </c>
    </row>
    <row r="1697" spans="1:6">
      <c r="A1697" t="s">
        <v>18</v>
      </c>
      <c r="B1697" s="115" t="s">
        <v>420</v>
      </c>
      <c r="C1697" s="115" t="s">
        <v>896</v>
      </c>
      <c r="D1697" s="115" t="s">
        <v>910</v>
      </c>
      <c r="E1697" s="115" t="s">
        <v>892</v>
      </c>
      <c r="F1697" s="132">
        <v>0.49299999999999994</v>
      </c>
    </row>
    <row r="1698" spans="1:6">
      <c r="A1698" t="s">
        <v>16</v>
      </c>
      <c r="B1698" s="115" t="s">
        <v>417</v>
      </c>
      <c r="C1698" s="115" t="s">
        <v>896</v>
      </c>
      <c r="D1698" s="115" t="s">
        <v>910</v>
      </c>
      <c r="E1698" s="115" t="s">
        <v>892</v>
      </c>
      <c r="F1698" s="132">
        <v>0.39100000000000001</v>
      </c>
    </row>
    <row r="1699" spans="1:6">
      <c r="A1699" t="s">
        <v>24</v>
      </c>
      <c r="B1699" s="115" t="s">
        <v>431</v>
      </c>
      <c r="C1699" s="115" t="s">
        <v>896</v>
      </c>
      <c r="D1699" s="115" t="s">
        <v>910</v>
      </c>
      <c r="E1699" s="115" t="s">
        <v>892</v>
      </c>
      <c r="F1699" s="132">
        <v>0.32300000000000001</v>
      </c>
    </row>
    <row r="1700" spans="1:6">
      <c r="A1700" t="s">
        <v>14</v>
      </c>
      <c r="B1700" s="115" t="s">
        <v>433</v>
      </c>
      <c r="C1700" s="115" t="s">
        <v>896</v>
      </c>
      <c r="D1700" s="115" t="s">
        <v>910</v>
      </c>
      <c r="E1700" s="115" t="s">
        <v>892</v>
      </c>
      <c r="F1700" s="132">
        <v>0.58649999999999991</v>
      </c>
    </row>
    <row r="1701" spans="1:6">
      <c r="A1701" t="s">
        <v>914</v>
      </c>
      <c r="B1701" s="115" t="s">
        <v>895</v>
      </c>
      <c r="C1701" s="115" t="s">
        <v>896</v>
      </c>
      <c r="D1701" s="115" t="s">
        <v>910</v>
      </c>
      <c r="E1701" s="115" t="s">
        <v>892</v>
      </c>
      <c r="F1701" s="132">
        <v>0</v>
      </c>
    </row>
    <row r="1702" spans="1:6">
      <c r="A1702" t="s">
        <v>13</v>
      </c>
      <c r="B1702" s="115" t="s">
        <v>435</v>
      </c>
      <c r="C1702" s="115" t="s">
        <v>896</v>
      </c>
      <c r="D1702" s="115" t="s">
        <v>910</v>
      </c>
      <c r="E1702" s="115" t="s">
        <v>892</v>
      </c>
      <c r="F1702" s="132">
        <v>0.32300000000000001</v>
      </c>
    </row>
    <row r="1703" spans="1:6">
      <c r="A1703" t="s">
        <v>11</v>
      </c>
      <c r="B1703" s="115" t="s">
        <v>436</v>
      </c>
      <c r="C1703" s="115" t="s">
        <v>896</v>
      </c>
      <c r="D1703" s="115" t="s">
        <v>910</v>
      </c>
      <c r="E1703" s="115" t="s">
        <v>892</v>
      </c>
      <c r="F1703" s="132">
        <v>0.52700000000000002</v>
      </c>
    </row>
    <row r="1704" spans="1:6">
      <c r="A1704" t="s">
        <v>12</v>
      </c>
      <c r="B1704" s="115" t="s">
        <v>437</v>
      </c>
      <c r="C1704" s="115" t="s">
        <v>896</v>
      </c>
      <c r="D1704" s="115" t="s">
        <v>910</v>
      </c>
      <c r="E1704" s="115" t="s">
        <v>892</v>
      </c>
      <c r="F1704" s="132">
        <v>0.54400000000000004</v>
      </c>
    </row>
    <row r="1705" spans="1:6">
      <c r="A1705" t="s">
        <v>543</v>
      </c>
      <c r="B1705" s="115" t="s">
        <v>542</v>
      </c>
      <c r="C1705" s="115" t="s">
        <v>896</v>
      </c>
      <c r="D1705" s="115" t="s">
        <v>910</v>
      </c>
      <c r="E1705" s="115" t="s">
        <v>892</v>
      </c>
      <c r="F1705" s="132">
        <v>0.30599999999999999</v>
      </c>
    </row>
    <row r="1706" spans="1:6">
      <c r="A1706" t="s">
        <v>10</v>
      </c>
      <c r="B1706" s="115" t="s">
        <v>438</v>
      </c>
      <c r="C1706" s="115" t="s">
        <v>896</v>
      </c>
      <c r="D1706" s="115" t="s">
        <v>910</v>
      </c>
      <c r="E1706" s="115" t="s">
        <v>892</v>
      </c>
      <c r="F1706" s="132">
        <v>0.26350000000000001</v>
      </c>
    </row>
    <row r="1707" spans="1:6">
      <c r="A1707" t="s">
        <v>9</v>
      </c>
      <c r="B1707" s="115" t="s">
        <v>439</v>
      </c>
      <c r="C1707" s="115" t="s">
        <v>896</v>
      </c>
      <c r="D1707" s="115" t="s">
        <v>910</v>
      </c>
      <c r="E1707" s="115" t="s">
        <v>892</v>
      </c>
      <c r="F1707" s="132">
        <v>0.54400000000000004</v>
      </c>
    </row>
    <row r="1708" spans="1:6">
      <c r="A1708" t="s">
        <v>545</v>
      </c>
      <c r="B1708" s="115" t="s">
        <v>544</v>
      </c>
      <c r="C1708" s="115" t="s">
        <v>896</v>
      </c>
      <c r="D1708" s="115" t="s">
        <v>910</v>
      </c>
      <c r="E1708" s="115" t="s">
        <v>892</v>
      </c>
      <c r="F1708" s="132">
        <v>0.51</v>
      </c>
    </row>
    <row r="1709" spans="1:6">
      <c r="A1709" t="s">
        <v>8</v>
      </c>
      <c r="B1709" s="115" t="s">
        <v>440</v>
      </c>
      <c r="C1709" s="115" t="s">
        <v>896</v>
      </c>
      <c r="D1709" s="115" t="s">
        <v>910</v>
      </c>
      <c r="E1709" s="115" t="s">
        <v>892</v>
      </c>
      <c r="F1709" s="132">
        <v>0.53549999999999998</v>
      </c>
    </row>
    <row r="1710" spans="1:6">
      <c r="A1710" t="s">
        <v>7</v>
      </c>
      <c r="B1710" s="115" t="s">
        <v>441</v>
      </c>
      <c r="C1710" s="115" t="s">
        <v>896</v>
      </c>
      <c r="D1710" s="115" t="s">
        <v>910</v>
      </c>
      <c r="E1710" s="115" t="s">
        <v>892</v>
      </c>
      <c r="F1710" s="132">
        <v>0.349435</v>
      </c>
    </row>
    <row r="1711" spans="1:6">
      <c r="A1711" t="s">
        <v>6</v>
      </c>
      <c r="B1711" s="115" t="s">
        <v>442</v>
      </c>
      <c r="C1711" s="115" t="s">
        <v>896</v>
      </c>
      <c r="D1711" s="115" t="s">
        <v>910</v>
      </c>
      <c r="E1711" s="115" t="s">
        <v>892</v>
      </c>
      <c r="F1711" s="132">
        <v>0.39949999999999997</v>
      </c>
    </row>
    <row r="1712" spans="1:6">
      <c r="A1712" t="s">
        <v>2</v>
      </c>
      <c r="B1712" s="115" t="s">
        <v>443</v>
      </c>
      <c r="C1712" s="115" t="s">
        <v>896</v>
      </c>
      <c r="D1712" s="115" t="s">
        <v>910</v>
      </c>
      <c r="E1712" s="115" t="s">
        <v>892</v>
      </c>
      <c r="F1712" s="132">
        <v>0.55249999999999999</v>
      </c>
    </row>
    <row r="1713" spans="1:6">
      <c r="A1713" t="s">
        <v>1</v>
      </c>
      <c r="B1713" s="115" t="s">
        <v>448</v>
      </c>
      <c r="C1713" s="115" t="s">
        <v>896</v>
      </c>
      <c r="D1713" s="115" t="s">
        <v>910</v>
      </c>
      <c r="E1713" s="115" t="s">
        <v>892</v>
      </c>
      <c r="F1713" s="132">
        <v>0.58649999999999991</v>
      </c>
    </row>
    <row r="1714" spans="1:6">
      <c r="A1714" t="s">
        <v>537</v>
      </c>
      <c r="B1714" s="115" t="s">
        <v>334</v>
      </c>
      <c r="C1714" s="115" t="s">
        <v>897</v>
      </c>
      <c r="D1714" s="115" t="s">
        <v>910</v>
      </c>
      <c r="E1714" s="115" t="s">
        <v>892</v>
      </c>
      <c r="F1714" s="132">
        <v>0.32300000000000001</v>
      </c>
    </row>
    <row r="1715" spans="1:6">
      <c r="A1715" t="s">
        <v>26</v>
      </c>
      <c r="B1715" s="115" t="s">
        <v>410</v>
      </c>
      <c r="C1715" s="115" t="s">
        <v>897</v>
      </c>
      <c r="D1715" s="115" t="s">
        <v>910</v>
      </c>
      <c r="E1715" s="115" t="s">
        <v>892</v>
      </c>
      <c r="F1715" s="132">
        <v>0.50149999999999995</v>
      </c>
    </row>
    <row r="1716" spans="1:6">
      <c r="A1716" t="s">
        <v>25</v>
      </c>
      <c r="B1716" s="115" t="s">
        <v>411</v>
      </c>
      <c r="C1716" s="115" t="s">
        <v>897</v>
      </c>
      <c r="D1716" s="115" t="s">
        <v>910</v>
      </c>
      <c r="E1716" s="115" t="s">
        <v>892</v>
      </c>
      <c r="F1716" s="132">
        <v>0.4335</v>
      </c>
    </row>
    <row r="1717" spans="1:6">
      <c r="A1717" t="s">
        <v>23</v>
      </c>
      <c r="B1717" s="115" t="s">
        <v>412</v>
      </c>
      <c r="C1717" s="115" t="s">
        <v>897</v>
      </c>
      <c r="D1717" s="115" t="s">
        <v>910</v>
      </c>
      <c r="E1717" s="115" t="s">
        <v>892</v>
      </c>
      <c r="F1717" s="132">
        <v>0.27200000000000002</v>
      </c>
    </row>
    <row r="1718" spans="1:6">
      <c r="A1718" t="s">
        <v>17</v>
      </c>
      <c r="B1718" s="115" t="s">
        <v>414</v>
      </c>
      <c r="C1718" s="115" t="s">
        <v>897</v>
      </c>
      <c r="D1718" s="115" t="s">
        <v>910</v>
      </c>
      <c r="E1718" s="115" t="s">
        <v>892</v>
      </c>
      <c r="F1718" s="132">
        <v>0.57800000000000007</v>
      </c>
    </row>
    <row r="1719" spans="1:6">
      <c r="A1719" t="s">
        <v>21</v>
      </c>
      <c r="B1719" s="115" t="s">
        <v>415</v>
      </c>
      <c r="C1719" s="115" t="s">
        <v>897</v>
      </c>
      <c r="D1719" s="115" t="s">
        <v>910</v>
      </c>
      <c r="E1719" s="115" t="s">
        <v>892</v>
      </c>
      <c r="F1719" s="132">
        <v>0.59499999999999997</v>
      </c>
    </row>
    <row r="1720" spans="1:6">
      <c r="A1720" t="s">
        <v>20</v>
      </c>
      <c r="B1720" s="115" t="s">
        <v>416</v>
      </c>
      <c r="C1720" s="115" t="s">
        <v>897</v>
      </c>
      <c r="D1720" s="115" t="s">
        <v>910</v>
      </c>
      <c r="E1720" s="115" t="s">
        <v>892</v>
      </c>
      <c r="F1720" s="132">
        <v>0.58649999999999991</v>
      </c>
    </row>
    <row r="1721" spans="1:6">
      <c r="A1721" t="s">
        <v>3</v>
      </c>
      <c r="B1721" s="115" t="s">
        <v>418</v>
      </c>
      <c r="C1721" s="115" t="s">
        <v>897</v>
      </c>
      <c r="D1721" s="115" t="s">
        <v>910</v>
      </c>
      <c r="E1721" s="115" t="s">
        <v>892</v>
      </c>
      <c r="F1721" s="132">
        <v>0.47293999999999997</v>
      </c>
    </row>
    <row r="1722" spans="1:6">
      <c r="A1722" t="s">
        <v>19</v>
      </c>
      <c r="B1722" s="115" t="s">
        <v>419</v>
      </c>
      <c r="C1722" s="115" t="s">
        <v>897</v>
      </c>
      <c r="D1722" s="115" t="s">
        <v>910</v>
      </c>
      <c r="E1722" s="115" t="s">
        <v>892</v>
      </c>
      <c r="F1722" s="132">
        <v>0.56100000000000005</v>
      </c>
    </row>
    <row r="1723" spans="1:6">
      <c r="A1723" t="s">
        <v>18</v>
      </c>
      <c r="B1723" s="115" t="s">
        <v>420</v>
      </c>
      <c r="C1723" s="115" t="s">
        <v>897</v>
      </c>
      <c r="D1723" s="115" t="s">
        <v>910</v>
      </c>
      <c r="E1723" s="115" t="s">
        <v>892</v>
      </c>
      <c r="F1723" s="132">
        <v>0.50149999999999995</v>
      </c>
    </row>
    <row r="1724" spans="1:6">
      <c r="A1724" t="s">
        <v>16</v>
      </c>
      <c r="B1724" s="115" t="s">
        <v>417</v>
      </c>
      <c r="C1724" s="115" t="s">
        <v>897</v>
      </c>
      <c r="D1724" s="115" t="s">
        <v>910</v>
      </c>
      <c r="E1724" s="115" t="s">
        <v>892</v>
      </c>
      <c r="F1724" s="132">
        <v>0.46750000000000003</v>
      </c>
    </row>
    <row r="1725" spans="1:6">
      <c r="A1725" t="s">
        <v>24</v>
      </c>
      <c r="B1725" s="115" t="s">
        <v>431</v>
      </c>
      <c r="C1725" s="115" t="s">
        <v>897</v>
      </c>
      <c r="D1725" s="115" t="s">
        <v>910</v>
      </c>
      <c r="E1725" s="115" t="s">
        <v>892</v>
      </c>
      <c r="F1725" s="132">
        <v>0.28050000000000003</v>
      </c>
    </row>
    <row r="1726" spans="1:6">
      <c r="A1726" t="s">
        <v>14</v>
      </c>
      <c r="B1726" s="115" t="s">
        <v>433</v>
      </c>
      <c r="C1726" s="115" t="s">
        <v>897</v>
      </c>
      <c r="D1726" s="115" t="s">
        <v>910</v>
      </c>
      <c r="E1726" s="115" t="s">
        <v>892</v>
      </c>
      <c r="F1726" s="132">
        <v>0.58649999999999991</v>
      </c>
    </row>
    <row r="1727" spans="1:6">
      <c r="A1727" t="s">
        <v>914</v>
      </c>
      <c r="B1727" s="115" t="s">
        <v>895</v>
      </c>
      <c r="C1727" s="115" t="s">
        <v>897</v>
      </c>
      <c r="D1727" s="115" t="s">
        <v>910</v>
      </c>
      <c r="E1727" s="115" t="s">
        <v>892</v>
      </c>
      <c r="F1727" s="132">
        <v>0</v>
      </c>
    </row>
    <row r="1728" spans="1:6">
      <c r="A1728" t="s">
        <v>13</v>
      </c>
      <c r="B1728" s="115" t="s">
        <v>435</v>
      </c>
      <c r="C1728" s="115" t="s">
        <v>897</v>
      </c>
      <c r="D1728" s="115" t="s">
        <v>910</v>
      </c>
      <c r="E1728" s="115" t="s">
        <v>892</v>
      </c>
      <c r="F1728" s="132">
        <v>0.36549999999999999</v>
      </c>
    </row>
    <row r="1729" spans="1:6">
      <c r="A1729" t="s">
        <v>11</v>
      </c>
      <c r="B1729" s="115" t="s">
        <v>436</v>
      </c>
      <c r="C1729" s="115" t="s">
        <v>897</v>
      </c>
      <c r="D1729" s="115" t="s">
        <v>910</v>
      </c>
      <c r="E1729" s="115" t="s">
        <v>892</v>
      </c>
      <c r="F1729" s="132">
        <v>0.55249999999999999</v>
      </c>
    </row>
    <row r="1730" spans="1:6">
      <c r="A1730" t="s">
        <v>12</v>
      </c>
      <c r="B1730" s="115" t="s">
        <v>437</v>
      </c>
      <c r="C1730" s="115" t="s">
        <v>897</v>
      </c>
      <c r="D1730" s="115" t="s">
        <v>910</v>
      </c>
      <c r="E1730" s="115" t="s">
        <v>892</v>
      </c>
      <c r="F1730" s="132">
        <v>0.58649999999999991</v>
      </c>
    </row>
    <row r="1731" spans="1:6">
      <c r="A1731" t="s">
        <v>543</v>
      </c>
      <c r="B1731" s="115" t="s">
        <v>542</v>
      </c>
      <c r="C1731" s="115" t="s">
        <v>897</v>
      </c>
      <c r="D1731" s="115" t="s">
        <v>910</v>
      </c>
      <c r="E1731" s="115" t="s">
        <v>892</v>
      </c>
      <c r="F1731" s="132">
        <v>0.27200000000000002</v>
      </c>
    </row>
    <row r="1732" spans="1:6">
      <c r="A1732" t="s">
        <v>10</v>
      </c>
      <c r="B1732" s="115" t="s">
        <v>438</v>
      </c>
      <c r="C1732" s="115" t="s">
        <v>897</v>
      </c>
      <c r="D1732" s="115" t="s">
        <v>910</v>
      </c>
      <c r="E1732" s="115" t="s">
        <v>892</v>
      </c>
      <c r="F1732" s="132">
        <v>0.29749999999999999</v>
      </c>
    </row>
    <row r="1733" spans="1:6">
      <c r="A1733" t="s">
        <v>9</v>
      </c>
      <c r="B1733" s="115" t="s">
        <v>439</v>
      </c>
      <c r="C1733" s="115" t="s">
        <v>897</v>
      </c>
      <c r="D1733" s="115" t="s">
        <v>910</v>
      </c>
      <c r="E1733" s="115" t="s">
        <v>892</v>
      </c>
      <c r="F1733" s="132">
        <v>0.55249999999999999</v>
      </c>
    </row>
    <row r="1734" spans="1:6">
      <c r="A1734" t="s">
        <v>545</v>
      </c>
      <c r="B1734" s="115" t="s">
        <v>544</v>
      </c>
      <c r="C1734" s="115" t="s">
        <v>897</v>
      </c>
      <c r="D1734" s="115" t="s">
        <v>910</v>
      </c>
      <c r="E1734" s="115" t="s">
        <v>892</v>
      </c>
      <c r="F1734" s="132">
        <v>0.52700000000000002</v>
      </c>
    </row>
    <row r="1735" spans="1:6">
      <c r="A1735" t="s">
        <v>8</v>
      </c>
      <c r="B1735" s="115" t="s">
        <v>440</v>
      </c>
      <c r="C1735" s="115" t="s">
        <v>897</v>
      </c>
      <c r="D1735" s="115" t="s">
        <v>910</v>
      </c>
      <c r="E1735" s="115" t="s">
        <v>892</v>
      </c>
      <c r="F1735" s="132">
        <v>0.55249999999999999</v>
      </c>
    </row>
    <row r="1736" spans="1:6">
      <c r="A1736" t="s">
        <v>7</v>
      </c>
      <c r="B1736" s="115" t="s">
        <v>441</v>
      </c>
      <c r="C1736" s="115" t="s">
        <v>897</v>
      </c>
      <c r="D1736" s="115" t="s">
        <v>910</v>
      </c>
      <c r="E1736" s="115" t="s">
        <v>892</v>
      </c>
      <c r="F1736" s="132">
        <v>0.39754499999999998</v>
      </c>
    </row>
    <row r="1737" spans="1:6">
      <c r="A1737" t="s">
        <v>6</v>
      </c>
      <c r="B1737" s="115" t="s">
        <v>442</v>
      </c>
      <c r="C1737" s="115" t="s">
        <v>897</v>
      </c>
      <c r="D1737" s="115" t="s">
        <v>910</v>
      </c>
      <c r="E1737" s="115" t="s">
        <v>892</v>
      </c>
      <c r="F1737" s="132">
        <v>0.42499999999999999</v>
      </c>
    </row>
    <row r="1738" spans="1:6">
      <c r="A1738" t="s">
        <v>2</v>
      </c>
      <c r="B1738" s="115" t="s">
        <v>443</v>
      </c>
      <c r="C1738" s="115" t="s">
        <v>897</v>
      </c>
      <c r="D1738" s="115" t="s">
        <v>910</v>
      </c>
      <c r="E1738" s="115" t="s">
        <v>892</v>
      </c>
      <c r="F1738" s="132">
        <v>0.58649999999999991</v>
      </c>
    </row>
    <row r="1739" spans="1:6">
      <c r="A1739" t="s">
        <v>1</v>
      </c>
      <c r="B1739" s="115" t="s">
        <v>448</v>
      </c>
      <c r="C1739" s="115" t="s">
        <v>897</v>
      </c>
      <c r="D1739" s="115" t="s">
        <v>910</v>
      </c>
      <c r="E1739" s="115" t="s">
        <v>892</v>
      </c>
      <c r="F1739" s="132">
        <v>0.61199999999999999</v>
      </c>
    </row>
    <row r="1740" spans="1:6">
      <c r="A1740" t="s">
        <v>537</v>
      </c>
      <c r="B1740" s="115" t="s">
        <v>334</v>
      </c>
      <c r="C1740" s="115" t="s">
        <v>898</v>
      </c>
      <c r="D1740" s="115" t="s">
        <v>910</v>
      </c>
      <c r="E1740" s="115" t="s">
        <v>892</v>
      </c>
      <c r="F1740" s="132">
        <v>0.28050000000000003</v>
      </c>
    </row>
    <row r="1741" spans="1:6">
      <c r="A1741" t="s">
        <v>26</v>
      </c>
      <c r="B1741" s="115" t="s">
        <v>410</v>
      </c>
      <c r="C1741" s="115" t="s">
        <v>898</v>
      </c>
      <c r="D1741" s="115" t="s">
        <v>910</v>
      </c>
      <c r="E1741" s="115" t="s">
        <v>892</v>
      </c>
      <c r="F1741" s="132">
        <v>0.39100000000000001</v>
      </c>
    </row>
    <row r="1742" spans="1:6">
      <c r="A1742" t="s">
        <v>25</v>
      </c>
      <c r="B1742" s="115" t="s">
        <v>411</v>
      </c>
      <c r="C1742" s="115" t="s">
        <v>898</v>
      </c>
      <c r="D1742" s="115" t="s">
        <v>910</v>
      </c>
      <c r="E1742" s="115" t="s">
        <v>892</v>
      </c>
      <c r="F1742" s="132">
        <v>0.30599999999999999</v>
      </c>
    </row>
    <row r="1743" spans="1:6">
      <c r="A1743" t="s">
        <v>23</v>
      </c>
      <c r="B1743" s="115" t="s">
        <v>412</v>
      </c>
      <c r="C1743" s="115" t="s">
        <v>898</v>
      </c>
      <c r="D1743" s="115" t="s">
        <v>910</v>
      </c>
      <c r="E1743" s="115" t="s">
        <v>892</v>
      </c>
      <c r="F1743" s="132">
        <v>0.255</v>
      </c>
    </row>
    <row r="1744" spans="1:6">
      <c r="A1744" t="s">
        <v>17</v>
      </c>
      <c r="B1744" s="115" t="s">
        <v>414</v>
      </c>
      <c r="C1744" s="115" t="s">
        <v>898</v>
      </c>
      <c r="D1744" s="115" t="s">
        <v>910</v>
      </c>
      <c r="E1744" s="115" t="s">
        <v>892</v>
      </c>
      <c r="F1744" s="132">
        <v>0.46750000000000003</v>
      </c>
    </row>
    <row r="1745" spans="1:6">
      <c r="A1745" t="s">
        <v>21</v>
      </c>
      <c r="B1745" s="115" t="s">
        <v>415</v>
      </c>
      <c r="C1745" s="115" t="s">
        <v>898</v>
      </c>
      <c r="D1745" s="115" t="s">
        <v>910</v>
      </c>
      <c r="E1745" s="115" t="s">
        <v>892</v>
      </c>
      <c r="F1745" s="132">
        <v>0.46750000000000003</v>
      </c>
    </row>
    <row r="1746" spans="1:6">
      <c r="A1746" t="s">
        <v>20</v>
      </c>
      <c r="B1746" s="115" t="s">
        <v>416</v>
      </c>
      <c r="C1746" s="115" t="s">
        <v>898</v>
      </c>
      <c r="D1746" s="115" t="s">
        <v>910</v>
      </c>
      <c r="E1746" s="115" t="s">
        <v>892</v>
      </c>
      <c r="F1746" s="132">
        <v>0.41649999999999998</v>
      </c>
    </row>
    <row r="1747" spans="1:6">
      <c r="A1747" t="s">
        <v>3</v>
      </c>
      <c r="B1747" s="115" t="s">
        <v>418</v>
      </c>
      <c r="C1747" s="115" t="s">
        <v>898</v>
      </c>
      <c r="D1747" s="115" t="s">
        <v>910</v>
      </c>
      <c r="E1747" s="115" t="s">
        <v>892</v>
      </c>
      <c r="F1747" s="132">
        <v>0.45050000000000001</v>
      </c>
    </row>
    <row r="1748" spans="1:6">
      <c r="A1748" t="s">
        <v>19</v>
      </c>
      <c r="B1748" s="115" t="s">
        <v>419</v>
      </c>
      <c r="C1748" s="115" t="s">
        <v>898</v>
      </c>
      <c r="D1748" s="115" t="s">
        <v>910</v>
      </c>
      <c r="E1748" s="115" t="s">
        <v>892</v>
      </c>
      <c r="F1748" s="132">
        <v>0.4335</v>
      </c>
    </row>
    <row r="1749" spans="1:6">
      <c r="A1749" t="s">
        <v>18</v>
      </c>
      <c r="B1749" s="115" t="s">
        <v>420</v>
      </c>
      <c r="C1749" s="115" t="s">
        <v>898</v>
      </c>
      <c r="D1749" s="115" t="s">
        <v>910</v>
      </c>
      <c r="E1749" s="115" t="s">
        <v>892</v>
      </c>
      <c r="F1749" s="132">
        <v>0.45900000000000002</v>
      </c>
    </row>
    <row r="1750" spans="1:6">
      <c r="A1750" t="s">
        <v>16</v>
      </c>
      <c r="B1750" s="115" t="s">
        <v>417</v>
      </c>
      <c r="C1750" s="115" t="s">
        <v>898</v>
      </c>
      <c r="D1750" s="115" t="s">
        <v>910</v>
      </c>
      <c r="E1750" s="115" t="s">
        <v>892</v>
      </c>
      <c r="F1750" s="132">
        <v>0.32300000000000001</v>
      </c>
    </row>
    <row r="1751" spans="1:6">
      <c r="A1751" t="s">
        <v>24</v>
      </c>
      <c r="B1751" s="115" t="s">
        <v>431</v>
      </c>
      <c r="C1751" s="115" t="s">
        <v>898</v>
      </c>
      <c r="D1751" s="115" t="s">
        <v>910</v>
      </c>
      <c r="E1751" s="115" t="s">
        <v>892</v>
      </c>
      <c r="F1751" s="132">
        <v>0.22950000000000001</v>
      </c>
    </row>
    <row r="1752" spans="1:6">
      <c r="A1752" t="s">
        <v>14</v>
      </c>
      <c r="B1752" s="115" t="s">
        <v>433</v>
      </c>
      <c r="C1752" s="115" t="s">
        <v>898</v>
      </c>
      <c r="D1752" s="115" t="s">
        <v>910</v>
      </c>
      <c r="E1752" s="115" t="s">
        <v>892</v>
      </c>
      <c r="F1752" s="132">
        <v>0.51849999999999996</v>
      </c>
    </row>
    <row r="1753" spans="1:6">
      <c r="A1753" t="s">
        <v>914</v>
      </c>
      <c r="B1753" s="115" t="s">
        <v>895</v>
      </c>
      <c r="C1753" s="115" t="s">
        <v>898</v>
      </c>
      <c r="D1753" s="115" t="s">
        <v>910</v>
      </c>
      <c r="E1753" s="115" t="s">
        <v>892</v>
      </c>
      <c r="F1753" s="132">
        <v>0</v>
      </c>
    </row>
    <row r="1754" spans="1:6">
      <c r="A1754" t="s">
        <v>13</v>
      </c>
      <c r="B1754" s="115" t="s">
        <v>435</v>
      </c>
      <c r="C1754" s="115" t="s">
        <v>898</v>
      </c>
      <c r="D1754" s="115" t="s">
        <v>910</v>
      </c>
      <c r="E1754" s="115" t="s">
        <v>892</v>
      </c>
      <c r="F1754" s="132">
        <v>0.33150000000000002</v>
      </c>
    </row>
    <row r="1755" spans="1:6">
      <c r="A1755" t="s">
        <v>11</v>
      </c>
      <c r="B1755" s="115" t="s">
        <v>436</v>
      </c>
      <c r="C1755" s="115" t="s">
        <v>898</v>
      </c>
      <c r="D1755" s="115" t="s">
        <v>910</v>
      </c>
      <c r="E1755" s="115" t="s">
        <v>892</v>
      </c>
      <c r="F1755" s="132">
        <v>0.374</v>
      </c>
    </row>
    <row r="1756" spans="1:6">
      <c r="A1756" t="s">
        <v>12</v>
      </c>
      <c r="B1756" s="115" t="s">
        <v>437</v>
      </c>
      <c r="C1756" s="115" t="s">
        <v>898</v>
      </c>
      <c r="D1756" s="115" t="s">
        <v>910</v>
      </c>
      <c r="E1756" s="115" t="s">
        <v>892</v>
      </c>
      <c r="F1756" s="132">
        <v>0.40799999999999997</v>
      </c>
    </row>
    <row r="1757" spans="1:6">
      <c r="A1757" t="s">
        <v>543</v>
      </c>
      <c r="B1757" s="115" t="s">
        <v>542</v>
      </c>
      <c r="C1757" s="115" t="s">
        <v>898</v>
      </c>
      <c r="D1757" s="115" t="s">
        <v>910</v>
      </c>
      <c r="E1757" s="115" t="s">
        <v>892</v>
      </c>
      <c r="F1757" s="132">
        <v>0.20399999999999999</v>
      </c>
    </row>
    <row r="1758" spans="1:6">
      <c r="A1758" t="s">
        <v>10</v>
      </c>
      <c r="B1758" s="115" t="s">
        <v>438</v>
      </c>
      <c r="C1758" s="115" t="s">
        <v>898</v>
      </c>
      <c r="D1758" s="115" t="s">
        <v>910</v>
      </c>
      <c r="E1758" s="115" t="s">
        <v>892</v>
      </c>
      <c r="F1758" s="132">
        <v>0.34</v>
      </c>
    </row>
    <row r="1759" spans="1:6">
      <c r="A1759" t="s">
        <v>9</v>
      </c>
      <c r="B1759" s="115" t="s">
        <v>439</v>
      </c>
      <c r="C1759" s="115" t="s">
        <v>898</v>
      </c>
      <c r="D1759" s="115" t="s">
        <v>910</v>
      </c>
      <c r="E1759" s="115" t="s">
        <v>892</v>
      </c>
      <c r="F1759" s="132">
        <v>0.442</v>
      </c>
    </row>
    <row r="1760" spans="1:6">
      <c r="A1760" t="s">
        <v>545</v>
      </c>
      <c r="B1760" s="115" t="s">
        <v>544</v>
      </c>
      <c r="C1760" s="115" t="s">
        <v>898</v>
      </c>
      <c r="D1760" s="115" t="s">
        <v>910</v>
      </c>
      <c r="E1760" s="115" t="s">
        <v>892</v>
      </c>
      <c r="F1760" s="132">
        <v>0.49299999999999994</v>
      </c>
    </row>
    <row r="1761" spans="1:6">
      <c r="A1761" t="s">
        <v>8</v>
      </c>
      <c r="B1761" s="115" t="s">
        <v>440</v>
      </c>
      <c r="C1761" s="115" t="s">
        <v>898</v>
      </c>
      <c r="D1761" s="115" t="s">
        <v>910</v>
      </c>
      <c r="E1761" s="115" t="s">
        <v>892</v>
      </c>
      <c r="F1761" s="132">
        <v>0.40799999999999997</v>
      </c>
    </row>
    <row r="1762" spans="1:6">
      <c r="A1762" t="s">
        <v>7</v>
      </c>
      <c r="B1762" s="115" t="s">
        <v>441</v>
      </c>
      <c r="C1762" s="115" t="s">
        <v>898</v>
      </c>
      <c r="D1762" s="115" t="s">
        <v>910</v>
      </c>
      <c r="E1762" s="115" t="s">
        <v>892</v>
      </c>
      <c r="F1762" s="132">
        <v>0.34849999999999998</v>
      </c>
    </row>
    <row r="1763" spans="1:6">
      <c r="A1763" t="s">
        <v>6</v>
      </c>
      <c r="B1763" s="115" t="s">
        <v>442</v>
      </c>
      <c r="C1763" s="115" t="s">
        <v>898</v>
      </c>
      <c r="D1763" s="115" t="s">
        <v>910</v>
      </c>
      <c r="E1763" s="115" t="s">
        <v>892</v>
      </c>
      <c r="F1763" s="132">
        <v>0.35699999999999998</v>
      </c>
    </row>
    <row r="1764" spans="1:6">
      <c r="A1764" t="s">
        <v>2</v>
      </c>
      <c r="B1764" s="115" t="s">
        <v>443</v>
      </c>
      <c r="C1764" s="115" t="s">
        <v>898</v>
      </c>
      <c r="D1764" s="115" t="s">
        <v>910</v>
      </c>
      <c r="E1764" s="115" t="s">
        <v>892</v>
      </c>
      <c r="F1764" s="132">
        <v>0.41649999999999998</v>
      </c>
    </row>
    <row r="1765" spans="1:6">
      <c r="A1765" t="s">
        <v>1</v>
      </c>
      <c r="B1765" s="115" t="s">
        <v>448</v>
      </c>
      <c r="C1765" s="115" t="s">
        <v>898</v>
      </c>
      <c r="D1765" s="115" t="s">
        <v>910</v>
      </c>
      <c r="E1765" s="115" t="s">
        <v>892</v>
      </c>
      <c r="F1765" s="132">
        <v>0.53549999999999998</v>
      </c>
    </row>
    <row r="1766" spans="1:6">
      <c r="A1766" t="s">
        <v>537</v>
      </c>
      <c r="B1766" s="115" t="s">
        <v>334</v>
      </c>
      <c r="C1766" s="115" t="s">
        <v>899</v>
      </c>
      <c r="D1766" s="115" t="s">
        <v>910</v>
      </c>
      <c r="E1766" s="115" t="s">
        <v>892</v>
      </c>
      <c r="F1766" s="132">
        <v>0.26350000000000001</v>
      </c>
    </row>
    <row r="1767" spans="1:6">
      <c r="A1767" t="s">
        <v>26</v>
      </c>
      <c r="B1767" s="115" t="s">
        <v>410</v>
      </c>
      <c r="C1767" s="115" t="s">
        <v>899</v>
      </c>
      <c r="D1767" s="115" t="s">
        <v>910</v>
      </c>
      <c r="E1767" s="115" t="s">
        <v>892</v>
      </c>
      <c r="F1767" s="132">
        <v>0.45050000000000001</v>
      </c>
    </row>
    <row r="1768" spans="1:6">
      <c r="A1768" t="s">
        <v>25</v>
      </c>
      <c r="B1768" s="115" t="s">
        <v>411</v>
      </c>
      <c r="C1768" s="115" t="s">
        <v>899</v>
      </c>
      <c r="D1768" s="115" t="s">
        <v>910</v>
      </c>
      <c r="E1768" s="115" t="s">
        <v>892</v>
      </c>
      <c r="F1768" s="132">
        <v>0.33150000000000002</v>
      </c>
    </row>
    <row r="1769" spans="1:6">
      <c r="A1769" t="s">
        <v>23</v>
      </c>
      <c r="B1769" s="115" t="s">
        <v>412</v>
      </c>
      <c r="C1769" s="115" t="s">
        <v>899</v>
      </c>
      <c r="D1769" s="115" t="s">
        <v>910</v>
      </c>
      <c r="E1769" s="115" t="s">
        <v>892</v>
      </c>
      <c r="F1769" s="132">
        <v>0.221</v>
      </c>
    </row>
    <row r="1770" spans="1:6">
      <c r="A1770" t="s">
        <v>17</v>
      </c>
      <c r="B1770" s="115" t="s">
        <v>414</v>
      </c>
      <c r="C1770" s="115" t="s">
        <v>899</v>
      </c>
      <c r="D1770" s="115" t="s">
        <v>910</v>
      </c>
      <c r="E1770" s="115" t="s">
        <v>892</v>
      </c>
      <c r="F1770" s="132">
        <v>0.48449999999999993</v>
      </c>
    </row>
    <row r="1771" spans="1:6">
      <c r="A1771" t="s">
        <v>21</v>
      </c>
      <c r="B1771" s="115" t="s">
        <v>415</v>
      </c>
      <c r="C1771" s="115" t="s">
        <v>899</v>
      </c>
      <c r="D1771" s="115" t="s">
        <v>910</v>
      </c>
      <c r="E1771" s="115" t="s">
        <v>892</v>
      </c>
      <c r="F1771" s="132">
        <v>0.46750000000000003</v>
      </c>
    </row>
    <row r="1772" spans="1:6">
      <c r="A1772" t="s">
        <v>20</v>
      </c>
      <c r="B1772" s="115" t="s">
        <v>416</v>
      </c>
      <c r="C1772" s="115" t="s">
        <v>899</v>
      </c>
      <c r="D1772" s="115" t="s">
        <v>910</v>
      </c>
      <c r="E1772" s="115" t="s">
        <v>892</v>
      </c>
      <c r="F1772" s="132">
        <v>0.4335</v>
      </c>
    </row>
    <row r="1773" spans="1:6">
      <c r="A1773" t="s">
        <v>3</v>
      </c>
      <c r="B1773" s="115" t="s">
        <v>418</v>
      </c>
      <c r="C1773" s="115" t="s">
        <v>899</v>
      </c>
      <c r="D1773" s="115" t="s">
        <v>910</v>
      </c>
      <c r="E1773" s="115" t="s">
        <v>892</v>
      </c>
      <c r="F1773" s="132">
        <v>0.48449999999999993</v>
      </c>
    </row>
    <row r="1774" spans="1:6">
      <c r="A1774" t="s">
        <v>19</v>
      </c>
      <c r="B1774" s="115" t="s">
        <v>419</v>
      </c>
      <c r="C1774" s="115" t="s">
        <v>899</v>
      </c>
      <c r="D1774" s="115" t="s">
        <v>910</v>
      </c>
      <c r="E1774" s="115" t="s">
        <v>892</v>
      </c>
      <c r="F1774" s="132">
        <v>0.45050000000000001</v>
      </c>
    </row>
    <row r="1775" spans="1:6">
      <c r="A1775" t="s">
        <v>18</v>
      </c>
      <c r="B1775" s="115" t="s">
        <v>420</v>
      </c>
      <c r="C1775" s="115" t="s">
        <v>899</v>
      </c>
      <c r="D1775" s="115" t="s">
        <v>910</v>
      </c>
      <c r="E1775" s="115" t="s">
        <v>892</v>
      </c>
      <c r="F1775" s="132">
        <v>0.47600000000000003</v>
      </c>
    </row>
    <row r="1776" spans="1:6">
      <c r="A1776" t="s">
        <v>16</v>
      </c>
      <c r="B1776" s="115" t="s">
        <v>417</v>
      </c>
      <c r="C1776" s="115" t="s">
        <v>899</v>
      </c>
      <c r="D1776" s="115" t="s">
        <v>910</v>
      </c>
      <c r="E1776" s="115" t="s">
        <v>892</v>
      </c>
      <c r="F1776" s="132">
        <v>0.34849999999999998</v>
      </c>
    </row>
    <row r="1777" spans="1:6">
      <c r="A1777" t="s">
        <v>24</v>
      </c>
      <c r="B1777" s="115" t="s">
        <v>431</v>
      </c>
      <c r="C1777" s="115" t="s">
        <v>899</v>
      </c>
      <c r="D1777" s="115" t="s">
        <v>910</v>
      </c>
      <c r="E1777" s="115" t="s">
        <v>892</v>
      </c>
      <c r="F1777" s="132">
        <v>0.30599999999999999</v>
      </c>
    </row>
    <row r="1778" spans="1:6">
      <c r="A1778" t="s">
        <v>14</v>
      </c>
      <c r="B1778" s="115" t="s">
        <v>433</v>
      </c>
      <c r="C1778" s="115" t="s">
        <v>899</v>
      </c>
      <c r="D1778" s="115" t="s">
        <v>910</v>
      </c>
      <c r="E1778" s="115" t="s">
        <v>892</v>
      </c>
      <c r="F1778" s="132">
        <v>0.53549999999999998</v>
      </c>
    </row>
    <row r="1779" spans="1:6">
      <c r="A1779" t="s">
        <v>914</v>
      </c>
      <c r="B1779" s="115" t="s">
        <v>895</v>
      </c>
      <c r="C1779" s="115" t="s">
        <v>899</v>
      </c>
      <c r="D1779" s="115" t="s">
        <v>910</v>
      </c>
      <c r="E1779" s="115" t="s">
        <v>892</v>
      </c>
      <c r="F1779" s="132">
        <v>0</v>
      </c>
    </row>
    <row r="1780" spans="1:6">
      <c r="A1780" t="s">
        <v>13</v>
      </c>
      <c r="B1780" s="115" t="s">
        <v>435</v>
      </c>
      <c r="C1780" s="115" t="s">
        <v>899</v>
      </c>
      <c r="D1780" s="115" t="s">
        <v>910</v>
      </c>
      <c r="E1780" s="115" t="s">
        <v>892</v>
      </c>
      <c r="F1780" s="132">
        <v>0.34849999999999998</v>
      </c>
    </row>
    <row r="1781" spans="1:6">
      <c r="A1781" t="s">
        <v>11</v>
      </c>
      <c r="B1781" s="115" t="s">
        <v>436</v>
      </c>
      <c r="C1781" s="115" t="s">
        <v>899</v>
      </c>
      <c r="D1781" s="115" t="s">
        <v>910</v>
      </c>
      <c r="E1781" s="115" t="s">
        <v>892</v>
      </c>
      <c r="F1781" s="132">
        <v>0.39949999999999997</v>
      </c>
    </row>
    <row r="1782" spans="1:6">
      <c r="A1782" t="s">
        <v>12</v>
      </c>
      <c r="B1782" s="115" t="s">
        <v>437</v>
      </c>
      <c r="C1782" s="115" t="s">
        <v>899</v>
      </c>
      <c r="D1782" s="115" t="s">
        <v>910</v>
      </c>
      <c r="E1782" s="115" t="s">
        <v>892</v>
      </c>
      <c r="F1782" s="132">
        <v>0.41649999999999998</v>
      </c>
    </row>
    <row r="1783" spans="1:6">
      <c r="A1783" t="s">
        <v>543</v>
      </c>
      <c r="B1783" s="115" t="s">
        <v>542</v>
      </c>
      <c r="C1783" s="115" t="s">
        <v>899</v>
      </c>
      <c r="D1783" s="115" t="s">
        <v>910</v>
      </c>
      <c r="E1783" s="115" t="s">
        <v>892</v>
      </c>
      <c r="F1783" s="132">
        <v>0.26350000000000001</v>
      </c>
    </row>
    <row r="1784" spans="1:6">
      <c r="A1784" t="s">
        <v>10</v>
      </c>
      <c r="B1784" s="115" t="s">
        <v>438</v>
      </c>
      <c r="C1784" s="115" t="s">
        <v>899</v>
      </c>
      <c r="D1784" s="115" t="s">
        <v>910</v>
      </c>
      <c r="E1784" s="115" t="s">
        <v>892</v>
      </c>
      <c r="F1784" s="132">
        <v>0.34</v>
      </c>
    </row>
    <row r="1785" spans="1:6">
      <c r="A1785" t="s">
        <v>9</v>
      </c>
      <c r="B1785" s="115" t="s">
        <v>439</v>
      </c>
      <c r="C1785" s="115" t="s">
        <v>899</v>
      </c>
      <c r="D1785" s="115" t="s">
        <v>910</v>
      </c>
      <c r="E1785" s="115" t="s">
        <v>892</v>
      </c>
      <c r="F1785" s="132">
        <v>0.47600000000000003</v>
      </c>
    </row>
    <row r="1786" spans="1:6">
      <c r="A1786" t="s">
        <v>545</v>
      </c>
      <c r="B1786" s="115" t="s">
        <v>544</v>
      </c>
      <c r="C1786" s="115" t="s">
        <v>899</v>
      </c>
      <c r="D1786" s="115" t="s">
        <v>910</v>
      </c>
      <c r="E1786" s="115" t="s">
        <v>892</v>
      </c>
      <c r="F1786" s="132">
        <v>0.48449999999999993</v>
      </c>
    </row>
    <row r="1787" spans="1:6">
      <c r="A1787" t="s">
        <v>8</v>
      </c>
      <c r="B1787" s="115" t="s">
        <v>440</v>
      </c>
      <c r="C1787" s="115" t="s">
        <v>899</v>
      </c>
      <c r="D1787" s="115" t="s">
        <v>910</v>
      </c>
      <c r="E1787" s="115" t="s">
        <v>892</v>
      </c>
      <c r="F1787" s="132">
        <v>0.42499999999999999</v>
      </c>
    </row>
    <row r="1788" spans="1:6">
      <c r="A1788" t="s">
        <v>7</v>
      </c>
      <c r="B1788" s="115" t="s">
        <v>441</v>
      </c>
      <c r="C1788" s="115" t="s">
        <v>899</v>
      </c>
      <c r="D1788" s="115" t="s">
        <v>910</v>
      </c>
      <c r="E1788" s="115" t="s">
        <v>892</v>
      </c>
      <c r="F1788" s="132">
        <v>0.42499999999999999</v>
      </c>
    </row>
    <row r="1789" spans="1:6">
      <c r="A1789" t="s">
        <v>6</v>
      </c>
      <c r="B1789" s="115" t="s">
        <v>442</v>
      </c>
      <c r="C1789" s="115" t="s">
        <v>899</v>
      </c>
      <c r="D1789" s="115" t="s">
        <v>910</v>
      </c>
      <c r="E1789" s="115" t="s">
        <v>892</v>
      </c>
      <c r="F1789" s="132">
        <v>0.374</v>
      </c>
    </row>
    <row r="1790" spans="1:6">
      <c r="A1790" t="s">
        <v>2</v>
      </c>
      <c r="B1790" s="115" t="s">
        <v>443</v>
      </c>
      <c r="C1790" s="115" t="s">
        <v>899</v>
      </c>
      <c r="D1790" s="115" t="s">
        <v>910</v>
      </c>
      <c r="E1790" s="115" t="s">
        <v>892</v>
      </c>
      <c r="F1790" s="132">
        <v>0.442</v>
      </c>
    </row>
    <row r="1791" spans="1:6">
      <c r="A1791" t="s">
        <v>1</v>
      </c>
      <c r="B1791" s="115" t="s">
        <v>448</v>
      </c>
      <c r="C1791" s="115" t="s">
        <v>899</v>
      </c>
      <c r="D1791" s="115" t="s">
        <v>910</v>
      </c>
      <c r="E1791" s="115" t="s">
        <v>892</v>
      </c>
      <c r="F1791" s="132">
        <v>0.53549999999999998</v>
      </c>
    </row>
    <row r="1792" spans="1:6">
      <c r="A1792" t="s">
        <v>537</v>
      </c>
      <c r="B1792" s="115" t="s">
        <v>334</v>
      </c>
      <c r="C1792" s="115" t="s">
        <v>900</v>
      </c>
      <c r="D1792" s="115" t="s">
        <v>910</v>
      </c>
      <c r="E1792" s="115" t="s">
        <v>892</v>
      </c>
      <c r="F1792" s="132">
        <v>0.3145</v>
      </c>
    </row>
    <row r="1793" spans="1:6">
      <c r="A1793" t="s">
        <v>26</v>
      </c>
      <c r="B1793" s="115" t="s">
        <v>410</v>
      </c>
      <c r="C1793" s="115" t="s">
        <v>900</v>
      </c>
      <c r="D1793" s="115" t="s">
        <v>910</v>
      </c>
      <c r="E1793" s="115" t="s">
        <v>892</v>
      </c>
      <c r="F1793" s="132">
        <v>0.442</v>
      </c>
    </row>
    <row r="1794" spans="1:6">
      <c r="A1794" t="s">
        <v>25</v>
      </c>
      <c r="B1794" s="115" t="s">
        <v>411</v>
      </c>
      <c r="C1794" s="115" t="s">
        <v>900</v>
      </c>
      <c r="D1794" s="115" t="s">
        <v>910</v>
      </c>
      <c r="E1794" s="115" t="s">
        <v>892</v>
      </c>
      <c r="F1794" s="132">
        <v>0.35699999999999998</v>
      </c>
    </row>
    <row r="1795" spans="1:6">
      <c r="A1795" t="s">
        <v>23</v>
      </c>
      <c r="B1795" s="115" t="s">
        <v>412</v>
      </c>
      <c r="C1795" s="115" t="s">
        <v>900</v>
      </c>
      <c r="D1795" s="115" t="s">
        <v>910</v>
      </c>
      <c r="E1795" s="115" t="s">
        <v>892</v>
      </c>
      <c r="F1795" s="132">
        <v>0.32300000000000001</v>
      </c>
    </row>
    <row r="1796" spans="1:6">
      <c r="A1796" t="s">
        <v>17</v>
      </c>
      <c r="B1796" s="115" t="s">
        <v>414</v>
      </c>
      <c r="C1796" s="115" t="s">
        <v>900</v>
      </c>
      <c r="D1796" s="115" t="s">
        <v>910</v>
      </c>
      <c r="E1796" s="115" t="s">
        <v>892</v>
      </c>
      <c r="F1796" s="132">
        <v>0.47600000000000003</v>
      </c>
    </row>
    <row r="1797" spans="1:6">
      <c r="A1797" t="s">
        <v>21</v>
      </c>
      <c r="B1797" s="115" t="s">
        <v>415</v>
      </c>
      <c r="C1797" s="115" t="s">
        <v>900</v>
      </c>
      <c r="D1797" s="115" t="s">
        <v>910</v>
      </c>
      <c r="E1797" s="115" t="s">
        <v>892</v>
      </c>
      <c r="F1797" s="132">
        <v>0.45900000000000002</v>
      </c>
    </row>
    <row r="1798" spans="1:6">
      <c r="A1798" t="s">
        <v>20</v>
      </c>
      <c r="B1798" s="115" t="s">
        <v>416</v>
      </c>
      <c r="C1798" s="115" t="s">
        <v>900</v>
      </c>
      <c r="D1798" s="115" t="s">
        <v>910</v>
      </c>
      <c r="E1798" s="115" t="s">
        <v>892</v>
      </c>
      <c r="F1798" s="132">
        <v>0.4335</v>
      </c>
    </row>
    <row r="1799" spans="1:6">
      <c r="A1799" t="s">
        <v>3</v>
      </c>
      <c r="B1799" s="115" t="s">
        <v>418</v>
      </c>
      <c r="C1799" s="115" t="s">
        <v>900</v>
      </c>
      <c r="D1799" s="115" t="s">
        <v>910</v>
      </c>
      <c r="E1799" s="115" t="s">
        <v>892</v>
      </c>
      <c r="F1799" s="132">
        <v>0.52700000000000002</v>
      </c>
    </row>
    <row r="1800" spans="1:6">
      <c r="A1800" t="s">
        <v>19</v>
      </c>
      <c r="B1800" s="115" t="s">
        <v>419</v>
      </c>
      <c r="C1800" s="115" t="s">
        <v>900</v>
      </c>
      <c r="D1800" s="115" t="s">
        <v>910</v>
      </c>
      <c r="E1800" s="115" t="s">
        <v>892</v>
      </c>
      <c r="F1800" s="132">
        <v>0.45050000000000001</v>
      </c>
    </row>
    <row r="1801" spans="1:6">
      <c r="A1801" t="s">
        <v>18</v>
      </c>
      <c r="B1801" s="115" t="s">
        <v>420</v>
      </c>
      <c r="C1801" s="115" t="s">
        <v>900</v>
      </c>
      <c r="D1801" s="115" t="s">
        <v>910</v>
      </c>
      <c r="E1801" s="115" t="s">
        <v>892</v>
      </c>
      <c r="F1801" s="132">
        <v>0.50149999999999995</v>
      </c>
    </row>
    <row r="1802" spans="1:6">
      <c r="A1802" t="s">
        <v>16</v>
      </c>
      <c r="B1802" s="115" t="s">
        <v>417</v>
      </c>
      <c r="C1802" s="115" t="s">
        <v>900</v>
      </c>
      <c r="D1802" s="115" t="s">
        <v>910</v>
      </c>
      <c r="E1802" s="115" t="s">
        <v>892</v>
      </c>
      <c r="F1802" s="132">
        <v>0.41649999999999998</v>
      </c>
    </row>
    <row r="1803" spans="1:6">
      <c r="A1803" t="s">
        <v>24</v>
      </c>
      <c r="B1803" s="115" t="s">
        <v>431</v>
      </c>
      <c r="C1803" s="115" t="s">
        <v>900</v>
      </c>
      <c r="D1803" s="115" t="s">
        <v>910</v>
      </c>
      <c r="E1803" s="115" t="s">
        <v>892</v>
      </c>
      <c r="F1803" s="132">
        <v>0.28050000000000003</v>
      </c>
    </row>
    <row r="1804" spans="1:6">
      <c r="A1804" t="s">
        <v>14</v>
      </c>
      <c r="B1804" s="115" t="s">
        <v>433</v>
      </c>
      <c r="C1804" s="115" t="s">
        <v>900</v>
      </c>
      <c r="D1804" s="115" t="s">
        <v>910</v>
      </c>
      <c r="E1804" s="115" t="s">
        <v>892</v>
      </c>
      <c r="F1804" s="132">
        <v>0.52700000000000002</v>
      </c>
    </row>
    <row r="1805" spans="1:6">
      <c r="A1805" t="s">
        <v>914</v>
      </c>
      <c r="B1805" s="115" t="s">
        <v>895</v>
      </c>
      <c r="C1805" s="115" t="s">
        <v>900</v>
      </c>
      <c r="D1805" s="115" t="s">
        <v>910</v>
      </c>
      <c r="E1805" s="115" t="s">
        <v>892</v>
      </c>
      <c r="F1805" s="132">
        <v>0</v>
      </c>
    </row>
    <row r="1806" spans="1:6">
      <c r="A1806" t="s">
        <v>13</v>
      </c>
      <c r="B1806" s="115" t="s">
        <v>435</v>
      </c>
      <c r="C1806" s="115" t="s">
        <v>900</v>
      </c>
      <c r="D1806" s="115" t="s">
        <v>910</v>
      </c>
      <c r="E1806" s="115" t="s">
        <v>892</v>
      </c>
      <c r="F1806" s="132">
        <v>0.38250000000000001</v>
      </c>
    </row>
    <row r="1807" spans="1:6">
      <c r="A1807" t="s">
        <v>11</v>
      </c>
      <c r="B1807" s="115" t="s">
        <v>436</v>
      </c>
      <c r="C1807" s="115" t="s">
        <v>900</v>
      </c>
      <c r="D1807" s="115" t="s">
        <v>910</v>
      </c>
      <c r="E1807" s="115" t="s">
        <v>892</v>
      </c>
      <c r="F1807" s="132">
        <v>0.38250000000000001</v>
      </c>
    </row>
    <row r="1808" spans="1:6">
      <c r="A1808" t="s">
        <v>12</v>
      </c>
      <c r="B1808" s="115" t="s">
        <v>437</v>
      </c>
      <c r="C1808" s="115" t="s">
        <v>900</v>
      </c>
      <c r="D1808" s="115" t="s">
        <v>910</v>
      </c>
      <c r="E1808" s="115" t="s">
        <v>892</v>
      </c>
      <c r="F1808" s="132">
        <v>0.41649999999999998</v>
      </c>
    </row>
    <row r="1809" spans="1:6">
      <c r="A1809" t="s">
        <v>543</v>
      </c>
      <c r="B1809" s="115" t="s">
        <v>542</v>
      </c>
      <c r="C1809" s="115" t="s">
        <v>900</v>
      </c>
      <c r="D1809" s="115" t="s">
        <v>910</v>
      </c>
      <c r="E1809" s="115" t="s">
        <v>892</v>
      </c>
      <c r="F1809" s="132">
        <v>0.24649999999999997</v>
      </c>
    </row>
    <row r="1810" spans="1:6">
      <c r="A1810" t="s">
        <v>10</v>
      </c>
      <c r="B1810" s="115" t="s">
        <v>438</v>
      </c>
      <c r="C1810" s="115" t="s">
        <v>900</v>
      </c>
      <c r="D1810" s="115" t="s">
        <v>910</v>
      </c>
      <c r="E1810" s="115" t="s">
        <v>892</v>
      </c>
      <c r="F1810" s="132">
        <v>0.38250000000000001</v>
      </c>
    </row>
    <row r="1811" spans="1:6">
      <c r="A1811" t="s">
        <v>9</v>
      </c>
      <c r="B1811" s="115" t="s">
        <v>439</v>
      </c>
      <c r="C1811" s="115" t="s">
        <v>900</v>
      </c>
      <c r="D1811" s="115" t="s">
        <v>910</v>
      </c>
      <c r="E1811" s="115" t="s">
        <v>892</v>
      </c>
      <c r="F1811" s="132">
        <v>0.45050000000000001</v>
      </c>
    </row>
    <row r="1812" spans="1:6">
      <c r="A1812" t="s">
        <v>545</v>
      </c>
      <c r="B1812" s="115" t="s">
        <v>544</v>
      </c>
      <c r="C1812" s="115" t="s">
        <v>900</v>
      </c>
      <c r="D1812" s="115" t="s">
        <v>910</v>
      </c>
      <c r="E1812" s="115" t="s">
        <v>892</v>
      </c>
      <c r="F1812" s="132">
        <v>0.49299999999999994</v>
      </c>
    </row>
    <row r="1813" spans="1:6">
      <c r="A1813" t="s">
        <v>8</v>
      </c>
      <c r="B1813" s="115" t="s">
        <v>440</v>
      </c>
      <c r="C1813" s="115" t="s">
        <v>900</v>
      </c>
      <c r="D1813" s="115" t="s">
        <v>910</v>
      </c>
      <c r="E1813" s="115" t="s">
        <v>892</v>
      </c>
      <c r="F1813" s="132">
        <v>0.40799999999999997</v>
      </c>
    </row>
    <row r="1814" spans="1:6">
      <c r="A1814" t="s">
        <v>7</v>
      </c>
      <c r="B1814" s="115" t="s">
        <v>441</v>
      </c>
      <c r="C1814" s="115" t="s">
        <v>900</v>
      </c>
      <c r="D1814" s="115" t="s">
        <v>910</v>
      </c>
      <c r="E1814" s="115" t="s">
        <v>892</v>
      </c>
      <c r="F1814" s="132">
        <v>0.48449999999999993</v>
      </c>
    </row>
    <row r="1815" spans="1:6">
      <c r="A1815" t="s">
        <v>6</v>
      </c>
      <c r="B1815" s="115" t="s">
        <v>442</v>
      </c>
      <c r="C1815" s="115" t="s">
        <v>900</v>
      </c>
      <c r="D1815" s="115" t="s">
        <v>910</v>
      </c>
      <c r="E1815" s="115" t="s">
        <v>892</v>
      </c>
      <c r="F1815" s="132">
        <v>0.35699999999999998</v>
      </c>
    </row>
    <row r="1816" spans="1:6">
      <c r="A1816" t="s">
        <v>2</v>
      </c>
      <c r="B1816" s="115" t="s">
        <v>443</v>
      </c>
      <c r="C1816" s="115" t="s">
        <v>900</v>
      </c>
      <c r="D1816" s="115" t="s">
        <v>910</v>
      </c>
      <c r="E1816" s="115" t="s">
        <v>892</v>
      </c>
      <c r="F1816" s="132">
        <v>0.45050000000000001</v>
      </c>
    </row>
    <row r="1817" spans="1:6">
      <c r="A1817" t="s">
        <v>1</v>
      </c>
      <c r="B1817" s="115" t="s">
        <v>448</v>
      </c>
      <c r="C1817" s="115" t="s">
        <v>900</v>
      </c>
      <c r="D1817" s="115" t="s">
        <v>910</v>
      </c>
      <c r="E1817" s="115" t="s">
        <v>892</v>
      </c>
      <c r="F1817" s="132">
        <v>0.54400000000000004</v>
      </c>
    </row>
    <row r="1818" spans="1:6">
      <c r="A1818" t="s">
        <v>537</v>
      </c>
      <c r="B1818" s="115" t="s">
        <v>334</v>
      </c>
      <c r="C1818" s="115" t="s">
        <v>502</v>
      </c>
      <c r="D1818" s="115" t="s">
        <v>910</v>
      </c>
      <c r="E1818" s="115" t="s">
        <v>892</v>
      </c>
      <c r="F1818" s="132">
        <v>0.28900000000000003</v>
      </c>
    </row>
    <row r="1819" spans="1:6">
      <c r="A1819" t="s">
        <v>26</v>
      </c>
      <c r="B1819" s="115" t="s">
        <v>410</v>
      </c>
      <c r="C1819" s="115" t="s">
        <v>502</v>
      </c>
      <c r="D1819" s="115" t="s">
        <v>910</v>
      </c>
      <c r="E1819" s="115" t="s">
        <v>892</v>
      </c>
      <c r="F1819" s="132">
        <v>0.35699999999999998</v>
      </c>
    </row>
    <row r="1820" spans="1:6">
      <c r="A1820" t="s">
        <v>25</v>
      </c>
      <c r="B1820" s="115" t="s">
        <v>411</v>
      </c>
      <c r="C1820" s="115" t="s">
        <v>502</v>
      </c>
      <c r="D1820" s="115" t="s">
        <v>910</v>
      </c>
      <c r="E1820" s="115" t="s">
        <v>892</v>
      </c>
      <c r="F1820" s="132">
        <v>0.29749999999999999</v>
      </c>
    </row>
    <row r="1821" spans="1:6">
      <c r="A1821" t="s">
        <v>23</v>
      </c>
      <c r="B1821" s="115" t="s">
        <v>412</v>
      </c>
      <c r="C1821" s="115" t="s">
        <v>502</v>
      </c>
      <c r="D1821" s="115" t="s">
        <v>910</v>
      </c>
      <c r="E1821" s="115" t="s">
        <v>892</v>
      </c>
      <c r="F1821" s="132">
        <v>0.34849999999999998</v>
      </c>
    </row>
    <row r="1822" spans="1:6">
      <c r="A1822" t="s">
        <v>17</v>
      </c>
      <c r="B1822" s="115" t="s">
        <v>414</v>
      </c>
      <c r="C1822" s="115" t="s">
        <v>502</v>
      </c>
      <c r="D1822" s="115" t="s">
        <v>910</v>
      </c>
      <c r="E1822" s="115" t="s">
        <v>892</v>
      </c>
      <c r="F1822" s="132">
        <v>0.42499999999999999</v>
      </c>
    </row>
    <row r="1823" spans="1:6">
      <c r="A1823" t="s">
        <v>21</v>
      </c>
      <c r="B1823" s="115" t="s">
        <v>415</v>
      </c>
      <c r="C1823" s="115" t="s">
        <v>502</v>
      </c>
      <c r="D1823" s="115" t="s">
        <v>910</v>
      </c>
      <c r="E1823" s="115" t="s">
        <v>892</v>
      </c>
      <c r="F1823" s="132">
        <v>0.45050000000000001</v>
      </c>
    </row>
    <row r="1824" spans="1:6">
      <c r="A1824" t="s">
        <v>20</v>
      </c>
      <c r="B1824" s="115" t="s">
        <v>416</v>
      </c>
      <c r="C1824" s="115" t="s">
        <v>502</v>
      </c>
      <c r="D1824" s="115" t="s">
        <v>910</v>
      </c>
      <c r="E1824" s="115" t="s">
        <v>892</v>
      </c>
      <c r="F1824" s="132">
        <v>0.39100000000000001</v>
      </c>
    </row>
    <row r="1825" spans="1:6">
      <c r="A1825" t="s">
        <v>3</v>
      </c>
      <c r="B1825" s="115" t="s">
        <v>418</v>
      </c>
      <c r="C1825" s="115" t="s">
        <v>502</v>
      </c>
      <c r="D1825" s="115" t="s">
        <v>910</v>
      </c>
      <c r="E1825" s="115" t="s">
        <v>892</v>
      </c>
      <c r="F1825" s="132">
        <v>0.442</v>
      </c>
    </row>
    <row r="1826" spans="1:6">
      <c r="A1826" t="s">
        <v>19</v>
      </c>
      <c r="B1826" s="115" t="s">
        <v>419</v>
      </c>
      <c r="C1826" s="115" t="s">
        <v>502</v>
      </c>
      <c r="D1826" s="115" t="s">
        <v>910</v>
      </c>
      <c r="E1826" s="115" t="s">
        <v>892</v>
      </c>
      <c r="F1826" s="132">
        <v>0.39100000000000001</v>
      </c>
    </row>
    <row r="1827" spans="1:6">
      <c r="A1827" t="s">
        <v>18</v>
      </c>
      <c r="B1827" s="115" t="s">
        <v>420</v>
      </c>
      <c r="C1827" s="115" t="s">
        <v>502</v>
      </c>
      <c r="D1827" s="115" t="s">
        <v>910</v>
      </c>
      <c r="E1827" s="115" t="s">
        <v>892</v>
      </c>
      <c r="F1827" s="132">
        <v>0.39949999999999997</v>
      </c>
    </row>
    <row r="1828" spans="1:6">
      <c r="A1828" t="s">
        <v>16</v>
      </c>
      <c r="B1828" s="115" t="s">
        <v>417</v>
      </c>
      <c r="C1828" s="115" t="s">
        <v>502</v>
      </c>
      <c r="D1828" s="115" t="s">
        <v>910</v>
      </c>
      <c r="E1828" s="115" t="s">
        <v>892</v>
      </c>
      <c r="F1828" s="132">
        <v>0.59499999999999997</v>
      </c>
    </row>
    <row r="1829" spans="1:6">
      <c r="A1829" t="s">
        <v>24</v>
      </c>
      <c r="B1829" s="115" t="s">
        <v>431</v>
      </c>
      <c r="C1829" s="115" t="s">
        <v>502</v>
      </c>
      <c r="D1829" s="115" t="s">
        <v>910</v>
      </c>
      <c r="E1829" s="115" t="s">
        <v>892</v>
      </c>
      <c r="F1829" s="132">
        <v>0.21249999999999999</v>
      </c>
    </row>
    <row r="1830" spans="1:6">
      <c r="A1830" t="s">
        <v>14</v>
      </c>
      <c r="B1830" s="115" t="s">
        <v>433</v>
      </c>
      <c r="C1830" s="115" t="s">
        <v>502</v>
      </c>
      <c r="D1830" s="115" t="s">
        <v>910</v>
      </c>
      <c r="E1830" s="115" t="s">
        <v>892</v>
      </c>
      <c r="F1830" s="132">
        <v>0.46750000000000003</v>
      </c>
    </row>
    <row r="1831" spans="1:6">
      <c r="A1831" t="s">
        <v>914</v>
      </c>
      <c r="B1831" s="115" t="s">
        <v>895</v>
      </c>
      <c r="C1831" s="115" t="s">
        <v>502</v>
      </c>
      <c r="D1831" s="115" t="s">
        <v>910</v>
      </c>
      <c r="E1831" s="115" t="s">
        <v>892</v>
      </c>
      <c r="F1831" s="132">
        <v>0</v>
      </c>
    </row>
    <row r="1832" spans="1:6">
      <c r="A1832" t="s">
        <v>13</v>
      </c>
      <c r="B1832" s="115" t="s">
        <v>435</v>
      </c>
      <c r="C1832" s="115" t="s">
        <v>502</v>
      </c>
      <c r="D1832" s="115" t="s">
        <v>910</v>
      </c>
      <c r="E1832" s="115" t="s">
        <v>892</v>
      </c>
      <c r="F1832" s="132">
        <v>0.28900000000000003</v>
      </c>
    </row>
    <row r="1833" spans="1:6">
      <c r="A1833" t="s">
        <v>11</v>
      </c>
      <c r="B1833" s="115" t="s">
        <v>436</v>
      </c>
      <c r="C1833" s="115" t="s">
        <v>502</v>
      </c>
      <c r="D1833" s="115" t="s">
        <v>910</v>
      </c>
      <c r="E1833" s="115" t="s">
        <v>892</v>
      </c>
      <c r="F1833" s="132">
        <v>0.374</v>
      </c>
    </row>
    <row r="1834" spans="1:6">
      <c r="A1834" t="s">
        <v>12</v>
      </c>
      <c r="B1834" s="115" t="s">
        <v>437</v>
      </c>
      <c r="C1834" s="115" t="s">
        <v>502</v>
      </c>
      <c r="D1834" s="115" t="s">
        <v>910</v>
      </c>
      <c r="E1834" s="115" t="s">
        <v>892</v>
      </c>
      <c r="F1834" s="132">
        <v>0.39949999999999997</v>
      </c>
    </row>
    <row r="1835" spans="1:6">
      <c r="A1835" t="s">
        <v>543</v>
      </c>
      <c r="B1835" s="115" t="s">
        <v>542</v>
      </c>
      <c r="C1835" s="115" t="s">
        <v>502</v>
      </c>
      <c r="D1835" s="115" t="s">
        <v>910</v>
      </c>
      <c r="E1835" s="115" t="s">
        <v>892</v>
      </c>
      <c r="F1835" s="132">
        <v>0.21249999999999999</v>
      </c>
    </row>
    <row r="1836" spans="1:6">
      <c r="A1836" t="s">
        <v>10</v>
      </c>
      <c r="B1836" s="115" t="s">
        <v>438</v>
      </c>
      <c r="C1836" s="115" t="s">
        <v>502</v>
      </c>
      <c r="D1836" s="115" t="s">
        <v>910</v>
      </c>
      <c r="E1836" s="115" t="s">
        <v>892</v>
      </c>
      <c r="F1836" s="132">
        <v>0.20399999999999999</v>
      </c>
    </row>
    <row r="1837" spans="1:6">
      <c r="A1837" t="s">
        <v>9</v>
      </c>
      <c r="B1837" s="115" t="s">
        <v>439</v>
      </c>
      <c r="C1837" s="115" t="s">
        <v>502</v>
      </c>
      <c r="D1837" s="115" t="s">
        <v>910</v>
      </c>
      <c r="E1837" s="115" t="s">
        <v>892</v>
      </c>
      <c r="F1837" s="132">
        <v>0.38250000000000001</v>
      </c>
    </row>
    <row r="1838" spans="1:6">
      <c r="A1838" t="s">
        <v>545</v>
      </c>
      <c r="B1838" s="115" t="s">
        <v>544</v>
      </c>
      <c r="C1838" s="115" t="s">
        <v>502</v>
      </c>
      <c r="D1838" s="115" t="s">
        <v>910</v>
      </c>
      <c r="E1838" s="115" t="s">
        <v>892</v>
      </c>
      <c r="F1838" s="132">
        <v>0.374</v>
      </c>
    </row>
    <row r="1839" spans="1:6">
      <c r="A1839" t="s">
        <v>8</v>
      </c>
      <c r="B1839" s="115" t="s">
        <v>440</v>
      </c>
      <c r="C1839" s="115" t="s">
        <v>502</v>
      </c>
      <c r="D1839" s="115" t="s">
        <v>910</v>
      </c>
      <c r="E1839" s="115" t="s">
        <v>892</v>
      </c>
      <c r="F1839" s="132">
        <v>0.39949999999999997</v>
      </c>
    </row>
    <row r="1840" spans="1:6">
      <c r="A1840" t="s">
        <v>7</v>
      </c>
      <c r="B1840" s="115" t="s">
        <v>441</v>
      </c>
      <c r="C1840" s="115" t="s">
        <v>502</v>
      </c>
      <c r="D1840" s="115" t="s">
        <v>910</v>
      </c>
      <c r="E1840" s="115" t="s">
        <v>892</v>
      </c>
      <c r="F1840" s="132">
        <v>0.49299999999999994</v>
      </c>
    </row>
    <row r="1841" spans="1:6">
      <c r="A1841" t="s">
        <v>6</v>
      </c>
      <c r="B1841" s="115" t="s">
        <v>442</v>
      </c>
      <c r="C1841" s="115" t="s">
        <v>502</v>
      </c>
      <c r="D1841" s="115" t="s">
        <v>910</v>
      </c>
      <c r="E1841" s="115" t="s">
        <v>892</v>
      </c>
      <c r="F1841" s="132">
        <v>0.28050000000000003</v>
      </c>
    </row>
    <row r="1842" spans="1:6">
      <c r="A1842" t="s">
        <v>2</v>
      </c>
      <c r="B1842" s="115" t="s">
        <v>443</v>
      </c>
      <c r="C1842" s="115" t="s">
        <v>502</v>
      </c>
      <c r="D1842" s="115" t="s">
        <v>910</v>
      </c>
      <c r="E1842" s="115" t="s">
        <v>892</v>
      </c>
      <c r="F1842" s="132">
        <v>0.4335</v>
      </c>
    </row>
    <row r="1843" spans="1:6">
      <c r="A1843" t="s">
        <v>1</v>
      </c>
      <c r="B1843" s="115" t="s">
        <v>448</v>
      </c>
      <c r="C1843" s="115" t="s">
        <v>502</v>
      </c>
      <c r="D1843" s="115" t="s">
        <v>910</v>
      </c>
      <c r="E1843" s="115" t="s">
        <v>892</v>
      </c>
      <c r="F1843" s="132">
        <v>0.45050000000000001</v>
      </c>
    </row>
    <row r="1844" spans="1:6">
      <c r="A1844" t="s">
        <v>537</v>
      </c>
      <c r="B1844" s="115" t="s">
        <v>334</v>
      </c>
      <c r="C1844" s="115" t="s">
        <v>901</v>
      </c>
      <c r="D1844" s="115" t="s">
        <v>910</v>
      </c>
      <c r="E1844" s="115" t="s">
        <v>892</v>
      </c>
      <c r="F1844" s="132">
        <v>0.17849999999999999</v>
      </c>
    </row>
    <row r="1845" spans="1:6">
      <c r="A1845" t="s">
        <v>26</v>
      </c>
      <c r="B1845" s="115" t="s">
        <v>410</v>
      </c>
      <c r="C1845" s="115" t="s">
        <v>901</v>
      </c>
      <c r="D1845" s="115" t="s">
        <v>910</v>
      </c>
      <c r="E1845" s="115" t="s">
        <v>892</v>
      </c>
      <c r="F1845" s="132">
        <v>0.35699999999999998</v>
      </c>
    </row>
    <row r="1846" spans="1:6">
      <c r="A1846" t="s">
        <v>25</v>
      </c>
      <c r="B1846" s="115" t="s">
        <v>411</v>
      </c>
      <c r="C1846" s="115" t="s">
        <v>901</v>
      </c>
      <c r="D1846" s="115" t="s">
        <v>910</v>
      </c>
      <c r="E1846" s="115" t="s">
        <v>892</v>
      </c>
      <c r="F1846" s="132">
        <v>0.26350000000000001</v>
      </c>
    </row>
    <row r="1847" spans="1:6">
      <c r="A1847" t="s">
        <v>23</v>
      </c>
      <c r="B1847" s="115" t="s">
        <v>412</v>
      </c>
      <c r="C1847" s="115" t="s">
        <v>901</v>
      </c>
      <c r="D1847" s="115" t="s">
        <v>910</v>
      </c>
      <c r="E1847" s="115" t="s">
        <v>892</v>
      </c>
      <c r="F1847" s="132">
        <v>0.17849999999999999</v>
      </c>
    </row>
    <row r="1848" spans="1:6">
      <c r="A1848" t="s">
        <v>17</v>
      </c>
      <c r="B1848" s="115" t="s">
        <v>414</v>
      </c>
      <c r="C1848" s="115" t="s">
        <v>901</v>
      </c>
      <c r="D1848" s="115" t="s">
        <v>910</v>
      </c>
      <c r="E1848" s="115" t="s">
        <v>892</v>
      </c>
      <c r="F1848" s="132">
        <v>0.4335</v>
      </c>
    </row>
    <row r="1849" spans="1:6">
      <c r="A1849" t="s">
        <v>21</v>
      </c>
      <c r="B1849" s="115" t="s">
        <v>415</v>
      </c>
      <c r="C1849" s="115" t="s">
        <v>901</v>
      </c>
      <c r="D1849" s="115" t="s">
        <v>910</v>
      </c>
      <c r="E1849" s="115" t="s">
        <v>892</v>
      </c>
      <c r="F1849" s="132">
        <v>0.4335</v>
      </c>
    </row>
    <row r="1850" spans="1:6">
      <c r="A1850" t="s">
        <v>20</v>
      </c>
      <c r="B1850" s="115" t="s">
        <v>416</v>
      </c>
      <c r="C1850" s="115" t="s">
        <v>901</v>
      </c>
      <c r="D1850" s="115" t="s">
        <v>910</v>
      </c>
      <c r="E1850" s="115" t="s">
        <v>892</v>
      </c>
      <c r="F1850" s="132">
        <v>0.374</v>
      </c>
    </row>
    <row r="1851" spans="1:6">
      <c r="A1851" t="s">
        <v>3</v>
      </c>
      <c r="B1851" s="115" t="s">
        <v>418</v>
      </c>
      <c r="C1851" s="115" t="s">
        <v>901</v>
      </c>
      <c r="D1851" s="115" t="s">
        <v>910</v>
      </c>
      <c r="E1851" s="115" t="s">
        <v>892</v>
      </c>
      <c r="F1851" s="132">
        <v>0.39949999999999997</v>
      </c>
    </row>
    <row r="1852" spans="1:6">
      <c r="A1852" t="s">
        <v>19</v>
      </c>
      <c r="B1852" s="115" t="s">
        <v>419</v>
      </c>
      <c r="C1852" s="115" t="s">
        <v>901</v>
      </c>
      <c r="D1852" s="115" t="s">
        <v>910</v>
      </c>
      <c r="E1852" s="115" t="s">
        <v>892</v>
      </c>
      <c r="F1852" s="132">
        <v>0.38250000000000001</v>
      </c>
    </row>
    <row r="1853" spans="1:6">
      <c r="A1853" t="s">
        <v>18</v>
      </c>
      <c r="B1853" s="115" t="s">
        <v>420</v>
      </c>
      <c r="C1853" s="115" t="s">
        <v>901</v>
      </c>
      <c r="D1853" s="115" t="s">
        <v>910</v>
      </c>
      <c r="E1853" s="115" t="s">
        <v>892</v>
      </c>
      <c r="F1853" s="132">
        <v>0.39949999999999997</v>
      </c>
    </row>
    <row r="1854" spans="1:6">
      <c r="A1854" t="s">
        <v>16</v>
      </c>
      <c r="B1854" s="115" t="s">
        <v>417</v>
      </c>
      <c r="C1854" s="115" t="s">
        <v>901</v>
      </c>
      <c r="D1854" s="115" t="s">
        <v>910</v>
      </c>
      <c r="E1854" s="115" t="s">
        <v>892</v>
      </c>
      <c r="F1854" s="132">
        <v>0.4335</v>
      </c>
    </row>
    <row r="1855" spans="1:6">
      <c r="A1855" t="s">
        <v>24</v>
      </c>
      <c r="B1855" s="115" t="s">
        <v>431</v>
      </c>
      <c r="C1855" s="115" t="s">
        <v>901</v>
      </c>
      <c r="D1855" s="115" t="s">
        <v>910</v>
      </c>
      <c r="E1855" s="115" t="s">
        <v>892</v>
      </c>
      <c r="F1855" s="132">
        <v>0.23800000000000002</v>
      </c>
    </row>
    <row r="1856" spans="1:6">
      <c r="A1856" t="s">
        <v>14</v>
      </c>
      <c r="B1856" s="115" t="s">
        <v>433</v>
      </c>
      <c r="C1856" s="115" t="s">
        <v>901</v>
      </c>
      <c r="D1856" s="115" t="s">
        <v>910</v>
      </c>
      <c r="E1856" s="115" t="s">
        <v>892</v>
      </c>
      <c r="F1856" s="132">
        <v>0.45900000000000002</v>
      </c>
    </row>
    <row r="1857" spans="1:6">
      <c r="A1857" t="s">
        <v>914</v>
      </c>
      <c r="B1857" s="115" t="s">
        <v>895</v>
      </c>
      <c r="C1857" s="115" t="s">
        <v>901</v>
      </c>
      <c r="D1857" s="115" t="s">
        <v>910</v>
      </c>
      <c r="E1857" s="115" t="s">
        <v>892</v>
      </c>
      <c r="F1857" s="132">
        <v>0</v>
      </c>
    </row>
    <row r="1858" spans="1:6">
      <c r="A1858" t="s">
        <v>13</v>
      </c>
      <c r="B1858" s="115" t="s">
        <v>435</v>
      </c>
      <c r="C1858" s="115" t="s">
        <v>901</v>
      </c>
      <c r="D1858" s="115" t="s">
        <v>910</v>
      </c>
      <c r="E1858" s="115" t="s">
        <v>892</v>
      </c>
      <c r="F1858" s="132">
        <v>0.255</v>
      </c>
    </row>
    <row r="1859" spans="1:6">
      <c r="A1859" t="s">
        <v>11</v>
      </c>
      <c r="B1859" s="115" t="s">
        <v>436</v>
      </c>
      <c r="C1859" s="115" t="s">
        <v>901</v>
      </c>
      <c r="D1859" s="115" t="s">
        <v>910</v>
      </c>
      <c r="E1859" s="115" t="s">
        <v>892</v>
      </c>
      <c r="F1859" s="132">
        <v>0.374</v>
      </c>
    </row>
    <row r="1860" spans="1:6">
      <c r="A1860" t="s">
        <v>12</v>
      </c>
      <c r="B1860" s="115" t="s">
        <v>437</v>
      </c>
      <c r="C1860" s="115" t="s">
        <v>901</v>
      </c>
      <c r="D1860" s="115" t="s">
        <v>910</v>
      </c>
      <c r="E1860" s="115" t="s">
        <v>892</v>
      </c>
      <c r="F1860" s="132">
        <v>0.374</v>
      </c>
    </row>
    <row r="1861" spans="1:6">
      <c r="A1861" t="s">
        <v>543</v>
      </c>
      <c r="B1861" s="115" t="s">
        <v>542</v>
      </c>
      <c r="C1861" s="115" t="s">
        <v>901</v>
      </c>
      <c r="D1861" s="115" t="s">
        <v>910</v>
      </c>
      <c r="E1861" s="115" t="s">
        <v>892</v>
      </c>
      <c r="F1861" s="132">
        <v>0.187</v>
      </c>
    </row>
    <row r="1862" spans="1:6">
      <c r="A1862" t="s">
        <v>10</v>
      </c>
      <c r="B1862" s="115" t="s">
        <v>438</v>
      </c>
      <c r="C1862" s="115" t="s">
        <v>901</v>
      </c>
      <c r="D1862" s="115" t="s">
        <v>910</v>
      </c>
      <c r="E1862" s="115" t="s">
        <v>892</v>
      </c>
      <c r="F1862" s="132">
        <v>0.153</v>
      </c>
    </row>
    <row r="1863" spans="1:6">
      <c r="A1863" t="s">
        <v>9</v>
      </c>
      <c r="B1863" s="115" t="s">
        <v>439</v>
      </c>
      <c r="C1863" s="115" t="s">
        <v>901</v>
      </c>
      <c r="D1863" s="115" t="s">
        <v>910</v>
      </c>
      <c r="E1863" s="115" t="s">
        <v>892</v>
      </c>
      <c r="F1863" s="132">
        <v>0.39949999999999997</v>
      </c>
    </row>
    <row r="1864" spans="1:6">
      <c r="A1864" t="s">
        <v>545</v>
      </c>
      <c r="B1864" s="115" t="s">
        <v>544</v>
      </c>
      <c r="C1864" s="115" t="s">
        <v>901</v>
      </c>
      <c r="D1864" s="115" t="s">
        <v>910</v>
      </c>
      <c r="E1864" s="115" t="s">
        <v>892</v>
      </c>
      <c r="F1864" s="132">
        <v>0.35699999999999998</v>
      </c>
    </row>
    <row r="1865" spans="1:6">
      <c r="A1865" t="s">
        <v>8</v>
      </c>
      <c r="B1865" s="115" t="s">
        <v>440</v>
      </c>
      <c r="C1865" s="115" t="s">
        <v>901</v>
      </c>
      <c r="D1865" s="115" t="s">
        <v>910</v>
      </c>
      <c r="E1865" s="115" t="s">
        <v>892</v>
      </c>
      <c r="F1865" s="132">
        <v>0.39949999999999997</v>
      </c>
    </row>
    <row r="1866" spans="1:6">
      <c r="A1866" t="s">
        <v>7</v>
      </c>
      <c r="B1866" s="115" t="s">
        <v>441</v>
      </c>
      <c r="C1866" s="115" t="s">
        <v>901</v>
      </c>
      <c r="D1866" s="115" t="s">
        <v>910</v>
      </c>
      <c r="E1866" s="115" t="s">
        <v>892</v>
      </c>
      <c r="F1866" s="132">
        <v>0.40799999999999997</v>
      </c>
    </row>
    <row r="1867" spans="1:6">
      <c r="A1867" t="s">
        <v>6</v>
      </c>
      <c r="B1867" s="115" t="s">
        <v>442</v>
      </c>
      <c r="C1867" s="115" t="s">
        <v>901</v>
      </c>
      <c r="D1867" s="115" t="s">
        <v>910</v>
      </c>
      <c r="E1867" s="115" t="s">
        <v>892</v>
      </c>
      <c r="F1867" s="132">
        <v>0.30599999999999999</v>
      </c>
    </row>
    <row r="1868" spans="1:6">
      <c r="A1868" t="s">
        <v>2</v>
      </c>
      <c r="B1868" s="115" t="s">
        <v>443</v>
      </c>
      <c r="C1868" s="115" t="s">
        <v>901</v>
      </c>
      <c r="D1868" s="115" t="s">
        <v>910</v>
      </c>
      <c r="E1868" s="115" t="s">
        <v>892</v>
      </c>
      <c r="F1868" s="132">
        <v>0.39100000000000001</v>
      </c>
    </row>
    <row r="1869" spans="1:6">
      <c r="A1869" t="s">
        <v>1</v>
      </c>
      <c r="B1869" s="115" t="s">
        <v>448</v>
      </c>
      <c r="C1869" s="115" t="s">
        <v>901</v>
      </c>
      <c r="D1869" s="115" t="s">
        <v>910</v>
      </c>
      <c r="E1869" s="115" t="s">
        <v>892</v>
      </c>
      <c r="F1869" s="132">
        <v>0.45050000000000001</v>
      </c>
    </row>
    <row r="1870" spans="1:6">
      <c r="A1870" t="s">
        <v>537</v>
      </c>
      <c r="B1870" s="115" t="s">
        <v>334</v>
      </c>
      <c r="C1870" s="115" t="s">
        <v>902</v>
      </c>
      <c r="D1870" s="115" t="s">
        <v>910</v>
      </c>
      <c r="E1870" s="115" t="s">
        <v>892</v>
      </c>
      <c r="F1870" s="132">
        <v>0.28050000000000003</v>
      </c>
    </row>
    <row r="1871" spans="1:6">
      <c r="A1871" t="s">
        <v>26</v>
      </c>
      <c r="B1871" s="115" t="s">
        <v>410</v>
      </c>
      <c r="C1871" s="115" t="s">
        <v>902</v>
      </c>
      <c r="D1871" s="115" t="s">
        <v>910</v>
      </c>
      <c r="E1871" s="115" t="s">
        <v>892</v>
      </c>
      <c r="F1871" s="132">
        <v>0.3145</v>
      </c>
    </row>
    <row r="1872" spans="1:6">
      <c r="A1872" t="s">
        <v>25</v>
      </c>
      <c r="B1872" s="115" t="s">
        <v>411</v>
      </c>
      <c r="C1872" s="115" t="s">
        <v>902</v>
      </c>
      <c r="D1872" s="115" t="s">
        <v>910</v>
      </c>
      <c r="E1872" s="115" t="s">
        <v>892</v>
      </c>
      <c r="F1872" s="132">
        <v>0.24649999999999997</v>
      </c>
    </row>
    <row r="1873" spans="1:6">
      <c r="A1873" t="s">
        <v>23</v>
      </c>
      <c r="B1873" s="115" t="s">
        <v>412</v>
      </c>
      <c r="C1873" s="115" t="s">
        <v>902</v>
      </c>
      <c r="D1873" s="115" t="s">
        <v>910</v>
      </c>
      <c r="E1873" s="115" t="s">
        <v>892</v>
      </c>
      <c r="F1873" s="132">
        <v>0.21249999999999999</v>
      </c>
    </row>
    <row r="1874" spans="1:6">
      <c r="A1874" t="s">
        <v>17</v>
      </c>
      <c r="B1874" s="115" t="s">
        <v>414</v>
      </c>
      <c r="C1874" s="115" t="s">
        <v>902</v>
      </c>
      <c r="D1874" s="115" t="s">
        <v>910</v>
      </c>
      <c r="E1874" s="115" t="s">
        <v>892</v>
      </c>
      <c r="F1874" s="132">
        <v>0.42499999999999999</v>
      </c>
    </row>
    <row r="1875" spans="1:6">
      <c r="A1875" t="s">
        <v>21</v>
      </c>
      <c r="B1875" s="115" t="s">
        <v>415</v>
      </c>
      <c r="C1875" s="115" t="s">
        <v>902</v>
      </c>
      <c r="D1875" s="115" t="s">
        <v>910</v>
      </c>
      <c r="E1875" s="115" t="s">
        <v>892</v>
      </c>
      <c r="F1875" s="132">
        <v>0.4335</v>
      </c>
    </row>
    <row r="1876" spans="1:6">
      <c r="A1876" t="s">
        <v>20</v>
      </c>
      <c r="B1876" s="115" t="s">
        <v>416</v>
      </c>
      <c r="C1876" s="115" t="s">
        <v>902</v>
      </c>
      <c r="D1876" s="115" t="s">
        <v>910</v>
      </c>
      <c r="E1876" s="115" t="s">
        <v>892</v>
      </c>
      <c r="F1876" s="132">
        <v>0.374</v>
      </c>
    </row>
    <row r="1877" spans="1:6">
      <c r="A1877" t="s">
        <v>3</v>
      </c>
      <c r="B1877" s="115" t="s">
        <v>418</v>
      </c>
      <c r="C1877" s="115" t="s">
        <v>902</v>
      </c>
      <c r="D1877" s="115" t="s">
        <v>910</v>
      </c>
      <c r="E1877" s="115" t="s">
        <v>892</v>
      </c>
      <c r="F1877" s="132">
        <v>0.374</v>
      </c>
    </row>
    <row r="1878" spans="1:6">
      <c r="A1878" t="s">
        <v>19</v>
      </c>
      <c r="B1878" s="115" t="s">
        <v>419</v>
      </c>
      <c r="C1878" s="115" t="s">
        <v>902</v>
      </c>
      <c r="D1878" s="115" t="s">
        <v>910</v>
      </c>
      <c r="E1878" s="115" t="s">
        <v>892</v>
      </c>
      <c r="F1878" s="132">
        <v>0.39100000000000001</v>
      </c>
    </row>
    <row r="1879" spans="1:6">
      <c r="A1879" t="s">
        <v>18</v>
      </c>
      <c r="B1879" s="115" t="s">
        <v>420</v>
      </c>
      <c r="C1879" s="115" t="s">
        <v>902</v>
      </c>
      <c r="D1879" s="115" t="s">
        <v>910</v>
      </c>
      <c r="E1879" s="115" t="s">
        <v>892</v>
      </c>
      <c r="F1879" s="132">
        <v>0.32300000000000001</v>
      </c>
    </row>
    <row r="1880" spans="1:6">
      <c r="A1880" t="s">
        <v>16</v>
      </c>
      <c r="B1880" s="115" t="s">
        <v>417</v>
      </c>
      <c r="C1880" s="115" t="s">
        <v>902</v>
      </c>
      <c r="D1880" s="115" t="s">
        <v>910</v>
      </c>
      <c r="E1880" s="115" t="s">
        <v>892</v>
      </c>
      <c r="F1880" s="132">
        <v>0.50149999999999995</v>
      </c>
    </row>
    <row r="1881" spans="1:6">
      <c r="A1881" t="s">
        <v>24</v>
      </c>
      <c r="B1881" s="115" t="s">
        <v>431</v>
      </c>
      <c r="C1881" s="115" t="s">
        <v>902</v>
      </c>
      <c r="D1881" s="115" t="s">
        <v>910</v>
      </c>
      <c r="E1881" s="115" t="s">
        <v>892</v>
      </c>
      <c r="F1881" s="132">
        <v>0.13600000000000001</v>
      </c>
    </row>
    <row r="1882" spans="1:6">
      <c r="A1882" t="s">
        <v>14</v>
      </c>
      <c r="B1882" s="115" t="s">
        <v>433</v>
      </c>
      <c r="C1882" s="115" t="s">
        <v>902</v>
      </c>
      <c r="D1882" s="115" t="s">
        <v>910</v>
      </c>
      <c r="E1882" s="115" t="s">
        <v>892</v>
      </c>
      <c r="F1882" s="132">
        <v>0.45900000000000002</v>
      </c>
    </row>
    <row r="1883" spans="1:6">
      <c r="A1883" t="s">
        <v>914</v>
      </c>
      <c r="B1883" s="115" t="s">
        <v>895</v>
      </c>
      <c r="C1883" s="115" t="s">
        <v>902</v>
      </c>
      <c r="D1883" s="115" t="s">
        <v>910</v>
      </c>
      <c r="E1883" s="115" t="s">
        <v>892</v>
      </c>
      <c r="F1883" s="132">
        <v>0</v>
      </c>
    </row>
    <row r="1884" spans="1:6">
      <c r="A1884" t="s">
        <v>13</v>
      </c>
      <c r="B1884" s="115" t="s">
        <v>435</v>
      </c>
      <c r="C1884" s="115" t="s">
        <v>902</v>
      </c>
      <c r="D1884" s="115" t="s">
        <v>910</v>
      </c>
      <c r="E1884" s="115" t="s">
        <v>892</v>
      </c>
      <c r="F1884" s="132">
        <v>0.22950000000000001</v>
      </c>
    </row>
    <row r="1885" spans="1:6">
      <c r="A1885" t="s">
        <v>11</v>
      </c>
      <c r="B1885" s="115" t="s">
        <v>436</v>
      </c>
      <c r="C1885" s="115" t="s">
        <v>902</v>
      </c>
      <c r="D1885" s="115" t="s">
        <v>910</v>
      </c>
      <c r="E1885" s="115" t="s">
        <v>892</v>
      </c>
      <c r="F1885" s="132">
        <v>0.374</v>
      </c>
    </row>
    <row r="1886" spans="1:6">
      <c r="A1886" t="s">
        <v>12</v>
      </c>
      <c r="B1886" s="115" t="s">
        <v>437</v>
      </c>
      <c r="C1886" s="115" t="s">
        <v>902</v>
      </c>
      <c r="D1886" s="115" t="s">
        <v>910</v>
      </c>
      <c r="E1886" s="115" t="s">
        <v>892</v>
      </c>
      <c r="F1886" s="132">
        <v>0.39949999999999997</v>
      </c>
    </row>
    <row r="1887" spans="1:6">
      <c r="A1887" t="s">
        <v>543</v>
      </c>
      <c r="B1887" s="115" t="s">
        <v>542</v>
      </c>
      <c r="C1887" s="115" t="s">
        <v>902</v>
      </c>
      <c r="D1887" s="115" t="s">
        <v>910</v>
      </c>
      <c r="E1887" s="115" t="s">
        <v>892</v>
      </c>
      <c r="F1887" s="132">
        <v>0.17</v>
      </c>
    </row>
    <row r="1888" spans="1:6">
      <c r="A1888" t="s">
        <v>10</v>
      </c>
      <c r="B1888" s="115" t="s">
        <v>438</v>
      </c>
      <c r="C1888" s="115" t="s">
        <v>902</v>
      </c>
      <c r="D1888" s="115" t="s">
        <v>910</v>
      </c>
      <c r="E1888" s="115" t="s">
        <v>892</v>
      </c>
      <c r="F1888" s="132">
        <v>0.14450000000000002</v>
      </c>
    </row>
    <row r="1889" spans="1:6">
      <c r="A1889" t="s">
        <v>9</v>
      </c>
      <c r="B1889" s="115" t="s">
        <v>439</v>
      </c>
      <c r="C1889" s="115" t="s">
        <v>902</v>
      </c>
      <c r="D1889" s="115" t="s">
        <v>910</v>
      </c>
      <c r="E1889" s="115" t="s">
        <v>892</v>
      </c>
      <c r="F1889" s="132">
        <v>0.38250000000000001</v>
      </c>
    </row>
    <row r="1890" spans="1:6">
      <c r="A1890" t="s">
        <v>545</v>
      </c>
      <c r="B1890" s="115" t="s">
        <v>544</v>
      </c>
      <c r="C1890" s="115" t="s">
        <v>902</v>
      </c>
      <c r="D1890" s="115" t="s">
        <v>910</v>
      </c>
      <c r="E1890" s="115" t="s">
        <v>892</v>
      </c>
      <c r="F1890" s="132">
        <v>0.34</v>
      </c>
    </row>
    <row r="1891" spans="1:6">
      <c r="A1891" t="s">
        <v>8</v>
      </c>
      <c r="B1891" s="115" t="s">
        <v>440</v>
      </c>
      <c r="C1891" s="115" t="s">
        <v>902</v>
      </c>
      <c r="D1891" s="115" t="s">
        <v>910</v>
      </c>
      <c r="E1891" s="115" t="s">
        <v>892</v>
      </c>
      <c r="F1891" s="132">
        <v>0.39100000000000001</v>
      </c>
    </row>
    <row r="1892" spans="1:6">
      <c r="A1892" t="s">
        <v>7</v>
      </c>
      <c r="B1892" s="115" t="s">
        <v>441</v>
      </c>
      <c r="C1892" s="115" t="s">
        <v>902</v>
      </c>
      <c r="D1892" s="115" t="s">
        <v>910</v>
      </c>
      <c r="E1892" s="115" t="s">
        <v>892</v>
      </c>
      <c r="F1892" s="132">
        <v>0.29749999999999999</v>
      </c>
    </row>
    <row r="1893" spans="1:6">
      <c r="A1893" t="s">
        <v>6</v>
      </c>
      <c r="B1893" s="115" t="s">
        <v>442</v>
      </c>
      <c r="C1893" s="115" t="s">
        <v>902</v>
      </c>
      <c r="D1893" s="115" t="s">
        <v>910</v>
      </c>
      <c r="E1893" s="115" t="s">
        <v>892</v>
      </c>
      <c r="F1893" s="132">
        <v>0.255</v>
      </c>
    </row>
    <row r="1894" spans="1:6">
      <c r="A1894" t="s">
        <v>2</v>
      </c>
      <c r="B1894" s="115" t="s">
        <v>443</v>
      </c>
      <c r="C1894" s="115" t="s">
        <v>902</v>
      </c>
      <c r="D1894" s="115" t="s">
        <v>910</v>
      </c>
      <c r="E1894" s="115" t="s">
        <v>892</v>
      </c>
      <c r="F1894" s="132">
        <v>0.39100000000000001</v>
      </c>
    </row>
    <row r="1895" spans="1:6">
      <c r="A1895" t="s">
        <v>1</v>
      </c>
      <c r="B1895" s="115" t="s">
        <v>448</v>
      </c>
      <c r="C1895" s="115" t="s">
        <v>902</v>
      </c>
      <c r="D1895" s="115" t="s">
        <v>910</v>
      </c>
      <c r="E1895" s="115" t="s">
        <v>892</v>
      </c>
      <c r="F1895" s="132">
        <v>0.442</v>
      </c>
    </row>
    <row r="1896" spans="1:6">
      <c r="A1896" t="s">
        <v>537</v>
      </c>
      <c r="B1896" s="115" t="s">
        <v>334</v>
      </c>
      <c r="C1896" s="115" t="s">
        <v>903</v>
      </c>
      <c r="D1896" s="115" t="s">
        <v>910</v>
      </c>
      <c r="E1896" s="115" t="s">
        <v>892</v>
      </c>
      <c r="F1896" s="132">
        <v>0.32300000000000001</v>
      </c>
    </row>
    <row r="1897" spans="1:6">
      <c r="A1897" t="s">
        <v>26</v>
      </c>
      <c r="B1897" s="115" t="s">
        <v>410</v>
      </c>
      <c r="C1897" s="115" t="s">
        <v>903</v>
      </c>
      <c r="D1897" s="115" t="s">
        <v>910</v>
      </c>
      <c r="E1897" s="115" t="s">
        <v>892</v>
      </c>
      <c r="F1897" s="132">
        <v>0.53549999999999998</v>
      </c>
    </row>
    <row r="1898" spans="1:6">
      <c r="A1898" t="s">
        <v>25</v>
      </c>
      <c r="B1898" s="115" t="s">
        <v>411</v>
      </c>
      <c r="C1898" s="115" t="s">
        <v>903</v>
      </c>
      <c r="D1898" s="115" t="s">
        <v>910</v>
      </c>
      <c r="E1898" s="115" t="s">
        <v>892</v>
      </c>
      <c r="F1898" s="132">
        <v>0.40799999999999997</v>
      </c>
    </row>
    <row r="1899" spans="1:6">
      <c r="A1899" t="s">
        <v>23</v>
      </c>
      <c r="B1899" s="115" t="s">
        <v>412</v>
      </c>
      <c r="C1899" s="115" t="s">
        <v>903</v>
      </c>
      <c r="D1899" s="115" t="s">
        <v>910</v>
      </c>
      <c r="E1899" s="115" t="s">
        <v>892</v>
      </c>
      <c r="F1899" s="132">
        <v>0.26350000000000001</v>
      </c>
    </row>
    <row r="1900" spans="1:6">
      <c r="A1900" t="s">
        <v>17</v>
      </c>
      <c r="B1900" s="115" t="s">
        <v>414</v>
      </c>
      <c r="C1900" s="115" t="s">
        <v>903</v>
      </c>
      <c r="D1900" s="115" t="s">
        <v>910</v>
      </c>
      <c r="E1900" s="115" t="s">
        <v>892</v>
      </c>
      <c r="F1900" s="132">
        <v>0.61199999999999999</v>
      </c>
    </row>
    <row r="1901" spans="1:6">
      <c r="A1901" t="s">
        <v>21</v>
      </c>
      <c r="B1901" s="115" t="s">
        <v>415</v>
      </c>
      <c r="C1901" s="115" t="s">
        <v>903</v>
      </c>
      <c r="D1901" s="115" t="s">
        <v>910</v>
      </c>
      <c r="E1901" s="115" t="s">
        <v>892</v>
      </c>
      <c r="F1901" s="132">
        <v>0.61199999999999999</v>
      </c>
    </row>
    <row r="1902" spans="1:6">
      <c r="A1902" t="s">
        <v>20</v>
      </c>
      <c r="B1902" s="115" t="s">
        <v>416</v>
      </c>
      <c r="C1902" s="115" t="s">
        <v>903</v>
      </c>
      <c r="D1902" s="115" t="s">
        <v>910</v>
      </c>
      <c r="E1902" s="115" t="s">
        <v>892</v>
      </c>
      <c r="F1902" s="132">
        <v>0.57800000000000007</v>
      </c>
    </row>
    <row r="1903" spans="1:6">
      <c r="A1903" t="s">
        <v>3</v>
      </c>
      <c r="B1903" s="115" t="s">
        <v>418</v>
      </c>
      <c r="C1903" s="115" t="s">
        <v>903</v>
      </c>
      <c r="D1903" s="115" t="s">
        <v>910</v>
      </c>
      <c r="E1903" s="115" t="s">
        <v>892</v>
      </c>
      <c r="F1903" s="132">
        <v>0.49274499999999999</v>
      </c>
    </row>
    <row r="1904" spans="1:6">
      <c r="A1904" t="s">
        <v>19</v>
      </c>
      <c r="B1904" s="115" t="s">
        <v>419</v>
      </c>
      <c r="C1904" s="115" t="s">
        <v>903</v>
      </c>
      <c r="D1904" s="115" t="s">
        <v>910</v>
      </c>
      <c r="E1904" s="115" t="s">
        <v>892</v>
      </c>
      <c r="F1904" s="132">
        <v>0.58649999999999991</v>
      </c>
    </row>
    <row r="1905" spans="1:6">
      <c r="A1905" t="s">
        <v>18</v>
      </c>
      <c r="B1905" s="115" t="s">
        <v>420</v>
      </c>
      <c r="C1905" s="115" t="s">
        <v>903</v>
      </c>
      <c r="D1905" s="115" t="s">
        <v>910</v>
      </c>
      <c r="E1905" s="115" t="s">
        <v>892</v>
      </c>
      <c r="F1905" s="132">
        <v>0.57800000000000007</v>
      </c>
    </row>
    <row r="1906" spans="1:6">
      <c r="A1906" t="s">
        <v>16</v>
      </c>
      <c r="B1906" s="115" t="s">
        <v>417</v>
      </c>
      <c r="C1906" s="115" t="s">
        <v>903</v>
      </c>
      <c r="D1906" s="115" t="s">
        <v>910</v>
      </c>
      <c r="E1906" s="115" t="s">
        <v>892</v>
      </c>
      <c r="F1906" s="132">
        <v>0.39949999999999997</v>
      </c>
    </row>
    <row r="1907" spans="1:6">
      <c r="A1907" t="s">
        <v>24</v>
      </c>
      <c r="B1907" s="115" t="s">
        <v>431</v>
      </c>
      <c r="C1907" s="115" t="s">
        <v>903</v>
      </c>
      <c r="D1907" s="115" t="s">
        <v>910</v>
      </c>
      <c r="E1907" s="115" t="s">
        <v>892</v>
      </c>
      <c r="F1907" s="132">
        <v>0.32300000000000001</v>
      </c>
    </row>
    <row r="1908" spans="1:6">
      <c r="A1908" t="s">
        <v>14</v>
      </c>
      <c r="B1908" s="115" t="s">
        <v>433</v>
      </c>
      <c r="C1908" s="115" t="s">
        <v>903</v>
      </c>
      <c r="D1908" s="115" t="s">
        <v>910</v>
      </c>
      <c r="E1908" s="115" t="s">
        <v>892</v>
      </c>
      <c r="F1908" s="132">
        <v>0.65449999999999997</v>
      </c>
    </row>
    <row r="1909" spans="1:6">
      <c r="A1909" t="s">
        <v>914</v>
      </c>
      <c r="B1909" s="115" t="s">
        <v>895</v>
      </c>
      <c r="C1909" s="115" t="s">
        <v>903</v>
      </c>
      <c r="D1909" s="115" t="s">
        <v>910</v>
      </c>
      <c r="E1909" s="115" t="s">
        <v>892</v>
      </c>
      <c r="F1909" s="132">
        <v>0</v>
      </c>
    </row>
    <row r="1910" spans="1:6">
      <c r="A1910" t="s">
        <v>13</v>
      </c>
      <c r="B1910" s="115" t="s">
        <v>435</v>
      </c>
      <c r="C1910" s="115" t="s">
        <v>903</v>
      </c>
      <c r="D1910" s="115" t="s">
        <v>910</v>
      </c>
      <c r="E1910" s="115" t="s">
        <v>892</v>
      </c>
      <c r="F1910" s="132">
        <v>0.39949999999999997</v>
      </c>
    </row>
    <row r="1911" spans="1:6">
      <c r="A1911" t="s">
        <v>11</v>
      </c>
      <c r="B1911" s="115" t="s">
        <v>436</v>
      </c>
      <c r="C1911" s="115" t="s">
        <v>903</v>
      </c>
      <c r="D1911" s="115" t="s">
        <v>910</v>
      </c>
      <c r="E1911" s="115" t="s">
        <v>892</v>
      </c>
      <c r="F1911" s="132">
        <v>0.55249999999999999</v>
      </c>
    </row>
    <row r="1912" spans="1:6">
      <c r="A1912" t="s">
        <v>12</v>
      </c>
      <c r="B1912" s="115" t="s">
        <v>437</v>
      </c>
      <c r="C1912" s="115" t="s">
        <v>903</v>
      </c>
      <c r="D1912" s="115" t="s">
        <v>910</v>
      </c>
      <c r="E1912" s="115" t="s">
        <v>892</v>
      </c>
      <c r="F1912" s="132">
        <v>0.57800000000000007</v>
      </c>
    </row>
    <row r="1913" spans="1:6">
      <c r="A1913" t="s">
        <v>543</v>
      </c>
      <c r="B1913" s="115" t="s">
        <v>542</v>
      </c>
      <c r="C1913" s="115" t="s">
        <v>903</v>
      </c>
      <c r="D1913" s="115" t="s">
        <v>910</v>
      </c>
      <c r="E1913" s="115" t="s">
        <v>892</v>
      </c>
      <c r="F1913" s="132">
        <v>0.3145</v>
      </c>
    </row>
    <row r="1914" spans="1:6">
      <c r="A1914" t="s">
        <v>10</v>
      </c>
      <c r="B1914" s="115" t="s">
        <v>438</v>
      </c>
      <c r="C1914" s="115" t="s">
        <v>903</v>
      </c>
      <c r="D1914" s="115" t="s">
        <v>910</v>
      </c>
      <c r="E1914" s="115" t="s">
        <v>892</v>
      </c>
      <c r="F1914" s="132">
        <v>0.41649999999999998</v>
      </c>
    </row>
    <row r="1915" spans="1:6">
      <c r="A1915" t="s">
        <v>9</v>
      </c>
      <c r="B1915" s="115" t="s">
        <v>439</v>
      </c>
      <c r="C1915" s="115" t="s">
        <v>903</v>
      </c>
      <c r="D1915" s="115" t="s">
        <v>910</v>
      </c>
      <c r="E1915" s="115" t="s">
        <v>892</v>
      </c>
      <c r="F1915" s="132">
        <v>0.58649999999999991</v>
      </c>
    </row>
    <row r="1916" spans="1:6">
      <c r="A1916" t="s">
        <v>545</v>
      </c>
      <c r="B1916" s="115" t="s">
        <v>544</v>
      </c>
      <c r="C1916" s="115" t="s">
        <v>903</v>
      </c>
      <c r="D1916" s="115" t="s">
        <v>910</v>
      </c>
      <c r="E1916" s="115" t="s">
        <v>892</v>
      </c>
      <c r="F1916" s="132">
        <v>0.59499999999999997</v>
      </c>
    </row>
    <row r="1917" spans="1:6">
      <c r="A1917" t="s">
        <v>8</v>
      </c>
      <c r="B1917" s="115" t="s">
        <v>440</v>
      </c>
      <c r="C1917" s="115" t="s">
        <v>903</v>
      </c>
      <c r="D1917" s="115" t="s">
        <v>910</v>
      </c>
      <c r="E1917" s="115" t="s">
        <v>892</v>
      </c>
      <c r="F1917" s="132">
        <v>0.56100000000000005</v>
      </c>
    </row>
    <row r="1918" spans="1:6">
      <c r="A1918" t="s">
        <v>7</v>
      </c>
      <c r="B1918" s="115" t="s">
        <v>441</v>
      </c>
      <c r="C1918" s="115" t="s">
        <v>903</v>
      </c>
      <c r="D1918" s="115" t="s">
        <v>910</v>
      </c>
      <c r="E1918" s="115" t="s">
        <v>892</v>
      </c>
      <c r="F1918" s="132">
        <v>0.390405</v>
      </c>
    </row>
    <row r="1919" spans="1:6">
      <c r="A1919" t="s">
        <v>6</v>
      </c>
      <c r="B1919" s="115" t="s">
        <v>442</v>
      </c>
      <c r="C1919" s="115" t="s">
        <v>903</v>
      </c>
      <c r="D1919" s="115" t="s">
        <v>910</v>
      </c>
      <c r="E1919" s="115" t="s">
        <v>892</v>
      </c>
      <c r="F1919" s="132">
        <v>0.48449999999999993</v>
      </c>
    </row>
    <row r="1920" spans="1:6">
      <c r="A1920" t="s">
        <v>2</v>
      </c>
      <c r="B1920" s="115" t="s">
        <v>443</v>
      </c>
      <c r="C1920" s="115" t="s">
        <v>903</v>
      </c>
      <c r="D1920" s="115" t="s">
        <v>910</v>
      </c>
      <c r="E1920" s="115" t="s">
        <v>892</v>
      </c>
      <c r="F1920" s="132">
        <v>0.58649999999999991</v>
      </c>
    </row>
    <row r="1921" spans="1:6">
      <c r="A1921" t="s">
        <v>1</v>
      </c>
      <c r="B1921" s="115" t="s">
        <v>448</v>
      </c>
      <c r="C1921" s="115" t="s">
        <v>903</v>
      </c>
      <c r="D1921" s="115" t="s">
        <v>910</v>
      </c>
      <c r="E1921" s="115" t="s">
        <v>892</v>
      </c>
      <c r="F1921" s="132">
        <v>0.64600000000000002</v>
      </c>
    </row>
    <row r="1922" spans="1:6">
      <c r="A1922" t="s">
        <v>537</v>
      </c>
      <c r="B1922" s="115" t="s">
        <v>334</v>
      </c>
      <c r="C1922" s="115" t="s">
        <v>904</v>
      </c>
      <c r="D1922" s="115" t="s">
        <v>910</v>
      </c>
      <c r="E1922" s="115" t="s">
        <v>892</v>
      </c>
      <c r="F1922" s="132">
        <v>0.40799999999999997</v>
      </c>
    </row>
    <row r="1923" spans="1:6">
      <c r="A1923" t="s">
        <v>26</v>
      </c>
      <c r="B1923" s="115" t="s">
        <v>410</v>
      </c>
      <c r="C1923" s="115" t="s">
        <v>904</v>
      </c>
      <c r="D1923" s="115" t="s">
        <v>910</v>
      </c>
      <c r="E1923" s="115" t="s">
        <v>892</v>
      </c>
      <c r="F1923" s="132">
        <v>0.57800000000000007</v>
      </c>
    </row>
    <row r="1924" spans="1:6">
      <c r="A1924" t="s">
        <v>25</v>
      </c>
      <c r="B1924" s="115" t="s">
        <v>411</v>
      </c>
      <c r="C1924" s="115" t="s">
        <v>904</v>
      </c>
      <c r="D1924" s="115" t="s">
        <v>910</v>
      </c>
      <c r="E1924" s="115" t="s">
        <v>892</v>
      </c>
      <c r="F1924" s="132">
        <v>0.48449999999999993</v>
      </c>
    </row>
    <row r="1925" spans="1:6">
      <c r="A1925" t="s">
        <v>23</v>
      </c>
      <c r="B1925" s="115" t="s">
        <v>412</v>
      </c>
      <c r="C1925" s="115" t="s">
        <v>904</v>
      </c>
      <c r="D1925" s="115" t="s">
        <v>910</v>
      </c>
      <c r="E1925" s="115" t="s">
        <v>892</v>
      </c>
      <c r="F1925" s="132">
        <v>0.34</v>
      </c>
    </row>
    <row r="1926" spans="1:6">
      <c r="A1926" t="s">
        <v>17</v>
      </c>
      <c r="B1926" s="115" t="s">
        <v>414</v>
      </c>
      <c r="C1926" s="115" t="s">
        <v>904</v>
      </c>
      <c r="D1926" s="115" t="s">
        <v>910</v>
      </c>
      <c r="E1926" s="115" t="s">
        <v>892</v>
      </c>
      <c r="F1926" s="132">
        <v>0.60349999999999993</v>
      </c>
    </row>
    <row r="1927" spans="1:6">
      <c r="A1927" t="s">
        <v>21</v>
      </c>
      <c r="B1927" s="115" t="s">
        <v>415</v>
      </c>
      <c r="C1927" s="115" t="s">
        <v>904</v>
      </c>
      <c r="D1927" s="115" t="s">
        <v>910</v>
      </c>
      <c r="E1927" s="115" t="s">
        <v>892</v>
      </c>
      <c r="F1927" s="132">
        <v>0.61199999999999999</v>
      </c>
    </row>
    <row r="1928" spans="1:6">
      <c r="A1928" t="s">
        <v>20</v>
      </c>
      <c r="B1928" s="115" t="s">
        <v>416</v>
      </c>
      <c r="C1928" s="115" t="s">
        <v>904</v>
      </c>
      <c r="D1928" s="115" t="s">
        <v>910</v>
      </c>
      <c r="E1928" s="115" t="s">
        <v>892</v>
      </c>
      <c r="F1928" s="132">
        <v>0.58649999999999991</v>
      </c>
    </row>
    <row r="1929" spans="1:6">
      <c r="A1929" t="s">
        <v>3</v>
      </c>
      <c r="B1929" s="115" t="s">
        <v>418</v>
      </c>
      <c r="C1929" s="115" t="s">
        <v>904</v>
      </c>
      <c r="D1929" s="115" t="s">
        <v>910</v>
      </c>
      <c r="E1929" s="115" t="s">
        <v>892</v>
      </c>
      <c r="F1929" s="132">
        <v>0.52716999999999992</v>
      </c>
    </row>
    <row r="1930" spans="1:6">
      <c r="A1930" t="s">
        <v>19</v>
      </c>
      <c r="B1930" s="115" t="s">
        <v>419</v>
      </c>
      <c r="C1930" s="115" t="s">
        <v>904</v>
      </c>
      <c r="D1930" s="115" t="s">
        <v>910</v>
      </c>
      <c r="E1930" s="115" t="s">
        <v>892</v>
      </c>
      <c r="F1930" s="132">
        <v>0.57800000000000007</v>
      </c>
    </row>
    <row r="1931" spans="1:6">
      <c r="A1931" t="s">
        <v>18</v>
      </c>
      <c r="B1931" s="115" t="s">
        <v>420</v>
      </c>
      <c r="C1931" s="115" t="s">
        <v>904</v>
      </c>
      <c r="D1931" s="115" t="s">
        <v>910</v>
      </c>
      <c r="E1931" s="115" t="s">
        <v>892</v>
      </c>
      <c r="F1931" s="132">
        <v>0.57800000000000007</v>
      </c>
    </row>
    <row r="1932" spans="1:6">
      <c r="A1932" t="s">
        <v>16</v>
      </c>
      <c r="B1932" s="115" t="s">
        <v>417</v>
      </c>
      <c r="C1932" s="115" t="s">
        <v>904</v>
      </c>
      <c r="D1932" s="115" t="s">
        <v>910</v>
      </c>
      <c r="E1932" s="115" t="s">
        <v>892</v>
      </c>
      <c r="F1932" s="132">
        <v>0.45050000000000001</v>
      </c>
    </row>
    <row r="1933" spans="1:6">
      <c r="A1933" t="s">
        <v>24</v>
      </c>
      <c r="B1933" s="115" t="s">
        <v>431</v>
      </c>
      <c r="C1933" s="115" t="s">
        <v>904</v>
      </c>
      <c r="D1933" s="115" t="s">
        <v>910</v>
      </c>
      <c r="E1933" s="115" t="s">
        <v>892</v>
      </c>
      <c r="F1933" s="132">
        <v>0.39949999999999997</v>
      </c>
    </row>
    <row r="1934" spans="1:6">
      <c r="A1934" t="s">
        <v>14</v>
      </c>
      <c r="B1934" s="115" t="s">
        <v>433</v>
      </c>
      <c r="C1934" s="115" t="s">
        <v>904</v>
      </c>
      <c r="D1934" s="115" t="s">
        <v>910</v>
      </c>
      <c r="E1934" s="115" t="s">
        <v>892</v>
      </c>
      <c r="F1934" s="132">
        <v>0.65449999999999997</v>
      </c>
    </row>
    <row r="1935" spans="1:6">
      <c r="A1935" t="s">
        <v>914</v>
      </c>
      <c r="B1935" s="115" t="s">
        <v>895</v>
      </c>
      <c r="C1935" s="115" t="s">
        <v>904</v>
      </c>
      <c r="D1935" s="115" t="s">
        <v>910</v>
      </c>
      <c r="E1935" s="115" t="s">
        <v>892</v>
      </c>
      <c r="F1935" s="132">
        <v>0</v>
      </c>
    </row>
    <row r="1936" spans="1:6">
      <c r="A1936" t="s">
        <v>13</v>
      </c>
      <c r="B1936" s="115" t="s">
        <v>435</v>
      </c>
      <c r="C1936" s="115" t="s">
        <v>904</v>
      </c>
      <c r="D1936" s="115" t="s">
        <v>910</v>
      </c>
      <c r="E1936" s="115" t="s">
        <v>892</v>
      </c>
      <c r="F1936" s="132">
        <v>0.42499999999999999</v>
      </c>
    </row>
    <row r="1937" spans="1:6">
      <c r="A1937" t="s">
        <v>11</v>
      </c>
      <c r="B1937" s="115" t="s">
        <v>436</v>
      </c>
      <c r="C1937" s="115" t="s">
        <v>904</v>
      </c>
      <c r="D1937" s="115" t="s">
        <v>910</v>
      </c>
      <c r="E1937" s="115" t="s">
        <v>892</v>
      </c>
      <c r="F1937" s="132">
        <v>0.57800000000000007</v>
      </c>
    </row>
    <row r="1938" spans="1:6">
      <c r="A1938" t="s">
        <v>12</v>
      </c>
      <c r="B1938" s="115" t="s">
        <v>437</v>
      </c>
      <c r="C1938" s="115" t="s">
        <v>904</v>
      </c>
      <c r="D1938" s="115" t="s">
        <v>910</v>
      </c>
      <c r="E1938" s="115" t="s">
        <v>892</v>
      </c>
      <c r="F1938" s="132">
        <v>0.59499999999999997</v>
      </c>
    </row>
    <row r="1939" spans="1:6">
      <c r="A1939" t="s">
        <v>543</v>
      </c>
      <c r="B1939" s="115" t="s">
        <v>542</v>
      </c>
      <c r="C1939" s="115" t="s">
        <v>904</v>
      </c>
      <c r="D1939" s="115" t="s">
        <v>910</v>
      </c>
      <c r="E1939" s="115" t="s">
        <v>892</v>
      </c>
      <c r="F1939" s="132">
        <v>0.42499999999999999</v>
      </c>
    </row>
    <row r="1940" spans="1:6">
      <c r="A1940" t="s">
        <v>10</v>
      </c>
      <c r="B1940" s="115" t="s">
        <v>438</v>
      </c>
      <c r="C1940" s="115" t="s">
        <v>904</v>
      </c>
      <c r="D1940" s="115" t="s">
        <v>910</v>
      </c>
      <c r="E1940" s="115" t="s">
        <v>892</v>
      </c>
      <c r="F1940" s="132">
        <v>0.442</v>
      </c>
    </row>
    <row r="1941" spans="1:6">
      <c r="A1941" t="s">
        <v>9</v>
      </c>
      <c r="B1941" s="115" t="s">
        <v>439</v>
      </c>
      <c r="C1941" s="115" t="s">
        <v>904</v>
      </c>
      <c r="D1941" s="115" t="s">
        <v>910</v>
      </c>
      <c r="E1941" s="115" t="s">
        <v>892</v>
      </c>
      <c r="F1941" s="132">
        <v>0.60349999999999993</v>
      </c>
    </row>
    <row r="1942" spans="1:6">
      <c r="A1942" t="s">
        <v>545</v>
      </c>
      <c r="B1942" s="115" t="s">
        <v>544</v>
      </c>
      <c r="C1942" s="115" t="s">
        <v>904</v>
      </c>
      <c r="D1942" s="115" t="s">
        <v>910</v>
      </c>
      <c r="E1942" s="115" t="s">
        <v>892</v>
      </c>
      <c r="F1942" s="132">
        <v>0.59499999999999997</v>
      </c>
    </row>
    <row r="1943" spans="1:6">
      <c r="A1943" t="s">
        <v>8</v>
      </c>
      <c r="B1943" s="115" t="s">
        <v>440</v>
      </c>
      <c r="C1943" s="115" t="s">
        <v>904</v>
      </c>
      <c r="D1943" s="115" t="s">
        <v>910</v>
      </c>
      <c r="E1943" s="115" t="s">
        <v>892</v>
      </c>
      <c r="F1943" s="132">
        <v>0.57800000000000007</v>
      </c>
    </row>
    <row r="1944" spans="1:6">
      <c r="A1944" t="s">
        <v>7</v>
      </c>
      <c r="B1944" s="115" t="s">
        <v>441</v>
      </c>
      <c r="C1944" s="115" t="s">
        <v>904</v>
      </c>
      <c r="D1944" s="115" t="s">
        <v>910</v>
      </c>
      <c r="E1944" s="115" t="s">
        <v>892</v>
      </c>
      <c r="F1944" s="132">
        <v>0.44318999999999997</v>
      </c>
    </row>
    <row r="1945" spans="1:6">
      <c r="A1945" t="s">
        <v>6</v>
      </c>
      <c r="B1945" s="115" t="s">
        <v>442</v>
      </c>
      <c r="C1945" s="115" t="s">
        <v>904</v>
      </c>
      <c r="D1945" s="115" t="s">
        <v>910</v>
      </c>
      <c r="E1945" s="115" t="s">
        <v>892</v>
      </c>
      <c r="F1945" s="132">
        <v>0.49299999999999994</v>
      </c>
    </row>
    <row r="1946" spans="1:6">
      <c r="A1946" t="s">
        <v>2</v>
      </c>
      <c r="B1946" s="115" t="s">
        <v>443</v>
      </c>
      <c r="C1946" s="115" t="s">
        <v>904</v>
      </c>
      <c r="D1946" s="115" t="s">
        <v>910</v>
      </c>
      <c r="E1946" s="115" t="s">
        <v>892</v>
      </c>
      <c r="F1946" s="132">
        <v>0.58649999999999991</v>
      </c>
    </row>
    <row r="1947" spans="1:6">
      <c r="A1947" t="s">
        <v>1</v>
      </c>
      <c r="B1947" s="115" t="s">
        <v>448</v>
      </c>
      <c r="C1947" s="115" t="s">
        <v>904</v>
      </c>
      <c r="D1947" s="115" t="s">
        <v>910</v>
      </c>
      <c r="E1947" s="115" t="s">
        <v>892</v>
      </c>
      <c r="F1947" s="132">
        <v>0.64600000000000002</v>
      </c>
    </row>
    <row r="1948" spans="1:6">
      <c r="A1948" t="s">
        <v>537</v>
      </c>
      <c r="B1948" s="115" t="s">
        <v>334</v>
      </c>
      <c r="C1948" s="115" t="s">
        <v>905</v>
      </c>
      <c r="D1948" s="115" t="s">
        <v>910</v>
      </c>
      <c r="E1948" s="115" t="s">
        <v>892</v>
      </c>
      <c r="F1948" s="132">
        <v>0</v>
      </c>
    </row>
    <row r="1949" spans="1:6">
      <c r="A1949" t="s">
        <v>26</v>
      </c>
      <c r="B1949" s="115" t="s">
        <v>410</v>
      </c>
      <c r="C1949" s="115" t="s">
        <v>905</v>
      </c>
      <c r="D1949" s="115" t="s">
        <v>910</v>
      </c>
      <c r="E1949" s="115" t="s">
        <v>892</v>
      </c>
      <c r="F1949" s="132">
        <v>0</v>
      </c>
    </row>
    <row r="1950" spans="1:6">
      <c r="A1950" t="s">
        <v>25</v>
      </c>
      <c r="B1950" s="115" t="s">
        <v>411</v>
      </c>
      <c r="C1950" s="115" t="s">
        <v>905</v>
      </c>
      <c r="D1950" s="115" t="s">
        <v>910</v>
      </c>
      <c r="E1950" s="115" t="s">
        <v>892</v>
      </c>
      <c r="F1950" s="132">
        <v>0</v>
      </c>
    </row>
    <row r="1951" spans="1:6">
      <c r="A1951" t="s">
        <v>23</v>
      </c>
      <c r="B1951" s="115" t="s">
        <v>412</v>
      </c>
      <c r="C1951" s="115" t="s">
        <v>905</v>
      </c>
      <c r="D1951" s="115" t="s">
        <v>910</v>
      </c>
      <c r="E1951" s="115" t="s">
        <v>892</v>
      </c>
      <c r="F1951" s="132">
        <v>0</v>
      </c>
    </row>
    <row r="1952" spans="1:6">
      <c r="A1952" t="s">
        <v>17</v>
      </c>
      <c r="B1952" s="115" t="s">
        <v>414</v>
      </c>
      <c r="C1952" s="115" t="s">
        <v>905</v>
      </c>
      <c r="D1952" s="115" t="s">
        <v>910</v>
      </c>
      <c r="E1952" s="115" t="s">
        <v>892</v>
      </c>
      <c r="F1952" s="132">
        <v>0</v>
      </c>
    </row>
    <row r="1953" spans="1:6">
      <c r="A1953" t="s">
        <v>21</v>
      </c>
      <c r="B1953" s="115" t="s">
        <v>415</v>
      </c>
      <c r="C1953" s="115" t="s">
        <v>905</v>
      </c>
      <c r="D1953" s="115" t="s">
        <v>910</v>
      </c>
      <c r="E1953" s="115" t="s">
        <v>892</v>
      </c>
      <c r="F1953" s="132">
        <v>0</v>
      </c>
    </row>
    <row r="1954" spans="1:6">
      <c r="A1954" t="s">
        <v>20</v>
      </c>
      <c r="B1954" s="115" t="s">
        <v>416</v>
      </c>
      <c r="C1954" s="115" t="s">
        <v>905</v>
      </c>
      <c r="D1954" s="115" t="s">
        <v>910</v>
      </c>
      <c r="E1954" s="115" t="s">
        <v>892</v>
      </c>
      <c r="F1954" s="132">
        <v>0</v>
      </c>
    </row>
    <row r="1955" spans="1:6">
      <c r="A1955" t="s">
        <v>3</v>
      </c>
      <c r="B1955" s="115" t="s">
        <v>418</v>
      </c>
      <c r="C1955" s="115" t="s">
        <v>905</v>
      </c>
      <c r="D1955" s="115" t="s">
        <v>910</v>
      </c>
      <c r="E1955" s="115" t="s">
        <v>892</v>
      </c>
      <c r="F1955" s="132">
        <v>0</v>
      </c>
    </row>
    <row r="1956" spans="1:6">
      <c r="A1956" t="s">
        <v>19</v>
      </c>
      <c r="B1956" s="115" t="s">
        <v>419</v>
      </c>
      <c r="C1956" s="115" t="s">
        <v>905</v>
      </c>
      <c r="D1956" s="115" t="s">
        <v>910</v>
      </c>
      <c r="E1956" s="115" t="s">
        <v>892</v>
      </c>
      <c r="F1956" s="132">
        <v>0</v>
      </c>
    </row>
    <row r="1957" spans="1:6">
      <c r="A1957" t="s">
        <v>18</v>
      </c>
      <c r="B1957" s="115" t="s">
        <v>420</v>
      </c>
      <c r="C1957" s="115" t="s">
        <v>905</v>
      </c>
      <c r="D1957" s="115" t="s">
        <v>910</v>
      </c>
      <c r="E1957" s="115" t="s">
        <v>892</v>
      </c>
      <c r="F1957" s="132">
        <v>0</v>
      </c>
    </row>
    <row r="1958" spans="1:6">
      <c r="A1958" t="s">
        <v>16</v>
      </c>
      <c r="B1958" s="115" t="s">
        <v>417</v>
      </c>
      <c r="C1958" s="115" t="s">
        <v>905</v>
      </c>
      <c r="D1958" s="115" t="s">
        <v>910</v>
      </c>
      <c r="E1958" s="115" t="s">
        <v>892</v>
      </c>
      <c r="F1958" s="132">
        <v>0</v>
      </c>
    </row>
    <row r="1959" spans="1:6">
      <c r="A1959" t="s">
        <v>24</v>
      </c>
      <c r="B1959" s="115" t="s">
        <v>431</v>
      </c>
      <c r="C1959" s="115" t="s">
        <v>905</v>
      </c>
      <c r="D1959" s="115" t="s">
        <v>910</v>
      </c>
      <c r="E1959" s="115" t="s">
        <v>892</v>
      </c>
      <c r="F1959" s="132">
        <v>0</v>
      </c>
    </row>
    <row r="1960" spans="1:6">
      <c r="A1960" t="s">
        <v>14</v>
      </c>
      <c r="B1960" s="115" t="s">
        <v>433</v>
      </c>
      <c r="C1960" s="115" t="s">
        <v>905</v>
      </c>
      <c r="D1960" s="115" t="s">
        <v>910</v>
      </c>
      <c r="E1960" s="115" t="s">
        <v>892</v>
      </c>
      <c r="F1960" s="132">
        <v>0</v>
      </c>
    </row>
    <row r="1961" spans="1:6">
      <c r="A1961" t="s">
        <v>914</v>
      </c>
      <c r="B1961" s="115" t="s">
        <v>895</v>
      </c>
      <c r="C1961" s="115" t="s">
        <v>905</v>
      </c>
      <c r="D1961" s="115" t="s">
        <v>910</v>
      </c>
      <c r="E1961" s="115" t="s">
        <v>892</v>
      </c>
      <c r="F1961" s="132">
        <v>0</v>
      </c>
    </row>
    <row r="1962" spans="1:6">
      <c r="A1962" t="s">
        <v>13</v>
      </c>
      <c r="B1962" s="115" t="s">
        <v>435</v>
      </c>
      <c r="C1962" s="115" t="s">
        <v>905</v>
      </c>
      <c r="D1962" s="115" t="s">
        <v>910</v>
      </c>
      <c r="E1962" s="115" t="s">
        <v>892</v>
      </c>
      <c r="F1962" s="132">
        <v>0</v>
      </c>
    </row>
    <row r="1963" spans="1:6">
      <c r="A1963" t="s">
        <v>11</v>
      </c>
      <c r="B1963" s="115" t="s">
        <v>436</v>
      </c>
      <c r="C1963" s="115" t="s">
        <v>905</v>
      </c>
      <c r="D1963" s="115" t="s">
        <v>910</v>
      </c>
      <c r="E1963" s="115" t="s">
        <v>892</v>
      </c>
      <c r="F1963" s="132">
        <v>0</v>
      </c>
    </row>
    <row r="1964" spans="1:6">
      <c r="A1964" t="s">
        <v>12</v>
      </c>
      <c r="B1964" s="115" t="s">
        <v>437</v>
      </c>
      <c r="C1964" s="115" t="s">
        <v>905</v>
      </c>
      <c r="D1964" s="115" t="s">
        <v>910</v>
      </c>
      <c r="E1964" s="115" t="s">
        <v>892</v>
      </c>
      <c r="F1964" s="132">
        <v>0</v>
      </c>
    </row>
    <row r="1965" spans="1:6">
      <c r="A1965" t="s">
        <v>543</v>
      </c>
      <c r="B1965" s="115" t="s">
        <v>542</v>
      </c>
      <c r="C1965" s="115" t="s">
        <v>905</v>
      </c>
      <c r="D1965" s="115" t="s">
        <v>910</v>
      </c>
      <c r="E1965" s="115" t="s">
        <v>892</v>
      </c>
      <c r="F1965" s="132">
        <v>0</v>
      </c>
    </row>
    <row r="1966" spans="1:6">
      <c r="A1966" t="s">
        <v>10</v>
      </c>
      <c r="B1966" s="115" t="s">
        <v>438</v>
      </c>
      <c r="C1966" s="115" t="s">
        <v>905</v>
      </c>
      <c r="D1966" s="115" t="s">
        <v>910</v>
      </c>
      <c r="E1966" s="115" t="s">
        <v>892</v>
      </c>
      <c r="F1966" s="132">
        <v>0</v>
      </c>
    </row>
    <row r="1967" spans="1:6">
      <c r="A1967" t="s">
        <v>9</v>
      </c>
      <c r="B1967" s="115" t="s">
        <v>439</v>
      </c>
      <c r="C1967" s="115" t="s">
        <v>905</v>
      </c>
      <c r="D1967" s="115" t="s">
        <v>910</v>
      </c>
      <c r="E1967" s="115" t="s">
        <v>892</v>
      </c>
      <c r="F1967" s="132">
        <v>0</v>
      </c>
    </row>
    <row r="1968" spans="1:6">
      <c r="A1968" t="s">
        <v>545</v>
      </c>
      <c r="B1968" s="115" t="s">
        <v>544</v>
      </c>
      <c r="C1968" s="115" t="s">
        <v>905</v>
      </c>
      <c r="D1968" s="115" t="s">
        <v>910</v>
      </c>
      <c r="E1968" s="115" t="s">
        <v>892</v>
      </c>
      <c r="F1968" s="132">
        <v>0</v>
      </c>
    </row>
    <row r="1969" spans="1:6">
      <c r="A1969" t="s">
        <v>8</v>
      </c>
      <c r="B1969" s="115" t="s">
        <v>440</v>
      </c>
      <c r="C1969" s="115" t="s">
        <v>905</v>
      </c>
      <c r="D1969" s="115" t="s">
        <v>910</v>
      </c>
      <c r="E1969" s="115" t="s">
        <v>892</v>
      </c>
      <c r="F1969" s="132">
        <v>0</v>
      </c>
    </row>
    <row r="1970" spans="1:6">
      <c r="A1970" t="s">
        <v>7</v>
      </c>
      <c r="B1970" s="115" t="s">
        <v>441</v>
      </c>
      <c r="C1970" s="115" t="s">
        <v>905</v>
      </c>
      <c r="D1970" s="115" t="s">
        <v>910</v>
      </c>
      <c r="E1970" s="115" t="s">
        <v>892</v>
      </c>
      <c r="F1970" s="132">
        <v>0</v>
      </c>
    </row>
    <row r="1971" spans="1:6">
      <c r="A1971" t="s">
        <v>6</v>
      </c>
      <c r="B1971" s="115" t="s">
        <v>442</v>
      </c>
      <c r="C1971" s="115" t="s">
        <v>905</v>
      </c>
      <c r="D1971" s="115" t="s">
        <v>910</v>
      </c>
      <c r="E1971" s="115" t="s">
        <v>892</v>
      </c>
      <c r="F1971" s="132">
        <v>0</v>
      </c>
    </row>
    <row r="1972" spans="1:6">
      <c r="A1972" t="s">
        <v>2</v>
      </c>
      <c r="B1972" s="115" t="s">
        <v>443</v>
      </c>
      <c r="C1972" s="115" t="s">
        <v>905</v>
      </c>
      <c r="D1972" s="115" t="s">
        <v>910</v>
      </c>
      <c r="E1972" s="115" t="s">
        <v>892</v>
      </c>
      <c r="F1972" s="132">
        <v>0</v>
      </c>
    </row>
    <row r="1973" spans="1:6">
      <c r="A1973" t="s">
        <v>1</v>
      </c>
      <c r="B1973" s="115" t="s">
        <v>448</v>
      </c>
      <c r="C1973" s="115" t="s">
        <v>905</v>
      </c>
      <c r="D1973" s="115" t="s">
        <v>910</v>
      </c>
      <c r="E1973" s="115" t="s">
        <v>892</v>
      </c>
      <c r="F1973" s="132">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4:P39"/>
  <sheetViews>
    <sheetView zoomScale="85" zoomScaleNormal="85" workbookViewId="0">
      <selection activeCell="G42" sqref="G42"/>
    </sheetView>
  </sheetViews>
  <sheetFormatPr defaultColWidth="9.140625" defaultRowHeight="15"/>
  <cols>
    <col min="2" max="2" width="14.5703125" customWidth="1"/>
    <col min="4" max="4" width="10.28515625" customWidth="1"/>
    <col min="5" max="5" width="12.42578125" customWidth="1"/>
    <col min="7" max="7" width="9.140625" style="18"/>
    <col min="12" max="12" width="14.140625" bestFit="1" customWidth="1"/>
    <col min="14" max="16" width="9.7109375" bestFit="1" customWidth="1"/>
  </cols>
  <sheetData>
    <row r="4" spans="2:16">
      <c r="B4" t="s">
        <v>963</v>
      </c>
    </row>
    <row r="5" spans="2:16">
      <c r="L5" s="18" t="s">
        <v>964</v>
      </c>
      <c r="M5" s="18" t="s">
        <v>965</v>
      </c>
      <c r="N5" s="18" t="s">
        <v>966</v>
      </c>
      <c r="O5" s="18" t="s">
        <v>967</v>
      </c>
      <c r="P5" s="18" t="s">
        <v>968</v>
      </c>
    </row>
    <row r="6" spans="2:16" ht="15.75" thickBot="1">
      <c r="B6" s="134" t="s">
        <v>969</v>
      </c>
      <c r="C6" s="135" t="s">
        <v>970</v>
      </c>
      <c r="D6" s="136" t="s">
        <v>971</v>
      </c>
      <c r="E6" s="135" t="s">
        <v>972</v>
      </c>
      <c r="F6" s="137"/>
      <c r="G6" s="138"/>
      <c r="H6" s="138" t="s">
        <v>973</v>
      </c>
      <c r="I6" s="138" t="s">
        <v>974</v>
      </c>
      <c r="J6" s="138" t="s">
        <v>975</v>
      </c>
      <c r="L6" t="s">
        <v>976</v>
      </c>
      <c r="M6" t="s">
        <v>977</v>
      </c>
      <c r="N6" s="139">
        <f>D7</f>
        <v>0.21095890410958903</v>
      </c>
      <c r="O6" s="139">
        <f>11/24</f>
        <v>0.45833333333333331</v>
      </c>
      <c r="P6" s="139">
        <f>O6*N6</f>
        <v>9.6689497716894973E-2</v>
      </c>
    </row>
    <row r="7" spans="2:16">
      <c r="B7" s="140" t="s">
        <v>978</v>
      </c>
      <c r="C7" s="141">
        <v>77</v>
      </c>
      <c r="D7" s="142">
        <f>C7/C11</f>
        <v>0.21095890410958903</v>
      </c>
      <c r="E7" s="143" t="s">
        <v>979</v>
      </c>
      <c r="F7" s="137"/>
      <c r="G7" s="138" t="s">
        <v>980</v>
      </c>
      <c r="H7" s="144" t="s">
        <v>898</v>
      </c>
      <c r="I7" s="144" t="s">
        <v>899</v>
      </c>
      <c r="J7" s="144" t="s">
        <v>900</v>
      </c>
      <c r="L7" t="s">
        <v>981</v>
      </c>
      <c r="M7" t="s">
        <v>982</v>
      </c>
      <c r="N7" s="139">
        <f>N6</f>
        <v>0.21095890410958903</v>
      </c>
      <c r="O7" s="139">
        <f>12/24</f>
        <v>0.5</v>
      </c>
      <c r="P7" s="139">
        <f t="shared" ref="P7:P17" si="0">O7*N7</f>
        <v>0.10547945205479452</v>
      </c>
    </row>
    <row r="8" spans="2:16">
      <c r="B8" s="140" t="s">
        <v>983</v>
      </c>
      <c r="C8" s="141">
        <v>91</v>
      </c>
      <c r="D8" s="142">
        <f>C8/C11</f>
        <v>0.24931506849315069</v>
      </c>
      <c r="E8" s="145" t="s">
        <v>984</v>
      </c>
      <c r="F8" s="137"/>
      <c r="G8" s="138" t="s">
        <v>985</v>
      </c>
      <c r="H8" s="144" t="s">
        <v>502</v>
      </c>
      <c r="I8" s="144" t="s">
        <v>901</v>
      </c>
      <c r="J8" s="144" t="s">
        <v>902</v>
      </c>
      <c r="L8" t="s">
        <v>986</v>
      </c>
      <c r="M8" t="s">
        <v>987</v>
      </c>
      <c r="N8" s="139">
        <f>N6</f>
        <v>0.21095890410958903</v>
      </c>
      <c r="O8" s="139">
        <f>1/24</f>
        <v>4.1666666666666664E-2</v>
      </c>
      <c r="P8" s="139">
        <f t="shared" si="0"/>
        <v>8.7899543378995425E-3</v>
      </c>
    </row>
    <row r="9" spans="2:16">
      <c r="B9" s="140" t="s">
        <v>988</v>
      </c>
      <c r="C9" s="141">
        <v>77</v>
      </c>
      <c r="D9" s="142">
        <f>C9/C11</f>
        <v>0.21095890410958903</v>
      </c>
      <c r="E9" s="145" t="s">
        <v>989</v>
      </c>
      <c r="F9" s="137"/>
      <c r="G9" s="138" t="s">
        <v>990</v>
      </c>
      <c r="H9" s="144" t="s">
        <v>894</v>
      </c>
      <c r="I9" s="144" t="s">
        <v>896</v>
      </c>
      <c r="J9" s="144" t="s">
        <v>897</v>
      </c>
      <c r="L9" t="s">
        <v>991</v>
      </c>
      <c r="M9" t="s">
        <v>992</v>
      </c>
      <c r="N9" s="139">
        <f>D8</f>
        <v>0.24931506849315069</v>
      </c>
      <c r="O9" s="139">
        <f>11/24</f>
        <v>0.45833333333333331</v>
      </c>
      <c r="P9" s="139">
        <f t="shared" si="0"/>
        <v>0.11426940639269406</v>
      </c>
    </row>
    <row r="10" spans="2:16">
      <c r="B10" s="146" t="s">
        <v>993</v>
      </c>
      <c r="C10" s="147">
        <v>120</v>
      </c>
      <c r="D10" s="148">
        <f>C10/C11</f>
        <v>0.32876712328767121</v>
      </c>
      <c r="E10" s="149" t="s">
        <v>994</v>
      </c>
      <c r="F10" s="137"/>
      <c r="G10" s="138" t="s">
        <v>995</v>
      </c>
      <c r="H10" s="144" t="s">
        <v>903</v>
      </c>
      <c r="I10" s="144" t="s">
        <v>904</v>
      </c>
      <c r="J10" s="144" t="s">
        <v>905</v>
      </c>
      <c r="L10" t="s">
        <v>996</v>
      </c>
      <c r="M10" t="s">
        <v>997</v>
      </c>
      <c r="N10" s="139">
        <f t="shared" ref="N10" si="1">N9</f>
        <v>0.24931506849315069</v>
      </c>
      <c r="O10" s="139">
        <f>12/24</f>
        <v>0.5</v>
      </c>
      <c r="P10" s="139">
        <f t="shared" si="0"/>
        <v>0.12465753424657534</v>
      </c>
    </row>
    <row r="11" spans="2:16">
      <c r="B11" s="137"/>
      <c r="C11" s="150">
        <f>SUM(C7:C10)</f>
        <v>365</v>
      </c>
      <c r="D11" s="151">
        <f>SUM(D7:D10)</f>
        <v>1</v>
      </c>
      <c r="E11" s="137"/>
      <c r="F11" s="137"/>
      <c r="L11" t="s">
        <v>998</v>
      </c>
      <c r="M11" t="s">
        <v>999</v>
      </c>
      <c r="N11" s="139">
        <f t="shared" ref="N11" si="2">N9</f>
        <v>0.24931506849315069</v>
      </c>
      <c r="O11" s="139">
        <f>1/24</f>
        <v>4.1666666666666664E-2</v>
      </c>
      <c r="P11" s="139">
        <f t="shared" si="0"/>
        <v>1.0388127853881279E-2</v>
      </c>
    </row>
    <row r="12" spans="2:16">
      <c r="B12" s="137"/>
      <c r="C12" s="151"/>
      <c r="D12" s="137"/>
      <c r="E12" s="137"/>
      <c r="F12" s="137"/>
      <c r="L12" t="s">
        <v>1000</v>
      </c>
      <c r="M12" t="s">
        <v>1001</v>
      </c>
      <c r="N12" s="139">
        <f>D9</f>
        <v>0.21095890410958903</v>
      </c>
      <c r="O12" s="139">
        <f>11/24</f>
        <v>0.45833333333333331</v>
      </c>
      <c r="P12" s="139">
        <f t="shared" si="0"/>
        <v>9.6689497716894973E-2</v>
      </c>
    </row>
    <row r="13" spans="2:16">
      <c r="B13" s="152"/>
      <c r="C13" s="153"/>
      <c r="D13" s="137"/>
      <c r="E13" s="137"/>
      <c r="F13" s="137"/>
      <c r="L13" t="s">
        <v>1002</v>
      </c>
      <c r="M13" t="s">
        <v>1003</v>
      </c>
      <c r="N13" s="139">
        <f t="shared" ref="N13" si="3">N12</f>
        <v>0.21095890410958903</v>
      </c>
      <c r="O13" s="139">
        <f>12/24</f>
        <v>0.5</v>
      </c>
      <c r="P13" s="139">
        <f t="shared" si="0"/>
        <v>0.10547945205479452</v>
      </c>
    </row>
    <row r="14" spans="2:16">
      <c r="B14" s="154" t="s">
        <v>1004</v>
      </c>
      <c r="C14" s="155" t="s">
        <v>1005</v>
      </c>
      <c r="D14" s="155" t="s">
        <v>1006</v>
      </c>
      <c r="E14" s="156" t="s">
        <v>1007</v>
      </c>
      <c r="F14" s="137"/>
      <c r="L14" t="s">
        <v>1008</v>
      </c>
      <c r="M14" t="s">
        <v>1009</v>
      </c>
      <c r="N14" s="139">
        <f t="shared" ref="N14" si="4">N12</f>
        <v>0.21095890410958903</v>
      </c>
      <c r="O14" s="139">
        <f>1/24</f>
        <v>4.1666666666666664E-2</v>
      </c>
      <c r="P14" s="139">
        <f t="shared" si="0"/>
        <v>8.7899543378995425E-3</v>
      </c>
    </row>
    <row r="15" spans="2:16">
      <c r="B15" s="140" t="s">
        <v>978</v>
      </c>
      <c r="C15" s="157">
        <v>11</v>
      </c>
      <c r="D15" s="158">
        <v>12</v>
      </c>
      <c r="E15" s="159">
        <v>1</v>
      </c>
      <c r="F15" s="137">
        <f>SUM(C15:E15)</f>
        <v>24</v>
      </c>
      <c r="L15" t="s">
        <v>1010</v>
      </c>
      <c r="M15" t="s">
        <v>1011</v>
      </c>
      <c r="N15" s="139">
        <f>D10</f>
        <v>0.32876712328767121</v>
      </c>
      <c r="O15" s="139">
        <f>11/24</f>
        <v>0.45833333333333331</v>
      </c>
      <c r="P15" s="139">
        <f t="shared" si="0"/>
        <v>0.15068493150684931</v>
      </c>
    </row>
    <row r="16" spans="2:16">
      <c r="B16" s="140" t="s">
        <v>983</v>
      </c>
      <c r="C16" s="140">
        <v>11</v>
      </c>
      <c r="D16" s="160">
        <v>12</v>
      </c>
      <c r="E16" s="161">
        <v>1</v>
      </c>
      <c r="F16" s="162">
        <f>SUM(C16:E16)</f>
        <v>24</v>
      </c>
      <c r="L16" t="s">
        <v>1012</v>
      </c>
      <c r="M16" t="s">
        <v>1013</v>
      </c>
      <c r="N16" s="139">
        <f t="shared" ref="N16" si="5">N15</f>
        <v>0.32876712328767121</v>
      </c>
      <c r="O16" s="139">
        <f>12/24</f>
        <v>0.5</v>
      </c>
      <c r="P16" s="139">
        <f t="shared" si="0"/>
        <v>0.16438356164383561</v>
      </c>
    </row>
    <row r="17" spans="2:16">
      <c r="B17" s="140" t="s">
        <v>988</v>
      </c>
      <c r="C17" s="140">
        <v>11</v>
      </c>
      <c r="D17" s="160">
        <v>12</v>
      </c>
      <c r="E17" s="161">
        <v>1</v>
      </c>
      <c r="F17" s="162">
        <f>SUM(C17:E17)</f>
        <v>24</v>
      </c>
      <c r="L17" t="s">
        <v>1014</v>
      </c>
      <c r="M17" t="s">
        <v>1015</v>
      </c>
      <c r="N17" s="139">
        <f t="shared" ref="N17" si="6">N15</f>
        <v>0.32876712328767121</v>
      </c>
      <c r="O17" s="139">
        <f>1/24</f>
        <v>4.1666666666666664E-2</v>
      </c>
      <c r="P17" s="139">
        <f t="shared" si="0"/>
        <v>1.3698630136986301E-2</v>
      </c>
    </row>
    <row r="18" spans="2:16">
      <c r="B18" s="146" t="s">
        <v>993</v>
      </c>
      <c r="C18" s="146">
        <v>11</v>
      </c>
      <c r="D18" s="163">
        <v>12</v>
      </c>
      <c r="E18" s="164">
        <v>1</v>
      </c>
      <c r="F18" s="162">
        <f>SUM(C18:E18)</f>
        <v>24</v>
      </c>
    </row>
    <row r="19" spans="2:16">
      <c r="B19" s="165"/>
      <c r="C19" s="153"/>
      <c r="D19" s="137"/>
      <c r="E19" s="137"/>
      <c r="F19" s="137"/>
    </row>
    <row r="21" spans="2:16">
      <c r="B21" s="166"/>
    </row>
    <row r="22" spans="2:16">
      <c r="B22" s="167"/>
    </row>
    <row r="24" spans="2:16">
      <c r="B24" s="167" t="s">
        <v>1016</v>
      </c>
    </row>
    <row r="26" spans="2:16">
      <c r="B26" s="167" t="s">
        <v>1017</v>
      </c>
    </row>
    <row r="27" spans="2:16">
      <c r="B27" s="167" t="s">
        <v>1018</v>
      </c>
    </row>
    <row r="28" spans="2:16">
      <c r="B28" s="167" t="s">
        <v>1019</v>
      </c>
    </row>
    <row r="29" spans="2:16">
      <c r="B29" s="167" t="s">
        <v>1020</v>
      </c>
    </row>
    <row r="31" spans="2:16">
      <c r="B31" s="167" t="s">
        <v>1021</v>
      </c>
    </row>
    <row r="32" spans="2:16">
      <c r="B32" s="167" t="s">
        <v>1022</v>
      </c>
    </row>
    <row r="33" spans="2:2">
      <c r="B33" s="167" t="s">
        <v>1023</v>
      </c>
    </row>
    <row r="35" spans="2:2">
      <c r="B35" s="167"/>
    </row>
    <row r="36" spans="2:2">
      <c r="B36" s="167"/>
    </row>
    <row r="38" spans="2:2">
      <c r="B38" s="167"/>
    </row>
    <row r="39" spans="2:2">
      <c r="B39" s="167"/>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27"/>
  <sheetViews>
    <sheetView workbookViewId="0">
      <selection activeCell="B38" sqref="B38"/>
    </sheetView>
  </sheetViews>
  <sheetFormatPr defaultRowHeight="15"/>
  <cols>
    <col min="1" max="1" width="27.85546875" bestFit="1" customWidth="1"/>
    <col min="2" max="4" width="24.28515625" bestFit="1" customWidth="1"/>
  </cols>
  <sheetData>
    <row r="1" spans="1:4">
      <c r="B1" t="s">
        <v>956</v>
      </c>
    </row>
    <row r="2" spans="1:4">
      <c r="B2" t="str">
        <f>B3</f>
        <v>V90</v>
      </c>
      <c r="C2" t="str">
        <f t="shared" ref="C2:D2" si="0">C3</f>
        <v>V112</v>
      </c>
      <c r="D2" t="str">
        <f t="shared" si="0"/>
        <v>V136</v>
      </c>
    </row>
    <row r="3" spans="1:4">
      <c r="A3" s="133" t="s">
        <v>957</v>
      </c>
      <c r="B3" t="s">
        <v>958</v>
      </c>
      <c r="C3" t="s">
        <v>959</v>
      </c>
      <c r="D3" t="s">
        <v>960</v>
      </c>
    </row>
    <row r="4" spans="1:4">
      <c r="A4" t="s">
        <v>961</v>
      </c>
      <c r="B4" t="s">
        <v>962</v>
      </c>
      <c r="C4" t="s">
        <v>962</v>
      </c>
      <c r="D4" t="s">
        <v>962</v>
      </c>
    </row>
    <row r="5" spans="1:4">
      <c r="A5">
        <v>3</v>
      </c>
      <c r="B5">
        <v>0</v>
      </c>
      <c r="C5">
        <v>8.4552845528455302E-3</v>
      </c>
      <c r="D5">
        <v>1.42028985507246E-2</v>
      </c>
    </row>
    <row r="6" spans="1:4">
      <c r="A6">
        <v>4</v>
      </c>
      <c r="B6">
        <v>2.5666666666666699E-2</v>
      </c>
      <c r="C6">
        <v>4.3252032520325202E-2</v>
      </c>
      <c r="D6">
        <v>6.4927536231884103E-2</v>
      </c>
    </row>
    <row r="7" spans="1:4">
      <c r="A7">
        <v>5</v>
      </c>
      <c r="B7">
        <v>6.3333333333333297E-2</v>
      </c>
      <c r="C7">
        <v>9.8211382113821105E-2</v>
      </c>
      <c r="D7">
        <v>0.139130434782609</v>
      </c>
    </row>
    <row r="8" spans="1:4">
      <c r="A8">
        <v>6</v>
      </c>
      <c r="B8">
        <v>0.117666666666667</v>
      </c>
      <c r="C8">
        <v>0.18016260162601599</v>
      </c>
      <c r="D8">
        <v>0.248405797101449</v>
      </c>
    </row>
    <row r="9" spans="1:4">
      <c r="A9">
        <v>7</v>
      </c>
      <c r="B9">
        <v>0.19366666666666699</v>
      </c>
      <c r="C9">
        <v>0.29495934959349601</v>
      </c>
      <c r="D9">
        <v>0.40057971014492799</v>
      </c>
    </row>
    <row r="10" spans="1:4">
      <c r="A10">
        <v>8</v>
      </c>
      <c r="B10">
        <v>0.295333333333333</v>
      </c>
      <c r="C10">
        <v>0.44715447154471499</v>
      </c>
      <c r="D10">
        <v>0.59913043478260897</v>
      </c>
    </row>
    <row r="11" spans="1:4">
      <c r="A11">
        <v>9</v>
      </c>
      <c r="B11">
        <v>0.42433333333333301</v>
      </c>
      <c r="C11">
        <v>0.63674796747967499</v>
      </c>
      <c r="D11">
        <v>0.82579710144927498</v>
      </c>
    </row>
    <row r="12" spans="1:4">
      <c r="A12">
        <v>10</v>
      </c>
      <c r="B12">
        <v>0.56999999999999995</v>
      </c>
      <c r="C12">
        <v>0.84065040650406497</v>
      </c>
      <c r="D12">
        <v>0.97652173913043505</v>
      </c>
    </row>
    <row r="13" spans="1:4">
      <c r="A13">
        <v>11</v>
      </c>
      <c r="B13">
        <v>0.71499999999999997</v>
      </c>
      <c r="C13">
        <v>0.97463414634146295</v>
      </c>
      <c r="D13">
        <v>0.99971014492753596</v>
      </c>
    </row>
    <row r="14" spans="1:4">
      <c r="A14">
        <v>12</v>
      </c>
      <c r="B14">
        <v>0.84799999999999998</v>
      </c>
      <c r="C14">
        <v>0.99739837398373998</v>
      </c>
      <c r="D14">
        <v>1</v>
      </c>
    </row>
    <row r="15" spans="1:4">
      <c r="A15">
        <v>13</v>
      </c>
      <c r="B15">
        <v>0.94566666666666699</v>
      </c>
      <c r="C15">
        <v>1</v>
      </c>
      <c r="D15">
        <v>1</v>
      </c>
    </row>
    <row r="16" spans="1:4">
      <c r="A16">
        <v>14</v>
      </c>
      <c r="B16">
        <v>0.98833333333333295</v>
      </c>
      <c r="C16">
        <v>1</v>
      </c>
      <c r="D16">
        <v>1</v>
      </c>
    </row>
    <row r="17" spans="1:4">
      <c r="A17">
        <v>15</v>
      </c>
      <c r="B17">
        <v>0.99833333333333296</v>
      </c>
      <c r="C17">
        <v>1</v>
      </c>
      <c r="D17">
        <v>1</v>
      </c>
    </row>
    <row r="18" spans="1:4">
      <c r="A18">
        <v>16</v>
      </c>
      <c r="B18">
        <v>1</v>
      </c>
      <c r="C18">
        <v>1</v>
      </c>
      <c r="D18">
        <v>1</v>
      </c>
    </row>
    <row r="19" spans="1:4">
      <c r="A19">
        <v>17</v>
      </c>
      <c r="B19">
        <v>1</v>
      </c>
      <c r="C19">
        <v>1</v>
      </c>
      <c r="D19">
        <v>1</v>
      </c>
    </row>
    <row r="20" spans="1:4">
      <c r="A20">
        <v>18</v>
      </c>
      <c r="B20">
        <v>1</v>
      </c>
      <c r="C20">
        <v>1</v>
      </c>
      <c r="D20">
        <v>1</v>
      </c>
    </row>
    <row r="21" spans="1:4">
      <c r="A21">
        <v>19</v>
      </c>
      <c r="B21">
        <v>1</v>
      </c>
      <c r="C21">
        <v>1</v>
      </c>
      <c r="D21">
        <v>1</v>
      </c>
    </row>
    <row r="22" spans="1:4">
      <c r="A22">
        <v>20</v>
      </c>
      <c r="B22">
        <v>1</v>
      </c>
      <c r="C22">
        <v>1</v>
      </c>
      <c r="D22">
        <v>1</v>
      </c>
    </row>
    <row r="23" spans="1:4">
      <c r="A23">
        <v>21</v>
      </c>
      <c r="B23">
        <v>1</v>
      </c>
      <c r="C23">
        <v>1</v>
      </c>
      <c r="D23">
        <v>1</v>
      </c>
    </row>
    <row r="24" spans="1:4">
      <c r="A24">
        <v>22</v>
      </c>
      <c r="B24">
        <v>1</v>
      </c>
      <c r="C24">
        <v>1</v>
      </c>
      <c r="D24">
        <v>1</v>
      </c>
    </row>
    <row r="25" spans="1:4">
      <c r="A25">
        <v>23</v>
      </c>
      <c r="B25">
        <v>1</v>
      </c>
      <c r="C25">
        <v>1</v>
      </c>
    </row>
    <row r="26" spans="1:4">
      <c r="A26">
        <v>24</v>
      </c>
      <c r="B26">
        <v>1</v>
      </c>
      <c r="C26">
        <v>1</v>
      </c>
    </row>
    <row r="27" spans="1:4">
      <c r="A27">
        <v>25</v>
      </c>
      <c r="B27">
        <v>1</v>
      </c>
      <c r="C27">
        <v>1</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R28"/>
  <sheetViews>
    <sheetView workbookViewId="0">
      <selection activeCell="F30" sqref="F30"/>
    </sheetView>
  </sheetViews>
  <sheetFormatPr defaultColWidth="11.42578125" defaultRowHeight="15"/>
  <cols>
    <col min="4" max="12" width="20.7109375" customWidth="1"/>
    <col min="14" max="14" width="13.5703125" bestFit="1" customWidth="1"/>
    <col min="15" max="15" width="17" bestFit="1" customWidth="1"/>
  </cols>
  <sheetData>
    <row r="2" spans="1:18">
      <c r="C2" s="11" t="s">
        <v>483</v>
      </c>
      <c r="D2" s="258" t="s">
        <v>484</v>
      </c>
      <c r="E2" s="258"/>
      <c r="F2" s="259"/>
      <c r="G2" s="258" t="s">
        <v>485</v>
      </c>
      <c r="H2" s="258"/>
      <c r="I2" s="259"/>
      <c r="J2" s="258" t="s">
        <v>486</v>
      </c>
      <c r="K2" s="258"/>
      <c r="L2" s="259"/>
    </row>
    <row r="3" spans="1:18" ht="15.75" thickBot="1">
      <c r="C3" s="12"/>
      <c r="D3" s="13" t="s">
        <v>487</v>
      </c>
      <c r="E3" s="14" t="s">
        <v>488</v>
      </c>
      <c r="F3" s="12" t="s">
        <v>489</v>
      </c>
      <c r="G3" s="13" t="s">
        <v>487</v>
      </c>
      <c r="H3" s="14" t="s">
        <v>488</v>
      </c>
      <c r="I3" s="12" t="s">
        <v>489</v>
      </c>
      <c r="J3" s="13" t="s">
        <v>487</v>
      </c>
      <c r="K3" s="14" t="s">
        <v>488</v>
      </c>
      <c r="L3" s="12" t="s">
        <v>489</v>
      </c>
      <c r="M3" s="15"/>
      <c r="N3" s="15"/>
      <c r="O3" s="15"/>
      <c r="P3" s="15" t="s">
        <v>517</v>
      </c>
      <c r="Q3" s="15"/>
      <c r="R3" s="15"/>
    </row>
    <row r="4" spans="1:18">
      <c r="C4" t="s">
        <v>490</v>
      </c>
      <c r="D4" t="s">
        <v>491</v>
      </c>
      <c r="E4" t="str">
        <f>D4</f>
        <v>&lt;30</v>
      </c>
      <c r="F4" t="str">
        <f>E4</f>
        <v>&lt;30</v>
      </c>
      <c r="G4" t="s">
        <v>492</v>
      </c>
      <c r="H4" t="str">
        <f>G4</f>
        <v>30-60</v>
      </c>
      <c r="I4" t="str">
        <f>H4</f>
        <v>30-60</v>
      </c>
      <c r="J4" t="s">
        <v>493</v>
      </c>
      <c r="K4" t="str">
        <f>J4</f>
        <v>&gt;60</v>
      </c>
      <c r="L4" t="str">
        <f>K4</f>
        <v>&gt;60</v>
      </c>
      <c r="O4" t="s">
        <v>519</v>
      </c>
      <c r="P4" t="s">
        <v>518</v>
      </c>
    </row>
    <row r="5" spans="1:18">
      <c r="A5" s="18" t="s">
        <v>506</v>
      </c>
      <c r="B5" s="18" t="s">
        <v>39</v>
      </c>
      <c r="C5" t="s">
        <v>494</v>
      </c>
      <c r="D5" t="s">
        <v>495</v>
      </c>
      <c r="E5" t="s">
        <v>496</v>
      </c>
      <c r="F5" t="s">
        <v>497</v>
      </c>
      <c r="G5" t="str">
        <f t="shared" ref="G5:L5" si="0">D5</f>
        <v>&lt;50</v>
      </c>
      <c r="H5" t="str">
        <f t="shared" si="0"/>
        <v>50-200</v>
      </c>
      <c r="I5" t="str">
        <f t="shared" si="0"/>
        <v>&gt;200</v>
      </c>
      <c r="J5" t="str">
        <f t="shared" si="0"/>
        <v>&lt;50</v>
      </c>
      <c r="K5" t="str">
        <f t="shared" si="0"/>
        <v>50-200</v>
      </c>
      <c r="L5" t="str">
        <f t="shared" si="0"/>
        <v>&gt;200</v>
      </c>
      <c r="O5" t="s">
        <v>520</v>
      </c>
      <c r="P5" t="s">
        <v>455</v>
      </c>
    </row>
    <row r="6" spans="1:18">
      <c r="A6" t="s">
        <v>364</v>
      </c>
      <c r="B6" t="s">
        <v>441</v>
      </c>
      <c r="C6" s="11">
        <v>316</v>
      </c>
      <c r="D6" s="1">
        <v>2867</v>
      </c>
      <c r="E6" s="23"/>
      <c r="F6" s="24"/>
      <c r="G6" s="25">
        <v>4335.8398438000004</v>
      </c>
      <c r="H6" s="23"/>
      <c r="I6" s="1">
        <v>2.0899999</v>
      </c>
      <c r="J6" s="25">
        <v>33220.859375</v>
      </c>
      <c r="K6" s="23">
        <v>131755.1875</v>
      </c>
      <c r="L6" s="24">
        <v>138570.5625</v>
      </c>
      <c r="N6" t="str">
        <f>B6</f>
        <v>PT</v>
      </c>
      <c r="O6" s="24">
        <f>SUM(D6:I6)</f>
        <v>7204.9298437000007</v>
      </c>
      <c r="P6" s="1">
        <f>0.005*O6</f>
        <v>36.024649218500002</v>
      </c>
      <c r="Q6" s="16"/>
    </row>
    <row r="7" spans="1:18">
      <c r="A7" t="s">
        <v>365</v>
      </c>
      <c r="B7" t="s">
        <v>418</v>
      </c>
      <c r="C7" s="11">
        <f>C6+1</f>
        <v>317</v>
      </c>
      <c r="D7" s="1">
        <v>8047.1499022999997</v>
      </c>
      <c r="E7" s="23">
        <v>1.29</v>
      </c>
      <c r="F7" s="24"/>
      <c r="G7" s="25">
        <v>10879.4697266</v>
      </c>
      <c r="H7" s="23">
        <v>7.8699998999999998</v>
      </c>
      <c r="I7" s="24"/>
      <c r="J7" s="25">
        <v>152873.171875</v>
      </c>
      <c r="K7" s="23">
        <v>276700.53125</v>
      </c>
      <c r="L7" s="24">
        <v>105608.0234375</v>
      </c>
      <c r="N7" t="str">
        <f t="shared" ref="N7:N27" si="1">B7</f>
        <v>ES</v>
      </c>
      <c r="O7" s="24">
        <f t="shared" ref="O7:O27" si="2">SUM(D7:I7)</f>
        <v>18935.779628799999</v>
      </c>
      <c r="P7" s="1">
        <f t="shared" ref="P7:P27" si="3">0.005*O7</f>
        <v>94.678898144000001</v>
      </c>
      <c r="Q7" s="16"/>
    </row>
    <row r="8" spans="1:18">
      <c r="A8" t="s">
        <v>366</v>
      </c>
      <c r="B8" t="s">
        <v>448</v>
      </c>
      <c r="C8" s="11">
        <f t="shared" ref="C8:C26" si="4">C7+1</f>
        <v>318</v>
      </c>
      <c r="D8" s="1">
        <v>47658</v>
      </c>
      <c r="E8" s="23">
        <v>15875.9296875</v>
      </c>
      <c r="F8" s="1">
        <v>1759.2199707</v>
      </c>
      <c r="G8" s="25">
        <v>72291.3515625</v>
      </c>
      <c r="H8" s="23">
        <v>22630.890625</v>
      </c>
      <c r="I8" s="1">
        <v>3007.1599120999999</v>
      </c>
      <c r="J8" s="25">
        <v>146570.609375</v>
      </c>
      <c r="K8" s="23">
        <v>297527.75</v>
      </c>
      <c r="L8" s="24">
        <v>113875.9921875</v>
      </c>
      <c r="N8" t="str">
        <f t="shared" si="1"/>
        <v>UK</v>
      </c>
      <c r="O8" s="24">
        <f t="shared" si="2"/>
        <v>163222.55175779999</v>
      </c>
      <c r="P8" s="1">
        <f t="shared" si="3"/>
        <v>816.11275878899994</v>
      </c>
      <c r="Q8" s="16"/>
    </row>
    <row r="9" spans="1:18">
      <c r="A9" t="s">
        <v>367</v>
      </c>
      <c r="B9" t="s">
        <v>433</v>
      </c>
      <c r="C9" s="11">
        <f t="shared" si="4"/>
        <v>319</v>
      </c>
      <c r="D9" s="1">
        <v>8031.1298827999999</v>
      </c>
      <c r="E9" s="23"/>
      <c r="F9" s="24"/>
      <c r="G9" s="25">
        <v>12032.8496094</v>
      </c>
      <c r="H9" s="23">
        <v>0.05</v>
      </c>
      <c r="I9" s="24"/>
      <c r="J9" s="25">
        <v>50462.421875</v>
      </c>
      <c r="K9" s="23">
        <v>158535.4375</v>
      </c>
      <c r="L9" s="24">
        <v>196729.96875</v>
      </c>
      <c r="N9" t="str">
        <f t="shared" si="1"/>
        <v>IE</v>
      </c>
      <c r="O9" s="24">
        <f t="shared" si="2"/>
        <v>20064.029492199999</v>
      </c>
      <c r="P9" s="1">
        <f t="shared" si="3"/>
        <v>100.320147461</v>
      </c>
      <c r="Q9" s="16"/>
    </row>
    <row r="10" spans="1:18">
      <c r="A10" t="s">
        <v>369</v>
      </c>
      <c r="B10" t="s">
        <v>420</v>
      </c>
      <c r="C10" s="11">
        <v>323</v>
      </c>
      <c r="D10" s="1">
        <v>27433.5390625</v>
      </c>
      <c r="E10" s="23">
        <v>5.3099999000000002</v>
      </c>
      <c r="F10" s="24"/>
      <c r="G10" s="25">
        <v>25340.2402344</v>
      </c>
      <c r="H10" s="23">
        <v>1764.8299560999999</v>
      </c>
      <c r="I10" s="24"/>
      <c r="J10" s="25">
        <v>70665.0390625</v>
      </c>
      <c r="K10" s="23">
        <v>147995.859375</v>
      </c>
      <c r="L10" s="24">
        <v>69126.9921875</v>
      </c>
      <c r="N10" t="str">
        <f t="shared" si="1"/>
        <v>FR</v>
      </c>
      <c r="O10" s="24">
        <f t="shared" si="2"/>
        <v>54543.919252899999</v>
      </c>
      <c r="P10" s="1">
        <f t="shared" si="3"/>
        <v>272.71959626450001</v>
      </c>
      <c r="Q10" s="16"/>
    </row>
    <row r="11" spans="1:18">
      <c r="A11" t="s">
        <v>370</v>
      </c>
      <c r="B11" t="s">
        <v>410</v>
      </c>
      <c r="C11" s="11">
        <f t="shared" si="4"/>
        <v>324</v>
      </c>
      <c r="D11" s="1">
        <v>2579.0200195000002</v>
      </c>
      <c r="E11" s="23">
        <v>158.9400024</v>
      </c>
      <c r="F11" s="24"/>
      <c r="G11" s="25">
        <v>243.0099945</v>
      </c>
      <c r="H11" s="23">
        <v>475.7099915</v>
      </c>
      <c r="I11" s="24"/>
      <c r="J11" s="25"/>
      <c r="K11" s="23"/>
      <c r="L11" s="24"/>
      <c r="N11" t="str">
        <f t="shared" si="1"/>
        <v>BE</v>
      </c>
      <c r="O11" s="24">
        <f t="shared" si="2"/>
        <v>3456.6800079000004</v>
      </c>
      <c r="P11" s="1">
        <f t="shared" si="3"/>
        <v>17.283400039500002</v>
      </c>
      <c r="Q11" s="16"/>
    </row>
    <row r="12" spans="1:18">
      <c r="A12" t="s">
        <v>371</v>
      </c>
      <c r="B12" t="s">
        <v>439</v>
      </c>
      <c r="C12" s="11">
        <f t="shared" si="4"/>
        <v>325</v>
      </c>
      <c r="D12" s="1">
        <v>22197.7402344</v>
      </c>
      <c r="E12" s="23">
        <v>7255.7998047000001</v>
      </c>
      <c r="F12" s="1">
        <v>1721.6999512</v>
      </c>
      <c r="G12" s="25">
        <v>1299.8399658000001</v>
      </c>
      <c r="H12" s="23">
        <v>27661.5898438</v>
      </c>
      <c r="I12" s="1">
        <v>3824.2800293</v>
      </c>
      <c r="J12" s="25"/>
      <c r="K12" s="23">
        <v>10.449999800000001</v>
      </c>
      <c r="L12" s="24"/>
      <c r="N12" t="str">
        <f t="shared" si="1"/>
        <v>NL</v>
      </c>
      <c r="O12" s="24">
        <f t="shared" si="2"/>
        <v>63960.949829200006</v>
      </c>
      <c r="P12" s="1">
        <f t="shared" si="3"/>
        <v>319.80474914600006</v>
      </c>
      <c r="Q12" s="16"/>
    </row>
    <row r="13" spans="1:18">
      <c r="A13" t="s">
        <v>372</v>
      </c>
      <c r="B13" t="s">
        <v>414</v>
      </c>
      <c r="C13" s="11">
        <f t="shared" si="4"/>
        <v>326</v>
      </c>
      <c r="D13" s="1">
        <v>27999.640625</v>
      </c>
      <c r="E13" s="23">
        <v>2723.9299316000001</v>
      </c>
      <c r="F13" s="1">
        <v>73.440002399999997</v>
      </c>
      <c r="G13" s="25">
        <v>4025.1999512000002</v>
      </c>
      <c r="H13" s="23">
        <v>18106.2109375</v>
      </c>
      <c r="I13" s="1">
        <v>2973.0900879000001</v>
      </c>
      <c r="J13" s="25"/>
      <c r="K13" s="23"/>
      <c r="L13" s="24">
        <v>42.569999699999997</v>
      </c>
      <c r="N13" t="str">
        <f t="shared" si="1"/>
        <v>DE</v>
      </c>
      <c r="O13" s="24">
        <f t="shared" si="2"/>
        <v>55901.511535600002</v>
      </c>
      <c r="P13" s="1">
        <f t="shared" si="3"/>
        <v>279.50755767800001</v>
      </c>
      <c r="Q13" s="16"/>
    </row>
    <row r="14" spans="1:18">
      <c r="A14" t="s">
        <v>373</v>
      </c>
      <c r="B14" t="s">
        <v>415</v>
      </c>
      <c r="C14" s="11">
        <f t="shared" si="4"/>
        <v>327</v>
      </c>
      <c r="D14" s="1">
        <v>45264.2382813</v>
      </c>
      <c r="E14" s="23">
        <v>3343.1000976999999</v>
      </c>
      <c r="F14" s="24"/>
      <c r="G14" s="25">
        <v>9913</v>
      </c>
      <c r="H14" s="23">
        <v>23939.9902344</v>
      </c>
      <c r="I14" s="1">
        <v>4317.7597655999998</v>
      </c>
      <c r="J14" s="25">
        <v>7633.0600586</v>
      </c>
      <c r="K14" s="23">
        <v>2988.5</v>
      </c>
      <c r="L14" s="24">
        <v>2426.3100586</v>
      </c>
      <c r="N14" t="str">
        <f t="shared" si="1"/>
        <v>DK</v>
      </c>
      <c r="O14" s="24">
        <f t="shared" si="2"/>
        <v>86778.088378999993</v>
      </c>
      <c r="P14" s="1">
        <f t="shared" si="3"/>
        <v>433.89044189499998</v>
      </c>
      <c r="Q14" s="16"/>
    </row>
    <row r="15" spans="1:18">
      <c r="A15" t="s">
        <v>374</v>
      </c>
      <c r="B15" t="s">
        <v>443</v>
      </c>
      <c r="C15" s="11">
        <f t="shared" si="4"/>
        <v>328</v>
      </c>
      <c r="D15" s="1">
        <v>30537.5</v>
      </c>
      <c r="E15" s="23">
        <v>1579.7800293</v>
      </c>
      <c r="F15" s="24"/>
      <c r="G15" s="25">
        <v>34599.8203125</v>
      </c>
      <c r="H15" s="23">
        <v>9650.0595702999999</v>
      </c>
      <c r="I15" s="24"/>
      <c r="J15" s="25">
        <v>56234.5195313</v>
      </c>
      <c r="K15" s="23">
        <v>18746.1992188</v>
      </c>
      <c r="L15" s="24"/>
      <c r="N15" t="str">
        <f t="shared" si="1"/>
        <v>SE</v>
      </c>
      <c r="O15" s="24">
        <f t="shared" si="2"/>
        <v>76367.159912100004</v>
      </c>
      <c r="P15" s="1">
        <f t="shared" si="3"/>
        <v>381.83579956050005</v>
      </c>
      <c r="Q15" s="16"/>
    </row>
    <row r="16" spans="1:18">
      <c r="A16" t="s">
        <v>375</v>
      </c>
      <c r="B16" t="s">
        <v>419</v>
      </c>
      <c r="C16" s="11">
        <f t="shared" si="4"/>
        <v>329</v>
      </c>
      <c r="D16" s="1">
        <v>31700.7597656</v>
      </c>
      <c r="E16" s="23">
        <v>13.800000199999999</v>
      </c>
      <c r="F16" s="24"/>
      <c r="G16" s="25">
        <v>17779.0195313</v>
      </c>
      <c r="H16" s="23">
        <v>709.51000980000003</v>
      </c>
      <c r="I16" s="24"/>
      <c r="J16" s="25">
        <v>14153.5898438</v>
      </c>
      <c r="K16" s="23">
        <v>12920.8798828</v>
      </c>
      <c r="L16" s="24"/>
      <c r="N16" t="str">
        <f t="shared" si="1"/>
        <v>FI</v>
      </c>
      <c r="O16" s="24">
        <f t="shared" si="2"/>
        <v>50203.089306900001</v>
      </c>
      <c r="P16" s="1">
        <f t="shared" si="3"/>
        <v>251.0154465345</v>
      </c>
      <c r="Q16" s="16"/>
    </row>
    <row r="17" spans="1:17">
      <c r="A17" t="s">
        <v>376</v>
      </c>
      <c r="B17" t="s">
        <v>440</v>
      </c>
      <c r="C17" s="11">
        <f t="shared" si="4"/>
        <v>330</v>
      </c>
      <c r="D17" s="1">
        <v>10027.5498047</v>
      </c>
      <c r="E17" s="23">
        <v>247.86000060000001</v>
      </c>
      <c r="F17" s="24"/>
      <c r="G17" s="25">
        <v>6013.0297852000003</v>
      </c>
      <c r="H17" s="23">
        <v>1818.4499512</v>
      </c>
      <c r="I17" s="24"/>
      <c r="J17" s="25">
        <v>5640.4599608999997</v>
      </c>
      <c r="K17" s="23">
        <v>8049.1499022999997</v>
      </c>
      <c r="L17" s="24"/>
      <c r="N17" t="str">
        <f t="shared" si="1"/>
        <v>PL</v>
      </c>
      <c r="O17" s="24">
        <f t="shared" si="2"/>
        <v>18106.889541699999</v>
      </c>
      <c r="P17" s="1">
        <f t="shared" si="3"/>
        <v>90.534447708499997</v>
      </c>
      <c r="Q17" s="16"/>
    </row>
    <row r="18" spans="1:17">
      <c r="A18" t="s">
        <v>377</v>
      </c>
      <c r="B18" t="s">
        <v>436</v>
      </c>
      <c r="C18" s="11">
        <f t="shared" si="4"/>
        <v>331</v>
      </c>
      <c r="D18" s="1">
        <v>1557.4699707</v>
      </c>
      <c r="E18" s="23">
        <v>0.24</v>
      </c>
      <c r="F18" s="24"/>
      <c r="G18" s="25">
        <v>2100.3798827999999</v>
      </c>
      <c r="H18" s="23">
        <v>517.28997800000002</v>
      </c>
      <c r="I18" s="24"/>
      <c r="J18" s="25">
        <v>265.07000729999999</v>
      </c>
      <c r="K18" s="23">
        <v>1652.0699463000001</v>
      </c>
      <c r="L18" s="24"/>
      <c r="N18" t="str">
        <f t="shared" si="1"/>
        <v>LT</v>
      </c>
      <c r="O18" s="24">
        <f t="shared" si="2"/>
        <v>4175.3798314999995</v>
      </c>
      <c r="P18" s="1">
        <f t="shared" si="3"/>
        <v>20.876899157499999</v>
      </c>
      <c r="Q18" s="16"/>
    </row>
    <row r="19" spans="1:17">
      <c r="A19" t="s">
        <v>378</v>
      </c>
      <c r="B19" t="s">
        <v>437</v>
      </c>
      <c r="C19" s="11">
        <f t="shared" si="4"/>
        <v>332</v>
      </c>
      <c r="D19" s="1">
        <v>7626.9199219000002</v>
      </c>
      <c r="E19" s="23">
        <v>6.5799998999999998</v>
      </c>
      <c r="F19" s="24"/>
      <c r="G19" s="25">
        <v>9215.2695313000004</v>
      </c>
      <c r="H19" s="23">
        <v>1472.5999756000001</v>
      </c>
      <c r="I19" s="24"/>
      <c r="J19" s="25">
        <v>1747.9799805</v>
      </c>
      <c r="K19" s="23">
        <v>8726.9501952999999</v>
      </c>
      <c r="L19" s="24"/>
      <c r="N19" t="str">
        <f t="shared" si="1"/>
        <v>LV</v>
      </c>
      <c r="O19" s="24">
        <f t="shared" si="2"/>
        <v>18321.369428700003</v>
      </c>
      <c r="P19" s="1">
        <f t="shared" si="3"/>
        <v>91.606847143500019</v>
      </c>
      <c r="Q19" s="16"/>
    </row>
    <row r="20" spans="1:17">
      <c r="A20" t="s">
        <v>379</v>
      </c>
      <c r="B20" t="s">
        <v>416</v>
      </c>
      <c r="C20" s="11">
        <f t="shared" si="4"/>
        <v>333</v>
      </c>
      <c r="D20" s="1">
        <v>14441.2099609</v>
      </c>
      <c r="E20" s="23">
        <v>2.72</v>
      </c>
      <c r="F20" s="24"/>
      <c r="G20" s="25">
        <v>7342.6098633000001</v>
      </c>
      <c r="H20" s="23">
        <v>255.61999510000001</v>
      </c>
      <c r="I20" s="24"/>
      <c r="J20" s="25">
        <v>9670.6396483999997</v>
      </c>
      <c r="K20" s="23">
        <v>4097.3701172000001</v>
      </c>
      <c r="L20" s="24"/>
      <c r="N20" t="str">
        <f t="shared" si="1"/>
        <v>EE</v>
      </c>
      <c r="O20" s="24">
        <f t="shared" si="2"/>
        <v>22042.159819300003</v>
      </c>
      <c r="P20" s="1">
        <f t="shared" si="3"/>
        <v>110.21079909650001</v>
      </c>
      <c r="Q20" s="16"/>
    </row>
    <row r="21" spans="1:17">
      <c r="A21" t="s">
        <v>380</v>
      </c>
      <c r="B21" t="s">
        <v>435</v>
      </c>
      <c r="C21" s="11">
        <f t="shared" si="4"/>
        <v>334</v>
      </c>
      <c r="D21" s="1">
        <v>22174.0195313</v>
      </c>
      <c r="E21" s="23">
        <v>12.949999800000001</v>
      </c>
      <c r="F21" s="24"/>
      <c r="G21" s="25">
        <v>17807.9296875</v>
      </c>
      <c r="H21" s="23">
        <v>781.86999509999998</v>
      </c>
      <c r="I21" s="24"/>
      <c r="J21" s="25">
        <v>224141.703125</v>
      </c>
      <c r="K21" s="23">
        <v>249321.484375</v>
      </c>
      <c r="L21" s="24">
        <v>21370.4707031</v>
      </c>
      <c r="N21" t="str">
        <f t="shared" si="1"/>
        <v>IT</v>
      </c>
      <c r="O21" s="24">
        <f t="shared" si="2"/>
        <v>40776.769213699998</v>
      </c>
      <c r="P21" s="1">
        <f t="shared" si="3"/>
        <v>203.88384606849999</v>
      </c>
      <c r="Q21" s="16"/>
    </row>
    <row r="22" spans="1:17">
      <c r="A22" t="s">
        <v>381</v>
      </c>
      <c r="B22" t="s">
        <v>431</v>
      </c>
      <c r="C22" s="11">
        <f t="shared" si="4"/>
        <v>335</v>
      </c>
      <c r="D22" s="1">
        <v>3526.9799804999998</v>
      </c>
      <c r="E22" s="23"/>
      <c r="F22" s="24"/>
      <c r="G22" s="25">
        <v>10847.1298828</v>
      </c>
      <c r="H22" s="23">
        <v>766.29998780000005</v>
      </c>
      <c r="I22" s="24"/>
      <c r="J22" s="25">
        <v>32099.5898438</v>
      </c>
      <c r="K22" s="23">
        <v>6789.9799805000002</v>
      </c>
      <c r="L22" s="24"/>
      <c r="N22" t="str">
        <f t="shared" si="1"/>
        <v>HR</v>
      </c>
      <c r="O22" s="24">
        <f t="shared" si="2"/>
        <v>15140.409851100001</v>
      </c>
      <c r="P22" s="1">
        <f t="shared" si="3"/>
        <v>75.7020492555</v>
      </c>
      <c r="Q22" s="16"/>
    </row>
    <row r="23" spans="1:17">
      <c r="A23" t="s">
        <v>384</v>
      </c>
      <c r="B23" t="s">
        <v>417</v>
      </c>
      <c r="C23" s="11">
        <v>338</v>
      </c>
      <c r="D23" s="1">
        <v>6608.4199219000002</v>
      </c>
      <c r="E23" s="23"/>
      <c r="F23" s="24"/>
      <c r="G23" s="25">
        <v>10368.9501953</v>
      </c>
      <c r="H23" s="23"/>
      <c r="I23" s="24"/>
      <c r="J23" s="25">
        <v>242044.515625</v>
      </c>
      <c r="K23" s="23">
        <v>187804.875</v>
      </c>
      <c r="L23" s="24">
        <v>41402.921875</v>
      </c>
      <c r="N23" t="str">
        <f t="shared" si="1"/>
        <v>EL</v>
      </c>
      <c r="O23" s="24">
        <f t="shared" si="2"/>
        <v>16977.3701172</v>
      </c>
      <c r="P23" s="1">
        <f t="shared" si="3"/>
        <v>84.886850586000008</v>
      </c>
      <c r="Q23" s="16"/>
    </row>
    <row r="24" spans="1:17">
      <c r="A24" t="s">
        <v>385</v>
      </c>
      <c r="B24" t="s">
        <v>438</v>
      </c>
      <c r="C24" s="11">
        <f t="shared" si="4"/>
        <v>339</v>
      </c>
      <c r="D24" s="1">
        <v>26.700000800000002</v>
      </c>
      <c r="E24" s="23"/>
      <c r="F24" s="24"/>
      <c r="G24" s="25">
        <v>133.8999939</v>
      </c>
      <c r="H24" s="23"/>
      <c r="I24" s="24"/>
      <c r="J24" s="25">
        <v>12043.5400391</v>
      </c>
      <c r="K24" s="23">
        <v>33178.46875</v>
      </c>
      <c r="L24" s="24">
        <v>9962.9101563000004</v>
      </c>
      <c r="N24" t="str">
        <f t="shared" si="1"/>
        <v>MT</v>
      </c>
      <c r="O24" s="24">
        <f t="shared" si="2"/>
        <v>160.5999947</v>
      </c>
      <c r="P24" s="1">
        <f t="shared" si="3"/>
        <v>0.80299997349999996</v>
      </c>
      <c r="Q24" s="16"/>
    </row>
    <row r="25" spans="1:17">
      <c r="A25" t="s">
        <v>386</v>
      </c>
      <c r="B25" t="s">
        <v>411</v>
      </c>
      <c r="C25" s="11">
        <v>341</v>
      </c>
      <c r="D25" s="1">
        <v>1949.4100341999999</v>
      </c>
      <c r="E25" s="23"/>
      <c r="F25" s="24"/>
      <c r="G25" s="25">
        <v>3184.0300293</v>
      </c>
      <c r="H25" s="23">
        <v>35.880001100000001</v>
      </c>
      <c r="I25" s="24"/>
      <c r="J25" s="25">
        <v>7202.4702147999997</v>
      </c>
      <c r="K25" s="23">
        <v>22484.4199219</v>
      </c>
      <c r="L25" s="24">
        <v>83.260002099999994</v>
      </c>
      <c r="N25" t="str">
        <f t="shared" si="1"/>
        <v>BG</v>
      </c>
      <c r="O25" s="24">
        <f t="shared" si="2"/>
        <v>5169.3200646000005</v>
      </c>
      <c r="P25" s="1">
        <f t="shared" si="3"/>
        <v>25.846600323000004</v>
      </c>
      <c r="Q25" s="16"/>
    </row>
    <row r="26" spans="1:17">
      <c r="A26" t="s">
        <v>387</v>
      </c>
      <c r="B26" t="s">
        <v>442</v>
      </c>
      <c r="C26" s="11">
        <f t="shared" si="4"/>
        <v>342</v>
      </c>
      <c r="D26" s="1">
        <v>2560.1000976999999</v>
      </c>
      <c r="E26" s="23"/>
      <c r="F26" s="24"/>
      <c r="G26" s="25">
        <v>7225.4702147999997</v>
      </c>
      <c r="H26" s="23">
        <v>1613.5699463000001</v>
      </c>
      <c r="I26" s="24"/>
      <c r="J26" s="25">
        <v>501.05999759999997</v>
      </c>
      <c r="K26" s="23">
        <v>17065.9609375</v>
      </c>
      <c r="L26" s="24">
        <v>20.270000499999998</v>
      </c>
      <c r="N26" t="str">
        <f t="shared" si="1"/>
        <v>RO</v>
      </c>
      <c r="O26" s="24">
        <f t="shared" si="2"/>
        <v>11399.1402588</v>
      </c>
      <c r="P26" s="1">
        <f t="shared" si="3"/>
        <v>56.995701294</v>
      </c>
      <c r="Q26" s="16"/>
    </row>
    <row r="27" spans="1:17">
      <c r="A27" t="s">
        <v>388</v>
      </c>
      <c r="B27" t="s">
        <v>412</v>
      </c>
      <c r="C27" s="11">
        <v>344</v>
      </c>
      <c r="D27" s="1">
        <v>524.96002199999998</v>
      </c>
      <c r="E27" s="23"/>
      <c r="F27" s="24"/>
      <c r="G27" s="25">
        <v>519.71002199999998</v>
      </c>
      <c r="H27" s="23"/>
      <c r="I27" s="24"/>
      <c r="J27" s="25">
        <v>33449.0390625</v>
      </c>
      <c r="K27" s="23">
        <v>59672.078125</v>
      </c>
      <c r="L27" s="24">
        <v>3588.5500487999998</v>
      </c>
      <c r="N27" t="str">
        <f t="shared" si="1"/>
        <v>CY</v>
      </c>
      <c r="O27" s="24">
        <f t="shared" si="2"/>
        <v>1044.670044</v>
      </c>
      <c r="P27" s="1">
        <f t="shared" si="3"/>
        <v>5.2233502199999995</v>
      </c>
      <c r="Q27" s="16"/>
    </row>
    <row r="28" spans="1:17">
      <c r="I28" s="17"/>
      <c r="L28" s="17"/>
    </row>
  </sheetData>
  <mergeCells count="3">
    <mergeCell ref="D2:F2"/>
    <mergeCell ref="G2:I2"/>
    <mergeCell ref="J2:L2"/>
  </mergeCells>
  <pageMargins left="0.7" right="0.7" top="0.78740157499999996" bottom="0.78740157499999996"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3:Y20"/>
  <sheetViews>
    <sheetView workbookViewId="0">
      <selection activeCell="B27" sqref="B27"/>
    </sheetView>
  </sheetViews>
  <sheetFormatPr defaultColWidth="11.42578125" defaultRowHeight="15"/>
  <cols>
    <col min="1" max="1" width="6.42578125" customWidth="1"/>
    <col min="2" max="2" width="17.28515625" bestFit="1" customWidth="1"/>
    <col min="3" max="3" width="13.7109375" customWidth="1"/>
    <col min="4" max="25" width="6.140625" customWidth="1"/>
  </cols>
  <sheetData>
    <row r="3" spans="2:25">
      <c r="B3" t="s">
        <v>500</v>
      </c>
      <c r="D3" t="s">
        <v>39</v>
      </c>
    </row>
    <row r="4" spans="2:25">
      <c r="B4" t="s">
        <v>498</v>
      </c>
      <c r="C4" t="s">
        <v>499</v>
      </c>
      <c r="D4" t="s">
        <v>410</v>
      </c>
      <c r="E4" t="s">
        <v>411</v>
      </c>
      <c r="F4" t="s">
        <v>412</v>
      </c>
      <c r="G4" t="s">
        <v>414</v>
      </c>
      <c r="H4" t="s">
        <v>415</v>
      </c>
      <c r="I4" t="s">
        <v>416</v>
      </c>
      <c r="J4" t="s">
        <v>418</v>
      </c>
      <c r="K4" t="s">
        <v>419</v>
      </c>
      <c r="L4" t="s">
        <v>420</v>
      </c>
      <c r="M4" t="s">
        <v>417</v>
      </c>
      <c r="N4" t="s">
        <v>431</v>
      </c>
      <c r="O4" t="s">
        <v>433</v>
      </c>
      <c r="P4" t="s">
        <v>435</v>
      </c>
      <c r="Q4" t="s">
        <v>436</v>
      </c>
      <c r="R4" t="s">
        <v>437</v>
      </c>
      <c r="S4" t="s">
        <v>438</v>
      </c>
      <c r="T4" t="s">
        <v>439</v>
      </c>
      <c r="U4" t="s">
        <v>440</v>
      </c>
      <c r="V4" t="s">
        <v>441</v>
      </c>
      <c r="W4" t="s">
        <v>442</v>
      </c>
      <c r="X4" t="s">
        <v>443</v>
      </c>
      <c r="Y4" t="s">
        <v>448</v>
      </c>
    </row>
    <row r="5" spans="2:25">
      <c r="B5" t="s">
        <v>501</v>
      </c>
      <c r="C5" t="s">
        <v>502</v>
      </c>
      <c r="D5" s="19">
        <v>0.74609741532506058</v>
      </c>
      <c r="E5" s="19">
        <v>5.5793920825116021E-2</v>
      </c>
      <c r="F5" s="19">
        <v>5.3701967258468937E-3</v>
      </c>
      <c r="G5" s="19">
        <v>0.50049334722445282</v>
      </c>
      <c r="H5" s="19">
        <v>0.45343154188720397</v>
      </c>
      <c r="I5" s="19">
        <v>0.4032711972129111</v>
      </c>
      <c r="J5" s="19">
        <v>1.4522461052731752E-2</v>
      </c>
      <c r="K5" s="19">
        <v>0.41021947590059937</v>
      </c>
      <c r="L5" s="19">
        <v>8.013727696612466E-2</v>
      </c>
      <c r="M5" s="19">
        <v>1.3535473481405224E-2</v>
      </c>
      <c r="N5" s="19">
        <v>6.5278202984515338E-2</v>
      </c>
      <c r="O5" s="19">
        <v>1.8861633305398324E-2</v>
      </c>
      <c r="P5" s="19">
        <v>4.1399529203050185E-2</v>
      </c>
      <c r="Q5" s="19">
        <v>0.2556364239487548</v>
      </c>
      <c r="R5" s="19">
        <v>0.26485763888594005</v>
      </c>
      <c r="S5" s="19">
        <v>4.8242389467695101E-4</v>
      </c>
      <c r="T5" s="19">
        <v>0.34699475537093294</v>
      </c>
      <c r="U5" s="19">
        <v>0.31536647091266612</v>
      </c>
      <c r="V5" s="19">
        <v>9.2260202707548592E-3</v>
      </c>
      <c r="W5" s="19">
        <v>8.8320638043727001E-2</v>
      </c>
      <c r="X5" s="19">
        <v>0.2017702545283637</v>
      </c>
      <c r="Y5" s="19">
        <v>6.608181452331334E-2</v>
      </c>
    </row>
    <row r="6" spans="2:25">
      <c r="B6" t="s">
        <v>501</v>
      </c>
      <c r="C6" t="s">
        <v>336</v>
      </c>
      <c r="D6" s="19">
        <v>4.5980536826305513E-2</v>
      </c>
      <c r="E6" s="19">
        <v>0</v>
      </c>
      <c r="F6" s="19">
        <v>0</v>
      </c>
      <c r="G6" s="19">
        <v>4.8690225254323552E-2</v>
      </c>
      <c r="H6" s="19">
        <v>3.3489286234374187E-2</v>
      </c>
      <c r="I6" s="19">
        <v>7.5956077045413847E-5</v>
      </c>
      <c r="J6" s="19">
        <v>2.3280260695366818E-6</v>
      </c>
      <c r="K6" s="19">
        <v>1.785770716957774E-4</v>
      </c>
      <c r="L6" s="19">
        <v>1.5511266399385805E-5</v>
      </c>
      <c r="M6" s="19">
        <v>0</v>
      </c>
      <c r="N6" s="19">
        <v>0</v>
      </c>
      <c r="O6" s="19">
        <v>0</v>
      </c>
      <c r="P6" s="19">
        <v>2.4178020324317927E-5</v>
      </c>
      <c r="Q6" s="19">
        <v>3.9392568012162931E-5</v>
      </c>
      <c r="R6" s="19">
        <v>2.2850157799343573E-4</v>
      </c>
      <c r="S6" s="19">
        <v>0</v>
      </c>
      <c r="T6" s="19">
        <v>0.11342255795707545</v>
      </c>
      <c r="U6" s="19">
        <v>7.7951977494039341E-3</v>
      </c>
      <c r="V6" s="19">
        <v>0</v>
      </c>
      <c r="W6" s="19">
        <v>0</v>
      </c>
      <c r="X6" s="19">
        <v>1.0438071833342182E-2</v>
      </c>
      <c r="Y6" s="19">
        <v>2.2013308174798331E-2</v>
      </c>
    </row>
    <row r="7" spans="2:25">
      <c r="B7" t="s">
        <v>501</v>
      </c>
      <c r="C7" t="s">
        <v>503</v>
      </c>
      <c r="D7" s="19">
        <v>0</v>
      </c>
      <c r="E7" s="19">
        <v>0</v>
      </c>
      <c r="F7" s="19">
        <v>0</v>
      </c>
      <c r="G7" s="19">
        <v>1.3127394423958912E-3</v>
      </c>
      <c r="H7" s="19">
        <v>0</v>
      </c>
      <c r="I7" s="19">
        <v>0</v>
      </c>
      <c r="J7" s="19">
        <v>0</v>
      </c>
      <c r="K7" s="19">
        <v>0</v>
      </c>
      <c r="L7" s="19">
        <v>0</v>
      </c>
      <c r="M7" s="19">
        <v>0</v>
      </c>
      <c r="N7" s="19">
        <v>0</v>
      </c>
      <c r="O7" s="19">
        <v>0</v>
      </c>
      <c r="P7" s="19">
        <v>0</v>
      </c>
      <c r="Q7" s="19">
        <v>0</v>
      </c>
      <c r="R7" s="19">
        <v>0</v>
      </c>
      <c r="S7" s="19">
        <v>0</v>
      </c>
      <c r="T7" s="19">
        <v>2.6913588819413418E-2</v>
      </c>
      <c r="U7" s="19">
        <v>0</v>
      </c>
      <c r="V7" s="19">
        <v>0</v>
      </c>
      <c r="W7" s="19">
        <v>0</v>
      </c>
      <c r="X7" s="19">
        <v>0</v>
      </c>
      <c r="Y7" s="19">
        <v>2.4393060516493792E-3</v>
      </c>
    </row>
    <row r="8" spans="2:25">
      <c r="B8" t="s">
        <v>504</v>
      </c>
      <c r="C8" t="s">
        <v>502</v>
      </c>
      <c r="D8" s="19">
        <v>7.0301559283653003E-2</v>
      </c>
      <c r="E8" s="19">
        <v>9.1129888654984767E-2</v>
      </c>
      <c r="F8" s="19">
        <v>5.3164906689489146E-3</v>
      </c>
      <c r="G8" s="19">
        <v>7.1950416214450683E-2</v>
      </c>
      <c r="H8" s="19">
        <v>9.9302828135402782E-2</v>
      </c>
      <c r="I8" s="19">
        <v>0.20504258841589354</v>
      </c>
      <c r="J8" s="19">
        <v>1.9633867555240245E-2</v>
      </c>
      <c r="K8" s="19">
        <v>0.2300670434426216</v>
      </c>
      <c r="L8" s="19">
        <v>7.4022452787656928E-2</v>
      </c>
      <c r="M8" s="19">
        <v>2.1237852929621753E-2</v>
      </c>
      <c r="N8" s="19">
        <v>0.20076131710519091</v>
      </c>
      <c r="O8" s="19">
        <v>2.8259933566456084E-2</v>
      </c>
      <c r="P8" s="19">
        <v>3.3247914484014089E-2</v>
      </c>
      <c r="Q8" s="19">
        <v>0.34474732243574085</v>
      </c>
      <c r="R8" s="19">
        <v>0.32001575403319976</v>
      </c>
      <c r="S8" s="19">
        <v>2.419346614943097E-3</v>
      </c>
      <c r="T8" s="19">
        <v>2.0319079608615138E-2</v>
      </c>
      <c r="U8" s="19">
        <v>0.1891098044671346</v>
      </c>
      <c r="V8" s="19">
        <v>1.3952754199387997E-2</v>
      </c>
      <c r="W8" s="19">
        <v>0.24927077660377578</v>
      </c>
      <c r="X8" s="19">
        <v>0.22861120101805235</v>
      </c>
      <c r="Y8" s="19">
        <v>0.10023802269488361</v>
      </c>
    </row>
    <row r="9" spans="2:25">
      <c r="B9" t="s">
        <v>504</v>
      </c>
      <c r="C9" t="s">
        <v>336</v>
      </c>
      <c r="D9" s="19">
        <v>0.13762048856498088</v>
      </c>
      <c r="E9" s="19">
        <v>1.0269188654299765E-3</v>
      </c>
      <c r="F9" s="19">
        <v>0</v>
      </c>
      <c r="G9" s="19">
        <v>0.32364837245697226</v>
      </c>
      <c r="H9" s="19">
        <v>0.23981728395136126</v>
      </c>
      <c r="I9" s="19">
        <v>7.1381956037367316E-3</v>
      </c>
      <c r="J9" s="19">
        <v>1.4202763515078354E-5</v>
      </c>
      <c r="K9" s="19">
        <v>9.1813201487436456E-3</v>
      </c>
      <c r="L9" s="19">
        <v>5.155319795520797E-3</v>
      </c>
      <c r="M9" s="19">
        <v>0</v>
      </c>
      <c r="N9" s="19">
        <v>1.4182866482714938E-2</v>
      </c>
      <c r="O9" s="19">
        <v>1.1742826713457621E-7</v>
      </c>
      <c r="P9" s="19">
        <v>1.4597736621202232E-3</v>
      </c>
      <c r="Q9" s="19">
        <v>8.4905752668230278E-2</v>
      </c>
      <c r="R9" s="19">
        <v>5.1138514178046567E-2</v>
      </c>
      <c r="S9" s="19">
        <v>0</v>
      </c>
      <c r="T9" s="19">
        <v>0.43240557370545823</v>
      </c>
      <c r="U9" s="19">
        <v>5.7190256324876058E-2</v>
      </c>
      <c r="V9" s="19">
        <v>0</v>
      </c>
      <c r="W9" s="19">
        <v>5.5666388714031546E-2</v>
      </c>
      <c r="X9" s="19">
        <v>6.3760785123644803E-2</v>
      </c>
      <c r="Y9" s="19">
        <v>3.1379628116552115E-2</v>
      </c>
    </row>
    <row r="10" spans="2:25">
      <c r="B10" t="s">
        <v>504</v>
      </c>
      <c r="C10" t="s">
        <v>503</v>
      </c>
      <c r="D10" s="19">
        <v>0</v>
      </c>
      <c r="E10" s="19">
        <v>0</v>
      </c>
      <c r="F10" s="19">
        <v>0</v>
      </c>
      <c r="G10" s="19">
        <v>5.3143961010853634E-2</v>
      </c>
      <c r="H10" s="19">
        <v>4.3252875611150383E-2</v>
      </c>
      <c r="I10" s="19">
        <v>0</v>
      </c>
      <c r="J10" s="19">
        <v>0</v>
      </c>
      <c r="K10" s="19">
        <v>0</v>
      </c>
      <c r="L10" s="19">
        <v>0</v>
      </c>
      <c r="M10" s="19">
        <v>0</v>
      </c>
      <c r="N10" s="19">
        <v>0</v>
      </c>
      <c r="O10" s="19">
        <v>0</v>
      </c>
      <c r="P10" s="19">
        <v>0</v>
      </c>
      <c r="Q10" s="19">
        <v>0</v>
      </c>
      <c r="R10" s="19">
        <v>0</v>
      </c>
      <c r="S10" s="19">
        <v>0</v>
      </c>
      <c r="T10" s="19">
        <v>5.9781090292264451E-2</v>
      </c>
      <c r="U10" s="19">
        <v>0</v>
      </c>
      <c r="V10" s="19">
        <v>6.7256300813657579E-6</v>
      </c>
      <c r="W10" s="19">
        <v>0</v>
      </c>
      <c r="X10" s="19">
        <v>0</v>
      </c>
      <c r="Y10" s="19">
        <v>4.1696794568243621E-3</v>
      </c>
    </row>
    <row r="11" spans="2:25">
      <c r="B11" t="s">
        <v>505</v>
      </c>
      <c r="C11" t="s">
        <v>502</v>
      </c>
      <c r="D11" s="19">
        <v>0</v>
      </c>
      <c r="E11" s="19">
        <v>0.2061413688550755</v>
      </c>
      <c r="F11" s="19">
        <v>0.34217447525206474</v>
      </c>
      <c r="G11" s="19">
        <v>0</v>
      </c>
      <c r="H11" s="19">
        <v>7.6463679123006487E-2</v>
      </c>
      <c r="I11" s="19">
        <v>0.27005288610746481</v>
      </c>
      <c r="J11" s="19">
        <v>0.27588583678896267</v>
      </c>
      <c r="K11" s="19">
        <v>0.18315265156944704</v>
      </c>
      <c r="L11" s="19">
        <v>0.20642264908921026</v>
      </c>
      <c r="M11" s="19">
        <v>0.4957595251634398</v>
      </c>
      <c r="N11" s="19">
        <v>0.59410701311840453</v>
      </c>
      <c r="O11" s="19">
        <v>0.11851429512390364</v>
      </c>
      <c r="P11" s="19">
        <v>0.41847897585940386</v>
      </c>
      <c r="Q11" s="19">
        <v>4.3507451210624055E-2</v>
      </c>
      <c r="R11" s="19">
        <v>6.0701548619352563E-2</v>
      </c>
      <c r="S11" s="19">
        <v>0.21760641637735159</v>
      </c>
      <c r="T11" s="19">
        <v>0</v>
      </c>
      <c r="U11" s="19">
        <v>0.17739248239480027</v>
      </c>
      <c r="V11" s="19">
        <v>0.10690489082861758</v>
      </c>
      <c r="W11" s="19">
        <v>1.7286018904486652E-2</v>
      </c>
      <c r="X11" s="19">
        <v>0.37155802927910409</v>
      </c>
      <c r="Y11" s="19">
        <v>0.20323244414972849</v>
      </c>
    </row>
    <row r="12" spans="2:25">
      <c r="B12" t="s">
        <v>505</v>
      </c>
      <c r="C12" t="s">
        <v>336</v>
      </c>
      <c r="D12" s="19">
        <v>0</v>
      </c>
      <c r="E12" s="19">
        <v>0.64352492441948983</v>
      </c>
      <c r="F12" s="19">
        <v>0.61042895676226383</v>
      </c>
      <c r="G12" s="19">
        <v>0</v>
      </c>
      <c r="H12" s="19">
        <v>2.9937102984227904E-2</v>
      </c>
      <c r="I12" s="19">
        <v>0.11441917658294837</v>
      </c>
      <c r="J12" s="19">
        <v>0.49935352729042576</v>
      </c>
      <c r="K12" s="19">
        <v>0.16720093186689253</v>
      </c>
      <c r="L12" s="19">
        <v>0.43231699510421162</v>
      </c>
      <c r="M12" s="19">
        <v>0.38466500847153484</v>
      </c>
      <c r="N12" s="19">
        <v>0.12567060030917421</v>
      </c>
      <c r="O12" s="19">
        <v>0.3723308341009382</v>
      </c>
      <c r="P12" s="19">
        <v>0.46549034823211843</v>
      </c>
      <c r="Q12" s="19">
        <v>0.27116365716863794</v>
      </c>
      <c r="R12" s="19">
        <v>0.30305804270546755</v>
      </c>
      <c r="S12" s="19">
        <v>0.5994788627044727</v>
      </c>
      <c r="T12" s="19">
        <v>1.6335424624025073E-4</v>
      </c>
      <c r="U12" s="19">
        <v>0.2531457881511191</v>
      </c>
      <c r="V12" s="19">
        <v>0.42398884919850272</v>
      </c>
      <c r="W12" s="19">
        <v>0.58875688500752854</v>
      </c>
      <c r="X12" s="19">
        <v>0.12386165821749288</v>
      </c>
      <c r="Y12" s="19">
        <v>0.41254718181708716</v>
      </c>
    </row>
    <row r="13" spans="2:25">
      <c r="B13" t="s">
        <v>505</v>
      </c>
      <c r="C13" t="s">
        <v>503</v>
      </c>
      <c r="D13" s="19">
        <v>0</v>
      </c>
      <c r="E13" s="19">
        <v>2.3829783799039364E-3</v>
      </c>
      <c r="F13" s="19">
        <v>3.6709880590875682E-2</v>
      </c>
      <c r="G13" s="19">
        <v>7.6093839655118605E-4</v>
      </c>
      <c r="H13" s="19">
        <v>2.4305402073272961E-2</v>
      </c>
      <c r="I13" s="19">
        <v>0</v>
      </c>
      <c r="J13" s="19">
        <v>0.19058777652305495</v>
      </c>
      <c r="K13" s="19">
        <v>0</v>
      </c>
      <c r="L13" s="19">
        <v>0.20192979499087632</v>
      </c>
      <c r="M13" s="19">
        <v>8.4802139953998365E-2</v>
      </c>
      <c r="N13" s="19">
        <v>0</v>
      </c>
      <c r="O13" s="19">
        <v>0.46203318647503661</v>
      </c>
      <c r="P13" s="19">
        <v>3.9899280538969011E-2</v>
      </c>
      <c r="Q13" s="19">
        <v>0</v>
      </c>
      <c r="R13" s="19">
        <v>0</v>
      </c>
      <c r="S13" s="19">
        <v>0.18001295040855567</v>
      </c>
      <c r="T13" s="19">
        <v>0</v>
      </c>
      <c r="U13" s="19">
        <v>0</v>
      </c>
      <c r="V13" s="19">
        <v>0.44592075987265545</v>
      </c>
      <c r="W13" s="19">
        <v>6.992927264504379E-4</v>
      </c>
      <c r="X13" s="19">
        <v>0</v>
      </c>
      <c r="Y13" s="19">
        <v>0.15789861501516331</v>
      </c>
    </row>
    <row r="18" spans="2:3">
      <c r="B18" t="s">
        <v>508</v>
      </c>
      <c r="C18" t="s">
        <v>509</v>
      </c>
    </row>
    <row r="19" spans="2:3">
      <c r="B19" t="s">
        <v>510</v>
      </c>
      <c r="C19" t="s">
        <v>511</v>
      </c>
    </row>
    <row r="20" spans="2:3">
      <c r="B20" t="s">
        <v>512</v>
      </c>
      <c r="C20" t="s">
        <v>513</v>
      </c>
    </row>
  </sheetData>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B3:Y25"/>
  <sheetViews>
    <sheetView workbookViewId="0">
      <selection activeCell="F29" sqref="F29"/>
    </sheetView>
  </sheetViews>
  <sheetFormatPr defaultRowHeight="15"/>
  <cols>
    <col min="2" max="2" width="24.140625" customWidth="1"/>
    <col min="3" max="3" width="9.5703125" bestFit="1" customWidth="1"/>
    <col min="12" max="12" width="9.140625" customWidth="1"/>
  </cols>
  <sheetData>
    <row r="3" spans="2:25">
      <c r="C3" t="s">
        <v>507</v>
      </c>
      <c r="D3" t="s">
        <v>410</v>
      </c>
      <c r="E3" t="s">
        <v>411</v>
      </c>
      <c r="F3" t="s">
        <v>412</v>
      </c>
      <c r="G3" t="s">
        <v>414</v>
      </c>
      <c r="H3" t="s">
        <v>415</v>
      </c>
      <c r="I3" t="s">
        <v>416</v>
      </c>
      <c r="J3" t="s">
        <v>418</v>
      </c>
      <c r="K3" t="s">
        <v>419</v>
      </c>
      <c r="L3" t="s">
        <v>420</v>
      </c>
      <c r="M3" t="s">
        <v>417</v>
      </c>
      <c r="N3" t="s">
        <v>431</v>
      </c>
      <c r="O3" t="s">
        <v>433</v>
      </c>
      <c r="P3" t="s">
        <v>435</v>
      </c>
      <c r="Q3" t="s">
        <v>436</v>
      </c>
      <c r="R3" t="s">
        <v>437</v>
      </c>
      <c r="S3" t="s">
        <v>438</v>
      </c>
      <c r="T3" t="s">
        <v>439</v>
      </c>
      <c r="U3" t="s">
        <v>440</v>
      </c>
      <c r="V3" t="s">
        <v>441</v>
      </c>
      <c r="W3" t="s">
        <v>442</v>
      </c>
      <c r="X3" t="s">
        <v>443</v>
      </c>
      <c r="Y3" t="s">
        <v>448</v>
      </c>
    </row>
    <row r="4" spans="2:25">
      <c r="B4" t="s">
        <v>509</v>
      </c>
      <c r="C4" t="s">
        <v>508</v>
      </c>
      <c r="D4" s="1">
        <v>0</v>
      </c>
      <c r="E4" s="1">
        <v>0</v>
      </c>
      <c r="F4" s="1">
        <v>0</v>
      </c>
      <c r="G4" s="1">
        <v>216</v>
      </c>
      <c r="H4" s="1">
        <v>0</v>
      </c>
      <c r="I4" s="1">
        <v>5</v>
      </c>
      <c r="J4" s="1">
        <v>0</v>
      </c>
      <c r="K4" s="1">
        <v>1158</v>
      </c>
      <c r="L4" s="1">
        <v>111</v>
      </c>
      <c r="M4" s="1">
        <v>1</v>
      </c>
      <c r="N4" s="1">
        <v>2</v>
      </c>
      <c r="O4" s="1">
        <v>0</v>
      </c>
      <c r="P4" s="1">
        <v>14</v>
      </c>
      <c r="Q4" s="1">
        <v>0</v>
      </c>
      <c r="R4" s="1">
        <v>36</v>
      </c>
      <c r="S4" s="1">
        <v>0</v>
      </c>
      <c r="T4" s="1">
        <v>0</v>
      </c>
      <c r="U4" s="1">
        <v>0</v>
      </c>
      <c r="V4" s="1">
        <v>0</v>
      </c>
      <c r="W4" s="1">
        <v>0</v>
      </c>
      <c r="X4" s="1">
        <v>686</v>
      </c>
      <c r="Y4" s="1">
        <v>2711</v>
      </c>
    </row>
    <row r="5" spans="2:25">
      <c r="B5" t="s">
        <v>511</v>
      </c>
      <c r="C5" t="s">
        <v>510</v>
      </c>
      <c r="D5" s="1">
        <v>0</v>
      </c>
      <c r="E5" s="1">
        <v>0</v>
      </c>
      <c r="F5" s="1">
        <v>0</v>
      </c>
      <c r="G5" s="1">
        <v>0</v>
      </c>
      <c r="H5" s="1">
        <v>0</v>
      </c>
      <c r="I5" s="1">
        <v>31</v>
      </c>
      <c r="J5" s="1">
        <v>0</v>
      </c>
      <c r="K5" s="1">
        <v>1566</v>
      </c>
      <c r="L5" s="1">
        <v>550</v>
      </c>
      <c r="M5" s="1">
        <v>0</v>
      </c>
      <c r="N5" s="1">
        <v>133</v>
      </c>
      <c r="O5" s="1">
        <v>150</v>
      </c>
      <c r="P5" s="1">
        <v>183</v>
      </c>
      <c r="Q5" s="1">
        <v>66</v>
      </c>
      <c r="R5" s="1">
        <v>909</v>
      </c>
      <c r="S5" s="1">
        <v>0</v>
      </c>
      <c r="T5" s="1">
        <v>0</v>
      </c>
      <c r="U5" s="1">
        <v>42</v>
      </c>
      <c r="V5" s="1">
        <v>0</v>
      </c>
      <c r="W5" s="1">
        <v>37</v>
      </c>
      <c r="X5" s="1">
        <v>1502</v>
      </c>
      <c r="Y5" s="1">
        <v>6070</v>
      </c>
    </row>
    <row r="6" spans="2:25">
      <c r="B6" t="s">
        <v>513</v>
      </c>
      <c r="C6" t="s">
        <v>512</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row>
    <row r="7" spans="2:25">
      <c r="B7" s="18" t="s">
        <v>516</v>
      </c>
      <c r="C7" s="22"/>
      <c r="D7" s="21">
        <f t="shared" ref="D7:K7" si="0">SUM(D4:D6)</f>
        <v>0</v>
      </c>
      <c r="E7" s="21">
        <f t="shared" si="0"/>
        <v>0</v>
      </c>
      <c r="F7" s="21">
        <f t="shared" si="0"/>
        <v>0</v>
      </c>
      <c r="G7" s="21">
        <f t="shared" si="0"/>
        <v>216</v>
      </c>
      <c r="H7" s="21">
        <f t="shared" si="0"/>
        <v>0</v>
      </c>
      <c r="I7" s="21">
        <f t="shared" si="0"/>
        <v>36</v>
      </c>
      <c r="J7" s="21">
        <f t="shared" si="0"/>
        <v>0</v>
      </c>
      <c r="K7" s="21">
        <f t="shared" si="0"/>
        <v>2724</v>
      </c>
      <c r="L7" s="21">
        <f>SUM(L4:L6)</f>
        <v>661</v>
      </c>
      <c r="M7" s="21">
        <f t="shared" ref="M7:Y7" si="1">SUM(M4:M6)</f>
        <v>1</v>
      </c>
      <c r="N7" s="21">
        <f t="shared" si="1"/>
        <v>135</v>
      </c>
      <c r="O7" s="21">
        <f t="shared" si="1"/>
        <v>150</v>
      </c>
      <c r="P7" s="21">
        <f t="shared" si="1"/>
        <v>197</v>
      </c>
      <c r="Q7" s="21">
        <f t="shared" si="1"/>
        <v>66</v>
      </c>
      <c r="R7" s="21">
        <f t="shared" si="1"/>
        <v>945</v>
      </c>
      <c r="S7" s="21">
        <f t="shared" si="1"/>
        <v>0</v>
      </c>
      <c r="T7" s="21">
        <f t="shared" si="1"/>
        <v>0</v>
      </c>
      <c r="U7" s="21">
        <f t="shared" si="1"/>
        <v>42</v>
      </c>
      <c r="V7" s="21">
        <f t="shared" si="1"/>
        <v>0</v>
      </c>
      <c r="W7" s="21">
        <f t="shared" si="1"/>
        <v>37</v>
      </c>
      <c r="X7" s="21">
        <f t="shared" si="1"/>
        <v>2188</v>
      </c>
      <c r="Y7" s="21">
        <f t="shared" si="1"/>
        <v>8781</v>
      </c>
    </row>
    <row r="8" spans="2:25">
      <c r="D8" s="1"/>
      <c r="E8" s="1"/>
      <c r="F8" s="1"/>
      <c r="G8" s="1"/>
      <c r="H8" s="1"/>
      <c r="I8" s="1"/>
      <c r="J8" s="1"/>
      <c r="K8" s="1"/>
      <c r="L8" s="1"/>
      <c r="M8" s="1"/>
      <c r="N8" s="1"/>
      <c r="O8" s="1"/>
      <c r="P8" s="1"/>
      <c r="Q8" s="1"/>
      <c r="R8" s="1"/>
      <c r="S8" s="1"/>
      <c r="T8" s="1"/>
      <c r="U8" s="1"/>
      <c r="V8" s="1"/>
      <c r="W8" s="1"/>
      <c r="X8" s="1"/>
      <c r="Y8" s="1"/>
    </row>
    <row r="9" spans="2:25">
      <c r="B9" t="s">
        <v>515</v>
      </c>
      <c r="C9" t="s">
        <v>514</v>
      </c>
    </row>
    <row r="10" spans="2:25">
      <c r="B10" t="s">
        <v>509</v>
      </c>
      <c r="C10" t="s">
        <v>508</v>
      </c>
      <c r="D10" s="20">
        <f t="shared" ref="D10:P12" si="2">D4*0.005</f>
        <v>0</v>
      </c>
      <c r="E10" s="20">
        <f t="shared" si="2"/>
        <v>0</v>
      </c>
      <c r="F10" s="20">
        <f t="shared" si="2"/>
        <v>0</v>
      </c>
      <c r="G10" s="20">
        <f t="shared" si="2"/>
        <v>1.08</v>
      </c>
      <c r="H10" s="20">
        <f t="shared" si="2"/>
        <v>0</v>
      </c>
      <c r="I10" s="20">
        <f t="shared" si="2"/>
        <v>2.5000000000000001E-2</v>
      </c>
      <c r="J10" s="20">
        <f t="shared" si="2"/>
        <v>0</v>
      </c>
      <c r="K10" s="20">
        <f t="shared" si="2"/>
        <v>5.79</v>
      </c>
      <c r="L10" s="20">
        <f>L4*0.005</f>
        <v>0.55500000000000005</v>
      </c>
      <c r="M10" s="20">
        <f t="shared" ref="M10:Y12" si="3">M4*0.005</f>
        <v>5.0000000000000001E-3</v>
      </c>
      <c r="N10" s="20">
        <f t="shared" si="3"/>
        <v>0.01</v>
      </c>
      <c r="O10" s="20">
        <f t="shared" si="3"/>
        <v>0</v>
      </c>
      <c r="P10" s="20">
        <f t="shared" si="3"/>
        <v>7.0000000000000007E-2</v>
      </c>
      <c r="Q10" s="20">
        <f t="shared" si="3"/>
        <v>0</v>
      </c>
      <c r="R10" s="20">
        <f t="shared" si="3"/>
        <v>0.18</v>
      </c>
      <c r="S10" s="20">
        <f t="shared" si="3"/>
        <v>0</v>
      </c>
      <c r="T10" s="20">
        <f t="shared" si="3"/>
        <v>0</v>
      </c>
      <c r="U10" s="20">
        <f t="shared" si="3"/>
        <v>0</v>
      </c>
      <c r="V10" s="20">
        <f t="shared" si="3"/>
        <v>0</v>
      </c>
      <c r="W10" s="20">
        <f t="shared" si="3"/>
        <v>0</v>
      </c>
      <c r="X10" s="20">
        <f t="shared" si="3"/>
        <v>3.43</v>
      </c>
      <c r="Y10" s="20">
        <f t="shared" si="3"/>
        <v>13.555</v>
      </c>
    </row>
    <row r="11" spans="2:25">
      <c r="B11" t="s">
        <v>511</v>
      </c>
      <c r="C11" t="s">
        <v>510</v>
      </c>
      <c r="D11" s="20">
        <f t="shared" si="2"/>
        <v>0</v>
      </c>
      <c r="E11" s="20">
        <f t="shared" si="2"/>
        <v>0</v>
      </c>
      <c r="F11" s="20">
        <f t="shared" si="2"/>
        <v>0</v>
      </c>
      <c r="G11" s="20">
        <f t="shared" si="2"/>
        <v>0</v>
      </c>
      <c r="H11" s="20">
        <f t="shared" si="2"/>
        <v>0</v>
      </c>
      <c r="I11" s="20">
        <f t="shared" si="2"/>
        <v>0.155</v>
      </c>
      <c r="J11" s="20">
        <f t="shared" si="2"/>
        <v>0</v>
      </c>
      <c r="K11" s="20">
        <f t="shared" si="2"/>
        <v>7.83</v>
      </c>
      <c r="L11" s="20">
        <f t="shared" si="2"/>
        <v>2.75</v>
      </c>
      <c r="M11" s="20">
        <f t="shared" si="2"/>
        <v>0</v>
      </c>
      <c r="N11" s="20">
        <f t="shared" si="2"/>
        <v>0.66500000000000004</v>
      </c>
      <c r="O11" s="20">
        <f t="shared" si="2"/>
        <v>0.75</v>
      </c>
      <c r="P11" s="20">
        <f t="shared" si="2"/>
        <v>0.91500000000000004</v>
      </c>
      <c r="Q11" s="20">
        <f t="shared" si="3"/>
        <v>0.33</v>
      </c>
      <c r="R11" s="20">
        <f t="shared" si="3"/>
        <v>4.5449999999999999</v>
      </c>
      <c r="S11" s="20">
        <f t="shared" si="3"/>
        <v>0</v>
      </c>
      <c r="T11" s="20">
        <f t="shared" si="3"/>
        <v>0</v>
      </c>
      <c r="U11" s="20">
        <f t="shared" si="3"/>
        <v>0.21</v>
      </c>
      <c r="V11" s="20">
        <f t="shared" si="3"/>
        <v>0</v>
      </c>
      <c r="W11" s="20">
        <f t="shared" si="3"/>
        <v>0.185</v>
      </c>
      <c r="X11" s="20">
        <f t="shared" si="3"/>
        <v>7.51</v>
      </c>
      <c r="Y11" s="20">
        <f t="shared" si="3"/>
        <v>30.35</v>
      </c>
    </row>
    <row r="12" spans="2:25">
      <c r="B12" t="s">
        <v>513</v>
      </c>
      <c r="C12" t="s">
        <v>512</v>
      </c>
      <c r="D12" s="20">
        <f t="shared" si="2"/>
        <v>0</v>
      </c>
      <c r="E12" s="20">
        <f t="shared" si="2"/>
        <v>0</v>
      </c>
      <c r="F12" s="20">
        <f t="shared" si="2"/>
        <v>0</v>
      </c>
      <c r="G12" s="20">
        <f t="shared" si="2"/>
        <v>0</v>
      </c>
      <c r="H12" s="20">
        <f t="shared" si="2"/>
        <v>0</v>
      </c>
      <c r="I12" s="20">
        <f t="shared" si="2"/>
        <v>0</v>
      </c>
      <c r="J12" s="20">
        <f t="shared" si="2"/>
        <v>0</v>
      </c>
      <c r="K12" s="20">
        <f t="shared" si="2"/>
        <v>0</v>
      </c>
      <c r="L12" s="20">
        <f t="shared" si="2"/>
        <v>0</v>
      </c>
      <c r="M12" s="20">
        <f t="shared" si="2"/>
        <v>0</v>
      </c>
      <c r="N12" s="20">
        <f t="shared" si="2"/>
        <v>0</v>
      </c>
      <c r="O12" s="20">
        <f t="shared" si="2"/>
        <v>0</v>
      </c>
      <c r="P12" s="20">
        <f t="shared" si="2"/>
        <v>0</v>
      </c>
      <c r="Q12" s="20">
        <f t="shared" si="3"/>
        <v>0</v>
      </c>
      <c r="R12" s="20">
        <f t="shared" si="3"/>
        <v>0</v>
      </c>
      <c r="S12" s="20">
        <f t="shared" si="3"/>
        <v>0</v>
      </c>
      <c r="T12" s="20">
        <f t="shared" si="3"/>
        <v>0</v>
      </c>
      <c r="U12" s="20">
        <f t="shared" si="3"/>
        <v>0</v>
      </c>
      <c r="V12" s="20">
        <f t="shared" si="3"/>
        <v>0</v>
      </c>
      <c r="W12" s="20">
        <f t="shared" si="3"/>
        <v>0</v>
      </c>
      <c r="X12" s="20">
        <f t="shared" si="3"/>
        <v>0</v>
      </c>
      <c r="Y12" s="20">
        <f t="shared" si="3"/>
        <v>0</v>
      </c>
    </row>
    <row r="13" spans="2:25">
      <c r="B13" s="18" t="s">
        <v>516</v>
      </c>
      <c r="C13" s="21"/>
      <c r="D13" s="180">
        <f t="shared" ref="D13:K13" si="4">SUM(D10:D12)</f>
        <v>0</v>
      </c>
      <c r="E13" s="180">
        <f t="shared" si="4"/>
        <v>0</v>
      </c>
      <c r="F13" s="180">
        <f t="shared" si="4"/>
        <v>0</v>
      </c>
      <c r="G13" s="180">
        <f t="shared" si="4"/>
        <v>1.08</v>
      </c>
      <c r="H13" s="180">
        <f t="shared" si="4"/>
        <v>0</v>
      </c>
      <c r="I13" s="180">
        <f t="shared" si="4"/>
        <v>0.18</v>
      </c>
      <c r="J13" s="180">
        <f t="shared" si="4"/>
        <v>0</v>
      </c>
      <c r="K13" s="180">
        <f t="shared" si="4"/>
        <v>13.620000000000001</v>
      </c>
      <c r="L13" s="180">
        <f>SUM(L10:L12)</f>
        <v>3.3050000000000002</v>
      </c>
      <c r="M13" s="180">
        <f t="shared" ref="M13:Y13" si="5">SUM(M10:M12)</f>
        <v>5.0000000000000001E-3</v>
      </c>
      <c r="N13" s="180">
        <f t="shared" si="5"/>
        <v>0.67500000000000004</v>
      </c>
      <c r="O13" s="180">
        <f t="shared" si="5"/>
        <v>0.75</v>
      </c>
      <c r="P13" s="180">
        <f t="shared" si="5"/>
        <v>0.9850000000000001</v>
      </c>
      <c r="Q13" s="180">
        <f t="shared" si="5"/>
        <v>0.33</v>
      </c>
      <c r="R13" s="180">
        <f t="shared" si="5"/>
        <v>4.7249999999999996</v>
      </c>
      <c r="S13" s="180">
        <f t="shared" si="5"/>
        <v>0</v>
      </c>
      <c r="T13" s="180">
        <f t="shared" si="5"/>
        <v>0</v>
      </c>
      <c r="U13" s="180">
        <f t="shared" si="5"/>
        <v>0.21</v>
      </c>
      <c r="V13" s="180">
        <f t="shared" si="5"/>
        <v>0</v>
      </c>
      <c r="W13" s="180">
        <f t="shared" si="5"/>
        <v>0.185</v>
      </c>
      <c r="X13" s="180">
        <f t="shared" si="5"/>
        <v>10.94</v>
      </c>
      <c r="Y13" s="180">
        <f t="shared" si="5"/>
        <v>43.905000000000001</v>
      </c>
    </row>
    <row r="16" spans="2:25">
      <c r="D16" s="1"/>
      <c r="E16" s="1"/>
      <c r="F16" s="1"/>
      <c r="G16" s="1"/>
      <c r="H16" s="1"/>
      <c r="I16" s="1"/>
      <c r="J16" s="1"/>
      <c r="K16" s="1"/>
      <c r="L16" s="1"/>
      <c r="M16" s="1"/>
      <c r="N16" s="1"/>
      <c r="O16" s="1"/>
      <c r="P16" s="1"/>
      <c r="Q16" s="1"/>
      <c r="R16" s="1"/>
      <c r="S16" s="1"/>
      <c r="T16" s="1"/>
      <c r="U16" s="1"/>
      <c r="V16" s="1"/>
      <c r="W16" s="1"/>
      <c r="X16" s="1"/>
      <c r="Y16" s="1"/>
    </row>
    <row r="17" spans="4:25">
      <c r="D17" s="1"/>
      <c r="E17" s="1"/>
      <c r="F17" s="1"/>
      <c r="G17" s="1"/>
      <c r="H17" s="1"/>
      <c r="I17" s="1"/>
      <c r="J17" s="1"/>
      <c r="K17" s="1"/>
      <c r="L17" s="1"/>
      <c r="M17" s="1"/>
      <c r="N17" s="1"/>
      <c r="O17" s="1"/>
      <c r="P17" s="1"/>
      <c r="Q17" s="1"/>
      <c r="R17" s="1"/>
      <c r="S17" s="1"/>
      <c r="T17" s="1"/>
      <c r="U17" s="1"/>
      <c r="V17" s="1"/>
      <c r="W17" s="1"/>
      <c r="X17" s="1"/>
      <c r="Y17" s="1"/>
    </row>
    <row r="18" spans="4:25">
      <c r="D18" s="1"/>
      <c r="E18" s="1"/>
      <c r="F18" s="1"/>
      <c r="G18" s="1"/>
      <c r="H18" s="1"/>
      <c r="I18" s="1"/>
      <c r="J18" s="1"/>
      <c r="K18" s="1"/>
      <c r="L18" s="1"/>
      <c r="M18" s="1"/>
      <c r="N18" s="1"/>
      <c r="O18" s="1"/>
      <c r="P18" s="1"/>
      <c r="Q18" s="1"/>
      <c r="R18" s="1"/>
      <c r="S18" s="1"/>
      <c r="T18" s="1"/>
      <c r="U18" s="1"/>
      <c r="V18" s="1"/>
      <c r="W18" s="1"/>
      <c r="X18" s="1"/>
      <c r="Y18" s="1"/>
    </row>
    <row r="19" spans="4:25">
      <c r="D19" s="1"/>
      <c r="E19" s="1"/>
      <c r="F19" s="1"/>
      <c r="G19" s="1"/>
      <c r="H19" s="1"/>
      <c r="I19" s="1"/>
      <c r="J19" s="1"/>
      <c r="K19" s="1"/>
      <c r="L19" s="1"/>
      <c r="M19" s="1"/>
      <c r="N19" s="1"/>
      <c r="O19" s="1"/>
      <c r="P19" s="1"/>
      <c r="Q19" s="1"/>
      <c r="R19" s="1"/>
      <c r="S19" s="1"/>
      <c r="T19" s="1"/>
      <c r="U19" s="1"/>
      <c r="V19" s="1"/>
      <c r="W19" s="1"/>
      <c r="X19" s="1"/>
      <c r="Y19" s="1"/>
    </row>
    <row r="20" spans="4:25">
      <c r="D20" s="1"/>
      <c r="E20" s="1"/>
      <c r="F20" s="1"/>
      <c r="G20" s="1"/>
      <c r="H20" s="1"/>
      <c r="I20" s="1"/>
      <c r="J20" s="1"/>
      <c r="K20" s="1"/>
      <c r="L20" s="1"/>
      <c r="M20" s="1"/>
      <c r="N20" s="1"/>
      <c r="O20" s="1"/>
      <c r="P20" s="1"/>
      <c r="Q20" s="1"/>
      <c r="R20" s="1"/>
      <c r="S20" s="1"/>
      <c r="T20" s="1"/>
      <c r="U20" s="1"/>
      <c r="V20" s="1"/>
      <c r="W20" s="1"/>
      <c r="X20" s="1"/>
      <c r="Y20" s="1"/>
    </row>
    <row r="21" spans="4:25">
      <c r="D21" s="1"/>
      <c r="E21" s="1"/>
      <c r="F21" s="1"/>
      <c r="G21" s="1"/>
      <c r="H21" s="1"/>
      <c r="I21" s="1"/>
      <c r="J21" s="1"/>
      <c r="K21" s="1"/>
      <c r="L21" s="1"/>
      <c r="M21" s="1"/>
      <c r="N21" s="1"/>
      <c r="O21" s="1"/>
      <c r="P21" s="1"/>
      <c r="Q21" s="1"/>
      <c r="R21" s="1"/>
      <c r="S21" s="1"/>
      <c r="T21" s="1"/>
      <c r="U21" s="1"/>
      <c r="V21" s="1"/>
      <c r="W21" s="1"/>
      <c r="X21" s="1"/>
      <c r="Y21" s="1"/>
    </row>
    <row r="22" spans="4:25">
      <c r="D22" s="1"/>
      <c r="E22" s="1"/>
      <c r="F22" s="1"/>
      <c r="G22" s="1"/>
      <c r="H22" s="1"/>
      <c r="I22" s="1"/>
      <c r="J22" s="1"/>
      <c r="K22" s="1"/>
      <c r="L22" s="1"/>
      <c r="M22" s="1"/>
      <c r="N22" s="1"/>
      <c r="O22" s="1"/>
      <c r="P22" s="1"/>
      <c r="Q22" s="1"/>
      <c r="R22" s="1"/>
      <c r="S22" s="1"/>
      <c r="T22" s="1"/>
      <c r="U22" s="1"/>
      <c r="V22" s="1"/>
      <c r="W22" s="1"/>
      <c r="X22" s="1"/>
      <c r="Y22" s="1"/>
    </row>
    <row r="23" spans="4:25">
      <c r="D23" s="1"/>
      <c r="E23" s="1"/>
      <c r="F23" s="1"/>
      <c r="G23" s="1"/>
      <c r="H23" s="1"/>
      <c r="I23" s="1"/>
      <c r="J23" s="1"/>
      <c r="K23" s="1"/>
      <c r="L23" s="1"/>
      <c r="M23" s="1"/>
      <c r="N23" s="1"/>
      <c r="O23" s="1"/>
      <c r="P23" s="1"/>
      <c r="Q23" s="1"/>
      <c r="R23" s="1"/>
      <c r="S23" s="1"/>
      <c r="T23" s="1"/>
      <c r="U23" s="1"/>
      <c r="V23" s="1"/>
      <c r="W23" s="1"/>
      <c r="X23" s="1"/>
      <c r="Y23" s="1"/>
    </row>
    <row r="24" spans="4:25">
      <c r="D24" s="1"/>
      <c r="E24" s="1"/>
      <c r="F24" s="1"/>
      <c r="G24" s="1"/>
      <c r="H24" s="1"/>
      <c r="I24" s="1"/>
      <c r="J24" s="1"/>
      <c r="K24" s="1"/>
      <c r="L24" s="1"/>
      <c r="M24" s="1"/>
      <c r="N24" s="1"/>
      <c r="O24" s="1"/>
      <c r="P24" s="1"/>
      <c r="Q24" s="1"/>
      <c r="R24" s="1"/>
      <c r="S24" s="1"/>
      <c r="T24" s="1"/>
      <c r="U24" s="1"/>
      <c r="V24" s="1"/>
      <c r="W24" s="1"/>
      <c r="X24" s="1"/>
      <c r="Y24" s="1"/>
    </row>
    <row r="25" spans="4:25">
      <c r="D25" s="1"/>
      <c r="E25" s="1"/>
      <c r="F25" s="1"/>
      <c r="G25" s="1"/>
      <c r="H25" s="1"/>
      <c r="I25" s="1"/>
      <c r="J25" s="1"/>
      <c r="K25" s="1"/>
      <c r="L25" s="1"/>
      <c r="M25" s="1"/>
      <c r="N25" s="1"/>
      <c r="O25" s="1"/>
      <c r="P25" s="1"/>
      <c r="Q25" s="1"/>
      <c r="R25" s="1"/>
      <c r="S25" s="1"/>
      <c r="T25" s="1"/>
      <c r="U25" s="1"/>
      <c r="V25" s="1"/>
      <c r="W25" s="1"/>
      <c r="X25" s="1"/>
      <c r="Y25" s="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I80"/>
  <sheetViews>
    <sheetView zoomScale="85" zoomScaleNormal="85" workbookViewId="0">
      <selection activeCell="I26" sqref="I26"/>
    </sheetView>
  </sheetViews>
  <sheetFormatPr defaultRowHeight="15"/>
  <cols>
    <col min="1" max="1" width="5.140625" style="55" customWidth="1"/>
    <col min="2" max="2" width="20.5703125" style="55" customWidth="1"/>
    <col min="3" max="3" width="41.42578125" style="55" bestFit="1" customWidth="1"/>
    <col min="4" max="9" width="24.28515625" style="55" customWidth="1"/>
    <col min="10" max="16384" width="9.140625" style="55"/>
  </cols>
  <sheetData>
    <row r="2" spans="2:9" s="2" customFormat="1" ht="23.25" customHeight="1">
      <c r="B2" s="216" t="s">
        <v>930</v>
      </c>
      <c r="C2" s="217"/>
      <c r="D2" s="217"/>
      <c r="E2" s="217"/>
    </row>
    <row r="3" spans="2:9" s="2" customFormat="1" ht="126.75" customHeight="1">
      <c r="B3" s="215" t="s">
        <v>1027</v>
      </c>
      <c r="C3" s="215"/>
      <c r="D3" s="215"/>
      <c r="E3" s="215"/>
      <c r="F3" s="168"/>
      <c r="G3" s="168"/>
    </row>
    <row r="4" spans="2:9" s="49" customFormat="1">
      <c r="C4" s="50"/>
    </row>
    <row r="5" spans="2:9" s="49" customFormat="1" ht="60" customHeight="1">
      <c r="B5" s="230" t="s">
        <v>36</v>
      </c>
      <c r="C5" s="231"/>
      <c r="D5" s="221" t="s">
        <v>768</v>
      </c>
      <c r="E5" s="220"/>
      <c r="F5" s="219" t="s">
        <v>926</v>
      </c>
      <c r="G5" s="220"/>
      <c r="H5" s="219" t="s">
        <v>767</v>
      </c>
      <c r="I5" s="220"/>
    </row>
    <row r="6" spans="2:9" s="49" customFormat="1" ht="68.25" customHeight="1">
      <c r="B6" s="52"/>
      <c r="C6" s="102" t="s">
        <v>731</v>
      </c>
      <c r="D6" s="213" t="s">
        <v>871</v>
      </c>
      <c r="E6" s="214"/>
      <c r="F6" s="218" t="s">
        <v>873</v>
      </c>
      <c r="G6" s="214"/>
      <c r="H6" s="213" t="s">
        <v>1072</v>
      </c>
      <c r="I6" s="214"/>
    </row>
    <row r="7" spans="2:9" s="49" customFormat="1" ht="15" customHeight="1">
      <c r="B7" s="52"/>
      <c r="C7" s="95" t="s">
        <v>1068</v>
      </c>
      <c r="D7" s="213" t="s">
        <v>1059</v>
      </c>
      <c r="E7" s="214"/>
      <c r="F7" s="213" t="s">
        <v>1059</v>
      </c>
      <c r="G7" s="214"/>
      <c r="H7" s="213" t="s">
        <v>1080</v>
      </c>
      <c r="I7" s="214"/>
    </row>
    <row r="8" spans="2:9" s="49" customFormat="1" ht="15" customHeight="1">
      <c r="B8" s="52"/>
      <c r="C8" s="95" t="s">
        <v>1070</v>
      </c>
      <c r="D8" s="213" t="s">
        <v>781</v>
      </c>
      <c r="E8" s="214"/>
      <c r="F8" s="213" t="s">
        <v>781</v>
      </c>
      <c r="G8" s="214"/>
      <c r="H8" s="213" t="s">
        <v>1088</v>
      </c>
      <c r="I8" s="214"/>
    </row>
    <row r="9" spans="2:9" s="49" customFormat="1" ht="15" customHeight="1">
      <c r="B9" s="52"/>
      <c r="C9" s="95" t="s">
        <v>865</v>
      </c>
      <c r="D9" s="213" t="s">
        <v>1071</v>
      </c>
      <c r="E9" s="214"/>
      <c r="F9" s="213" t="s">
        <v>1071</v>
      </c>
      <c r="G9" s="214"/>
      <c r="H9" s="213" t="s">
        <v>1087</v>
      </c>
      <c r="I9" s="214"/>
    </row>
    <row r="10" spans="2:9" s="49" customFormat="1" ht="15" customHeight="1">
      <c r="B10" s="52"/>
      <c r="C10" s="95" t="s">
        <v>866</v>
      </c>
      <c r="D10" s="213" t="s">
        <v>862</v>
      </c>
      <c r="E10" s="214"/>
      <c r="F10" s="213" t="s">
        <v>864</v>
      </c>
      <c r="G10" s="214"/>
      <c r="H10" s="213" t="s">
        <v>863</v>
      </c>
      <c r="I10" s="214"/>
    </row>
    <row r="11" spans="2:9" s="49" customFormat="1" ht="15" customHeight="1">
      <c r="B11" s="52"/>
      <c r="C11" s="95" t="s">
        <v>867</v>
      </c>
      <c r="D11" s="213" t="s">
        <v>1060</v>
      </c>
      <c r="E11" s="214"/>
      <c r="F11" s="213" t="s">
        <v>1062</v>
      </c>
      <c r="G11" s="214"/>
      <c r="H11" s="213" t="s">
        <v>1062</v>
      </c>
      <c r="I11" s="214"/>
    </row>
    <row r="12" spans="2:9" s="49" customFormat="1" ht="15" customHeight="1">
      <c r="B12" s="52"/>
      <c r="C12" s="95" t="s">
        <v>868</v>
      </c>
      <c r="D12" s="213" t="s">
        <v>1060</v>
      </c>
      <c r="E12" s="214"/>
      <c r="F12" s="213" t="s">
        <v>1062</v>
      </c>
      <c r="G12" s="214"/>
      <c r="H12" s="213" t="s">
        <v>1062</v>
      </c>
      <c r="I12" s="214"/>
    </row>
    <row r="13" spans="2:9" s="49" customFormat="1" ht="15" customHeight="1">
      <c r="B13" s="52"/>
      <c r="C13" s="95" t="s">
        <v>869</v>
      </c>
      <c r="D13" s="213" t="s">
        <v>1060</v>
      </c>
      <c r="E13" s="214"/>
      <c r="F13" s="213" t="s">
        <v>1062</v>
      </c>
      <c r="G13" s="214"/>
      <c r="H13" s="213" t="s">
        <v>1062</v>
      </c>
      <c r="I13" s="214"/>
    </row>
    <row r="14" spans="2:9" s="49" customFormat="1" ht="15" customHeight="1">
      <c r="B14" s="52"/>
      <c r="C14" s="95" t="s">
        <v>870</v>
      </c>
      <c r="D14" s="213" t="s">
        <v>1061</v>
      </c>
      <c r="E14" s="214"/>
      <c r="F14" s="213" t="s">
        <v>1062</v>
      </c>
      <c r="G14" s="214"/>
      <c r="H14" s="213" t="s">
        <v>1062</v>
      </c>
      <c r="I14" s="214"/>
    </row>
    <row r="15" spans="2:9" s="49" customFormat="1" ht="15" customHeight="1">
      <c r="B15" s="103"/>
      <c r="C15" s="104"/>
      <c r="D15" s="105"/>
      <c r="E15" s="106"/>
      <c r="F15" s="228"/>
      <c r="G15" s="229"/>
      <c r="H15" s="228"/>
      <c r="I15" s="229"/>
    </row>
    <row r="16" spans="2:9" s="49" customFormat="1" ht="21" customHeight="1"/>
    <row r="17" spans="2:9" s="49" customFormat="1">
      <c r="C17" s="50"/>
      <c r="D17" s="50"/>
      <c r="E17" s="50"/>
      <c r="F17" s="50"/>
      <c r="G17" s="50"/>
      <c r="H17" s="50"/>
      <c r="I17" s="50"/>
    </row>
    <row r="18" spans="2:9" s="49" customFormat="1" ht="60" customHeight="1">
      <c r="B18" s="230" t="s">
        <v>30</v>
      </c>
      <c r="C18" s="231"/>
      <c r="D18" s="221" t="s">
        <v>768</v>
      </c>
      <c r="E18" s="220"/>
      <c r="F18" s="219" t="s">
        <v>926</v>
      </c>
      <c r="G18" s="220"/>
      <c r="H18" s="219" t="s">
        <v>767</v>
      </c>
      <c r="I18" s="220"/>
    </row>
    <row r="19" spans="2:9" s="49" customFormat="1" ht="60" customHeight="1">
      <c r="B19" s="52"/>
      <c r="C19" s="102" t="s">
        <v>731</v>
      </c>
      <c r="D19" s="213" t="s">
        <v>42</v>
      </c>
      <c r="E19" s="214"/>
      <c r="F19" s="218" t="s">
        <v>43</v>
      </c>
      <c r="G19" s="214"/>
      <c r="H19" s="218" t="s">
        <v>44</v>
      </c>
      <c r="I19" s="214"/>
    </row>
    <row r="20" spans="2:9" s="49" customFormat="1" ht="78" customHeight="1">
      <c r="B20" s="52"/>
      <c r="C20" s="102" t="s">
        <v>922</v>
      </c>
      <c r="D20" s="213"/>
      <c r="E20" s="214"/>
      <c r="F20" s="218" t="s">
        <v>927</v>
      </c>
      <c r="G20" s="214"/>
      <c r="H20" s="218"/>
      <c r="I20" s="214"/>
    </row>
    <row r="21" spans="2:9" s="49" customFormat="1">
      <c r="B21" s="52"/>
      <c r="C21" s="102" t="s">
        <v>729</v>
      </c>
      <c r="D21" s="227" t="s">
        <v>730</v>
      </c>
      <c r="E21" s="226"/>
      <c r="F21" s="225" t="s">
        <v>730</v>
      </c>
      <c r="G21" s="226"/>
      <c r="H21" s="225" t="s">
        <v>730</v>
      </c>
      <c r="I21" s="226"/>
    </row>
    <row r="22" spans="2:9" s="2" customFormat="1">
      <c r="B22" s="54"/>
      <c r="C22" s="107" t="s">
        <v>728</v>
      </c>
      <c r="D22" s="224" t="s">
        <v>766</v>
      </c>
      <c r="E22" s="223"/>
      <c r="F22" s="222" t="s">
        <v>874</v>
      </c>
      <c r="G22" s="223"/>
      <c r="H22" s="222" t="s">
        <v>766</v>
      </c>
      <c r="I22" s="223"/>
    </row>
    <row r="23" spans="2:9" s="49" customFormat="1" ht="37.5" customHeight="1">
      <c r="B23" s="52"/>
      <c r="C23" s="102"/>
      <c r="D23" s="57" t="s">
        <v>732</v>
      </c>
      <c r="E23" s="56" t="s">
        <v>733</v>
      </c>
      <c r="F23" s="57" t="s">
        <v>732</v>
      </c>
      <c r="G23" s="169" t="s">
        <v>733</v>
      </c>
      <c r="H23" s="57" t="s">
        <v>732</v>
      </c>
      <c r="I23" s="169" t="s">
        <v>733</v>
      </c>
    </row>
    <row r="24" spans="2:9" s="49" customFormat="1" ht="37.5" customHeight="1">
      <c r="B24" s="52"/>
      <c r="C24" s="102"/>
      <c r="D24" s="57"/>
      <c r="E24" s="56" t="s">
        <v>876</v>
      </c>
      <c r="F24" s="57" t="s">
        <v>876</v>
      </c>
      <c r="G24" s="169"/>
      <c r="H24" s="57" t="s">
        <v>876</v>
      </c>
      <c r="I24" s="169"/>
    </row>
    <row r="25" spans="2:9" s="49" customFormat="1">
      <c r="B25" s="52"/>
      <c r="C25" s="102" t="s">
        <v>734</v>
      </c>
      <c r="D25" s="60" t="s">
        <v>735</v>
      </c>
      <c r="E25" s="58" t="s">
        <v>735</v>
      </c>
      <c r="F25" s="60" t="s">
        <v>735</v>
      </c>
      <c r="G25" s="59" t="s">
        <v>735</v>
      </c>
      <c r="H25" s="60" t="s">
        <v>735</v>
      </c>
      <c r="I25" s="59" t="s">
        <v>735</v>
      </c>
    </row>
    <row r="26" spans="2:9" s="49" customFormat="1">
      <c r="B26" s="108" t="s">
        <v>39</v>
      </c>
      <c r="C26" s="109" t="s">
        <v>770</v>
      </c>
      <c r="D26" s="52"/>
      <c r="E26" s="51"/>
      <c r="F26" s="52"/>
      <c r="G26" s="53"/>
      <c r="H26" s="52"/>
      <c r="I26" s="53"/>
    </row>
    <row r="27" spans="2:9" s="2" customFormat="1">
      <c r="B27" s="54" t="s">
        <v>27</v>
      </c>
      <c r="C27" s="55" t="s">
        <v>737</v>
      </c>
      <c r="D27" s="96">
        <v>1200</v>
      </c>
      <c r="E27" s="98">
        <v>2000</v>
      </c>
      <c r="F27" s="96">
        <v>1200</v>
      </c>
      <c r="G27" s="97">
        <v>1200</v>
      </c>
      <c r="H27" s="96">
        <v>120</v>
      </c>
      <c r="I27" s="97">
        <v>400</v>
      </c>
    </row>
    <row r="28" spans="2:9" s="2" customFormat="1">
      <c r="B28" s="54" t="s">
        <v>27</v>
      </c>
      <c r="C28" s="55" t="s">
        <v>738</v>
      </c>
      <c r="D28" s="96">
        <v>1200</v>
      </c>
      <c r="E28" s="97">
        <v>2000</v>
      </c>
      <c r="F28" s="98">
        <v>800</v>
      </c>
      <c r="G28" s="98">
        <v>800</v>
      </c>
      <c r="H28" s="96">
        <v>120</v>
      </c>
      <c r="I28" s="97">
        <v>400</v>
      </c>
    </row>
    <row r="29" spans="2:9" s="2" customFormat="1">
      <c r="B29" s="54" t="s">
        <v>27</v>
      </c>
      <c r="C29" s="55" t="s">
        <v>739</v>
      </c>
      <c r="D29" s="96">
        <v>1200</v>
      </c>
      <c r="E29" s="97">
        <v>2000</v>
      </c>
      <c r="F29" s="98">
        <v>1000</v>
      </c>
      <c r="G29" s="98">
        <v>1000</v>
      </c>
      <c r="H29" s="96">
        <v>120</v>
      </c>
      <c r="I29" s="97">
        <v>400</v>
      </c>
    </row>
    <row r="30" spans="2:9" s="2" customFormat="1">
      <c r="B30" s="54" t="s">
        <v>27</v>
      </c>
      <c r="C30" s="55" t="s">
        <v>740</v>
      </c>
      <c r="D30" s="96">
        <v>1200</v>
      </c>
      <c r="E30" s="97">
        <v>2000</v>
      </c>
      <c r="F30" s="98">
        <v>1000</v>
      </c>
      <c r="G30" s="98">
        <v>1000</v>
      </c>
      <c r="H30" s="96">
        <v>120</v>
      </c>
      <c r="I30" s="97">
        <v>400</v>
      </c>
    </row>
    <row r="31" spans="2:9" s="2" customFormat="1">
      <c r="B31" s="54" t="s">
        <v>27</v>
      </c>
      <c r="C31" s="55" t="s">
        <v>741</v>
      </c>
      <c r="D31" s="96">
        <v>1200</v>
      </c>
      <c r="E31" s="97">
        <v>2000</v>
      </c>
      <c r="F31" s="98" t="s">
        <v>769</v>
      </c>
      <c r="G31" s="98" t="s">
        <v>769</v>
      </c>
      <c r="H31" s="96">
        <v>120</v>
      </c>
      <c r="I31" s="97">
        <v>400</v>
      </c>
    </row>
    <row r="32" spans="2:9" s="2" customFormat="1">
      <c r="B32" s="54" t="s">
        <v>27</v>
      </c>
      <c r="C32" s="55" t="s">
        <v>742</v>
      </c>
      <c r="D32" s="96">
        <v>1200</v>
      </c>
      <c r="E32" s="97">
        <v>2000</v>
      </c>
      <c r="F32" s="98" t="s">
        <v>769</v>
      </c>
      <c r="G32" s="98" t="s">
        <v>769</v>
      </c>
      <c r="H32" s="96">
        <v>120</v>
      </c>
      <c r="I32" s="97">
        <v>400</v>
      </c>
    </row>
    <row r="33" spans="2:9" s="2" customFormat="1">
      <c r="B33" s="54" t="s">
        <v>27</v>
      </c>
      <c r="C33" s="55" t="s">
        <v>743</v>
      </c>
      <c r="D33" s="96">
        <v>1200</v>
      </c>
      <c r="E33" s="97">
        <v>2000</v>
      </c>
      <c r="F33" s="98" t="s">
        <v>769</v>
      </c>
      <c r="G33" s="98" t="s">
        <v>769</v>
      </c>
      <c r="H33" s="96">
        <v>120</v>
      </c>
      <c r="I33" s="97">
        <v>400</v>
      </c>
    </row>
    <row r="34" spans="2:9" s="2" customFormat="1">
      <c r="B34" s="54" t="s">
        <v>27</v>
      </c>
      <c r="C34" s="55" t="s">
        <v>744</v>
      </c>
      <c r="D34" s="96">
        <v>1200</v>
      </c>
      <c r="E34" s="97">
        <v>2000</v>
      </c>
      <c r="F34" s="98" t="s">
        <v>769</v>
      </c>
      <c r="G34" s="98" t="s">
        <v>769</v>
      </c>
      <c r="H34" s="96">
        <v>120</v>
      </c>
      <c r="I34" s="97">
        <v>400</v>
      </c>
    </row>
    <row r="35" spans="2:9" s="2" customFormat="1">
      <c r="B35" s="54" t="s">
        <v>27</v>
      </c>
      <c r="C35" s="55" t="s">
        <v>745</v>
      </c>
      <c r="D35" s="96">
        <v>1200</v>
      </c>
      <c r="E35" s="97">
        <v>2000</v>
      </c>
      <c r="F35" s="98" t="s">
        <v>769</v>
      </c>
      <c r="G35" s="98" t="s">
        <v>769</v>
      </c>
      <c r="H35" s="96">
        <v>120</v>
      </c>
      <c r="I35" s="97">
        <v>400</v>
      </c>
    </row>
    <row r="36" spans="2:9" s="2" customFormat="1">
      <c r="B36" s="54" t="s">
        <v>26</v>
      </c>
      <c r="C36" s="55" t="s">
        <v>746</v>
      </c>
      <c r="D36" s="96">
        <v>1200</v>
      </c>
      <c r="E36" s="97">
        <v>2000</v>
      </c>
      <c r="F36" s="98">
        <v>600</v>
      </c>
      <c r="G36" s="98">
        <v>600</v>
      </c>
      <c r="H36" s="96">
        <v>120</v>
      </c>
      <c r="I36" s="97">
        <v>400</v>
      </c>
    </row>
    <row r="37" spans="2:9" s="2" customFormat="1">
      <c r="B37" s="54" t="s">
        <v>26</v>
      </c>
      <c r="C37" s="55" t="s">
        <v>747</v>
      </c>
      <c r="D37" s="96">
        <v>1200</v>
      </c>
      <c r="E37" s="97">
        <v>2000</v>
      </c>
      <c r="F37" s="98">
        <v>400</v>
      </c>
      <c r="G37" s="98">
        <v>400</v>
      </c>
      <c r="H37" s="96">
        <v>120</v>
      </c>
      <c r="I37" s="97">
        <v>400</v>
      </c>
    </row>
    <row r="38" spans="2:9" s="2" customFormat="1">
      <c r="B38" s="54" t="s">
        <v>26</v>
      </c>
      <c r="C38" s="55" t="s">
        <v>748</v>
      </c>
      <c r="D38" s="96">
        <v>1200</v>
      </c>
      <c r="E38" s="97">
        <v>2000</v>
      </c>
      <c r="F38" s="98" t="s">
        <v>769</v>
      </c>
      <c r="G38" s="98" t="s">
        <v>769</v>
      </c>
      <c r="H38" s="96">
        <v>120</v>
      </c>
      <c r="I38" s="97">
        <v>400</v>
      </c>
    </row>
    <row r="39" spans="2:9" s="2" customFormat="1">
      <c r="B39" s="54" t="s">
        <v>25</v>
      </c>
      <c r="C39" s="55" t="s">
        <v>736</v>
      </c>
      <c r="D39" s="96">
        <v>1200</v>
      </c>
      <c r="E39" s="97">
        <v>2000</v>
      </c>
      <c r="F39" s="98">
        <v>120</v>
      </c>
      <c r="G39" s="98">
        <v>500</v>
      </c>
      <c r="H39" s="96">
        <v>120</v>
      </c>
      <c r="I39" s="97">
        <v>400</v>
      </c>
    </row>
    <row r="40" spans="2:9" s="2" customFormat="1">
      <c r="B40" s="54" t="s">
        <v>24</v>
      </c>
      <c r="C40" s="55" t="s">
        <v>736</v>
      </c>
      <c r="D40" s="96">
        <v>1200</v>
      </c>
      <c r="E40" s="97">
        <v>2000</v>
      </c>
      <c r="F40" s="98">
        <v>500</v>
      </c>
      <c r="G40" s="98">
        <v>500</v>
      </c>
      <c r="H40" s="96">
        <v>120</v>
      </c>
      <c r="I40" s="97">
        <v>400</v>
      </c>
    </row>
    <row r="41" spans="2:9" s="2" customFormat="1">
      <c r="B41" s="54" t="s">
        <v>23</v>
      </c>
      <c r="C41" s="55" t="s">
        <v>736</v>
      </c>
      <c r="D41" s="96">
        <v>1200</v>
      </c>
      <c r="E41" s="97">
        <v>2000</v>
      </c>
      <c r="F41" s="98">
        <v>850</v>
      </c>
      <c r="G41" s="98">
        <v>850</v>
      </c>
      <c r="H41" s="96">
        <v>120</v>
      </c>
      <c r="I41" s="97">
        <v>400</v>
      </c>
    </row>
    <row r="42" spans="2:9" s="2" customFormat="1">
      <c r="B42" s="54" t="s">
        <v>22</v>
      </c>
      <c r="C42" s="55" t="s">
        <v>736</v>
      </c>
      <c r="D42" s="96">
        <v>1200</v>
      </c>
      <c r="E42" s="97">
        <v>2000</v>
      </c>
      <c r="F42" s="98">
        <v>120</v>
      </c>
      <c r="G42" s="98">
        <v>500</v>
      </c>
      <c r="H42" s="96">
        <v>120</v>
      </c>
      <c r="I42" s="97">
        <v>400</v>
      </c>
    </row>
    <row r="43" spans="2:9" s="2" customFormat="1">
      <c r="B43" s="54" t="s">
        <v>21</v>
      </c>
      <c r="C43" s="55" t="s">
        <v>736</v>
      </c>
      <c r="D43" s="96">
        <v>1200</v>
      </c>
      <c r="E43" s="97">
        <v>2000</v>
      </c>
      <c r="F43" s="98">
        <v>600</v>
      </c>
      <c r="G43" s="98">
        <v>600</v>
      </c>
      <c r="H43" s="96">
        <v>120</v>
      </c>
      <c r="I43" s="97">
        <v>400</v>
      </c>
    </row>
    <row r="44" spans="2:9" s="2" customFormat="1">
      <c r="B44" s="54" t="s">
        <v>20</v>
      </c>
      <c r="C44" s="55" t="s">
        <v>736</v>
      </c>
      <c r="D44" s="96">
        <v>1200</v>
      </c>
      <c r="E44" s="97">
        <v>2000</v>
      </c>
      <c r="F44" s="98">
        <v>1000</v>
      </c>
      <c r="G44" s="98">
        <v>1000</v>
      </c>
      <c r="H44" s="96">
        <v>120</v>
      </c>
      <c r="I44" s="97">
        <v>400</v>
      </c>
    </row>
    <row r="45" spans="2:9" s="2" customFormat="1">
      <c r="B45" s="54" t="s">
        <v>19</v>
      </c>
      <c r="C45" s="55" t="s">
        <v>736</v>
      </c>
      <c r="D45" s="96">
        <v>1200</v>
      </c>
      <c r="E45" s="97">
        <v>2000</v>
      </c>
      <c r="F45" s="98">
        <v>1000</v>
      </c>
      <c r="G45" s="98">
        <v>1000</v>
      </c>
      <c r="H45" s="96">
        <v>120</v>
      </c>
      <c r="I45" s="97">
        <v>400</v>
      </c>
    </row>
    <row r="46" spans="2:9" s="2" customFormat="1">
      <c r="B46" s="54" t="s">
        <v>18</v>
      </c>
      <c r="C46" s="55" t="s">
        <v>736</v>
      </c>
      <c r="D46" s="96">
        <v>1200</v>
      </c>
      <c r="E46" s="97">
        <v>2000</v>
      </c>
      <c r="F46" s="98">
        <v>500</v>
      </c>
      <c r="G46" s="98">
        <v>500</v>
      </c>
      <c r="H46" s="96">
        <v>120</v>
      </c>
      <c r="I46" s="97">
        <v>400</v>
      </c>
    </row>
    <row r="47" spans="2:9" s="2" customFormat="1">
      <c r="B47" s="54" t="s">
        <v>17</v>
      </c>
      <c r="C47" s="55" t="s">
        <v>749</v>
      </c>
      <c r="D47" s="96">
        <v>1200</v>
      </c>
      <c r="E47" s="97">
        <v>2000</v>
      </c>
      <c r="F47" s="98">
        <v>700</v>
      </c>
      <c r="G47" s="98">
        <v>550</v>
      </c>
      <c r="H47" s="96">
        <v>120</v>
      </c>
      <c r="I47" s="97">
        <v>400</v>
      </c>
    </row>
    <row r="48" spans="2:9" s="2" customFormat="1">
      <c r="B48" s="54" t="s">
        <v>17</v>
      </c>
      <c r="C48" s="55" t="s">
        <v>750</v>
      </c>
      <c r="D48" s="96">
        <v>1200</v>
      </c>
      <c r="E48" s="97">
        <v>2000</v>
      </c>
      <c r="F48" s="98">
        <v>1000</v>
      </c>
      <c r="G48" s="98">
        <v>1250</v>
      </c>
      <c r="H48" s="96">
        <v>120</v>
      </c>
      <c r="I48" s="97">
        <v>400</v>
      </c>
    </row>
    <row r="49" spans="2:9" s="2" customFormat="1">
      <c r="B49" s="54" t="s">
        <v>17</v>
      </c>
      <c r="C49" s="55" t="s">
        <v>751</v>
      </c>
      <c r="D49" s="96">
        <v>1200</v>
      </c>
      <c r="E49" s="97">
        <v>2000</v>
      </c>
      <c r="F49" s="98">
        <v>1000</v>
      </c>
      <c r="G49" s="98">
        <v>1000</v>
      </c>
      <c r="H49" s="96">
        <v>120</v>
      </c>
      <c r="I49" s="97">
        <v>400</v>
      </c>
    </row>
    <row r="50" spans="2:9" s="2" customFormat="1">
      <c r="B50" s="54" t="s">
        <v>17</v>
      </c>
      <c r="C50" s="55" t="s">
        <v>752</v>
      </c>
      <c r="D50" s="96">
        <v>1200</v>
      </c>
      <c r="E50" s="97">
        <v>2000</v>
      </c>
      <c r="F50" s="98">
        <v>300</v>
      </c>
      <c r="G50" s="98">
        <v>1000</v>
      </c>
      <c r="H50" s="96">
        <v>120</v>
      </c>
      <c r="I50" s="97">
        <v>400</v>
      </c>
    </row>
    <row r="51" spans="2:9" s="2" customFormat="1">
      <c r="B51" s="54" t="s">
        <v>17</v>
      </c>
      <c r="C51" s="55" t="s">
        <v>753</v>
      </c>
      <c r="D51" s="96">
        <v>1200</v>
      </c>
      <c r="E51" s="97">
        <v>2000</v>
      </c>
      <c r="F51" s="98">
        <v>800</v>
      </c>
      <c r="G51" s="98">
        <v>500</v>
      </c>
      <c r="H51" s="96">
        <v>120</v>
      </c>
      <c r="I51" s="97">
        <v>400</v>
      </c>
    </row>
    <row r="52" spans="2:9" s="2" customFormat="1">
      <c r="B52" s="54" t="s">
        <v>17</v>
      </c>
      <c r="C52" s="55" t="s">
        <v>754</v>
      </c>
      <c r="D52" s="96">
        <v>1200</v>
      </c>
      <c r="E52" s="97">
        <v>2000</v>
      </c>
      <c r="F52" s="98">
        <v>200</v>
      </c>
      <c r="G52" s="98">
        <v>1000</v>
      </c>
      <c r="H52" s="96">
        <v>120</v>
      </c>
      <c r="I52" s="97">
        <v>400</v>
      </c>
    </row>
    <row r="53" spans="2:9" s="2" customFormat="1">
      <c r="B53" s="54" t="s">
        <v>17</v>
      </c>
      <c r="C53" s="55" t="s">
        <v>755</v>
      </c>
      <c r="D53" s="96">
        <v>1200</v>
      </c>
      <c r="E53" s="97">
        <v>2000</v>
      </c>
      <c r="F53" s="98">
        <v>400</v>
      </c>
      <c r="G53" s="98">
        <v>700</v>
      </c>
      <c r="H53" s="96">
        <v>120</v>
      </c>
      <c r="I53" s="97">
        <v>400</v>
      </c>
    </row>
    <row r="54" spans="2:9" s="2" customFormat="1">
      <c r="B54" s="54" t="s">
        <v>17</v>
      </c>
      <c r="C54" s="55" t="s">
        <v>756</v>
      </c>
      <c r="D54" s="96">
        <v>1200</v>
      </c>
      <c r="E54" s="97">
        <v>2000</v>
      </c>
      <c r="F54" s="98">
        <v>400</v>
      </c>
      <c r="G54" s="98">
        <v>1000</v>
      </c>
      <c r="H54" s="96">
        <v>120</v>
      </c>
      <c r="I54" s="97">
        <v>400</v>
      </c>
    </row>
    <row r="55" spans="2:9" s="2" customFormat="1">
      <c r="B55" s="54" t="s">
        <v>17</v>
      </c>
      <c r="C55" s="55" t="s">
        <v>757</v>
      </c>
      <c r="D55" s="96">
        <v>1200</v>
      </c>
      <c r="E55" s="97">
        <v>2000</v>
      </c>
      <c r="F55" s="98">
        <v>750</v>
      </c>
      <c r="G55" s="98">
        <v>1000</v>
      </c>
      <c r="H55" s="96">
        <v>120</v>
      </c>
      <c r="I55" s="97">
        <v>400</v>
      </c>
    </row>
    <row r="56" spans="2:9" s="2" customFormat="1">
      <c r="B56" s="54" t="s">
        <v>17</v>
      </c>
      <c r="C56" s="55" t="s">
        <v>758</v>
      </c>
      <c r="D56" s="96">
        <v>1200</v>
      </c>
      <c r="E56" s="97">
        <v>2000</v>
      </c>
      <c r="F56" s="98">
        <v>1000</v>
      </c>
      <c r="G56" s="98">
        <v>1000</v>
      </c>
      <c r="H56" s="96">
        <v>120</v>
      </c>
      <c r="I56" s="97">
        <v>400</v>
      </c>
    </row>
    <row r="57" spans="2:9" s="2" customFormat="1">
      <c r="B57" s="54" t="s">
        <v>17</v>
      </c>
      <c r="C57" s="55" t="s">
        <v>759</v>
      </c>
      <c r="D57" s="96">
        <v>1200</v>
      </c>
      <c r="E57" s="97">
        <v>2000</v>
      </c>
      <c r="F57" s="98">
        <v>400</v>
      </c>
      <c r="G57" s="98">
        <v>1000</v>
      </c>
      <c r="H57" s="96">
        <v>120</v>
      </c>
      <c r="I57" s="97">
        <v>400</v>
      </c>
    </row>
    <row r="58" spans="2:9" s="2" customFormat="1">
      <c r="B58" s="54" t="s">
        <v>17</v>
      </c>
      <c r="C58" s="55" t="s">
        <v>760</v>
      </c>
      <c r="D58" s="96">
        <v>1200</v>
      </c>
      <c r="E58" s="97">
        <v>2000</v>
      </c>
      <c r="F58" s="98">
        <v>750</v>
      </c>
      <c r="G58" s="98">
        <v>800</v>
      </c>
      <c r="H58" s="96">
        <v>120</v>
      </c>
      <c r="I58" s="97">
        <v>400</v>
      </c>
    </row>
    <row r="59" spans="2:9" s="2" customFormat="1">
      <c r="B59" s="54" t="s">
        <v>17</v>
      </c>
      <c r="C59" s="55" t="s">
        <v>761</v>
      </c>
      <c r="D59" s="96">
        <v>1200</v>
      </c>
      <c r="E59" s="97">
        <v>2000</v>
      </c>
      <c r="F59" s="98">
        <v>700</v>
      </c>
      <c r="G59" s="98">
        <v>1000</v>
      </c>
      <c r="H59" s="96">
        <v>120</v>
      </c>
      <c r="I59" s="97">
        <v>400</v>
      </c>
    </row>
    <row r="60" spans="2:9" s="2" customFormat="1">
      <c r="B60" s="54" t="s">
        <v>16</v>
      </c>
      <c r="C60" s="55" t="s">
        <v>736</v>
      </c>
      <c r="D60" s="96">
        <v>1200</v>
      </c>
      <c r="E60" s="97">
        <v>2000</v>
      </c>
      <c r="F60" s="98">
        <v>500</v>
      </c>
      <c r="G60" s="98">
        <v>500</v>
      </c>
      <c r="H60" s="96">
        <v>120</v>
      </c>
      <c r="I60" s="97">
        <v>400</v>
      </c>
    </row>
    <row r="61" spans="2:9" s="2" customFormat="1">
      <c r="B61" s="54" t="s">
        <v>15</v>
      </c>
      <c r="C61" s="55" t="s">
        <v>736</v>
      </c>
      <c r="D61" s="96">
        <v>1200</v>
      </c>
      <c r="E61" s="97">
        <v>2000</v>
      </c>
      <c r="F61" s="98">
        <v>1000</v>
      </c>
      <c r="G61" s="98">
        <v>1000</v>
      </c>
      <c r="H61" s="96">
        <v>120</v>
      </c>
      <c r="I61" s="97">
        <v>400</v>
      </c>
    </row>
    <row r="62" spans="2:9" s="2" customFormat="1">
      <c r="B62" s="54" t="s">
        <v>14</v>
      </c>
      <c r="C62" s="55" t="s">
        <v>736</v>
      </c>
      <c r="D62" s="96">
        <v>1200</v>
      </c>
      <c r="E62" s="97">
        <v>2000</v>
      </c>
      <c r="F62" s="98">
        <v>500</v>
      </c>
      <c r="G62" s="98">
        <v>500</v>
      </c>
      <c r="H62" s="96">
        <v>120</v>
      </c>
      <c r="I62" s="97">
        <v>400</v>
      </c>
    </row>
    <row r="63" spans="2:9" s="2" customFormat="1">
      <c r="B63" s="54" t="s">
        <v>13</v>
      </c>
      <c r="C63" s="55" t="s">
        <v>736</v>
      </c>
      <c r="D63" s="96">
        <v>1200</v>
      </c>
      <c r="E63" s="97">
        <v>2000</v>
      </c>
      <c r="F63" s="98">
        <v>200</v>
      </c>
      <c r="G63" s="98">
        <v>750</v>
      </c>
      <c r="H63" s="96">
        <v>120</v>
      </c>
      <c r="I63" s="97">
        <v>400</v>
      </c>
    </row>
    <row r="64" spans="2:9" s="2" customFormat="1">
      <c r="B64" s="54" t="s">
        <v>12</v>
      </c>
      <c r="C64" s="55" t="s">
        <v>736</v>
      </c>
      <c r="D64" s="96">
        <v>1200</v>
      </c>
      <c r="E64" s="97">
        <v>2000</v>
      </c>
      <c r="F64" s="98">
        <v>500</v>
      </c>
      <c r="G64" s="98">
        <v>500</v>
      </c>
      <c r="H64" s="96">
        <v>120</v>
      </c>
      <c r="I64" s="97">
        <v>400</v>
      </c>
    </row>
    <row r="65" spans="2:9" s="2" customFormat="1">
      <c r="B65" s="54" t="s">
        <v>11</v>
      </c>
      <c r="C65" s="55" t="s">
        <v>736</v>
      </c>
      <c r="D65" s="96">
        <v>1200</v>
      </c>
      <c r="E65" s="97">
        <v>2000</v>
      </c>
      <c r="F65" s="98">
        <v>120</v>
      </c>
      <c r="G65" s="98">
        <v>500</v>
      </c>
      <c r="H65" s="96">
        <v>120</v>
      </c>
      <c r="I65" s="97">
        <v>400</v>
      </c>
    </row>
    <row r="66" spans="2:9" s="2" customFormat="1">
      <c r="B66" s="54" t="s">
        <v>534</v>
      </c>
      <c r="C66" s="55" t="s">
        <v>736</v>
      </c>
      <c r="D66" s="96">
        <v>1200</v>
      </c>
      <c r="E66" s="97">
        <v>2000</v>
      </c>
      <c r="F66" s="98">
        <v>120</v>
      </c>
      <c r="G66" s="98">
        <v>500</v>
      </c>
      <c r="H66" s="96">
        <v>120</v>
      </c>
      <c r="I66" s="97">
        <v>400</v>
      </c>
    </row>
    <row r="67" spans="2:9" s="2" customFormat="1">
      <c r="B67" s="54" t="s">
        <v>10</v>
      </c>
      <c r="C67" s="55" t="s">
        <v>736</v>
      </c>
      <c r="D67" s="96">
        <v>1200</v>
      </c>
      <c r="E67" s="97">
        <v>2000</v>
      </c>
      <c r="F67" s="98">
        <v>120</v>
      </c>
      <c r="G67" s="98">
        <v>500</v>
      </c>
      <c r="H67" s="96">
        <v>120</v>
      </c>
      <c r="I67" s="97">
        <v>400</v>
      </c>
    </row>
    <row r="68" spans="2:9" s="2" customFormat="1">
      <c r="B68" s="54" t="s">
        <v>9</v>
      </c>
      <c r="C68" s="55" t="s">
        <v>736</v>
      </c>
      <c r="D68" s="96">
        <v>1200</v>
      </c>
      <c r="E68" s="97">
        <v>2000</v>
      </c>
      <c r="F68" s="98">
        <v>400</v>
      </c>
      <c r="G68" s="98">
        <v>400</v>
      </c>
      <c r="H68" s="96">
        <v>120</v>
      </c>
      <c r="I68" s="97">
        <v>400</v>
      </c>
    </row>
    <row r="69" spans="2:9" s="2" customFormat="1">
      <c r="B69" s="54" t="s">
        <v>8</v>
      </c>
      <c r="C69" s="55" t="s">
        <v>736</v>
      </c>
      <c r="D69" s="96">
        <v>1200</v>
      </c>
      <c r="E69" s="97">
        <v>2000</v>
      </c>
      <c r="F69" s="98">
        <v>550</v>
      </c>
      <c r="G69" s="98">
        <v>1250</v>
      </c>
      <c r="H69" s="96">
        <v>120</v>
      </c>
      <c r="I69" s="97">
        <v>400</v>
      </c>
    </row>
    <row r="70" spans="2:9" s="2" customFormat="1">
      <c r="B70" s="54" t="s">
        <v>7</v>
      </c>
      <c r="C70" s="55" t="s">
        <v>736</v>
      </c>
      <c r="D70" s="96">
        <v>1200</v>
      </c>
      <c r="E70" s="97">
        <v>2000</v>
      </c>
      <c r="F70" s="98">
        <v>120</v>
      </c>
      <c r="G70" s="98">
        <v>500</v>
      </c>
      <c r="H70" s="96">
        <v>120</v>
      </c>
      <c r="I70" s="97">
        <v>400</v>
      </c>
    </row>
    <row r="71" spans="2:9" s="2" customFormat="1">
      <c r="B71" s="54" t="s">
        <v>6</v>
      </c>
      <c r="C71" s="55" t="s">
        <v>736</v>
      </c>
      <c r="D71" s="96">
        <v>1200</v>
      </c>
      <c r="E71" s="97">
        <v>2000</v>
      </c>
      <c r="F71" s="98">
        <v>500</v>
      </c>
      <c r="G71" s="98">
        <v>500</v>
      </c>
      <c r="H71" s="96">
        <v>120</v>
      </c>
      <c r="I71" s="97">
        <v>400</v>
      </c>
    </row>
    <row r="72" spans="2:9" s="2" customFormat="1">
      <c r="B72" s="54" t="s">
        <v>540</v>
      </c>
      <c r="C72" s="55" t="s">
        <v>736</v>
      </c>
      <c r="D72" s="96">
        <v>1200</v>
      </c>
      <c r="E72" s="97">
        <v>2000</v>
      </c>
      <c r="F72" s="98">
        <v>120</v>
      </c>
      <c r="G72" s="98">
        <v>500</v>
      </c>
      <c r="H72" s="96">
        <v>120</v>
      </c>
      <c r="I72" s="97">
        <v>400</v>
      </c>
    </row>
    <row r="73" spans="2:9" s="2" customFormat="1">
      <c r="B73" s="54" t="s">
        <v>5</v>
      </c>
      <c r="C73" s="55" t="s">
        <v>736</v>
      </c>
      <c r="D73" s="96">
        <v>1200</v>
      </c>
      <c r="E73" s="97">
        <v>2000</v>
      </c>
      <c r="F73" s="98">
        <v>120</v>
      </c>
      <c r="G73" s="98">
        <v>500</v>
      </c>
      <c r="H73" s="96">
        <v>120</v>
      </c>
      <c r="I73" s="97">
        <v>400</v>
      </c>
    </row>
    <row r="74" spans="2:9" s="2" customFormat="1">
      <c r="B74" s="54" t="s">
        <v>4</v>
      </c>
      <c r="C74" s="55" t="s">
        <v>736</v>
      </c>
      <c r="D74" s="96">
        <v>1200</v>
      </c>
      <c r="E74" s="97">
        <v>2000</v>
      </c>
      <c r="F74" s="98">
        <v>500</v>
      </c>
      <c r="G74" s="98">
        <v>500</v>
      </c>
      <c r="H74" s="96">
        <v>120</v>
      </c>
      <c r="I74" s="97">
        <v>400</v>
      </c>
    </row>
    <row r="75" spans="2:9" s="2" customFormat="1">
      <c r="B75" s="54" t="s">
        <v>3</v>
      </c>
      <c r="C75" s="55" t="s">
        <v>736</v>
      </c>
      <c r="D75" s="96">
        <v>1200</v>
      </c>
      <c r="E75" s="97">
        <v>2000</v>
      </c>
      <c r="F75" s="98">
        <v>500</v>
      </c>
      <c r="G75" s="98">
        <v>500</v>
      </c>
      <c r="H75" s="96">
        <v>120</v>
      </c>
      <c r="I75" s="97">
        <v>400</v>
      </c>
    </row>
    <row r="76" spans="2:9" s="2" customFormat="1">
      <c r="B76" s="54" t="s">
        <v>2</v>
      </c>
      <c r="C76" s="55" t="s">
        <v>736</v>
      </c>
      <c r="D76" s="96">
        <v>1200</v>
      </c>
      <c r="E76" s="97">
        <v>2000</v>
      </c>
      <c r="F76" s="98">
        <v>1000</v>
      </c>
      <c r="G76" s="98">
        <v>1000</v>
      </c>
      <c r="H76" s="96">
        <v>120</v>
      </c>
      <c r="I76" s="97">
        <v>400</v>
      </c>
    </row>
    <row r="77" spans="2:9" s="2" customFormat="1">
      <c r="B77" s="54" t="s">
        <v>1</v>
      </c>
      <c r="C77" s="55" t="s">
        <v>762</v>
      </c>
      <c r="D77" s="96">
        <v>1200</v>
      </c>
      <c r="E77" s="97">
        <v>2000</v>
      </c>
      <c r="F77" s="98">
        <v>700</v>
      </c>
      <c r="G77" s="98">
        <v>800</v>
      </c>
      <c r="H77" s="96">
        <v>120</v>
      </c>
      <c r="I77" s="97">
        <v>400</v>
      </c>
    </row>
    <row r="78" spans="2:9" s="2" customFormat="1">
      <c r="B78" s="54" t="s">
        <v>1</v>
      </c>
      <c r="C78" s="55" t="s">
        <v>763</v>
      </c>
      <c r="D78" s="96">
        <v>1200</v>
      </c>
      <c r="E78" s="97">
        <v>2000</v>
      </c>
      <c r="F78" s="98">
        <v>500</v>
      </c>
      <c r="G78" s="98">
        <v>500</v>
      </c>
      <c r="H78" s="96">
        <v>120</v>
      </c>
      <c r="I78" s="97">
        <v>400</v>
      </c>
    </row>
    <row r="79" spans="2:9" s="2" customFormat="1">
      <c r="B79" s="54" t="s">
        <v>1</v>
      </c>
      <c r="C79" s="55" t="s">
        <v>764</v>
      </c>
      <c r="D79" s="96">
        <v>1200</v>
      </c>
      <c r="E79" s="97">
        <v>2000</v>
      </c>
      <c r="F79" s="98">
        <v>500</v>
      </c>
      <c r="G79" s="98">
        <v>500</v>
      </c>
      <c r="H79" s="96">
        <v>120</v>
      </c>
      <c r="I79" s="97">
        <v>400</v>
      </c>
    </row>
    <row r="80" spans="2:9" s="2" customFormat="1">
      <c r="B80" s="93" t="s">
        <v>1</v>
      </c>
      <c r="C80" s="94" t="s">
        <v>765</v>
      </c>
      <c r="D80" s="99">
        <v>1200</v>
      </c>
      <c r="E80" s="100">
        <v>2000</v>
      </c>
      <c r="F80" s="101">
        <v>1000</v>
      </c>
      <c r="G80" s="101">
        <v>2000</v>
      </c>
      <c r="H80" s="99">
        <v>120</v>
      </c>
      <c r="I80" s="100">
        <v>400</v>
      </c>
    </row>
  </sheetData>
  <mergeCells count="51">
    <mergeCell ref="H14:I14"/>
    <mergeCell ref="H15:I15"/>
    <mergeCell ref="B5:C5"/>
    <mergeCell ref="B18:C18"/>
    <mergeCell ref="F7:G7"/>
    <mergeCell ref="F14:G14"/>
    <mergeCell ref="F15:G15"/>
    <mergeCell ref="H9:I9"/>
    <mergeCell ref="H10:I10"/>
    <mergeCell ref="H11:I11"/>
    <mergeCell ref="H12:I12"/>
    <mergeCell ref="H13:I13"/>
    <mergeCell ref="F9:G9"/>
    <mergeCell ref="F10:G10"/>
    <mergeCell ref="F11:G11"/>
    <mergeCell ref="F12:G12"/>
    <mergeCell ref="F13:G13"/>
    <mergeCell ref="D19:E19"/>
    <mergeCell ref="F19:G19"/>
    <mergeCell ref="D9:E9"/>
    <mergeCell ref="D10:E10"/>
    <mergeCell ref="D11:E11"/>
    <mergeCell ref="D12:E12"/>
    <mergeCell ref="D13:E13"/>
    <mergeCell ref="F22:G22"/>
    <mergeCell ref="H22:I22"/>
    <mergeCell ref="D22:E22"/>
    <mergeCell ref="F21:G21"/>
    <mergeCell ref="H21:I21"/>
    <mergeCell ref="D21:E21"/>
    <mergeCell ref="B2:E2"/>
    <mergeCell ref="D20:E20"/>
    <mergeCell ref="F20:G20"/>
    <mergeCell ref="H20:I20"/>
    <mergeCell ref="F5:G5"/>
    <mergeCell ref="H5:I5"/>
    <mergeCell ref="D5:E5"/>
    <mergeCell ref="F6:G6"/>
    <mergeCell ref="H6:I6"/>
    <mergeCell ref="D6:E6"/>
    <mergeCell ref="D7:E7"/>
    <mergeCell ref="D14:E14"/>
    <mergeCell ref="D18:E18"/>
    <mergeCell ref="F18:G18"/>
    <mergeCell ref="H18:I18"/>
    <mergeCell ref="H19:I19"/>
    <mergeCell ref="D8:E8"/>
    <mergeCell ref="F8:G8"/>
    <mergeCell ref="H8:I8"/>
    <mergeCell ref="B3:E3"/>
    <mergeCell ref="H7:I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B3:Y51"/>
  <sheetViews>
    <sheetView workbookViewId="0">
      <selection activeCell="E24" sqref="E24"/>
    </sheetView>
  </sheetViews>
  <sheetFormatPr defaultRowHeight="15"/>
  <cols>
    <col min="2" max="2" width="24.140625" customWidth="1"/>
    <col min="3" max="4" width="9.5703125" bestFit="1" customWidth="1"/>
    <col min="5" max="6" width="9.28515625" bestFit="1" customWidth="1"/>
    <col min="7" max="8" width="10.5703125" bestFit="1" customWidth="1"/>
    <col min="9" max="10" width="9.5703125" bestFit="1" customWidth="1"/>
    <col min="11" max="11" width="10.5703125" bestFit="1" customWidth="1"/>
    <col min="12" max="12" width="9.140625" customWidth="1"/>
    <col min="13" max="13" width="9.28515625" bestFit="1" customWidth="1"/>
    <col min="14" max="14" width="10.5703125" bestFit="1" customWidth="1"/>
    <col min="15" max="15" width="9.5703125" bestFit="1" customWidth="1"/>
    <col min="16" max="16" width="10.5703125" bestFit="1" customWidth="1"/>
    <col min="17" max="17" width="9.5703125" bestFit="1" customWidth="1"/>
    <col min="18" max="18" width="10.5703125" bestFit="1" customWidth="1"/>
    <col min="19" max="19" width="9.28515625" bestFit="1" customWidth="1"/>
    <col min="20" max="21" width="10.5703125" bestFit="1" customWidth="1"/>
    <col min="22" max="22" width="9.28515625" bestFit="1" customWidth="1"/>
    <col min="23" max="24" width="10.5703125" bestFit="1" customWidth="1"/>
    <col min="25" max="25" width="11.5703125" bestFit="1" customWidth="1"/>
  </cols>
  <sheetData>
    <row r="3" spans="2:25">
      <c r="C3" t="s">
        <v>507</v>
      </c>
      <c r="D3" t="s">
        <v>410</v>
      </c>
      <c r="E3" t="s">
        <v>411</v>
      </c>
      <c r="F3" t="s">
        <v>412</v>
      </c>
      <c r="G3" t="s">
        <v>414</v>
      </c>
      <c r="H3" t="s">
        <v>415</v>
      </c>
      <c r="I3" t="s">
        <v>416</v>
      </c>
      <c r="J3" t="s">
        <v>418</v>
      </c>
      <c r="K3" t="s">
        <v>419</v>
      </c>
      <c r="L3" t="s">
        <v>420</v>
      </c>
      <c r="M3" t="s">
        <v>417</v>
      </c>
      <c r="N3" t="s">
        <v>431</v>
      </c>
      <c r="O3" t="s">
        <v>433</v>
      </c>
      <c r="P3" t="s">
        <v>435</v>
      </c>
      <c r="Q3" t="s">
        <v>436</v>
      </c>
      <c r="R3" t="s">
        <v>437</v>
      </c>
      <c r="S3" t="s">
        <v>438</v>
      </c>
      <c r="T3" t="s">
        <v>439</v>
      </c>
      <c r="U3" t="s">
        <v>440</v>
      </c>
      <c r="V3" t="s">
        <v>441</v>
      </c>
      <c r="W3" t="s">
        <v>442</v>
      </c>
      <c r="X3" t="s">
        <v>443</v>
      </c>
      <c r="Y3" t="s">
        <v>448</v>
      </c>
    </row>
    <row r="4" spans="2:25">
      <c r="B4" t="s">
        <v>509</v>
      </c>
      <c r="C4" t="s">
        <v>508</v>
      </c>
      <c r="D4" s="1">
        <v>341</v>
      </c>
      <c r="E4" s="1">
        <v>2</v>
      </c>
      <c r="F4" s="1">
        <v>0</v>
      </c>
      <c r="G4" s="1">
        <v>2058</v>
      </c>
      <c r="H4" s="1">
        <v>996</v>
      </c>
      <c r="I4" s="1">
        <v>16</v>
      </c>
      <c r="J4" s="1">
        <v>25</v>
      </c>
      <c r="K4" s="1">
        <v>1240</v>
      </c>
      <c r="L4" s="1">
        <v>349</v>
      </c>
      <c r="M4" s="1">
        <v>3</v>
      </c>
      <c r="N4" s="1">
        <v>2</v>
      </c>
      <c r="O4" s="1">
        <v>0</v>
      </c>
      <c r="P4" s="1">
        <v>148</v>
      </c>
      <c r="Q4" s="1">
        <v>77</v>
      </c>
      <c r="R4" s="1">
        <v>440</v>
      </c>
      <c r="S4" s="1">
        <v>0</v>
      </c>
      <c r="T4" s="1">
        <v>1214</v>
      </c>
      <c r="U4" s="1">
        <v>1148</v>
      </c>
      <c r="V4" s="1">
        <v>1</v>
      </c>
      <c r="W4" s="1">
        <v>3</v>
      </c>
      <c r="X4" s="1">
        <v>1997</v>
      </c>
      <c r="Y4" s="1">
        <v>9332</v>
      </c>
    </row>
    <row r="5" spans="2:25">
      <c r="B5" t="s">
        <v>511</v>
      </c>
      <c r="C5" t="s">
        <v>510</v>
      </c>
      <c r="D5" s="1">
        <v>29</v>
      </c>
      <c r="E5" s="1">
        <v>87</v>
      </c>
      <c r="F5" s="1">
        <v>0</v>
      </c>
      <c r="G5" s="1">
        <v>3510</v>
      </c>
      <c r="H5" s="1">
        <v>4466</v>
      </c>
      <c r="I5" s="1">
        <v>240</v>
      </c>
      <c r="J5" s="1">
        <v>132</v>
      </c>
      <c r="K5" s="1">
        <v>3013</v>
      </c>
      <c r="L5" s="1">
        <v>2780</v>
      </c>
      <c r="M5" s="1">
        <v>2</v>
      </c>
      <c r="N5" s="1">
        <v>1092</v>
      </c>
      <c r="O5" s="1">
        <v>198</v>
      </c>
      <c r="P5" s="1">
        <v>1071</v>
      </c>
      <c r="Q5" s="1">
        <v>511</v>
      </c>
      <c r="R5" s="1">
        <v>2554</v>
      </c>
      <c r="S5" s="1">
        <v>0</v>
      </c>
      <c r="T5" s="1">
        <v>8335</v>
      </c>
      <c r="U5" s="1">
        <v>1314</v>
      </c>
      <c r="V5" s="1">
        <v>0</v>
      </c>
      <c r="W5" s="1">
        <v>1750</v>
      </c>
      <c r="X5" s="1">
        <v>4210</v>
      </c>
      <c r="Y5" s="1">
        <v>11389</v>
      </c>
    </row>
    <row r="6" spans="2:25">
      <c r="B6" t="s">
        <v>513</v>
      </c>
      <c r="C6" t="s">
        <v>512</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row>
    <row r="7" spans="2:25">
      <c r="B7" s="18" t="s">
        <v>516</v>
      </c>
      <c r="C7" s="22"/>
      <c r="D7" s="21">
        <f t="shared" ref="D7:K7" si="0">SUM(D4:D6)</f>
        <v>370</v>
      </c>
      <c r="E7" s="21">
        <f t="shared" si="0"/>
        <v>89</v>
      </c>
      <c r="F7" s="21">
        <f t="shared" si="0"/>
        <v>0</v>
      </c>
      <c r="G7" s="21">
        <f t="shared" si="0"/>
        <v>5568</v>
      </c>
      <c r="H7" s="21">
        <f t="shared" si="0"/>
        <v>5462</v>
      </c>
      <c r="I7" s="21">
        <f t="shared" si="0"/>
        <v>256</v>
      </c>
      <c r="J7" s="21">
        <f t="shared" si="0"/>
        <v>157</v>
      </c>
      <c r="K7" s="21">
        <f t="shared" si="0"/>
        <v>4253</v>
      </c>
      <c r="L7" s="21">
        <f>SUM(L4:L6)</f>
        <v>3129</v>
      </c>
      <c r="M7" s="21">
        <f t="shared" ref="M7:Y7" si="1">SUM(M4:M6)</f>
        <v>5</v>
      </c>
      <c r="N7" s="21">
        <f t="shared" si="1"/>
        <v>1094</v>
      </c>
      <c r="O7" s="21">
        <f t="shared" si="1"/>
        <v>198</v>
      </c>
      <c r="P7" s="21">
        <f t="shared" si="1"/>
        <v>1219</v>
      </c>
      <c r="Q7" s="21">
        <f t="shared" si="1"/>
        <v>588</v>
      </c>
      <c r="R7" s="21">
        <f t="shared" si="1"/>
        <v>2994</v>
      </c>
      <c r="S7" s="21">
        <f t="shared" si="1"/>
        <v>0</v>
      </c>
      <c r="T7" s="21">
        <f t="shared" si="1"/>
        <v>9549</v>
      </c>
      <c r="U7" s="21">
        <f t="shared" si="1"/>
        <v>2462</v>
      </c>
      <c r="V7" s="21">
        <f t="shared" si="1"/>
        <v>1</v>
      </c>
      <c r="W7" s="21">
        <f t="shared" si="1"/>
        <v>1753</v>
      </c>
      <c r="X7" s="21">
        <f t="shared" si="1"/>
        <v>6207</v>
      </c>
      <c r="Y7" s="21">
        <f t="shared" si="1"/>
        <v>20721</v>
      </c>
    </row>
    <row r="8" spans="2:25">
      <c r="D8" s="1"/>
      <c r="E8" s="1"/>
      <c r="F8" s="1"/>
      <c r="G8" s="1"/>
      <c r="H8" s="1"/>
      <c r="I8" s="1"/>
      <c r="J8" s="1"/>
      <c r="K8" s="1"/>
      <c r="L8" s="1"/>
      <c r="M8" s="1"/>
      <c r="N8" s="1"/>
      <c r="O8" s="1"/>
      <c r="P8" s="1"/>
      <c r="Q8" s="1"/>
      <c r="R8" s="1"/>
      <c r="S8" s="1"/>
      <c r="T8" s="1"/>
      <c r="U8" s="1"/>
      <c r="V8" s="1"/>
      <c r="W8" s="1"/>
      <c r="X8" s="1"/>
      <c r="Y8" s="1"/>
    </row>
    <row r="9" spans="2:25">
      <c r="B9" t="s">
        <v>515</v>
      </c>
      <c r="C9" t="s">
        <v>514</v>
      </c>
    </row>
    <row r="10" spans="2:25">
      <c r="B10" t="s">
        <v>509</v>
      </c>
      <c r="C10" t="s">
        <v>508</v>
      </c>
      <c r="D10" s="20">
        <f t="shared" ref="D10:P12" si="2">D4*0.005</f>
        <v>1.7050000000000001</v>
      </c>
      <c r="E10" s="20">
        <f t="shared" si="2"/>
        <v>0.01</v>
      </c>
      <c r="F10" s="20">
        <f t="shared" si="2"/>
        <v>0</v>
      </c>
      <c r="G10" s="20">
        <f t="shared" si="2"/>
        <v>10.290000000000001</v>
      </c>
      <c r="H10" s="20">
        <f t="shared" si="2"/>
        <v>4.9800000000000004</v>
      </c>
      <c r="I10" s="20">
        <f t="shared" si="2"/>
        <v>0.08</v>
      </c>
      <c r="J10" s="20">
        <f t="shared" si="2"/>
        <v>0.125</v>
      </c>
      <c r="K10" s="20">
        <f t="shared" si="2"/>
        <v>6.2</v>
      </c>
      <c r="L10" s="20">
        <f>L4*0.005</f>
        <v>1.7450000000000001</v>
      </c>
      <c r="M10" s="20">
        <f t="shared" ref="M10:Y12" si="3">M4*0.005</f>
        <v>1.4999999999999999E-2</v>
      </c>
      <c r="N10" s="20">
        <f t="shared" si="3"/>
        <v>0.01</v>
      </c>
      <c r="O10" s="20">
        <f t="shared" si="3"/>
        <v>0</v>
      </c>
      <c r="P10" s="20">
        <f t="shared" si="3"/>
        <v>0.74</v>
      </c>
      <c r="Q10" s="20">
        <f t="shared" si="3"/>
        <v>0.38500000000000001</v>
      </c>
      <c r="R10" s="20">
        <f t="shared" si="3"/>
        <v>2.2000000000000002</v>
      </c>
      <c r="S10" s="20">
        <f t="shared" si="3"/>
        <v>0</v>
      </c>
      <c r="T10" s="20">
        <f t="shared" si="3"/>
        <v>6.07</v>
      </c>
      <c r="U10" s="20">
        <f t="shared" si="3"/>
        <v>5.74</v>
      </c>
      <c r="V10" s="20">
        <f t="shared" si="3"/>
        <v>5.0000000000000001E-3</v>
      </c>
      <c r="W10" s="20">
        <f t="shared" si="3"/>
        <v>1.4999999999999999E-2</v>
      </c>
      <c r="X10" s="20">
        <f t="shared" si="3"/>
        <v>9.9849999999999994</v>
      </c>
      <c r="Y10" s="20">
        <f t="shared" si="3"/>
        <v>46.660000000000004</v>
      </c>
    </row>
    <row r="11" spans="2:25">
      <c r="B11" t="s">
        <v>511</v>
      </c>
      <c r="C11" t="s">
        <v>510</v>
      </c>
      <c r="D11" s="20">
        <f t="shared" si="2"/>
        <v>0.14499999999999999</v>
      </c>
      <c r="E11" s="20">
        <f t="shared" si="2"/>
        <v>0.435</v>
      </c>
      <c r="F11" s="20">
        <f t="shared" si="2"/>
        <v>0</v>
      </c>
      <c r="G11" s="20">
        <f t="shared" si="2"/>
        <v>17.55</v>
      </c>
      <c r="H11" s="20">
        <f t="shared" si="2"/>
        <v>22.330000000000002</v>
      </c>
      <c r="I11" s="20">
        <f t="shared" si="2"/>
        <v>1.2</v>
      </c>
      <c r="J11" s="20">
        <f t="shared" si="2"/>
        <v>0.66</v>
      </c>
      <c r="K11" s="20">
        <f t="shared" si="2"/>
        <v>15.065</v>
      </c>
      <c r="L11" s="20">
        <f t="shared" si="2"/>
        <v>13.9</v>
      </c>
      <c r="M11" s="20">
        <f t="shared" si="2"/>
        <v>0.01</v>
      </c>
      <c r="N11" s="20">
        <f t="shared" si="2"/>
        <v>5.46</v>
      </c>
      <c r="O11" s="20">
        <f t="shared" si="2"/>
        <v>0.99</v>
      </c>
      <c r="P11" s="20">
        <f t="shared" si="2"/>
        <v>5.3550000000000004</v>
      </c>
      <c r="Q11" s="20">
        <f t="shared" si="3"/>
        <v>2.5550000000000002</v>
      </c>
      <c r="R11" s="20">
        <f t="shared" si="3"/>
        <v>12.77</v>
      </c>
      <c r="S11" s="20">
        <f t="shared" si="3"/>
        <v>0</v>
      </c>
      <c r="T11" s="20">
        <f t="shared" si="3"/>
        <v>41.675000000000004</v>
      </c>
      <c r="U11" s="20">
        <f t="shared" si="3"/>
        <v>6.57</v>
      </c>
      <c r="V11" s="20">
        <f t="shared" si="3"/>
        <v>0</v>
      </c>
      <c r="W11" s="20">
        <f t="shared" si="3"/>
        <v>8.75</v>
      </c>
      <c r="X11" s="20">
        <f t="shared" si="3"/>
        <v>21.05</v>
      </c>
      <c r="Y11" s="20">
        <f t="shared" si="3"/>
        <v>56.945</v>
      </c>
    </row>
    <row r="12" spans="2:25">
      <c r="B12" t="s">
        <v>513</v>
      </c>
      <c r="C12" t="s">
        <v>512</v>
      </c>
      <c r="D12" s="20">
        <f t="shared" si="2"/>
        <v>0</v>
      </c>
      <c r="E12" s="20">
        <f t="shared" si="2"/>
        <v>0</v>
      </c>
      <c r="F12" s="20">
        <f t="shared" si="2"/>
        <v>0</v>
      </c>
      <c r="G12" s="20">
        <f t="shared" si="2"/>
        <v>0</v>
      </c>
      <c r="H12" s="20">
        <f t="shared" si="2"/>
        <v>0</v>
      </c>
      <c r="I12" s="20">
        <f t="shared" si="2"/>
        <v>0</v>
      </c>
      <c r="J12" s="20">
        <f t="shared" si="2"/>
        <v>0</v>
      </c>
      <c r="K12" s="20">
        <f t="shared" si="2"/>
        <v>0</v>
      </c>
      <c r="L12" s="20">
        <f t="shared" si="2"/>
        <v>0</v>
      </c>
      <c r="M12" s="20">
        <f t="shared" si="2"/>
        <v>0</v>
      </c>
      <c r="N12" s="20">
        <f t="shared" si="2"/>
        <v>0</v>
      </c>
      <c r="O12" s="20">
        <f t="shared" si="2"/>
        <v>0</v>
      </c>
      <c r="P12" s="20">
        <f t="shared" si="2"/>
        <v>0</v>
      </c>
      <c r="Q12" s="20">
        <f t="shared" si="3"/>
        <v>0</v>
      </c>
      <c r="R12" s="20">
        <f t="shared" si="3"/>
        <v>0</v>
      </c>
      <c r="S12" s="20">
        <f t="shared" si="3"/>
        <v>0</v>
      </c>
      <c r="T12" s="20">
        <f t="shared" si="3"/>
        <v>0</v>
      </c>
      <c r="U12" s="20">
        <f t="shared" si="3"/>
        <v>0</v>
      </c>
      <c r="V12" s="20">
        <f t="shared" si="3"/>
        <v>0</v>
      </c>
      <c r="W12" s="20">
        <f t="shared" si="3"/>
        <v>0</v>
      </c>
      <c r="X12" s="20">
        <f t="shared" si="3"/>
        <v>0</v>
      </c>
      <c r="Y12" s="20">
        <f t="shared" si="3"/>
        <v>0</v>
      </c>
    </row>
    <row r="13" spans="2:25">
      <c r="B13" s="18" t="s">
        <v>516</v>
      </c>
      <c r="C13" s="21"/>
      <c r="D13" s="180">
        <f t="shared" ref="D13:K13" si="4">SUM(D10:D12)</f>
        <v>1.85</v>
      </c>
      <c r="E13" s="180">
        <f t="shared" si="4"/>
        <v>0.44500000000000001</v>
      </c>
      <c r="F13" s="180">
        <f t="shared" si="4"/>
        <v>0</v>
      </c>
      <c r="G13" s="180">
        <f t="shared" si="4"/>
        <v>27.840000000000003</v>
      </c>
      <c r="H13" s="180">
        <f t="shared" si="4"/>
        <v>27.310000000000002</v>
      </c>
      <c r="I13" s="180">
        <f t="shared" si="4"/>
        <v>1.28</v>
      </c>
      <c r="J13" s="180">
        <f t="shared" si="4"/>
        <v>0.78500000000000003</v>
      </c>
      <c r="K13" s="180">
        <f t="shared" si="4"/>
        <v>21.265000000000001</v>
      </c>
      <c r="L13" s="180">
        <f>SUM(L10:L12)</f>
        <v>15.645</v>
      </c>
      <c r="M13" s="180">
        <f t="shared" ref="M13:Y13" si="5">SUM(M10:M12)</f>
        <v>2.5000000000000001E-2</v>
      </c>
      <c r="N13" s="180">
        <f t="shared" si="5"/>
        <v>5.47</v>
      </c>
      <c r="O13" s="180">
        <f t="shared" si="5"/>
        <v>0.99</v>
      </c>
      <c r="P13" s="180">
        <f t="shared" si="5"/>
        <v>6.0950000000000006</v>
      </c>
      <c r="Q13" s="180">
        <f t="shared" si="5"/>
        <v>2.9400000000000004</v>
      </c>
      <c r="R13" s="180">
        <f t="shared" si="5"/>
        <v>14.969999999999999</v>
      </c>
      <c r="S13" s="180">
        <f t="shared" si="5"/>
        <v>0</v>
      </c>
      <c r="T13" s="180">
        <f t="shared" si="5"/>
        <v>47.745000000000005</v>
      </c>
      <c r="U13" s="180">
        <f t="shared" si="5"/>
        <v>12.31</v>
      </c>
      <c r="V13" s="180">
        <f t="shared" si="5"/>
        <v>5.0000000000000001E-3</v>
      </c>
      <c r="W13" s="180">
        <f t="shared" si="5"/>
        <v>8.7650000000000006</v>
      </c>
      <c r="X13" s="180">
        <f t="shared" si="5"/>
        <v>31.035</v>
      </c>
      <c r="Y13" s="180">
        <f t="shared" si="5"/>
        <v>103.605</v>
      </c>
    </row>
    <row r="17" spans="4:25">
      <c r="D17" s="1"/>
      <c r="E17" s="1"/>
      <c r="F17" s="1"/>
      <c r="G17" s="1"/>
      <c r="H17" s="1"/>
      <c r="I17" s="1"/>
      <c r="J17" s="1"/>
      <c r="K17" s="1"/>
      <c r="L17" s="1"/>
      <c r="M17" s="1"/>
      <c r="N17" s="1"/>
      <c r="O17" s="1"/>
      <c r="P17" s="1"/>
      <c r="Q17" s="1"/>
      <c r="R17" s="1"/>
      <c r="S17" s="1"/>
      <c r="T17" s="1"/>
      <c r="U17" s="1"/>
      <c r="V17" s="1"/>
      <c r="W17" s="1"/>
      <c r="X17" s="1"/>
      <c r="Y17" s="1"/>
    </row>
    <row r="18" spans="4:25">
      <c r="D18" s="1"/>
      <c r="E18" s="1"/>
      <c r="F18" s="1"/>
      <c r="G18" s="1"/>
      <c r="H18" s="1"/>
      <c r="I18" s="1"/>
      <c r="J18" s="1"/>
      <c r="K18" s="1"/>
      <c r="L18" s="1"/>
      <c r="M18" s="1"/>
      <c r="N18" s="1"/>
      <c r="O18" s="1"/>
      <c r="P18" s="1"/>
      <c r="Q18" s="1"/>
      <c r="R18" s="1"/>
      <c r="S18" s="1"/>
      <c r="T18" s="1"/>
      <c r="U18" s="1"/>
      <c r="V18" s="1"/>
      <c r="W18" s="1"/>
      <c r="X18" s="1"/>
      <c r="Y18" s="1"/>
    </row>
    <row r="19" spans="4:25">
      <c r="D19" s="1"/>
      <c r="E19" s="1"/>
      <c r="F19" s="1"/>
      <c r="G19" s="1"/>
      <c r="H19" s="1"/>
      <c r="I19" s="1"/>
      <c r="J19" s="1"/>
      <c r="K19" s="1"/>
      <c r="L19" s="1"/>
      <c r="M19" s="1"/>
      <c r="N19" s="1"/>
      <c r="O19" s="1"/>
      <c r="P19" s="1"/>
      <c r="Q19" s="1"/>
      <c r="R19" s="1"/>
      <c r="S19" s="1"/>
      <c r="T19" s="1"/>
      <c r="U19" s="1"/>
      <c r="V19" s="1"/>
      <c r="W19" s="1"/>
      <c r="X19" s="1"/>
      <c r="Y19" s="1"/>
    </row>
    <row r="20" spans="4:25">
      <c r="D20" s="1"/>
      <c r="E20" s="1"/>
      <c r="F20" s="1"/>
      <c r="G20" s="1"/>
      <c r="H20" s="1"/>
      <c r="I20" s="1"/>
      <c r="J20" s="1"/>
      <c r="K20" s="1"/>
      <c r="L20" s="1"/>
      <c r="M20" s="1"/>
      <c r="N20" s="1"/>
      <c r="O20" s="1"/>
      <c r="P20" s="1"/>
      <c r="Q20" s="1"/>
      <c r="R20" s="1"/>
      <c r="S20" s="1"/>
      <c r="T20" s="1"/>
      <c r="U20" s="1"/>
      <c r="V20" s="1"/>
      <c r="W20" s="1"/>
      <c r="X20" s="1"/>
      <c r="Y20" s="1"/>
    </row>
    <row r="21" spans="4:25">
      <c r="D21" s="1"/>
      <c r="E21" s="1"/>
      <c r="F21" s="1"/>
      <c r="G21" s="1"/>
      <c r="H21" s="1"/>
      <c r="I21" s="1"/>
      <c r="J21" s="1"/>
      <c r="K21" s="1"/>
      <c r="L21" s="1"/>
      <c r="M21" s="1"/>
      <c r="N21" s="1"/>
      <c r="O21" s="1"/>
      <c r="P21" s="1"/>
      <c r="Q21" s="1"/>
      <c r="R21" s="1"/>
      <c r="S21" s="1"/>
      <c r="T21" s="1"/>
      <c r="U21" s="1"/>
      <c r="V21" s="1"/>
      <c r="W21" s="1"/>
      <c r="X21" s="1"/>
      <c r="Y21" s="1"/>
    </row>
    <row r="22" spans="4:25">
      <c r="D22" s="1"/>
      <c r="E22" s="1"/>
      <c r="F22" s="1"/>
      <c r="G22" s="1"/>
      <c r="H22" s="1"/>
      <c r="I22" s="1"/>
      <c r="J22" s="1"/>
      <c r="K22" s="1"/>
      <c r="L22" s="1"/>
      <c r="M22" s="1"/>
      <c r="N22" s="1"/>
      <c r="O22" s="1"/>
      <c r="P22" s="1"/>
      <c r="Q22" s="1"/>
      <c r="R22" s="1"/>
      <c r="S22" s="1"/>
      <c r="T22" s="1"/>
      <c r="U22" s="1"/>
      <c r="V22" s="1"/>
      <c r="W22" s="1"/>
      <c r="X22" s="1"/>
      <c r="Y22" s="1"/>
    </row>
    <row r="23" spans="4:25">
      <c r="D23" s="1"/>
      <c r="E23" s="1"/>
      <c r="F23" s="1"/>
      <c r="G23" s="1"/>
      <c r="H23" s="1"/>
      <c r="I23" s="1"/>
      <c r="J23" s="1"/>
      <c r="K23" s="1"/>
      <c r="L23" s="1"/>
      <c r="M23" s="1"/>
      <c r="N23" s="1"/>
      <c r="O23" s="1"/>
      <c r="P23" s="1"/>
      <c r="Q23" s="1"/>
      <c r="R23" s="1"/>
      <c r="S23" s="1"/>
      <c r="T23" s="1"/>
      <c r="U23" s="1"/>
      <c r="V23" s="1"/>
      <c r="W23" s="1"/>
      <c r="X23" s="1"/>
      <c r="Y23" s="1"/>
    </row>
    <row r="24" spans="4:25">
      <c r="D24" s="1"/>
      <c r="E24" s="1"/>
      <c r="F24" s="1"/>
      <c r="G24" s="1"/>
      <c r="H24" s="1"/>
      <c r="I24" s="1"/>
      <c r="J24" s="1"/>
      <c r="K24" s="1"/>
      <c r="L24" s="1"/>
      <c r="M24" s="1"/>
      <c r="N24" s="1"/>
      <c r="O24" s="1"/>
      <c r="P24" s="1"/>
      <c r="Q24" s="1"/>
      <c r="R24" s="1"/>
      <c r="S24" s="1"/>
      <c r="T24" s="1"/>
      <c r="U24" s="1"/>
      <c r="V24" s="1"/>
      <c r="W24" s="1"/>
      <c r="X24" s="1"/>
      <c r="Y24" s="1"/>
    </row>
    <row r="25" spans="4:25">
      <c r="D25" s="1"/>
      <c r="E25" s="1"/>
      <c r="F25" s="1"/>
      <c r="G25" s="1"/>
      <c r="H25" s="1"/>
      <c r="I25" s="1"/>
      <c r="J25" s="1"/>
      <c r="K25" s="1"/>
      <c r="L25" s="1"/>
      <c r="M25" s="1"/>
      <c r="N25" s="1"/>
      <c r="O25" s="1"/>
      <c r="P25" s="1"/>
      <c r="Q25" s="1"/>
      <c r="R25" s="1"/>
      <c r="S25" s="1"/>
      <c r="T25" s="1"/>
      <c r="U25" s="1"/>
      <c r="V25" s="1"/>
      <c r="W25" s="1"/>
      <c r="X25" s="1"/>
      <c r="Y25" s="1"/>
    </row>
    <row r="26" spans="4:25">
      <c r="D26" s="1"/>
      <c r="E26" s="1"/>
      <c r="F26" s="1"/>
      <c r="G26" s="1"/>
      <c r="H26" s="1"/>
      <c r="I26" s="1"/>
      <c r="J26" s="1"/>
      <c r="K26" s="1"/>
      <c r="L26" s="1"/>
      <c r="M26" s="1"/>
      <c r="N26" s="1"/>
      <c r="O26" s="1"/>
      <c r="P26" s="1"/>
      <c r="Q26" s="1"/>
      <c r="R26" s="1"/>
      <c r="S26" s="1"/>
      <c r="T26" s="1"/>
      <c r="U26" s="1"/>
      <c r="V26" s="1"/>
      <c r="W26" s="1"/>
      <c r="X26" s="1"/>
      <c r="Y26" s="1"/>
    </row>
    <row r="30" spans="4:25">
      <c r="J30" s="1"/>
      <c r="K30" s="1"/>
      <c r="L30" s="1"/>
      <c r="M30" s="1"/>
      <c r="N30" s="1"/>
      <c r="O30" s="1"/>
      <c r="P30" s="1"/>
      <c r="Q30" s="1"/>
      <c r="R30" s="1"/>
      <c r="S30" s="1"/>
    </row>
    <row r="31" spans="4:25">
      <c r="J31" s="1"/>
      <c r="K31" s="1"/>
      <c r="L31" s="1"/>
      <c r="M31" s="1"/>
      <c r="N31" s="1"/>
      <c r="O31" s="1"/>
      <c r="P31" s="1"/>
      <c r="Q31" s="1"/>
      <c r="R31" s="1"/>
      <c r="S31" s="1"/>
    </row>
    <row r="32" spans="4:25">
      <c r="J32" s="1"/>
      <c r="K32" s="1"/>
      <c r="L32" s="1"/>
      <c r="M32" s="1"/>
      <c r="N32" s="1"/>
      <c r="O32" s="1"/>
      <c r="P32" s="1"/>
      <c r="Q32" s="1"/>
      <c r="R32" s="1"/>
      <c r="S32" s="1"/>
    </row>
    <row r="33" spans="10:19">
      <c r="J33" s="1"/>
      <c r="K33" s="1"/>
      <c r="L33" s="1"/>
      <c r="M33" s="1"/>
      <c r="N33" s="1"/>
      <c r="O33" s="1"/>
      <c r="P33" s="1"/>
      <c r="Q33" s="1"/>
      <c r="R33" s="1"/>
      <c r="S33" s="1"/>
    </row>
    <row r="34" spans="10:19">
      <c r="J34" s="1"/>
      <c r="K34" s="1"/>
      <c r="L34" s="1"/>
      <c r="M34" s="1"/>
      <c r="N34" s="1"/>
      <c r="O34" s="1"/>
      <c r="P34" s="1"/>
      <c r="Q34" s="1"/>
      <c r="R34" s="1"/>
      <c r="S34" s="1"/>
    </row>
    <row r="35" spans="10:19">
      <c r="J35" s="1"/>
      <c r="K35" s="1"/>
      <c r="L35" s="1"/>
      <c r="M35" s="1"/>
      <c r="N35" s="1"/>
      <c r="O35" s="1"/>
      <c r="P35" s="1"/>
      <c r="Q35" s="1"/>
      <c r="R35" s="1"/>
      <c r="S35" s="1"/>
    </row>
    <row r="36" spans="10:19">
      <c r="J36" s="1"/>
      <c r="K36" s="1"/>
      <c r="L36" s="1"/>
      <c r="M36" s="1"/>
      <c r="N36" s="1"/>
      <c r="O36" s="1"/>
      <c r="P36" s="1"/>
      <c r="Q36" s="1"/>
      <c r="R36" s="1"/>
      <c r="S36" s="1"/>
    </row>
    <row r="37" spans="10:19">
      <c r="J37" s="1"/>
      <c r="K37" s="1"/>
      <c r="L37" s="1"/>
      <c r="M37" s="1"/>
      <c r="N37" s="1"/>
      <c r="O37" s="1"/>
      <c r="P37" s="1"/>
      <c r="Q37" s="1"/>
      <c r="R37" s="1"/>
      <c r="S37" s="1"/>
    </row>
    <row r="38" spans="10:19">
      <c r="J38" s="1"/>
      <c r="K38" s="1"/>
      <c r="L38" s="1"/>
      <c r="M38" s="1"/>
      <c r="N38" s="1"/>
      <c r="O38" s="1"/>
      <c r="P38" s="1"/>
      <c r="Q38" s="1"/>
      <c r="R38" s="1"/>
      <c r="S38" s="1"/>
    </row>
    <row r="39" spans="10:19">
      <c r="J39" s="1"/>
      <c r="K39" s="1"/>
      <c r="L39" s="1"/>
      <c r="M39" s="1"/>
      <c r="N39" s="1"/>
      <c r="O39" s="1"/>
      <c r="P39" s="1"/>
      <c r="Q39" s="1"/>
      <c r="R39" s="1"/>
      <c r="S39" s="1"/>
    </row>
    <row r="40" spans="10:19">
      <c r="J40" s="1"/>
      <c r="K40" s="1"/>
      <c r="L40" s="1"/>
      <c r="M40" s="1"/>
      <c r="N40" s="1"/>
      <c r="O40" s="1"/>
      <c r="P40" s="1"/>
      <c r="Q40" s="1"/>
      <c r="R40" s="1"/>
      <c r="S40" s="1"/>
    </row>
    <row r="41" spans="10:19">
      <c r="J41" s="1"/>
      <c r="K41" s="1"/>
      <c r="L41" s="1"/>
      <c r="M41" s="1"/>
      <c r="N41" s="1"/>
      <c r="O41" s="1"/>
      <c r="P41" s="1"/>
      <c r="Q41" s="1"/>
      <c r="R41" s="1"/>
      <c r="S41" s="1"/>
    </row>
    <row r="42" spans="10:19">
      <c r="J42" s="1"/>
      <c r="K42" s="1"/>
      <c r="L42" s="1"/>
      <c r="M42" s="1"/>
      <c r="N42" s="1"/>
      <c r="O42" s="1"/>
      <c r="P42" s="1"/>
      <c r="Q42" s="1"/>
      <c r="R42" s="1"/>
      <c r="S42" s="1"/>
    </row>
    <row r="43" spans="10:19">
      <c r="J43" s="1"/>
      <c r="K43" s="1"/>
      <c r="L43" s="1"/>
      <c r="M43" s="1"/>
      <c r="N43" s="1"/>
      <c r="O43" s="1"/>
      <c r="P43" s="1"/>
      <c r="Q43" s="1"/>
      <c r="R43" s="1"/>
      <c r="S43" s="1"/>
    </row>
    <row r="44" spans="10:19">
      <c r="J44" s="1"/>
      <c r="K44" s="1"/>
      <c r="L44" s="1"/>
      <c r="M44" s="1"/>
      <c r="N44" s="1"/>
      <c r="O44" s="1"/>
      <c r="P44" s="1"/>
      <c r="Q44" s="1"/>
      <c r="R44" s="1"/>
      <c r="S44" s="1"/>
    </row>
    <row r="45" spans="10:19">
      <c r="J45" s="1"/>
      <c r="K45" s="1"/>
      <c r="L45" s="1"/>
      <c r="M45" s="1"/>
      <c r="N45" s="1"/>
      <c r="O45" s="1"/>
      <c r="P45" s="1"/>
      <c r="Q45" s="1"/>
      <c r="R45" s="1"/>
      <c r="S45" s="1"/>
    </row>
    <row r="46" spans="10:19">
      <c r="J46" s="1"/>
      <c r="K46" s="1"/>
      <c r="L46" s="1"/>
      <c r="M46" s="1"/>
      <c r="N46" s="1"/>
      <c r="O46" s="1"/>
      <c r="P46" s="1"/>
      <c r="Q46" s="1"/>
      <c r="R46" s="1"/>
      <c r="S46" s="1"/>
    </row>
    <row r="47" spans="10:19">
      <c r="J47" s="1"/>
      <c r="K47" s="1"/>
      <c r="L47" s="1"/>
      <c r="M47" s="1"/>
      <c r="N47" s="1"/>
      <c r="O47" s="1"/>
      <c r="P47" s="1"/>
      <c r="Q47" s="1"/>
      <c r="R47" s="1"/>
      <c r="S47" s="1"/>
    </row>
    <row r="48" spans="10:19">
      <c r="J48" s="1"/>
      <c r="K48" s="1"/>
      <c r="L48" s="1"/>
      <c r="M48" s="1"/>
      <c r="N48" s="1"/>
      <c r="O48" s="1"/>
      <c r="P48" s="1"/>
      <c r="Q48" s="1"/>
      <c r="R48" s="1"/>
      <c r="S48" s="1"/>
    </row>
    <row r="49" spans="10:19">
      <c r="J49" s="1"/>
      <c r="K49" s="1"/>
      <c r="L49" s="1"/>
      <c r="M49" s="1"/>
      <c r="N49" s="1"/>
      <c r="O49" s="1"/>
      <c r="P49" s="1"/>
      <c r="Q49" s="1"/>
      <c r="R49" s="1"/>
      <c r="S49" s="1"/>
    </row>
    <row r="50" spans="10:19">
      <c r="J50" s="1"/>
      <c r="K50" s="1"/>
      <c r="L50" s="1"/>
      <c r="M50" s="1"/>
      <c r="N50" s="1"/>
      <c r="O50" s="1"/>
      <c r="P50" s="1"/>
      <c r="Q50" s="1"/>
      <c r="R50" s="1"/>
      <c r="S50" s="1"/>
    </row>
    <row r="51" spans="10:19">
      <c r="J51" s="1"/>
      <c r="K51" s="1"/>
      <c r="L51" s="1"/>
      <c r="M51" s="1"/>
      <c r="N51" s="1"/>
      <c r="O51" s="1"/>
      <c r="P51" s="1"/>
      <c r="Q51" s="1"/>
      <c r="R51" s="1"/>
      <c r="S51" s="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B3:Y23"/>
  <sheetViews>
    <sheetView workbookViewId="0">
      <selection activeCell="B23" sqref="B23"/>
    </sheetView>
  </sheetViews>
  <sheetFormatPr defaultRowHeight="15"/>
  <cols>
    <col min="2" max="2" width="23.7109375" customWidth="1"/>
    <col min="3" max="3" width="9.5703125" bestFit="1" customWidth="1"/>
    <col min="4" max="4" width="9.7109375" bestFit="1" customWidth="1"/>
    <col min="5" max="5" width="10.7109375" bestFit="1" customWidth="1"/>
    <col min="6" max="6" width="10.5703125" bestFit="1" customWidth="1"/>
    <col min="7" max="8" width="11.7109375" bestFit="1" customWidth="1"/>
    <col min="9" max="9" width="11.5703125" bestFit="1" customWidth="1"/>
    <col min="10" max="16" width="11.7109375" bestFit="1" customWidth="1"/>
    <col min="17" max="17" width="10.7109375" bestFit="1" customWidth="1"/>
    <col min="18" max="18" width="11.5703125" bestFit="1" customWidth="1"/>
    <col min="19" max="19" width="9.7109375" bestFit="1" customWidth="1"/>
    <col min="20" max="23" width="11.5703125" bestFit="1" customWidth="1"/>
    <col min="24" max="24" width="11.7109375" bestFit="1" customWidth="1"/>
    <col min="25" max="25" width="12.5703125" bestFit="1" customWidth="1"/>
  </cols>
  <sheetData>
    <row r="3" spans="2:25">
      <c r="C3" t="s">
        <v>507</v>
      </c>
      <c r="D3" t="s">
        <v>410</v>
      </c>
      <c r="E3" t="s">
        <v>411</v>
      </c>
      <c r="F3" t="s">
        <v>412</v>
      </c>
      <c r="G3" t="s">
        <v>414</v>
      </c>
      <c r="H3" t="s">
        <v>415</v>
      </c>
      <c r="I3" t="s">
        <v>416</v>
      </c>
      <c r="J3" t="s">
        <v>418</v>
      </c>
      <c r="K3" t="s">
        <v>419</v>
      </c>
      <c r="L3" t="s">
        <v>420</v>
      </c>
      <c r="M3" t="s">
        <v>417</v>
      </c>
      <c r="N3" t="s">
        <v>431</v>
      </c>
      <c r="O3" t="s">
        <v>433</v>
      </c>
      <c r="P3" t="s">
        <v>435</v>
      </c>
      <c r="Q3" t="s">
        <v>436</v>
      </c>
      <c r="R3" t="s">
        <v>437</v>
      </c>
      <c r="S3" t="s">
        <v>438</v>
      </c>
      <c r="T3" t="s">
        <v>439</v>
      </c>
      <c r="U3" t="s">
        <v>440</v>
      </c>
      <c r="V3" t="s">
        <v>441</v>
      </c>
      <c r="W3" t="s">
        <v>442</v>
      </c>
      <c r="X3" t="s">
        <v>443</v>
      </c>
      <c r="Y3" t="s">
        <v>448</v>
      </c>
    </row>
    <row r="4" spans="2:25">
      <c r="B4" s="203" t="s">
        <v>1073</v>
      </c>
      <c r="C4" s="203" t="s">
        <v>508</v>
      </c>
      <c r="D4" s="204">
        <v>32.800000000000004</v>
      </c>
      <c r="E4" s="204">
        <v>0</v>
      </c>
      <c r="F4" s="204">
        <v>0</v>
      </c>
      <c r="G4" s="204">
        <v>5436</v>
      </c>
      <c r="H4" s="204">
        <v>5798.4000000000005</v>
      </c>
      <c r="I4" s="204">
        <v>195.20000000000002</v>
      </c>
      <c r="J4" s="204">
        <v>24.8</v>
      </c>
      <c r="K4" s="204">
        <v>1701.6000000000001</v>
      </c>
      <c r="L4" s="204">
        <v>504.8</v>
      </c>
      <c r="M4" s="204">
        <v>0.8</v>
      </c>
      <c r="N4" s="204">
        <v>97.600000000000009</v>
      </c>
      <c r="O4" s="204">
        <v>0</v>
      </c>
      <c r="P4" s="204">
        <v>639.20000000000005</v>
      </c>
      <c r="Q4" s="204">
        <v>76.800000000000011</v>
      </c>
      <c r="R4" s="204">
        <v>810.40000000000009</v>
      </c>
      <c r="S4" s="204">
        <v>0</v>
      </c>
      <c r="T4" s="204">
        <v>2600.8000000000002</v>
      </c>
      <c r="U4" s="204">
        <v>1656.8000000000002</v>
      </c>
      <c r="V4" s="204">
        <v>0</v>
      </c>
      <c r="W4" s="204">
        <v>0</v>
      </c>
      <c r="X4" s="204">
        <v>3496.8</v>
      </c>
      <c r="Y4" s="204">
        <v>12423.2</v>
      </c>
    </row>
    <row r="5" spans="2:25">
      <c r="B5" s="203" t="s">
        <v>718</v>
      </c>
      <c r="C5" s="203" t="s">
        <v>510</v>
      </c>
      <c r="D5" s="204">
        <v>28.8</v>
      </c>
      <c r="E5" s="204">
        <v>265.60000000000002</v>
      </c>
      <c r="F5" s="204">
        <v>0</v>
      </c>
      <c r="G5" s="204">
        <v>10606.400000000001</v>
      </c>
      <c r="H5" s="204">
        <v>16250.400000000001</v>
      </c>
      <c r="I5" s="204">
        <v>1448.8000000000002</v>
      </c>
      <c r="J5" s="204">
        <v>208.8</v>
      </c>
      <c r="K5" s="204">
        <v>6695.2000000000007</v>
      </c>
      <c r="L5" s="204">
        <v>8510.4</v>
      </c>
      <c r="M5" s="204">
        <v>4</v>
      </c>
      <c r="N5" s="204">
        <v>4528.8</v>
      </c>
      <c r="O5" s="204">
        <v>1026.4000000000001</v>
      </c>
      <c r="P5" s="204">
        <v>4224</v>
      </c>
      <c r="Q5" s="204">
        <v>1455.2</v>
      </c>
      <c r="R5" s="204">
        <v>6456.8</v>
      </c>
      <c r="S5" s="204">
        <v>0</v>
      </c>
      <c r="T5" s="204">
        <v>14766.400000000001</v>
      </c>
      <c r="U5" s="204">
        <v>4884</v>
      </c>
      <c r="V5" s="204">
        <v>23.200000000000003</v>
      </c>
      <c r="W5" s="204">
        <v>5982.4000000000005</v>
      </c>
      <c r="X5" s="204">
        <v>13943.2</v>
      </c>
      <c r="Y5" s="204">
        <v>25740</v>
      </c>
    </row>
    <row r="6" spans="2:25">
      <c r="B6" s="203" t="s">
        <v>1069</v>
      </c>
      <c r="C6" s="203" t="s">
        <v>512</v>
      </c>
      <c r="D6" s="204">
        <v>0</v>
      </c>
      <c r="E6" s="204">
        <v>2293.6</v>
      </c>
      <c r="F6" s="204">
        <v>0</v>
      </c>
      <c r="G6" s="204">
        <v>0</v>
      </c>
      <c r="H6" s="204">
        <v>3711.2000000000003</v>
      </c>
      <c r="I6" s="204">
        <v>1291.2</v>
      </c>
      <c r="J6" s="204">
        <v>4435.2</v>
      </c>
      <c r="K6" s="204">
        <v>13688.800000000001</v>
      </c>
      <c r="L6" s="204">
        <v>17384.8</v>
      </c>
      <c r="M6" s="204">
        <v>612</v>
      </c>
      <c r="N6" s="204">
        <v>3790.4</v>
      </c>
      <c r="O6" s="204">
        <v>19611.2</v>
      </c>
      <c r="P6" s="204">
        <v>4974.4000000000005</v>
      </c>
      <c r="Q6" s="204">
        <v>1422.4</v>
      </c>
      <c r="R6" s="204">
        <v>3256</v>
      </c>
      <c r="S6" s="204">
        <v>468.8</v>
      </c>
      <c r="T6" s="204">
        <v>7.2</v>
      </c>
      <c r="U6" s="204">
        <v>9364</v>
      </c>
      <c r="V6" s="204">
        <v>1441.6000000000001</v>
      </c>
      <c r="W6" s="204">
        <v>7749.6</v>
      </c>
      <c r="X6" s="204">
        <v>21345.600000000002</v>
      </c>
      <c r="Y6" s="204">
        <v>90503.200000000012</v>
      </c>
    </row>
    <row r="7" spans="2:25">
      <c r="B7" s="203" t="s">
        <v>1077</v>
      </c>
      <c r="C7" s="203" t="s">
        <v>512</v>
      </c>
      <c r="D7" s="204">
        <v>0</v>
      </c>
      <c r="E7" s="204">
        <v>5394</v>
      </c>
      <c r="F7" s="204">
        <v>8354</v>
      </c>
      <c r="G7" s="204">
        <v>0</v>
      </c>
      <c r="H7" s="204">
        <v>1882</v>
      </c>
      <c r="I7" s="204">
        <v>1678</v>
      </c>
      <c r="J7" s="204">
        <v>56236</v>
      </c>
      <c r="K7" s="204">
        <v>10600</v>
      </c>
      <c r="L7" s="204">
        <v>81013</v>
      </c>
      <c r="M7" s="204">
        <v>28872</v>
      </c>
      <c r="N7" s="204">
        <v>10596</v>
      </c>
      <c r="O7" s="204">
        <v>118487</v>
      </c>
      <c r="P7" s="204">
        <v>65812</v>
      </c>
      <c r="Q7" s="204">
        <v>19</v>
      </c>
      <c r="R7" s="204">
        <v>8045</v>
      </c>
      <c r="S7" s="204">
        <v>24986</v>
      </c>
      <c r="T7" s="204">
        <v>0</v>
      </c>
      <c r="U7" s="204">
        <v>1076</v>
      </c>
      <c r="V7" s="204">
        <v>11523</v>
      </c>
      <c r="W7" s="204">
        <v>5930</v>
      </c>
      <c r="X7" s="204">
        <v>30379</v>
      </c>
      <c r="Y7" s="204">
        <v>193649</v>
      </c>
    </row>
    <row r="8" spans="2:25">
      <c r="B8" s="203" t="s">
        <v>1074</v>
      </c>
      <c r="C8" s="203" t="s">
        <v>508</v>
      </c>
      <c r="D8" s="204">
        <v>308.2</v>
      </c>
      <c r="E8" s="204">
        <v>1344</v>
      </c>
      <c r="F8" s="204">
        <v>408</v>
      </c>
      <c r="G8" s="204">
        <v>5079</v>
      </c>
      <c r="H8" s="204">
        <v>16873.599999999999</v>
      </c>
      <c r="I8" s="204">
        <v>3520.8</v>
      </c>
      <c r="J8" s="204">
        <v>5753.2</v>
      </c>
      <c r="K8" s="204">
        <v>19244.400000000001</v>
      </c>
      <c r="L8" s="204">
        <v>19617.2</v>
      </c>
      <c r="M8" s="204">
        <v>5664.2</v>
      </c>
      <c r="N8" s="204">
        <v>3193.4</v>
      </c>
      <c r="O8" s="204">
        <v>5341</v>
      </c>
      <c r="P8" s="204">
        <v>16976.8</v>
      </c>
      <c r="Q8" s="204">
        <v>859.2</v>
      </c>
      <c r="R8" s="204">
        <v>5113.6000000000004</v>
      </c>
      <c r="S8" s="204">
        <v>5</v>
      </c>
      <c r="T8" s="204">
        <v>1977.1999999999998</v>
      </c>
      <c r="U8" s="204">
        <v>5133.2</v>
      </c>
      <c r="V8" s="204">
        <v>2216</v>
      </c>
      <c r="W8" s="204">
        <v>801</v>
      </c>
      <c r="X8" s="204">
        <v>17812.2</v>
      </c>
      <c r="Y8" s="204">
        <v>19299.8</v>
      </c>
    </row>
    <row r="9" spans="2:25">
      <c r="B9" s="203" t="s">
        <v>1075</v>
      </c>
      <c r="C9" s="203" t="s">
        <v>510</v>
      </c>
      <c r="D9" s="204">
        <v>0.19999999999999929</v>
      </c>
      <c r="E9" s="204">
        <v>2493.4</v>
      </c>
      <c r="F9" s="204">
        <v>420</v>
      </c>
      <c r="G9" s="204">
        <v>3.5999999999985448</v>
      </c>
      <c r="H9" s="204">
        <v>1569.5999999999985</v>
      </c>
      <c r="I9" s="204">
        <v>2586.1999999999998</v>
      </c>
      <c r="J9" s="204">
        <v>8143.2</v>
      </c>
      <c r="K9" s="204">
        <v>5994.7999999999993</v>
      </c>
      <c r="L9" s="204">
        <v>11315.6</v>
      </c>
      <c r="M9" s="204">
        <v>9020</v>
      </c>
      <c r="N9" s="204">
        <v>6760.2</v>
      </c>
      <c r="O9" s="204">
        <v>9092.6</v>
      </c>
      <c r="P9" s="204">
        <v>11224</v>
      </c>
      <c r="Q9" s="204">
        <v>430.79999999999995</v>
      </c>
      <c r="R9" s="204">
        <v>3016.2</v>
      </c>
      <c r="S9" s="204">
        <v>61</v>
      </c>
      <c r="T9" s="204">
        <v>-0.40000000000145519</v>
      </c>
      <c r="U9" s="204">
        <v>816</v>
      </c>
      <c r="V9" s="204">
        <v>4016.8</v>
      </c>
      <c r="W9" s="204">
        <v>1394.5999999999995</v>
      </c>
      <c r="X9" s="204">
        <v>14974.8</v>
      </c>
      <c r="Y9" s="204">
        <v>29262</v>
      </c>
    </row>
    <row r="10" spans="2:25">
      <c r="B10" s="203" t="s">
        <v>1076</v>
      </c>
      <c r="C10" s="203" t="s">
        <v>512</v>
      </c>
      <c r="D10" s="204">
        <v>0</v>
      </c>
      <c r="E10" s="204">
        <v>685.40000000000009</v>
      </c>
      <c r="F10" s="204">
        <v>456</v>
      </c>
      <c r="G10" s="204">
        <v>0</v>
      </c>
      <c r="H10" s="204">
        <v>995.79999999999973</v>
      </c>
      <c r="I10" s="204">
        <v>1722.8</v>
      </c>
      <c r="J10" s="204">
        <v>12001.8</v>
      </c>
      <c r="K10" s="204">
        <v>645.19999999999891</v>
      </c>
      <c r="L10" s="204">
        <v>8902.2000000000007</v>
      </c>
      <c r="M10" s="204">
        <v>15974</v>
      </c>
      <c r="N10" s="204">
        <v>6745.6</v>
      </c>
      <c r="O10" s="204">
        <v>11978.8</v>
      </c>
      <c r="P10" s="204">
        <v>14090.599999999999</v>
      </c>
      <c r="Q10" s="204">
        <v>-0.40000000000009095</v>
      </c>
      <c r="R10" s="204">
        <v>11</v>
      </c>
      <c r="S10" s="204">
        <v>222.2</v>
      </c>
      <c r="T10" s="204">
        <v>-0.20000000000000018</v>
      </c>
      <c r="U10" s="204">
        <v>813</v>
      </c>
      <c r="V10" s="204">
        <v>3742.3999999999996</v>
      </c>
      <c r="W10" s="204">
        <v>0.3999999999996362</v>
      </c>
      <c r="X10" s="204">
        <v>8957.3999999999978</v>
      </c>
      <c r="Y10" s="204">
        <v>30708.799999999988</v>
      </c>
    </row>
    <row r="11" spans="2:25" s="203" customFormat="1">
      <c r="B11" s="205" t="s">
        <v>1089</v>
      </c>
      <c r="C11" s="207"/>
      <c r="D11" s="206">
        <f>SUM(D4:D6,D8:D10)</f>
        <v>370</v>
      </c>
      <c r="E11" s="206">
        <f t="shared" ref="E11:Y11" si="0">SUM(E4:E6,E8:E10)</f>
        <v>7082</v>
      </c>
      <c r="F11" s="206">
        <f t="shared" si="0"/>
        <v>1284</v>
      </c>
      <c r="G11" s="206">
        <f t="shared" si="0"/>
        <v>21125</v>
      </c>
      <c r="H11" s="206">
        <f t="shared" si="0"/>
        <v>45199.000000000007</v>
      </c>
      <c r="I11" s="206">
        <f t="shared" si="0"/>
        <v>10765</v>
      </c>
      <c r="J11" s="206">
        <f t="shared" si="0"/>
        <v>30567</v>
      </c>
      <c r="K11" s="206">
        <f t="shared" si="0"/>
        <v>47970</v>
      </c>
      <c r="L11" s="206">
        <f t="shared" si="0"/>
        <v>66235</v>
      </c>
      <c r="M11" s="206">
        <f t="shared" si="0"/>
        <v>31275</v>
      </c>
      <c r="N11" s="206">
        <f t="shared" si="0"/>
        <v>25116</v>
      </c>
      <c r="O11" s="206">
        <f t="shared" si="0"/>
        <v>47050</v>
      </c>
      <c r="P11" s="206">
        <f t="shared" si="0"/>
        <v>52129</v>
      </c>
      <c r="Q11" s="206">
        <f t="shared" si="0"/>
        <v>4244</v>
      </c>
      <c r="R11" s="206">
        <f t="shared" si="0"/>
        <v>18664</v>
      </c>
      <c r="S11" s="206">
        <f t="shared" si="0"/>
        <v>757</v>
      </c>
      <c r="T11" s="206">
        <f t="shared" si="0"/>
        <v>19351</v>
      </c>
      <c r="U11" s="206">
        <f t="shared" si="0"/>
        <v>22667</v>
      </c>
      <c r="V11" s="206">
        <f t="shared" si="0"/>
        <v>11440</v>
      </c>
      <c r="W11" s="206">
        <f t="shared" si="0"/>
        <v>15927.999999999998</v>
      </c>
      <c r="X11" s="206">
        <f t="shared" si="0"/>
        <v>80530</v>
      </c>
      <c r="Y11" s="206">
        <f t="shared" si="0"/>
        <v>207937</v>
      </c>
    </row>
    <row r="12" spans="2:25">
      <c r="B12" s="205" t="s">
        <v>516</v>
      </c>
      <c r="C12" s="202"/>
      <c r="D12" s="185">
        <f>SUM(D4:D10)</f>
        <v>370</v>
      </c>
      <c r="E12" s="185">
        <f t="shared" ref="E12:Y12" si="1">SUM(E4:E10)</f>
        <v>12476</v>
      </c>
      <c r="F12" s="185">
        <f t="shared" si="1"/>
        <v>9638</v>
      </c>
      <c r="G12" s="185">
        <f t="shared" si="1"/>
        <v>21125</v>
      </c>
      <c r="H12" s="185">
        <f t="shared" si="1"/>
        <v>47081.000000000007</v>
      </c>
      <c r="I12" s="185">
        <f t="shared" si="1"/>
        <v>12443</v>
      </c>
      <c r="J12" s="185">
        <f t="shared" si="1"/>
        <v>86803</v>
      </c>
      <c r="K12" s="185">
        <f t="shared" si="1"/>
        <v>58570</v>
      </c>
      <c r="L12" s="185">
        <f t="shared" si="1"/>
        <v>147248</v>
      </c>
      <c r="M12" s="185">
        <f t="shared" si="1"/>
        <v>60147</v>
      </c>
      <c r="N12" s="185">
        <f t="shared" si="1"/>
        <v>35712.000000000007</v>
      </c>
      <c r="O12" s="185">
        <f t="shared" si="1"/>
        <v>165537</v>
      </c>
      <c r="P12" s="185">
        <f t="shared" si="1"/>
        <v>117941</v>
      </c>
      <c r="Q12" s="185">
        <f t="shared" si="1"/>
        <v>4263</v>
      </c>
      <c r="R12" s="185">
        <f t="shared" si="1"/>
        <v>26709.000000000004</v>
      </c>
      <c r="S12" s="185">
        <f t="shared" si="1"/>
        <v>25743</v>
      </c>
      <c r="T12" s="185">
        <f t="shared" si="1"/>
        <v>19351</v>
      </c>
      <c r="U12" s="185">
        <f t="shared" si="1"/>
        <v>23743</v>
      </c>
      <c r="V12" s="185">
        <f t="shared" si="1"/>
        <v>22963</v>
      </c>
      <c r="W12" s="185">
        <f t="shared" si="1"/>
        <v>21858</v>
      </c>
      <c r="X12" s="185">
        <f t="shared" si="1"/>
        <v>110909</v>
      </c>
      <c r="Y12" s="185">
        <f t="shared" si="1"/>
        <v>401586</v>
      </c>
    </row>
    <row r="13" spans="2:25">
      <c r="B13" s="203"/>
      <c r="C13" s="203"/>
      <c r="D13" s="204"/>
      <c r="E13" s="204"/>
      <c r="F13" s="204"/>
      <c r="G13" s="204"/>
      <c r="H13" s="204"/>
      <c r="I13" s="204"/>
      <c r="J13" s="204"/>
      <c r="K13" s="204"/>
      <c r="L13" s="204"/>
      <c r="M13" s="204"/>
      <c r="N13" s="204"/>
      <c r="O13" s="204"/>
      <c r="P13" s="204"/>
      <c r="Q13" s="204"/>
      <c r="R13" s="204"/>
      <c r="S13" s="204"/>
      <c r="T13" s="204"/>
      <c r="U13" s="204"/>
      <c r="V13" s="204"/>
      <c r="W13" s="204"/>
      <c r="X13" s="204"/>
      <c r="Y13" s="204"/>
    </row>
    <row r="14" spans="2:25">
      <c r="B14" s="203" t="s">
        <v>515</v>
      </c>
      <c r="C14" s="203" t="s">
        <v>514</v>
      </c>
      <c r="D14" s="204"/>
      <c r="E14" s="204"/>
      <c r="F14" s="204"/>
      <c r="G14" s="204"/>
      <c r="H14" s="204"/>
      <c r="I14" s="204"/>
      <c r="J14" s="204"/>
      <c r="K14" s="204"/>
      <c r="L14" s="204"/>
      <c r="M14" s="204"/>
      <c r="N14" s="204"/>
      <c r="O14" s="204"/>
      <c r="P14" s="204"/>
      <c r="Q14" s="204"/>
      <c r="R14" s="204"/>
      <c r="S14" s="204"/>
      <c r="T14" s="204"/>
      <c r="U14" s="204"/>
      <c r="V14" s="204"/>
      <c r="W14" s="204"/>
      <c r="X14" s="204"/>
      <c r="Y14" s="204"/>
    </row>
    <row r="15" spans="2:25">
      <c r="B15" s="203" t="s">
        <v>1073</v>
      </c>
      <c r="C15" s="203" t="s">
        <v>508</v>
      </c>
      <c r="D15" s="204">
        <v>0.16400000000000003</v>
      </c>
      <c r="E15" s="204">
        <v>0</v>
      </c>
      <c r="F15" s="204">
        <v>0</v>
      </c>
      <c r="G15" s="204">
        <v>27.18</v>
      </c>
      <c r="H15" s="204">
        <v>28.992000000000004</v>
      </c>
      <c r="I15" s="204">
        <v>0.97600000000000009</v>
      </c>
      <c r="J15" s="204">
        <v>0.12400000000000001</v>
      </c>
      <c r="K15" s="204">
        <v>8.5080000000000009</v>
      </c>
      <c r="L15" s="204">
        <v>2.524</v>
      </c>
      <c r="M15" s="204">
        <v>4.0000000000000001E-3</v>
      </c>
      <c r="N15" s="204">
        <v>0.48800000000000004</v>
      </c>
      <c r="O15" s="204">
        <v>0</v>
      </c>
      <c r="P15" s="204">
        <v>3.1960000000000002</v>
      </c>
      <c r="Q15" s="204">
        <v>0.38400000000000006</v>
      </c>
      <c r="R15" s="204">
        <v>4.0520000000000005</v>
      </c>
      <c r="S15" s="204">
        <v>0</v>
      </c>
      <c r="T15" s="204">
        <v>13.004000000000001</v>
      </c>
      <c r="U15" s="204">
        <v>8.2840000000000007</v>
      </c>
      <c r="V15" s="204">
        <v>0</v>
      </c>
      <c r="W15" s="204">
        <v>0</v>
      </c>
      <c r="X15" s="204">
        <v>17.484000000000002</v>
      </c>
      <c r="Y15" s="204">
        <v>62.116000000000007</v>
      </c>
    </row>
    <row r="16" spans="2:25">
      <c r="B16" s="203" t="s">
        <v>718</v>
      </c>
      <c r="C16" s="203" t="s">
        <v>510</v>
      </c>
      <c r="D16" s="204">
        <v>0.14400000000000002</v>
      </c>
      <c r="E16" s="204">
        <v>1.3280000000000001</v>
      </c>
      <c r="F16" s="204">
        <v>0</v>
      </c>
      <c r="G16" s="204">
        <v>53.032000000000011</v>
      </c>
      <c r="H16" s="204">
        <v>81.25200000000001</v>
      </c>
      <c r="I16" s="204">
        <v>7.2440000000000007</v>
      </c>
      <c r="J16" s="204">
        <v>1.044</v>
      </c>
      <c r="K16" s="204">
        <v>33.476000000000006</v>
      </c>
      <c r="L16" s="204">
        <v>42.552</v>
      </c>
      <c r="M16" s="204">
        <v>0.02</v>
      </c>
      <c r="N16" s="204">
        <v>22.644000000000002</v>
      </c>
      <c r="O16" s="204">
        <v>5.1320000000000006</v>
      </c>
      <c r="P16" s="204">
        <v>21.12</v>
      </c>
      <c r="Q16" s="204">
        <v>7.2760000000000007</v>
      </c>
      <c r="R16" s="204">
        <v>32.283999999999999</v>
      </c>
      <c r="S16" s="204">
        <v>0</v>
      </c>
      <c r="T16" s="204">
        <v>73.832000000000008</v>
      </c>
      <c r="U16" s="204">
        <v>24.42</v>
      </c>
      <c r="V16" s="204">
        <v>0.11600000000000002</v>
      </c>
      <c r="W16" s="204">
        <v>29.912000000000003</v>
      </c>
      <c r="X16" s="204">
        <v>69.716000000000008</v>
      </c>
      <c r="Y16" s="204">
        <v>128.69999999999999</v>
      </c>
    </row>
    <row r="17" spans="2:25">
      <c r="B17" s="203" t="s">
        <v>1069</v>
      </c>
      <c r="C17" s="203" t="s">
        <v>512</v>
      </c>
      <c r="D17" s="204">
        <v>0</v>
      </c>
      <c r="E17" s="204">
        <v>11.468</v>
      </c>
      <c r="F17" s="204">
        <v>0</v>
      </c>
      <c r="G17" s="204">
        <v>0</v>
      </c>
      <c r="H17" s="204">
        <v>18.556000000000001</v>
      </c>
      <c r="I17" s="204">
        <v>6.4560000000000004</v>
      </c>
      <c r="J17" s="204">
        <v>22.175999999999998</v>
      </c>
      <c r="K17" s="204">
        <v>68.444000000000003</v>
      </c>
      <c r="L17" s="204">
        <v>86.923999999999992</v>
      </c>
      <c r="M17" s="204">
        <v>3.06</v>
      </c>
      <c r="N17" s="204">
        <v>18.952000000000002</v>
      </c>
      <c r="O17" s="204">
        <v>98.056000000000012</v>
      </c>
      <c r="P17" s="204">
        <v>24.872000000000003</v>
      </c>
      <c r="Q17" s="204">
        <v>7.112000000000001</v>
      </c>
      <c r="R17" s="204">
        <v>16.28</v>
      </c>
      <c r="S17" s="204">
        <v>2.3440000000000003</v>
      </c>
      <c r="T17" s="204">
        <v>3.6000000000000004E-2</v>
      </c>
      <c r="U17" s="204">
        <v>46.82</v>
      </c>
      <c r="V17" s="204">
        <v>7.2080000000000011</v>
      </c>
      <c r="W17" s="204">
        <v>38.748000000000005</v>
      </c>
      <c r="X17" s="204">
        <v>106.72800000000001</v>
      </c>
      <c r="Y17" s="204">
        <v>452.51600000000008</v>
      </c>
    </row>
    <row r="18" spans="2:25">
      <c r="B18" s="203" t="s">
        <v>1077</v>
      </c>
      <c r="C18" s="203" t="s">
        <v>512</v>
      </c>
      <c r="D18" s="204">
        <v>0</v>
      </c>
      <c r="E18" s="204">
        <v>26.97</v>
      </c>
      <c r="F18" s="204">
        <v>41.77</v>
      </c>
      <c r="G18" s="204">
        <v>0</v>
      </c>
      <c r="H18" s="204">
        <v>9.41</v>
      </c>
      <c r="I18" s="204">
        <v>8.39</v>
      </c>
      <c r="J18" s="204">
        <v>281.18</v>
      </c>
      <c r="K18" s="204">
        <v>53</v>
      </c>
      <c r="L18" s="204">
        <v>405.065</v>
      </c>
      <c r="M18" s="204">
        <v>144.36000000000001</v>
      </c>
      <c r="N18" s="204">
        <v>52.980000000000004</v>
      </c>
      <c r="O18" s="204">
        <v>592.43500000000006</v>
      </c>
      <c r="P18" s="204">
        <v>329.06</v>
      </c>
      <c r="Q18" s="204">
        <v>9.5000000000000001E-2</v>
      </c>
      <c r="R18" s="204">
        <v>40.225000000000001</v>
      </c>
      <c r="S18" s="204">
        <v>124.93</v>
      </c>
      <c r="T18" s="204">
        <v>0</v>
      </c>
      <c r="U18" s="204">
        <v>5.38</v>
      </c>
      <c r="V18" s="204">
        <v>57.615000000000002</v>
      </c>
      <c r="W18" s="204">
        <v>29.650000000000002</v>
      </c>
      <c r="X18" s="204">
        <v>151.89500000000001</v>
      </c>
      <c r="Y18" s="204">
        <v>968.245</v>
      </c>
    </row>
    <row r="19" spans="2:25">
      <c r="B19" s="203" t="s">
        <v>1074</v>
      </c>
      <c r="C19" s="203" t="s">
        <v>508</v>
      </c>
      <c r="D19" s="204">
        <v>1.5409999999999999</v>
      </c>
      <c r="E19" s="204">
        <v>6.72</v>
      </c>
      <c r="F19" s="204">
        <v>2.04</v>
      </c>
      <c r="G19" s="204">
        <v>25.395</v>
      </c>
      <c r="H19" s="204">
        <v>84.367999999999995</v>
      </c>
      <c r="I19" s="204">
        <v>17.604000000000003</v>
      </c>
      <c r="J19" s="204">
        <v>28.765999999999998</v>
      </c>
      <c r="K19" s="204">
        <v>96.222000000000008</v>
      </c>
      <c r="L19" s="204">
        <v>98.086000000000013</v>
      </c>
      <c r="M19" s="204">
        <v>28.320999999999998</v>
      </c>
      <c r="N19" s="204">
        <v>15.967000000000001</v>
      </c>
      <c r="O19" s="204">
        <v>26.705000000000002</v>
      </c>
      <c r="P19" s="204">
        <v>84.884</v>
      </c>
      <c r="Q19" s="204">
        <v>4.2960000000000003</v>
      </c>
      <c r="R19" s="204">
        <v>25.568000000000001</v>
      </c>
      <c r="S19" s="204">
        <v>2.5000000000000001E-2</v>
      </c>
      <c r="T19" s="204">
        <v>9.8859999999999992</v>
      </c>
      <c r="U19" s="204">
        <v>25.666</v>
      </c>
      <c r="V19" s="204">
        <v>11.08</v>
      </c>
      <c r="W19" s="204">
        <v>4.0049999999999999</v>
      </c>
      <c r="X19" s="204">
        <v>89.061000000000007</v>
      </c>
      <c r="Y19" s="204">
        <v>96.498999999999995</v>
      </c>
    </row>
    <row r="20" spans="2:25">
      <c r="B20" s="203" t="s">
        <v>1075</v>
      </c>
      <c r="C20" s="203" t="s">
        <v>510</v>
      </c>
      <c r="D20" s="204">
        <v>9.9999999999999655E-4</v>
      </c>
      <c r="E20" s="204">
        <v>12.467000000000001</v>
      </c>
      <c r="F20" s="204">
        <v>2.1</v>
      </c>
      <c r="G20" s="204">
        <v>1.7999999999992723E-2</v>
      </c>
      <c r="H20" s="204">
        <v>7.8479999999999928</v>
      </c>
      <c r="I20" s="204">
        <v>12.930999999999999</v>
      </c>
      <c r="J20" s="204">
        <v>40.716000000000001</v>
      </c>
      <c r="K20" s="204">
        <v>29.973999999999997</v>
      </c>
      <c r="L20" s="204">
        <v>56.578000000000003</v>
      </c>
      <c r="M20" s="204">
        <v>45.1</v>
      </c>
      <c r="N20" s="204">
        <v>33.801000000000002</v>
      </c>
      <c r="O20" s="204">
        <v>45.463000000000001</v>
      </c>
      <c r="P20" s="204">
        <v>56.120000000000005</v>
      </c>
      <c r="Q20" s="204">
        <v>2.1539999999999999</v>
      </c>
      <c r="R20" s="204">
        <v>15.081</v>
      </c>
      <c r="S20" s="204">
        <v>0.30499999999999999</v>
      </c>
      <c r="T20" s="204">
        <v>-2.0000000000072759E-3</v>
      </c>
      <c r="U20" s="204">
        <v>4.08</v>
      </c>
      <c r="V20" s="204">
        <v>20.084</v>
      </c>
      <c r="W20" s="204">
        <v>6.9729999999999972</v>
      </c>
      <c r="X20" s="204">
        <v>74.873999999999995</v>
      </c>
      <c r="Y20" s="204">
        <v>146.31</v>
      </c>
    </row>
    <row r="21" spans="2:25">
      <c r="B21" s="203" t="s">
        <v>1076</v>
      </c>
      <c r="C21" s="203" t="s">
        <v>512</v>
      </c>
      <c r="D21" s="204">
        <v>0</v>
      </c>
      <c r="E21" s="204">
        <v>3.4270000000000005</v>
      </c>
      <c r="F21" s="204">
        <v>2.2800000000000002</v>
      </c>
      <c r="G21" s="204">
        <v>0</v>
      </c>
      <c r="H21" s="204">
        <v>4.9789999999999983</v>
      </c>
      <c r="I21" s="204">
        <v>8.6140000000000008</v>
      </c>
      <c r="J21" s="204">
        <v>60.009</v>
      </c>
      <c r="K21" s="204">
        <v>3.2259999999999946</v>
      </c>
      <c r="L21" s="204">
        <v>44.511000000000003</v>
      </c>
      <c r="M21" s="204">
        <v>79.87</v>
      </c>
      <c r="N21" s="204">
        <v>33.728000000000002</v>
      </c>
      <c r="O21" s="204">
        <v>59.893999999999998</v>
      </c>
      <c r="P21" s="204">
        <v>70.452999999999989</v>
      </c>
      <c r="Q21" s="204">
        <v>-2.000000000000455E-3</v>
      </c>
      <c r="R21" s="204">
        <v>5.5E-2</v>
      </c>
      <c r="S21" s="204">
        <v>1.111</v>
      </c>
      <c r="T21" s="204">
        <v>-1.0000000000000009E-3</v>
      </c>
      <c r="U21" s="204">
        <v>4.0650000000000004</v>
      </c>
      <c r="V21" s="204">
        <v>18.712</v>
      </c>
      <c r="W21" s="204">
        <v>1.9999999999981812E-3</v>
      </c>
      <c r="X21" s="204">
        <v>44.786999999999992</v>
      </c>
      <c r="Y21" s="204">
        <v>153.54399999999995</v>
      </c>
    </row>
    <row r="22" spans="2:25" s="203" customFormat="1">
      <c r="B22" s="205" t="s">
        <v>1089</v>
      </c>
      <c r="C22" s="207"/>
      <c r="D22" s="206">
        <f>SUM(D15:D17,D19:D21)</f>
        <v>1.8499999999999999</v>
      </c>
      <c r="E22" s="206">
        <f t="shared" ref="E22" si="2">SUM(E15:E17,E19:E21)</f>
        <v>35.409999999999997</v>
      </c>
      <c r="F22" s="206">
        <f t="shared" ref="F22" si="3">SUM(F15:F17,F19:F21)</f>
        <v>6.4200000000000008</v>
      </c>
      <c r="G22" s="206">
        <f t="shared" ref="G22" si="4">SUM(G15:G17,G19:G21)</f>
        <v>105.625</v>
      </c>
      <c r="H22" s="206">
        <f t="shared" ref="H22" si="5">SUM(H15:H17,H19:H21)</f>
        <v>225.99499999999998</v>
      </c>
      <c r="I22" s="206">
        <f t="shared" ref="I22" si="6">SUM(I15:I17,I19:I21)</f>
        <v>53.825000000000003</v>
      </c>
      <c r="J22" s="206">
        <f t="shared" ref="J22" si="7">SUM(J15:J17,J19:J21)</f>
        <v>152.83499999999998</v>
      </c>
      <c r="K22" s="206">
        <f t="shared" ref="K22" si="8">SUM(K15:K17,K19:K21)</f>
        <v>239.85000000000002</v>
      </c>
      <c r="L22" s="206">
        <f t="shared" ref="L22" si="9">SUM(L15:L17,L19:L21)</f>
        <v>331.17500000000001</v>
      </c>
      <c r="M22" s="206">
        <f t="shared" ref="M22" si="10">SUM(M15:M17,M19:M21)</f>
        <v>156.375</v>
      </c>
      <c r="N22" s="206">
        <f t="shared" ref="N22" si="11">SUM(N15:N17,N19:N21)</f>
        <v>125.58000000000001</v>
      </c>
      <c r="O22" s="206">
        <f t="shared" ref="O22" si="12">SUM(O15:O17,O19:O21)</f>
        <v>235.25000000000003</v>
      </c>
      <c r="P22" s="206">
        <f t="shared" ref="P22" si="13">SUM(P15:P17,P19:P21)</f>
        <v>260.64499999999998</v>
      </c>
      <c r="Q22" s="206">
        <f t="shared" ref="Q22" si="14">SUM(Q15:Q17,Q19:Q21)</f>
        <v>21.220000000000002</v>
      </c>
      <c r="R22" s="206">
        <f t="shared" ref="R22" si="15">SUM(R15:R17,R19:R21)</f>
        <v>93.320000000000007</v>
      </c>
      <c r="S22" s="206">
        <f t="shared" ref="S22" si="16">SUM(S15:S17,S19:S21)</f>
        <v>3.7850000000000001</v>
      </c>
      <c r="T22" s="206">
        <f t="shared" ref="T22" si="17">SUM(T15:T17,T19:T21)</f>
        <v>96.754999999999995</v>
      </c>
      <c r="U22" s="206">
        <f t="shared" ref="U22" si="18">SUM(U15:U17,U19:U21)</f>
        <v>113.33499999999999</v>
      </c>
      <c r="V22" s="206">
        <f t="shared" ref="V22" si="19">SUM(V15:V17,V19:V21)</f>
        <v>57.2</v>
      </c>
      <c r="W22" s="206">
        <f t="shared" ref="W22" si="20">SUM(W15:W17,W19:W21)</f>
        <v>79.64</v>
      </c>
      <c r="X22" s="206">
        <f t="shared" ref="X22" si="21">SUM(X15:X17,X19:X21)</f>
        <v>402.65000000000003</v>
      </c>
      <c r="Y22" s="206">
        <f t="shared" ref="Y22" si="22">SUM(Y15:Y17,Y19:Y21)</f>
        <v>1039.6849999999999</v>
      </c>
    </row>
    <row r="23" spans="2:25">
      <c r="B23" s="205" t="s">
        <v>516</v>
      </c>
      <c r="C23" s="185"/>
      <c r="D23" s="185">
        <f>SUM(D15:D21)</f>
        <v>1.8499999999999999</v>
      </c>
      <c r="E23" s="185">
        <f t="shared" ref="E23:Y23" si="23">SUM(E15:E21)</f>
        <v>62.379999999999995</v>
      </c>
      <c r="F23" s="185">
        <f t="shared" si="23"/>
        <v>48.190000000000005</v>
      </c>
      <c r="G23" s="185">
        <f t="shared" si="23"/>
        <v>105.625</v>
      </c>
      <c r="H23" s="185">
        <f t="shared" si="23"/>
        <v>235.40499999999997</v>
      </c>
      <c r="I23" s="185">
        <f t="shared" si="23"/>
        <v>62.215000000000003</v>
      </c>
      <c r="J23" s="185">
        <f t="shared" si="23"/>
        <v>434.01500000000004</v>
      </c>
      <c r="K23" s="185">
        <f t="shared" si="23"/>
        <v>292.84999999999997</v>
      </c>
      <c r="L23" s="185">
        <f t="shared" si="23"/>
        <v>736.24</v>
      </c>
      <c r="M23" s="185">
        <f t="shared" si="23"/>
        <v>300.73500000000001</v>
      </c>
      <c r="N23" s="185">
        <f t="shared" si="23"/>
        <v>178.56</v>
      </c>
      <c r="O23" s="185">
        <f t="shared" si="23"/>
        <v>827.68500000000006</v>
      </c>
      <c r="P23" s="185">
        <f t="shared" si="23"/>
        <v>589.70499999999993</v>
      </c>
      <c r="Q23" s="185">
        <f t="shared" si="23"/>
        <v>21.315000000000005</v>
      </c>
      <c r="R23" s="185">
        <f t="shared" si="23"/>
        <v>133.54500000000002</v>
      </c>
      <c r="S23" s="185">
        <f t="shared" si="23"/>
        <v>128.715</v>
      </c>
      <c r="T23" s="185">
        <f t="shared" si="23"/>
        <v>96.754999999999995</v>
      </c>
      <c r="U23" s="185">
        <f t="shared" si="23"/>
        <v>118.71499999999999</v>
      </c>
      <c r="V23" s="185">
        <f t="shared" si="23"/>
        <v>114.81500000000001</v>
      </c>
      <c r="W23" s="185">
        <f t="shared" si="23"/>
        <v>109.29</v>
      </c>
      <c r="X23" s="185">
        <f t="shared" si="23"/>
        <v>554.54500000000007</v>
      </c>
      <c r="Y23" s="185">
        <f t="shared" si="23"/>
        <v>2007.93</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50"/>
  <sheetViews>
    <sheetView workbookViewId="0">
      <selection activeCell="C34" sqref="C34"/>
    </sheetView>
  </sheetViews>
  <sheetFormatPr defaultRowHeight="15"/>
  <cols>
    <col min="1" max="1" width="10.28515625" bestFit="1" customWidth="1"/>
    <col min="3" max="3" width="32.5703125" bestFit="1" customWidth="1"/>
    <col min="4" max="4" width="70.7109375" bestFit="1" customWidth="1"/>
    <col min="5" max="5" width="50.140625" bestFit="1" customWidth="1"/>
  </cols>
  <sheetData>
    <row r="1" spans="1:5">
      <c r="A1" s="27" t="s">
        <v>552</v>
      </c>
      <c r="B1" s="27" t="s">
        <v>553</v>
      </c>
      <c r="C1" s="28" t="s">
        <v>554</v>
      </c>
      <c r="D1" s="30" t="s">
        <v>555</v>
      </c>
      <c r="E1" s="28" t="s">
        <v>556</v>
      </c>
    </row>
    <row r="2" spans="1:5">
      <c r="A2" s="31" t="s">
        <v>194</v>
      </c>
      <c r="B2" s="32"/>
      <c r="C2" s="33" t="s">
        <v>557</v>
      </c>
      <c r="D2" s="29" t="s">
        <v>558</v>
      </c>
      <c r="E2" s="34"/>
    </row>
    <row r="3" spans="1:5">
      <c r="A3" s="31"/>
      <c r="B3" s="32" t="s">
        <v>559</v>
      </c>
      <c r="C3" s="35" t="s">
        <v>560</v>
      </c>
      <c r="D3" s="29" t="s">
        <v>561</v>
      </c>
      <c r="E3" s="34"/>
    </row>
    <row r="4" spans="1:5">
      <c r="A4" s="31" t="s">
        <v>195</v>
      </c>
      <c r="B4" s="32"/>
      <c r="C4" s="33" t="s">
        <v>562</v>
      </c>
      <c r="D4" s="29" t="s">
        <v>558</v>
      </c>
      <c r="E4" s="34"/>
    </row>
    <row r="5" spans="1:5">
      <c r="A5" s="31"/>
      <c r="B5" s="32" t="s">
        <v>563</v>
      </c>
      <c r="C5" s="35" t="s">
        <v>564</v>
      </c>
      <c r="D5" s="29" t="s">
        <v>565</v>
      </c>
      <c r="E5" s="34" t="s">
        <v>566</v>
      </c>
    </row>
    <row r="6" spans="1:5">
      <c r="A6" s="31"/>
      <c r="B6" s="32" t="s">
        <v>567</v>
      </c>
      <c r="C6" s="35" t="s">
        <v>568</v>
      </c>
      <c r="D6" s="29" t="s">
        <v>561</v>
      </c>
      <c r="E6" s="34"/>
    </row>
    <row r="7" spans="1:5">
      <c r="A7" s="31" t="s">
        <v>168</v>
      </c>
      <c r="B7" s="32" t="s">
        <v>569</v>
      </c>
      <c r="C7" s="35" t="s">
        <v>570</v>
      </c>
      <c r="D7" s="29" t="s">
        <v>571</v>
      </c>
      <c r="E7" s="34" t="s">
        <v>572</v>
      </c>
    </row>
    <row r="8" spans="1:5">
      <c r="A8" s="31" t="s">
        <v>170</v>
      </c>
      <c r="B8" s="32" t="s">
        <v>573</v>
      </c>
      <c r="C8" s="35" t="s">
        <v>574</v>
      </c>
      <c r="D8" s="29" t="s">
        <v>575</v>
      </c>
      <c r="E8" s="34" t="s">
        <v>576</v>
      </c>
    </row>
    <row r="9" spans="1:5">
      <c r="A9" s="31" t="s">
        <v>174</v>
      </c>
      <c r="B9" s="32" t="s">
        <v>577</v>
      </c>
      <c r="C9" s="35" t="s">
        <v>578</v>
      </c>
      <c r="D9" s="29" t="s">
        <v>575</v>
      </c>
      <c r="E9" s="34" t="s">
        <v>579</v>
      </c>
    </row>
    <row r="10" spans="1:5">
      <c r="A10" s="31" t="s">
        <v>169</v>
      </c>
      <c r="B10" s="36" t="s">
        <v>580</v>
      </c>
      <c r="C10" s="35" t="s">
        <v>581</v>
      </c>
      <c r="D10" s="29" t="s">
        <v>575</v>
      </c>
      <c r="E10" s="34" t="s">
        <v>582</v>
      </c>
    </row>
    <row r="11" spans="1:5">
      <c r="A11" s="31" t="s">
        <v>167</v>
      </c>
      <c r="B11" s="36" t="s">
        <v>583</v>
      </c>
      <c r="C11" s="35" t="s">
        <v>584</v>
      </c>
      <c r="D11" s="29" t="s">
        <v>575</v>
      </c>
      <c r="E11" s="34" t="s">
        <v>585</v>
      </c>
    </row>
    <row r="12" spans="1:5">
      <c r="A12" s="31" t="s">
        <v>171</v>
      </c>
      <c r="B12" s="32" t="s">
        <v>586</v>
      </c>
      <c r="C12" s="35" t="s">
        <v>587</v>
      </c>
      <c r="D12" s="29" t="s">
        <v>575</v>
      </c>
      <c r="E12" s="34" t="s">
        <v>588</v>
      </c>
    </row>
    <row r="13" spans="1:5">
      <c r="A13" s="31" t="s">
        <v>166</v>
      </c>
      <c r="B13" s="32" t="s">
        <v>589</v>
      </c>
      <c r="C13" s="35" t="s">
        <v>590</v>
      </c>
      <c r="D13" s="29" t="s">
        <v>575</v>
      </c>
      <c r="E13" s="34" t="s">
        <v>591</v>
      </c>
    </row>
    <row r="14" spans="1:5">
      <c r="A14" s="31" t="s">
        <v>173</v>
      </c>
      <c r="B14" s="32" t="s">
        <v>592</v>
      </c>
      <c r="C14" s="35" t="s">
        <v>593</v>
      </c>
      <c r="D14" s="29" t="s">
        <v>575</v>
      </c>
      <c r="E14" s="34" t="s">
        <v>594</v>
      </c>
    </row>
    <row r="15" spans="1:5">
      <c r="A15" s="31" t="s">
        <v>165</v>
      </c>
      <c r="B15" s="32" t="s">
        <v>595</v>
      </c>
      <c r="C15" s="35" t="s">
        <v>596</v>
      </c>
      <c r="D15" s="29" t="s">
        <v>575</v>
      </c>
      <c r="E15" s="34" t="s">
        <v>597</v>
      </c>
    </row>
    <row r="16" spans="1:5">
      <c r="A16" s="31" t="s">
        <v>172</v>
      </c>
      <c r="B16" s="32" t="s">
        <v>598</v>
      </c>
      <c r="C16" s="35" t="s">
        <v>599</v>
      </c>
      <c r="D16" s="29" t="s">
        <v>575</v>
      </c>
      <c r="E16" s="34" t="s">
        <v>600</v>
      </c>
    </row>
    <row r="17" spans="1:5">
      <c r="A17" s="31" t="s">
        <v>175</v>
      </c>
      <c r="B17" s="32" t="s">
        <v>601</v>
      </c>
      <c r="C17" s="35" t="s">
        <v>602</v>
      </c>
      <c r="D17" s="29" t="s">
        <v>575</v>
      </c>
      <c r="E17" s="34" t="s">
        <v>603</v>
      </c>
    </row>
    <row r="18" spans="1:5">
      <c r="A18" s="31" t="s">
        <v>176</v>
      </c>
      <c r="B18" s="32" t="s">
        <v>604</v>
      </c>
      <c r="C18" s="35" t="s">
        <v>605</v>
      </c>
      <c r="D18" s="29" t="s">
        <v>575</v>
      </c>
      <c r="E18" s="34" t="s">
        <v>606</v>
      </c>
    </row>
    <row r="19" spans="1:5">
      <c r="A19" s="31" t="s">
        <v>178</v>
      </c>
      <c r="B19" s="32" t="s">
        <v>607</v>
      </c>
      <c r="C19" s="35" t="s">
        <v>608</v>
      </c>
      <c r="D19" s="29" t="s">
        <v>575</v>
      </c>
      <c r="E19" s="34" t="s">
        <v>609</v>
      </c>
    </row>
    <row r="20" spans="1:5">
      <c r="A20" s="31" t="s">
        <v>180</v>
      </c>
      <c r="B20" s="32" t="s">
        <v>610</v>
      </c>
      <c r="C20" s="35" t="s">
        <v>611</v>
      </c>
      <c r="D20" s="29" t="s">
        <v>575</v>
      </c>
      <c r="E20" s="34" t="s">
        <v>612</v>
      </c>
    </row>
    <row r="21" spans="1:5">
      <c r="A21" s="31" t="s">
        <v>177</v>
      </c>
      <c r="B21" s="32" t="s">
        <v>613</v>
      </c>
      <c r="C21" s="35" t="s">
        <v>614</v>
      </c>
      <c r="D21" s="29" t="s">
        <v>575</v>
      </c>
      <c r="E21" s="34" t="s">
        <v>615</v>
      </c>
    </row>
    <row r="22" spans="1:5">
      <c r="A22" s="31" t="s">
        <v>183</v>
      </c>
      <c r="B22" s="32" t="s">
        <v>616</v>
      </c>
      <c r="C22" s="35" t="s">
        <v>617</v>
      </c>
      <c r="D22" s="29" t="s">
        <v>575</v>
      </c>
      <c r="E22" s="34" t="s">
        <v>618</v>
      </c>
    </row>
    <row r="23" spans="1:5">
      <c r="A23" s="31" t="s">
        <v>179</v>
      </c>
      <c r="B23" s="32" t="s">
        <v>619</v>
      </c>
      <c r="C23" s="35" t="s">
        <v>620</v>
      </c>
      <c r="D23" s="29" t="s">
        <v>575</v>
      </c>
      <c r="E23" s="34" t="s">
        <v>621</v>
      </c>
    </row>
    <row r="24" spans="1:5">
      <c r="A24" s="31" t="s">
        <v>182</v>
      </c>
      <c r="B24" s="32" t="s">
        <v>622</v>
      </c>
      <c r="C24" s="35" t="s">
        <v>623</v>
      </c>
      <c r="D24" s="29" t="s">
        <v>575</v>
      </c>
      <c r="E24" s="34" t="s">
        <v>624</v>
      </c>
    </row>
    <row r="25" spans="1:5">
      <c r="A25" s="31" t="s">
        <v>181</v>
      </c>
      <c r="B25" s="32" t="s">
        <v>625</v>
      </c>
      <c r="C25" s="35" t="s">
        <v>626</v>
      </c>
      <c r="D25" s="29" t="s">
        <v>575</v>
      </c>
      <c r="E25" s="34" t="s">
        <v>627</v>
      </c>
    </row>
    <row r="26" spans="1:5">
      <c r="A26" s="31" t="s">
        <v>184</v>
      </c>
      <c r="B26" s="32" t="s">
        <v>628</v>
      </c>
      <c r="C26" s="35" t="s">
        <v>629</v>
      </c>
      <c r="D26" s="29" t="s">
        <v>575</v>
      </c>
      <c r="E26" s="34" t="s">
        <v>630</v>
      </c>
    </row>
    <row r="27" spans="1:5">
      <c r="A27" s="31" t="s">
        <v>185</v>
      </c>
      <c r="B27" s="32" t="s">
        <v>631</v>
      </c>
      <c r="C27" s="35" t="s">
        <v>632</v>
      </c>
      <c r="D27" s="29" t="s">
        <v>575</v>
      </c>
      <c r="E27" s="34" t="s">
        <v>633</v>
      </c>
    </row>
    <row r="28" spans="1:5">
      <c r="A28" s="31" t="s">
        <v>634</v>
      </c>
      <c r="B28" s="32" t="s">
        <v>635</v>
      </c>
      <c r="C28" s="35" t="s">
        <v>636</v>
      </c>
      <c r="D28" s="29" t="s">
        <v>575</v>
      </c>
      <c r="E28" s="34" t="s">
        <v>637</v>
      </c>
    </row>
    <row r="29" spans="1:5">
      <c r="A29" s="31" t="s">
        <v>638</v>
      </c>
      <c r="B29" s="32" t="s">
        <v>639</v>
      </c>
      <c r="C29" s="35" t="s">
        <v>640</v>
      </c>
      <c r="D29" s="29" t="s">
        <v>575</v>
      </c>
      <c r="E29" s="34" t="s">
        <v>641</v>
      </c>
    </row>
    <row r="30" spans="1:5">
      <c r="A30" s="31" t="s">
        <v>642</v>
      </c>
      <c r="B30" s="32" t="s">
        <v>643</v>
      </c>
      <c r="C30" s="35" t="s">
        <v>644</v>
      </c>
      <c r="D30" s="29" t="s">
        <v>575</v>
      </c>
      <c r="E30" s="34" t="s">
        <v>645</v>
      </c>
    </row>
    <row r="31" spans="1:5">
      <c r="A31" s="31" t="s">
        <v>646</v>
      </c>
      <c r="B31" s="32" t="s">
        <v>647</v>
      </c>
      <c r="C31" s="35" t="s">
        <v>648</v>
      </c>
      <c r="D31" s="29" t="s">
        <v>575</v>
      </c>
      <c r="E31" s="34" t="s">
        <v>649</v>
      </c>
    </row>
    <row r="32" spans="1:5">
      <c r="A32" s="31" t="s">
        <v>650</v>
      </c>
      <c r="B32" s="32" t="s">
        <v>651</v>
      </c>
      <c r="C32" s="35" t="s">
        <v>652</v>
      </c>
      <c r="D32" s="29" t="s">
        <v>575</v>
      </c>
      <c r="E32" s="34" t="s">
        <v>653</v>
      </c>
    </row>
    <row r="33" spans="1:5">
      <c r="A33" s="31" t="s">
        <v>217</v>
      </c>
      <c r="B33" s="37"/>
      <c r="C33" s="33" t="s">
        <v>654</v>
      </c>
      <c r="D33" s="38" t="s">
        <v>655</v>
      </c>
      <c r="E33" s="34"/>
    </row>
    <row r="34" spans="1:5">
      <c r="A34" s="31"/>
      <c r="B34" s="32" t="s">
        <v>656</v>
      </c>
      <c r="C34" s="35" t="s">
        <v>657</v>
      </c>
      <c r="D34" s="29" t="s">
        <v>658</v>
      </c>
      <c r="E34" s="34" t="s">
        <v>659</v>
      </c>
    </row>
    <row r="35" spans="1:5">
      <c r="A35" s="31"/>
      <c r="B35" s="32" t="s">
        <v>660</v>
      </c>
      <c r="C35" s="35" t="s">
        <v>661</v>
      </c>
      <c r="D35" s="29" t="s">
        <v>662</v>
      </c>
      <c r="E35" s="34" t="s">
        <v>663</v>
      </c>
    </row>
    <row r="36" spans="1:5">
      <c r="A36" s="31" t="s">
        <v>187</v>
      </c>
      <c r="B36" s="39"/>
      <c r="C36" s="33" t="s">
        <v>664</v>
      </c>
      <c r="D36" s="38" t="s">
        <v>665</v>
      </c>
      <c r="E36" s="34"/>
    </row>
    <row r="37" spans="1:5">
      <c r="A37" s="31"/>
      <c r="B37" s="32" t="s">
        <v>666</v>
      </c>
      <c r="C37" s="35" t="s">
        <v>667</v>
      </c>
      <c r="D37" s="40" t="s">
        <v>668</v>
      </c>
      <c r="E37" s="41" t="s">
        <v>669</v>
      </c>
    </row>
    <row r="38" spans="1:5">
      <c r="A38" s="31"/>
      <c r="B38" s="32" t="s">
        <v>670</v>
      </c>
      <c r="C38" s="35" t="s">
        <v>671</v>
      </c>
      <c r="D38" s="40" t="s">
        <v>672</v>
      </c>
      <c r="E38" s="34" t="s">
        <v>673</v>
      </c>
    </row>
    <row r="39" spans="1:5">
      <c r="A39" s="31" t="s">
        <v>233</v>
      </c>
      <c r="B39" s="32" t="s">
        <v>674</v>
      </c>
      <c r="C39" s="35" t="s">
        <v>675</v>
      </c>
      <c r="D39" s="29" t="s">
        <v>575</v>
      </c>
      <c r="E39" s="34" t="s">
        <v>676</v>
      </c>
    </row>
    <row r="40" spans="1:5">
      <c r="A40" s="31" t="s">
        <v>239</v>
      </c>
      <c r="B40" s="32" t="s">
        <v>677</v>
      </c>
      <c r="C40" s="35" t="s">
        <v>678</v>
      </c>
      <c r="D40" s="29" t="s">
        <v>575</v>
      </c>
      <c r="E40" s="34" t="s">
        <v>679</v>
      </c>
    </row>
    <row r="41" spans="1:5">
      <c r="A41" s="31" t="s">
        <v>237</v>
      </c>
      <c r="B41" s="32" t="s">
        <v>680</v>
      </c>
      <c r="C41" s="35" t="s">
        <v>681</v>
      </c>
      <c r="D41" s="29" t="s">
        <v>575</v>
      </c>
      <c r="E41" s="34" t="s">
        <v>682</v>
      </c>
    </row>
    <row r="42" spans="1:5">
      <c r="A42" s="31" t="s">
        <v>238</v>
      </c>
      <c r="B42" s="32" t="s">
        <v>683</v>
      </c>
      <c r="C42" s="35" t="s">
        <v>684</v>
      </c>
      <c r="D42" s="29" t="s">
        <v>575</v>
      </c>
      <c r="E42" s="34" t="s">
        <v>685</v>
      </c>
    </row>
    <row r="43" spans="1:5">
      <c r="A43" s="31" t="s">
        <v>240</v>
      </c>
      <c r="B43" s="32" t="s">
        <v>686</v>
      </c>
      <c r="C43" s="35" t="s">
        <v>687</v>
      </c>
      <c r="D43" s="29" t="s">
        <v>575</v>
      </c>
      <c r="E43" s="34" t="s">
        <v>688</v>
      </c>
    </row>
    <row r="44" spans="1:5">
      <c r="A44" s="31" t="s">
        <v>234</v>
      </c>
      <c r="B44" s="32"/>
      <c r="C44" s="33" t="s">
        <v>689</v>
      </c>
      <c r="D44" s="29" t="s">
        <v>690</v>
      </c>
      <c r="E44" s="34"/>
    </row>
    <row r="45" spans="1:5">
      <c r="A45" s="31"/>
      <c r="B45" s="32" t="s">
        <v>691</v>
      </c>
      <c r="C45" s="35" t="s">
        <v>692</v>
      </c>
      <c r="D45" s="29" t="s">
        <v>693</v>
      </c>
      <c r="E45" s="34" t="s">
        <v>694</v>
      </c>
    </row>
    <row r="46" spans="1:5">
      <c r="A46" s="31"/>
      <c r="B46" s="32" t="s">
        <v>695</v>
      </c>
      <c r="C46" s="35" t="s">
        <v>696</v>
      </c>
      <c r="D46" s="29" t="s">
        <v>697</v>
      </c>
      <c r="E46" s="34" t="s">
        <v>698</v>
      </c>
    </row>
    <row r="47" spans="1:5">
      <c r="A47" s="31" t="s">
        <v>328</v>
      </c>
      <c r="B47" s="32" t="s">
        <v>699</v>
      </c>
      <c r="C47" s="35" t="s">
        <v>700</v>
      </c>
      <c r="D47" s="29" t="s">
        <v>701</v>
      </c>
      <c r="E47" s="34" t="s">
        <v>702</v>
      </c>
    </row>
    <row r="48" spans="1:5">
      <c r="A48" s="31" t="s">
        <v>329</v>
      </c>
      <c r="B48" s="32"/>
      <c r="C48" s="33" t="s">
        <v>703</v>
      </c>
      <c r="D48" s="29" t="s">
        <v>704</v>
      </c>
      <c r="E48" s="34"/>
    </row>
    <row r="49" spans="1:5">
      <c r="A49" s="31"/>
      <c r="B49" s="32" t="s">
        <v>705</v>
      </c>
      <c r="C49" s="35" t="s">
        <v>706</v>
      </c>
      <c r="D49" s="42" t="s">
        <v>707</v>
      </c>
      <c r="E49" s="34" t="s">
        <v>708</v>
      </c>
    </row>
    <row r="50" spans="1:5">
      <c r="A50" s="31"/>
      <c r="B50" s="32" t="s">
        <v>709</v>
      </c>
      <c r="C50" s="35" t="s">
        <v>710</v>
      </c>
      <c r="D50" s="42" t="s">
        <v>711</v>
      </c>
      <c r="E50" s="34" t="s">
        <v>712</v>
      </c>
    </row>
  </sheetData>
  <conditionalFormatting sqref="D49:D50 D2:D46">
    <cfRule type="cellIs" dxfId="1" priority="2" stopIfTrue="1" operator="equal">
      <formula>"changed"</formula>
    </cfRule>
  </conditionalFormatting>
  <conditionalFormatting sqref="D47:D48">
    <cfRule type="cellIs" dxfId="0" priority="1" stopIfTrue="1" operator="equal">
      <formula>"changed"</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B39"/>
  <sheetViews>
    <sheetView workbookViewId="0">
      <selection activeCell="F12" sqref="F12"/>
    </sheetView>
  </sheetViews>
  <sheetFormatPr defaultRowHeight="15"/>
  <sheetData>
    <row r="2" spans="1:2">
      <c r="A2" s="128" t="s">
        <v>913</v>
      </c>
      <c r="B2" s="128" t="s">
        <v>39</v>
      </c>
    </row>
    <row r="3" spans="1:2">
      <c r="A3" s="128" t="s">
        <v>409</v>
      </c>
      <c r="B3" s="128" t="s">
        <v>27</v>
      </c>
    </row>
    <row r="4" spans="1:2">
      <c r="A4" s="128" t="s">
        <v>410</v>
      </c>
      <c r="B4" s="128" t="s">
        <v>26</v>
      </c>
    </row>
    <row r="5" spans="1:2">
      <c r="A5" s="128" t="s">
        <v>411</v>
      </c>
      <c r="B5" s="128" t="s">
        <v>25</v>
      </c>
    </row>
    <row r="6" spans="1:2">
      <c r="A6" s="128" t="s">
        <v>431</v>
      </c>
      <c r="B6" s="128" t="s">
        <v>24</v>
      </c>
    </row>
    <row r="7" spans="1:2">
      <c r="A7" s="128" t="s">
        <v>412</v>
      </c>
      <c r="B7" s="128" t="s">
        <v>23</v>
      </c>
    </row>
    <row r="8" spans="1:2">
      <c r="A8" s="128" t="s">
        <v>413</v>
      </c>
      <c r="B8" s="128" t="s">
        <v>22</v>
      </c>
    </row>
    <row r="9" spans="1:2">
      <c r="A9" s="128" t="s">
        <v>415</v>
      </c>
      <c r="B9" s="128" t="s">
        <v>21</v>
      </c>
    </row>
    <row r="10" spans="1:2">
      <c r="A10" s="128" t="s">
        <v>416</v>
      </c>
      <c r="B10" s="128" t="s">
        <v>20</v>
      </c>
    </row>
    <row r="11" spans="1:2">
      <c r="A11" s="128" t="s">
        <v>419</v>
      </c>
      <c r="B11" s="128" t="s">
        <v>19</v>
      </c>
    </row>
    <row r="12" spans="1:2">
      <c r="A12" s="128" t="s">
        <v>420</v>
      </c>
      <c r="B12" s="128" t="s">
        <v>18</v>
      </c>
    </row>
    <row r="13" spans="1:2">
      <c r="A13" s="128" t="s">
        <v>414</v>
      </c>
      <c r="B13" s="128" t="s">
        <v>17</v>
      </c>
    </row>
    <row r="14" spans="1:2">
      <c r="A14" s="128" t="s">
        <v>417</v>
      </c>
      <c r="B14" s="128" t="s">
        <v>16</v>
      </c>
    </row>
    <row r="15" spans="1:2">
      <c r="A15" s="128" t="s">
        <v>432</v>
      </c>
      <c r="B15" s="128" t="s">
        <v>15</v>
      </c>
    </row>
    <row r="16" spans="1:2">
      <c r="A16" s="128" t="s">
        <v>433</v>
      </c>
      <c r="B16" s="128" t="s">
        <v>14</v>
      </c>
    </row>
    <row r="17" spans="1:2">
      <c r="A17" s="128" t="s">
        <v>435</v>
      </c>
      <c r="B17" s="128" t="s">
        <v>13</v>
      </c>
    </row>
    <row r="18" spans="1:2">
      <c r="A18" s="128" t="s">
        <v>437</v>
      </c>
      <c r="B18" s="128" t="s">
        <v>12</v>
      </c>
    </row>
    <row r="19" spans="1:2">
      <c r="A19" s="128" t="s">
        <v>436</v>
      </c>
      <c r="B19" s="128" t="s">
        <v>11</v>
      </c>
    </row>
    <row r="20" spans="1:2">
      <c r="A20" s="128" t="s">
        <v>438</v>
      </c>
      <c r="B20" s="128" t="s">
        <v>10</v>
      </c>
    </row>
    <row r="21" spans="1:2">
      <c r="A21" s="128" t="s">
        <v>439</v>
      </c>
      <c r="B21" s="128" t="s">
        <v>9</v>
      </c>
    </row>
    <row r="22" spans="1:2">
      <c r="A22" s="128" t="s">
        <v>440</v>
      </c>
      <c r="B22" s="128" t="s">
        <v>8</v>
      </c>
    </row>
    <row r="23" spans="1:2">
      <c r="A23" s="128" t="s">
        <v>441</v>
      </c>
      <c r="B23" s="128" t="s">
        <v>7</v>
      </c>
    </row>
    <row r="24" spans="1:2">
      <c r="A24" s="128" t="s">
        <v>442</v>
      </c>
      <c r="B24" s="128" t="s">
        <v>6</v>
      </c>
    </row>
    <row r="25" spans="1:2">
      <c r="A25" s="128" t="s">
        <v>447</v>
      </c>
      <c r="B25" s="128" t="s">
        <v>5</v>
      </c>
    </row>
    <row r="26" spans="1:2">
      <c r="A26" s="128" t="s">
        <v>444</v>
      </c>
      <c r="B26" s="128" t="s">
        <v>4</v>
      </c>
    </row>
    <row r="27" spans="1:2">
      <c r="A27" s="128" t="s">
        <v>418</v>
      </c>
      <c r="B27" s="128" t="s">
        <v>3</v>
      </c>
    </row>
    <row r="28" spans="1:2">
      <c r="A28" s="128" t="s">
        <v>443</v>
      </c>
      <c r="B28" s="128" t="s">
        <v>2</v>
      </c>
    </row>
    <row r="29" spans="1:2">
      <c r="A29" s="128" t="s">
        <v>448</v>
      </c>
      <c r="B29" s="128" t="s">
        <v>1</v>
      </c>
    </row>
    <row r="30" spans="1:2">
      <c r="A30" s="128" t="s">
        <v>533</v>
      </c>
      <c r="B30" s="128" t="s">
        <v>534</v>
      </c>
    </row>
    <row r="31" spans="1:2">
      <c r="A31" s="128" t="s">
        <v>546</v>
      </c>
      <c r="B31" s="128" t="s">
        <v>547</v>
      </c>
    </row>
    <row r="32" spans="1:2">
      <c r="A32" s="128" t="s">
        <v>895</v>
      </c>
      <c r="B32" s="128" t="s">
        <v>914</v>
      </c>
    </row>
    <row r="33" spans="1:2">
      <c r="A33" s="128" t="s">
        <v>544</v>
      </c>
      <c r="B33" s="128" t="s">
        <v>545</v>
      </c>
    </row>
    <row r="34" spans="1:2">
      <c r="A34" s="128" t="s">
        <v>334</v>
      </c>
      <c r="B34" s="128" t="s">
        <v>537</v>
      </c>
    </row>
    <row r="35" spans="1:2">
      <c r="A35" s="128" t="s">
        <v>335</v>
      </c>
      <c r="B35" s="128" t="s">
        <v>715</v>
      </c>
    </row>
    <row r="36" spans="1:2">
      <c r="A36" s="128" t="s">
        <v>65</v>
      </c>
      <c r="B36" s="128" t="s">
        <v>713</v>
      </c>
    </row>
    <row r="37" spans="1:2">
      <c r="A37" s="128" t="s">
        <v>542</v>
      </c>
      <c r="B37" s="128" t="s">
        <v>543</v>
      </c>
    </row>
    <row r="38" spans="1:2">
      <c r="A38" s="128" t="s">
        <v>714</v>
      </c>
      <c r="B38" s="128" t="s">
        <v>540</v>
      </c>
    </row>
    <row r="39" spans="1:2">
      <c r="A39" s="128" t="s">
        <v>716</v>
      </c>
      <c r="B39" s="128" t="s">
        <v>538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55"/>
  <sheetViews>
    <sheetView topLeftCell="A16" zoomScaleNormal="100" workbookViewId="0">
      <selection activeCell="J51" sqref="J51"/>
    </sheetView>
  </sheetViews>
  <sheetFormatPr defaultColWidth="11.42578125" defaultRowHeight="15"/>
  <cols>
    <col min="2" max="2" width="107.7109375" bestFit="1" customWidth="1"/>
    <col min="3" max="3" width="35.42578125" style="46" bestFit="1" customWidth="1"/>
  </cols>
  <sheetData>
    <row r="1" spans="1:6" ht="15.75" thickBot="1">
      <c r="B1" t="s">
        <v>1028</v>
      </c>
      <c r="E1" s="61"/>
    </row>
    <row r="2" spans="1:6" ht="15.75" customHeight="1" thickBot="1">
      <c r="A2" s="234" t="s">
        <v>771</v>
      </c>
      <c r="B2" s="235"/>
      <c r="C2" s="62" t="s">
        <v>772</v>
      </c>
      <c r="D2" s="63" t="s">
        <v>773</v>
      </c>
      <c r="E2" s="63" t="s">
        <v>774</v>
      </c>
      <c r="F2" s="63" t="s">
        <v>775</v>
      </c>
    </row>
    <row r="3" spans="1:6" ht="15.75" thickBot="1">
      <c r="A3" s="64" t="s">
        <v>776</v>
      </c>
      <c r="B3" s="65" t="s">
        <v>777</v>
      </c>
      <c r="C3" s="62"/>
      <c r="D3" s="68" t="s">
        <v>779</v>
      </c>
      <c r="E3" s="68" t="s">
        <v>778</v>
      </c>
      <c r="F3" s="68" t="s">
        <v>778</v>
      </c>
    </row>
    <row r="4" spans="1:6" ht="15" customHeight="1">
      <c r="A4" s="69">
        <v>1</v>
      </c>
      <c r="B4" s="69" t="s">
        <v>780</v>
      </c>
      <c r="C4" s="70"/>
      <c r="D4" s="71" t="s">
        <v>781</v>
      </c>
      <c r="E4" s="71" t="s">
        <v>781</v>
      </c>
      <c r="F4" s="71" t="s">
        <v>781</v>
      </c>
    </row>
    <row r="5" spans="1:6">
      <c r="A5" s="69">
        <v>2</v>
      </c>
      <c r="B5" s="69" t="s">
        <v>783</v>
      </c>
      <c r="C5" s="70"/>
      <c r="D5" s="72" t="s">
        <v>781</v>
      </c>
      <c r="E5" s="72" t="s">
        <v>781</v>
      </c>
      <c r="F5" s="72" t="s">
        <v>781</v>
      </c>
    </row>
    <row r="6" spans="1:6">
      <c r="A6" s="73">
        <v>3</v>
      </c>
      <c r="B6" s="73" t="s">
        <v>784</v>
      </c>
      <c r="C6" s="70"/>
      <c r="D6" s="72" t="s">
        <v>782</v>
      </c>
      <c r="E6" s="72" t="s">
        <v>782</v>
      </c>
      <c r="F6" s="72" t="s">
        <v>782</v>
      </c>
    </row>
    <row r="7" spans="1:6">
      <c r="A7" s="69">
        <v>4</v>
      </c>
      <c r="B7" s="69" t="s">
        <v>785</v>
      </c>
      <c r="C7" s="70"/>
      <c r="D7" s="72" t="s">
        <v>782</v>
      </c>
      <c r="E7" s="72" t="s">
        <v>782</v>
      </c>
      <c r="F7" s="72" t="s">
        <v>782</v>
      </c>
    </row>
    <row r="8" spans="1:6">
      <c r="A8" s="69">
        <v>5</v>
      </c>
      <c r="B8" s="69" t="s">
        <v>786</v>
      </c>
      <c r="C8" s="70"/>
      <c r="D8" s="72" t="s">
        <v>782</v>
      </c>
      <c r="E8" s="72" t="s">
        <v>782</v>
      </c>
      <c r="F8" s="72" t="s">
        <v>782</v>
      </c>
    </row>
    <row r="9" spans="1:6">
      <c r="A9" s="69">
        <v>6</v>
      </c>
      <c r="B9" s="69" t="s">
        <v>787</v>
      </c>
      <c r="C9" s="70"/>
      <c r="D9" s="72" t="s">
        <v>781</v>
      </c>
      <c r="E9" s="72" t="s">
        <v>781</v>
      </c>
      <c r="F9" s="72" t="s">
        <v>781</v>
      </c>
    </row>
    <row r="10" spans="1:6">
      <c r="A10" s="69">
        <v>7</v>
      </c>
      <c r="B10" s="69" t="s">
        <v>788</v>
      </c>
      <c r="C10" s="70"/>
      <c r="D10" s="72" t="s">
        <v>781</v>
      </c>
      <c r="E10" s="72" t="s">
        <v>781</v>
      </c>
      <c r="F10" s="72" t="s">
        <v>781</v>
      </c>
    </row>
    <row r="11" spans="1:6">
      <c r="A11" s="73">
        <v>8</v>
      </c>
      <c r="B11" s="73" t="s">
        <v>789</v>
      </c>
      <c r="C11" s="70"/>
      <c r="D11" s="72" t="s">
        <v>782</v>
      </c>
      <c r="E11" s="72" t="s">
        <v>782</v>
      </c>
      <c r="F11" s="72" t="s">
        <v>782</v>
      </c>
    </row>
    <row r="12" spans="1:6">
      <c r="A12" s="73">
        <v>9</v>
      </c>
      <c r="B12" s="73" t="s">
        <v>790</v>
      </c>
      <c r="C12" s="70"/>
      <c r="D12" s="72" t="s">
        <v>782</v>
      </c>
      <c r="E12" s="72" t="s">
        <v>782</v>
      </c>
      <c r="F12" s="72" t="s">
        <v>782</v>
      </c>
    </row>
    <row r="13" spans="1:6">
      <c r="A13" s="73">
        <v>10</v>
      </c>
      <c r="B13" s="73" t="s">
        <v>791</v>
      </c>
      <c r="C13" s="70"/>
      <c r="D13" s="72" t="s">
        <v>782</v>
      </c>
      <c r="E13" s="72" t="s">
        <v>782</v>
      </c>
      <c r="F13" s="72" t="s">
        <v>782</v>
      </c>
    </row>
    <row r="14" spans="1:6">
      <c r="A14" s="69">
        <v>11</v>
      </c>
      <c r="B14" s="69" t="s">
        <v>792</v>
      </c>
      <c r="C14" s="70"/>
      <c r="D14" s="72" t="s">
        <v>782</v>
      </c>
      <c r="E14" s="72" t="s">
        <v>782</v>
      </c>
      <c r="F14" s="72" t="s">
        <v>782</v>
      </c>
    </row>
    <row r="15" spans="1:6">
      <c r="A15" s="69">
        <v>12</v>
      </c>
      <c r="B15" s="69" t="s">
        <v>793</v>
      </c>
      <c r="C15" s="70"/>
      <c r="D15" s="72" t="s">
        <v>782</v>
      </c>
      <c r="E15" s="72" t="s">
        <v>782</v>
      </c>
      <c r="F15" s="72" t="s">
        <v>782</v>
      </c>
    </row>
    <row r="16" spans="1:6">
      <c r="A16" s="69">
        <v>13</v>
      </c>
      <c r="B16" s="69" t="s">
        <v>794</v>
      </c>
      <c r="C16" s="70"/>
      <c r="D16" s="72" t="s">
        <v>782</v>
      </c>
      <c r="E16" s="72" t="s">
        <v>782</v>
      </c>
      <c r="F16" s="72" t="s">
        <v>782</v>
      </c>
    </row>
    <row r="17" spans="1:6">
      <c r="A17" s="69">
        <v>14</v>
      </c>
      <c r="B17" s="69" t="s">
        <v>795</v>
      </c>
      <c r="C17" s="70"/>
      <c r="D17" s="72" t="s">
        <v>782</v>
      </c>
      <c r="E17" s="72" t="s">
        <v>782</v>
      </c>
      <c r="F17" s="72" t="s">
        <v>782</v>
      </c>
    </row>
    <row r="18" spans="1:6">
      <c r="A18" s="69">
        <v>15</v>
      </c>
      <c r="B18" s="69" t="s">
        <v>796</v>
      </c>
      <c r="C18" s="70"/>
      <c r="D18" s="72" t="s">
        <v>782</v>
      </c>
      <c r="E18" s="72" t="s">
        <v>782</v>
      </c>
      <c r="F18" s="72" t="s">
        <v>782</v>
      </c>
    </row>
    <row r="19" spans="1:6">
      <c r="A19" s="69">
        <v>16</v>
      </c>
      <c r="B19" s="69" t="s">
        <v>797</v>
      </c>
      <c r="C19" s="70"/>
      <c r="D19" s="72" t="s">
        <v>782</v>
      </c>
      <c r="E19" s="72" t="s">
        <v>782</v>
      </c>
      <c r="F19" s="72" t="s">
        <v>782</v>
      </c>
    </row>
    <row r="20" spans="1:6">
      <c r="A20" s="69">
        <v>17</v>
      </c>
      <c r="B20" s="69" t="s">
        <v>798</v>
      </c>
      <c r="C20" s="70"/>
      <c r="D20" s="72" t="s">
        <v>782</v>
      </c>
      <c r="E20" s="72" t="s">
        <v>782</v>
      </c>
      <c r="F20" s="72" t="s">
        <v>782</v>
      </c>
    </row>
    <row r="21" spans="1:6">
      <c r="A21" s="74">
        <v>18</v>
      </c>
      <c r="B21" s="74" t="s">
        <v>799</v>
      </c>
      <c r="C21" s="70"/>
      <c r="D21" s="72" t="s">
        <v>781</v>
      </c>
      <c r="E21" s="72" t="s">
        <v>781</v>
      </c>
      <c r="F21" s="72" t="s">
        <v>781</v>
      </c>
    </row>
    <row r="22" spans="1:6">
      <c r="A22" s="74">
        <v>19</v>
      </c>
      <c r="B22" s="74" t="s">
        <v>800</v>
      </c>
      <c r="C22" s="70"/>
      <c r="D22" s="72" t="s">
        <v>781</v>
      </c>
      <c r="E22" s="72" t="s">
        <v>781</v>
      </c>
      <c r="F22" s="72" t="s">
        <v>781</v>
      </c>
    </row>
    <row r="23" spans="1:6">
      <c r="A23" s="74">
        <v>20</v>
      </c>
      <c r="B23" s="74" t="s">
        <v>801</v>
      </c>
      <c r="C23" s="75"/>
      <c r="D23" s="72" t="s">
        <v>781</v>
      </c>
      <c r="E23" s="72" t="s">
        <v>781</v>
      </c>
      <c r="F23" s="72" t="s">
        <v>781</v>
      </c>
    </row>
    <row r="24" spans="1:6" ht="16.5" customHeight="1">
      <c r="A24" s="74">
        <v>21</v>
      </c>
      <c r="B24" s="74" t="s">
        <v>802</v>
      </c>
      <c r="C24" s="75"/>
      <c r="D24" s="72" t="s">
        <v>781</v>
      </c>
      <c r="E24" s="72" t="s">
        <v>781</v>
      </c>
      <c r="F24" s="72" t="s">
        <v>781</v>
      </c>
    </row>
    <row r="25" spans="1:6" ht="15.75" customHeight="1" thickBot="1">
      <c r="A25" s="74">
        <v>22</v>
      </c>
      <c r="B25" s="74" t="s">
        <v>803</v>
      </c>
      <c r="C25" s="75"/>
      <c r="D25" s="72" t="s">
        <v>781</v>
      </c>
      <c r="E25" s="72" t="s">
        <v>781</v>
      </c>
      <c r="F25" s="72" t="s">
        <v>781</v>
      </c>
    </row>
    <row r="26" spans="1:6" ht="15.75" customHeight="1" thickBot="1">
      <c r="A26" s="61"/>
      <c r="B26" s="76" t="s">
        <v>804</v>
      </c>
      <c r="C26" s="77"/>
      <c r="D26" s="78" t="s">
        <v>805</v>
      </c>
      <c r="E26" s="78" t="s">
        <v>805</v>
      </c>
      <c r="F26" s="78" t="s">
        <v>805</v>
      </c>
    </row>
    <row r="27" spans="1:6" ht="15.75" customHeight="1">
      <c r="B27" s="48"/>
    </row>
    <row r="28" spans="1:6" ht="15.75" customHeight="1" thickBot="1">
      <c r="B28" s="79" t="s">
        <v>806</v>
      </c>
      <c r="C28" s="46" t="s">
        <v>772</v>
      </c>
    </row>
    <row r="29" spans="1:6">
      <c r="A29" s="11"/>
      <c r="B29" s="80" t="s">
        <v>807</v>
      </c>
      <c r="C29" s="71" t="s">
        <v>808</v>
      </c>
      <c r="D29" s="71" t="s">
        <v>781</v>
      </c>
      <c r="E29" s="71" t="s">
        <v>781</v>
      </c>
      <c r="F29" s="71" t="s">
        <v>781</v>
      </c>
    </row>
    <row r="30" spans="1:6">
      <c r="A30" s="11"/>
      <c r="B30" s="81" t="s">
        <v>809</v>
      </c>
      <c r="C30" s="72" t="s">
        <v>810</v>
      </c>
      <c r="D30" s="72" t="s">
        <v>781</v>
      </c>
      <c r="E30" s="72" t="s">
        <v>781</v>
      </c>
      <c r="F30" s="72" t="s">
        <v>781</v>
      </c>
    </row>
    <row r="31" spans="1:6">
      <c r="A31" s="11"/>
      <c r="B31" s="72" t="s">
        <v>811</v>
      </c>
      <c r="C31" s="82" t="s">
        <v>812</v>
      </c>
      <c r="D31" s="72" t="s">
        <v>781</v>
      </c>
      <c r="E31" s="72" t="s">
        <v>781</v>
      </c>
      <c r="F31" s="82" t="s">
        <v>781</v>
      </c>
    </row>
    <row r="32" spans="1:6" ht="15.75" thickBot="1">
      <c r="A32" s="17"/>
      <c r="B32" s="84" t="s">
        <v>813</v>
      </c>
      <c r="C32" s="83" t="s">
        <v>814</v>
      </c>
      <c r="D32" s="67" t="s">
        <v>815</v>
      </c>
      <c r="E32" s="67" t="s">
        <v>815</v>
      </c>
      <c r="F32" s="67" t="s">
        <v>815</v>
      </c>
    </row>
    <row r="33" spans="1:16">
      <c r="B33" s="48"/>
      <c r="C33" s="47"/>
      <c r="O33" s="85"/>
    </row>
    <row r="34" spans="1:16">
      <c r="B34" s="48"/>
    </row>
    <row r="35" spans="1:16">
      <c r="A35" s="17"/>
      <c r="B35" s="86" t="s">
        <v>816</v>
      </c>
      <c r="C35" s="47"/>
      <c r="D35" s="17"/>
      <c r="E35" s="17"/>
      <c r="F35" s="17"/>
      <c r="G35" s="17"/>
      <c r="H35" s="17"/>
      <c r="I35" s="17"/>
      <c r="J35" s="17"/>
      <c r="K35" s="17"/>
      <c r="L35" s="17"/>
      <c r="M35" s="17"/>
      <c r="N35" s="17"/>
      <c r="O35" s="17"/>
      <c r="P35" s="17"/>
    </row>
    <row r="36" spans="1:16" ht="15" customHeight="1">
      <c r="A36" s="17"/>
      <c r="B36" s="15" t="s">
        <v>817</v>
      </c>
      <c r="C36" s="47" t="s">
        <v>818</v>
      </c>
      <c r="D36" s="17"/>
      <c r="E36" s="17"/>
      <c r="F36" s="17"/>
      <c r="G36" s="17"/>
      <c r="H36" s="17"/>
      <c r="I36" s="17"/>
      <c r="J36" s="17"/>
      <c r="K36" s="17"/>
      <c r="L36" s="17"/>
      <c r="M36" s="17"/>
      <c r="N36" s="15" t="s">
        <v>819</v>
      </c>
      <c r="O36" s="15" t="s">
        <v>820</v>
      </c>
      <c r="P36" s="15" t="s">
        <v>820</v>
      </c>
    </row>
    <row r="37" spans="1:16">
      <c r="A37" s="17"/>
      <c r="B37" s="15" t="s">
        <v>821</v>
      </c>
      <c r="C37" s="47" t="s">
        <v>822</v>
      </c>
      <c r="D37" s="17"/>
      <c r="E37" s="17"/>
      <c r="F37" s="17"/>
      <c r="G37" s="17"/>
      <c r="H37" s="17"/>
      <c r="I37" s="17"/>
      <c r="J37" s="17"/>
      <c r="K37" s="17"/>
      <c r="L37" s="17"/>
      <c r="M37" s="17"/>
      <c r="N37" s="15" t="s">
        <v>823</v>
      </c>
      <c r="O37" s="15" t="s">
        <v>824</v>
      </c>
      <c r="P37" s="15" t="s">
        <v>825</v>
      </c>
    </row>
    <row r="38" spans="1:16">
      <c r="A38" s="17"/>
      <c r="B38" s="15" t="s">
        <v>826</v>
      </c>
      <c r="C38" s="47" t="s">
        <v>822</v>
      </c>
      <c r="D38" s="17"/>
      <c r="E38" s="17"/>
      <c r="F38" s="17"/>
      <c r="G38" s="17"/>
      <c r="H38" s="17"/>
      <c r="I38" s="17"/>
      <c r="J38" s="17"/>
      <c r="K38" s="17"/>
      <c r="L38" s="17"/>
      <c r="M38" s="17"/>
      <c r="N38" s="15" t="s">
        <v>827</v>
      </c>
      <c r="O38" s="15" t="s">
        <v>828</v>
      </c>
      <c r="P38" s="15" t="s">
        <v>827</v>
      </c>
    </row>
    <row r="39" spans="1:16" ht="15" customHeight="1">
      <c r="A39" s="17"/>
      <c r="B39" s="15" t="s">
        <v>829</v>
      </c>
      <c r="C39" s="47" t="s">
        <v>830</v>
      </c>
      <c r="D39" s="17"/>
      <c r="E39" s="17"/>
      <c r="F39" s="17"/>
      <c r="G39" s="17"/>
      <c r="H39" s="17"/>
      <c r="I39" s="17"/>
      <c r="J39" s="17"/>
      <c r="K39" s="17"/>
      <c r="L39" s="17"/>
      <c r="M39" s="17"/>
      <c r="N39" s="15" t="s">
        <v>827</v>
      </c>
      <c r="O39" s="15" t="s">
        <v>828</v>
      </c>
      <c r="P39" s="15" t="s">
        <v>827</v>
      </c>
    </row>
    <row r="40" spans="1:16" ht="15" customHeight="1">
      <c r="A40" s="17"/>
      <c r="B40" s="15" t="s">
        <v>831</v>
      </c>
      <c r="C40" s="47" t="s">
        <v>830</v>
      </c>
      <c r="D40" s="17"/>
      <c r="E40" s="17"/>
      <c r="F40" s="17"/>
      <c r="G40" s="17"/>
      <c r="H40" s="17"/>
      <c r="I40" s="17"/>
      <c r="J40" s="17"/>
      <c r="K40" s="17"/>
      <c r="L40" s="17"/>
      <c r="M40" s="17"/>
      <c r="N40" s="15" t="s">
        <v>827</v>
      </c>
      <c r="O40" s="15" t="s">
        <v>828</v>
      </c>
      <c r="P40" s="15" t="s">
        <v>827</v>
      </c>
    </row>
    <row r="41" spans="1:16">
      <c r="A41" s="17"/>
      <c r="B41" s="15" t="s">
        <v>832</v>
      </c>
      <c r="C41" s="47"/>
      <c r="D41" s="17"/>
      <c r="E41" s="17"/>
      <c r="F41" s="17"/>
      <c r="G41" s="17"/>
      <c r="H41" s="17"/>
      <c r="I41" s="17"/>
      <c r="J41" s="17"/>
      <c r="K41" s="17"/>
      <c r="L41" s="17"/>
      <c r="M41" s="17"/>
      <c r="N41" s="15" t="s">
        <v>833</v>
      </c>
      <c r="O41" s="15" t="s">
        <v>833</v>
      </c>
      <c r="P41" s="15" t="s">
        <v>833</v>
      </c>
    </row>
    <row r="42" spans="1:16">
      <c r="A42" s="17"/>
      <c r="B42" s="15" t="s">
        <v>834</v>
      </c>
      <c r="C42" s="47"/>
      <c r="D42" s="17"/>
      <c r="E42" s="17"/>
      <c r="F42" s="17"/>
      <c r="G42" s="17"/>
      <c r="H42" s="17"/>
      <c r="I42" s="17"/>
      <c r="J42" s="17"/>
      <c r="K42" s="17"/>
      <c r="L42" s="17"/>
      <c r="M42" s="17"/>
      <c r="N42" s="15"/>
      <c r="O42" s="15"/>
      <c r="P42" s="15"/>
    </row>
    <row r="43" spans="1:16">
      <c r="A43" s="17"/>
      <c r="B43" s="15" t="s">
        <v>835</v>
      </c>
      <c r="C43" s="47" t="s">
        <v>836</v>
      </c>
      <c r="D43" s="17"/>
      <c r="E43" s="17"/>
      <c r="F43" s="17"/>
      <c r="G43" s="17"/>
      <c r="H43" s="17"/>
      <c r="I43" s="17"/>
      <c r="J43" s="17"/>
      <c r="K43" s="17"/>
      <c r="L43" s="17"/>
      <c r="M43" s="17"/>
      <c r="N43" s="15"/>
      <c r="O43" s="15"/>
      <c r="P43" s="15"/>
    </row>
    <row r="44" spans="1:16" ht="15.75" thickBot="1">
      <c r="A44" s="17"/>
      <c r="B44" s="15"/>
      <c r="C44" s="47"/>
      <c r="D44" s="17"/>
      <c r="E44" s="17"/>
      <c r="F44" s="17"/>
      <c r="G44" s="17"/>
      <c r="H44" s="17"/>
      <c r="I44" s="17"/>
      <c r="J44" s="17"/>
      <c r="K44" s="17"/>
      <c r="L44" s="17"/>
      <c r="M44" s="17"/>
      <c r="N44" s="15" t="s">
        <v>827</v>
      </c>
      <c r="O44" s="15" t="s">
        <v>828</v>
      </c>
      <c r="P44" s="15" t="s">
        <v>827</v>
      </c>
    </row>
    <row r="45" spans="1:16">
      <c r="B45" s="87"/>
      <c r="C45"/>
    </row>
    <row r="46" spans="1:16" ht="15.75" thickBot="1">
      <c r="B46" s="88" t="s">
        <v>837</v>
      </c>
      <c r="C46" s="66" t="s">
        <v>838</v>
      </c>
      <c r="D46" s="61" t="s">
        <v>839</v>
      </c>
      <c r="E46" s="61"/>
      <c r="F46" s="61"/>
      <c r="G46" s="61"/>
      <c r="H46" s="12"/>
      <c r="I46" s="66" t="s">
        <v>840</v>
      </c>
      <c r="J46" s="61" t="s">
        <v>841</v>
      </c>
    </row>
    <row r="47" spans="1:16">
      <c r="B47" s="11">
        <v>1</v>
      </c>
      <c r="C47" s="89" t="s">
        <v>842</v>
      </c>
      <c r="D47" s="232" t="s">
        <v>843</v>
      </c>
      <c r="E47" s="232"/>
      <c r="F47" s="232"/>
      <c r="G47" s="232"/>
      <c r="H47" s="233"/>
      <c r="I47" s="90" t="s">
        <v>844</v>
      </c>
      <c r="J47" t="s">
        <v>845</v>
      </c>
    </row>
    <row r="48" spans="1:16">
      <c r="B48" s="11">
        <v>2</v>
      </c>
      <c r="C48" s="89" t="s">
        <v>846</v>
      </c>
      <c r="D48" s="232"/>
      <c r="E48" s="232"/>
      <c r="F48" s="232"/>
      <c r="G48" s="232"/>
      <c r="H48" s="233"/>
      <c r="I48" s="90" t="s">
        <v>844</v>
      </c>
      <c r="J48" s="45" t="s">
        <v>847</v>
      </c>
    </row>
    <row r="49" spans="2:10">
      <c r="B49" s="11">
        <v>3</v>
      </c>
      <c r="C49" s="89" t="s">
        <v>848</v>
      </c>
      <c r="D49" s="232"/>
      <c r="E49" s="232"/>
      <c r="F49" s="232"/>
      <c r="G49" s="232"/>
      <c r="H49" s="233"/>
      <c r="I49" s="90" t="s">
        <v>844</v>
      </c>
      <c r="J49" t="s">
        <v>849</v>
      </c>
    </row>
    <row r="50" spans="2:10">
      <c r="B50" s="11">
        <v>4</v>
      </c>
      <c r="C50" s="89" t="s">
        <v>850</v>
      </c>
      <c r="D50" s="232" t="s">
        <v>851</v>
      </c>
      <c r="E50" s="232"/>
      <c r="F50" s="232"/>
      <c r="G50" s="232"/>
      <c r="H50" s="233"/>
      <c r="I50" s="90" t="s">
        <v>844</v>
      </c>
      <c r="J50" t="s">
        <v>852</v>
      </c>
    </row>
    <row r="51" spans="2:10">
      <c r="B51" s="11">
        <v>5</v>
      </c>
      <c r="C51" s="89" t="s">
        <v>853</v>
      </c>
      <c r="D51" s="232" t="s">
        <v>854</v>
      </c>
      <c r="E51" s="232"/>
      <c r="F51" s="232"/>
      <c r="G51" s="232"/>
      <c r="H51" s="233"/>
      <c r="I51" s="90" t="s">
        <v>844</v>
      </c>
      <c r="J51" t="s">
        <v>855</v>
      </c>
    </row>
    <row r="52" spans="2:10">
      <c r="B52" s="91">
        <v>6</v>
      </c>
      <c r="C52" s="46" t="s">
        <v>856</v>
      </c>
      <c r="I52" s="92" t="s">
        <v>782</v>
      </c>
    </row>
    <row r="53" spans="2:10">
      <c r="B53" s="91">
        <v>7</v>
      </c>
      <c r="C53"/>
      <c r="D53" t="s">
        <v>857</v>
      </c>
      <c r="I53" t="s">
        <v>782</v>
      </c>
      <c r="J53" t="s">
        <v>858</v>
      </c>
    </row>
    <row r="54" spans="2:10">
      <c r="B54" s="91">
        <v>8</v>
      </c>
      <c r="C54" s="46" t="s">
        <v>859</v>
      </c>
      <c r="I54" t="s">
        <v>781</v>
      </c>
    </row>
    <row r="55" spans="2:10">
      <c r="B55" s="91">
        <v>9</v>
      </c>
      <c r="C55" s="46" t="s">
        <v>860</v>
      </c>
      <c r="I55" t="s">
        <v>782</v>
      </c>
      <c r="J55" t="s">
        <v>861</v>
      </c>
    </row>
  </sheetData>
  <mergeCells count="6">
    <mergeCell ref="D51:H51"/>
    <mergeCell ref="A2:B2"/>
    <mergeCell ref="D47:H47"/>
    <mergeCell ref="D48:H48"/>
    <mergeCell ref="D49:H49"/>
    <mergeCell ref="D50:H50"/>
  </mergeCells>
  <conditionalFormatting sqref="D4:D26">
    <cfRule type="endsWith" dxfId="9" priority="7" stopIfTrue="1" operator="endsWith" text="no">
      <formula>RIGHT(D4,LEN("no"))="no"</formula>
    </cfRule>
    <cfRule type="containsText" dxfId="8" priority="8" stopIfTrue="1" operator="containsText" text="yes">
      <formula>NOT(ISERROR(SEARCH("yes",D4)))</formula>
    </cfRule>
  </conditionalFormatting>
  <conditionalFormatting sqref="F4:F26">
    <cfRule type="endsWith" dxfId="7" priority="3" stopIfTrue="1" operator="endsWith" text="no">
      <formula>RIGHT(F4,LEN("no"))="no"</formula>
    </cfRule>
    <cfRule type="containsText" dxfId="6" priority="4" stopIfTrue="1" operator="containsText" text="yes">
      <formula>NOT(ISERROR(SEARCH("yes",F4)))</formula>
    </cfRule>
  </conditionalFormatting>
  <conditionalFormatting sqref="E4:E26">
    <cfRule type="endsWith" dxfId="5" priority="5" stopIfTrue="1" operator="endsWith" text="no">
      <formula>RIGHT(E4,LEN("no"))="no"</formula>
    </cfRule>
    <cfRule type="containsText" dxfId="4" priority="6" stopIfTrue="1" operator="containsText" text="yes">
      <formula>NOT(ISERROR(SEARCH("yes",E4)))</formula>
    </cfRule>
  </conditionalFormatting>
  <conditionalFormatting sqref="D29:F31">
    <cfRule type="containsText" dxfId="3" priority="1" stopIfTrue="1" operator="containsText" text="no">
      <formula>NOT(ISERROR(SEARCH("no",D29)))</formula>
    </cfRule>
    <cfRule type="containsText" dxfId="2" priority="2" stopIfTrue="1" operator="containsText" text="yes">
      <formula>NOT(ISERROR(SEARCH("yes",D29)))</formula>
    </cfRule>
  </conditionalFormatting>
  <hyperlinks>
    <hyperlink ref="J48" r:id="rId1"/>
  </hyperlinks>
  <pageMargins left="0.7" right="0.7" top="0.78740157499999996" bottom="0.78740157499999996" header="0.3" footer="0.3"/>
  <pageSetup paperSize="9" orientation="portrait"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6541"/>
  <sheetViews>
    <sheetView workbookViewId="0">
      <selection activeCell="B14" sqref="B14"/>
    </sheetView>
  </sheetViews>
  <sheetFormatPr defaultRowHeight="15"/>
  <cols>
    <col min="1" max="1" width="15.140625" style="2" customWidth="1"/>
    <col min="2" max="2" width="13.5703125" style="2" bestFit="1" customWidth="1"/>
    <col min="3" max="3" width="17" style="2" bestFit="1" customWidth="1"/>
    <col min="4" max="4" width="31.42578125" style="2" customWidth="1"/>
    <col min="5" max="5" width="14.42578125" style="2" bestFit="1" customWidth="1"/>
    <col min="6" max="6" width="48.5703125" style="2" bestFit="1" customWidth="1"/>
    <col min="7" max="7" width="14.85546875" style="2" bestFit="1" customWidth="1"/>
    <col min="8" max="8" width="19.5703125" style="2" bestFit="1" customWidth="1"/>
    <col min="9" max="9" width="5.5703125" style="2" customWidth="1"/>
    <col min="10" max="10" width="12.5703125" style="2" bestFit="1" customWidth="1"/>
    <col min="11" max="16384" width="9.140625" style="2"/>
  </cols>
  <sheetData>
    <row r="1" spans="1:10">
      <c r="A1" s="3" t="s">
        <v>39</v>
      </c>
      <c r="B1" s="3" t="s">
        <v>721</v>
      </c>
      <c r="C1" s="3" t="s">
        <v>35</v>
      </c>
      <c r="D1" s="3" t="s">
        <v>717</v>
      </c>
      <c r="E1" s="3" t="s">
        <v>45</v>
      </c>
      <c r="F1" s="3" t="s">
        <v>0</v>
      </c>
      <c r="G1" s="3" t="s">
        <v>40</v>
      </c>
      <c r="H1" s="3" t="s">
        <v>33</v>
      </c>
      <c r="I1" s="3" t="s">
        <v>32</v>
      </c>
      <c r="J1" s="3" t="s">
        <v>41</v>
      </c>
    </row>
    <row r="2" spans="1:10">
      <c r="A2" s="2" t="s">
        <v>26</v>
      </c>
      <c r="B2" s="2" t="s">
        <v>370</v>
      </c>
      <c r="C2" s="2" t="s">
        <v>361</v>
      </c>
      <c r="D2" s="2" t="s">
        <v>1073</v>
      </c>
      <c r="E2" s="2">
        <v>100</v>
      </c>
      <c r="F2" s="2" t="s">
        <v>768</v>
      </c>
      <c r="G2" s="2" t="s">
        <v>29</v>
      </c>
      <c r="H2" s="2" t="s">
        <v>37</v>
      </c>
      <c r="I2" s="2" t="s">
        <v>38</v>
      </c>
      <c r="J2" s="2">
        <v>0</v>
      </c>
    </row>
    <row r="3" spans="1:10">
      <c r="A3" s="2" t="s">
        <v>25</v>
      </c>
      <c r="B3" s="2" t="s">
        <v>386</v>
      </c>
      <c r="C3" s="2" t="s">
        <v>361</v>
      </c>
      <c r="D3" s="2" t="s">
        <v>1073</v>
      </c>
      <c r="E3" s="2">
        <v>100</v>
      </c>
      <c r="F3" s="2" t="s">
        <v>768</v>
      </c>
      <c r="G3" s="2" t="s">
        <v>29</v>
      </c>
      <c r="H3" s="2" t="s">
        <v>37</v>
      </c>
      <c r="I3" s="2" t="s">
        <v>38</v>
      </c>
      <c r="J3" s="2">
        <v>0</v>
      </c>
    </row>
    <row r="4" spans="1:10">
      <c r="A4" s="2" t="s">
        <v>24</v>
      </c>
      <c r="B4" s="2" t="s">
        <v>381</v>
      </c>
      <c r="C4" s="2" t="s">
        <v>361</v>
      </c>
      <c r="D4" s="2" t="s">
        <v>1073</v>
      </c>
      <c r="E4" s="2">
        <v>100</v>
      </c>
      <c r="F4" s="2" t="s">
        <v>768</v>
      </c>
      <c r="G4" s="2" t="s">
        <v>29</v>
      </c>
      <c r="H4" s="2" t="s">
        <v>37</v>
      </c>
      <c r="I4" s="2" t="s">
        <v>38</v>
      </c>
      <c r="J4" s="2">
        <v>0</v>
      </c>
    </row>
    <row r="5" spans="1:10">
      <c r="A5" s="2" t="s">
        <v>23</v>
      </c>
      <c r="B5" s="2" t="s">
        <v>388</v>
      </c>
      <c r="C5" s="2" t="s">
        <v>361</v>
      </c>
      <c r="D5" s="2" t="s">
        <v>1073</v>
      </c>
      <c r="E5" s="2">
        <v>100</v>
      </c>
      <c r="F5" s="2" t="s">
        <v>768</v>
      </c>
      <c r="G5" s="2" t="s">
        <v>29</v>
      </c>
      <c r="H5" s="2" t="s">
        <v>37</v>
      </c>
      <c r="I5" s="2" t="s">
        <v>38</v>
      </c>
      <c r="J5" s="2">
        <v>0</v>
      </c>
    </row>
    <row r="6" spans="1:10">
      <c r="A6" s="2" t="s">
        <v>21</v>
      </c>
      <c r="B6" s="2" t="s">
        <v>373</v>
      </c>
      <c r="C6" s="2" t="s">
        <v>361</v>
      </c>
      <c r="D6" s="2" t="s">
        <v>1073</v>
      </c>
      <c r="E6" s="2">
        <v>100</v>
      </c>
      <c r="F6" s="2" t="s">
        <v>768</v>
      </c>
      <c r="G6" s="2" t="s">
        <v>29</v>
      </c>
      <c r="H6" s="2" t="s">
        <v>37</v>
      </c>
      <c r="I6" s="2" t="s">
        <v>38</v>
      </c>
      <c r="J6" s="2">
        <v>0</v>
      </c>
    </row>
    <row r="7" spans="1:10">
      <c r="A7" s="2" t="s">
        <v>20</v>
      </c>
      <c r="B7" s="2" t="s">
        <v>379</v>
      </c>
      <c r="C7" s="2" t="s">
        <v>361</v>
      </c>
      <c r="D7" s="2" t="s">
        <v>1073</v>
      </c>
      <c r="E7" s="2">
        <v>100</v>
      </c>
      <c r="F7" s="2" t="s">
        <v>768</v>
      </c>
      <c r="G7" s="2" t="s">
        <v>29</v>
      </c>
      <c r="H7" s="2" t="s">
        <v>37</v>
      </c>
      <c r="I7" s="2" t="s">
        <v>38</v>
      </c>
      <c r="J7" s="2">
        <v>0</v>
      </c>
    </row>
    <row r="8" spans="1:10">
      <c r="A8" s="2" t="s">
        <v>19</v>
      </c>
      <c r="B8" s="2" t="s">
        <v>375</v>
      </c>
      <c r="C8" s="2" t="s">
        <v>361</v>
      </c>
      <c r="D8" s="2" t="s">
        <v>1073</v>
      </c>
      <c r="E8" s="2">
        <v>100</v>
      </c>
      <c r="F8" s="2" t="s">
        <v>768</v>
      </c>
      <c r="G8" s="2" t="s">
        <v>29</v>
      </c>
      <c r="H8" s="2" t="s">
        <v>37</v>
      </c>
      <c r="I8" s="2" t="s">
        <v>38</v>
      </c>
      <c r="J8" s="2">
        <v>0</v>
      </c>
    </row>
    <row r="9" spans="1:10">
      <c r="A9" s="2" t="s">
        <v>18</v>
      </c>
      <c r="B9" s="2" t="s">
        <v>369</v>
      </c>
      <c r="C9" s="2" t="s">
        <v>361</v>
      </c>
      <c r="D9" s="2" t="s">
        <v>1073</v>
      </c>
      <c r="E9" s="2">
        <v>100</v>
      </c>
      <c r="F9" s="2" t="s">
        <v>768</v>
      </c>
      <c r="G9" s="2" t="s">
        <v>29</v>
      </c>
      <c r="H9" s="2" t="s">
        <v>37</v>
      </c>
      <c r="I9" s="2" t="s">
        <v>38</v>
      </c>
      <c r="J9" s="2">
        <v>0</v>
      </c>
    </row>
    <row r="10" spans="1:10">
      <c r="A10" s="2" t="s">
        <v>17</v>
      </c>
      <c r="B10" s="2" t="s">
        <v>372</v>
      </c>
      <c r="C10" s="2" t="s">
        <v>361</v>
      </c>
      <c r="D10" s="2" t="s">
        <v>1073</v>
      </c>
      <c r="E10" s="2">
        <v>100</v>
      </c>
      <c r="F10" s="2" t="s">
        <v>768</v>
      </c>
      <c r="G10" s="2" t="s">
        <v>29</v>
      </c>
      <c r="H10" s="2" t="s">
        <v>37</v>
      </c>
      <c r="I10" s="2" t="s">
        <v>38</v>
      </c>
      <c r="J10" s="2">
        <v>0</v>
      </c>
    </row>
    <row r="11" spans="1:10">
      <c r="A11" s="2" t="s">
        <v>16</v>
      </c>
      <c r="B11" s="2" t="s">
        <v>384</v>
      </c>
      <c r="C11" s="2" t="s">
        <v>361</v>
      </c>
      <c r="D11" s="2" t="s">
        <v>1073</v>
      </c>
      <c r="E11" s="2">
        <v>100</v>
      </c>
      <c r="F11" s="2" t="s">
        <v>768</v>
      </c>
      <c r="G11" s="2" t="s">
        <v>29</v>
      </c>
      <c r="H11" s="2" t="s">
        <v>37</v>
      </c>
      <c r="I11" s="2" t="s">
        <v>38</v>
      </c>
      <c r="J11" s="2">
        <v>0</v>
      </c>
    </row>
    <row r="12" spans="1:10">
      <c r="A12" s="2" t="s">
        <v>14</v>
      </c>
      <c r="B12" s="2" t="s">
        <v>367</v>
      </c>
      <c r="C12" s="2" t="s">
        <v>361</v>
      </c>
      <c r="D12" s="2" t="s">
        <v>1073</v>
      </c>
      <c r="E12" s="2">
        <v>100</v>
      </c>
      <c r="F12" s="2" t="s">
        <v>768</v>
      </c>
      <c r="G12" s="2" t="s">
        <v>29</v>
      </c>
      <c r="H12" s="2" t="s">
        <v>37</v>
      </c>
      <c r="I12" s="2" t="s">
        <v>38</v>
      </c>
      <c r="J12" s="2">
        <v>0</v>
      </c>
    </row>
    <row r="13" spans="1:10">
      <c r="A13" s="2" t="s">
        <v>13</v>
      </c>
      <c r="B13" s="2" t="s">
        <v>380</v>
      </c>
      <c r="C13" s="2" t="s">
        <v>361</v>
      </c>
      <c r="D13" s="2" t="s">
        <v>1073</v>
      </c>
      <c r="E13" s="2">
        <v>100</v>
      </c>
      <c r="F13" s="2" t="s">
        <v>768</v>
      </c>
      <c r="G13" s="2" t="s">
        <v>29</v>
      </c>
      <c r="H13" s="2" t="s">
        <v>37</v>
      </c>
      <c r="I13" s="2" t="s">
        <v>38</v>
      </c>
      <c r="J13" s="2">
        <v>8.0000000000000002E-3</v>
      </c>
    </row>
    <row r="14" spans="1:10">
      <c r="A14" s="2" t="s">
        <v>12</v>
      </c>
      <c r="B14" s="2" t="s">
        <v>378</v>
      </c>
      <c r="C14" s="2" t="s">
        <v>361</v>
      </c>
      <c r="D14" s="2" t="s">
        <v>1073</v>
      </c>
      <c r="E14" s="2">
        <v>100</v>
      </c>
      <c r="F14" s="2" t="s">
        <v>768</v>
      </c>
      <c r="G14" s="2" t="s">
        <v>29</v>
      </c>
      <c r="H14" s="2" t="s">
        <v>37</v>
      </c>
      <c r="I14" s="2" t="s">
        <v>38</v>
      </c>
      <c r="J14" s="2">
        <v>0</v>
      </c>
    </row>
    <row r="15" spans="1:10">
      <c r="A15" s="2" t="s">
        <v>11</v>
      </c>
      <c r="B15" s="2" t="s">
        <v>377</v>
      </c>
      <c r="C15" s="2" t="s">
        <v>361</v>
      </c>
      <c r="D15" s="2" t="s">
        <v>1073</v>
      </c>
      <c r="E15" s="2">
        <v>100</v>
      </c>
      <c r="F15" s="2" t="s">
        <v>768</v>
      </c>
      <c r="G15" s="2" t="s">
        <v>29</v>
      </c>
      <c r="H15" s="2" t="s">
        <v>37</v>
      </c>
      <c r="I15" s="2" t="s">
        <v>38</v>
      </c>
      <c r="J15" s="2">
        <v>0</v>
      </c>
    </row>
    <row r="16" spans="1:10">
      <c r="A16" s="2" t="s">
        <v>10</v>
      </c>
      <c r="B16" s="2" t="s">
        <v>385</v>
      </c>
      <c r="C16" s="2" t="s">
        <v>361</v>
      </c>
      <c r="D16" s="2" t="s">
        <v>1073</v>
      </c>
      <c r="E16" s="2">
        <v>100</v>
      </c>
      <c r="F16" s="2" t="s">
        <v>768</v>
      </c>
      <c r="G16" s="2" t="s">
        <v>29</v>
      </c>
      <c r="H16" s="2" t="s">
        <v>37</v>
      </c>
      <c r="I16" s="2" t="s">
        <v>38</v>
      </c>
      <c r="J16" s="2">
        <v>0</v>
      </c>
    </row>
    <row r="17" spans="1:10">
      <c r="A17" s="2" t="s">
        <v>9</v>
      </c>
      <c r="B17" s="2" t="s">
        <v>371</v>
      </c>
      <c r="C17" s="2" t="s">
        <v>361</v>
      </c>
      <c r="D17" s="2" t="s">
        <v>1073</v>
      </c>
      <c r="E17" s="2">
        <v>100</v>
      </c>
      <c r="F17" s="2" t="s">
        <v>768</v>
      </c>
      <c r="G17" s="2" t="s">
        <v>29</v>
      </c>
      <c r="H17" s="2" t="s">
        <v>37</v>
      </c>
      <c r="I17" s="2" t="s">
        <v>38</v>
      </c>
      <c r="J17" s="2">
        <v>0</v>
      </c>
    </row>
    <row r="18" spans="1:10">
      <c r="A18" s="2" t="s">
        <v>8</v>
      </c>
      <c r="B18" s="2" t="s">
        <v>376</v>
      </c>
      <c r="C18" s="2" t="s">
        <v>361</v>
      </c>
      <c r="D18" s="2" t="s">
        <v>1073</v>
      </c>
      <c r="E18" s="2">
        <v>100</v>
      </c>
      <c r="F18" s="2" t="s">
        <v>768</v>
      </c>
      <c r="G18" s="2" t="s">
        <v>29</v>
      </c>
      <c r="H18" s="2" t="s">
        <v>37</v>
      </c>
      <c r="I18" s="2" t="s">
        <v>38</v>
      </c>
      <c r="J18" s="2">
        <v>0</v>
      </c>
    </row>
    <row r="19" spans="1:10">
      <c r="A19" s="2" t="s">
        <v>7</v>
      </c>
      <c r="B19" s="2" t="s">
        <v>364</v>
      </c>
      <c r="C19" s="2" t="s">
        <v>361</v>
      </c>
      <c r="D19" s="2" t="s">
        <v>1073</v>
      </c>
      <c r="E19" s="2">
        <v>100</v>
      </c>
      <c r="F19" s="2" t="s">
        <v>768</v>
      </c>
      <c r="G19" s="2" t="s">
        <v>29</v>
      </c>
      <c r="H19" s="2" t="s">
        <v>37</v>
      </c>
      <c r="I19" s="2" t="s">
        <v>38</v>
      </c>
      <c r="J19" s="2">
        <v>0</v>
      </c>
    </row>
    <row r="20" spans="1:10">
      <c r="A20" s="2" t="s">
        <v>6</v>
      </c>
      <c r="B20" s="2" t="s">
        <v>387</v>
      </c>
      <c r="C20" s="2" t="s">
        <v>361</v>
      </c>
      <c r="D20" s="2" t="s">
        <v>1073</v>
      </c>
      <c r="E20" s="2">
        <v>100</v>
      </c>
      <c r="F20" s="2" t="s">
        <v>768</v>
      </c>
      <c r="G20" s="2" t="s">
        <v>29</v>
      </c>
      <c r="H20" s="2" t="s">
        <v>37</v>
      </c>
      <c r="I20" s="2" t="s">
        <v>38</v>
      </c>
      <c r="J20" s="2">
        <v>0</v>
      </c>
    </row>
    <row r="21" spans="1:10">
      <c r="A21" s="2" t="s">
        <v>3</v>
      </c>
      <c r="B21" s="2" t="s">
        <v>365</v>
      </c>
      <c r="C21" s="2" t="s">
        <v>361</v>
      </c>
      <c r="D21" s="2" t="s">
        <v>1073</v>
      </c>
      <c r="E21" s="2">
        <v>100</v>
      </c>
      <c r="F21" s="2" t="s">
        <v>768</v>
      </c>
      <c r="G21" s="2" t="s">
        <v>29</v>
      </c>
      <c r="H21" s="2" t="s">
        <v>37</v>
      </c>
      <c r="I21" s="2" t="s">
        <v>38</v>
      </c>
      <c r="J21" s="2">
        <v>0</v>
      </c>
    </row>
    <row r="22" spans="1:10">
      <c r="A22" s="2" t="s">
        <v>2</v>
      </c>
      <c r="B22" s="2" t="s">
        <v>374</v>
      </c>
      <c r="C22" s="2" t="s">
        <v>361</v>
      </c>
      <c r="D22" s="2" t="s">
        <v>1073</v>
      </c>
      <c r="E22" s="2">
        <v>100</v>
      </c>
      <c r="F22" s="2" t="s">
        <v>768</v>
      </c>
      <c r="G22" s="2" t="s">
        <v>29</v>
      </c>
      <c r="H22" s="2" t="s">
        <v>37</v>
      </c>
      <c r="I22" s="2" t="s">
        <v>38</v>
      </c>
      <c r="J22" s="2">
        <v>0</v>
      </c>
    </row>
    <row r="23" spans="1:10">
      <c r="A23" s="2" t="s">
        <v>1</v>
      </c>
      <c r="B23" s="2" t="s">
        <v>366</v>
      </c>
      <c r="C23" s="2" t="s">
        <v>361</v>
      </c>
      <c r="D23" s="2" t="s">
        <v>1073</v>
      </c>
      <c r="E23" s="2">
        <v>100</v>
      </c>
      <c r="F23" s="2" t="s">
        <v>768</v>
      </c>
      <c r="G23" s="2" t="s">
        <v>29</v>
      </c>
      <c r="H23" s="2" t="s">
        <v>37</v>
      </c>
      <c r="I23" s="2" t="s">
        <v>38</v>
      </c>
      <c r="J23" s="2">
        <v>0</v>
      </c>
    </row>
    <row r="24" spans="1:10">
      <c r="A24" s="2" t="s">
        <v>26</v>
      </c>
      <c r="B24" s="2" t="s">
        <v>370</v>
      </c>
      <c r="C24" s="2" t="s">
        <v>361</v>
      </c>
      <c r="D24" s="2" t="s">
        <v>1073</v>
      </c>
      <c r="E24" s="2">
        <v>100</v>
      </c>
      <c r="F24" s="2" t="s">
        <v>768</v>
      </c>
      <c r="G24" s="2" t="s">
        <v>28</v>
      </c>
      <c r="H24" s="2" t="s">
        <v>37</v>
      </c>
      <c r="I24" s="2" t="s">
        <v>38</v>
      </c>
      <c r="J24" s="2">
        <v>0</v>
      </c>
    </row>
    <row r="25" spans="1:10">
      <c r="A25" s="2" t="s">
        <v>25</v>
      </c>
      <c r="B25" s="2" t="s">
        <v>386</v>
      </c>
      <c r="C25" s="2" t="s">
        <v>361</v>
      </c>
      <c r="D25" s="2" t="s">
        <v>1073</v>
      </c>
      <c r="E25" s="2">
        <v>100</v>
      </c>
      <c r="F25" s="2" t="s">
        <v>768</v>
      </c>
      <c r="G25" s="2" t="s">
        <v>28</v>
      </c>
      <c r="H25" s="2" t="s">
        <v>37</v>
      </c>
      <c r="I25" s="2" t="s">
        <v>38</v>
      </c>
      <c r="J25" s="2">
        <v>0</v>
      </c>
    </row>
    <row r="26" spans="1:10">
      <c r="A26" s="2" t="s">
        <v>24</v>
      </c>
      <c r="B26" s="2" t="s">
        <v>381</v>
      </c>
      <c r="C26" s="2" t="s">
        <v>361</v>
      </c>
      <c r="D26" s="2" t="s">
        <v>1073</v>
      </c>
      <c r="E26" s="2">
        <v>100</v>
      </c>
      <c r="F26" s="2" t="s">
        <v>768</v>
      </c>
      <c r="G26" s="2" t="s">
        <v>28</v>
      </c>
      <c r="H26" s="2" t="s">
        <v>37</v>
      </c>
      <c r="I26" s="2" t="s">
        <v>38</v>
      </c>
      <c r="J26" s="2">
        <v>6.0000000000000001E-3</v>
      </c>
    </row>
    <row r="27" spans="1:10">
      <c r="A27" s="2" t="s">
        <v>23</v>
      </c>
      <c r="B27" s="2" t="s">
        <v>388</v>
      </c>
      <c r="C27" s="2" t="s">
        <v>361</v>
      </c>
      <c r="D27" s="2" t="s">
        <v>1073</v>
      </c>
      <c r="E27" s="2">
        <v>100</v>
      </c>
      <c r="F27" s="2" t="s">
        <v>768</v>
      </c>
      <c r="G27" s="2" t="s">
        <v>28</v>
      </c>
      <c r="H27" s="2" t="s">
        <v>37</v>
      </c>
      <c r="I27" s="2" t="s">
        <v>38</v>
      </c>
      <c r="J27" s="2">
        <v>0</v>
      </c>
    </row>
    <row r="28" spans="1:10">
      <c r="A28" s="2" t="s">
        <v>21</v>
      </c>
      <c r="B28" s="2" t="s">
        <v>373</v>
      </c>
      <c r="C28" s="2" t="s">
        <v>361</v>
      </c>
      <c r="D28" s="2" t="s">
        <v>1073</v>
      </c>
      <c r="E28" s="2">
        <v>100</v>
      </c>
      <c r="F28" s="2" t="s">
        <v>768</v>
      </c>
      <c r="G28" s="2" t="s">
        <v>28</v>
      </c>
      <c r="H28" s="2" t="s">
        <v>37</v>
      </c>
      <c r="I28" s="2" t="s">
        <v>38</v>
      </c>
      <c r="J28" s="2">
        <v>0</v>
      </c>
    </row>
    <row r="29" spans="1:10">
      <c r="A29" s="2" t="s">
        <v>20</v>
      </c>
      <c r="B29" s="2" t="s">
        <v>379</v>
      </c>
      <c r="C29" s="2" t="s">
        <v>361</v>
      </c>
      <c r="D29" s="2" t="s">
        <v>1073</v>
      </c>
      <c r="E29" s="2">
        <v>100</v>
      </c>
      <c r="F29" s="2" t="s">
        <v>768</v>
      </c>
      <c r="G29" s="2" t="s">
        <v>28</v>
      </c>
      <c r="H29" s="2" t="s">
        <v>37</v>
      </c>
      <c r="I29" s="2" t="s">
        <v>38</v>
      </c>
      <c r="J29" s="2">
        <v>0</v>
      </c>
    </row>
    <row r="30" spans="1:10">
      <c r="A30" s="2" t="s">
        <v>19</v>
      </c>
      <c r="B30" s="2" t="s">
        <v>375</v>
      </c>
      <c r="C30" s="2" t="s">
        <v>361</v>
      </c>
      <c r="D30" s="2" t="s">
        <v>1073</v>
      </c>
      <c r="E30" s="2">
        <v>100</v>
      </c>
      <c r="F30" s="2" t="s">
        <v>768</v>
      </c>
      <c r="G30" s="2" t="s">
        <v>28</v>
      </c>
      <c r="H30" s="2" t="s">
        <v>37</v>
      </c>
      <c r="I30" s="2" t="s">
        <v>38</v>
      </c>
      <c r="J30" s="2">
        <v>0</v>
      </c>
    </row>
    <row r="31" spans="1:10">
      <c r="A31" s="2" t="s">
        <v>18</v>
      </c>
      <c r="B31" s="2" t="s">
        <v>369</v>
      </c>
      <c r="C31" s="2" t="s">
        <v>361</v>
      </c>
      <c r="D31" s="2" t="s">
        <v>1073</v>
      </c>
      <c r="E31" s="2">
        <v>100</v>
      </c>
      <c r="F31" s="2" t="s">
        <v>768</v>
      </c>
      <c r="G31" s="2" t="s">
        <v>28</v>
      </c>
      <c r="H31" s="2" t="s">
        <v>37</v>
      </c>
      <c r="I31" s="2" t="s">
        <v>38</v>
      </c>
      <c r="J31" s="2">
        <v>0</v>
      </c>
    </row>
    <row r="32" spans="1:10">
      <c r="A32" s="2" t="s">
        <v>17</v>
      </c>
      <c r="B32" s="2" t="s">
        <v>372</v>
      </c>
      <c r="C32" s="2" t="s">
        <v>361</v>
      </c>
      <c r="D32" s="2" t="s">
        <v>1073</v>
      </c>
      <c r="E32" s="2">
        <v>100</v>
      </c>
      <c r="F32" s="2" t="s">
        <v>768</v>
      </c>
      <c r="G32" s="2" t="s">
        <v>28</v>
      </c>
      <c r="H32" s="2" t="s">
        <v>37</v>
      </c>
      <c r="I32" s="2" t="s">
        <v>38</v>
      </c>
      <c r="J32" s="2">
        <v>0</v>
      </c>
    </row>
    <row r="33" spans="1:10">
      <c r="A33" s="2" t="s">
        <v>16</v>
      </c>
      <c r="B33" s="2" t="s">
        <v>384</v>
      </c>
      <c r="C33" s="2" t="s">
        <v>361</v>
      </c>
      <c r="D33" s="2" t="s">
        <v>1073</v>
      </c>
      <c r="E33" s="2">
        <v>100</v>
      </c>
      <c r="F33" s="2" t="s">
        <v>768</v>
      </c>
      <c r="G33" s="2" t="s">
        <v>28</v>
      </c>
      <c r="H33" s="2" t="s">
        <v>37</v>
      </c>
      <c r="I33" s="2" t="s">
        <v>38</v>
      </c>
      <c r="J33" s="2">
        <v>1E-3</v>
      </c>
    </row>
    <row r="34" spans="1:10">
      <c r="A34" s="2" t="s">
        <v>14</v>
      </c>
      <c r="B34" s="2" t="s">
        <v>367</v>
      </c>
      <c r="C34" s="2" t="s">
        <v>361</v>
      </c>
      <c r="D34" s="2" t="s">
        <v>1073</v>
      </c>
      <c r="E34" s="2">
        <v>100</v>
      </c>
      <c r="F34" s="2" t="s">
        <v>768</v>
      </c>
      <c r="G34" s="2" t="s">
        <v>28</v>
      </c>
      <c r="H34" s="2" t="s">
        <v>37</v>
      </c>
      <c r="I34" s="2" t="s">
        <v>38</v>
      </c>
      <c r="J34" s="2">
        <v>0</v>
      </c>
    </row>
    <row r="35" spans="1:10">
      <c r="A35" s="2" t="s">
        <v>13</v>
      </c>
      <c r="B35" s="2" t="s">
        <v>380</v>
      </c>
      <c r="C35" s="2" t="s">
        <v>361</v>
      </c>
      <c r="D35" s="2" t="s">
        <v>1073</v>
      </c>
      <c r="E35" s="2">
        <v>100</v>
      </c>
      <c r="F35" s="2" t="s">
        <v>768</v>
      </c>
      <c r="G35" s="2" t="s">
        <v>28</v>
      </c>
      <c r="H35" s="2" t="s">
        <v>37</v>
      </c>
      <c r="I35" s="2" t="s">
        <v>38</v>
      </c>
      <c r="J35" s="2">
        <v>2.1999999999999999E-2</v>
      </c>
    </row>
    <row r="36" spans="1:10">
      <c r="A36" s="2" t="s">
        <v>12</v>
      </c>
      <c r="B36" s="2" t="s">
        <v>378</v>
      </c>
      <c r="C36" s="2" t="s">
        <v>361</v>
      </c>
      <c r="D36" s="2" t="s">
        <v>1073</v>
      </c>
      <c r="E36" s="2">
        <v>100</v>
      </c>
      <c r="F36" s="2" t="s">
        <v>768</v>
      </c>
      <c r="G36" s="2" t="s">
        <v>28</v>
      </c>
      <c r="H36" s="2" t="s">
        <v>37</v>
      </c>
      <c r="I36" s="2" t="s">
        <v>38</v>
      </c>
      <c r="J36" s="2">
        <v>0</v>
      </c>
    </row>
    <row r="37" spans="1:10">
      <c r="A37" s="2" t="s">
        <v>11</v>
      </c>
      <c r="B37" s="2" t="s">
        <v>377</v>
      </c>
      <c r="C37" s="2" t="s">
        <v>361</v>
      </c>
      <c r="D37" s="2" t="s">
        <v>1073</v>
      </c>
      <c r="E37" s="2">
        <v>100</v>
      </c>
      <c r="F37" s="2" t="s">
        <v>768</v>
      </c>
      <c r="G37" s="2" t="s">
        <v>28</v>
      </c>
      <c r="H37" s="2" t="s">
        <v>37</v>
      </c>
      <c r="I37" s="2" t="s">
        <v>38</v>
      </c>
      <c r="J37" s="2">
        <v>0</v>
      </c>
    </row>
    <row r="38" spans="1:10">
      <c r="A38" s="2" t="s">
        <v>10</v>
      </c>
      <c r="B38" s="2" t="s">
        <v>385</v>
      </c>
      <c r="C38" s="2" t="s">
        <v>361</v>
      </c>
      <c r="D38" s="2" t="s">
        <v>1073</v>
      </c>
      <c r="E38" s="2">
        <v>100</v>
      </c>
      <c r="F38" s="2" t="s">
        <v>768</v>
      </c>
      <c r="G38" s="2" t="s">
        <v>28</v>
      </c>
      <c r="H38" s="2" t="s">
        <v>37</v>
      </c>
      <c r="I38" s="2" t="s">
        <v>38</v>
      </c>
      <c r="J38" s="2">
        <v>0</v>
      </c>
    </row>
    <row r="39" spans="1:10">
      <c r="A39" s="2" t="s">
        <v>9</v>
      </c>
      <c r="B39" s="2" t="s">
        <v>371</v>
      </c>
      <c r="C39" s="2" t="s">
        <v>361</v>
      </c>
      <c r="D39" s="2" t="s">
        <v>1073</v>
      </c>
      <c r="E39" s="2">
        <v>100</v>
      </c>
      <c r="F39" s="2" t="s">
        <v>768</v>
      </c>
      <c r="G39" s="2" t="s">
        <v>28</v>
      </c>
      <c r="H39" s="2" t="s">
        <v>37</v>
      </c>
      <c r="I39" s="2" t="s">
        <v>38</v>
      </c>
      <c r="J39" s="2">
        <v>0</v>
      </c>
    </row>
    <row r="40" spans="1:10">
      <c r="A40" s="2" t="s">
        <v>8</v>
      </c>
      <c r="B40" s="2" t="s">
        <v>376</v>
      </c>
      <c r="C40" s="2" t="s">
        <v>361</v>
      </c>
      <c r="D40" s="2" t="s">
        <v>1073</v>
      </c>
      <c r="E40" s="2">
        <v>100</v>
      </c>
      <c r="F40" s="2" t="s">
        <v>768</v>
      </c>
      <c r="G40" s="2" t="s">
        <v>28</v>
      </c>
      <c r="H40" s="2" t="s">
        <v>37</v>
      </c>
      <c r="I40" s="2" t="s">
        <v>38</v>
      </c>
      <c r="J40" s="2">
        <v>0</v>
      </c>
    </row>
    <row r="41" spans="1:10">
      <c r="A41" s="2" t="s">
        <v>7</v>
      </c>
      <c r="B41" s="2" t="s">
        <v>364</v>
      </c>
      <c r="C41" s="2" t="s">
        <v>361</v>
      </c>
      <c r="D41" s="2" t="s">
        <v>1073</v>
      </c>
      <c r="E41" s="2">
        <v>100</v>
      </c>
      <c r="F41" s="2" t="s">
        <v>768</v>
      </c>
      <c r="G41" s="2" t="s">
        <v>28</v>
      </c>
      <c r="H41" s="2" t="s">
        <v>37</v>
      </c>
      <c r="I41" s="2" t="s">
        <v>38</v>
      </c>
      <c r="J41" s="2">
        <v>0</v>
      </c>
    </row>
    <row r="42" spans="1:10">
      <c r="A42" s="2" t="s">
        <v>6</v>
      </c>
      <c r="B42" s="2" t="s">
        <v>387</v>
      </c>
      <c r="C42" s="2" t="s">
        <v>361</v>
      </c>
      <c r="D42" s="2" t="s">
        <v>1073</v>
      </c>
      <c r="E42" s="2">
        <v>100</v>
      </c>
      <c r="F42" s="2" t="s">
        <v>768</v>
      </c>
      <c r="G42" s="2" t="s">
        <v>28</v>
      </c>
      <c r="H42" s="2" t="s">
        <v>37</v>
      </c>
      <c r="I42" s="2" t="s">
        <v>38</v>
      </c>
      <c r="J42" s="2">
        <v>0</v>
      </c>
    </row>
    <row r="43" spans="1:10">
      <c r="A43" s="2" t="s">
        <v>3</v>
      </c>
      <c r="B43" s="2" t="s">
        <v>365</v>
      </c>
      <c r="C43" s="2" t="s">
        <v>361</v>
      </c>
      <c r="D43" s="2" t="s">
        <v>1073</v>
      </c>
      <c r="E43" s="2">
        <v>100</v>
      </c>
      <c r="F43" s="2" t="s">
        <v>768</v>
      </c>
      <c r="G43" s="2" t="s">
        <v>28</v>
      </c>
      <c r="H43" s="2" t="s">
        <v>37</v>
      </c>
      <c r="I43" s="2" t="s">
        <v>38</v>
      </c>
      <c r="J43" s="2">
        <v>0</v>
      </c>
    </row>
    <row r="44" spans="1:10">
      <c r="A44" s="2" t="s">
        <v>2</v>
      </c>
      <c r="B44" s="2" t="s">
        <v>374</v>
      </c>
      <c r="C44" s="2" t="s">
        <v>361</v>
      </c>
      <c r="D44" s="2" t="s">
        <v>1073</v>
      </c>
      <c r="E44" s="2">
        <v>100</v>
      </c>
      <c r="F44" s="2" t="s">
        <v>768</v>
      </c>
      <c r="G44" s="2" t="s">
        <v>28</v>
      </c>
      <c r="H44" s="2" t="s">
        <v>37</v>
      </c>
      <c r="I44" s="2" t="s">
        <v>38</v>
      </c>
      <c r="J44" s="2">
        <v>0</v>
      </c>
    </row>
    <row r="45" spans="1:10">
      <c r="A45" s="2" t="s">
        <v>1</v>
      </c>
      <c r="B45" s="2" t="s">
        <v>366</v>
      </c>
      <c r="C45" s="2" t="s">
        <v>361</v>
      </c>
      <c r="D45" s="2" t="s">
        <v>1073</v>
      </c>
      <c r="E45" s="2">
        <v>100</v>
      </c>
      <c r="F45" s="2" t="s">
        <v>768</v>
      </c>
      <c r="G45" s="2" t="s">
        <v>28</v>
      </c>
      <c r="H45" s="2" t="s">
        <v>37</v>
      </c>
      <c r="I45" s="2" t="s">
        <v>38</v>
      </c>
      <c r="J45" s="2">
        <v>0</v>
      </c>
    </row>
    <row r="46" spans="1:10">
      <c r="A46" s="2" t="s">
        <v>26</v>
      </c>
      <c r="B46" s="2" t="s">
        <v>370</v>
      </c>
      <c r="C46" s="2" t="s">
        <v>361</v>
      </c>
      <c r="D46" s="2" t="s">
        <v>1073</v>
      </c>
      <c r="E46" s="2">
        <v>100</v>
      </c>
      <c r="F46" s="2" t="s">
        <v>768</v>
      </c>
      <c r="G46" s="2" t="s">
        <v>720</v>
      </c>
      <c r="H46" s="2" t="s">
        <v>37</v>
      </c>
      <c r="I46" s="2" t="s">
        <v>38</v>
      </c>
      <c r="J46" s="2">
        <v>0</v>
      </c>
    </row>
    <row r="47" spans="1:10">
      <c r="A47" s="2" t="s">
        <v>25</v>
      </c>
      <c r="B47" s="2" t="s">
        <v>386</v>
      </c>
      <c r="C47" s="2" t="s">
        <v>361</v>
      </c>
      <c r="D47" s="2" t="s">
        <v>1073</v>
      </c>
      <c r="E47" s="2">
        <v>100</v>
      </c>
      <c r="F47" s="2" t="s">
        <v>768</v>
      </c>
      <c r="G47" s="2" t="s">
        <v>720</v>
      </c>
      <c r="H47" s="2" t="s">
        <v>37</v>
      </c>
      <c r="I47" s="2" t="s">
        <v>38</v>
      </c>
      <c r="J47" s="2">
        <v>0</v>
      </c>
    </row>
    <row r="48" spans="1:10">
      <c r="A48" s="2" t="s">
        <v>24</v>
      </c>
      <c r="B48" s="2" t="s">
        <v>381</v>
      </c>
      <c r="C48" s="2" t="s">
        <v>361</v>
      </c>
      <c r="D48" s="2" t="s">
        <v>1073</v>
      </c>
      <c r="E48" s="2">
        <v>100</v>
      </c>
      <c r="F48" s="2" t="s">
        <v>768</v>
      </c>
      <c r="G48" s="2" t="s">
        <v>720</v>
      </c>
      <c r="H48" s="2" t="s">
        <v>37</v>
      </c>
      <c r="I48" s="2" t="s">
        <v>38</v>
      </c>
      <c r="J48" s="2">
        <v>4.0000000000000001E-3</v>
      </c>
    </row>
    <row r="49" spans="1:10">
      <c r="A49" s="2" t="s">
        <v>23</v>
      </c>
      <c r="B49" s="2" t="s">
        <v>388</v>
      </c>
      <c r="C49" s="2" t="s">
        <v>361</v>
      </c>
      <c r="D49" s="2" t="s">
        <v>1073</v>
      </c>
      <c r="E49" s="2">
        <v>100</v>
      </c>
      <c r="F49" s="2" t="s">
        <v>768</v>
      </c>
      <c r="G49" s="2" t="s">
        <v>720</v>
      </c>
      <c r="H49" s="2" t="s">
        <v>37</v>
      </c>
      <c r="I49" s="2" t="s">
        <v>38</v>
      </c>
      <c r="J49" s="2">
        <v>0</v>
      </c>
    </row>
    <row r="50" spans="1:10">
      <c r="A50" s="2" t="s">
        <v>21</v>
      </c>
      <c r="B50" s="2" t="s">
        <v>373</v>
      </c>
      <c r="C50" s="2" t="s">
        <v>361</v>
      </c>
      <c r="D50" s="2" t="s">
        <v>1073</v>
      </c>
      <c r="E50" s="2">
        <v>100</v>
      </c>
      <c r="F50" s="2" t="s">
        <v>768</v>
      </c>
      <c r="G50" s="2" t="s">
        <v>720</v>
      </c>
      <c r="H50" s="2" t="s">
        <v>37</v>
      </c>
      <c r="I50" s="2" t="s">
        <v>38</v>
      </c>
      <c r="J50" s="2">
        <v>0</v>
      </c>
    </row>
    <row r="51" spans="1:10">
      <c r="A51" s="2" t="s">
        <v>20</v>
      </c>
      <c r="B51" s="2" t="s">
        <v>379</v>
      </c>
      <c r="C51" s="2" t="s">
        <v>361</v>
      </c>
      <c r="D51" s="2" t="s">
        <v>1073</v>
      </c>
      <c r="E51" s="2">
        <v>100</v>
      </c>
      <c r="F51" s="2" t="s">
        <v>768</v>
      </c>
      <c r="G51" s="2" t="s">
        <v>720</v>
      </c>
      <c r="H51" s="2" t="s">
        <v>37</v>
      </c>
      <c r="I51" s="2" t="s">
        <v>38</v>
      </c>
      <c r="J51" s="2">
        <v>2.5000000000000001E-2</v>
      </c>
    </row>
    <row r="52" spans="1:10">
      <c r="A52" s="2" t="s">
        <v>19</v>
      </c>
      <c r="B52" s="2" t="s">
        <v>375</v>
      </c>
      <c r="C52" s="2" t="s">
        <v>361</v>
      </c>
      <c r="D52" s="2" t="s">
        <v>1073</v>
      </c>
      <c r="E52" s="2">
        <v>100</v>
      </c>
      <c r="F52" s="2" t="s">
        <v>768</v>
      </c>
      <c r="G52" s="2" t="s">
        <v>720</v>
      </c>
      <c r="H52" s="2" t="s">
        <v>37</v>
      </c>
      <c r="I52" s="2" t="s">
        <v>38</v>
      </c>
      <c r="J52" s="2">
        <v>5.79</v>
      </c>
    </row>
    <row r="53" spans="1:10">
      <c r="A53" s="2" t="s">
        <v>18</v>
      </c>
      <c r="B53" s="2" t="s">
        <v>369</v>
      </c>
      <c r="C53" s="2" t="s">
        <v>361</v>
      </c>
      <c r="D53" s="2" t="s">
        <v>1073</v>
      </c>
      <c r="E53" s="2">
        <v>100</v>
      </c>
      <c r="F53" s="2" t="s">
        <v>768</v>
      </c>
      <c r="G53" s="2" t="s">
        <v>720</v>
      </c>
      <c r="H53" s="2" t="s">
        <v>37</v>
      </c>
      <c r="I53" s="2" t="s">
        <v>38</v>
      </c>
      <c r="J53" s="2">
        <v>0.55500000000000005</v>
      </c>
    </row>
    <row r="54" spans="1:10">
      <c r="A54" s="2" t="s">
        <v>17</v>
      </c>
      <c r="B54" s="2" t="s">
        <v>372</v>
      </c>
      <c r="C54" s="2" t="s">
        <v>361</v>
      </c>
      <c r="D54" s="2" t="s">
        <v>1073</v>
      </c>
      <c r="E54" s="2">
        <v>100</v>
      </c>
      <c r="F54" s="2" t="s">
        <v>768</v>
      </c>
      <c r="G54" s="2" t="s">
        <v>720</v>
      </c>
      <c r="H54" s="2" t="s">
        <v>37</v>
      </c>
      <c r="I54" s="2" t="s">
        <v>38</v>
      </c>
      <c r="J54" s="2">
        <v>1.08</v>
      </c>
    </row>
    <row r="55" spans="1:10">
      <c r="A55" s="2" t="s">
        <v>16</v>
      </c>
      <c r="B55" s="2" t="s">
        <v>384</v>
      </c>
      <c r="C55" s="2" t="s">
        <v>361</v>
      </c>
      <c r="D55" s="2" t="s">
        <v>1073</v>
      </c>
      <c r="E55" s="2">
        <v>100</v>
      </c>
      <c r="F55" s="2" t="s">
        <v>768</v>
      </c>
      <c r="G55" s="2" t="s">
        <v>720</v>
      </c>
      <c r="H55" s="2" t="s">
        <v>37</v>
      </c>
      <c r="I55" s="2" t="s">
        <v>38</v>
      </c>
      <c r="J55" s="2">
        <v>4.0000000000000001E-3</v>
      </c>
    </row>
    <row r="56" spans="1:10">
      <c r="A56" s="2" t="s">
        <v>14</v>
      </c>
      <c r="B56" s="2" t="s">
        <v>367</v>
      </c>
      <c r="C56" s="2" t="s">
        <v>361</v>
      </c>
      <c r="D56" s="2" t="s">
        <v>1073</v>
      </c>
      <c r="E56" s="2">
        <v>100</v>
      </c>
      <c r="F56" s="2" t="s">
        <v>768</v>
      </c>
      <c r="G56" s="2" t="s">
        <v>720</v>
      </c>
      <c r="H56" s="2" t="s">
        <v>37</v>
      </c>
      <c r="I56" s="2" t="s">
        <v>38</v>
      </c>
      <c r="J56" s="2">
        <v>0</v>
      </c>
    </row>
    <row r="57" spans="1:10">
      <c r="A57" s="2" t="s">
        <v>13</v>
      </c>
      <c r="B57" s="2" t="s">
        <v>380</v>
      </c>
      <c r="C57" s="2" t="s">
        <v>361</v>
      </c>
      <c r="D57" s="2" t="s">
        <v>1073</v>
      </c>
      <c r="E57" s="2">
        <v>100</v>
      </c>
      <c r="F57" s="2" t="s">
        <v>768</v>
      </c>
      <c r="G57" s="2" t="s">
        <v>720</v>
      </c>
      <c r="H57" s="2" t="s">
        <v>37</v>
      </c>
      <c r="I57" s="2" t="s">
        <v>38</v>
      </c>
      <c r="J57" s="2">
        <v>3.9E-2</v>
      </c>
    </row>
    <row r="58" spans="1:10">
      <c r="A58" s="2" t="s">
        <v>12</v>
      </c>
      <c r="B58" s="2" t="s">
        <v>378</v>
      </c>
      <c r="C58" s="2" t="s">
        <v>361</v>
      </c>
      <c r="D58" s="2" t="s">
        <v>1073</v>
      </c>
      <c r="E58" s="2">
        <v>100</v>
      </c>
      <c r="F58" s="2" t="s">
        <v>768</v>
      </c>
      <c r="G58" s="2" t="s">
        <v>720</v>
      </c>
      <c r="H58" s="2" t="s">
        <v>37</v>
      </c>
      <c r="I58" s="2" t="s">
        <v>38</v>
      </c>
      <c r="J58" s="2">
        <v>0.18</v>
      </c>
    </row>
    <row r="59" spans="1:10">
      <c r="A59" s="2" t="s">
        <v>11</v>
      </c>
      <c r="B59" s="2" t="s">
        <v>377</v>
      </c>
      <c r="C59" s="2" t="s">
        <v>361</v>
      </c>
      <c r="D59" s="2" t="s">
        <v>1073</v>
      </c>
      <c r="E59" s="2">
        <v>100</v>
      </c>
      <c r="F59" s="2" t="s">
        <v>768</v>
      </c>
      <c r="G59" s="2" t="s">
        <v>720</v>
      </c>
      <c r="H59" s="2" t="s">
        <v>37</v>
      </c>
      <c r="I59" s="2" t="s">
        <v>38</v>
      </c>
      <c r="J59" s="2">
        <v>0</v>
      </c>
    </row>
    <row r="60" spans="1:10">
      <c r="A60" s="2" t="s">
        <v>10</v>
      </c>
      <c r="B60" s="2" t="s">
        <v>385</v>
      </c>
      <c r="C60" s="2" t="s">
        <v>361</v>
      </c>
      <c r="D60" s="2" t="s">
        <v>1073</v>
      </c>
      <c r="E60" s="2">
        <v>100</v>
      </c>
      <c r="F60" s="2" t="s">
        <v>768</v>
      </c>
      <c r="G60" s="2" t="s">
        <v>720</v>
      </c>
      <c r="H60" s="2" t="s">
        <v>37</v>
      </c>
      <c r="I60" s="2" t="s">
        <v>38</v>
      </c>
      <c r="J60" s="2">
        <v>0</v>
      </c>
    </row>
    <row r="61" spans="1:10">
      <c r="A61" s="2" t="s">
        <v>9</v>
      </c>
      <c r="B61" s="2" t="s">
        <v>371</v>
      </c>
      <c r="C61" s="2" t="s">
        <v>361</v>
      </c>
      <c r="D61" s="2" t="s">
        <v>1073</v>
      </c>
      <c r="E61" s="2">
        <v>100</v>
      </c>
      <c r="F61" s="2" t="s">
        <v>768</v>
      </c>
      <c r="G61" s="2" t="s">
        <v>720</v>
      </c>
      <c r="H61" s="2" t="s">
        <v>37</v>
      </c>
      <c r="I61" s="2" t="s">
        <v>38</v>
      </c>
      <c r="J61" s="2">
        <v>0</v>
      </c>
    </row>
    <row r="62" spans="1:10">
      <c r="A62" s="2" t="s">
        <v>8</v>
      </c>
      <c r="B62" s="2" t="s">
        <v>376</v>
      </c>
      <c r="C62" s="2" t="s">
        <v>361</v>
      </c>
      <c r="D62" s="2" t="s">
        <v>1073</v>
      </c>
      <c r="E62" s="2">
        <v>100</v>
      </c>
      <c r="F62" s="2" t="s">
        <v>768</v>
      </c>
      <c r="G62" s="2" t="s">
        <v>720</v>
      </c>
      <c r="H62" s="2" t="s">
        <v>37</v>
      </c>
      <c r="I62" s="2" t="s">
        <v>38</v>
      </c>
      <c r="J62" s="2">
        <v>0</v>
      </c>
    </row>
    <row r="63" spans="1:10">
      <c r="A63" s="2" t="s">
        <v>7</v>
      </c>
      <c r="B63" s="2" t="s">
        <v>364</v>
      </c>
      <c r="C63" s="2" t="s">
        <v>361</v>
      </c>
      <c r="D63" s="2" t="s">
        <v>1073</v>
      </c>
      <c r="E63" s="2">
        <v>100</v>
      </c>
      <c r="F63" s="2" t="s">
        <v>768</v>
      </c>
      <c r="G63" s="2" t="s">
        <v>720</v>
      </c>
      <c r="H63" s="2" t="s">
        <v>37</v>
      </c>
      <c r="I63" s="2" t="s">
        <v>38</v>
      </c>
      <c r="J63" s="2">
        <v>0</v>
      </c>
    </row>
    <row r="64" spans="1:10">
      <c r="A64" s="2" t="s">
        <v>6</v>
      </c>
      <c r="B64" s="2" t="s">
        <v>387</v>
      </c>
      <c r="C64" s="2" t="s">
        <v>361</v>
      </c>
      <c r="D64" s="2" t="s">
        <v>1073</v>
      </c>
      <c r="E64" s="2">
        <v>100</v>
      </c>
      <c r="F64" s="2" t="s">
        <v>768</v>
      </c>
      <c r="G64" s="2" t="s">
        <v>720</v>
      </c>
      <c r="H64" s="2" t="s">
        <v>37</v>
      </c>
      <c r="I64" s="2" t="s">
        <v>38</v>
      </c>
      <c r="J64" s="2">
        <v>0</v>
      </c>
    </row>
    <row r="65" spans="1:10">
      <c r="A65" s="2" t="s">
        <v>3</v>
      </c>
      <c r="B65" s="2" t="s">
        <v>365</v>
      </c>
      <c r="C65" s="2" t="s">
        <v>361</v>
      </c>
      <c r="D65" s="2" t="s">
        <v>1073</v>
      </c>
      <c r="E65" s="2">
        <v>100</v>
      </c>
      <c r="F65" s="2" t="s">
        <v>768</v>
      </c>
      <c r="G65" s="2" t="s">
        <v>720</v>
      </c>
      <c r="H65" s="2" t="s">
        <v>37</v>
      </c>
      <c r="I65" s="2" t="s">
        <v>38</v>
      </c>
      <c r="J65" s="2">
        <v>0</v>
      </c>
    </row>
    <row r="66" spans="1:10">
      <c r="A66" s="2" t="s">
        <v>2</v>
      </c>
      <c r="B66" s="2" t="s">
        <v>374</v>
      </c>
      <c r="C66" s="2" t="s">
        <v>361</v>
      </c>
      <c r="D66" s="2" t="s">
        <v>1073</v>
      </c>
      <c r="E66" s="2">
        <v>100</v>
      </c>
      <c r="F66" s="2" t="s">
        <v>768</v>
      </c>
      <c r="G66" s="2" t="s">
        <v>720</v>
      </c>
      <c r="H66" s="2" t="s">
        <v>37</v>
      </c>
      <c r="I66" s="2" t="s">
        <v>38</v>
      </c>
      <c r="J66" s="2">
        <v>3.43</v>
      </c>
    </row>
    <row r="67" spans="1:10">
      <c r="A67" s="2" t="s">
        <v>1</v>
      </c>
      <c r="B67" s="2" t="s">
        <v>366</v>
      </c>
      <c r="C67" s="2" t="s">
        <v>361</v>
      </c>
      <c r="D67" s="2" t="s">
        <v>1073</v>
      </c>
      <c r="E67" s="2">
        <v>100</v>
      </c>
      <c r="F67" s="2" t="s">
        <v>768</v>
      </c>
      <c r="G67" s="2" t="s">
        <v>720</v>
      </c>
      <c r="H67" s="2" t="s">
        <v>37</v>
      </c>
      <c r="I67" s="2" t="s">
        <v>38</v>
      </c>
      <c r="J67" s="2">
        <v>13.555</v>
      </c>
    </row>
    <row r="68" spans="1:10">
      <c r="A68" s="2" t="s">
        <v>26</v>
      </c>
      <c r="B68" s="2" t="s">
        <v>370</v>
      </c>
      <c r="C68" s="2" t="s">
        <v>361</v>
      </c>
      <c r="D68" s="2" t="s">
        <v>1073</v>
      </c>
      <c r="E68" s="2">
        <v>100</v>
      </c>
      <c r="F68" s="2" t="s">
        <v>768</v>
      </c>
      <c r="G68" s="2" t="s">
        <v>29</v>
      </c>
      <c r="H68" s="2" t="s">
        <v>34</v>
      </c>
      <c r="I68" s="2" t="s">
        <v>31</v>
      </c>
      <c r="J68" s="2">
        <v>0</v>
      </c>
    </row>
    <row r="69" spans="1:10">
      <c r="A69" s="2" t="s">
        <v>25</v>
      </c>
      <c r="B69" s="2" t="s">
        <v>386</v>
      </c>
      <c r="C69" s="2" t="s">
        <v>361</v>
      </c>
      <c r="D69" s="2" t="s">
        <v>1073</v>
      </c>
      <c r="E69" s="2">
        <v>100</v>
      </c>
      <c r="F69" s="2" t="s">
        <v>768</v>
      </c>
      <c r="G69" s="2" t="s">
        <v>29</v>
      </c>
      <c r="H69" s="2" t="s">
        <v>34</v>
      </c>
      <c r="I69" s="2" t="s">
        <v>31</v>
      </c>
      <c r="J69" s="2">
        <v>0</v>
      </c>
    </row>
    <row r="70" spans="1:10">
      <c r="A70" s="2" t="s">
        <v>24</v>
      </c>
      <c r="B70" s="2" t="s">
        <v>381</v>
      </c>
      <c r="C70" s="2" t="s">
        <v>361</v>
      </c>
      <c r="D70" s="2" t="s">
        <v>1073</v>
      </c>
      <c r="E70" s="2">
        <v>100</v>
      </c>
      <c r="F70" s="2" t="s">
        <v>768</v>
      </c>
      <c r="G70" s="2" t="s">
        <v>29</v>
      </c>
      <c r="H70" s="2" t="s">
        <v>34</v>
      </c>
      <c r="I70" s="2" t="s">
        <v>31</v>
      </c>
      <c r="J70" s="2">
        <v>0</v>
      </c>
    </row>
    <row r="71" spans="1:10">
      <c r="A71" s="2" t="s">
        <v>23</v>
      </c>
      <c r="B71" s="2" t="s">
        <v>388</v>
      </c>
      <c r="C71" s="2" t="s">
        <v>361</v>
      </c>
      <c r="D71" s="2" t="s">
        <v>1073</v>
      </c>
      <c r="E71" s="2">
        <v>100</v>
      </c>
      <c r="F71" s="2" t="s">
        <v>768</v>
      </c>
      <c r="G71" s="2" t="s">
        <v>29</v>
      </c>
      <c r="H71" s="2" t="s">
        <v>34</v>
      </c>
      <c r="I71" s="2" t="s">
        <v>31</v>
      </c>
      <c r="J71" s="2">
        <v>0</v>
      </c>
    </row>
    <row r="72" spans="1:10">
      <c r="A72" s="2" t="s">
        <v>21</v>
      </c>
      <c r="B72" s="2" t="s">
        <v>373</v>
      </c>
      <c r="C72" s="2" t="s">
        <v>361</v>
      </c>
      <c r="D72" s="2" t="s">
        <v>1073</v>
      </c>
      <c r="E72" s="2">
        <v>100</v>
      </c>
      <c r="F72" s="2" t="s">
        <v>768</v>
      </c>
      <c r="G72" s="2" t="s">
        <v>29</v>
      </c>
      <c r="H72" s="2" t="s">
        <v>34</v>
      </c>
      <c r="I72" s="2" t="s">
        <v>31</v>
      </c>
      <c r="J72" s="2">
        <v>0</v>
      </c>
    </row>
    <row r="73" spans="1:10">
      <c r="A73" s="2" t="s">
        <v>20</v>
      </c>
      <c r="B73" s="2" t="s">
        <v>379</v>
      </c>
      <c r="C73" s="2" t="s">
        <v>361</v>
      </c>
      <c r="D73" s="2" t="s">
        <v>1073</v>
      </c>
      <c r="E73" s="2">
        <v>100</v>
      </c>
      <c r="F73" s="2" t="s">
        <v>768</v>
      </c>
      <c r="G73" s="2" t="s">
        <v>29</v>
      </c>
      <c r="H73" s="2" t="s">
        <v>34</v>
      </c>
      <c r="I73" s="2" t="s">
        <v>31</v>
      </c>
      <c r="J73" s="2">
        <v>0</v>
      </c>
    </row>
    <row r="74" spans="1:10">
      <c r="A74" s="2" t="s">
        <v>19</v>
      </c>
      <c r="B74" s="2" t="s">
        <v>375</v>
      </c>
      <c r="C74" s="2" t="s">
        <v>361</v>
      </c>
      <c r="D74" s="2" t="s">
        <v>1073</v>
      </c>
      <c r="E74" s="2">
        <v>100</v>
      </c>
      <c r="F74" s="2" t="s">
        <v>768</v>
      </c>
      <c r="G74" s="2" t="s">
        <v>29</v>
      </c>
      <c r="H74" s="2" t="s">
        <v>34</v>
      </c>
      <c r="I74" s="2" t="s">
        <v>31</v>
      </c>
      <c r="J74" s="2">
        <v>0</v>
      </c>
    </row>
    <row r="75" spans="1:10">
      <c r="A75" s="2" t="s">
        <v>18</v>
      </c>
      <c r="B75" s="2" t="s">
        <v>369</v>
      </c>
      <c r="C75" s="2" t="s">
        <v>361</v>
      </c>
      <c r="D75" s="2" t="s">
        <v>1073</v>
      </c>
      <c r="E75" s="2">
        <v>100</v>
      </c>
      <c r="F75" s="2" t="s">
        <v>768</v>
      </c>
      <c r="G75" s="2" t="s">
        <v>29</v>
      </c>
      <c r="H75" s="2" t="s">
        <v>34</v>
      </c>
      <c r="I75" s="2" t="s">
        <v>31</v>
      </c>
      <c r="J75" s="2">
        <v>0</v>
      </c>
    </row>
    <row r="76" spans="1:10">
      <c r="A76" s="2" t="s">
        <v>17</v>
      </c>
      <c r="B76" s="2" t="s">
        <v>372</v>
      </c>
      <c r="C76" s="2" t="s">
        <v>361</v>
      </c>
      <c r="D76" s="2" t="s">
        <v>1073</v>
      </c>
      <c r="E76" s="2">
        <v>100</v>
      </c>
      <c r="F76" s="2" t="s">
        <v>768</v>
      </c>
      <c r="G76" s="2" t="s">
        <v>29</v>
      </c>
      <c r="H76" s="2" t="s">
        <v>34</v>
      </c>
      <c r="I76" s="2" t="s">
        <v>31</v>
      </c>
      <c r="J76" s="2">
        <v>0</v>
      </c>
    </row>
    <row r="77" spans="1:10">
      <c r="A77" s="2" t="s">
        <v>16</v>
      </c>
      <c r="B77" s="2" t="s">
        <v>384</v>
      </c>
      <c r="C77" s="2" t="s">
        <v>361</v>
      </c>
      <c r="D77" s="2" t="s">
        <v>1073</v>
      </c>
      <c r="E77" s="2">
        <v>100</v>
      </c>
      <c r="F77" s="2" t="s">
        <v>768</v>
      </c>
      <c r="G77" s="2" t="s">
        <v>29</v>
      </c>
      <c r="H77" s="2" t="s">
        <v>34</v>
      </c>
      <c r="I77" s="2" t="s">
        <v>31</v>
      </c>
      <c r="J77" s="2">
        <v>0</v>
      </c>
    </row>
    <row r="78" spans="1:10">
      <c r="A78" s="2" t="s">
        <v>14</v>
      </c>
      <c r="B78" s="2" t="s">
        <v>367</v>
      </c>
      <c r="C78" s="2" t="s">
        <v>361</v>
      </c>
      <c r="D78" s="2" t="s">
        <v>1073</v>
      </c>
      <c r="E78" s="2">
        <v>100</v>
      </c>
      <c r="F78" s="2" t="s">
        <v>768</v>
      </c>
      <c r="G78" s="2" t="s">
        <v>29</v>
      </c>
      <c r="H78" s="2" t="s">
        <v>34</v>
      </c>
      <c r="I78" s="2" t="s">
        <v>31</v>
      </c>
      <c r="J78" s="2">
        <v>0</v>
      </c>
    </row>
    <row r="79" spans="1:10">
      <c r="A79" s="2" t="s">
        <v>13</v>
      </c>
      <c r="B79" s="2" t="s">
        <v>380</v>
      </c>
      <c r="C79" s="2" t="s">
        <v>361</v>
      </c>
      <c r="D79" s="2" t="s">
        <v>1073</v>
      </c>
      <c r="E79" s="2">
        <v>100</v>
      </c>
      <c r="F79" s="2" t="s">
        <v>768</v>
      </c>
      <c r="G79" s="2" t="s">
        <v>29</v>
      </c>
      <c r="H79" s="2" t="s">
        <v>34</v>
      </c>
      <c r="I79" s="2" t="s">
        <v>31</v>
      </c>
      <c r="J79" s="2">
        <v>1.2999999999999999E-2</v>
      </c>
    </row>
    <row r="80" spans="1:10">
      <c r="A80" s="2" t="s">
        <v>12</v>
      </c>
      <c r="B80" s="2" t="s">
        <v>378</v>
      </c>
      <c r="C80" s="2" t="s">
        <v>361</v>
      </c>
      <c r="D80" s="2" t="s">
        <v>1073</v>
      </c>
      <c r="E80" s="2">
        <v>100</v>
      </c>
      <c r="F80" s="2" t="s">
        <v>768</v>
      </c>
      <c r="G80" s="2" t="s">
        <v>29</v>
      </c>
      <c r="H80" s="2" t="s">
        <v>34</v>
      </c>
      <c r="I80" s="2" t="s">
        <v>31</v>
      </c>
      <c r="J80" s="2">
        <v>0</v>
      </c>
    </row>
    <row r="81" spans="1:10">
      <c r="A81" s="2" t="s">
        <v>11</v>
      </c>
      <c r="B81" s="2" t="s">
        <v>377</v>
      </c>
      <c r="C81" s="2" t="s">
        <v>361</v>
      </c>
      <c r="D81" s="2" t="s">
        <v>1073</v>
      </c>
      <c r="E81" s="2">
        <v>100</v>
      </c>
      <c r="F81" s="2" t="s">
        <v>768</v>
      </c>
      <c r="G81" s="2" t="s">
        <v>29</v>
      </c>
      <c r="H81" s="2" t="s">
        <v>34</v>
      </c>
      <c r="I81" s="2" t="s">
        <v>31</v>
      </c>
      <c r="J81" s="2">
        <v>0</v>
      </c>
    </row>
    <row r="82" spans="1:10">
      <c r="A82" s="2" t="s">
        <v>10</v>
      </c>
      <c r="B82" s="2" t="s">
        <v>385</v>
      </c>
      <c r="C82" s="2" t="s">
        <v>361</v>
      </c>
      <c r="D82" s="2" t="s">
        <v>1073</v>
      </c>
      <c r="E82" s="2">
        <v>100</v>
      </c>
      <c r="F82" s="2" t="s">
        <v>768</v>
      </c>
      <c r="G82" s="2" t="s">
        <v>29</v>
      </c>
      <c r="H82" s="2" t="s">
        <v>34</v>
      </c>
      <c r="I82" s="2" t="s">
        <v>31</v>
      </c>
      <c r="J82" s="2">
        <v>0</v>
      </c>
    </row>
    <row r="83" spans="1:10">
      <c r="A83" s="2" t="s">
        <v>9</v>
      </c>
      <c r="B83" s="2" t="s">
        <v>371</v>
      </c>
      <c r="C83" s="2" t="s">
        <v>361</v>
      </c>
      <c r="D83" s="2" t="s">
        <v>1073</v>
      </c>
      <c r="E83" s="2">
        <v>100</v>
      </c>
      <c r="F83" s="2" t="s">
        <v>768</v>
      </c>
      <c r="G83" s="2" t="s">
        <v>29</v>
      </c>
      <c r="H83" s="2" t="s">
        <v>34</v>
      </c>
      <c r="I83" s="2" t="s">
        <v>31</v>
      </c>
      <c r="J83" s="2">
        <v>0</v>
      </c>
    </row>
    <row r="84" spans="1:10">
      <c r="A84" s="2" t="s">
        <v>8</v>
      </c>
      <c r="B84" s="2" t="s">
        <v>376</v>
      </c>
      <c r="C84" s="2" t="s">
        <v>361</v>
      </c>
      <c r="D84" s="2" t="s">
        <v>1073</v>
      </c>
      <c r="E84" s="2">
        <v>100</v>
      </c>
      <c r="F84" s="2" t="s">
        <v>768</v>
      </c>
      <c r="G84" s="2" t="s">
        <v>29</v>
      </c>
      <c r="H84" s="2" t="s">
        <v>34</v>
      </c>
      <c r="I84" s="2" t="s">
        <v>31</v>
      </c>
      <c r="J84" s="2">
        <v>0</v>
      </c>
    </row>
    <row r="85" spans="1:10">
      <c r="A85" s="2" t="s">
        <v>7</v>
      </c>
      <c r="B85" s="2" t="s">
        <v>364</v>
      </c>
      <c r="C85" s="2" t="s">
        <v>361</v>
      </c>
      <c r="D85" s="2" t="s">
        <v>1073</v>
      </c>
      <c r="E85" s="2">
        <v>100</v>
      </c>
      <c r="F85" s="2" t="s">
        <v>768</v>
      </c>
      <c r="G85" s="2" t="s">
        <v>29</v>
      </c>
      <c r="H85" s="2" t="s">
        <v>34</v>
      </c>
      <c r="I85" s="2" t="s">
        <v>31</v>
      </c>
      <c r="J85" s="2">
        <v>0</v>
      </c>
    </row>
    <row r="86" spans="1:10">
      <c r="A86" s="2" t="s">
        <v>6</v>
      </c>
      <c r="B86" s="2" t="s">
        <v>387</v>
      </c>
      <c r="C86" s="2" t="s">
        <v>361</v>
      </c>
      <c r="D86" s="2" t="s">
        <v>1073</v>
      </c>
      <c r="E86" s="2">
        <v>100</v>
      </c>
      <c r="F86" s="2" t="s">
        <v>768</v>
      </c>
      <c r="G86" s="2" t="s">
        <v>29</v>
      </c>
      <c r="H86" s="2" t="s">
        <v>34</v>
      </c>
      <c r="I86" s="2" t="s">
        <v>31</v>
      </c>
      <c r="J86" s="2">
        <v>0</v>
      </c>
    </row>
    <row r="87" spans="1:10">
      <c r="A87" s="2" t="s">
        <v>3</v>
      </c>
      <c r="B87" s="2" t="s">
        <v>365</v>
      </c>
      <c r="C87" s="2" t="s">
        <v>361</v>
      </c>
      <c r="D87" s="2" t="s">
        <v>1073</v>
      </c>
      <c r="E87" s="2">
        <v>100</v>
      </c>
      <c r="F87" s="2" t="s">
        <v>768</v>
      </c>
      <c r="G87" s="2" t="s">
        <v>29</v>
      </c>
      <c r="H87" s="2" t="s">
        <v>34</v>
      </c>
      <c r="I87" s="2" t="s">
        <v>31</v>
      </c>
      <c r="J87" s="2">
        <v>0</v>
      </c>
    </row>
    <row r="88" spans="1:10">
      <c r="A88" s="2" t="s">
        <v>2</v>
      </c>
      <c r="B88" s="2" t="s">
        <v>374</v>
      </c>
      <c r="C88" s="2" t="s">
        <v>361</v>
      </c>
      <c r="D88" s="2" t="s">
        <v>1073</v>
      </c>
      <c r="E88" s="2">
        <v>100</v>
      </c>
      <c r="F88" s="2" t="s">
        <v>768</v>
      </c>
      <c r="G88" s="2" t="s">
        <v>29</v>
      </c>
      <c r="H88" s="2" t="s">
        <v>34</v>
      </c>
      <c r="I88" s="2" t="s">
        <v>31</v>
      </c>
      <c r="J88" s="2">
        <v>0</v>
      </c>
    </row>
    <row r="89" spans="1:10">
      <c r="A89" s="2" t="s">
        <v>1</v>
      </c>
      <c r="B89" s="2" t="s">
        <v>366</v>
      </c>
      <c r="C89" s="2" t="s">
        <v>361</v>
      </c>
      <c r="D89" s="2" t="s">
        <v>1073</v>
      </c>
      <c r="E89" s="2">
        <v>100</v>
      </c>
      <c r="F89" s="2" t="s">
        <v>768</v>
      </c>
      <c r="G89" s="2" t="s">
        <v>29</v>
      </c>
      <c r="H89" s="2" t="s">
        <v>34</v>
      </c>
      <c r="I89" s="2" t="s">
        <v>31</v>
      </c>
      <c r="J89" s="2">
        <v>0</v>
      </c>
    </row>
    <row r="90" spans="1:10">
      <c r="A90" s="2" t="s">
        <v>26</v>
      </c>
      <c r="B90" s="2" t="s">
        <v>370</v>
      </c>
      <c r="C90" s="2" t="s">
        <v>361</v>
      </c>
      <c r="D90" s="2" t="s">
        <v>1073</v>
      </c>
      <c r="E90" s="2">
        <v>100</v>
      </c>
      <c r="F90" s="2" t="s">
        <v>768</v>
      </c>
      <c r="G90" s="2" t="s">
        <v>28</v>
      </c>
      <c r="H90" s="2" t="s">
        <v>34</v>
      </c>
      <c r="I90" s="2" t="s">
        <v>31</v>
      </c>
      <c r="J90" s="2">
        <v>0</v>
      </c>
    </row>
    <row r="91" spans="1:10">
      <c r="A91" s="2" t="s">
        <v>25</v>
      </c>
      <c r="B91" s="2" t="s">
        <v>386</v>
      </c>
      <c r="C91" s="2" t="s">
        <v>361</v>
      </c>
      <c r="D91" s="2" t="s">
        <v>1073</v>
      </c>
      <c r="E91" s="2">
        <v>100</v>
      </c>
      <c r="F91" s="2" t="s">
        <v>768</v>
      </c>
      <c r="G91" s="2" t="s">
        <v>28</v>
      </c>
      <c r="H91" s="2" t="s">
        <v>34</v>
      </c>
      <c r="I91" s="2" t="s">
        <v>31</v>
      </c>
      <c r="J91" s="2">
        <v>0</v>
      </c>
    </row>
    <row r="92" spans="1:10">
      <c r="A92" s="2" t="s">
        <v>24</v>
      </c>
      <c r="B92" s="2" t="s">
        <v>381</v>
      </c>
      <c r="C92" s="2" t="s">
        <v>361</v>
      </c>
      <c r="D92" s="2" t="s">
        <v>1073</v>
      </c>
      <c r="E92" s="2">
        <v>100</v>
      </c>
      <c r="F92" s="2" t="s">
        <v>768</v>
      </c>
      <c r="G92" s="2" t="s">
        <v>28</v>
      </c>
      <c r="H92" s="2" t="s">
        <v>34</v>
      </c>
      <c r="I92" s="2" t="s">
        <v>31</v>
      </c>
      <c r="J92" s="2">
        <v>1.2E-2</v>
      </c>
    </row>
    <row r="93" spans="1:10">
      <c r="A93" s="2" t="s">
        <v>23</v>
      </c>
      <c r="B93" s="2" t="s">
        <v>388</v>
      </c>
      <c r="C93" s="2" t="s">
        <v>361</v>
      </c>
      <c r="D93" s="2" t="s">
        <v>1073</v>
      </c>
      <c r="E93" s="2">
        <v>100</v>
      </c>
      <c r="F93" s="2" t="s">
        <v>768</v>
      </c>
      <c r="G93" s="2" t="s">
        <v>28</v>
      </c>
      <c r="H93" s="2" t="s">
        <v>34</v>
      </c>
      <c r="I93" s="2" t="s">
        <v>31</v>
      </c>
      <c r="J93" s="2">
        <v>0</v>
      </c>
    </row>
    <row r="94" spans="1:10">
      <c r="A94" s="2" t="s">
        <v>21</v>
      </c>
      <c r="B94" s="2" t="s">
        <v>373</v>
      </c>
      <c r="C94" s="2" t="s">
        <v>361</v>
      </c>
      <c r="D94" s="2" t="s">
        <v>1073</v>
      </c>
      <c r="E94" s="2">
        <v>100</v>
      </c>
      <c r="F94" s="2" t="s">
        <v>768</v>
      </c>
      <c r="G94" s="2" t="s">
        <v>28</v>
      </c>
      <c r="H94" s="2" t="s">
        <v>34</v>
      </c>
      <c r="I94" s="2" t="s">
        <v>31</v>
      </c>
      <c r="J94" s="2">
        <v>0</v>
      </c>
    </row>
    <row r="95" spans="1:10">
      <c r="A95" s="2" t="s">
        <v>20</v>
      </c>
      <c r="B95" s="2" t="s">
        <v>379</v>
      </c>
      <c r="C95" s="2" t="s">
        <v>361</v>
      </c>
      <c r="D95" s="2" t="s">
        <v>1073</v>
      </c>
      <c r="E95" s="2">
        <v>100</v>
      </c>
      <c r="F95" s="2" t="s">
        <v>768</v>
      </c>
      <c r="G95" s="2" t="s">
        <v>28</v>
      </c>
      <c r="H95" s="2" t="s">
        <v>34</v>
      </c>
      <c r="I95" s="2" t="s">
        <v>31</v>
      </c>
      <c r="J95" s="2">
        <v>0</v>
      </c>
    </row>
    <row r="96" spans="1:10">
      <c r="A96" s="2" t="s">
        <v>19</v>
      </c>
      <c r="B96" s="2" t="s">
        <v>375</v>
      </c>
      <c r="C96" s="2" t="s">
        <v>361</v>
      </c>
      <c r="D96" s="2" t="s">
        <v>1073</v>
      </c>
      <c r="E96" s="2">
        <v>100</v>
      </c>
      <c r="F96" s="2" t="s">
        <v>768</v>
      </c>
      <c r="G96" s="2" t="s">
        <v>28</v>
      </c>
      <c r="H96" s="2" t="s">
        <v>34</v>
      </c>
      <c r="I96" s="2" t="s">
        <v>31</v>
      </c>
      <c r="J96" s="2">
        <v>0</v>
      </c>
    </row>
    <row r="97" spans="1:10">
      <c r="A97" s="2" t="s">
        <v>18</v>
      </c>
      <c r="B97" s="2" t="s">
        <v>369</v>
      </c>
      <c r="C97" s="2" t="s">
        <v>361</v>
      </c>
      <c r="D97" s="2" t="s">
        <v>1073</v>
      </c>
      <c r="E97" s="2">
        <v>100</v>
      </c>
      <c r="F97" s="2" t="s">
        <v>768</v>
      </c>
      <c r="G97" s="2" t="s">
        <v>28</v>
      </c>
      <c r="H97" s="2" t="s">
        <v>34</v>
      </c>
      <c r="I97" s="2" t="s">
        <v>31</v>
      </c>
      <c r="J97" s="2">
        <v>0</v>
      </c>
    </row>
    <row r="98" spans="1:10">
      <c r="A98" s="2" t="s">
        <v>17</v>
      </c>
      <c r="B98" s="2" t="s">
        <v>372</v>
      </c>
      <c r="C98" s="2" t="s">
        <v>361</v>
      </c>
      <c r="D98" s="2" t="s">
        <v>1073</v>
      </c>
      <c r="E98" s="2">
        <v>100</v>
      </c>
      <c r="F98" s="2" t="s">
        <v>768</v>
      </c>
      <c r="G98" s="2" t="s">
        <v>28</v>
      </c>
      <c r="H98" s="2" t="s">
        <v>34</v>
      </c>
      <c r="I98" s="2" t="s">
        <v>31</v>
      </c>
      <c r="J98" s="2">
        <v>0</v>
      </c>
    </row>
    <row r="99" spans="1:10">
      <c r="A99" s="2" t="s">
        <v>16</v>
      </c>
      <c r="B99" s="2" t="s">
        <v>384</v>
      </c>
      <c r="C99" s="2" t="s">
        <v>361</v>
      </c>
      <c r="D99" s="2" t="s">
        <v>1073</v>
      </c>
      <c r="E99" s="2">
        <v>100</v>
      </c>
      <c r="F99" s="2" t="s">
        <v>768</v>
      </c>
      <c r="G99" s="2" t="s">
        <v>28</v>
      </c>
      <c r="H99" s="2" t="s">
        <v>34</v>
      </c>
      <c r="I99" s="2" t="s">
        <v>31</v>
      </c>
      <c r="J99" s="2">
        <v>3.0000000000000001E-3</v>
      </c>
    </row>
    <row r="100" spans="1:10">
      <c r="A100" s="2" t="s">
        <v>14</v>
      </c>
      <c r="B100" s="2" t="s">
        <v>367</v>
      </c>
      <c r="C100" s="2" t="s">
        <v>361</v>
      </c>
      <c r="D100" s="2" t="s">
        <v>1073</v>
      </c>
      <c r="E100" s="2">
        <v>100</v>
      </c>
      <c r="F100" s="2" t="s">
        <v>768</v>
      </c>
      <c r="G100" s="2" t="s">
        <v>28</v>
      </c>
      <c r="H100" s="2" t="s">
        <v>34</v>
      </c>
      <c r="I100" s="2" t="s">
        <v>31</v>
      </c>
      <c r="J100" s="2">
        <v>0</v>
      </c>
    </row>
    <row r="101" spans="1:10">
      <c r="A101" s="2" t="s">
        <v>13</v>
      </c>
      <c r="B101" s="2" t="s">
        <v>380</v>
      </c>
      <c r="C101" s="2" t="s">
        <v>361</v>
      </c>
      <c r="D101" s="2" t="s">
        <v>1073</v>
      </c>
      <c r="E101" s="2">
        <v>100</v>
      </c>
      <c r="F101" s="2" t="s">
        <v>768</v>
      </c>
      <c r="G101" s="2" t="s">
        <v>28</v>
      </c>
      <c r="H101" s="2" t="s">
        <v>34</v>
      </c>
      <c r="I101" s="2" t="s">
        <v>31</v>
      </c>
      <c r="J101" s="2">
        <v>4.3999999999999997E-2</v>
      </c>
    </row>
    <row r="102" spans="1:10">
      <c r="A102" s="2" t="s">
        <v>12</v>
      </c>
      <c r="B102" s="2" t="s">
        <v>378</v>
      </c>
      <c r="C102" s="2" t="s">
        <v>361</v>
      </c>
      <c r="D102" s="2" t="s">
        <v>1073</v>
      </c>
      <c r="E102" s="2">
        <v>100</v>
      </c>
      <c r="F102" s="2" t="s">
        <v>768</v>
      </c>
      <c r="G102" s="2" t="s">
        <v>28</v>
      </c>
      <c r="H102" s="2" t="s">
        <v>34</v>
      </c>
      <c r="I102" s="2" t="s">
        <v>31</v>
      </c>
      <c r="J102" s="2">
        <v>0</v>
      </c>
    </row>
    <row r="103" spans="1:10">
      <c r="A103" s="2" t="s">
        <v>11</v>
      </c>
      <c r="B103" s="2" t="s">
        <v>377</v>
      </c>
      <c r="C103" s="2" t="s">
        <v>361</v>
      </c>
      <c r="D103" s="2" t="s">
        <v>1073</v>
      </c>
      <c r="E103" s="2">
        <v>100</v>
      </c>
      <c r="F103" s="2" t="s">
        <v>768</v>
      </c>
      <c r="G103" s="2" t="s">
        <v>28</v>
      </c>
      <c r="H103" s="2" t="s">
        <v>34</v>
      </c>
      <c r="I103" s="2" t="s">
        <v>31</v>
      </c>
      <c r="J103" s="2">
        <v>0</v>
      </c>
    </row>
    <row r="104" spans="1:10">
      <c r="A104" s="2" t="s">
        <v>10</v>
      </c>
      <c r="B104" s="2" t="s">
        <v>385</v>
      </c>
      <c r="C104" s="2" t="s">
        <v>361</v>
      </c>
      <c r="D104" s="2" t="s">
        <v>1073</v>
      </c>
      <c r="E104" s="2">
        <v>100</v>
      </c>
      <c r="F104" s="2" t="s">
        <v>768</v>
      </c>
      <c r="G104" s="2" t="s">
        <v>28</v>
      </c>
      <c r="H104" s="2" t="s">
        <v>34</v>
      </c>
      <c r="I104" s="2" t="s">
        <v>31</v>
      </c>
      <c r="J104" s="2">
        <v>0</v>
      </c>
    </row>
    <row r="105" spans="1:10">
      <c r="A105" s="2" t="s">
        <v>9</v>
      </c>
      <c r="B105" s="2" t="s">
        <v>371</v>
      </c>
      <c r="C105" s="2" t="s">
        <v>361</v>
      </c>
      <c r="D105" s="2" t="s">
        <v>1073</v>
      </c>
      <c r="E105" s="2">
        <v>100</v>
      </c>
      <c r="F105" s="2" t="s">
        <v>768</v>
      </c>
      <c r="G105" s="2" t="s">
        <v>28</v>
      </c>
      <c r="H105" s="2" t="s">
        <v>34</v>
      </c>
      <c r="I105" s="2" t="s">
        <v>31</v>
      </c>
      <c r="J105" s="2">
        <v>0</v>
      </c>
    </row>
    <row r="106" spans="1:10">
      <c r="A106" s="2" t="s">
        <v>8</v>
      </c>
      <c r="B106" s="2" t="s">
        <v>376</v>
      </c>
      <c r="C106" s="2" t="s">
        <v>361</v>
      </c>
      <c r="D106" s="2" t="s">
        <v>1073</v>
      </c>
      <c r="E106" s="2">
        <v>100</v>
      </c>
      <c r="F106" s="2" t="s">
        <v>768</v>
      </c>
      <c r="G106" s="2" t="s">
        <v>28</v>
      </c>
      <c r="H106" s="2" t="s">
        <v>34</v>
      </c>
      <c r="I106" s="2" t="s">
        <v>31</v>
      </c>
      <c r="J106" s="2">
        <v>0</v>
      </c>
    </row>
    <row r="107" spans="1:10">
      <c r="A107" s="2" t="s">
        <v>7</v>
      </c>
      <c r="B107" s="2" t="s">
        <v>364</v>
      </c>
      <c r="C107" s="2" t="s">
        <v>361</v>
      </c>
      <c r="D107" s="2" t="s">
        <v>1073</v>
      </c>
      <c r="E107" s="2">
        <v>100</v>
      </c>
      <c r="F107" s="2" t="s">
        <v>768</v>
      </c>
      <c r="G107" s="2" t="s">
        <v>28</v>
      </c>
      <c r="H107" s="2" t="s">
        <v>34</v>
      </c>
      <c r="I107" s="2" t="s">
        <v>31</v>
      </c>
      <c r="J107" s="2">
        <v>0</v>
      </c>
    </row>
    <row r="108" spans="1:10">
      <c r="A108" s="2" t="s">
        <v>6</v>
      </c>
      <c r="B108" s="2" t="s">
        <v>387</v>
      </c>
      <c r="C108" s="2" t="s">
        <v>361</v>
      </c>
      <c r="D108" s="2" t="s">
        <v>1073</v>
      </c>
      <c r="E108" s="2">
        <v>100</v>
      </c>
      <c r="F108" s="2" t="s">
        <v>768</v>
      </c>
      <c r="G108" s="2" t="s">
        <v>28</v>
      </c>
      <c r="H108" s="2" t="s">
        <v>34</v>
      </c>
      <c r="I108" s="2" t="s">
        <v>31</v>
      </c>
      <c r="J108" s="2">
        <v>0</v>
      </c>
    </row>
    <row r="109" spans="1:10">
      <c r="A109" s="2" t="s">
        <v>3</v>
      </c>
      <c r="B109" s="2" t="s">
        <v>365</v>
      </c>
      <c r="C109" s="2" t="s">
        <v>361</v>
      </c>
      <c r="D109" s="2" t="s">
        <v>1073</v>
      </c>
      <c r="E109" s="2">
        <v>100</v>
      </c>
      <c r="F109" s="2" t="s">
        <v>768</v>
      </c>
      <c r="G109" s="2" t="s">
        <v>28</v>
      </c>
      <c r="H109" s="2" t="s">
        <v>34</v>
      </c>
      <c r="I109" s="2" t="s">
        <v>31</v>
      </c>
      <c r="J109" s="2">
        <v>0</v>
      </c>
    </row>
    <row r="110" spans="1:10">
      <c r="A110" s="2" t="s">
        <v>2</v>
      </c>
      <c r="B110" s="2" t="s">
        <v>374</v>
      </c>
      <c r="C110" s="2" t="s">
        <v>361</v>
      </c>
      <c r="D110" s="2" t="s">
        <v>1073</v>
      </c>
      <c r="E110" s="2">
        <v>100</v>
      </c>
      <c r="F110" s="2" t="s">
        <v>768</v>
      </c>
      <c r="G110" s="2" t="s">
        <v>28</v>
      </c>
      <c r="H110" s="2" t="s">
        <v>34</v>
      </c>
      <c r="I110" s="2" t="s">
        <v>31</v>
      </c>
      <c r="J110" s="2">
        <v>0</v>
      </c>
    </row>
    <row r="111" spans="1:10">
      <c r="A111" s="2" t="s">
        <v>1</v>
      </c>
      <c r="B111" s="2" t="s">
        <v>366</v>
      </c>
      <c r="C111" s="2" t="s">
        <v>361</v>
      </c>
      <c r="D111" s="2" t="s">
        <v>1073</v>
      </c>
      <c r="E111" s="2">
        <v>100</v>
      </c>
      <c r="F111" s="2" t="s">
        <v>768</v>
      </c>
      <c r="G111" s="2" t="s">
        <v>28</v>
      </c>
      <c r="H111" s="2" t="s">
        <v>34</v>
      </c>
      <c r="I111" s="2" t="s">
        <v>31</v>
      </c>
      <c r="J111" s="2">
        <v>0</v>
      </c>
    </row>
    <row r="112" spans="1:10">
      <c r="A112" s="2" t="s">
        <v>26</v>
      </c>
      <c r="B112" s="2" t="s">
        <v>370</v>
      </c>
      <c r="C112" s="2" t="s">
        <v>361</v>
      </c>
      <c r="D112" s="2" t="s">
        <v>1073</v>
      </c>
      <c r="E112" s="2">
        <v>100</v>
      </c>
      <c r="F112" s="2" t="s">
        <v>768</v>
      </c>
      <c r="G112" s="2" t="s">
        <v>720</v>
      </c>
      <c r="H112" s="2" t="s">
        <v>34</v>
      </c>
      <c r="I112" s="2" t="s">
        <v>31</v>
      </c>
      <c r="J112" s="2">
        <v>0</v>
      </c>
    </row>
    <row r="113" spans="1:10">
      <c r="A113" s="2" t="s">
        <v>25</v>
      </c>
      <c r="B113" s="2" t="s">
        <v>386</v>
      </c>
      <c r="C113" s="2" t="s">
        <v>361</v>
      </c>
      <c r="D113" s="2" t="s">
        <v>1073</v>
      </c>
      <c r="E113" s="2">
        <v>100</v>
      </c>
      <c r="F113" s="2" t="s">
        <v>768</v>
      </c>
      <c r="G113" s="2" t="s">
        <v>720</v>
      </c>
      <c r="H113" s="2" t="s">
        <v>34</v>
      </c>
      <c r="I113" s="2" t="s">
        <v>31</v>
      </c>
      <c r="J113" s="2">
        <v>0</v>
      </c>
    </row>
    <row r="114" spans="1:10">
      <c r="A114" s="2" t="s">
        <v>24</v>
      </c>
      <c r="B114" s="2" t="s">
        <v>381</v>
      </c>
      <c r="C114" s="2" t="s">
        <v>361</v>
      </c>
      <c r="D114" s="2" t="s">
        <v>1073</v>
      </c>
      <c r="E114" s="2">
        <v>100</v>
      </c>
      <c r="F114" s="2" t="s">
        <v>768</v>
      </c>
      <c r="G114" s="2" t="s">
        <v>720</v>
      </c>
      <c r="H114" s="2" t="s">
        <v>34</v>
      </c>
      <c r="I114" s="2" t="s">
        <v>31</v>
      </c>
      <c r="J114" s="2">
        <v>8.9999999999999993E-3</v>
      </c>
    </row>
    <row r="115" spans="1:10">
      <c r="A115" s="2" t="s">
        <v>23</v>
      </c>
      <c r="B115" s="2" t="s">
        <v>388</v>
      </c>
      <c r="C115" s="2" t="s">
        <v>361</v>
      </c>
      <c r="D115" s="2" t="s">
        <v>1073</v>
      </c>
      <c r="E115" s="2">
        <v>100</v>
      </c>
      <c r="F115" s="2" t="s">
        <v>768</v>
      </c>
      <c r="G115" s="2" t="s">
        <v>720</v>
      </c>
      <c r="H115" s="2" t="s">
        <v>34</v>
      </c>
      <c r="I115" s="2" t="s">
        <v>31</v>
      </c>
      <c r="J115" s="2">
        <v>0</v>
      </c>
    </row>
    <row r="116" spans="1:10">
      <c r="A116" s="2" t="s">
        <v>21</v>
      </c>
      <c r="B116" s="2" t="s">
        <v>373</v>
      </c>
      <c r="C116" s="2" t="s">
        <v>361</v>
      </c>
      <c r="D116" s="2" t="s">
        <v>1073</v>
      </c>
      <c r="E116" s="2">
        <v>100</v>
      </c>
      <c r="F116" s="2" t="s">
        <v>768</v>
      </c>
      <c r="G116" s="2" t="s">
        <v>720</v>
      </c>
      <c r="H116" s="2" t="s">
        <v>34</v>
      </c>
      <c r="I116" s="2" t="s">
        <v>31</v>
      </c>
      <c r="J116" s="2">
        <v>0</v>
      </c>
    </row>
    <row r="117" spans="1:10">
      <c r="A117" s="2" t="s">
        <v>20</v>
      </c>
      <c r="B117" s="2" t="s">
        <v>379</v>
      </c>
      <c r="C117" s="2" t="s">
        <v>361</v>
      </c>
      <c r="D117" s="2" t="s">
        <v>1073</v>
      </c>
      <c r="E117" s="2">
        <v>100</v>
      </c>
      <c r="F117" s="2" t="s">
        <v>768</v>
      </c>
      <c r="G117" s="2" t="s">
        <v>720</v>
      </c>
      <c r="H117" s="2" t="s">
        <v>34</v>
      </c>
      <c r="I117" s="2" t="s">
        <v>31</v>
      </c>
      <c r="J117" s="2">
        <v>0.1</v>
      </c>
    </row>
    <row r="118" spans="1:10">
      <c r="A118" s="2" t="s">
        <v>19</v>
      </c>
      <c r="B118" s="2" t="s">
        <v>375</v>
      </c>
      <c r="C118" s="2" t="s">
        <v>361</v>
      </c>
      <c r="D118" s="2" t="s">
        <v>1073</v>
      </c>
      <c r="E118" s="2">
        <v>100</v>
      </c>
      <c r="F118" s="2" t="s">
        <v>768</v>
      </c>
      <c r="G118" s="2" t="s">
        <v>720</v>
      </c>
      <c r="H118" s="2" t="s">
        <v>34</v>
      </c>
      <c r="I118" s="2" t="s">
        <v>31</v>
      </c>
      <c r="J118" s="2">
        <v>23.044</v>
      </c>
    </row>
    <row r="119" spans="1:10">
      <c r="A119" s="2" t="s">
        <v>18</v>
      </c>
      <c r="B119" s="2" t="s">
        <v>369</v>
      </c>
      <c r="C119" s="2" t="s">
        <v>361</v>
      </c>
      <c r="D119" s="2" t="s">
        <v>1073</v>
      </c>
      <c r="E119" s="2">
        <v>100</v>
      </c>
      <c r="F119" s="2" t="s">
        <v>768</v>
      </c>
      <c r="G119" s="2" t="s">
        <v>720</v>
      </c>
      <c r="H119" s="2" t="s">
        <v>34</v>
      </c>
      <c r="I119" s="2" t="s">
        <v>31</v>
      </c>
      <c r="J119" s="2">
        <v>2.0299999999999998</v>
      </c>
    </row>
    <row r="120" spans="1:10">
      <c r="A120" s="2" t="s">
        <v>17</v>
      </c>
      <c r="B120" s="2" t="s">
        <v>372</v>
      </c>
      <c r="C120" s="2" t="s">
        <v>361</v>
      </c>
      <c r="D120" s="2" t="s">
        <v>1073</v>
      </c>
      <c r="E120" s="2">
        <v>100</v>
      </c>
      <c r="F120" s="2" t="s">
        <v>768</v>
      </c>
      <c r="G120" s="2" t="s">
        <v>720</v>
      </c>
      <c r="H120" s="2" t="s">
        <v>34</v>
      </c>
      <c r="I120" s="2" t="s">
        <v>31</v>
      </c>
      <c r="J120" s="2">
        <v>4.1319999999999997</v>
      </c>
    </row>
    <row r="121" spans="1:10">
      <c r="A121" s="2" t="s">
        <v>16</v>
      </c>
      <c r="B121" s="2" t="s">
        <v>384</v>
      </c>
      <c r="C121" s="2" t="s">
        <v>361</v>
      </c>
      <c r="D121" s="2" t="s">
        <v>1073</v>
      </c>
      <c r="E121" s="2">
        <v>100</v>
      </c>
      <c r="F121" s="2" t="s">
        <v>768</v>
      </c>
      <c r="G121" s="2" t="s">
        <v>720</v>
      </c>
      <c r="H121" s="2" t="s">
        <v>34</v>
      </c>
      <c r="I121" s="2" t="s">
        <v>31</v>
      </c>
      <c r="J121" s="2">
        <v>0.01</v>
      </c>
    </row>
    <row r="122" spans="1:10">
      <c r="A122" s="2" t="s">
        <v>14</v>
      </c>
      <c r="B122" s="2" t="s">
        <v>367</v>
      </c>
      <c r="C122" s="2" t="s">
        <v>361</v>
      </c>
      <c r="D122" s="2" t="s">
        <v>1073</v>
      </c>
      <c r="E122" s="2">
        <v>100</v>
      </c>
      <c r="F122" s="2" t="s">
        <v>768</v>
      </c>
      <c r="G122" s="2" t="s">
        <v>720</v>
      </c>
      <c r="H122" s="2" t="s">
        <v>34</v>
      </c>
      <c r="I122" s="2" t="s">
        <v>31</v>
      </c>
      <c r="J122" s="2">
        <v>0</v>
      </c>
    </row>
    <row r="123" spans="1:10">
      <c r="A123" s="2" t="s">
        <v>13</v>
      </c>
      <c r="B123" s="2" t="s">
        <v>380</v>
      </c>
      <c r="C123" s="2" t="s">
        <v>361</v>
      </c>
      <c r="D123" s="2" t="s">
        <v>1073</v>
      </c>
      <c r="E123" s="2">
        <v>100</v>
      </c>
      <c r="F123" s="2" t="s">
        <v>768</v>
      </c>
      <c r="G123" s="2" t="s">
        <v>720</v>
      </c>
      <c r="H123" s="2" t="s">
        <v>34</v>
      </c>
      <c r="I123" s="2" t="s">
        <v>31</v>
      </c>
      <c r="J123" s="2">
        <v>0.1</v>
      </c>
    </row>
    <row r="124" spans="1:10">
      <c r="A124" s="2" t="s">
        <v>12</v>
      </c>
      <c r="B124" s="2" t="s">
        <v>378</v>
      </c>
      <c r="C124" s="2" t="s">
        <v>361</v>
      </c>
      <c r="D124" s="2" t="s">
        <v>1073</v>
      </c>
      <c r="E124" s="2">
        <v>100</v>
      </c>
      <c r="F124" s="2" t="s">
        <v>768</v>
      </c>
      <c r="G124" s="2" t="s">
        <v>720</v>
      </c>
      <c r="H124" s="2" t="s">
        <v>34</v>
      </c>
      <c r="I124" s="2" t="s">
        <v>31</v>
      </c>
      <c r="J124" s="2">
        <v>0.73199999999999998</v>
      </c>
    </row>
    <row r="125" spans="1:10">
      <c r="A125" s="2" t="s">
        <v>11</v>
      </c>
      <c r="B125" s="2" t="s">
        <v>377</v>
      </c>
      <c r="C125" s="2" t="s">
        <v>361</v>
      </c>
      <c r="D125" s="2" t="s">
        <v>1073</v>
      </c>
      <c r="E125" s="2">
        <v>100</v>
      </c>
      <c r="F125" s="2" t="s">
        <v>768</v>
      </c>
      <c r="G125" s="2" t="s">
        <v>720</v>
      </c>
      <c r="H125" s="2" t="s">
        <v>34</v>
      </c>
      <c r="I125" s="2" t="s">
        <v>31</v>
      </c>
      <c r="J125" s="2">
        <v>0</v>
      </c>
    </row>
    <row r="126" spans="1:10">
      <c r="A126" s="2" t="s">
        <v>10</v>
      </c>
      <c r="B126" s="2" t="s">
        <v>385</v>
      </c>
      <c r="C126" s="2" t="s">
        <v>361</v>
      </c>
      <c r="D126" s="2" t="s">
        <v>1073</v>
      </c>
      <c r="E126" s="2">
        <v>100</v>
      </c>
      <c r="F126" s="2" t="s">
        <v>768</v>
      </c>
      <c r="G126" s="2" t="s">
        <v>720</v>
      </c>
      <c r="H126" s="2" t="s">
        <v>34</v>
      </c>
      <c r="I126" s="2" t="s">
        <v>31</v>
      </c>
      <c r="J126" s="2">
        <v>0</v>
      </c>
    </row>
    <row r="127" spans="1:10">
      <c r="A127" s="2" t="s">
        <v>9</v>
      </c>
      <c r="B127" s="2" t="s">
        <v>371</v>
      </c>
      <c r="C127" s="2" t="s">
        <v>361</v>
      </c>
      <c r="D127" s="2" t="s">
        <v>1073</v>
      </c>
      <c r="E127" s="2">
        <v>100</v>
      </c>
      <c r="F127" s="2" t="s">
        <v>768</v>
      </c>
      <c r="G127" s="2" t="s">
        <v>720</v>
      </c>
      <c r="H127" s="2" t="s">
        <v>34</v>
      </c>
      <c r="I127" s="2" t="s">
        <v>31</v>
      </c>
      <c r="J127" s="2">
        <v>0</v>
      </c>
    </row>
    <row r="128" spans="1:10">
      <c r="A128" s="2" t="s">
        <v>8</v>
      </c>
      <c r="B128" s="2" t="s">
        <v>376</v>
      </c>
      <c r="C128" s="2" t="s">
        <v>361</v>
      </c>
      <c r="D128" s="2" t="s">
        <v>1073</v>
      </c>
      <c r="E128" s="2">
        <v>100</v>
      </c>
      <c r="F128" s="2" t="s">
        <v>768</v>
      </c>
      <c r="G128" s="2" t="s">
        <v>720</v>
      </c>
      <c r="H128" s="2" t="s">
        <v>34</v>
      </c>
      <c r="I128" s="2" t="s">
        <v>31</v>
      </c>
      <c r="J128" s="2">
        <v>0</v>
      </c>
    </row>
    <row r="129" spans="1:10">
      <c r="A129" s="2" t="s">
        <v>7</v>
      </c>
      <c r="B129" s="2" t="s">
        <v>364</v>
      </c>
      <c r="C129" s="2" t="s">
        <v>361</v>
      </c>
      <c r="D129" s="2" t="s">
        <v>1073</v>
      </c>
      <c r="E129" s="2">
        <v>100</v>
      </c>
      <c r="F129" s="2" t="s">
        <v>768</v>
      </c>
      <c r="G129" s="2" t="s">
        <v>720</v>
      </c>
      <c r="H129" s="2" t="s">
        <v>34</v>
      </c>
      <c r="I129" s="2" t="s">
        <v>31</v>
      </c>
      <c r="J129" s="2">
        <v>0</v>
      </c>
    </row>
    <row r="130" spans="1:10">
      <c r="A130" s="2" t="s">
        <v>6</v>
      </c>
      <c r="B130" s="2" t="s">
        <v>387</v>
      </c>
      <c r="C130" s="2" t="s">
        <v>361</v>
      </c>
      <c r="D130" s="2" t="s">
        <v>1073</v>
      </c>
      <c r="E130" s="2">
        <v>100</v>
      </c>
      <c r="F130" s="2" t="s">
        <v>768</v>
      </c>
      <c r="G130" s="2" t="s">
        <v>720</v>
      </c>
      <c r="H130" s="2" t="s">
        <v>34</v>
      </c>
      <c r="I130" s="2" t="s">
        <v>31</v>
      </c>
      <c r="J130" s="2">
        <v>0</v>
      </c>
    </row>
    <row r="131" spans="1:10">
      <c r="A131" s="2" t="s">
        <v>3</v>
      </c>
      <c r="B131" s="2" t="s">
        <v>365</v>
      </c>
      <c r="C131" s="2" t="s">
        <v>361</v>
      </c>
      <c r="D131" s="2" t="s">
        <v>1073</v>
      </c>
      <c r="E131" s="2">
        <v>100</v>
      </c>
      <c r="F131" s="2" t="s">
        <v>768</v>
      </c>
      <c r="G131" s="2" t="s">
        <v>720</v>
      </c>
      <c r="H131" s="2" t="s">
        <v>34</v>
      </c>
      <c r="I131" s="2" t="s">
        <v>31</v>
      </c>
      <c r="J131" s="2">
        <v>0</v>
      </c>
    </row>
    <row r="132" spans="1:10">
      <c r="A132" s="2" t="s">
        <v>2</v>
      </c>
      <c r="B132" s="2" t="s">
        <v>374</v>
      </c>
      <c r="C132" s="2" t="s">
        <v>361</v>
      </c>
      <c r="D132" s="2" t="s">
        <v>1073</v>
      </c>
      <c r="E132" s="2">
        <v>100</v>
      </c>
      <c r="F132" s="2" t="s">
        <v>768</v>
      </c>
      <c r="G132" s="2" t="s">
        <v>720</v>
      </c>
      <c r="H132" s="2" t="s">
        <v>34</v>
      </c>
      <c r="I132" s="2" t="s">
        <v>31</v>
      </c>
      <c r="J132" s="2">
        <v>13.23</v>
      </c>
    </row>
    <row r="133" spans="1:10">
      <c r="A133" s="2" t="s">
        <v>1</v>
      </c>
      <c r="B133" s="2" t="s">
        <v>366</v>
      </c>
      <c r="C133" s="2" t="s">
        <v>361</v>
      </c>
      <c r="D133" s="2" t="s">
        <v>1073</v>
      </c>
      <c r="E133" s="2">
        <v>100</v>
      </c>
      <c r="F133" s="2" t="s">
        <v>768</v>
      </c>
      <c r="G133" s="2" t="s">
        <v>720</v>
      </c>
      <c r="H133" s="2" t="s">
        <v>34</v>
      </c>
      <c r="I133" s="2" t="s">
        <v>31</v>
      </c>
      <c r="J133" s="2">
        <v>57.72</v>
      </c>
    </row>
    <row r="134" spans="1:10">
      <c r="A134" s="2" t="s">
        <v>26</v>
      </c>
      <c r="B134" s="2" t="s">
        <v>370</v>
      </c>
      <c r="C134" s="2" t="s">
        <v>361</v>
      </c>
      <c r="D134" s="2" t="s">
        <v>718</v>
      </c>
      <c r="E134" s="2">
        <v>100</v>
      </c>
      <c r="F134" s="2" t="s">
        <v>768</v>
      </c>
      <c r="G134" s="2" t="s">
        <v>29</v>
      </c>
      <c r="H134" s="2" t="s">
        <v>37</v>
      </c>
      <c r="I134" s="2" t="s">
        <v>38</v>
      </c>
      <c r="J134" s="2">
        <v>0</v>
      </c>
    </row>
    <row r="135" spans="1:10">
      <c r="A135" s="2" t="s">
        <v>25</v>
      </c>
      <c r="B135" s="2" t="s">
        <v>386</v>
      </c>
      <c r="C135" s="2" t="s">
        <v>361</v>
      </c>
      <c r="D135" s="2" t="s">
        <v>718</v>
      </c>
      <c r="E135" s="2">
        <v>100</v>
      </c>
      <c r="F135" s="2" t="s">
        <v>768</v>
      </c>
      <c r="G135" s="2" t="s">
        <v>29</v>
      </c>
      <c r="H135" s="2" t="s">
        <v>37</v>
      </c>
      <c r="I135" s="2" t="s">
        <v>38</v>
      </c>
      <c r="J135" s="2">
        <v>0</v>
      </c>
    </row>
    <row r="136" spans="1:10">
      <c r="A136" s="2" t="s">
        <v>24</v>
      </c>
      <c r="B136" s="2" t="s">
        <v>381</v>
      </c>
      <c r="C136" s="2" t="s">
        <v>361</v>
      </c>
      <c r="D136" s="2" t="s">
        <v>718</v>
      </c>
      <c r="E136" s="2">
        <v>100</v>
      </c>
      <c r="F136" s="2" t="s">
        <v>768</v>
      </c>
      <c r="G136" s="2" t="s">
        <v>29</v>
      </c>
      <c r="H136" s="2" t="s">
        <v>37</v>
      </c>
      <c r="I136" s="2" t="s">
        <v>38</v>
      </c>
      <c r="J136" s="2">
        <v>0</v>
      </c>
    </row>
    <row r="137" spans="1:10">
      <c r="A137" s="2" t="s">
        <v>23</v>
      </c>
      <c r="B137" s="2" t="s">
        <v>388</v>
      </c>
      <c r="C137" s="2" t="s">
        <v>361</v>
      </c>
      <c r="D137" s="2" t="s">
        <v>718</v>
      </c>
      <c r="E137" s="2">
        <v>100</v>
      </c>
      <c r="F137" s="2" t="s">
        <v>768</v>
      </c>
      <c r="G137" s="2" t="s">
        <v>29</v>
      </c>
      <c r="H137" s="2" t="s">
        <v>37</v>
      </c>
      <c r="I137" s="2" t="s">
        <v>38</v>
      </c>
      <c r="J137" s="2">
        <v>0</v>
      </c>
    </row>
    <row r="138" spans="1:10">
      <c r="A138" s="2" t="s">
        <v>21</v>
      </c>
      <c r="B138" s="2" t="s">
        <v>373</v>
      </c>
      <c r="C138" s="2" t="s">
        <v>361</v>
      </c>
      <c r="D138" s="2" t="s">
        <v>718</v>
      </c>
      <c r="E138" s="2">
        <v>100</v>
      </c>
      <c r="F138" s="2" t="s">
        <v>768</v>
      </c>
      <c r="G138" s="2" t="s">
        <v>29</v>
      </c>
      <c r="H138" s="2" t="s">
        <v>37</v>
      </c>
      <c r="I138" s="2" t="s">
        <v>38</v>
      </c>
      <c r="J138" s="2">
        <v>0</v>
      </c>
    </row>
    <row r="139" spans="1:10">
      <c r="A139" s="2" t="s">
        <v>20</v>
      </c>
      <c r="B139" s="2" t="s">
        <v>379</v>
      </c>
      <c r="C139" s="2" t="s">
        <v>361</v>
      </c>
      <c r="D139" s="2" t="s">
        <v>718</v>
      </c>
      <c r="E139" s="2">
        <v>100</v>
      </c>
      <c r="F139" s="2" t="s">
        <v>768</v>
      </c>
      <c r="G139" s="2" t="s">
        <v>29</v>
      </c>
      <c r="H139" s="2" t="s">
        <v>37</v>
      </c>
      <c r="I139" s="2" t="s">
        <v>38</v>
      </c>
      <c r="J139" s="2">
        <v>0</v>
      </c>
    </row>
    <row r="140" spans="1:10">
      <c r="A140" s="2" t="s">
        <v>19</v>
      </c>
      <c r="B140" s="2" t="s">
        <v>375</v>
      </c>
      <c r="C140" s="2" t="s">
        <v>361</v>
      </c>
      <c r="D140" s="2" t="s">
        <v>718</v>
      </c>
      <c r="E140" s="2">
        <v>100</v>
      </c>
      <c r="F140" s="2" t="s">
        <v>768</v>
      </c>
      <c r="G140" s="2" t="s">
        <v>29</v>
      </c>
      <c r="H140" s="2" t="s">
        <v>37</v>
      </c>
      <c r="I140" s="2" t="s">
        <v>38</v>
      </c>
      <c r="J140" s="2">
        <v>0</v>
      </c>
    </row>
    <row r="141" spans="1:10">
      <c r="A141" s="2" t="s">
        <v>18</v>
      </c>
      <c r="B141" s="2" t="s">
        <v>369</v>
      </c>
      <c r="C141" s="2" t="s">
        <v>361</v>
      </c>
      <c r="D141" s="2" t="s">
        <v>718</v>
      </c>
      <c r="E141" s="2">
        <v>100</v>
      </c>
      <c r="F141" s="2" t="s">
        <v>768</v>
      </c>
      <c r="G141" s="2" t="s">
        <v>29</v>
      </c>
      <c r="H141" s="2" t="s">
        <v>37</v>
      </c>
      <c r="I141" s="2" t="s">
        <v>38</v>
      </c>
      <c r="J141" s="2">
        <v>0</v>
      </c>
    </row>
    <row r="142" spans="1:10">
      <c r="A142" s="2" t="s">
        <v>17</v>
      </c>
      <c r="B142" s="2" t="s">
        <v>372</v>
      </c>
      <c r="C142" s="2" t="s">
        <v>361</v>
      </c>
      <c r="D142" s="2" t="s">
        <v>718</v>
      </c>
      <c r="E142" s="2">
        <v>100</v>
      </c>
      <c r="F142" s="2" t="s">
        <v>768</v>
      </c>
      <c r="G142" s="2" t="s">
        <v>29</v>
      </c>
      <c r="H142" s="2" t="s">
        <v>37</v>
      </c>
      <c r="I142" s="2" t="s">
        <v>38</v>
      </c>
      <c r="J142" s="2">
        <v>0</v>
      </c>
    </row>
    <row r="143" spans="1:10">
      <c r="A143" s="2" t="s">
        <v>16</v>
      </c>
      <c r="B143" s="2" t="s">
        <v>384</v>
      </c>
      <c r="C143" s="2" t="s">
        <v>361</v>
      </c>
      <c r="D143" s="2" t="s">
        <v>718</v>
      </c>
      <c r="E143" s="2">
        <v>100</v>
      </c>
      <c r="F143" s="2" t="s">
        <v>768</v>
      </c>
      <c r="G143" s="2" t="s">
        <v>29</v>
      </c>
      <c r="H143" s="2" t="s">
        <v>37</v>
      </c>
      <c r="I143" s="2" t="s">
        <v>38</v>
      </c>
      <c r="J143" s="2">
        <v>0</v>
      </c>
    </row>
    <row r="144" spans="1:10">
      <c r="A144" s="2" t="s">
        <v>14</v>
      </c>
      <c r="B144" s="2" t="s">
        <v>367</v>
      </c>
      <c r="C144" s="2" t="s">
        <v>361</v>
      </c>
      <c r="D144" s="2" t="s">
        <v>718</v>
      </c>
      <c r="E144" s="2">
        <v>100</v>
      </c>
      <c r="F144" s="2" t="s">
        <v>768</v>
      </c>
      <c r="G144" s="2" t="s">
        <v>29</v>
      </c>
      <c r="H144" s="2" t="s">
        <v>37</v>
      </c>
      <c r="I144" s="2" t="s">
        <v>38</v>
      </c>
      <c r="J144" s="2">
        <v>0</v>
      </c>
    </row>
    <row r="145" spans="1:10">
      <c r="A145" s="2" t="s">
        <v>13</v>
      </c>
      <c r="B145" s="2" t="s">
        <v>380</v>
      </c>
      <c r="C145" s="2" t="s">
        <v>361</v>
      </c>
      <c r="D145" s="2" t="s">
        <v>718</v>
      </c>
      <c r="E145" s="2">
        <v>100</v>
      </c>
      <c r="F145" s="2" t="s">
        <v>768</v>
      </c>
      <c r="G145" s="2" t="s">
        <v>29</v>
      </c>
      <c r="H145" s="2" t="s">
        <v>37</v>
      </c>
      <c r="I145" s="2" t="s">
        <v>38</v>
      </c>
      <c r="J145" s="2">
        <v>0.11</v>
      </c>
    </row>
    <row r="146" spans="1:10">
      <c r="A146" s="2" t="s">
        <v>12</v>
      </c>
      <c r="B146" s="2" t="s">
        <v>378</v>
      </c>
      <c r="C146" s="2" t="s">
        <v>361</v>
      </c>
      <c r="D146" s="2" t="s">
        <v>718</v>
      </c>
      <c r="E146" s="2">
        <v>100</v>
      </c>
      <c r="F146" s="2" t="s">
        <v>768</v>
      </c>
      <c r="G146" s="2" t="s">
        <v>29</v>
      </c>
      <c r="H146" s="2" t="s">
        <v>37</v>
      </c>
      <c r="I146" s="2" t="s">
        <v>38</v>
      </c>
      <c r="J146" s="2">
        <v>0</v>
      </c>
    </row>
    <row r="147" spans="1:10">
      <c r="A147" s="2" t="s">
        <v>11</v>
      </c>
      <c r="B147" s="2" t="s">
        <v>377</v>
      </c>
      <c r="C147" s="2" t="s">
        <v>361</v>
      </c>
      <c r="D147" s="2" t="s">
        <v>718</v>
      </c>
      <c r="E147" s="2">
        <v>100</v>
      </c>
      <c r="F147" s="2" t="s">
        <v>768</v>
      </c>
      <c r="G147" s="2" t="s">
        <v>29</v>
      </c>
      <c r="H147" s="2" t="s">
        <v>37</v>
      </c>
      <c r="I147" s="2" t="s">
        <v>38</v>
      </c>
      <c r="J147" s="2">
        <v>0</v>
      </c>
    </row>
    <row r="148" spans="1:10">
      <c r="A148" s="2" t="s">
        <v>10</v>
      </c>
      <c r="B148" s="2" t="s">
        <v>385</v>
      </c>
      <c r="C148" s="2" t="s">
        <v>361</v>
      </c>
      <c r="D148" s="2" t="s">
        <v>718</v>
      </c>
      <c r="E148" s="2">
        <v>100</v>
      </c>
      <c r="F148" s="2" t="s">
        <v>768</v>
      </c>
      <c r="G148" s="2" t="s">
        <v>29</v>
      </c>
      <c r="H148" s="2" t="s">
        <v>37</v>
      </c>
      <c r="I148" s="2" t="s">
        <v>38</v>
      </c>
      <c r="J148" s="2">
        <v>0</v>
      </c>
    </row>
    <row r="149" spans="1:10">
      <c r="A149" s="2" t="s">
        <v>9</v>
      </c>
      <c r="B149" s="2" t="s">
        <v>371</v>
      </c>
      <c r="C149" s="2" t="s">
        <v>361</v>
      </c>
      <c r="D149" s="2" t="s">
        <v>718</v>
      </c>
      <c r="E149" s="2">
        <v>100</v>
      </c>
      <c r="F149" s="2" t="s">
        <v>768</v>
      </c>
      <c r="G149" s="2" t="s">
        <v>29</v>
      </c>
      <c r="H149" s="2" t="s">
        <v>37</v>
      </c>
      <c r="I149" s="2" t="s">
        <v>38</v>
      </c>
      <c r="J149" s="2">
        <v>0</v>
      </c>
    </row>
    <row r="150" spans="1:10">
      <c r="A150" s="2" t="s">
        <v>8</v>
      </c>
      <c r="B150" s="2" t="s">
        <v>376</v>
      </c>
      <c r="C150" s="2" t="s">
        <v>361</v>
      </c>
      <c r="D150" s="2" t="s">
        <v>718</v>
      </c>
      <c r="E150" s="2">
        <v>100</v>
      </c>
      <c r="F150" s="2" t="s">
        <v>768</v>
      </c>
      <c r="G150" s="2" t="s">
        <v>29</v>
      </c>
      <c r="H150" s="2" t="s">
        <v>37</v>
      </c>
      <c r="I150" s="2" t="s">
        <v>38</v>
      </c>
      <c r="J150" s="2">
        <v>0</v>
      </c>
    </row>
    <row r="151" spans="1:10">
      <c r="A151" s="2" t="s">
        <v>7</v>
      </c>
      <c r="B151" s="2" t="s">
        <v>364</v>
      </c>
      <c r="C151" s="2" t="s">
        <v>361</v>
      </c>
      <c r="D151" s="2" t="s">
        <v>718</v>
      </c>
      <c r="E151" s="2">
        <v>100</v>
      </c>
      <c r="F151" s="2" t="s">
        <v>768</v>
      </c>
      <c r="G151" s="2" t="s">
        <v>29</v>
      </c>
      <c r="H151" s="2" t="s">
        <v>37</v>
      </c>
      <c r="I151" s="2" t="s">
        <v>38</v>
      </c>
      <c r="J151" s="2">
        <v>0</v>
      </c>
    </row>
    <row r="152" spans="1:10">
      <c r="A152" s="2" t="s">
        <v>6</v>
      </c>
      <c r="B152" s="2" t="s">
        <v>387</v>
      </c>
      <c r="C152" s="2" t="s">
        <v>361</v>
      </c>
      <c r="D152" s="2" t="s">
        <v>718</v>
      </c>
      <c r="E152" s="2">
        <v>100</v>
      </c>
      <c r="F152" s="2" t="s">
        <v>768</v>
      </c>
      <c r="G152" s="2" t="s">
        <v>29</v>
      </c>
      <c r="H152" s="2" t="s">
        <v>37</v>
      </c>
      <c r="I152" s="2" t="s">
        <v>38</v>
      </c>
      <c r="J152" s="2">
        <v>0</v>
      </c>
    </row>
    <row r="153" spans="1:10">
      <c r="A153" s="2" t="s">
        <v>3</v>
      </c>
      <c r="B153" s="2" t="s">
        <v>365</v>
      </c>
      <c r="C153" s="2" t="s">
        <v>361</v>
      </c>
      <c r="D153" s="2" t="s">
        <v>718</v>
      </c>
      <c r="E153" s="2">
        <v>100</v>
      </c>
      <c r="F153" s="2" t="s">
        <v>768</v>
      </c>
      <c r="G153" s="2" t="s">
        <v>29</v>
      </c>
      <c r="H153" s="2" t="s">
        <v>37</v>
      </c>
      <c r="I153" s="2" t="s">
        <v>38</v>
      </c>
      <c r="J153" s="2">
        <v>0</v>
      </c>
    </row>
    <row r="154" spans="1:10">
      <c r="A154" s="2" t="s">
        <v>2</v>
      </c>
      <c r="B154" s="2" t="s">
        <v>374</v>
      </c>
      <c r="C154" s="2" t="s">
        <v>361</v>
      </c>
      <c r="D154" s="2" t="s">
        <v>718</v>
      </c>
      <c r="E154" s="2">
        <v>100</v>
      </c>
      <c r="F154" s="2" t="s">
        <v>768</v>
      </c>
      <c r="G154" s="2" t="s">
        <v>29</v>
      </c>
      <c r="H154" s="2" t="s">
        <v>37</v>
      </c>
      <c r="I154" s="2" t="s">
        <v>38</v>
      </c>
      <c r="J154" s="2">
        <v>0</v>
      </c>
    </row>
    <row r="155" spans="1:10">
      <c r="A155" s="2" t="s">
        <v>1</v>
      </c>
      <c r="B155" s="2" t="s">
        <v>366</v>
      </c>
      <c r="C155" s="2" t="s">
        <v>361</v>
      </c>
      <c r="D155" s="2" t="s">
        <v>718</v>
      </c>
      <c r="E155" s="2">
        <v>100</v>
      </c>
      <c r="F155" s="2" t="s">
        <v>768</v>
      </c>
      <c r="G155" s="2" t="s">
        <v>29</v>
      </c>
      <c r="H155" s="2" t="s">
        <v>37</v>
      </c>
      <c r="I155" s="2" t="s">
        <v>38</v>
      </c>
      <c r="J155" s="2">
        <v>0</v>
      </c>
    </row>
    <row r="156" spans="1:10">
      <c r="A156" s="2" t="s">
        <v>26</v>
      </c>
      <c r="B156" s="2" t="s">
        <v>370</v>
      </c>
      <c r="C156" s="2" t="s">
        <v>361</v>
      </c>
      <c r="D156" s="2" t="s">
        <v>718</v>
      </c>
      <c r="E156" s="2">
        <v>100</v>
      </c>
      <c r="F156" s="2" t="s">
        <v>768</v>
      </c>
      <c r="G156" s="2" t="s">
        <v>28</v>
      </c>
      <c r="H156" s="2" t="s">
        <v>37</v>
      </c>
      <c r="I156" s="2" t="s">
        <v>38</v>
      </c>
      <c r="J156" s="2">
        <v>0</v>
      </c>
    </row>
    <row r="157" spans="1:10">
      <c r="A157" s="2" t="s">
        <v>25</v>
      </c>
      <c r="B157" s="2" t="s">
        <v>386</v>
      </c>
      <c r="C157" s="2" t="s">
        <v>361</v>
      </c>
      <c r="D157" s="2" t="s">
        <v>718</v>
      </c>
      <c r="E157" s="2">
        <v>100</v>
      </c>
      <c r="F157" s="2" t="s">
        <v>768</v>
      </c>
      <c r="G157" s="2" t="s">
        <v>28</v>
      </c>
      <c r="H157" s="2" t="s">
        <v>37</v>
      </c>
      <c r="I157" s="2" t="s">
        <v>38</v>
      </c>
      <c r="J157" s="2">
        <v>0</v>
      </c>
    </row>
    <row r="158" spans="1:10">
      <c r="A158" s="2" t="s">
        <v>24</v>
      </c>
      <c r="B158" s="2" t="s">
        <v>381</v>
      </c>
      <c r="C158" s="2" t="s">
        <v>361</v>
      </c>
      <c r="D158" s="2" t="s">
        <v>718</v>
      </c>
      <c r="E158" s="2">
        <v>100</v>
      </c>
      <c r="F158" s="2" t="s">
        <v>768</v>
      </c>
      <c r="G158" s="2" t="s">
        <v>28</v>
      </c>
      <c r="H158" s="2" t="s">
        <v>37</v>
      </c>
      <c r="I158" s="2" t="s">
        <v>38</v>
      </c>
      <c r="J158" s="2">
        <v>0.41099999999999998</v>
      </c>
    </row>
    <row r="159" spans="1:10">
      <c r="A159" s="2" t="s">
        <v>23</v>
      </c>
      <c r="B159" s="2" t="s">
        <v>388</v>
      </c>
      <c r="C159" s="2" t="s">
        <v>361</v>
      </c>
      <c r="D159" s="2" t="s">
        <v>718</v>
      </c>
      <c r="E159" s="2">
        <v>100</v>
      </c>
      <c r="F159" s="2" t="s">
        <v>768</v>
      </c>
      <c r="G159" s="2" t="s">
        <v>28</v>
      </c>
      <c r="H159" s="2" t="s">
        <v>37</v>
      </c>
      <c r="I159" s="2" t="s">
        <v>38</v>
      </c>
      <c r="J159" s="2">
        <v>0</v>
      </c>
    </row>
    <row r="160" spans="1:10">
      <c r="A160" s="2" t="s">
        <v>21</v>
      </c>
      <c r="B160" s="2" t="s">
        <v>373</v>
      </c>
      <c r="C160" s="2" t="s">
        <v>361</v>
      </c>
      <c r="D160" s="2" t="s">
        <v>718</v>
      </c>
      <c r="E160" s="2">
        <v>100</v>
      </c>
      <c r="F160" s="2" t="s">
        <v>768</v>
      </c>
      <c r="G160" s="2" t="s">
        <v>28</v>
      </c>
      <c r="H160" s="2" t="s">
        <v>37</v>
      </c>
      <c r="I160" s="2" t="s">
        <v>38</v>
      </c>
      <c r="J160" s="2">
        <v>0</v>
      </c>
    </row>
    <row r="161" spans="1:10">
      <c r="A161" s="2" t="s">
        <v>20</v>
      </c>
      <c r="B161" s="2" t="s">
        <v>379</v>
      </c>
      <c r="C161" s="2" t="s">
        <v>361</v>
      </c>
      <c r="D161" s="2" t="s">
        <v>718</v>
      </c>
      <c r="E161" s="2">
        <v>100</v>
      </c>
      <c r="F161" s="2" t="s">
        <v>768</v>
      </c>
      <c r="G161" s="2" t="s">
        <v>28</v>
      </c>
      <c r="H161" s="2" t="s">
        <v>37</v>
      </c>
      <c r="I161" s="2" t="s">
        <v>38</v>
      </c>
      <c r="J161" s="2">
        <v>0</v>
      </c>
    </row>
    <row r="162" spans="1:10">
      <c r="A162" s="2" t="s">
        <v>19</v>
      </c>
      <c r="B162" s="2" t="s">
        <v>375</v>
      </c>
      <c r="C162" s="2" t="s">
        <v>361</v>
      </c>
      <c r="D162" s="2" t="s">
        <v>718</v>
      </c>
      <c r="E162" s="2">
        <v>100</v>
      </c>
      <c r="F162" s="2" t="s">
        <v>768</v>
      </c>
      <c r="G162" s="2" t="s">
        <v>28</v>
      </c>
      <c r="H162" s="2" t="s">
        <v>37</v>
      </c>
      <c r="I162" s="2" t="s">
        <v>38</v>
      </c>
      <c r="J162" s="2">
        <v>0</v>
      </c>
    </row>
    <row r="163" spans="1:10">
      <c r="A163" s="2" t="s">
        <v>18</v>
      </c>
      <c r="B163" s="2" t="s">
        <v>369</v>
      </c>
      <c r="C163" s="2" t="s">
        <v>361</v>
      </c>
      <c r="D163" s="2" t="s">
        <v>718</v>
      </c>
      <c r="E163" s="2">
        <v>100</v>
      </c>
      <c r="F163" s="2" t="s">
        <v>768</v>
      </c>
      <c r="G163" s="2" t="s">
        <v>28</v>
      </c>
      <c r="H163" s="2" t="s">
        <v>37</v>
      </c>
      <c r="I163" s="2" t="s">
        <v>38</v>
      </c>
      <c r="J163" s="2">
        <v>0</v>
      </c>
    </row>
    <row r="164" spans="1:10">
      <c r="A164" s="2" t="s">
        <v>17</v>
      </c>
      <c r="B164" s="2" t="s">
        <v>372</v>
      </c>
      <c r="C164" s="2" t="s">
        <v>361</v>
      </c>
      <c r="D164" s="2" t="s">
        <v>718</v>
      </c>
      <c r="E164" s="2">
        <v>100</v>
      </c>
      <c r="F164" s="2" t="s">
        <v>768</v>
      </c>
      <c r="G164" s="2" t="s">
        <v>28</v>
      </c>
      <c r="H164" s="2" t="s">
        <v>37</v>
      </c>
      <c r="I164" s="2" t="s">
        <v>38</v>
      </c>
      <c r="J164" s="2">
        <v>0</v>
      </c>
    </row>
    <row r="165" spans="1:10">
      <c r="A165" s="2" t="s">
        <v>16</v>
      </c>
      <c r="B165" s="2" t="s">
        <v>384</v>
      </c>
      <c r="C165" s="2" t="s">
        <v>361</v>
      </c>
      <c r="D165" s="2" t="s">
        <v>718</v>
      </c>
      <c r="E165" s="2">
        <v>100</v>
      </c>
      <c r="F165" s="2" t="s">
        <v>768</v>
      </c>
      <c r="G165" s="2" t="s">
        <v>28</v>
      </c>
      <c r="H165" s="2" t="s">
        <v>37</v>
      </c>
      <c r="I165" s="2" t="s">
        <v>38</v>
      </c>
      <c r="J165" s="2">
        <v>0</v>
      </c>
    </row>
    <row r="166" spans="1:10">
      <c r="A166" s="2" t="s">
        <v>14</v>
      </c>
      <c r="B166" s="2" t="s">
        <v>367</v>
      </c>
      <c r="C166" s="2" t="s">
        <v>361</v>
      </c>
      <c r="D166" s="2" t="s">
        <v>718</v>
      </c>
      <c r="E166" s="2">
        <v>100</v>
      </c>
      <c r="F166" s="2" t="s">
        <v>768</v>
      </c>
      <c r="G166" s="2" t="s">
        <v>28</v>
      </c>
      <c r="H166" s="2" t="s">
        <v>37</v>
      </c>
      <c r="I166" s="2" t="s">
        <v>38</v>
      </c>
      <c r="J166" s="2">
        <v>0</v>
      </c>
    </row>
    <row r="167" spans="1:10">
      <c r="A167" s="2" t="s">
        <v>13</v>
      </c>
      <c r="B167" s="2" t="s">
        <v>380</v>
      </c>
      <c r="C167" s="2" t="s">
        <v>361</v>
      </c>
      <c r="D167" s="2" t="s">
        <v>718</v>
      </c>
      <c r="E167" s="2">
        <v>100</v>
      </c>
      <c r="F167" s="2" t="s">
        <v>768</v>
      </c>
      <c r="G167" s="2" t="s">
        <v>28</v>
      </c>
      <c r="H167" s="2" t="s">
        <v>37</v>
      </c>
      <c r="I167" s="2" t="s">
        <v>38</v>
      </c>
      <c r="J167" s="2">
        <v>0.29399999999999998</v>
      </c>
    </row>
    <row r="168" spans="1:10">
      <c r="A168" s="2" t="s">
        <v>12</v>
      </c>
      <c r="B168" s="2" t="s">
        <v>378</v>
      </c>
      <c r="C168" s="2" t="s">
        <v>361</v>
      </c>
      <c r="D168" s="2" t="s">
        <v>718</v>
      </c>
      <c r="E168" s="2">
        <v>100</v>
      </c>
      <c r="F168" s="2" t="s">
        <v>768</v>
      </c>
      <c r="G168" s="2" t="s">
        <v>28</v>
      </c>
      <c r="H168" s="2" t="s">
        <v>37</v>
      </c>
      <c r="I168" s="2" t="s">
        <v>38</v>
      </c>
      <c r="J168" s="2">
        <v>0</v>
      </c>
    </row>
    <row r="169" spans="1:10">
      <c r="A169" s="2" t="s">
        <v>11</v>
      </c>
      <c r="B169" s="2" t="s">
        <v>377</v>
      </c>
      <c r="C169" s="2" t="s">
        <v>361</v>
      </c>
      <c r="D169" s="2" t="s">
        <v>718</v>
      </c>
      <c r="E169" s="2">
        <v>100</v>
      </c>
      <c r="F169" s="2" t="s">
        <v>768</v>
      </c>
      <c r="G169" s="2" t="s">
        <v>28</v>
      </c>
      <c r="H169" s="2" t="s">
        <v>37</v>
      </c>
      <c r="I169" s="2" t="s">
        <v>38</v>
      </c>
      <c r="J169" s="2">
        <v>0</v>
      </c>
    </row>
    <row r="170" spans="1:10">
      <c r="A170" s="2" t="s">
        <v>10</v>
      </c>
      <c r="B170" s="2" t="s">
        <v>385</v>
      </c>
      <c r="C170" s="2" t="s">
        <v>361</v>
      </c>
      <c r="D170" s="2" t="s">
        <v>718</v>
      </c>
      <c r="E170" s="2">
        <v>100</v>
      </c>
      <c r="F170" s="2" t="s">
        <v>768</v>
      </c>
      <c r="G170" s="2" t="s">
        <v>28</v>
      </c>
      <c r="H170" s="2" t="s">
        <v>37</v>
      </c>
      <c r="I170" s="2" t="s">
        <v>38</v>
      </c>
      <c r="J170" s="2">
        <v>0</v>
      </c>
    </row>
    <row r="171" spans="1:10">
      <c r="A171" s="2" t="s">
        <v>9</v>
      </c>
      <c r="B171" s="2" t="s">
        <v>371</v>
      </c>
      <c r="C171" s="2" t="s">
        <v>361</v>
      </c>
      <c r="D171" s="2" t="s">
        <v>718</v>
      </c>
      <c r="E171" s="2">
        <v>100</v>
      </c>
      <c r="F171" s="2" t="s">
        <v>768</v>
      </c>
      <c r="G171" s="2" t="s">
        <v>28</v>
      </c>
      <c r="H171" s="2" t="s">
        <v>37</v>
      </c>
      <c r="I171" s="2" t="s">
        <v>38</v>
      </c>
      <c r="J171" s="2">
        <v>0</v>
      </c>
    </row>
    <row r="172" spans="1:10">
      <c r="A172" s="2" t="s">
        <v>8</v>
      </c>
      <c r="B172" s="2" t="s">
        <v>376</v>
      </c>
      <c r="C172" s="2" t="s">
        <v>361</v>
      </c>
      <c r="D172" s="2" t="s">
        <v>718</v>
      </c>
      <c r="E172" s="2">
        <v>100</v>
      </c>
      <c r="F172" s="2" t="s">
        <v>768</v>
      </c>
      <c r="G172" s="2" t="s">
        <v>28</v>
      </c>
      <c r="H172" s="2" t="s">
        <v>37</v>
      </c>
      <c r="I172" s="2" t="s">
        <v>38</v>
      </c>
      <c r="J172" s="2">
        <v>0</v>
      </c>
    </row>
    <row r="173" spans="1:10">
      <c r="A173" s="2" t="s">
        <v>7</v>
      </c>
      <c r="B173" s="2" t="s">
        <v>364</v>
      </c>
      <c r="C173" s="2" t="s">
        <v>361</v>
      </c>
      <c r="D173" s="2" t="s">
        <v>718</v>
      </c>
      <c r="E173" s="2">
        <v>100</v>
      </c>
      <c r="F173" s="2" t="s">
        <v>768</v>
      </c>
      <c r="G173" s="2" t="s">
        <v>28</v>
      </c>
      <c r="H173" s="2" t="s">
        <v>37</v>
      </c>
      <c r="I173" s="2" t="s">
        <v>38</v>
      </c>
      <c r="J173" s="2">
        <v>0</v>
      </c>
    </row>
    <row r="174" spans="1:10">
      <c r="A174" s="2" t="s">
        <v>6</v>
      </c>
      <c r="B174" s="2" t="s">
        <v>387</v>
      </c>
      <c r="C174" s="2" t="s">
        <v>361</v>
      </c>
      <c r="D174" s="2" t="s">
        <v>718</v>
      </c>
      <c r="E174" s="2">
        <v>100</v>
      </c>
      <c r="F174" s="2" t="s">
        <v>768</v>
      </c>
      <c r="G174" s="2" t="s">
        <v>28</v>
      </c>
      <c r="H174" s="2" t="s">
        <v>37</v>
      </c>
      <c r="I174" s="2" t="s">
        <v>38</v>
      </c>
      <c r="J174" s="2">
        <v>0</v>
      </c>
    </row>
    <row r="175" spans="1:10">
      <c r="A175" s="2" t="s">
        <v>3</v>
      </c>
      <c r="B175" s="2" t="s">
        <v>365</v>
      </c>
      <c r="C175" s="2" t="s">
        <v>361</v>
      </c>
      <c r="D175" s="2" t="s">
        <v>718</v>
      </c>
      <c r="E175" s="2">
        <v>100</v>
      </c>
      <c r="F175" s="2" t="s">
        <v>768</v>
      </c>
      <c r="G175" s="2" t="s">
        <v>28</v>
      </c>
      <c r="H175" s="2" t="s">
        <v>37</v>
      </c>
      <c r="I175" s="2" t="s">
        <v>38</v>
      </c>
      <c r="J175" s="2">
        <v>0</v>
      </c>
    </row>
    <row r="176" spans="1:10">
      <c r="A176" s="2" t="s">
        <v>2</v>
      </c>
      <c r="B176" s="2" t="s">
        <v>374</v>
      </c>
      <c r="C176" s="2" t="s">
        <v>361</v>
      </c>
      <c r="D176" s="2" t="s">
        <v>718</v>
      </c>
      <c r="E176" s="2">
        <v>100</v>
      </c>
      <c r="F176" s="2" t="s">
        <v>768</v>
      </c>
      <c r="G176" s="2" t="s">
        <v>28</v>
      </c>
      <c r="H176" s="2" t="s">
        <v>37</v>
      </c>
      <c r="I176" s="2" t="s">
        <v>38</v>
      </c>
      <c r="J176" s="2">
        <v>0</v>
      </c>
    </row>
    <row r="177" spans="1:10">
      <c r="A177" s="2" t="s">
        <v>1</v>
      </c>
      <c r="B177" s="2" t="s">
        <v>366</v>
      </c>
      <c r="C177" s="2" t="s">
        <v>361</v>
      </c>
      <c r="D177" s="2" t="s">
        <v>718</v>
      </c>
      <c r="E177" s="2">
        <v>100</v>
      </c>
      <c r="F177" s="2" t="s">
        <v>768</v>
      </c>
      <c r="G177" s="2" t="s">
        <v>28</v>
      </c>
      <c r="H177" s="2" t="s">
        <v>37</v>
      </c>
      <c r="I177" s="2" t="s">
        <v>38</v>
      </c>
      <c r="J177" s="2">
        <v>0</v>
      </c>
    </row>
    <row r="178" spans="1:10">
      <c r="A178" s="2" t="s">
        <v>26</v>
      </c>
      <c r="B178" s="2" t="s">
        <v>370</v>
      </c>
      <c r="C178" s="2" t="s">
        <v>361</v>
      </c>
      <c r="D178" s="2" t="s">
        <v>718</v>
      </c>
      <c r="E178" s="2">
        <v>100</v>
      </c>
      <c r="F178" s="2" t="s">
        <v>768</v>
      </c>
      <c r="G178" s="2" t="s">
        <v>720</v>
      </c>
      <c r="H178" s="2" t="s">
        <v>37</v>
      </c>
      <c r="I178" s="2" t="s">
        <v>38</v>
      </c>
      <c r="J178" s="2">
        <v>0</v>
      </c>
    </row>
    <row r="179" spans="1:10">
      <c r="A179" s="2" t="s">
        <v>25</v>
      </c>
      <c r="B179" s="2" t="s">
        <v>386</v>
      </c>
      <c r="C179" s="2" t="s">
        <v>361</v>
      </c>
      <c r="D179" s="2" t="s">
        <v>718</v>
      </c>
      <c r="E179" s="2">
        <v>100</v>
      </c>
      <c r="F179" s="2" t="s">
        <v>768</v>
      </c>
      <c r="G179" s="2" t="s">
        <v>720</v>
      </c>
      <c r="H179" s="2" t="s">
        <v>37</v>
      </c>
      <c r="I179" s="2" t="s">
        <v>38</v>
      </c>
      <c r="J179" s="2">
        <v>0</v>
      </c>
    </row>
    <row r="180" spans="1:10">
      <c r="A180" s="2" t="s">
        <v>24</v>
      </c>
      <c r="B180" s="2" t="s">
        <v>381</v>
      </c>
      <c r="C180" s="2" t="s">
        <v>361</v>
      </c>
      <c r="D180" s="2" t="s">
        <v>718</v>
      </c>
      <c r="E180" s="2">
        <v>100</v>
      </c>
      <c r="F180" s="2" t="s">
        <v>768</v>
      </c>
      <c r="G180" s="2" t="s">
        <v>720</v>
      </c>
      <c r="H180" s="2" t="s">
        <v>37</v>
      </c>
      <c r="I180" s="2" t="s">
        <v>38</v>
      </c>
      <c r="J180" s="2">
        <v>0.254</v>
      </c>
    </row>
    <row r="181" spans="1:10">
      <c r="A181" s="2" t="s">
        <v>23</v>
      </c>
      <c r="B181" s="2" t="s">
        <v>388</v>
      </c>
      <c r="C181" s="2" t="s">
        <v>361</v>
      </c>
      <c r="D181" s="2" t="s">
        <v>718</v>
      </c>
      <c r="E181" s="2">
        <v>100</v>
      </c>
      <c r="F181" s="2" t="s">
        <v>768</v>
      </c>
      <c r="G181" s="2" t="s">
        <v>720</v>
      </c>
      <c r="H181" s="2" t="s">
        <v>37</v>
      </c>
      <c r="I181" s="2" t="s">
        <v>38</v>
      </c>
      <c r="J181" s="2">
        <v>0</v>
      </c>
    </row>
    <row r="182" spans="1:10">
      <c r="A182" s="2" t="s">
        <v>21</v>
      </c>
      <c r="B182" s="2" t="s">
        <v>373</v>
      </c>
      <c r="C182" s="2" t="s">
        <v>361</v>
      </c>
      <c r="D182" s="2" t="s">
        <v>718</v>
      </c>
      <c r="E182" s="2">
        <v>100</v>
      </c>
      <c r="F182" s="2" t="s">
        <v>768</v>
      </c>
      <c r="G182" s="2" t="s">
        <v>720</v>
      </c>
      <c r="H182" s="2" t="s">
        <v>37</v>
      </c>
      <c r="I182" s="2" t="s">
        <v>38</v>
      </c>
      <c r="J182" s="2">
        <v>0</v>
      </c>
    </row>
    <row r="183" spans="1:10">
      <c r="A183" s="2" t="s">
        <v>20</v>
      </c>
      <c r="B183" s="2" t="s">
        <v>379</v>
      </c>
      <c r="C183" s="2" t="s">
        <v>361</v>
      </c>
      <c r="D183" s="2" t="s">
        <v>718</v>
      </c>
      <c r="E183" s="2">
        <v>100</v>
      </c>
      <c r="F183" s="2" t="s">
        <v>768</v>
      </c>
      <c r="G183" s="2" t="s">
        <v>720</v>
      </c>
      <c r="H183" s="2" t="s">
        <v>37</v>
      </c>
      <c r="I183" s="2" t="s">
        <v>38</v>
      </c>
      <c r="J183" s="2">
        <v>0.155</v>
      </c>
    </row>
    <row r="184" spans="1:10">
      <c r="A184" s="2" t="s">
        <v>19</v>
      </c>
      <c r="B184" s="2" t="s">
        <v>375</v>
      </c>
      <c r="C184" s="2" t="s">
        <v>361</v>
      </c>
      <c r="D184" s="2" t="s">
        <v>718</v>
      </c>
      <c r="E184" s="2">
        <v>100</v>
      </c>
      <c r="F184" s="2" t="s">
        <v>768</v>
      </c>
      <c r="G184" s="2" t="s">
        <v>720</v>
      </c>
      <c r="H184" s="2" t="s">
        <v>37</v>
      </c>
      <c r="I184" s="2" t="s">
        <v>38</v>
      </c>
      <c r="J184" s="2">
        <v>7.83</v>
      </c>
    </row>
    <row r="185" spans="1:10">
      <c r="A185" s="2" t="s">
        <v>18</v>
      </c>
      <c r="B185" s="2" t="s">
        <v>369</v>
      </c>
      <c r="C185" s="2" t="s">
        <v>361</v>
      </c>
      <c r="D185" s="2" t="s">
        <v>718</v>
      </c>
      <c r="E185" s="2">
        <v>100</v>
      </c>
      <c r="F185" s="2" t="s">
        <v>768</v>
      </c>
      <c r="G185" s="2" t="s">
        <v>720</v>
      </c>
      <c r="H185" s="2" t="s">
        <v>37</v>
      </c>
      <c r="I185" s="2" t="s">
        <v>38</v>
      </c>
      <c r="J185" s="2">
        <v>2.75</v>
      </c>
    </row>
    <row r="186" spans="1:10">
      <c r="A186" s="2" t="s">
        <v>17</v>
      </c>
      <c r="B186" s="2" t="s">
        <v>372</v>
      </c>
      <c r="C186" s="2" t="s">
        <v>361</v>
      </c>
      <c r="D186" s="2" t="s">
        <v>718</v>
      </c>
      <c r="E186" s="2">
        <v>100</v>
      </c>
      <c r="F186" s="2" t="s">
        <v>768</v>
      </c>
      <c r="G186" s="2" t="s">
        <v>720</v>
      </c>
      <c r="H186" s="2" t="s">
        <v>37</v>
      </c>
      <c r="I186" s="2" t="s">
        <v>38</v>
      </c>
      <c r="J186" s="2">
        <v>0</v>
      </c>
    </row>
    <row r="187" spans="1:10">
      <c r="A187" s="2" t="s">
        <v>16</v>
      </c>
      <c r="B187" s="2" t="s">
        <v>384</v>
      </c>
      <c r="C187" s="2" t="s">
        <v>361</v>
      </c>
      <c r="D187" s="2" t="s">
        <v>718</v>
      </c>
      <c r="E187" s="2">
        <v>100</v>
      </c>
      <c r="F187" s="2" t="s">
        <v>768</v>
      </c>
      <c r="G187" s="2" t="s">
        <v>720</v>
      </c>
      <c r="H187" s="2" t="s">
        <v>37</v>
      </c>
      <c r="I187" s="2" t="s">
        <v>38</v>
      </c>
      <c r="J187" s="2">
        <v>0</v>
      </c>
    </row>
    <row r="188" spans="1:10">
      <c r="A188" s="2" t="s">
        <v>14</v>
      </c>
      <c r="B188" s="2" t="s">
        <v>367</v>
      </c>
      <c r="C188" s="2" t="s">
        <v>361</v>
      </c>
      <c r="D188" s="2" t="s">
        <v>718</v>
      </c>
      <c r="E188" s="2">
        <v>100</v>
      </c>
      <c r="F188" s="2" t="s">
        <v>768</v>
      </c>
      <c r="G188" s="2" t="s">
        <v>720</v>
      </c>
      <c r="H188" s="2" t="s">
        <v>37</v>
      </c>
      <c r="I188" s="2" t="s">
        <v>38</v>
      </c>
      <c r="J188" s="2">
        <v>0.75</v>
      </c>
    </row>
    <row r="189" spans="1:10">
      <c r="A189" s="2" t="s">
        <v>13</v>
      </c>
      <c r="B189" s="2" t="s">
        <v>380</v>
      </c>
      <c r="C189" s="2" t="s">
        <v>361</v>
      </c>
      <c r="D189" s="2" t="s">
        <v>718</v>
      </c>
      <c r="E189" s="2">
        <v>100</v>
      </c>
      <c r="F189" s="2" t="s">
        <v>768</v>
      </c>
      <c r="G189" s="2" t="s">
        <v>720</v>
      </c>
      <c r="H189" s="2" t="s">
        <v>37</v>
      </c>
      <c r="I189" s="2" t="s">
        <v>38</v>
      </c>
      <c r="J189" s="2">
        <v>0.51200000000000001</v>
      </c>
    </row>
    <row r="190" spans="1:10">
      <c r="A190" s="2" t="s">
        <v>12</v>
      </c>
      <c r="B190" s="2" t="s">
        <v>378</v>
      </c>
      <c r="C190" s="2" t="s">
        <v>361</v>
      </c>
      <c r="D190" s="2" t="s">
        <v>718</v>
      </c>
      <c r="E190" s="2">
        <v>100</v>
      </c>
      <c r="F190" s="2" t="s">
        <v>768</v>
      </c>
      <c r="G190" s="2" t="s">
        <v>720</v>
      </c>
      <c r="H190" s="2" t="s">
        <v>37</v>
      </c>
      <c r="I190" s="2" t="s">
        <v>38</v>
      </c>
      <c r="J190" s="2">
        <v>4.5449999999999999</v>
      </c>
    </row>
    <row r="191" spans="1:10">
      <c r="A191" s="2" t="s">
        <v>11</v>
      </c>
      <c r="B191" s="2" t="s">
        <v>377</v>
      </c>
      <c r="C191" s="2" t="s">
        <v>361</v>
      </c>
      <c r="D191" s="2" t="s">
        <v>718</v>
      </c>
      <c r="E191" s="2">
        <v>100</v>
      </c>
      <c r="F191" s="2" t="s">
        <v>768</v>
      </c>
      <c r="G191" s="2" t="s">
        <v>720</v>
      </c>
      <c r="H191" s="2" t="s">
        <v>37</v>
      </c>
      <c r="I191" s="2" t="s">
        <v>38</v>
      </c>
      <c r="J191" s="2">
        <v>0.33</v>
      </c>
    </row>
    <row r="192" spans="1:10">
      <c r="A192" s="2" t="s">
        <v>10</v>
      </c>
      <c r="B192" s="2" t="s">
        <v>385</v>
      </c>
      <c r="C192" s="2" t="s">
        <v>361</v>
      </c>
      <c r="D192" s="2" t="s">
        <v>718</v>
      </c>
      <c r="E192" s="2">
        <v>100</v>
      </c>
      <c r="F192" s="2" t="s">
        <v>768</v>
      </c>
      <c r="G192" s="2" t="s">
        <v>720</v>
      </c>
      <c r="H192" s="2" t="s">
        <v>37</v>
      </c>
      <c r="I192" s="2" t="s">
        <v>38</v>
      </c>
      <c r="J192" s="2">
        <v>0</v>
      </c>
    </row>
    <row r="193" spans="1:10">
      <c r="A193" s="2" t="s">
        <v>9</v>
      </c>
      <c r="B193" s="2" t="s">
        <v>371</v>
      </c>
      <c r="C193" s="2" t="s">
        <v>361</v>
      </c>
      <c r="D193" s="2" t="s">
        <v>718</v>
      </c>
      <c r="E193" s="2">
        <v>100</v>
      </c>
      <c r="F193" s="2" t="s">
        <v>768</v>
      </c>
      <c r="G193" s="2" t="s">
        <v>720</v>
      </c>
      <c r="H193" s="2" t="s">
        <v>37</v>
      </c>
      <c r="I193" s="2" t="s">
        <v>38</v>
      </c>
      <c r="J193" s="2">
        <v>0</v>
      </c>
    </row>
    <row r="194" spans="1:10">
      <c r="A194" s="2" t="s">
        <v>8</v>
      </c>
      <c r="B194" s="2" t="s">
        <v>376</v>
      </c>
      <c r="C194" s="2" t="s">
        <v>361</v>
      </c>
      <c r="D194" s="2" t="s">
        <v>718</v>
      </c>
      <c r="E194" s="2">
        <v>100</v>
      </c>
      <c r="F194" s="2" t="s">
        <v>768</v>
      </c>
      <c r="G194" s="2" t="s">
        <v>720</v>
      </c>
      <c r="H194" s="2" t="s">
        <v>37</v>
      </c>
      <c r="I194" s="2" t="s">
        <v>38</v>
      </c>
      <c r="J194" s="2">
        <v>0.21</v>
      </c>
    </row>
    <row r="195" spans="1:10">
      <c r="A195" s="2" t="s">
        <v>7</v>
      </c>
      <c r="B195" s="2" t="s">
        <v>364</v>
      </c>
      <c r="C195" s="2" t="s">
        <v>361</v>
      </c>
      <c r="D195" s="2" t="s">
        <v>718</v>
      </c>
      <c r="E195" s="2">
        <v>100</v>
      </c>
      <c r="F195" s="2" t="s">
        <v>768</v>
      </c>
      <c r="G195" s="2" t="s">
        <v>720</v>
      </c>
      <c r="H195" s="2" t="s">
        <v>37</v>
      </c>
      <c r="I195" s="2" t="s">
        <v>38</v>
      </c>
      <c r="J195" s="2">
        <v>0</v>
      </c>
    </row>
    <row r="196" spans="1:10">
      <c r="A196" s="2" t="s">
        <v>6</v>
      </c>
      <c r="B196" s="2" t="s">
        <v>387</v>
      </c>
      <c r="C196" s="2" t="s">
        <v>361</v>
      </c>
      <c r="D196" s="2" t="s">
        <v>718</v>
      </c>
      <c r="E196" s="2">
        <v>100</v>
      </c>
      <c r="F196" s="2" t="s">
        <v>768</v>
      </c>
      <c r="G196" s="2" t="s">
        <v>720</v>
      </c>
      <c r="H196" s="2" t="s">
        <v>37</v>
      </c>
      <c r="I196" s="2" t="s">
        <v>38</v>
      </c>
      <c r="J196" s="2">
        <v>0.185</v>
      </c>
    </row>
    <row r="197" spans="1:10">
      <c r="A197" s="2" t="s">
        <v>3</v>
      </c>
      <c r="B197" s="2" t="s">
        <v>365</v>
      </c>
      <c r="C197" s="2" t="s">
        <v>361</v>
      </c>
      <c r="D197" s="2" t="s">
        <v>718</v>
      </c>
      <c r="E197" s="2">
        <v>100</v>
      </c>
      <c r="F197" s="2" t="s">
        <v>768</v>
      </c>
      <c r="G197" s="2" t="s">
        <v>720</v>
      </c>
      <c r="H197" s="2" t="s">
        <v>37</v>
      </c>
      <c r="I197" s="2" t="s">
        <v>38</v>
      </c>
      <c r="J197" s="2">
        <v>0</v>
      </c>
    </row>
    <row r="198" spans="1:10">
      <c r="A198" s="2" t="s">
        <v>2</v>
      </c>
      <c r="B198" s="2" t="s">
        <v>374</v>
      </c>
      <c r="C198" s="2" t="s">
        <v>361</v>
      </c>
      <c r="D198" s="2" t="s">
        <v>718</v>
      </c>
      <c r="E198" s="2">
        <v>100</v>
      </c>
      <c r="F198" s="2" t="s">
        <v>768</v>
      </c>
      <c r="G198" s="2" t="s">
        <v>720</v>
      </c>
      <c r="H198" s="2" t="s">
        <v>37</v>
      </c>
      <c r="I198" s="2" t="s">
        <v>38</v>
      </c>
      <c r="J198" s="2">
        <v>7.51</v>
      </c>
    </row>
    <row r="199" spans="1:10">
      <c r="A199" s="2" t="s">
        <v>1</v>
      </c>
      <c r="B199" s="2" t="s">
        <v>366</v>
      </c>
      <c r="C199" s="2" t="s">
        <v>361</v>
      </c>
      <c r="D199" s="2" t="s">
        <v>718</v>
      </c>
      <c r="E199" s="2">
        <v>100</v>
      </c>
      <c r="F199" s="2" t="s">
        <v>768</v>
      </c>
      <c r="G199" s="2" t="s">
        <v>720</v>
      </c>
      <c r="H199" s="2" t="s">
        <v>37</v>
      </c>
      <c r="I199" s="2" t="s">
        <v>38</v>
      </c>
      <c r="J199" s="2">
        <v>30.35</v>
      </c>
    </row>
    <row r="200" spans="1:10">
      <c r="A200" s="2" t="s">
        <v>26</v>
      </c>
      <c r="B200" s="2" t="s">
        <v>370</v>
      </c>
      <c r="C200" s="2" t="s">
        <v>361</v>
      </c>
      <c r="D200" s="2" t="s">
        <v>718</v>
      </c>
      <c r="E200" s="2">
        <v>100</v>
      </c>
      <c r="F200" s="2" t="s">
        <v>768</v>
      </c>
      <c r="G200" s="2" t="s">
        <v>29</v>
      </c>
      <c r="H200" s="2" t="s">
        <v>34</v>
      </c>
      <c r="I200" s="2" t="s">
        <v>31</v>
      </c>
      <c r="J200" s="2">
        <v>0</v>
      </c>
    </row>
    <row r="201" spans="1:10">
      <c r="A201" s="2" t="s">
        <v>25</v>
      </c>
      <c r="B201" s="2" t="s">
        <v>386</v>
      </c>
      <c r="C201" s="2" t="s">
        <v>361</v>
      </c>
      <c r="D201" s="2" t="s">
        <v>718</v>
      </c>
      <c r="E201" s="2">
        <v>100</v>
      </c>
      <c r="F201" s="2" t="s">
        <v>768</v>
      </c>
      <c r="G201" s="2" t="s">
        <v>29</v>
      </c>
      <c r="H201" s="2" t="s">
        <v>34</v>
      </c>
      <c r="I201" s="2" t="s">
        <v>31</v>
      </c>
      <c r="J201" s="2">
        <v>0</v>
      </c>
    </row>
    <row r="202" spans="1:10">
      <c r="A202" s="2" t="s">
        <v>24</v>
      </c>
      <c r="B202" s="2" t="s">
        <v>381</v>
      </c>
      <c r="C202" s="2" t="s">
        <v>361</v>
      </c>
      <c r="D202" s="2" t="s">
        <v>718</v>
      </c>
      <c r="E202" s="2">
        <v>100</v>
      </c>
      <c r="F202" s="2" t="s">
        <v>768</v>
      </c>
      <c r="G202" s="2" t="s">
        <v>29</v>
      </c>
      <c r="H202" s="2" t="s">
        <v>34</v>
      </c>
      <c r="I202" s="2" t="s">
        <v>31</v>
      </c>
      <c r="J202" s="2">
        <v>0</v>
      </c>
    </row>
    <row r="203" spans="1:10">
      <c r="A203" s="2" t="s">
        <v>23</v>
      </c>
      <c r="B203" s="2" t="s">
        <v>388</v>
      </c>
      <c r="C203" s="2" t="s">
        <v>361</v>
      </c>
      <c r="D203" s="2" t="s">
        <v>718</v>
      </c>
      <c r="E203" s="2">
        <v>100</v>
      </c>
      <c r="F203" s="2" t="s">
        <v>768</v>
      </c>
      <c r="G203" s="2" t="s">
        <v>29</v>
      </c>
      <c r="H203" s="2" t="s">
        <v>34</v>
      </c>
      <c r="I203" s="2" t="s">
        <v>31</v>
      </c>
      <c r="J203" s="2">
        <v>0</v>
      </c>
    </row>
    <row r="204" spans="1:10">
      <c r="A204" s="2" t="s">
        <v>21</v>
      </c>
      <c r="B204" s="2" t="s">
        <v>373</v>
      </c>
      <c r="C204" s="2" t="s">
        <v>361</v>
      </c>
      <c r="D204" s="2" t="s">
        <v>718</v>
      </c>
      <c r="E204" s="2">
        <v>100</v>
      </c>
      <c r="F204" s="2" t="s">
        <v>768</v>
      </c>
      <c r="G204" s="2" t="s">
        <v>29</v>
      </c>
      <c r="H204" s="2" t="s">
        <v>34</v>
      </c>
      <c r="I204" s="2" t="s">
        <v>31</v>
      </c>
      <c r="J204" s="2">
        <v>0</v>
      </c>
    </row>
    <row r="205" spans="1:10">
      <c r="A205" s="2" t="s">
        <v>20</v>
      </c>
      <c r="B205" s="2" t="s">
        <v>379</v>
      </c>
      <c r="C205" s="2" t="s">
        <v>361</v>
      </c>
      <c r="D205" s="2" t="s">
        <v>718</v>
      </c>
      <c r="E205" s="2">
        <v>100</v>
      </c>
      <c r="F205" s="2" t="s">
        <v>768</v>
      </c>
      <c r="G205" s="2" t="s">
        <v>29</v>
      </c>
      <c r="H205" s="2" t="s">
        <v>34</v>
      </c>
      <c r="I205" s="2" t="s">
        <v>31</v>
      </c>
      <c r="J205" s="2">
        <v>0</v>
      </c>
    </row>
    <row r="206" spans="1:10">
      <c r="A206" s="2" t="s">
        <v>19</v>
      </c>
      <c r="B206" s="2" t="s">
        <v>375</v>
      </c>
      <c r="C206" s="2" t="s">
        <v>361</v>
      </c>
      <c r="D206" s="2" t="s">
        <v>718</v>
      </c>
      <c r="E206" s="2">
        <v>100</v>
      </c>
      <c r="F206" s="2" t="s">
        <v>768</v>
      </c>
      <c r="G206" s="2" t="s">
        <v>29</v>
      </c>
      <c r="H206" s="2" t="s">
        <v>34</v>
      </c>
      <c r="I206" s="2" t="s">
        <v>31</v>
      </c>
      <c r="J206" s="2">
        <v>0</v>
      </c>
    </row>
    <row r="207" spans="1:10">
      <c r="A207" s="2" t="s">
        <v>18</v>
      </c>
      <c r="B207" s="2" t="s">
        <v>369</v>
      </c>
      <c r="C207" s="2" t="s">
        <v>361</v>
      </c>
      <c r="D207" s="2" t="s">
        <v>718</v>
      </c>
      <c r="E207" s="2">
        <v>100</v>
      </c>
      <c r="F207" s="2" t="s">
        <v>768</v>
      </c>
      <c r="G207" s="2" t="s">
        <v>29</v>
      </c>
      <c r="H207" s="2" t="s">
        <v>34</v>
      </c>
      <c r="I207" s="2" t="s">
        <v>31</v>
      </c>
      <c r="J207" s="2">
        <v>0</v>
      </c>
    </row>
    <row r="208" spans="1:10">
      <c r="A208" s="2" t="s">
        <v>17</v>
      </c>
      <c r="B208" s="2" t="s">
        <v>372</v>
      </c>
      <c r="C208" s="2" t="s">
        <v>361</v>
      </c>
      <c r="D208" s="2" t="s">
        <v>718</v>
      </c>
      <c r="E208" s="2">
        <v>100</v>
      </c>
      <c r="F208" s="2" t="s">
        <v>768</v>
      </c>
      <c r="G208" s="2" t="s">
        <v>29</v>
      </c>
      <c r="H208" s="2" t="s">
        <v>34</v>
      </c>
      <c r="I208" s="2" t="s">
        <v>31</v>
      </c>
      <c r="J208" s="2">
        <v>0</v>
      </c>
    </row>
    <row r="209" spans="1:10">
      <c r="A209" s="2" t="s">
        <v>16</v>
      </c>
      <c r="B209" s="2" t="s">
        <v>384</v>
      </c>
      <c r="C209" s="2" t="s">
        <v>361</v>
      </c>
      <c r="D209" s="2" t="s">
        <v>718</v>
      </c>
      <c r="E209" s="2">
        <v>100</v>
      </c>
      <c r="F209" s="2" t="s">
        <v>768</v>
      </c>
      <c r="G209" s="2" t="s">
        <v>29</v>
      </c>
      <c r="H209" s="2" t="s">
        <v>34</v>
      </c>
      <c r="I209" s="2" t="s">
        <v>31</v>
      </c>
      <c r="J209" s="2">
        <v>0</v>
      </c>
    </row>
    <row r="210" spans="1:10">
      <c r="A210" s="2" t="s">
        <v>14</v>
      </c>
      <c r="B210" s="2" t="s">
        <v>367</v>
      </c>
      <c r="C210" s="2" t="s">
        <v>361</v>
      </c>
      <c r="D210" s="2" t="s">
        <v>718</v>
      </c>
      <c r="E210" s="2">
        <v>100</v>
      </c>
      <c r="F210" s="2" t="s">
        <v>768</v>
      </c>
      <c r="G210" s="2" t="s">
        <v>29</v>
      </c>
      <c r="H210" s="2" t="s">
        <v>34</v>
      </c>
      <c r="I210" s="2" t="s">
        <v>31</v>
      </c>
      <c r="J210" s="2">
        <v>0</v>
      </c>
    </row>
    <row r="211" spans="1:10">
      <c r="A211" s="2" t="s">
        <v>13</v>
      </c>
      <c r="B211" s="2" t="s">
        <v>380</v>
      </c>
      <c r="C211" s="2" t="s">
        <v>361</v>
      </c>
      <c r="D211" s="2" t="s">
        <v>718</v>
      </c>
      <c r="E211" s="2">
        <v>100</v>
      </c>
      <c r="F211" s="2" t="s">
        <v>768</v>
      </c>
      <c r="G211" s="2" t="s">
        <v>29</v>
      </c>
      <c r="H211" s="2" t="s">
        <v>34</v>
      </c>
      <c r="I211" s="2" t="s">
        <v>31</v>
      </c>
      <c r="J211" s="2">
        <v>0.16800000000000001</v>
      </c>
    </row>
    <row r="212" spans="1:10">
      <c r="A212" s="2" t="s">
        <v>12</v>
      </c>
      <c r="B212" s="2" t="s">
        <v>378</v>
      </c>
      <c r="C212" s="2" t="s">
        <v>361</v>
      </c>
      <c r="D212" s="2" t="s">
        <v>718</v>
      </c>
      <c r="E212" s="2">
        <v>100</v>
      </c>
      <c r="F212" s="2" t="s">
        <v>768</v>
      </c>
      <c r="G212" s="2" t="s">
        <v>29</v>
      </c>
      <c r="H212" s="2" t="s">
        <v>34</v>
      </c>
      <c r="I212" s="2" t="s">
        <v>31</v>
      </c>
      <c r="J212" s="2">
        <v>0</v>
      </c>
    </row>
    <row r="213" spans="1:10">
      <c r="A213" s="2" t="s">
        <v>11</v>
      </c>
      <c r="B213" s="2" t="s">
        <v>377</v>
      </c>
      <c r="C213" s="2" t="s">
        <v>361</v>
      </c>
      <c r="D213" s="2" t="s">
        <v>718</v>
      </c>
      <c r="E213" s="2">
        <v>100</v>
      </c>
      <c r="F213" s="2" t="s">
        <v>768</v>
      </c>
      <c r="G213" s="2" t="s">
        <v>29</v>
      </c>
      <c r="H213" s="2" t="s">
        <v>34</v>
      </c>
      <c r="I213" s="2" t="s">
        <v>31</v>
      </c>
      <c r="J213" s="2">
        <v>0</v>
      </c>
    </row>
    <row r="214" spans="1:10">
      <c r="A214" s="2" t="s">
        <v>10</v>
      </c>
      <c r="B214" s="2" t="s">
        <v>385</v>
      </c>
      <c r="C214" s="2" t="s">
        <v>361</v>
      </c>
      <c r="D214" s="2" t="s">
        <v>718</v>
      </c>
      <c r="E214" s="2">
        <v>100</v>
      </c>
      <c r="F214" s="2" t="s">
        <v>768</v>
      </c>
      <c r="G214" s="2" t="s">
        <v>29</v>
      </c>
      <c r="H214" s="2" t="s">
        <v>34</v>
      </c>
      <c r="I214" s="2" t="s">
        <v>31</v>
      </c>
      <c r="J214" s="2">
        <v>0</v>
      </c>
    </row>
    <row r="215" spans="1:10">
      <c r="A215" s="2" t="s">
        <v>9</v>
      </c>
      <c r="B215" s="2" t="s">
        <v>371</v>
      </c>
      <c r="C215" s="2" t="s">
        <v>361</v>
      </c>
      <c r="D215" s="2" t="s">
        <v>718</v>
      </c>
      <c r="E215" s="2">
        <v>100</v>
      </c>
      <c r="F215" s="2" t="s">
        <v>768</v>
      </c>
      <c r="G215" s="2" t="s">
        <v>29</v>
      </c>
      <c r="H215" s="2" t="s">
        <v>34</v>
      </c>
      <c r="I215" s="2" t="s">
        <v>31</v>
      </c>
      <c r="J215" s="2">
        <v>0</v>
      </c>
    </row>
    <row r="216" spans="1:10">
      <c r="A216" s="2" t="s">
        <v>8</v>
      </c>
      <c r="B216" s="2" t="s">
        <v>376</v>
      </c>
      <c r="C216" s="2" t="s">
        <v>361</v>
      </c>
      <c r="D216" s="2" t="s">
        <v>718</v>
      </c>
      <c r="E216" s="2">
        <v>100</v>
      </c>
      <c r="F216" s="2" t="s">
        <v>768</v>
      </c>
      <c r="G216" s="2" t="s">
        <v>29</v>
      </c>
      <c r="H216" s="2" t="s">
        <v>34</v>
      </c>
      <c r="I216" s="2" t="s">
        <v>31</v>
      </c>
      <c r="J216" s="2">
        <v>0</v>
      </c>
    </row>
    <row r="217" spans="1:10">
      <c r="A217" s="2" t="s">
        <v>7</v>
      </c>
      <c r="B217" s="2" t="s">
        <v>364</v>
      </c>
      <c r="C217" s="2" t="s">
        <v>361</v>
      </c>
      <c r="D217" s="2" t="s">
        <v>718</v>
      </c>
      <c r="E217" s="2">
        <v>100</v>
      </c>
      <c r="F217" s="2" t="s">
        <v>768</v>
      </c>
      <c r="G217" s="2" t="s">
        <v>29</v>
      </c>
      <c r="H217" s="2" t="s">
        <v>34</v>
      </c>
      <c r="I217" s="2" t="s">
        <v>31</v>
      </c>
      <c r="J217" s="2">
        <v>0</v>
      </c>
    </row>
    <row r="218" spans="1:10">
      <c r="A218" s="2" t="s">
        <v>6</v>
      </c>
      <c r="B218" s="2" t="s">
        <v>387</v>
      </c>
      <c r="C218" s="2" t="s">
        <v>361</v>
      </c>
      <c r="D218" s="2" t="s">
        <v>718</v>
      </c>
      <c r="E218" s="2">
        <v>100</v>
      </c>
      <c r="F218" s="2" t="s">
        <v>768</v>
      </c>
      <c r="G218" s="2" t="s">
        <v>29</v>
      </c>
      <c r="H218" s="2" t="s">
        <v>34</v>
      </c>
      <c r="I218" s="2" t="s">
        <v>31</v>
      </c>
      <c r="J218" s="2">
        <v>0</v>
      </c>
    </row>
    <row r="219" spans="1:10">
      <c r="A219" s="2" t="s">
        <v>3</v>
      </c>
      <c r="B219" s="2" t="s">
        <v>365</v>
      </c>
      <c r="C219" s="2" t="s">
        <v>361</v>
      </c>
      <c r="D219" s="2" t="s">
        <v>718</v>
      </c>
      <c r="E219" s="2">
        <v>100</v>
      </c>
      <c r="F219" s="2" t="s">
        <v>768</v>
      </c>
      <c r="G219" s="2" t="s">
        <v>29</v>
      </c>
      <c r="H219" s="2" t="s">
        <v>34</v>
      </c>
      <c r="I219" s="2" t="s">
        <v>31</v>
      </c>
      <c r="J219" s="2">
        <v>0</v>
      </c>
    </row>
    <row r="220" spans="1:10">
      <c r="A220" s="2" t="s">
        <v>2</v>
      </c>
      <c r="B220" s="2" t="s">
        <v>374</v>
      </c>
      <c r="C220" s="2" t="s">
        <v>361</v>
      </c>
      <c r="D220" s="2" t="s">
        <v>718</v>
      </c>
      <c r="E220" s="2">
        <v>100</v>
      </c>
      <c r="F220" s="2" t="s">
        <v>768</v>
      </c>
      <c r="G220" s="2" t="s">
        <v>29</v>
      </c>
      <c r="H220" s="2" t="s">
        <v>34</v>
      </c>
      <c r="I220" s="2" t="s">
        <v>31</v>
      </c>
      <c r="J220" s="2">
        <v>0</v>
      </c>
    </row>
    <row r="221" spans="1:10">
      <c r="A221" s="2" t="s">
        <v>1</v>
      </c>
      <c r="B221" s="2" t="s">
        <v>366</v>
      </c>
      <c r="C221" s="2" t="s">
        <v>361</v>
      </c>
      <c r="D221" s="2" t="s">
        <v>718</v>
      </c>
      <c r="E221" s="2">
        <v>100</v>
      </c>
      <c r="F221" s="2" t="s">
        <v>768</v>
      </c>
      <c r="G221" s="2" t="s">
        <v>29</v>
      </c>
      <c r="H221" s="2" t="s">
        <v>34</v>
      </c>
      <c r="I221" s="2" t="s">
        <v>31</v>
      </c>
      <c r="J221" s="2">
        <v>0</v>
      </c>
    </row>
    <row r="222" spans="1:10">
      <c r="A222" s="2" t="s">
        <v>26</v>
      </c>
      <c r="B222" s="2" t="s">
        <v>370</v>
      </c>
      <c r="C222" s="2" t="s">
        <v>361</v>
      </c>
      <c r="D222" s="2" t="s">
        <v>718</v>
      </c>
      <c r="E222" s="2">
        <v>100</v>
      </c>
      <c r="F222" s="2" t="s">
        <v>768</v>
      </c>
      <c r="G222" s="2" t="s">
        <v>28</v>
      </c>
      <c r="H222" s="2" t="s">
        <v>34</v>
      </c>
      <c r="I222" s="2" t="s">
        <v>31</v>
      </c>
      <c r="J222" s="2">
        <v>0</v>
      </c>
    </row>
    <row r="223" spans="1:10">
      <c r="A223" s="2" t="s">
        <v>25</v>
      </c>
      <c r="B223" s="2" t="s">
        <v>386</v>
      </c>
      <c r="C223" s="2" t="s">
        <v>361</v>
      </c>
      <c r="D223" s="2" t="s">
        <v>718</v>
      </c>
      <c r="E223" s="2">
        <v>100</v>
      </c>
      <c r="F223" s="2" t="s">
        <v>768</v>
      </c>
      <c r="G223" s="2" t="s">
        <v>28</v>
      </c>
      <c r="H223" s="2" t="s">
        <v>34</v>
      </c>
      <c r="I223" s="2" t="s">
        <v>31</v>
      </c>
      <c r="J223" s="2">
        <v>0</v>
      </c>
    </row>
    <row r="224" spans="1:10">
      <c r="A224" s="2" t="s">
        <v>24</v>
      </c>
      <c r="B224" s="2" t="s">
        <v>381</v>
      </c>
      <c r="C224" s="2" t="s">
        <v>361</v>
      </c>
      <c r="D224" s="2" t="s">
        <v>718</v>
      </c>
      <c r="E224" s="2">
        <v>100</v>
      </c>
      <c r="F224" s="2" t="s">
        <v>768</v>
      </c>
      <c r="G224" s="2" t="s">
        <v>28</v>
      </c>
      <c r="H224" s="2" t="s">
        <v>34</v>
      </c>
      <c r="I224" s="2" t="s">
        <v>31</v>
      </c>
      <c r="J224" s="2">
        <v>0.81100000000000005</v>
      </c>
    </row>
    <row r="225" spans="1:10">
      <c r="A225" s="2" t="s">
        <v>23</v>
      </c>
      <c r="B225" s="2" t="s">
        <v>388</v>
      </c>
      <c r="C225" s="2" t="s">
        <v>361</v>
      </c>
      <c r="D225" s="2" t="s">
        <v>718</v>
      </c>
      <c r="E225" s="2">
        <v>100</v>
      </c>
      <c r="F225" s="2" t="s">
        <v>768</v>
      </c>
      <c r="G225" s="2" t="s">
        <v>28</v>
      </c>
      <c r="H225" s="2" t="s">
        <v>34</v>
      </c>
      <c r="I225" s="2" t="s">
        <v>31</v>
      </c>
      <c r="J225" s="2">
        <v>0</v>
      </c>
    </row>
    <row r="226" spans="1:10">
      <c r="A226" s="2" t="s">
        <v>21</v>
      </c>
      <c r="B226" s="2" t="s">
        <v>373</v>
      </c>
      <c r="C226" s="2" t="s">
        <v>361</v>
      </c>
      <c r="D226" s="2" t="s">
        <v>718</v>
      </c>
      <c r="E226" s="2">
        <v>100</v>
      </c>
      <c r="F226" s="2" t="s">
        <v>768</v>
      </c>
      <c r="G226" s="2" t="s">
        <v>28</v>
      </c>
      <c r="H226" s="2" t="s">
        <v>34</v>
      </c>
      <c r="I226" s="2" t="s">
        <v>31</v>
      </c>
      <c r="J226" s="2">
        <v>0</v>
      </c>
    </row>
    <row r="227" spans="1:10">
      <c r="A227" s="2" t="s">
        <v>20</v>
      </c>
      <c r="B227" s="2" t="s">
        <v>379</v>
      </c>
      <c r="C227" s="2" t="s">
        <v>361</v>
      </c>
      <c r="D227" s="2" t="s">
        <v>718</v>
      </c>
      <c r="E227" s="2">
        <v>100</v>
      </c>
      <c r="F227" s="2" t="s">
        <v>768</v>
      </c>
      <c r="G227" s="2" t="s">
        <v>28</v>
      </c>
      <c r="H227" s="2" t="s">
        <v>34</v>
      </c>
      <c r="I227" s="2" t="s">
        <v>31</v>
      </c>
      <c r="J227" s="2">
        <v>0</v>
      </c>
    </row>
    <row r="228" spans="1:10">
      <c r="A228" s="2" t="s">
        <v>19</v>
      </c>
      <c r="B228" s="2" t="s">
        <v>375</v>
      </c>
      <c r="C228" s="2" t="s">
        <v>361</v>
      </c>
      <c r="D228" s="2" t="s">
        <v>718</v>
      </c>
      <c r="E228" s="2">
        <v>100</v>
      </c>
      <c r="F228" s="2" t="s">
        <v>768</v>
      </c>
      <c r="G228" s="2" t="s">
        <v>28</v>
      </c>
      <c r="H228" s="2" t="s">
        <v>34</v>
      </c>
      <c r="I228" s="2" t="s">
        <v>31</v>
      </c>
      <c r="J228" s="2">
        <v>0</v>
      </c>
    </row>
    <row r="229" spans="1:10">
      <c r="A229" s="2" t="s">
        <v>18</v>
      </c>
      <c r="B229" s="2" t="s">
        <v>369</v>
      </c>
      <c r="C229" s="2" t="s">
        <v>361</v>
      </c>
      <c r="D229" s="2" t="s">
        <v>718</v>
      </c>
      <c r="E229" s="2">
        <v>100</v>
      </c>
      <c r="F229" s="2" t="s">
        <v>768</v>
      </c>
      <c r="G229" s="2" t="s">
        <v>28</v>
      </c>
      <c r="H229" s="2" t="s">
        <v>34</v>
      </c>
      <c r="I229" s="2" t="s">
        <v>31</v>
      </c>
      <c r="J229" s="2">
        <v>0</v>
      </c>
    </row>
    <row r="230" spans="1:10">
      <c r="A230" s="2" t="s">
        <v>17</v>
      </c>
      <c r="B230" s="2" t="s">
        <v>372</v>
      </c>
      <c r="C230" s="2" t="s">
        <v>361</v>
      </c>
      <c r="D230" s="2" t="s">
        <v>718</v>
      </c>
      <c r="E230" s="2">
        <v>100</v>
      </c>
      <c r="F230" s="2" t="s">
        <v>768</v>
      </c>
      <c r="G230" s="2" t="s">
        <v>28</v>
      </c>
      <c r="H230" s="2" t="s">
        <v>34</v>
      </c>
      <c r="I230" s="2" t="s">
        <v>31</v>
      </c>
      <c r="J230" s="2">
        <v>0</v>
      </c>
    </row>
    <row r="231" spans="1:10">
      <c r="A231" s="2" t="s">
        <v>16</v>
      </c>
      <c r="B231" s="2" t="s">
        <v>384</v>
      </c>
      <c r="C231" s="2" t="s">
        <v>361</v>
      </c>
      <c r="D231" s="2" t="s">
        <v>718</v>
      </c>
      <c r="E231" s="2">
        <v>100</v>
      </c>
      <c r="F231" s="2" t="s">
        <v>768</v>
      </c>
      <c r="G231" s="2" t="s">
        <v>28</v>
      </c>
      <c r="H231" s="2" t="s">
        <v>34</v>
      </c>
      <c r="I231" s="2" t="s">
        <v>31</v>
      </c>
      <c r="J231" s="2">
        <v>0</v>
      </c>
    </row>
    <row r="232" spans="1:10">
      <c r="A232" s="2" t="s">
        <v>14</v>
      </c>
      <c r="B232" s="2" t="s">
        <v>367</v>
      </c>
      <c r="C232" s="2" t="s">
        <v>361</v>
      </c>
      <c r="D232" s="2" t="s">
        <v>718</v>
      </c>
      <c r="E232" s="2">
        <v>100</v>
      </c>
      <c r="F232" s="2" t="s">
        <v>768</v>
      </c>
      <c r="G232" s="2" t="s">
        <v>28</v>
      </c>
      <c r="H232" s="2" t="s">
        <v>34</v>
      </c>
      <c r="I232" s="2" t="s">
        <v>31</v>
      </c>
      <c r="J232" s="2">
        <v>0</v>
      </c>
    </row>
    <row r="233" spans="1:10">
      <c r="A233" s="2" t="s">
        <v>13</v>
      </c>
      <c r="B233" s="2" t="s">
        <v>380</v>
      </c>
      <c r="C233" s="2" t="s">
        <v>361</v>
      </c>
      <c r="D233" s="2" t="s">
        <v>718</v>
      </c>
      <c r="E233" s="2">
        <v>100</v>
      </c>
      <c r="F233" s="2" t="s">
        <v>768</v>
      </c>
      <c r="G233" s="2" t="s">
        <v>28</v>
      </c>
      <c r="H233" s="2" t="s">
        <v>34</v>
      </c>
      <c r="I233" s="2" t="s">
        <v>31</v>
      </c>
      <c r="J233" s="2">
        <v>0.57899999999999996</v>
      </c>
    </row>
    <row r="234" spans="1:10">
      <c r="A234" s="2" t="s">
        <v>12</v>
      </c>
      <c r="B234" s="2" t="s">
        <v>378</v>
      </c>
      <c r="C234" s="2" t="s">
        <v>361</v>
      </c>
      <c r="D234" s="2" t="s">
        <v>718</v>
      </c>
      <c r="E234" s="2">
        <v>100</v>
      </c>
      <c r="F234" s="2" t="s">
        <v>768</v>
      </c>
      <c r="G234" s="2" t="s">
        <v>28</v>
      </c>
      <c r="H234" s="2" t="s">
        <v>34</v>
      </c>
      <c r="I234" s="2" t="s">
        <v>31</v>
      </c>
      <c r="J234" s="2">
        <v>0</v>
      </c>
    </row>
    <row r="235" spans="1:10">
      <c r="A235" s="2" t="s">
        <v>11</v>
      </c>
      <c r="B235" s="2" t="s">
        <v>377</v>
      </c>
      <c r="C235" s="2" t="s">
        <v>361</v>
      </c>
      <c r="D235" s="2" t="s">
        <v>718</v>
      </c>
      <c r="E235" s="2">
        <v>100</v>
      </c>
      <c r="F235" s="2" t="s">
        <v>768</v>
      </c>
      <c r="G235" s="2" t="s">
        <v>28</v>
      </c>
      <c r="H235" s="2" t="s">
        <v>34</v>
      </c>
      <c r="I235" s="2" t="s">
        <v>31</v>
      </c>
      <c r="J235" s="2">
        <v>0</v>
      </c>
    </row>
    <row r="236" spans="1:10">
      <c r="A236" s="2" t="s">
        <v>10</v>
      </c>
      <c r="B236" s="2" t="s">
        <v>385</v>
      </c>
      <c r="C236" s="2" t="s">
        <v>361</v>
      </c>
      <c r="D236" s="2" t="s">
        <v>718</v>
      </c>
      <c r="E236" s="2">
        <v>100</v>
      </c>
      <c r="F236" s="2" t="s">
        <v>768</v>
      </c>
      <c r="G236" s="2" t="s">
        <v>28</v>
      </c>
      <c r="H236" s="2" t="s">
        <v>34</v>
      </c>
      <c r="I236" s="2" t="s">
        <v>31</v>
      </c>
      <c r="J236" s="2">
        <v>0</v>
      </c>
    </row>
    <row r="237" spans="1:10">
      <c r="A237" s="2" t="s">
        <v>9</v>
      </c>
      <c r="B237" s="2" t="s">
        <v>371</v>
      </c>
      <c r="C237" s="2" t="s">
        <v>361</v>
      </c>
      <c r="D237" s="2" t="s">
        <v>718</v>
      </c>
      <c r="E237" s="2">
        <v>100</v>
      </c>
      <c r="F237" s="2" t="s">
        <v>768</v>
      </c>
      <c r="G237" s="2" t="s">
        <v>28</v>
      </c>
      <c r="H237" s="2" t="s">
        <v>34</v>
      </c>
      <c r="I237" s="2" t="s">
        <v>31</v>
      </c>
      <c r="J237" s="2">
        <v>0</v>
      </c>
    </row>
    <row r="238" spans="1:10">
      <c r="A238" s="2" t="s">
        <v>8</v>
      </c>
      <c r="B238" s="2" t="s">
        <v>376</v>
      </c>
      <c r="C238" s="2" t="s">
        <v>361</v>
      </c>
      <c r="D238" s="2" t="s">
        <v>718</v>
      </c>
      <c r="E238" s="2">
        <v>100</v>
      </c>
      <c r="F238" s="2" t="s">
        <v>768</v>
      </c>
      <c r="G238" s="2" t="s">
        <v>28</v>
      </c>
      <c r="H238" s="2" t="s">
        <v>34</v>
      </c>
      <c r="I238" s="2" t="s">
        <v>31</v>
      </c>
      <c r="J238" s="2">
        <v>0</v>
      </c>
    </row>
    <row r="239" spans="1:10">
      <c r="A239" s="2" t="s">
        <v>7</v>
      </c>
      <c r="B239" s="2" t="s">
        <v>364</v>
      </c>
      <c r="C239" s="2" t="s">
        <v>361</v>
      </c>
      <c r="D239" s="2" t="s">
        <v>718</v>
      </c>
      <c r="E239" s="2">
        <v>100</v>
      </c>
      <c r="F239" s="2" t="s">
        <v>768</v>
      </c>
      <c r="G239" s="2" t="s">
        <v>28</v>
      </c>
      <c r="H239" s="2" t="s">
        <v>34</v>
      </c>
      <c r="I239" s="2" t="s">
        <v>31</v>
      </c>
      <c r="J239" s="2">
        <v>0</v>
      </c>
    </row>
    <row r="240" spans="1:10">
      <c r="A240" s="2" t="s">
        <v>6</v>
      </c>
      <c r="B240" s="2" t="s">
        <v>387</v>
      </c>
      <c r="C240" s="2" t="s">
        <v>361</v>
      </c>
      <c r="D240" s="2" t="s">
        <v>718</v>
      </c>
      <c r="E240" s="2">
        <v>100</v>
      </c>
      <c r="F240" s="2" t="s">
        <v>768</v>
      </c>
      <c r="G240" s="2" t="s">
        <v>28</v>
      </c>
      <c r="H240" s="2" t="s">
        <v>34</v>
      </c>
      <c r="I240" s="2" t="s">
        <v>31</v>
      </c>
      <c r="J240" s="2">
        <v>0</v>
      </c>
    </row>
    <row r="241" spans="1:10">
      <c r="A241" s="2" t="s">
        <v>3</v>
      </c>
      <c r="B241" s="2" t="s">
        <v>365</v>
      </c>
      <c r="C241" s="2" t="s">
        <v>361</v>
      </c>
      <c r="D241" s="2" t="s">
        <v>718</v>
      </c>
      <c r="E241" s="2">
        <v>100</v>
      </c>
      <c r="F241" s="2" t="s">
        <v>768</v>
      </c>
      <c r="G241" s="2" t="s">
        <v>28</v>
      </c>
      <c r="H241" s="2" t="s">
        <v>34</v>
      </c>
      <c r="I241" s="2" t="s">
        <v>31</v>
      </c>
      <c r="J241" s="2">
        <v>0</v>
      </c>
    </row>
    <row r="242" spans="1:10">
      <c r="A242" s="2" t="s">
        <v>2</v>
      </c>
      <c r="B242" s="2" t="s">
        <v>374</v>
      </c>
      <c r="C242" s="2" t="s">
        <v>361</v>
      </c>
      <c r="D242" s="2" t="s">
        <v>718</v>
      </c>
      <c r="E242" s="2">
        <v>100</v>
      </c>
      <c r="F242" s="2" t="s">
        <v>768</v>
      </c>
      <c r="G242" s="2" t="s">
        <v>28</v>
      </c>
      <c r="H242" s="2" t="s">
        <v>34</v>
      </c>
      <c r="I242" s="2" t="s">
        <v>31</v>
      </c>
      <c r="J242" s="2">
        <v>0</v>
      </c>
    </row>
    <row r="243" spans="1:10">
      <c r="A243" s="2" t="s">
        <v>1</v>
      </c>
      <c r="B243" s="2" t="s">
        <v>366</v>
      </c>
      <c r="C243" s="2" t="s">
        <v>361</v>
      </c>
      <c r="D243" s="2" t="s">
        <v>718</v>
      </c>
      <c r="E243" s="2">
        <v>100</v>
      </c>
      <c r="F243" s="2" t="s">
        <v>768</v>
      </c>
      <c r="G243" s="2" t="s">
        <v>28</v>
      </c>
      <c r="H243" s="2" t="s">
        <v>34</v>
      </c>
      <c r="I243" s="2" t="s">
        <v>31</v>
      </c>
      <c r="J243" s="2">
        <v>0</v>
      </c>
    </row>
    <row r="244" spans="1:10">
      <c r="A244" s="2" t="s">
        <v>26</v>
      </c>
      <c r="B244" s="2" t="s">
        <v>370</v>
      </c>
      <c r="C244" s="2" t="s">
        <v>361</v>
      </c>
      <c r="D244" s="2" t="s">
        <v>718</v>
      </c>
      <c r="E244" s="2">
        <v>100</v>
      </c>
      <c r="F244" s="2" t="s">
        <v>768</v>
      </c>
      <c r="G244" s="2" t="s">
        <v>720</v>
      </c>
      <c r="H244" s="2" t="s">
        <v>34</v>
      </c>
      <c r="I244" s="2" t="s">
        <v>31</v>
      </c>
      <c r="J244" s="2">
        <v>0</v>
      </c>
    </row>
    <row r="245" spans="1:10">
      <c r="A245" s="2" t="s">
        <v>25</v>
      </c>
      <c r="B245" s="2" t="s">
        <v>386</v>
      </c>
      <c r="C245" s="2" t="s">
        <v>361</v>
      </c>
      <c r="D245" s="2" t="s">
        <v>718</v>
      </c>
      <c r="E245" s="2">
        <v>100</v>
      </c>
      <c r="F245" s="2" t="s">
        <v>768</v>
      </c>
      <c r="G245" s="2" t="s">
        <v>720</v>
      </c>
      <c r="H245" s="2" t="s">
        <v>34</v>
      </c>
      <c r="I245" s="2" t="s">
        <v>31</v>
      </c>
      <c r="J245" s="2">
        <v>0</v>
      </c>
    </row>
    <row r="246" spans="1:10">
      <c r="A246" s="2" t="s">
        <v>24</v>
      </c>
      <c r="B246" s="2" t="s">
        <v>381</v>
      </c>
      <c r="C246" s="2" t="s">
        <v>361</v>
      </c>
      <c r="D246" s="2" t="s">
        <v>718</v>
      </c>
      <c r="E246" s="2">
        <v>100</v>
      </c>
      <c r="F246" s="2" t="s">
        <v>768</v>
      </c>
      <c r="G246" s="2" t="s">
        <v>720</v>
      </c>
      <c r="H246" s="2" t="s">
        <v>34</v>
      </c>
      <c r="I246" s="2" t="s">
        <v>31</v>
      </c>
      <c r="J246" s="2">
        <v>0.61</v>
      </c>
    </row>
    <row r="247" spans="1:10">
      <c r="A247" s="2" t="s">
        <v>23</v>
      </c>
      <c r="B247" s="2" t="s">
        <v>388</v>
      </c>
      <c r="C247" s="2" t="s">
        <v>361</v>
      </c>
      <c r="D247" s="2" t="s">
        <v>718</v>
      </c>
      <c r="E247" s="2">
        <v>100</v>
      </c>
      <c r="F247" s="2" t="s">
        <v>768</v>
      </c>
      <c r="G247" s="2" t="s">
        <v>720</v>
      </c>
      <c r="H247" s="2" t="s">
        <v>34</v>
      </c>
      <c r="I247" s="2" t="s">
        <v>31</v>
      </c>
      <c r="J247" s="2">
        <v>0</v>
      </c>
    </row>
    <row r="248" spans="1:10">
      <c r="A248" s="2" t="s">
        <v>21</v>
      </c>
      <c r="B248" s="2" t="s">
        <v>373</v>
      </c>
      <c r="C248" s="2" t="s">
        <v>361</v>
      </c>
      <c r="D248" s="2" t="s">
        <v>718</v>
      </c>
      <c r="E248" s="2">
        <v>100</v>
      </c>
      <c r="F248" s="2" t="s">
        <v>768</v>
      </c>
      <c r="G248" s="2" t="s">
        <v>720</v>
      </c>
      <c r="H248" s="2" t="s">
        <v>34</v>
      </c>
      <c r="I248" s="2" t="s">
        <v>31</v>
      </c>
      <c r="J248" s="2">
        <v>0</v>
      </c>
    </row>
    <row r="249" spans="1:10">
      <c r="A249" s="2" t="s">
        <v>20</v>
      </c>
      <c r="B249" s="2" t="s">
        <v>379</v>
      </c>
      <c r="C249" s="2" t="s">
        <v>361</v>
      </c>
      <c r="D249" s="2" t="s">
        <v>718</v>
      </c>
      <c r="E249" s="2">
        <v>100</v>
      </c>
      <c r="F249" s="2" t="s">
        <v>768</v>
      </c>
      <c r="G249" s="2" t="s">
        <v>720</v>
      </c>
      <c r="H249" s="2" t="s">
        <v>34</v>
      </c>
      <c r="I249" s="2" t="s">
        <v>31</v>
      </c>
      <c r="J249" s="2">
        <v>0.621</v>
      </c>
    </row>
    <row r="250" spans="1:10">
      <c r="A250" s="2" t="s">
        <v>19</v>
      </c>
      <c r="B250" s="2" t="s">
        <v>375</v>
      </c>
      <c r="C250" s="2" t="s">
        <v>361</v>
      </c>
      <c r="D250" s="2" t="s">
        <v>718</v>
      </c>
      <c r="E250" s="2">
        <v>100</v>
      </c>
      <c r="F250" s="2" t="s">
        <v>768</v>
      </c>
      <c r="G250" s="2" t="s">
        <v>720</v>
      </c>
      <c r="H250" s="2" t="s">
        <v>34</v>
      </c>
      <c r="I250" s="2" t="s">
        <v>31</v>
      </c>
      <c r="J250" s="2">
        <v>31.163</v>
      </c>
    </row>
    <row r="251" spans="1:10">
      <c r="A251" s="2" t="s">
        <v>18</v>
      </c>
      <c r="B251" s="2" t="s">
        <v>369</v>
      </c>
      <c r="C251" s="2" t="s">
        <v>361</v>
      </c>
      <c r="D251" s="2" t="s">
        <v>718</v>
      </c>
      <c r="E251" s="2">
        <v>100</v>
      </c>
      <c r="F251" s="2" t="s">
        <v>768</v>
      </c>
      <c r="G251" s="2" t="s">
        <v>720</v>
      </c>
      <c r="H251" s="2" t="s">
        <v>34</v>
      </c>
      <c r="I251" s="2" t="s">
        <v>31</v>
      </c>
      <c r="J251" s="2">
        <v>10.058999999999999</v>
      </c>
    </row>
    <row r="252" spans="1:10">
      <c r="A252" s="2" t="s">
        <v>17</v>
      </c>
      <c r="B252" s="2" t="s">
        <v>372</v>
      </c>
      <c r="C252" s="2" t="s">
        <v>361</v>
      </c>
      <c r="D252" s="2" t="s">
        <v>718</v>
      </c>
      <c r="E252" s="2">
        <v>100</v>
      </c>
      <c r="F252" s="2" t="s">
        <v>768</v>
      </c>
      <c r="G252" s="2" t="s">
        <v>720</v>
      </c>
      <c r="H252" s="2" t="s">
        <v>34</v>
      </c>
      <c r="I252" s="2" t="s">
        <v>31</v>
      </c>
      <c r="J252" s="2">
        <v>0</v>
      </c>
    </row>
    <row r="253" spans="1:10">
      <c r="A253" s="2" t="s">
        <v>16</v>
      </c>
      <c r="B253" s="2" t="s">
        <v>384</v>
      </c>
      <c r="C253" s="2" t="s">
        <v>361</v>
      </c>
      <c r="D253" s="2" t="s">
        <v>718</v>
      </c>
      <c r="E253" s="2">
        <v>100</v>
      </c>
      <c r="F253" s="2" t="s">
        <v>768</v>
      </c>
      <c r="G253" s="2" t="s">
        <v>720</v>
      </c>
      <c r="H253" s="2" t="s">
        <v>34</v>
      </c>
      <c r="I253" s="2" t="s">
        <v>31</v>
      </c>
      <c r="J253" s="2">
        <v>0</v>
      </c>
    </row>
    <row r="254" spans="1:10">
      <c r="A254" s="2" t="s">
        <v>14</v>
      </c>
      <c r="B254" s="2" t="s">
        <v>367</v>
      </c>
      <c r="C254" s="2" t="s">
        <v>361</v>
      </c>
      <c r="D254" s="2" t="s">
        <v>718</v>
      </c>
      <c r="E254" s="2">
        <v>100</v>
      </c>
      <c r="F254" s="2" t="s">
        <v>768</v>
      </c>
      <c r="G254" s="2" t="s">
        <v>720</v>
      </c>
      <c r="H254" s="2" t="s">
        <v>34</v>
      </c>
      <c r="I254" s="2" t="s">
        <v>31</v>
      </c>
      <c r="J254" s="2">
        <v>3.4620000000000002</v>
      </c>
    </row>
    <row r="255" spans="1:10">
      <c r="A255" s="2" t="s">
        <v>13</v>
      </c>
      <c r="B255" s="2" t="s">
        <v>380</v>
      </c>
      <c r="C255" s="2" t="s">
        <v>361</v>
      </c>
      <c r="D255" s="2" t="s">
        <v>718</v>
      </c>
      <c r="E255" s="2">
        <v>100</v>
      </c>
      <c r="F255" s="2" t="s">
        <v>768</v>
      </c>
      <c r="G255" s="2" t="s">
        <v>720</v>
      </c>
      <c r="H255" s="2" t="s">
        <v>34</v>
      </c>
      <c r="I255" s="2" t="s">
        <v>31</v>
      </c>
      <c r="J255" s="2">
        <v>1.3049999999999999</v>
      </c>
    </row>
    <row r="256" spans="1:10">
      <c r="A256" s="2" t="s">
        <v>12</v>
      </c>
      <c r="B256" s="2" t="s">
        <v>378</v>
      </c>
      <c r="C256" s="2" t="s">
        <v>361</v>
      </c>
      <c r="D256" s="2" t="s">
        <v>718</v>
      </c>
      <c r="E256" s="2">
        <v>100</v>
      </c>
      <c r="F256" s="2" t="s">
        <v>768</v>
      </c>
      <c r="G256" s="2" t="s">
        <v>720</v>
      </c>
      <c r="H256" s="2" t="s">
        <v>34</v>
      </c>
      <c r="I256" s="2" t="s">
        <v>31</v>
      </c>
      <c r="J256" s="2">
        <v>18.486000000000001</v>
      </c>
    </row>
    <row r="257" spans="1:10">
      <c r="A257" s="2" t="s">
        <v>11</v>
      </c>
      <c r="B257" s="2" t="s">
        <v>377</v>
      </c>
      <c r="C257" s="2" t="s">
        <v>361</v>
      </c>
      <c r="D257" s="2" t="s">
        <v>718</v>
      </c>
      <c r="E257" s="2">
        <v>100</v>
      </c>
      <c r="F257" s="2" t="s">
        <v>768</v>
      </c>
      <c r="G257" s="2" t="s">
        <v>720</v>
      </c>
      <c r="H257" s="2" t="s">
        <v>34</v>
      </c>
      <c r="I257" s="2" t="s">
        <v>31</v>
      </c>
      <c r="J257" s="2">
        <v>1.321</v>
      </c>
    </row>
    <row r="258" spans="1:10">
      <c r="A258" s="2" t="s">
        <v>10</v>
      </c>
      <c r="B258" s="2" t="s">
        <v>385</v>
      </c>
      <c r="C258" s="2" t="s">
        <v>361</v>
      </c>
      <c r="D258" s="2" t="s">
        <v>718</v>
      </c>
      <c r="E258" s="2">
        <v>100</v>
      </c>
      <c r="F258" s="2" t="s">
        <v>768</v>
      </c>
      <c r="G258" s="2" t="s">
        <v>720</v>
      </c>
      <c r="H258" s="2" t="s">
        <v>34</v>
      </c>
      <c r="I258" s="2" t="s">
        <v>31</v>
      </c>
      <c r="J258" s="2">
        <v>0</v>
      </c>
    </row>
    <row r="259" spans="1:10">
      <c r="A259" s="2" t="s">
        <v>9</v>
      </c>
      <c r="B259" s="2" t="s">
        <v>371</v>
      </c>
      <c r="C259" s="2" t="s">
        <v>361</v>
      </c>
      <c r="D259" s="2" t="s">
        <v>718</v>
      </c>
      <c r="E259" s="2">
        <v>100</v>
      </c>
      <c r="F259" s="2" t="s">
        <v>768</v>
      </c>
      <c r="G259" s="2" t="s">
        <v>720</v>
      </c>
      <c r="H259" s="2" t="s">
        <v>34</v>
      </c>
      <c r="I259" s="2" t="s">
        <v>31</v>
      </c>
      <c r="J259" s="2">
        <v>0</v>
      </c>
    </row>
    <row r="260" spans="1:10">
      <c r="A260" s="2" t="s">
        <v>8</v>
      </c>
      <c r="B260" s="2" t="s">
        <v>376</v>
      </c>
      <c r="C260" s="2" t="s">
        <v>361</v>
      </c>
      <c r="D260" s="2" t="s">
        <v>718</v>
      </c>
      <c r="E260" s="2">
        <v>100</v>
      </c>
      <c r="F260" s="2" t="s">
        <v>768</v>
      </c>
      <c r="G260" s="2" t="s">
        <v>720</v>
      </c>
      <c r="H260" s="2" t="s">
        <v>34</v>
      </c>
      <c r="I260" s="2" t="s">
        <v>31</v>
      </c>
      <c r="J260" s="2">
        <v>0.83099999999999996</v>
      </c>
    </row>
    <row r="261" spans="1:10">
      <c r="A261" s="2" t="s">
        <v>7</v>
      </c>
      <c r="B261" s="2" t="s">
        <v>364</v>
      </c>
      <c r="C261" s="2" t="s">
        <v>361</v>
      </c>
      <c r="D261" s="2" t="s">
        <v>718</v>
      </c>
      <c r="E261" s="2">
        <v>100</v>
      </c>
      <c r="F261" s="2" t="s">
        <v>768</v>
      </c>
      <c r="G261" s="2" t="s">
        <v>720</v>
      </c>
      <c r="H261" s="2" t="s">
        <v>34</v>
      </c>
      <c r="I261" s="2" t="s">
        <v>31</v>
      </c>
      <c r="J261" s="2">
        <v>0</v>
      </c>
    </row>
    <row r="262" spans="1:10">
      <c r="A262" s="2" t="s">
        <v>6</v>
      </c>
      <c r="B262" s="2" t="s">
        <v>387</v>
      </c>
      <c r="C262" s="2" t="s">
        <v>361</v>
      </c>
      <c r="D262" s="2" t="s">
        <v>718</v>
      </c>
      <c r="E262" s="2">
        <v>100</v>
      </c>
      <c r="F262" s="2" t="s">
        <v>768</v>
      </c>
      <c r="G262" s="2" t="s">
        <v>720</v>
      </c>
      <c r="H262" s="2" t="s">
        <v>34</v>
      </c>
      <c r="I262" s="2" t="s">
        <v>31</v>
      </c>
      <c r="J262" s="2">
        <v>0.57899999999999996</v>
      </c>
    </row>
    <row r="263" spans="1:10">
      <c r="A263" s="2" t="s">
        <v>3</v>
      </c>
      <c r="B263" s="2" t="s">
        <v>365</v>
      </c>
      <c r="C263" s="2" t="s">
        <v>361</v>
      </c>
      <c r="D263" s="2" t="s">
        <v>718</v>
      </c>
      <c r="E263" s="2">
        <v>100</v>
      </c>
      <c r="F263" s="2" t="s">
        <v>768</v>
      </c>
      <c r="G263" s="2" t="s">
        <v>720</v>
      </c>
      <c r="H263" s="2" t="s">
        <v>34</v>
      </c>
      <c r="I263" s="2" t="s">
        <v>31</v>
      </c>
      <c r="J263" s="2">
        <v>0</v>
      </c>
    </row>
    <row r="264" spans="1:10">
      <c r="A264" s="2" t="s">
        <v>2</v>
      </c>
      <c r="B264" s="2" t="s">
        <v>374</v>
      </c>
      <c r="C264" s="2" t="s">
        <v>361</v>
      </c>
      <c r="D264" s="2" t="s">
        <v>718</v>
      </c>
      <c r="E264" s="2">
        <v>100</v>
      </c>
      <c r="F264" s="2" t="s">
        <v>768</v>
      </c>
      <c r="G264" s="2" t="s">
        <v>720</v>
      </c>
      <c r="H264" s="2" t="s">
        <v>34</v>
      </c>
      <c r="I264" s="2" t="s">
        <v>31</v>
      </c>
      <c r="J264" s="2">
        <v>28.966000000000001</v>
      </c>
    </row>
    <row r="265" spans="1:10">
      <c r="A265" s="2" t="s">
        <v>1</v>
      </c>
      <c r="B265" s="2" t="s">
        <v>366</v>
      </c>
      <c r="C265" s="2" t="s">
        <v>361</v>
      </c>
      <c r="D265" s="2" t="s">
        <v>718</v>
      </c>
      <c r="E265" s="2">
        <v>100</v>
      </c>
      <c r="F265" s="2" t="s">
        <v>768</v>
      </c>
      <c r="G265" s="2" t="s">
        <v>720</v>
      </c>
      <c r="H265" s="2" t="s">
        <v>34</v>
      </c>
      <c r="I265" s="2" t="s">
        <v>31</v>
      </c>
      <c r="J265" s="2">
        <v>129.23599999999999</v>
      </c>
    </row>
    <row r="266" spans="1:10">
      <c r="A266" s="2" t="s">
        <v>26</v>
      </c>
      <c r="B266" s="2" t="s">
        <v>370</v>
      </c>
      <c r="C266" s="2" t="s">
        <v>361</v>
      </c>
      <c r="D266" s="2" t="s">
        <v>1069</v>
      </c>
      <c r="E266" s="2">
        <v>100</v>
      </c>
      <c r="F266" s="2" t="s">
        <v>768</v>
      </c>
      <c r="G266" s="2" t="s">
        <v>29</v>
      </c>
      <c r="H266" s="2" t="s">
        <v>37</v>
      </c>
      <c r="I266" s="2" t="s">
        <v>38</v>
      </c>
      <c r="J266" s="2">
        <v>0</v>
      </c>
    </row>
    <row r="267" spans="1:10">
      <c r="A267" s="2" t="s">
        <v>25</v>
      </c>
      <c r="B267" s="2" t="s">
        <v>386</v>
      </c>
      <c r="C267" s="2" t="s">
        <v>361</v>
      </c>
      <c r="D267" s="2" t="s">
        <v>1069</v>
      </c>
      <c r="E267" s="2">
        <v>100</v>
      </c>
      <c r="F267" s="2" t="s">
        <v>768</v>
      </c>
      <c r="G267" s="2" t="s">
        <v>29</v>
      </c>
      <c r="H267" s="2" t="s">
        <v>37</v>
      </c>
      <c r="I267" s="2" t="s">
        <v>38</v>
      </c>
      <c r="J267" s="2">
        <v>0</v>
      </c>
    </row>
    <row r="268" spans="1:10">
      <c r="A268" s="2" t="s">
        <v>24</v>
      </c>
      <c r="B268" s="2" t="s">
        <v>381</v>
      </c>
      <c r="C268" s="2" t="s">
        <v>361</v>
      </c>
      <c r="D268" s="2" t="s">
        <v>1069</v>
      </c>
      <c r="E268" s="2">
        <v>100</v>
      </c>
      <c r="F268" s="2" t="s">
        <v>768</v>
      </c>
      <c r="G268" s="2" t="s">
        <v>29</v>
      </c>
      <c r="H268" s="2" t="s">
        <v>37</v>
      </c>
      <c r="I268" s="2" t="s">
        <v>38</v>
      </c>
      <c r="J268" s="2">
        <v>0</v>
      </c>
    </row>
    <row r="269" spans="1:10">
      <c r="A269" s="2" t="s">
        <v>23</v>
      </c>
      <c r="B269" s="2" t="s">
        <v>388</v>
      </c>
      <c r="C269" s="2" t="s">
        <v>361</v>
      </c>
      <c r="D269" s="2" t="s">
        <v>1069</v>
      </c>
      <c r="E269" s="2">
        <v>100</v>
      </c>
      <c r="F269" s="2" t="s">
        <v>768</v>
      </c>
      <c r="G269" s="2" t="s">
        <v>29</v>
      </c>
      <c r="H269" s="2" t="s">
        <v>37</v>
      </c>
      <c r="I269" s="2" t="s">
        <v>38</v>
      </c>
      <c r="J269" s="2">
        <v>0</v>
      </c>
    </row>
    <row r="270" spans="1:10">
      <c r="A270" s="2" t="s">
        <v>21</v>
      </c>
      <c r="B270" s="2" t="s">
        <v>373</v>
      </c>
      <c r="C270" s="2" t="s">
        <v>361</v>
      </c>
      <c r="D270" s="2" t="s">
        <v>1069</v>
      </c>
      <c r="E270" s="2">
        <v>100</v>
      </c>
      <c r="F270" s="2" t="s">
        <v>768</v>
      </c>
      <c r="G270" s="2" t="s">
        <v>29</v>
      </c>
      <c r="H270" s="2" t="s">
        <v>37</v>
      </c>
      <c r="I270" s="2" t="s">
        <v>38</v>
      </c>
      <c r="J270" s="2">
        <v>0</v>
      </c>
    </row>
    <row r="271" spans="1:10">
      <c r="A271" s="2" t="s">
        <v>20</v>
      </c>
      <c r="B271" s="2" t="s">
        <v>379</v>
      </c>
      <c r="C271" s="2" t="s">
        <v>361</v>
      </c>
      <c r="D271" s="2" t="s">
        <v>1069</v>
      </c>
      <c r="E271" s="2">
        <v>100</v>
      </c>
      <c r="F271" s="2" t="s">
        <v>768</v>
      </c>
      <c r="G271" s="2" t="s">
        <v>29</v>
      </c>
      <c r="H271" s="2" t="s">
        <v>37</v>
      </c>
      <c r="I271" s="2" t="s">
        <v>38</v>
      </c>
      <c r="J271" s="2">
        <v>0</v>
      </c>
    </row>
    <row r="272" spans="1:10">
      <c r="A272" s="2" t="s">
        <v>19</v>
      </c>
      <c r="B272" s="2" t="s">
        <v>375</v>
      </c>
      <c r="C272" s="2" t="s">
        <v>361</v>
      </c>
      <c r="D272" s="2" t="s">
        <v>1069</v>
      </c>
      <c r="E272" s="2">
        <v>100</v>
      </c>
      <c r="F272" s="2" t="s">
        <v>768</v>
      </c>
      <c r="G272" s="2" t="s">
        <v>29</v>
      </c>
      <c r="H272" s="2" t="s">
        <v>37</v>
      </c>
      <c r="I272" s="2" t="s">
        <v>38</v>
      </c>
      <c r="J272" s="2">
        <v>0</v>
      </c>
    </row>
    <row r="273" spans="1:10">
      <c r="A273" s="2" t="s">
        <v>18</v>
      </c>
      <c r="B273" s="2" t="s">
        <v>369</v>
      </c>
      <c r="C273" s="2" t="s">
        <v>361</v>
      </c>
      <c r="D273" s="2" t="s">
        <v>1069</v>
      </c>
      <c r="E273" s="2">
        <v>100</v>
      </c>
      <c r="F273" s="2" t="s">
        <v>768</v>
      </c>
      <c r="G273" s="2" t="s">
        <v>29</v>
      </c>
      <c r="H273" s="2" t="s">
        <v>37</v>
      </c>
      <c r="I273" s="2" t="s">
        <v>38</v>
      </c>
      <c r="J273" s="2">
        <v>0</v>
      </c>
    </row>
    <row r="274" spans="1:10">
      <c r="A274" s="2" t="s">
        <v>17</v>
      </c>
      <c r="B274" s="2" t="s">
        <v>372</v>
      </c>
      <c r="C274" s="2" t="s">
        <v>361</v>
      </c>
      <c r="D274" s="2" t="s">
        <v>1069</v>
      </c>
      <c r="E274" s="2">
        <v>100</v>
      </c>
      <c r="F274" s="2" t="s">
        <v>768</v>
      </c>
      <c r="G274" s="2" t="s">
        <v>29</v>
      </c>
      <c r="H274" s="2" t="s">
        <v>37</v>
      </c>
      <c r="I274" s="2" t="s">
        <v>38</v>
      </c>
      <c r="J274" s="2">
        <v>0</v>
      </c>
    </row>
    <row r="275" spans="1:10">
      <c r="A275" s="2" t="s">
        <v>16</v>
      </c>
      <c r="B275" s="2" t="s">
        <v>384</v>
      </c>
      <c r="C275" s="2" t="s">
        <v>361</v>
      </c>
      <c r="D275" s="2" t="s">
        <v>1069</v>
      </c>
      <c r="E275" s="2">
        <v>100</v>
      </c>
      <c r="F275" s="2" t="s">
        <v>768</v>
      </c>
      <c r="G275" s="2" t="s">
        <v>29</v>
      </c>
      <c r="H275" s="2" t="s">
        <v>37</v>
      </c>
      <c r="I275" s="2" t="s">
        <v>38</v>
      </c>
      <c r="J275" s="2">
        <v>0</v>
      </c>
    </row>
    <row r="276" spans="1:10">
      <c r="A276" s="2" t="s">
        <v>14</v>
      </c>
      <c r="B276" s="2" t="s">
        <v>367</v>
      </c>
      <c r="C276" s="2" t="s">
        <v>361</v>
      </c>
      <c r="D276" s="2" t="s">
        <v>1069</v>
      </c>
      <c r="E276" s="2">
        <v>100</v>
      </c>
      <c r="F276" s="2" t="s">
        <v>768</v>
      </c>
      <c r="G276" s="2" t="s">
        <v>29</v>
      </c>
      <c r="H276" s="2" t="s">
        <v>37</v>
      </c>
      <c r="I276" s="2" t="s">
        <v>38</v>
      </c>
      <c r="J276" s="2">
        <v>0</v>
      </c>
    </row>
    <row r="277" spans="1:10">
      <c r="A277" s="2" t="s">
        <v>13</v>
      </c>
      <c r="B277" s="2" t="s">
        <v>380</v>
      </c>
      <c r="C277" s="2" t="s">
        <v>361</v>
      </c>
      <c r="D277" s="2" t="s">
        <v>1069</v>
      </c>
      <c r="E277" s="2">
        <v>100</v>
      </c>
      <c r="F277" s="2" t="s">
        <v>768</v>
      </c>
      <c r="G277" s="2" t="s">
        <v>29</v>
      </c>
      <c r="H277" s="2" t="s">
        <v>37</v>
      </c>
      <c r="I277" s="2" t="s">
        <v>38</v>
      </c>
      <c r="J277" s="2">
        <v>0</v>
      </c>
    </row>
    <row r="278" spans="1:10">
      <c r="A278" s="2" t="s">
        <v>12</v>
      </c>
      <c r="B278" s="2" t="s">
        <v>378</v>
      </c>
      <c r="C278" s="2" t="s">
        <v>361</v>
      </c>
      <c r="D278" s="2" t="s">
        <v>1069</v>
      </c>
      <c r="E278" s="2">
        <v>100</v>
      </c>
      <c r="F278" s="2" t="s">
        <v>768</v>
      </c>
      <c r="G278" s="2" t="s">
        <v>29</v>
      </c>
      <c r="H278" s="2" t="s">
        <v>37</v>
      </c>
      <c r="I278" s="2" t="s">
        <v>38</v>
      </c>
      <c r="J278" s="2">
        <v>0</v>
      </c>
    </row>
    <row r="279" spans="1:10">
      <c r="A279" s="2" t="s">
        <v>11</v>
      </c>
      <c r="B279" s="2" t="s">
        <v>377</v>
      </c>
      <c r="C279" s="2" t="s">
        <v>361</v>
      </c>
      <c r="D279" s="2" t="s">
        <v>1069</v>
      </c>
      <c r="E279" s="2">
        <v>100</v>
      </c>
      <c r="F279" s="2" t="s">
        <v>768</v>
      </c>
      <c r="G279" s="2" t="s">
        <v>29</v>
      </c>
      <c r="H279" s="2" t="s">
        <v>37</v>
      </c>
      <c r="I279" s="2" t="s">
        <v>38</v>
      </c>
      <c r="J279" s="2">
        <v>0</v>
      </c>
    </row>
    <row r="280" spans="1:10">
      <c r="A280" s="2" t="s">
        <v>10</v>
      </c>
      <c r="B280" s="2" t="s">
        <v>385</v>
      </c>
      <c r="C280" s="2" t="s">
        <v>361</v>
      </c>
      <c r="D280" s="2" t="s">
        <v>1069</v>
      </c>
      <c r="E280" s="2">
        <v>100</v>
      </c>
      <c r="F280" s="2" t="s">
        <v>768</v>
      </c>
      <c r="G280" s="2" t="s">
        <v>29</v>
      </c>
      <c r="H280" s="2" t="s">
        <v>37</v>
      </c>
      <c r="I280" s="2" t="s">
        <v>38</v>
      </c>
      <c r="J280" s="2">
        <v>0</v>
      </c>
    </row>
    <row r="281" spans="1:10">
      <c r="A281" s="2" t="s">
        <v>9</v>
      </c>
      <c r="B281" s="2" t="s">
        <v>371</v>
      </c>
      <c r="C281" s="2" t="s">
        <v>361</v>
      </c>
      <c r="D281" s="2" t="s">
        <v>1069</v>
      </c>
      <c r="E281" s="2">
        <v>100</v>
      </c>
      <c r="F281" s="2" t="s">
        <v>768</v>
      </c>
      <c r="G281" s="2" t="s">
        <v>29</v>
      </c>
      <c r="H281" s="2" t="s">
        <v>37</v>
      </c>
      <c r="I281" s="2" t="s">
        <v>38</v>
      </c>
      <c r="J281" s="2">
        <v>0</v>
      </c>
    </row>
    <row r="282" spans="1:10">
      <c r="A282" s="2" t="s">
        <v>8</v>
      </c>
      <c r="B282" s="2" t="s">
        <v>376</v>
      </c>
      <c r="C282" s="2" t="s">
        <v>361</v>
      </c>
      <c r="D282" s="2" t="s">
        <v>1069</v>
      </c>
      <c r="E282" s="2">
        <v>100</v>
      </c>
      <c r="F282" s="2" t="s">
        <v>768</v>
      </c>
      <c r="G282" s="2" t="s">
        <v>29</v>
      </c>
      <c r="H282" s="2" t="s">
        <v>37</v>
      </c>
      <c r="I282" s="2" t="s">
        <v>38</v>
      </c>
      <c r="J282" s="2">
        <v>0</v>
      </c>
    </row>
    <row r="283" spans="1:10">
      <c r="A283" s="2" t="s">
        <v>7</v>
      </c>
      <c r="B283" s="2" t="s">
        <v>364</v>
      </c>
      <c r="C283" s="2" t="s">
        <v>361</v>
      </c>
      <c r="D283" s="2" t="s">
        <v>1069</v>
      </c>
      <c r="E283" s="2">
        <v>100</v>
      </c>
      <c r="F283" s="2" t="s">
        <v>768</v>
      </c>
      <c r="G283" s="2" t="s">
        <v>29</v>
      </c>
      <c r="H283" s="2" t="s">
        <v>37</v>
      </c>
      <c r="I283" s="2" t="s">
        <v>38</v>
      </c>
      <c r="J283" s="2">
        <v>0</v>
      </c>
    </row>
    <row r="284" spans="1:10">
      <c r="A284" s="2" t="s">
        <v>6</v>
      </c>
      <c r="B284" s="2" t="s">
        <v>387</v>
      </c>
      <c r="C284" s="2" t="s">
        <v>361</v>
      </c>
      <c r="D284" s="2" t="s">
        <v>1069</v>
      </c>
      <c r="E284" s="2">
        <v>100</v>
      </c>
      <c r="F284" s="2" t="s">
        <v>768</v>
      </c>
      <c r="G284" s="2" t="s">
        <v>29</v>
      </c>
      <c r="H284" s="2" t="s">
        <v>37</v>
      </c>
      <c r="I284" s="2" t="s">
        <v>38</v>
      </c>
      <c r="J284" s="2">
        <v>0</v>
      </c>
    </row>
    <row r="285" spans="1:10">
      <c r="A285" s="2" t="s">
        <v>3</v>
      </c>
      <c r="B285" s="2" t="s">
        <v>365</v>
      </c>
      <c r="C285" s="2" t="s">
        <v>361</v>
      </c>
      <c r="D285" s="2" t="s">
        <v>1069</v>
      </c>
      <c r="E285" s="2">
        <v>100</v>
      </c>
      <c r="F285" s="2" t="s">
        <v>768</v>
      </c>
      <c r="G285" s="2" t="s">
        <v>29</v>
      </c>
      <c r="H285" s="2" t="s">
        <v>37</v>
      </c>
      <c r="I285" s="2" t="s">
        <v>38</v>
      </c>
      <c r="J285" s="2">
        <v>0</v>
      </c>
    </row>
    <row r="286" spans="1:10">
      <c r="A286" s="2" t="s">
        <v>2</v>
      </c>
      <c r="B286" s="2" t="s">
        <v>374</v>
      </c>
      <c r="C286" s="2" t="s">
        <v>361</v>
      </c>
      <c r="D286" s="2" t="s">
        <v>1069</v>
      </c>
      <c r="E286" s="2">
        <v>100</v>
      </c>
      <c r="F286" s="2" t="s">
        <v>768</v>
      </c>
      <c r="G286" s="2" t="s">
        <v>29</v>
      </c>
      <c r="H286" s="2" t="s">
        <v>37</v>
      </c>
      <c r="I286" s="2" t="s">
        <v>38</v>
      </c>
      <c r="J286" s="2">
        <v>0</v>
      </c>
    </row>
    <row r="287" spans="1:10">
      <c r="A287" s="2" t="s">
        <v>1</v>
      </c>
      <c r="B287" s="2" t="s">
        <v>366</v>
      </c>
      <c r="C287" s="2" t="s">
        <v>361</v>
      </c>
      <c r="D287" s="2" t="s">
        <v>1069</v>
      </c>
      <c r="E287" s="2">
        <v>100</v>
      </c>
      <c r="F287" s="2" t="s">
        <v>768</v>
      </c>
      <c r="G287" s="2" t="s">
        <v>29</v>
      </c>
      <c r="H287" s="2" t="s">
        <v>37</v>
      </c>
      <c r="I287" s="2" t="s">
        <v>38</v>
      </c>
      <c r="J287" s="2">
        <v>0</v>
      </c>
    </row>
    <row r="288" spans="1:10">
      <c r="A288" s="2" t="s">
        <v>26</v>
      </c>
      <c r="B288" s="2" t="s">
        <v>370</v>
      </c>
      <c r="C288" s="2" t="s">
        <v>361</v>
      </c>
      <c r="D288" s="2" t="s">
        <v>1069</v>
      </c>
      <c r="E288" s="2">
        <v>100</v>
      </c>
      <c r="F288" s="2" t="s">
        <v>768</v>
      </c>
      <c r="G288" s="2" t="s">
        <v>28</v>
      </c>
      <c r="H288" s="2" t="s">
        <v>37</v>
      </c>
      <c r="I288" s="2" t="s">
        <v>38</v>
      </c>
      <c r="J288" s="2">
        <v>0</v>
      </c>
    </row>
    <row r="289" spans="1:10">
      <c r="A289" s="2" t="s">
        <v>25</v>
      </c>
      <c r="B289" s="2" t="s">
        <v>386</v>
      </c>
      <c r="C289" s="2" t="s">
        <v>361</v>
      </c>
      <c r="D289" s="2" t="s">
        <v>1069</v>
      </c>
      <c r="E289" s="2">
        <v>100</v>
      </c>
      <c r="F289" s="2" t="s">
        <v>768</v>
      </c>
      <c r="G289" s="2" t="s">
        <v>28</v>
      </c>
      <c r="H289" s="2" t="s">
        <v>37</v>
      </c>
      <c r="I289" s="2" t="s">
        <v>38</v>
      </c>
      <c r="J289" s="2">
        <v>0</v>
      </c>
    </row>
    <row r="290" spans="1:10">
      <c r="A290" s="2" t="s">
        <v>24</v>
      </c>
      <c r="B290" s="2" t="s">
        <v>381</v>
      </c>
      <c r="C290" s="2" t="s">
        <v>361</v>
      </c>
      <c r="D290" s="2" t="s">
        <v>1069</v>
      </c>
      <c r="E290" s="2">
        <v>100</v>
      </c>
      <c r="F290" s="2" t="s">
        <v>768</v>
      </c>
      <c r="G290" s="2" t="s">
        <v>28</v>
      </c>
      <c r="H290" s="2" t="s">
        <v>37</v>
      </c>
      <c r="I290" s="2" t="s">
        <v>38</v>
      </c>
      <c r="J290" s="2">
        <v>0</v>
      </c>
    </row>
    <row r="291" spans="1:10">
      <c r="A291" s="2" t="s">
        <v>23</v>
      </c>
      <c r="B291" s="2" t="s">
        <v>388</v>
      </c>
      <c r="C291" s="2" t="s">
        <v>361</v>
      </c>
      <c r="D291" s="2" t="s">
        <v>1069</v>
      </c>
      <c r="E291" s="2">
        <v>100</v>
      </c>
      <c r="F291" s="2" t="s">
        <v>768</v>
      </c>
      <c r="G291" s="2" t="s">
        <v>28</v>
      </c>
      <c r="H291" s="2" t="s">
        <v>37</v>
      </c>
      <c r="I291" s="2" t="s">
        <v>38</v>
      </c>
      <c r="J291" s="2">
        <v>0</v>
      </c>
    </row>
    <row r="292" spans="1:10">
      <c r="A292" s="2" t="s">
        <v>21</v>
      </c>
      <c r="B292" s="2" t="s">
        <v>373</v>
      </c>
      <c r="C292" s="2" t="s">
        <v>361</v>
      </c>
      <c r="D292" s="2" t="s">
        <v>1069</v>
      </c>
      <c r="E292" s="2">
        <v>100</v>
      </c>
      <c r="F292" s="2" t="s">
        <v>768</v>
      </c>
      <c r="G292" s="2" t="s">
        <v>28</v>
      </c>
      <c r="H292" s="2" t="s">
        <v>37</v>
      </c>
      <c r="I292" s="2" t="s">
        <v>38</v>
      </c>
      <c r="J292" s="2">
        <v>0</v>
      </c>
    </row>
    <row r="293" spans="1:10">
      <c r="A293" s="2" t="s">
        <v>20</v>
      </c>
      <c r="B293" s="2" t="s">
        <v>379</v>
      </c>
      <c r="C293" s="2" t="s">
        <v>361</v>
      </c>
      <c r="D293" s="2" t="s">
        <v>1069</v>
      </c>
      <c r="E293" s="2">
        <v>100</v>
      </c>
      <c r="F293" s="2" t="s">
        <v>768</v>
      </c>
      <c r="G293" s="2" t="s">
        <v>28</v>
      </c>
      <c r="H293" s="2" t="s">
        <v>37</v>
      </c>
      <c r="I293" s="2" t="s">
        <v>38</v>
      </c>
      <c r="J293" s="2">
        <v>0</v>
      </c>
    </row>
    <row r="294" spans="1:10">
      <c r="A294" s="2" t="s">
        <v>19</v>
      </c>
      <c r="B294" s="2" t="s">
        <v>375</v>
      </c>
      <c r="C294" s="2" t="s">
        <v>361</v>
      </c>
      <c r="D294" s="2" t="s">
        <v>1069</v>
      </c>
      <c r="E294" s="2">
        <v>100</v>
      </c>
      <c r="F294" s="2" t="s">
        <v>768</v>
      </c>
      <c r="G294" s="2" t="s">
        <v>28</v>
      </c>
      <c r="H294" s="2" t="s">
        <v>37</v>
      </c>
      <c r="I294" s="2" t="s">
        <v>38</v>
      </c>
      <c r="J294" s="2">
        <v>0</v>
      </c>
    </row>
    <row r="295" spans="1:10">
      <c r="A295" s="2" t="s">
        <v>18</v>
      </c>
      <c r="B295" s="2" t="s">
        <v>369</v>
      </c>
      <c r="C295" s="2" t="s">
        <v>361</v>
      </c>
      <c r="D295" s="2" t="s">
        <v>1069</v>
      </c>
      <c r="E295" s="2">
        <v>100</v>
      </c>
      <c r="F295" s="2" t="s">
        <v>768</v>
      </c>
      <c r="G295" s="2" t="s">
        <v>28</v>
      </c>
      <c r="H295" s="2" t="s">
        <v>37</v>
      </c>
      <c r="I295" s="2" t="s">
        <v>38</v>
      </c>
      <c r="J295" s="2">
        <v>0</v>
      </c>
    </row>
    <row r="296" spans="1:10">
      <c r="A296" s="2" t="s">
        <v>17</v>
      </c>
      <c r="B296" s="2" t="s">
        <v>372</v>
      </c>
      <c r="C296" s="2" t="s">
        <v>361</v>
      </c>
      <c r="D296" s="2" t="s">
        <v>1069</v>
      </c>
      <c r="E296" s="2">
        <v>100</v>
      </c>
      <c r="F296" s="2" t="s">
        <v>768</v>
      </c>
      <c r="G296" s="2" t="s">
        <v>28</v>
      </c>
      <c r="H296" s="2" t="s">
        <v>37</v>
      </c>
      <c r="I296" s="2" t="s">
        <v>38</v>
      </c>
      <c r="J296" s="2">
        <v>0</v>
      </c>
    </row>
    <row r="297" spans="1:10">
      <c r="A297" s="2" t="s">
        <v>16</v>
      </c>
      <c r="B297" s="2" t="s">
        <v>384</v>
      </c>
      <c r="C297" s="2" t="s">
        <v>361</v>
      </c>
      <c r="D297" s="2" t="s">
        <v>1069</v>
      </c>
      <c r="E297" s="2">
        <v>100</v>
      </c>
      <c r="F297" s="2" t="s">
        <v>768</v>
      </c>
      <c r="G297" s="2" t="s">
        <v>28</v>
      </c>
      <c r="H297" s="2" t="s">
        <v>37</v>
      </c>
      <c r="I297" s="2" t="s">
        <v>38</v>
      </c>
      <c r="J297" s="2">
        <v>0</v>
      </c>
    </row>
    <row r="298" spans="1:10">
      <c r="A298" s="2" t="s">
        <v>14</v>
      </c>
      <c r="B298" s="2" t="s">
        <v>367</v>
      </c>
      <c r="C298" s="2" t="s">
        <v>361</v>
      </c>
      <c r="D298" s="2" t="s">
        <v>1069</v>
      </c>
      <c r="E298" s="2">
        <v>100</v>
      </c>
      <c r="F298" s="2" t="s">
        <v>768</v>
      </c>
      <c r="G298" s="2" t="s">
        <v>28</v>
      </c>
      <c r="H298" s="2" t="s">
        <v>37</v>
      </c>
      <c r="I298" s="2" t="s">
        <v>38</v>
      </c>
      <c r="J298" s="2">
        <v>0</v>
      </c>
    </row>
    <row r="299" spans="1:10">
      <c r="A299" s="2" t="s">
        <v>13</v>
      </c>
      <c r="B299" s="2" t="s">
        <v>380</v>
      </c>
      <c r="C299" s="2" t="s">
        <v>361</v>
      </c>
      <c r="D299" s="2" t="s">
        <v>1069</v>
      </c>
      <c r="E299" s="2">
        <v>100</v>
      </c>
      <c r="F299" s="2" t="s">
        <v>768</v>
      </c>
      <c r="G299" s="2" t="s">
        <v>28</v>
      </c>
      <c r="H299" s="2" t="s">
        <v>37</v>
      </c>
      <c r="I299" s="2" t="s">
        <v>38</v>
      </c>
      <c r="J299" s="2">
        <v>0</v>
      </c>
    </row>
    <row r="300" spans="1:10">
      <c r="A300" s="2" t="s">
        <v>12</v>
      </c>
      <c r="B300" s="2" t="s">
        <v>378</v>
      </c>
      <c r="C300" s="2" t="s">
        <v>361</v>
      </c>
      <c r="D300" s="2" t="s">
        <v>1069</v>
      </c>
      <c r="E300" s="2">
        <v>100</v>
      </c>
      <c r="F300" s="2" t="s">
        <v>768</v>
      </c>
      <c r="G300" s="2" t="s">
        <v>28</v>
      </c>
      <c r="H300" s="2" t="s">
        <v>37</v>
      </c>
      <c r="I300" s="2" t="s">
        <v>38</v>
      </c>
      <c r="J300" s="2">
        <v>0</v>
      </c>
    </row>
    <row r="301" spans="1:10">
      <c r="A301" s="2" t="s">
        <v>11</v>
      </c>
      <c r="B301" s="2" t="s">
        <v>377</v>
      </c>
      <c r="C301" s="2" t="s">
        <v>361</v>
      </c>
      <c r="D301" s="2" t="s">
        <v>1069</v>
      </c>
      <c r="E301" s="2">
        <v>100</v>
      </c>
      <c r="F301" s="2" t="s">
        <v>768</v>
      </c>
      <c r="G301" s="2" t="s">
        <v>28</v>
      </c>
      <c r="H301" s="2" t="s">
        <v>37</v>
      </c>
      <c r="I301" s="2" t="s">
        <v>38</v>
      </c>
      <c r="J301" s="2">
        <v>0</v>
      </c>
    </row>
    <row r="302" spans="1:10">
      <c r="A302" s="2" t="s">
        <v>10</v>
      </c>
      <c r="B302" s="2" t="s">
        <v>385</v>
      </c>
      <c r="C302" s="2" t="s">
        <v>361</v>
      </c>
      <c r="D302" s="2" t="s">
        <v>1069</v>
      </c>
      <c r="E302" s="2">
        <v>100</v>
      </c>
      <c r="F302" s="2" t="s">
        <v>768</v>
      </c>
      <c r="G302" s="2" t="s">
        <v>28</v>
      </c>
      <c r="H302" s="2" t="s">
        <v>37</v>
      </c>
      <c r="I302" s="2" t="s">
        <v>38</v>
      </c>
      <c r="J302" s="2">
        <v>0</v>
      </c>
    </row>
    <row r="303" spans="1:10">
      <c r="A303" s="2" t="s">
        <v>9</v>
      </c>
      <c r="B303" s="2" t="s">
        <v>371</v>
      </c>
      <c r="C303" s="2" t="s">
        <v>361</v>
      </c>
      <c r="D303" s="2" t="s">
        <v>1069</v>
      </c>
      <c r="E303" s="2">
        <v>100</v>
      </c>
      <c r="F303" s="2" t="s">
        <v>768</v>
      </c>
      <c r="G303" s="2" t="s">
        <v>28</v>
      </c>
      <c r="H303" s="2" t="s">
        <v>37</v>
      </c>
      <c r="I303" s="2" t="s">
        <v>38</v>
      </c>
      <c r="J303" s="2">
        <v>0</v>
      </c>
    </row>
    <row r="304" spans="1:10">
      <c r="A304" s="2" t="s">
        <v>8</v>
      </c>
      <c r="B304" s="2" t="s">
        <v>376</v>
      </c>
      <c r="C304" s="2" t="s">
        <v>361</v>
      </c>
      <c r="D304" s="2" t="s">
        <v>1069</v>
      </c>
      <c r="E304" s="2">
        <v>100</v>
      </c>
      <c r="F304" s="2" t="s">
        <v>768</v>
      </c>
      <c r="G304" s="2" t="s">
        <v>28</v>
      </c>
      <c r="H304" s="2" t="s">
        <v>37</v>
      </c>
      <c r="I304" s="2" t="s">
        <v>38</v>
      </c>
      <c r="J304" s="2">
        <v>0</v>
      </c>
    </row>
    <row r="305" spans="1:10">
      <c r="A305" s="2" t="s">
        <v>7</v>
      </c>
      <c r="B305" s="2" t="s">
        <v>364</v>
      </c>
      <c r="C305" s="2" t="s">
        <v>361</v>
      </c>
      <c r="D305" s="2" t="s">
        <v>1069</v>
      </c>
      <c r="E305" s="2">
        <v>100</v>
      </c>
      <c r="F305" s="2" t="s">
        <v>768</v>
      </c>
      <c r="G305" s="2" t="s">
        <v>28</v>
      </c>
      <c r="H305" s="2" t="s">
        <v>37</v>
      </c>
      <c r="I305" s="2" t="s">
        <v>38</v>
      </c>
      <c r="J305" s="2">
        <v>0</v>
      </c>
    </row>
    <row r="306" spans="1:10">
      <c r="A306" s="2" t="s">
        <v>6</v>
      </c>
      <c r="B306" s="2" t="s">
        <v>387</v>
      </c>
      <c r="C306" s="2" t="s">
        <v>361</v>
      </c>
      <c r="D306" s="2" t="s">
        <v>1069</v>
      </c>
      <c r="E306" s="2">
        <v>100</v>
      </c>
      <c r="F306" s="2" t="s">
        <v>768</v>
      </c>
      <c r="G306" s="2" t="s">
        <v>28</v>
      </c>
      <c r="H306" s="2" t="s">
        <v>37</v>
      </c>
      <c r="I306" s="2" t="s">
        <v>38</v>
      </c>
      <c r="J306" s="2">
        <v>0</v>
      </c>
    </row>
    <row r="307" spans="1:10">
      <c r="A307" s="2" t="s">
        <v>3</v>
      </c>
      <c r="B307" s="2" t="s">
        <v>365</v>
      </c>
      <c r="C307" s="2" t="s">
        <v>361</v>
      </c>
      <c r="D307" s="2" t="s">
        <v>1069</v>
      </c>
      <c r="E307" s="2">
        <v>100</v>
      </c>
      <c r="F307" s="2" t="s">
        <v>768</v>
      </c>
      <c r="G307" s="2" t="s">
        <v>28</v>
      </c>
      <c r="H307" s="2" t="s">
        <v>37</v>
      </c>
      <c r="I307" s="2" t="s">
        <v>38</v>
      </c>
      <c r="J307" s="2">
        <v>0</v>
      </c>
    </row>
    <row r="308" spans="1:10">
      <c r="A308" s="2" t="s">
        <v>2</v>
      </c>
      <c r="B308" s="2" t="s">
        <v>374</v>
      </c>
      <c r="C308" s="2" t="s">
        <v>361</v>
      </c>
      <c r="D308" s="2" t="s">
        <v>1069</v>
      </c>
      <c r="E308" s="2">
        <v>100</v>
      </c>
      <c r="F308" s="2" t="s">
        <v>768</v>
      </c>
      <c r="G308" s="2" t="s">
        <v>28</v>
      </c>
      <c r="H308" s="2" t="s">
        <v>37</v>
      </c>
      <c r="I308" s="2" t="s">
        <v>38</v>
      </c>
      <c r="J308" s="2">
        <v>0</v>
      </c>
    </row>
    <row r="309" spans="1:10">
      <c r="A309" s="2" t="s">
        <v>1</v>
      </c>
      <c r="B309" s="2" t="s">
        <v>366</v>
      </c>
      <c r="C309" s="2" t="s">
        <v>361</v>
      </c>
      <c r="D309" s="2" t="s">
        <v>1069</v>
      </c>
      <c r="E309" s="2">
        <v>100</v>
      </c>
      <c r="F309" s="2" t="s">
        <v>768</v>
      </c>
      <c r="G309" s="2" t="s">
        <v>28</v>
      </c>
      <c r="H309" s="2" t="s">
        <v>37</v>
      </c>
      <c r="I309" s="2" t="s">
        <v>38</v>
      </c>
      <c r="J309" s="2">
        <v>0</v>
      </c>
    </row>
    <row r="310" spans="1:10">
      <c r="A310" s="2" t="s">
        <v>26</v>
      </c>
      <c r="B310" s="2" t="s">
        <v>370</v>
      </c>
      <c r="C310" s="2" t="s">
        <v>361</v>
      </c>
      <c r="D310" s="2" t="s">
        <v>1069</v>
      </c>
      <c r="E310" s="2">
        <v>100</v>
      </c>
      <c r="F310" s="2" t="s">
        <v>768</v>
      </c>
      <c r="G310" s="2" t="s">
        <v>720</v>
      </c>
      <c r="H310" s="2" t="s">
        <v>37</v>
      </c>
      <c r="I310" s="2" t="s">
        <v>38</v>
      </c>
      <c r="J310" s="2">
        <v>0</v>
      </c>
    </row>
    <row r="311" spans="1:10">
      <c r="A311" s="2" t="s">
        <v>25</v>
      </c>
      <c r="B311" s="2" t="s">
        <v>386</v>
      </c>
      <c r="C311" s="2" t="s">
        <v>361</v>
      </c>
      <c r="D311" s="2" t="s">
        <v>1069</v>
      </c>
      <c r="E311" s="2">
        <v>100</v>
      </c>
      <c r="F311" s="2" t="s">
        <v>768</v>
      </c>
      <c r="G311" s="2" t="s">
        <v>720</v>
      </c>
      <c r="H311" s="2" t="s">
        <v>37</v>
      </c>
      <c r="I311" s="2" t="s">
        <v>38</v>
      </c>
      <c r="J311" s="2">
        <v>0</v>
      </c>
    </row>
    <row r="312" spans="1:10">
      <c r="A312" s="2" t="s">
        <v>24</v>
      </c>
      <c r="B312" s="2" t="s">
        <v>381</v>
      </c>
      <c r="C312" s="2" t="s">
        <v>361</v>
      </c>
      <c r="D312" s="2" t="s">
        <v>1069</v>
      </c>
      <c r="E312" s="2">
        <v>100</v>
      </c>
      <c r="F312" s="2" t="s">
        <v>768</v>
      </c>
      <c r="G312" s="2" t="s">
        <v>720</v>
      </c>
      <c r="H312" s="2" t="s">
        <v>37</v>
      </c>
      <c r="I312" s="2" t="s">
        <v>38</v>
      </c>
      <c r="J312" s="2">
        <v>0</v>
      </c>
    </row>
    <row r="313" spans="1:10">
      <c r="A313" s="2" t="s">
        <v>23</v>
      </c>
      <c r="B313" s="2" t="s">
        <v>388</v>
      </c>
      <c r="C313" s="2" t="s">
        <v>361</v>
      </c>
      <c r="D313" s="2" t="s">
        <v>1069</v>
      </c>
      <c r="E313" s="2">
        <v>100</v>
      </c>
      <c r="F313" s="2" t="s">
        <v>768</v>
      </c>
      <c r="G313" s="2" t="s">
        <v>720</v>
      </c>
      <c r="H313" s="2" t="s">
        <v>37</v>
      </c>
      <c r="I313" s="2" t="s">
        <v>38</v>
      </c>
      <c r="J313" s="2">
        <v>0</v>
      </c>
    </row>
    <row r="314" spans="1:10">
      <c r="A314" s="2" t="s">
        <v>21</v>
      </c>
      <c r="B314" s="2" t="s">
        <v>373</v>
      </c>
      <c r="C314" s="2" t="s">
        <v>361</v>
      </c>
      <c r="D314" s="2" t="s">
        <v>1069</v>
      </c>
      <c r="E314" s="2">
        <v>100</v>
      </c>
      <c r="F314" s="2" t="s">
        <v>768</v>
      </c>
      <c r="G314" s="2" t="s">
        <v>720</v>
      </c>
      <c r="H314" s="2" t="s">
        <v>37</v>
      </c>
      <c r="I314" s="2" t="s">
        <v>38</v>
      </c>
      <c r="J314" s="2">
        <v>0</v>
      </c>
    </row>
    <row r="315" spans="1:10">
      <c r="A315" s="2" t="s">
        <v>20</v>
      </c>
      <c r="B315" s="2" t="s">
        <v>379</v>
      </c>
      <c r="C315" s="2" t="s">
        <v>361</v>
      </c>
      <c r="D315" s="2" t="s">
        <v>1069</v>
      </c>
      <c r="E315" s="2">
        <v>100</v>
      </c>
      <c r="F315" s="2" t="s">
        <v>768</v>
      </c>
      <c r="G315" s="2" t="s">
        <v>720</v>
      </c>
      <c r="H315" s="2" t="s">
        <v>37</v>
      </c>
      <c r="I315" s="2" t="s">
        <v>38</v>
      </c>
      <c r="J315" s="2">
        <v>0</v>
      </c>
    </row>
    <row r="316" spans="1:10">
      <c r="A316" s="2" t="s">
        <v>19</v>
      </c>
      <c r="B316" s="2" t="s">
        <v>375</v>
      </c>
      <c r="C316" s="2" t="s">
        <v>361</v>
      </c>
      <c r="D316" s="2" t="s">
        <v>1069</v>
      </c>
      <c r="E316" s="2">
        <v>100</v>
      </c>
      <c r="F316" s="2" t="s">
        <v>768</v>
      </c>
      <c r="G316" s="2" t="s">
        <v>720</v>
      </c>
      <c r="H316" s="2" t="s">
        <v>37</v>
      </c>
      <c r="I316" s="2" t="s">
        <v>38</v>
      </c>
      <c r="J316" s="2">
        <v>0</v>
      </c>
    </row>
    <row r="317" spans="1:10">
      <c r="A317" s="2" t="s">
        <v>18</v>
      </c>
      <c r="B317" s="2" t="s">
        <v>369</v>
      </c>
      <c r="C317" s="2" t="s">
        <v>361</v>
      </c>
      <c r="D317" s="2" t="s">
        <v>1069</v>
      </c>
      <c r="E317" s="2">
        <v>100</v>
      </c>
      <c r="F317" s="2" t="s">
        <v>768</v>
      </c>
      <c r="G317" s="2" t="s">
        <v>720</v>
      </c>
      <c r="H317" s="2" t="s">
        <v>37</v>
      </c>
      <c r="I317" s="2" t="s">
        <v>38</v>
      </c>
      <c r="J317" s="2">
        <v>0</v>
      </c>
    </row>
    <row r="318" spans="1:10">
      <c r="A318" s="2" t="s">
        <v>17</v>
      </c>
      <c r="B318" s="2" t="s">
        <v>372</v>
      </c>
      <c r="C318" s="2" t="s">
        <v>361</v>
      </c>
      <c r="D318" s="2" t="s">
        <v>1069</v>
      </c>
      <c r="E318" s="2">
        <v>100</v>
      </c>
      <c r="F318" s="2" t="s">
        <v>768</v>
      </c>
      <c r="G318" s="2" t="s">
        <v>720</v>
      </c>
      <c r="H318" s="2" t="s">
        <v>37</v>
      </c>
      <c r="I318" s="2" t="s">
        <v>38</v>
      </c>
      <c r="J318" s="2">
        <v>0</v>
      </c>
    </row>
    <row r="319" spans="1:10">
      <c r="A319" s="2" t="s">
        <v>16</v>
      </c>
      <c r="B319" s="2" t="s">
        <v>384</v>
      </c>
      <c r="C319" s="2" t="s">
        <v>361</v>
      </c>
      <c r="D319" s="2" t="s">
        <v>1069</v>
      </c>
      <c r="E319" s="2">
        <v>100</v>
      </c>
      <c r="F319" s="2" t="s">
        <v>768</v>
      </c>
      <c r="G319" s="2" t="s">
        <v>720</v>
      </c>
      <c r="H319" s="2" t="s">
        <v>37</v>
      </c>
      <c r="I319" s="2" t="s">
        <v>38</v>
      </c>
      <c r="J319" s="2">
        <v>0</v>
      </c>
    </row>
    <row r="320" spans="1:10">
      <c r="A320" s="2" t="s">
        <v>14</v>
      </c>
      <c r="B320" s="2" t="s">
        <v>367</v>
      </c>
      <c r="C320" s="2" t="s">
        <v>361</v>
      </c>
      <c r="D320" s="2" t="s">
        <v>1069</v>
      </c>
      <c r="E320" s="2">
        <v>100</v>
      </c>
      <c r="F320" s="2" t="s">
        <v>768</v>
      </c>
      <c r="G320" s="2" t="s">
        <v>720</v>
      </c>
      <c r="H320" s="2" t="s">
        <v>37</v>
      </c>
      <c r="I320" s="2" t="s">
        <v>38</v>
      </c>
      <c r="J320" s="2">
        <v>0</v>
      </c>
    </row>
    <row r="321" spans="1:10">
      <c r="A321" s="2" t="s">
        <v>13</v>
      </c>
      <c r="B321" s="2" t="s">
        <v>380</v>
      </c>
      <c r="C321" s="2" t="s">
        <v>361</v>
      </c>
      <c r="D321" s="2" t="s">
        <v>1069</v>
      </c>
      <c r="E321" s="2">
        <v>100</v>
      </c>
      <c r="F321" s="2" t="s">
        <v>768</v>
      </c>
      <c r="G321" s="2" t="s">
        <v>720</v>
      </c>
      <c r="H321" s="2" t="s">
        <v>37</v>
      </c>
      <c r="I321" s="2" t="s">
        <v>38</v>
      </c>
      <c r="J321" s="2">
        <v>0</v>
      </c>
    </row>
    <row r="322" spans="1:10">
      <c r="A322" s="2" t="s">
        <v>12</v>
      </c>
      <c r="B322" s="2" t="s">
        <v>378</v>
      </c>
      <c r="C322" s="2" t="s">
        <v>361</v>
      </c>
      <c r="D322" s="2" t="s">
        <v>1069</v>
      </c>
      <c r="E322" s="2">
        <v>100</v>
      </c>
      <c r="F322" s="2" t="s">
        <v>768</v>
      </c>
      <c r="G322" s="2" t="s">
        <v>720</v>
      </c>
      <c r="H322" s="2" t="s">
        <v>37</v>
      </c>
      <c r="I322" s="2" t="s">
        <v>38</v>
      </c>
      <c r="J322" s="2">
        <v>0</v>
      </c>
    </row>
    <row r="323" spans="1:10">
      <c r="A323" s="2" t="s">
        <v>11</v>
      </c>
      <c r="B323" s="2" t="s">
        <v>377</v>
      </c>
      <c r="C323" s="2" t="s">
        <v>361</v>
      </c>
      <c r="D323" s="2" t="s">
        <v>1069</v>
      </c>
      <c r="E323" s="2">
        <v>100</v>
      </c>
      <c r="F323" s="2" t="s">
        <v>768</v>
      </c>
      <c r="G323" s="2" t="s">
        <v>720</v>
      </c>
      <c r="H323" s="2" t="s">
        <v>37</v>
      </c>
      <c r="I323" s="2" t="s">
        <v>38</v>
      </c>
      <c r="J323" s="2">
        <v>0</v>
      </c>
    </row>
    <row r="324" spans="1:10">
      <c r="A324" s="2" t="s">
        <v>10</v>
      </c>
      <c r="B324" s="2" t="s">
        <v>385</v>
      </c>
      <c r="C324" s="2" t="s">
        <v>361</v>
      </c>
      <c r="D324" s="2" t="s">
        <v>1069</v>
      </c>
      <c r="E324" s="2">
        <v>100</v>
      </c>
      <c r="F324" s="2" t="s">
        <v>768</v>
      </c>
      <c r="G324" s="2" t="s">
        <v>720</v>
      </c>
      <c r="H324" s="2" t="s">
        <v>37</v>
      </c>
      <c r="I324" s="2" t="s">
        <v>38</v>
      </c>
      <c r="J324" s="2">
        <v>0</v>
      </c>
    </row>
    <row r="325" spans="1:10">
      <c r="A325" s="2" t="s">
        <v>9</v>
      </c>
      <c r="B325" s="2" t="s">
        <v>371</v>
      </c>
      <c r="C325" s="2" t="s">
        <v>361</v>
      </c>
      <c r="D325" s="2" t="s">
        <v>1069</v>
      </c>
      <c r="E325" s="2">
        <v>100</v>
      </c>
      <c r="F325" s="2" t="s">
        <v>768</v>
      </c>
      <c r="G325" s="2" t="s">
        <v>720</v>
      </c>
      <c r="H325" s="2" t="s">
        <v>37</v>
      </c>
      <c r="I325" s="2" t="s">
        <v>38</v>
      </c>
      <c r="J325" s="2">
        <v>0</v>
      </c>
    </row>
    <row r="326" spans="1:10">
      <c r="A326" s="2" t="s">
        <v>8</v>
      </c>
      <c r="B326" s="2" t="s">
        <v>376</v>
      </c>
      <c r="C326" s="2" t="s">
        <v>361</v>
      </c>
      <c r="D326" s="2" t="s">
        <v>1069</v>
      </c>
      <c r="E326" s="2">
        <v>100</v>
      </c>
      <c r="F326" s="2" t="s">
        <v>768</v>
      </c>
      <c r="G326" s="2" t="s">
        <v>720</v>
      </c>
      <c r="H326" s="2" t="s">
        <v>37</v>
      </c>
      <c r="I326" s="2" t="s">
        <v>38</v>
      </c>
      <c r="J326" s="2">
        <v>0</v>
      </c>
    </row>
    <row r="327" spans="1:10">
      <c r="A327" s="2" t="s">
        <v>7</v>
      </c>
      <c r="B327" s="2" t="s">
        <v>364</v>
      </c>
      <c r="C327" s="2" t="s">
        <v>361</v>
      </c>
      <c r="D327" s="2" t="s">
        <v>1069</v>
      </c>
      <c r="E327" s="2">
        <v>100</v>
      </c>
      <c r="F327" s="2" t="s">
        <v>768</v>
      </c>
      <c r="G327" s="2" t="s">
        <v>720</v>
      </c>
      <c r="H327" s="2" t="s">
        <v>37</v>
      </c>
      <c r="I327" s="2" t="s">
        <v>38</v>
      </c>
      <c r="J327" s="2">
        <v>0</v>
      </c>
    </row>
    <row r="328" spans="1:10">
      <c r="A328" s="2" t="s">
        <v>6</v>
      </c>
      <c r="B328" s="2" t="s">
        <v>387</v>
      </c>
      <c r="C328" s="2" t="s">
        <v>361</v>
      </c>
      <c r="D328" s="2" t="s">
        <v>1069</v>
      </c>
      <c r="E328" s="2">
        <v>100</v>
      </c>
      <c r="F328" s="2" t="s">
        <v>768</v>
      </c>
      <c r="G328" s="2" t="s">
        <v>720</v>
      </c>
      <c r="H328" s="2" t="s">
        <v>37</v>
      </c>
      <c r="I328" s="2" t="s">
        <v>38</v>
      </c>
      <c r="J328" s="2">
        <v>0</v>
      </c>
    </row>
    <row r="329" spans="1:10">
      <c r="A329" s="2" t="s">
        <v>3</v>
      </c>
      <c r="B329" s="2" t="s">
        <v>365</v>
      </c>
      <c r="C329" s="2" t="s">
        <v>361</v>
      </c>
      <c r="D329" s="2" t="s">
        <v>1069</v>
      </c>
      <c r="E329" s="2">
        <v>100</v>
      </c>
      <c r="F329" s="2" t="s">
        <v>768</v>
      </c>
      <c r="G329" s="2" t="s">
        <v>720</v>
      </c>
      <c r="H329" s="2" t="s">
        <v>37</v>
      </c>
      <c r="I329" s="2" t="s">
        <v>38</v>
      </c>
      <c r="J329" s="2">
        <v>0</v>
      </c>
    </row>
    <row r="330" spans="1:10">
      <c r="A330" s="2" t="s">
        <v>2</v>
      </c>
      <c r="B330" s="2" t="s">
        <v>374</v>
      </c>
      <c r="C330" s="2" t="s">
        <v>361</v>
      </c>
      <c r="D330" s="2" t="s">
        <v>1069</v>
      </c>
      <c r="E330" s="2">
        <v>100</v>
      </c>
      <c r="F330" s="2" t="s">
        <v>768</v>
      </c>
      <c r="G330" s="2" t="s">
        <v>720</v>
      </c>
      <c r="H330" s="2" t="s">
        <v>37</v>
      </c>
      <c r="I330" s="2" t="s">
        <v>38</v>
      </c>
      <c r="J330" s="2">
        <v>0</v>
      </c>
    </row>
    <row r="331" spans="1:10">
      <c r="A331" s="2" t="s">
        <v>1</v>
      </c>
      <c r="B331" s="2" t="s">
        <v>366</v>
      </c>
      <c r="C331" s="2" t="s">
        <v>361</v>
      </c>
      <c r="D331" s="2" t="s">
        <v>1069</v>
      </c>
      <c r="E331" s="2">
        <v>100</v>
      </c>
      <c r="F331" s="2" t="s">
        <v>768</v>
      </c>
      <c r="G331" s="2" t="s">
        <v>720</v>
      </c>
      <c r="H331" s="2" t="s">
        <v>37</v>
      </c>
      <c r="I331" s="2" t="s">
        <v>38</v>
      </c>
      <c r="J331" s="2">
        <v>0</v>
      </c>
    </row>
    <row r="332" spans="1:10">
      <c r="A332" s="2" t="s">
        <v>26</v>
      </c>
      <c r="B332" s="2" t="s">
        <v>370</v>
      </c>
      <c r="C332" s="2" t="s">
        <v>361</v>
      </c>
      <c r="D332" s="2" t="s">
        <v>1069</v>
      </c>
      <c r="E332" s="2">
        <v>100</v>
      </c>
      <c r="F332" s="2" t="s">
        <v>768</v>
      </c>
      <c r="G332" s="2" t="s">
        <v>29</v>
      </c>
      <c r="H332" s="2" t="s">
        <v>34</v>
      </c>
      <c r="I332" s="2" t="s">
        <v>31</v>
      </c>
      <c r="J332" s="2">
        <v>0</v>
      </c>
    </row>
    <row r="333" spans="1:10">
      <c r="A333" s="2" t="s">
        <v>25</v>
      </c>
      <c r="B333" s="2" t="s">
        <v>386</v>
      </c>
      <c r="C333" s="2" t="s">
        <v>361</v>
      </c>
      <c r="D333" s="2" t="s">
        <v>1069</v>
      </c>
      <c r="E333" s="2">
        <v>100</v>
      </c>
      <c r="F333" s="2" t="s">
        <v>768</v>
      </c>
      <c r="G333" s="2" t="s">
        <v>29</v>
      </c>
      <c r="H333" s="2" t="s">
        <v>34</v>
      </c>
      <c r="I333" s="2" t="s">
        <v>31</v>
      </c>
      <c r="J333" s="2">
        <v>0</v>
      </c>
    </row>
    <row r="334" spans="1:10">
      <c r="A334" s="2" t="s">
        <v>24</v>
      </c>
      <c r="B334" s="2" t="s">
        <v>381</v>
      </c>
      <c r="C334" s="2" t="s">
        <v>361</v>
      </c>
      <c r="D334" s="2" t="s">
        <v>1069</v>
      </c>
      <c r="E334" s="2">
        <v>100</v>
      </c>
      <c r="F334" s="2" t="s">
        <v>768</v>
      </c>
      <c r="G334" s="2" t="s">
        <v>29</v>
      </c>
      <c r="H334" s="2" t="s">
        <v>34</v>
      </c>
      <c r="I334" s="2" t="s">
        <v>31</v>
      </c>
      <c r="J334" s="2">
        <v>0</v>
      </c>
    </row>
    <row r="335" spans="1:10">
      <c r="A335" s="2" t="s">
        <v>23</v>
      </c>
      <c r="B335" s="2" t="s">
        <v>388</v>
      </c>
      <c r="C335" s="2" t="s">
        <v>361</v>
      </c>
      <c r="D335" s="2" t="s">
        <v>1069</v>
      </c>
      <c r="E335" s="2">
        <v>100</v>
      </c>
      <c r="F335" s="2" t="s">
        <v>768</v>
      </c>
      <c r="G335" s="2" t="s">
        <v>29</v>
      </c>
      <c r="H335" s="2" t="s">
        <v>34</v>
      </c>
      <c r="I335" s="2" t="s">
        <v>31</v>
      </c>
      <c r="J335" s="2">
        <v>0</v>
      </c>
    </row>
    <row r="336" spans="1:10">
      <c r="A336" s="2" t="s">
        <v>21</v>
      </c>
      <c r="B336" s="2" t="s">
        <v>373</v>
      </c>
      <c r="C336" s="2" t="s">
        <v>361</v>
      </c>
      <c r="D336" s="2" t="s">
        <v>1069</v>
      </c>
      <c r="E336" s="2">
        <v>100</v>
      </c>
      <c r="F336" s="2" t="s">
        <v>768</v>
      </c>
      <c r="G336" s="2" t="s">
        <v>29</v>
      </c>
      <c r="H336" s="2" t="s">
        <v>34</v>
      </c>
      <c r="I336" s="2" t="s">
        <v>31</v>
      </c>
      <c r="J336" s="2">
        <v>0</v>
      </c>
    </row>
    <row r="337" spans="1:10">
      <c r="A337" s="2" t="s">
        <v>20</v>
      </c>
      <c r="B337" s="2" t="s">
        <v>379</v>
      </c>
      <c r="C337" s="2" t="s">
        <v>361</v>
      </c>
      <c r="D337" s="2" t="s">
        <v>1069</v>
      </c>
      <c r="E337" s="2">
        <v>100</v>
      </c>
      <c r="F337" s="2" t="s">
        <v>768</v>
      </c>
      <c r="G337" s="2" t="s">
        <v>29</v>
      </c>
      <c r="H337" s="2" t="s">
        <v>34</v>
      </c>
      <c r="I337" s="2" t="s">
        <v>31</v>
      </c>
      <c r="J337" s="2">
        <v>0</v>
      </c>
    </row>
    <row r="338" spans="1:10">
      <c r="A338" s="2" t="s">
        <v>19</v>
      </c>
      <c r="B338" s="2" t="s">
        <v>375</v>
      </c>
      <c r="C338" s="2" t="s">
        <v>361</v>
      </c>
      <c r="D338" s="2" t="s">
        <v>1069</v>
      </c>
      <c r="E338" s="2">
        <v>100</v>
      </c>
      <c r="F338" s="2" t="s">
        <v>768</v>
      </c>
      <c r="G338" s="2" t="s">
        <v>29</v>
      </c>
      <c r="H338" s="2" t="s">
        <v>34</v>
      </c>
      <c r="I338" s="2" t="s">
        <v>31</v>
      </c>
      <c r="J338" s="2">
        <v>0</v>
      </c>
    </row>
    <row r="339" spans="1:10">
      <c r="A339" s="2" t="s">
        <v>18</v>
      </c>
      <c r="B339" s="2" t="s">
        <v>369</v>
      </c>
      <c r="C339" s="2" t="s">
        <v>361</v>
      </c>
      <c r="D339" s="2" t="s">
        <v>1069</v>
      </c>
      <c r="E339" s="2">
        <v>100</v>
      </c>
      <c r="F339" s="2" t="s">
        <v>768</v>
      </c>
      <c r="G339" s="2" t="s">
        <v>29</v>
      </c>
      <c r="H339" s="2" t="s">
        <v>34</v>
      </c>
      <c r="I339" s="2" t="s">
        <v>31</v>
      </c>
      <c r="J339" s="2">
        <v>0</v>
      </c>
    </row>
    <row r="340" spans="1:10">
      <c r="A340" s="2" t="s">
        <v>17</v>
      </c>
      <c r="B340" s="2" t="s">
        <v>372</v>
      </c>
      <c r="C340" s="2" t="s">
        <v>361</v>
      </c>
      <c r="D340" s="2" t="s">
        <v>1069</v>
      </c>
      <c r="E340" s="2">
        <v>100</v>
      </c>
      <c r="F340" s="2" t="s">
        <v>768</v>
      </c>
      <c r="G340" s="2" t="s">
        <v>29</v>
      </c>
      <c r="H340" s="2" t="s">
        <v>34</v>
      </c>
      <c r="I340" s="2" t="s">
        <v>31</v>
      </c>
      <c r="J340" s="2">
        <v>0</v>
      </c>
    </row>
    <row r="341" spans="1:10">
      <c r="A341" s="2" t="s">
        <v>16</v>
      </c>
      <c r="B341" s="2" t="s">
        <v>384</v>
      </c>
      <c r="C341" s="2" t="s">
        <v>361</v>
      </c>
      <c r="D341" s="2" t="s">
        <v>1069</v>
      </c>
      <c r="E341" s="2">
        <v>100</v>
      </c>
      <c r="F341" s="2" t="s">
        <v>768</v>
      </c>
      <c r="G341" s="2" t="s">
        <v>29</v>
      </c>
      <c r="H341" s="2" t="s">
        <v>34</v>
      </c>
      <c r="I341" s="2" t="s">
        <v>31</v>
      </c>
      <c r="J341" s="2">
        <v>0</v>
      </c>
    </row>
    <row r="342" spans="1:10">
      <c r="A342" s="2" t="s">
        <v>14</v>
      </c>
      <c r="B342" s="2" t="s">
        <v>367</v>
      </c>
      <c r="C342" s="2" t="s">
        <v>361</v>
      </c>
      <c r="D342" s="2" t="s">
        <v>1069</v>
      </c>
      <c r="E342" s="2">
        <v>100</v>
      </c>
      <c r="F342" s="2" t="s">
        <v>768</v>
      </c>
      <c r="G342" s="2" t="s">
        <v>29</v>
      </c>
      <c r="H342" s="2" t="s">
        <v>34</v>
      </c>
      <c r="I342" s="2" t="s">
        <v>31</v>
      </c>
      <c r="J342" s="2">
        <v>0</v>
      </c>
    </row>
    <row r="343" spans="1:10">
      <c r="A343" s="2" t="s">
        <v>13</v>
      </c>
      <c r="B343" s="2" t="s">
        <v>380</v>
      </c>
      <c r="C343" s="2" t="s">
        <v>361</v>
      </c>
      <c r="D343" s="2" t="s">
        <v>1069</v>
      </c>
      <c r="E343" s="2">
        <v>100</v>
      </c>
      <c r="F343" s="2" t="s">
        <v>768</v>
      </c>
      <c r="G343" s="2" t="s">
        <v>29</v>
      </c>
      <c r="H343" s="2" t="s">
        <v>34</v>
      </c>
      <c r="I343" s="2" t="s">
        <v>31</v>
      </c>
      <c r="J343" s="2">
        <v>0</v>
      </c>
    </row>
    <row r="344" spans="1:10">
      <c r="A344" s="2" t="s">
        <v>12</v>
      </c>
      <c r="B344" s="2" t="s">
        <v>378</v>
      </c>
      <c r="C344" s="2" t="s">
        <v>361</v>
      </c>
      <c r="D344" s="2" t="s">
        <v>1069</v>
      </c>
      <c r="E344" s="2">
        <v>100</v>
      </c>
      <c r="F344" s="2" t="s">
        <v>768</v>
      </c>
      <c r="G344" s="2" t="s">
        <v>29</v>
      </c>
      <c r="H344" s="2" t="s">
        <v>34</v>
      </c>
      <c r="I344" s="2" t="s">
        <v>31</v>
      </c>
      <c r="J344" s="2">
        <v>0</v>
      </c>
    </row>
    <row r="345" spans="1:10">
      <c r="A345" s="2" t="s">
        <v>11</v>
      </c>
      <c r="B345" s="2" t="s">
        <v>377</v>
      </c>
      <c r="C345" s="2" t="s">
        <v>361</v>
      </c>
      <c r="D345" s="2" t="s">
        <v>1069</v>
      </c>
      <c r="E345" s="2">
        <v>100</v>
      </c>
      <c r="F345" s="2" t="s">
        <v>768</v>
      </c>
      <c r="G345" s="2" t="s">
        <v>29</v>
      </c>
      <c r="H345" s="2" t="s">
        <v>34</v>
      </c>
      <c r="I345" s="2" t="s">
        <v>31</v>
      </c>
      <c r="J345" s="2">
        <v>0</v>
      </c>
    </row>
    <row r="346" spans="1:10">
      <c r="A346" s="2" t="s">
        <v>10</v>
      </c>
      <c r="B346" s="2" t="s">
        <v>385</v>
      </c>
      <c r="C346" s="2" t="s">
        <v>361</v>
      </c>
      <c r="D346" s="2" t="s">
        <v>1069</v>
      </c>
      <c r="E346" s="2">
        <v>100</v>
      </c>
      <c r="F346" s="2" t="s">
        <v>768</v>
      </c>
      <c r="G346" s="2" t="s">
        <v>29</v>
      </c>
      <c r="H346" s="2" t="s">
        <v>34</v>
      </c>
      <c r="I346" s="2" t="s">
        <v>31</v>
      </c>
      <c r="J346" s="2">
        <v>0</v>
      </c>
    </row>
    <row r="347" spans="1:10">
      <c r="A347" s="2" t="s">
        <v>9</v>
      </c>
      <c r="B347" s="2" t="s">
        <v>371</v>
      </c>
      <c r="C347" s="2" t="s">
        <v>361</v>
      </c>
      <c r="D347" s="2" t="s">
        <v>1069</v>
      </c>
      <c r="E347" s="2">
        <v>100</v>
      </c>
      <c r="F347" s="2" t="s">
        <v>768</v>
      </c>
      <c r="G347" s="2" t="s">
        <v>29</v>
      </c>
      <c r="H347" s="2" t="s">
        <v>34</v>
      </c>
      <c r="I347" s="2" t="s">
        <v>31</v>
      </c>
      <c r="J347" s="2">
        <v>0</v>
      </c>
    </row>
    <row r="348" spans="1:10">
      <c r="A348" s="2" t="s">
        <v>8</v>
      </c>
      <c r="B348" s="2" t="s">
        <v>376</v>
      </c>
      <c r="C348" s="2" t="s">
        <v>361</v>
      </c>
      <c r="D348" s="2" t="s">
        <v>1069</v>
      </c>
      <c r="E348" s="2">
        <v>100</v>
      </c>
      <c r="F348" s="2" t="s">
        <v>768</v>
      </c>
      <c r="G348" s="2" t="s">
        <v>29</v>
      </c>
      <c r="H348" s="2" t="s">
        <v>34</v>
      </c>
      <c r="I348" s="2" t="s">
        <v>31</v>
      </c>
      <c r="J348" s="2">
        <v>0</v>
      </c>
    </row>
    <row r="349" spans="1:10">
      <c r="A349" s="2" t="s">
        <v>7</v>
      </c>
      <c r="B349" s="2" t="s">
        <v>364</v>
      </c>
      <c r="C349" s="2" t="s">
        <v>361</v>
      </c>
      <c r="D349" s="2" t="s">
        <v>1069</v>
      </c>
      <c r="E349" s="2">
        <v>100</v>
      </c>
      <c r="F349" s="2" t="s">
        <v>768</v>
      </c>
      <c r="G349" s="2" t="s">
        <v>29</v>
      </c>
      <c r="H349" s="2" t="s">
        <v>34</v>
      </c>
      <c r="I349" s="2" t="s">
        <v>31</v>
      </c>
      <c r="J349" s="2">
        <v>0</v>
      </c>
    </row>
    <row r="350" spans="1:10">
      <c r="A350" s="2" t="s">
        <v>6</v>
      </c>
      <c r="B350" s="2" t="s">
        <v>387</v>
      </c>
      <c r="C350" s="2" t="s">
        <v>361</v>
      </c>
      <c r="D350" s="2" t="s">
        <v>1069</v>
      </c>
      <c r="E350" s="2">
        <v>100</v>
      </c>
      <c r="F350" s="2" t="s">
        <v>768</v>
      </c>
      <c r="G350" s="2" t="s">
        <v>29</v>
      </c>
      <c r="H350" s="2" t="s">
        <v>34</v>
      </c>
      <c r="I350" s="2" t="s">
        <v>31</v>
      </c>
      <c r="J350" s="2">
        <v>0</v>
      </c>
    </row>
    <row r="351" spans="1:10">
      <c r="A351" s="2" t="s">
        <v>3</v>
      </c>
      <c r="B351" s="2" t="s">
        <v>365</v>
      </c>
      <c r="C351" s="2" t="s">
        <v>361</v>
      </c>
      <c r="D351" s="2" t="s">
        <v>1069</v>
      </c>
      <c r="E351" s="2">
        <v>100</v>
      </c>
      <c r="F351" s="2" t="s">
        <v>768</v>
      </c>
      <c r="G351" s="2" t="s">
        <v>29</v>
      </c>
      <c r="H351" s="2" t="s">
        <v>34</v>
      </c>
      <c r="I351" s="2" t="s">
        <v>31</v>
      </c>
      <c r="J351" s="2">
        <v>0</v>
      </c>
    </row>
    <row r="352" spans="1:10">
      <c r="A352" s="2" t="s">
        <v>2</v>
      </c>
      <c r="B352" s="2" t="s">
        <v>374</v>
      </c>
      <c r="C352" s="2" t="s">
        <v>361</v>
      </c>
      <c r="D352" s="2" t="s">
        <v>1069</v>
      </c>
      <c r="E352" s="2">
        <v>100</v>
      </c>
      <c r="F352" s="2" t="s">
        <v>768</v>
      </c>
      <c r="G352" s="2" t="s">
        <v>29</v>
      </c>
      <c r="H352" s="2" t="s">
        <v>34</v>
      </c>
      <c r="I352" s="2" t="s">
        <v>31</v>
      </c>
      <c r="J352" s="2">
        <v>0</v>
      </c>
    </row>
    <row r="353" spans="1:10">
      <c r="A353" s="2" t="s">
        <v>1</v>
      </c>
      <c r="B353" s="2" t="s">
        <v>366</v>
      </c>
      <c r="C353" s="2" t="s">
        <v>361</v>
      </c>
      <c r="D353" s="2" t="s">
        <v>1069</v>
      </c>
      <c r="E353" s="2">
        <v>100</v>
      </c>
      <c r="F353" s="2" t="s">
        <v>768</v>
      </c>
      <c r="G353" s="2" t="s">
        <v>29</v>
      </c>
      <c r="H353" s="2" t="s">
        <v>34</v>
      </c>
      <c r="I353" s="2" t="s">
        <v>31</v>
      </c>
      <c r="J353" s="2">
        <v>0</v>
      </c>
    </row>
    <row r="354" spans="1:10">
      <c r="A354" s="2" t="s">
        <v>26</v>
      </c>
      <c r="B354" s="2" t="s">
        <v>370</v>
      </c>
      <c r="C354" s="2" t="s">
        <v>361</v>
      </c>
      <c r="D354" s="2" t="s">
        <v>1069</v>
      </c>
      <c r="E354" s="2">
        <v>100</v>
      </c>
      <c r="F354" s="2" t="s">
        <v>768</v>
      </c>
      <c r="G354" s="2" t="s">
        <v>28</v>
      </c>
      <c r="H354" s="2" t="s">
        <v>34</v>
      </c>
      <c r="I354" s="2" t="s">
        <v>31</v>
      </c>
      <c r="J354" s="2">
        <v>0</v>
      </c>
    </row>
    <row r="355" spans="1:10">
      <c r="A355" s="2" t="s">
        <v>25</v>
      </c>
      <c r="B355" s="2" t="s">
        <v>386</v>
      </c>
      <c r="C355" s="2" t="s">
        <v>361</v>
      </c>
      <c r="D355" s="2" t="s">
        <v>1069</v>
      </c>
      <c r="E355" s="2">
        <v>100</v>
      </c>
      <c r="F355" s="2" t="s">
        <v>768</v>
      </c>
      <c r="G355" s="2" t="s">
        <v>28</v>
      </c>
      <c r="H355" s="2" t="s">
        <v>34</v>
      </c>
      <c r="I355" s="2" t="s">
        <v>31</v>
      </c>
      <c r="J355" s="2">
        <v>0</v>
      </c>
    </row>
    <row r="356" spans="1:10">
      <c r="A356" s="2" t="s">
        <v>24</v>
      </c>
      <c r="B356" s="2" t="s">
        <v>381</v>
      </c>
      <c r="C356" s="2" t="s">
        <v>361</v>
      </c>
      <c r="D356" s="2" t="s">
        <v>1069</v>
      </c>
      <c r="E356" s="2">
        <v>100</v>
      </c>
      <c r="F356" s="2" t="s">
        <v>768</v>
      </c>
      <c r="G356" s="2" t="s">
        <v>28</v>
      </c>
      <c r="H356" s="2" t="s">
        <v>34</v>
      </c>
      <c r="I356" s="2" t="s">
        <v>31</v>
      </c>
      <c r="J356" s="2">
        <v>0</v>
      </c>
    </row>
    <row r="357" spans="1:10">
      <c r="A357" s="2" t="s">
        <v>23</v>
      </c>
      <c r="B357" s="2" t="s">
        <v>388</v>
      </c>
      <c r="C357" s="2" t="s">
        <v>361</v>
      </c>
      <c r="D357" s="2" t="s">
        <v>1069</v>
      </c>
      <c r="E357" s="2">
        <v>100</v>
      </c>
      <c r="F357" s="2" t="s">
        <v>768</v>
      </c>
      <c r="G357" s="2" t="s">
        <v>28</v>
      </c>
      <c r="H357" s="2" t="s">
        <v>34</v>
      </c>
      <c r="I357" s="2" t="s">
        <v>31</v>
      </c>
      <c r="J357" s="2">
        <v>0</v>
      </c>
    </row>
    <row r="358" spans="1:10">
      <c r="A358" s="2" t="s">
        <v>21</v>
      </c>
      <c r="B358" s="2" t="s">
        <v>373</v>
      </c>
      <c r="C358" s="2" t="s">
        <v>361</v>
      </c>
      <c r="D358" s="2" t="s">
        <v>1069</v>
      </c>
      <c r="E358" s="2">
        <v>100</v>
      </c>
      <c r="F358" s="2" t="s">
        <v>768</v>
      </c>
      <c r="G358" s="2" t="s">
        <v>28</v>
      </c>
      <c r="H358" s="2" t="s">
        <v>34</v>
      </c>
      <c r="I358" s="2" t="s">
        <v>31</v>
      </c>
      <c r="J358" s="2">
        <v>0</v>
      </c>
    </row>
    <row r="359" spans="1:10">
      <c r="A359" s="2" t="s">
        <v>20</v>
      </c>
      <c r="B359" s="2" t="s">
        <v>379</v>
      </c>
      <c r="C359" s="2" t="s">
        <v>361</v>
      </c>
      <c r="D359" s="2" t="s">
        <v>1069</v>
      </c>
      <c r="E359" s="2">
        <v>100</v>
      </c>
      <c r="F359" s="2" t="s">
        <v>768</v>
      </c>
      <c r="G359" s="2" t="s">
        <v>28</v>
      </c>
      <c r="H359" s="2" t="s">
        <v>34</v>
      </c>
      <c r="I359" s="2" t="s">
        <v>31</v>
      </c>
      <c r="J359" s="2">
        <v>0</v>
      </c>
    </row>
    <row r="360" spans="1:10">
      <c r="A360" s="2" t="s">
        <v>19</v>
      </c>
      <c r="B360" s="2" t="s">
        <v>375</v>
      </c>
      <c r="C360" s="2" t="s">
        <v>361</v>
      </c>
      <c r="D360" s="2" t="s">
        <v>1069</v>
      </c>
      <c r="E360" s="2">
        <v>100</v>
      </c>
      <c r="F360" s="2" t="s">
        <v>768</v>
      </c>
      <c r="G360" s="2" t="s">
        <v>28</v>
      </c>
      <c r="H360" s="2" t="s">
        <v>34</v>
      </c>
      <c r="I360" s="2" t="s">
        <v>31</v>
      </c>
      <c r="J360" s="2">
        <v>0</v>
      </c>
    </row>
    <row r="361" spans="1:10">
      <c r="A361" s="2" t="s">
        <v>18</v>
      </c>
      <c r="B361" s="2" t="s">
        <v>369</v>
      </c>
      <c r="C361" s="2" t="s">
        <v>361</v>
      </c>
      <c r="D361" s="2" t="s">
        <v>1069</v>
      </c>
      <c r="E361" s="2">
        <v>100</v>
      </c>
      <c r="F361" s="2" t="s">
        <v>768</v>
      </c>
      <c r="G361" s="2" t="s">
        <v>28</v>
      </c>
      <c r="H361" s="2" t="s">
        <v>34</v>
      </c>
      <c r="I361" s="2" t="s">
        <v>31</v>
      </c>
      <c r="J361" s="2">
        <v>0</v>
      </c>
    </row>
    <row r="362" spans="1:10">
      <c r="A362" s="2" t="s">
        <v>17</v>
      </c>
      <c r="B362" s="2" t="s">
        <v>372</v>
      </c>
      <c r="C362" s="2" t="s">
        <v>361</v>
      </c>
      <c r="D362" s="2" t="s">
        <v>1069</v>
      </c>
      <c r="E362" s="2">
        <v>100</v>
      </c>
      <c r="F362" s="2" t="s">
        <v>768</v>
      </c>
      <c r="G362" s="2" t="s">
        <v>28</v>
      </c>
      <c r="H362" s="2" t="s">
        <v>34</v>
      </c>
      <c r="I362" s="2" t="s">
        <v>31</v>
      </c>
      <c r="J362" s="2">
        <v>0</v>
      </c>
    </row>
    <row r="363" spans="1:10">
      <c r="A363" s="2" t="s">
        <v>16</v>
      </c>
      <c r="B363" s="2" t="s">
        <v>384</v>
      </c>
      <c r="C363" s="2" t="s">
        <v>361</v>
      </c>
      <c r="D363" s="2" t="s">
        <v>1069</v>
      </c>
      <c r="E363" s="2">
        <v>100</v>
      </c>
      <c r="F363" s="2" t="s">
        <v>768</v>
      </c>
      <c r="G363" s="2" t="s">
        <v>28</v>
      </c>
      <c r="H363" s="2" t="s">
        <v>34</v>
      </c>
      <c r="I363" s="2" t="s">
        <v>31</v>
      </c>
      <c r="J363" s="2">
        <v>0</v>
      </c>
    </row>
    <row r="364" spans="1:10">
      <c r="A364" s="2" t="s">
        <v>14</v>
      </c>
      <c r="B364" s="2" t="s">
        <v>367</v>
      </c>
      <c r="C364" s="2" t="s">
        <v>361</v>
      </c>
      <c r="D364" s="2" t="s">
        <v>1069</v>
      </c>
      <c r="E364" s="2">
        <v>100</v>
      </c>
      <c r="F364" s="2" t="s">
        <v>768</v>
      </c>
      <c r="G364" s="2" t="s">
        <v>28</v>
      </c>
      <c r="H364" s="2" t="s">
        <v>34</v>
      </c>
      <c r="I364" s="2" t="s">
        <v>31</v>
      </c>
      <c r="J364" s="2">
        <v>0</v>
      </c>
    </row>
    <row r="365" spans="1:10">
      <c r="A365" s="2" t="s">
        <v>13</v>
      </c>
      <c r="B365" s="2" t="s">
        <v>380</v>
      </c>
      <c r="C365" s="2" t="s">
        <v>361</v>
      </c>
      <c r="D365" s="2" t="s">
        <v>1069</v>
      </c>
      <c r="E365" s="2">
        <v>100</v>
      </c>
      <c r="F365" s="2" t="s">
        <v>768</v>
      </c>
      <c r="G365" s="2" t="s">
        <v>28</v>
      </c>
      <c r="H365" s="2" t="s">
        <v>34</v>
      </c>
      <c r="I365" s="2" t="s">
        <v>31</v>
      </c>
      <c r="J365" s="2">
        <v>0</v>
      </c>
    </row>
    <row r="366" spans="1:10">
      <c r="A366" s="2" t="s">
        <v>12</v>
      </c>
      <c r="B366" s="2" t="s">
        <v>378</v>
      </c>
      <c r="C366" s="2" t="s">
        <v>361</v>
      </c>
      <c r="D366" s="2" t="s">
        <v>1069</v>
      </c>
      <c r="E366" s="2">
        <v>100</v>
      </c>
      <c r="F366" s="2" t="s">
        <v>768</v>
      </c>
      <c r="G366" s="2" t="s">
        <v>28</v>
      </c>
      <c r="H366" s="2" t="s">
        <v>34</v>
      </c>
      <c r="I366" s="2" t="s">
        <v>31</v>
      </c>
      <c r="J366" s="2">
        <v>0</v>
      </c>
    </row>
    <row r="367" spans="1:10">
      <c r="A367" s="2" t="s">
        <v>11</v>
      </c>
      <c r="B367" s="2" t="s">
        <v>377</v>
      </c>
      <c r="C367" s="2" t="s">
        <v>361</v>
      </c>
      <c r="D367" s="2" t="s">
        <v>1069</v>
      </c>
      <c r="E367" s="2">
        <v>100</v>
      </c>
      <c r="F367" s="2" t="s">
        <v>768</v>
      </c>
      <c r="G367" s="2" t="s">
        <v>28</v>
      </c>
      <c r="H367" s="2" t="s">
        <v>34</v>
      </c>
      <c r="I367" s="2" t="s">
        <v>31</v>
      </c>
      <c r="J367" s="2">
        <v>0</v>
      </c>
    </row>
    <row r="368" spans="1:10">
      <c r="A368" s="2" t="s">
        <v>10</v>
      </c>
      <c r="B368" s="2" t="s">
        <v>385</v>
      </c>
      <c r="C368" s="2" t="s">
        <v>361</v>
      </c>
      <c r="D368" s="2" t="s">
        <v>1069</v>
      </c>
      <c r="E368" s="2">
        <v>100</v>
      </c>
      <c r="F368" s="2" t="s">
        <v>768</v>
      </c>
      <c r="G368" s="2" t="s">
        <v>28</v>
      </c>
      <c r="H368" s="2" t="s">
        <v>34</v>
      </c>
      <c r="I368" s="2" t="s">
        <v>31</v>
      </c>
      <c r="J368" s="2">
        <v>0</v>
      </c>
    </row>
    <row r="369" spans="1:10">
      <c r="A369" s="2" t="s">
        <v>9</v>
      </c>
      <c r="B369" s="2" t="s">
        <v>371</v>
      </c>
      <c r="C369" s="2" t="s">
        <v>361</v>
      </c>
      <c r="D369" s="2" t="s">
        <v>1069</v>
      </c>
      <c r="E369" s="2">
        <v>100</v>
      </c>
      <c r="F369" s="2" t="s">
        <v>768</v>
      </c>
      <c r="G369" s="2" t="s">
        <v>28</v>
      </c>
      <c r="H369" s="2" t="s">
        <v>34</v>
      </c>
      <c r="I369" s="2" t="s">
        <v>31</v>
      </c>
      <c r="J369" s="2">
        <v>0</v>
      </c>
    </row>
    <row r="370" spans="1:10">
      <c r="A370" s="2" t="s">
        <v>8</v>
      </c>
      <c r="B370" s="2" t="s">
        <v>376</v>
      </c>
      <c r="C370" s="2" t="s">
        <v>361</v>
      </c>
      <c r="D370" s="2" t="s">
        <v>1069</v>
      </c>
      <c r="E370" s="2">
        <v>100</v>
      </c>
      <c r="F370" s="2" t="s">
        <v>768</v>
      </c>
      <c r="G370" s="2" t="s">
        <v>28</v>
      </c>
      <c r="H370" s="2" t="s">
        <v>34</v>
      </c>
      <c r="I370" s="2" t="s">
        <v>31</v>
      </c>
      <c r="J370" s="2">
        <v>0</v>
      </c>
    </row>
    <row r="371" spans="1:10">
      <c r="A371" s="2" t="s">
        <v>7</v>
      </c>
      <c r="B371" s="2" t="s">
        <v>364</v>
      </c>
      <c r="C371" s="2" t="s">
        <v>361</v>
      </c>
      <c r="D371" s="2" t="s">
        <v>1069</v>
      </c>
      <c r="E371" s="2">
        <v>100</v>
      </c>
      <c r="F371" s="2" t="s">
        <v>768</v>
      </c>
      <c r="G371" s="2" t="s">
        <v>28</v>
      </c>
      <c r="H371" s="2" t="s">
        <v>34</v>
      </c>
      <c r="I371" s="2" t="s">
        <v>31</v>
      </c>
      <c r="J371" s="2">
        <v>0</v>
      </c>
    </row>
    <row r="372" spans="1:10">
      <c r="A372" s="2" t="s">
        <v>6</v>
      </c>
      <c r="B372" s="2" t="s">
        <v>387</v>
      </c>
      <c r="C372" s="2" t="s">
        <v>361</v>
      </c>
      <c r="D372" s="2" t="s">
        <v>1069</v>
      </c>
      <c r="E372" s="2">
        <v>100</v>
      </c>
      <c r="F372" s="2" t="s">
        <v>768</v>
      </c>
      <c r="G372" s="2" t="s">
        <v>28</v>
      </c>
      <c r="H372" s="2" t="s">
        <v>34</v>
      </c>
      <c r="I372" s="2" t="s">
        <v>31</v>
      </c>
      <c r="J372" s="2">
        <v>0</v>
      </c>
    </row>
    <row r="373" spans="1:10">
      <c r="A373" s="2" t="s">
        <v>3</v>
      </c>
      <c r="B373" s="2" t="s">
        <v>365</v>
      </c>
      <c r="C373" s="2" t="s">
        <v>361</v>
      </c>
      <c r="D373" s="2" t="s">
        <v>1069</v>
      </c>
      <c r="E373" s="2">
        <v>100</v>
      </c>
      <c r="F373" s="2" t="s">
        <v>768</v>
      </c>
      <c r="G373" s="2" t="s">
        <v>28</v>
      </c>
      <c r="H373" s="2" t="s">
        <v>34</v>
      </c>
      <c r="I373" s="2" t="s">
        <v>31</v>
      </c>
      <c r="J373" s="2">
        <v>0</v>
      </c>
    </row>
    <row r="374" spans="1:10">
      <c r="A374" s="2" t="s">
        <v>2</v>
      </c>
      <c r="B374" s="2" t="s">
        <v>374</v>
      </c>
      <c r="C374" s="2" t="s">
        <v>361</v>
      </c>
      <c r="D374" s="2" t="s">
        <v>1069</v>
      </c>
      <c r="E374" s="2">
        <v>100</v>
      </c>
      <c r="F374" s="2" t="s">
        <v>768</v>
      </c>
      <c r="G374" s="2" t="s">
        <v>28</v>
      </c>
      <c r="H374" s="2" t="s">
        <v>34</v>
      </c>
      <c r="I374" s="2" t="s">
        <v>31</v>
      </c>
      <c r="J374" s="2">
        <v>0</v>
      </c>
    </row>
    <row r="375" spans="1:10">
      <c r="A375" s="2" t="s">
        <v>1</v>
      </c>
      <c r="B375" s="2" t="s">
        <v>366</v>
      </c>
      <c r="C375" s="2" t="s">
        <v>361</v>
      </c>
      <c r="D375" s="2" t="s">
        <v>1069</v>
      </c>
      <c r="E375" s="2">
        <v>100</v>
      </c>
      <c r="F375" s="2" t="s">
        <v>768</v>
      </c>
      <c r="G375" s="2" t="s">
        <v>28</v>
      </c>
      <c r="H375" s="2" t="s">
        <v>34</v>
      </c>
      <c r="I375" s="2" t="s">
        <v>31</v>
      </c>
      <c r="J375" s="2">
        <v>0</v>
      </c>
    </row>
    <row r="376" spans="1:10">
      <c r="A376" s="2" t="s">
        <v>26</v>
      </c>
      <c r="B376" s="2" t="s">
        <v>370</v>
      </c>
      <c r="C376" s="2" t="s">
        <v>361</v>
      </c>
      <c r="D376" s="2" t="s">
        <v>1069</v>
      </c>
      <c r="E376" s="2">
        <v>100</v>
      </c>
      <c r="F376" s="2" t="s">
        <v>768</v>
      </c>
      <c r="G376" s="2" t="s">
        <v>720</v>
      </c>
      <c r="H376" s="2" t="s">
        <v>34</v>
      </c>
      <c r="I376" s="2" t="s">
        <v>31</v>
      </c>
      <c r="J376" s="2">
        <v>0</v>
      </c>
    </row>
    <row r="377" spans="1:10">
      <c r="A377" s="2" t="s">
        <v>25</v>
      </c>
      <c r="B377" s="2" t="s">
        <v>386</v>
      </c>
      <c r="C377" s="2" t="s">
        <v>361</v>
      </c>
      <c r="D377" s="2" t="s">
        <v>1069</v>
      </c>
      <c r="E377" s="2">
        <v>100</v>
      </c>
      <c r="F377" s="2" t="s">
        <v>768</v>
      </c>
      <c r="G377" s="2" t="s">
        <v>720</v>
      </c>
      <c r="H377" s="2" t="s">
        <v>34</v>
      </c>
      <c r="I377" s="2" t="s">
        <v>31</v>
      </c>
      <c r="J377" s="2">
        <v>0</v>
      </c>
    </row>
    <row r="378" spans="1:10">
      <c r="A378" s="2" t="s">
        <v>24</v>
      </c>
      <c r="B378" s="2" t="s">
        <v>381</v>
      </c>
      <c r="C378" s="2" t="s">
        <v>361</v>
      </c>
      <c r="D378" s="2" t="s">
        <v>1069</v>
      </c>
      <c r="E378" s="2">
        <v>100</v>
      </c>
      <c r="F378" s="2" t="s">
        <v>768</v>
      </c>
      <c r="G378" s="2" t="s">
        <v>720</v>
      </c>
      <c r="H378" s="2" t="s">
        <v>34</v>
      </c>
      <c r="I378" s="2" t="s">
        <v>31</v>
      </c>
      <c r="J378" s="2">
        <v>0</v>
      </c>
    </row>
    <row r="379" spans="1:10">
      <c r="A379" s="2" t="s">
        <v>23</v>
      </c>
      <c r="B379" s="2" t="s">
        <v>388</v>
      </c>
      <c r="C379" s="2" t="s">
        <v>361</v>
      </c>
      <c r="D379" s="2" t="s">
        <v>1069</v>
      </c>
      <c r="E379" s="2">
        <v>100</v>
      </c>
      <c r="F379" s="2" t="s">
        <v>768</v>
      </c>
      <c r="G379" s="2" t="s">
        <v>720</v>
      </c>
      <c r="H379" s="2" t="s">
        <v>34</v>
      </c>
      <c r="I379" s="2" t="s">
        <v>31</v>
      </c>
      <c r="J379" s="2">
        <v>0</v>
      </c>
    </row>
    <row r="380" spans="1:10">
      <c r="A380" s="2" t="s">
        <v>21</v>
      </c>
      <c r="B380" s="2" t="s">
        <v>373</v>
      </c>
      <c r="C380" s="2" t="s">
        <v>361</v>
      </c>
      <c r="D380" s="2" t="s">
        <v>1069</v>
      </c>
      <c r="E380" s="2">
        <v>100</v>
      </c>
      <c r="F380" s="2" t="s">
        <v>768</v>
      </c>
      <c r="G380" s="2" t="s">
        <v>720</v>
      </c>
      <c r="H380" s="2" t="s">
        <v>34</v>
      </c>
      <c r="I380" s="2" t="s">
        <v>31</v>
      </c>
      <c r="J380" s="2">
        <v>0</v>
      </c>
    </row>
    <row r="381" spans="1:10">
      <c r="A381" s="2" t="s">
        <v>20</v>
      </c>
      <c r="B381" s="2" t="s">
        <v>379</v>
      </c>
      <c r="C381" s="2" t="s">
        <v>361</v>
      </c>
      <c r="D381" s="2" t="s">
        <v>1069</v>
      </c>
      <c r="E381" s="2">
        <v>100</v>
      </c>
      <c r="F381" s="2" t="s">
        <v>768</v>
      </c>
      <c r="G381" s="2" t="s">
        <v>720</v>
      </c>
      <c r="H381" s="2" t="s">
        <v>34</v>
      </c>
      <c r="I381" s="2" t="s">
        <v>31</v>
      </c>
      <c r="J381" s="2">
        <v>0</v>
      </c>
    </row>
    <row r="382" spans="1:10">
      <c r="A382" s="2" t="s">
        <v>19</v>
      </c>
      <c r="B382" s="2" t="s">
        <v>375</v>
      </c>
      <c r="C382" s="2" t="s">
        <v>361</v>
      </c>
      <c r="D382" s="2" t="s">
        <v>1069</v>
      </c>
      <c r="E382" s="2">
        <v>100</v>
      </c>
      <c r="F382" s="2" t="s">
        <v>768</v>
      </c>
      <c r="G382" s="2" t="s">
        <v>720</v>
      </c>
      <c r="H382" s="2" t="s">
        <v>34</v>
      </c>
      <c r="I382" s="2" t="s">
        <v>31</v>
      </c>
      <c r="J382" s="2">
        <v>0</v>
      </c>
    </row>
    <row r="383" spans="1:10">
      <c r="A383" s="2" t="s">
        <v>18</v>
      </c>
      <c r="B383" s="2" t="s">
        <v>369</v>
      </c>
      <c r="C383" s="2" t="s">
        <v>361</v>
      </c>
      <c r="D383" s="2" t="s">
        <v>1069</v>
      </c>
      <c r="E383" s="2">
        <v>100</v>
      </c>
      <c r="F383" s="2" t="s">
        <v>768</v>
      </c>
      <c r="G383" s="2" t="s">
        <v>720</v>
      </c>
      <c r="H383" s="2" t="s">
        <v>34</v>
      </c>
      <c r="I383" s="2" t="s">
        <v>31</v>
      </c>
      <c r="J383" s="2">
        <v>0</v>
      </c>
    </row>
    <row r="384" spans="1:10">
      <c r="A384" s="2" t="s">
        <v>17</v>
      </c>
      <c r="B384" s="2" t="s">
        <v>372</v>
      </c>
      <c r="C384" s="2" t="s">
        <v>361</v>
      </c>
      <c r="D384" s="2" t="s">
        <v>1069</v>
      </c>
      <c r="E384" s="2">
        <v>100</v>
      </c>
      <c r="F384" s="2" t="s">
        <v>768</v>
      </c>
      <c r="G384" s="2" t="s">
        <v>720</v>
      </c>
      <c r="H384" s="2" t="s">
        <v>34</v>
      </c>
      <c r="I384" s="2" t="s">
        <v>31</v>
      </c>
      <c r="J384" s="2">
        <v>0</v>
      </c>
    </row>
    <row r="385" spans="1:10">
      <c r="A385" s="2" t="s">
        <v>16</v>
      </c>
      <c r="B385" s="2" t="s">
        <v>384</v>
      </c>
      <c r="C385" s="2" t="s">
        <v>361</v>
      </c>
      <c r="D385" s="2" t="s">
        <v>1069</v>
      </c>
      <c r="E385" s="2">
        <v>100</v>
      </c>
      <c r="F385" s="2" t="s">
        <v>768</v>
      </c>
      <c r="G385" s="2" t="s">
        <v>720</v>
      </c>
      <c r="H385" s="2" t="s">
        <v>34</v>
      </c>
      <c r="I385" s="2" t="s">
        <v>31</v>
      </c>
      <c r="J385" s="2">
        <v>0</v>
      </c>
    </row>
    <row r="386" spans="1:10">
      <c r="A386" s="2" t="s">
        <v>14</v>
      </c>
      <c r="B386" s="2" t="s">
        <v>367</v>
      </c>
      <c r="C386" s="2" t="s">
        <v>361</v>
      </c>
      <c r="D386" s="2" t="s">
        <v>1069</v>
      </c>
      <c r="E386" s="2">
        <v>100</v>
      </c>
      <c r="F386" s="2" t="s">
        <v>768</v>
      </c>
      <c r="G386" s="2" t="s">
        <v>720</v>
      </c>
      <c r="H386" s="2" t="s">
        <v>34</v>
      </c>
      <c r="I386" s="2" t="s">
        <v>31</v>
      </c>
      <c r="J386" s="2">
        <v>0</v>
      </c>
    </row>
    <row r="387" spans="1:10">
      <c r="A387" s="2" t="s">
        <v>13</v>
      </c>
      <c r="B387" s="2" t="s">
        <v>380</v>
      </c>
      <c r="C387" s="2" t="s">
        <v>361</v>
      </c>
      <c r="D387" s="2" t="s">
        <v>1069</v>
      </c>
      <c r="E387" s="2">
        <v>100</v>
      </c>
      <c r="F387" s="2" t="s">
        <v>768</v>
      </c>
      <c r="G387" s="2" t="s">
        <v>720</v>
      </c>
      <c r="H387" s="2" t="s">
        <v>34</v>
      </c>
      <c r="I387" s="2" t="s">
        <v>31</v>
      </c>
      <c r="J387" s="2">
        <v>0</v>
      </c>
    </row>
    <row r="388" spans="1:10">
      <c r="A388" s="2" t="s">
        <v>12</v>
      </c>
      <c r="B388" s="2" t="s">
        <v>378</v>
      </c>
      <c r="C388" s="2" t="s">
        <v>361</v>
      </c>
      <c r="D388" s="2" t="s">
        <v>1069</v>
      </c>
      <c r="E388" s="2">
        <v>100</v>
      </c>
      <c r="F388" s="2" t="s">
        <v>768</v>
      </c>
      <c r="G388" s="2" t="s">
        <v>720</v>
      </c>
      <c r="H388" s="2" t="s">
        <v>34</v>
      </c>
      <c r="I388" s="2" t="s">
        <v>31</v>
      </c>
      <c r="J388" s="2">
        <v>0</v>
      </c>
    </row>
    <row r="389" spans="1:10">
      <c r="A389" s="2" t="s">
        <v>11</v>
      </c>
      <c r="B389" s="2" t="s">
        <v>377</v>
      </c>
      <c r="C389" s="2" t="s">
        <v>361</v>
      </c>
      <c r="D389" s="2" t="s">
        <v>1069</v>
      </c>
      <c r="E389" s="2">
        <v>100</v>
      </c>
      <c r="F389" s="2" t="s">
        <v>768</v>
      </c>
      <c r="G389" s="2" t="s">
        <v>720</v>
      </c>
      <c r="H389" s="2" t="s">
        <v>34</v>
      </c>
      <c r="I389" s="2" t="s">
        <v>31</v>
      </c>
      <c r="J389" s="2">
        <v>0</v>
      </c>
    </row>
    <row r="390" spans="1:10">
      <c r="A390" s="2" t="s">
        <v>10</v>
      </c>
      <c r="B390" s="2" t="s">
        <v>385</v>
      </c>
      <c r="C390" s="2" t="s">
        <v>361</v>
      </c>
      <c r="D390" s="2" t="s">
        <v>1069</v>
      </c>
      <c r="E390" s="2">
        <v>100</v>
      </c>
      <c r="F390" s="2" t="s">
        <v>768</v>
      </c>
      <c r="G390" s="2" t="s">
        <v>720</v>
      </c>
      <c r="H390" s="2" t="s">
        <v>34</v>
      </c>
      <c r="I390" s="2" t="s">
        <v>31</v>
      </c>
      <c r="J390" s="2">
        <v>0</v>
      </c>
    </row>
    <row r="391" spans="1:10">
      <c r="A391" s="2" t="s">
        <v>9</v>
      </c>
      <c r="B391" s="2" t="s">
        <v>371</v>
      </c>
      <c r="C391" s="2" t="s">
        <v>361</v>
      </c>
      <c r="D391" s="2" t="s">
        <v>1069</v>
      </c>
      <c r="E391" s="2">
        <v>100</v>
      </c>
      <c r="F391" s="2" t="s">
        <v>768</v>
      </c>
      <c r="G391" s="2" t="s">
        <v>720</v>
      </c>
      <c r="H391" s="2" t="s">
        <v>34</v>
      </c>
      <c r="I391" s="2" t="s">
        <v>31</v>
      </c>
      <c r="J391" s="2">
        <v>0</v>
      </c>
    </row>
    <row r="392" spans="1:10">
      <c r="A392" s="2" t="s">
        <v>8</v>
      </c>
      <c r="B392" s="2" t="s">
        <v>376</v>
      </c>
      <c r="C392" s="2" t="s">
        <v>361</v>
      </c>
      <c r="D392" s="2" t="s">
        <v>1069</v>
      </c>
      <c r="E392" s="2">
        <v>100</v>
      </c>
      <c r="F392" s="2" t="s">
        <v>768</v>
      </c>
      <c r="G392" s="2" t="s">
        <v>720</v>
      </c>
      <c r="H392" s="2" t="s">
        <v>34</v>
      </c>
      <c r="I392" s="2" t="s">
        <v>31</v>
      </c>
      <c r="J392" s="2">
        <v>0</v>
      </c>
    </row>
    <row r="393" spans="1:10">
      <c r="A393" s="2" t="s">
        <v>7</v>
      </c>
      <c r="B393" s="2" t="s">
        <v>364</v>
      </c>
      <c r="C393" s="2" t="s">
        <v>361</v>
      </c>
      <c r="D393" s="2" t="s">
        <v>1069</v>
      </c>
      <c r="E393" s="2">
        <v>100</v>
      </c>
      <c r="F393" s="2" t="s">
        <v>768</v>
      </c>
      <c r="G393" s="2" t="s">
        <v>720</v>
      </c>
      <c r="H393" s="2" t="s">
        <v>34</v>
      </c>
      <c r="I393" s="2" t="s">
        <v>31</v>
      </c>
      <c r="J393" s="2">
        <v>0</v>
      </c>
    </row>
    <row r="394" spans="1:10">
      <c r="A394" s="2" t="s">
        <v>6</v>
      </c>
      <c r="B394" s="2" t="s">
        <v>387</v>
      </c>
      <c r="C394" s="2" t="s">
        <v>361</v>
      </c>
      <c r="D394" s="2" t="s">
        <v>1069</v>
      </c>
      <c r="E394" s="2">
        <v>100</v>
      </c>
      <c r="F394" s="2" t="s">
        <v>768</v>
      </c>
      <c r="G394" s="2" t="s">
        <v>720</v>
      </c>
      <c r="H394" s="2" t="s">
        <v>34</v>
      </c>
      <c r="I394" s="2" t="s">
        <v>31</v>
      </c>
      <c r="J394" s="2">
        <v>0</v>
      </c>
    </row>
    <row r="395" spans="1:10">
      <c r="A395" s="2" t="s">
        <v>3</v>
      </c>
      <c r="B395" s="2" t="s">
        <v>365</v>
      </c>
      <c r="C395" s="2" t="s">
        <v>361</v>
      </c>
      <c r="D395" s="2" t="s">
        <v>1069</v>
      </c>
      <c r="E395" s="2">
        <v>100</v>
      </c>
      <c r="F395" s="2" t="s">
        <v>768</v>
      </c>
      <c r="G395" s="2" t="s">
        <v>720</v>
      </c>
      <c r="H395" s="2" t="s">
        <v>34</v>
      </c>
      <c r="I395" s="2" t="s">
        <v>31</v>
      </c>
      <c r="J395" s="2">
        <v>0</v>
      </c>
    </row>
    <row r="396" spans="1:10">
      <c r="A396" s="2" t="s">
        <v>2</v>
      </c>
      <c r="B396" s="2" t="s">
        <v>374</v>
      </c>
      <c r="C396" s="2" t="s">
        <v>361</v>
      </c>
      <c r="D396" s="2" t="s">
        <v>1069</v>
      </c>
      <c r="E396" s="2">
        <v>100</v>
      </c>
      <c r="F396" s="2" t="s">
        <v>768</v>
      </c>
      <c r="G396" s="2" t="s">
        <v>720</v>
      </c>
      <c r="H396" s="2" t="s">
        <v>34</v>
      </c>
      <c r="I396" s="2" t="s">
        <v>31</v>
      </c>
      <c r="J396" s="2">
        <v>0</v>
      </c>
    </row>
    <row r="397" spans="1:10">
      <c r="A397" s="2" t="s">
        <v>1</v>
      </c>
      <c r="B397" s="2" t="s">
        <v>366</v>
      </c>
      <c r="C397" s="2" t="s">
        <v>361</v>
      </c>
      <c r="D397" s="2" t="s">
        <v>1069</v>
      </c>
      <c r="E397" s="2">
        <v>100</v>
      </c>
      <c r="F397" s="2" t="s">
        <v>768</v>
      </c>
      <c r="G397" s="2" t="s">
        <v>720</v>
      </c>
      <c r="H397" s="2" t="s">
        <v>34</v>
      </c>
      <c r="I397" s="2" t="s">
        <v>31</v>
      </c>
      <c r="J397" s="2">
        <v>0</v>
      </c>
    </row>
    <row r="398" spans="1:10">
      <c r="A398" s="2" t="s">
        <v>26</v>
      </c>
      <c r="B398" s="2" t="s">
        <v>370</v>
      </c>
      <c r="C398" s="2" t="s">
        <v>361</v>
      </c>
      <c r="D398" s="2" t="s">
        <v>1073</v>
      </c>
      <c r="E398" s="2">
        <v>100</v>
      </c>
      <c r="F398" s="2" t="s">
        <v>928</v>
      </c>
      <c r="G398" s="2" t="s">
        <v>29</v>
      </c>
      <c r="H398" s="2" t="s">
        <v>37</v>
      </c>
      <c r="I398" s="2" t="s">
        <v>38</v>
      </c>
      <c r="J398" s="2">
        <v>0</v>
      </c>
    </row>
    <row r="399" spans="1:10">
      <c r="A399" s="2" t="s">
        <v>25</v>
      </c>
      <c r="B399" s="2" t="s">
        <v>386</v>
      </c>
      <c r="C399" s="2" t="s">
        <v>361</v>
      </c>
      <c r="D399" s="2" t="s">
        <v>1073</v>
      </c>
      <c r="E399" s="2">
        <v>100</v>
      </c>
      <c r="F399" s="2" t="s">
        <v>928</v>
      </c>
      <c r="G399" s="2" t="s">
        <v>29</v>
      </c>
      <c r="H399" s="2" t="s">
        <v>37</v>
      </c>
      <c r="I399" s="2" t="s">
        <v>38</v>
      </c>
      <c r="J399" s="2">
        <v>0</v>
      </c>
    </row>
    <row r="400" spans="1:10">
      <c r="A400" s="2" t="s">
        <v>24</v>
      </c>
      <c r="B400" s="2" t="s">
        <v>381</v>
      </c>
      <c r="C400" s="2" t="s">
        <v>361</v>
      </c>
      <c r="D400" s="2" t="s">
        <v>1073</v>
      </c>
      <c r="E400" s="2">
        <v>100</v>
      </c>
      <c r="F400" s="2" t="s">
        <v>928</v>
      </c>
      <c r="G400" s="2" t="s">
        <v>29</v>
      </c>
      <c r="H400" s="2" t="s">
        <v>37</v>
      </c>
      <c r="I400" s="2" t="s">
        <v>38</v>
      </c>
      <c r="J400" s="2">
        <v>0</v>
      </c>
    </row>
    <row r="401" spans="1:10">
      <c r="A401" s="2" t="s">
        <v>23</v>
      </c>
      <c r="B401" s="2" t="s">
        <v>388</v>
      </c>
      <c r="C401" s="2" t="s">
        <v>361</v>
      </c>
      <c r="D401" s="2" t="s">
        <v>1073</v>
      </c>
      <c r="E401" s="2">
        <v>100</v>
      </c>
      <c r="F401" s="2" t="s">
        <v>928</v>
      </c>
      <c r="G401" s="2" t="s">
        <v>29</v>
      </c>
      <c r="H401" s="2" t="s">
        <v>37</v>
      </c>
      <c r="I401" s="2" t="s">
        <v>38</v>
      </c>
      <c r="J401" s="2">
        <v>0</v>
      </c>
    </row>
    <row r="402" spans="1:10">
      <c r="A402" s="2" t="s">
        <v>21</v>
      </c>
      <c r="B402" s="2" t="s">
        <v>373</v>
      </c>
      <c r="C402" s="2" t="s">
        <v>361</v>
      </c>
      <c r="D402" s="2" t="s">
        <v>1073</v>
      </c>
      <c r="E402" s="2">
        <v>100</v>
      </c>
      <c r="F402" s="2" t="s">
        <v>928</v>
      </c>
      <c r="G402" s="2" t="s">
        <v>29</v>
      </c>
      <c r="H402" s="2" t="s">
        <v>37</v>
      </c>
      <c r="I402" s="2" t="s">
        <v>38</v>
      </c>
      <c r="J402" s="2">
        <v>0</v>
      </c>
    </row>
    <row r="403" spans="1:10">
      <c r="A403" s="2" t="s">
        <v>20</v>
      </c>
      <c r="B403" s="2" t="s">
        <v>379</v>
      </c>
      <c r="C403" s="2" t="s">
        <v>361</v>
      </c>
      <c r="D403" s="2" t="s">
        <v>1073</v>
      </c>
      <c r="E403" s="2">
        <v>100</v>
      </c>
      <c r="F403" s="2" t="s">
        <v>928</v>
      </c>
      <c r="G403" s="2" t="s">
        <v>29</v>
      </c>
      <c r="H403" s="2" t="s">
        <v>37</v>
      </c>
      <c r="I403" s="2" t="s">
        <v>38</v>
      </c>
      <c r="J403" s="2">
        <v>0</v>
      </c>
    </row>
    <row r="404" spans="1:10">
      <c r="A404" s="2" t="s">
        <v>19</v>
      </c>
      <c r="B404" s="2" t="s">
        <v>375</v>
      </c>
      <c r="C404" s="2" t="s">
        <v>361</v>
      </c>
      <c r="D404" s="2" t="s">
        <v>1073</v>
      </c>
      <c r="E404" s="2">
        <v>100</v>
      </c>
      <c r="F404" s="2" t="s">
        <v>928</v>
      </c>
      <c r="G404" s="2" t="s">
        <v>29</v>
      </c>
      <c r="H404" s="2" t="s">
        <v>37</v>
      </c>
      <c r="I404" s="2" t="s">
        <v>38</v>
      </c>
      <c r="J404" s="2">
        <v>0</v>
      </c>
    </row>
    <row r="405" spans="1:10">
      <c r="A405" s="2" t="s">
        <v>18</v>
      </c>
      <c r="B405" s="2" t="s">
        <v>369</v>
      </c>
      <c r="C405" s="2" t="s">
        <v>361</v>
      </c>
      <c r="D405" s="2" t="s">
        <v>1073</v>
      </c>
      <c r="E405" s="2">
        <v>100</v>
      </c>
      <c r="F405" s="2" t="s">
        <v>928</v>
      </c>
      <c r="G405" s="2" t="s">
        <v>29</v>
      </c>
      <c r="H405" s="2" t="s">
        <v>37</v>
      </c>
      <c r="I405" s="2" t="s">
        <v>38</v>
      </c>
      <c r="J405" s="2">
        <v>0</v>
      </c>
    </row>
    <row r="406" spans="1:10">
      <c r="A406" s="2" t="s">
        <v>17</v>
      </c>
      <c r="B406" s="2" t="s">
        <v>372</v>
      </c>
      <c r="C406" s="2" t="s">
        <v>361</v>
      </c>
      <c r="D406" s="2" t="s">
        <v>1073</v>
      </c>
      <c r="E406" s="2">
        <v>100</v>
      </c>
      <c r="F406" s="2" t="s">
        <v>928</v>
      </c>
      <c r="G406" s="2" t="s">
        <v>29</v>
      </c>
      <c r="H406" s="2" t="s">
        <v>37</v>
      </c>
      <c r="I406" s="2" t="s">
        <v>38</v>
      </c>
      <c r="J406" s="2">
        <v>0</v>
      </c>
    </row>
    <row r="407" spans="1:10">
      <c r="A407" s="2" t="s">
        <v>16</v>
      </c>
      <c r="B407" s="2" t="s">
        <v>384</v>
      </c>
      <c r="C407" s="2" t="s">
        <v>361</v>
      </c>
      <c r="D407" s="2" t="s">
        <v>1073</v>
      </c>
      <c r="E407" s="2">
        <v>100</v>
      </c>
      <c r="F407" s="2" t="s">
        <v>928</v>
      </c>
      <c r="G407" s="2" t="s">
        <v>29</v>
      </c>
      <c r="H407" s="2" t="s">
        <v>37</v>
      </c>
      <c r="I407" s="2" t="s">
        <v>38</v>
      </c>
      <c r="J407" s="2">
        <v>0</v>
      </c>
    </row>
    <row r="408" spans="1:10">
      <c r="A408" s="2" t="s">
        <v>14</v>
      </c>
      <c r="B408" s="2" t="s">
        <v>367</v>
      </c>
      <c r="C408" s="2" t="s">
        <v>361</v>
      </c>
      <c r="D408" s="2" t="s">
        <v>1073</v>
      </c>
      <c r="E408" s="2">
        <v>100</v>
      </c>
      <c r="F408" s="2" t="s">
        <v>928</v>
      </c>
      <c r="G408" s="2" t="s">
        <v>29</v>
      </c>
      <c r="H408" s="2" t="s">
        <v>37</v>
      </c>
      <c r="I408" s="2" t="s">
        <v>38</v>
      </c>
      <c r="J408" s="2">
        <v>0</v>
      </c>
    </row>
    <row r="409" spans="1:10">
      <c r="A409" s="2" t="s">
        <v>13</v>
      </c>
      <c r="B409" s="2" t="s">
        <v>380</v>
      </c>
      <c r="C409" s="2" t="s">
        <v>361</v>
      </c>
      <c r="D409" s="2" t="s">
        <v>1073</v>
      </c>
      <c r="E409" s="2">
        <v>100</v>
      </c>
      <c r="F409" s="2" t="s">
        <v>928</v>
      </c>
      <c r="G409" s="2" t="s">
        <v>29</v>
      </c>
      <c r="H409" s="2" t="s">
        <v>37</v>
      </c>
      <c r="I409" s="2" t="s">
        <v>38</v>
      </c>
      <c r="J409" s="2">
        <v>8.8999999999999996E-2</v>
      </c>
    </row>
    <row r="410" spans="1:10">
      <c r="A410" s="2" t="s">
        <v>12</v>
      </c>
      <c r="B410" s="2" t="s">
        <v>378</v>
      </c>
      <c r="C410" s="2" t="s">
        <v>361</v>
      </c>
      <c r="D410" s="2" t="s">
        <v>1073</v>
      </c>
      <c r="E410" s="2">
        <v>100</v>
      </c>
      <c r="F410" s="2" t="s">
        <v>928</v>
      </c>
      <c r="G410" s="2" t="s">
        <v>29</v>
      </c>
      <c r="H410" s="2" t="s">
        <v>37</v>
      </c>
      <c r="I410" s="2" t="s">
        <v>38</v>
      </c>
      <c r="J410" s="2">
        <v>0</v>
      </c>
    </row>
    <row r="411" spans="1:10">
      <c r="A411" s="2" t="s">
        <v>11</v>
      </c>
      <c r="B411" s="2" t="s">
        <v>377</v>
      </c>
      <c r="C411" s="2" t="s">
        <v>361</v>
      </c>
      <c r="D411" s="2" t="s">
        <v>1073</v>
      </c>
      <c r="E411" s="2">
        <v>100</v>
      </c>
      <c r="F411" s="2" t="s">
        <v>928</v>
      </c>
      <c r="G411" s="2" t="s">
        <v>29</v>
      </c>
      <c r="H411" s="2" t="s">
        <v>37</v>
      </c>
      <c r="I411" s="2" t="s">
        <v>38</v>
      </c>
      <c r="J411" s="2">
        <v>0</v>
      </c>
    </row>
    <row r="412" spans="1:10">
      <c r="A412" s="2" t="s">
        <v>10</v>
      </c>
      <c r="B412" s="2" t="s">
        <v>385</v>
      </c>
      <c r="C412" s="2" t="s">
        <v>361</v>
      </c>
      <c r="D412" s="2" t="s">
        <v>1073</v>
      </c>
      <c r="E412" s="2">
        <v>100</v>
      </c>
      <c r="F412" s="2" t="s">
        <v>928</v>
      </c>
      <c r="G412" s="2" t="s">
        <v>29</v>
      </c>
      <c r="H412" s="2" t="s">
        <v>37</v>
      </c>
      <c r="I412" s="2" t="s">
        <v>38</v>
      </c>
      <c r="J412" s="2">
        <v>0</v>
      </c>
    </row>
    <row r="413" spans="1:10">
      <c r="A413" s="2" t="s">
        <v>9</v>
      </c>
      <c r="B413" s="2" t="s">
        <v>371</v>
      </c>
      <c r="C413" s="2" t="s">
        <v>361</v>
      </c>
      <c r="D413" s="2" t="s">
        <v>1073</v>
      </c>
      <c r="E413" s="2">
        <v>100</v>
      </c>
      <c r="F413" s="2" t="s">
        <v>928</v>
      </c>
      <c r="G413" s="2" t="s">
        <v>29</v>
      </c>
      <c r="H413" s="2" t="s">
        <v>37</v>
      </c>
      <c r="I413" s="2" t="s">
        <v>38</v>
      </c>
      <c r="J413" s="2">
        <v>0</v>
      </c>
    </row>
    <row r="414" spans="1:10">
      <c r="A414" s="2" t="s">
        <v>8</v>
      </c>
      <c r="B414" s="2" t="s">
        <v>376</v>
      </c>
      <c r="C414" s="2" t="s">
        <v>361</v>
      </c>
      <c r="D414" s="2" t="s">
        <v>1073</v>
      </c>
      <c r="E414" s="2">
        <v>100</v>
      </c>
      <c r="F414" s="2" t="s">
        <v>928</v>
      </c>
      <c r="G414" s="2" t="s">
        <v>29</v>
      </c>
      <c r="H414" s="2" t="s">
        <v>37</v>
      </c>
      <c r="I414" s="2" t="s">
        <v>38</v>
      </c>
      <c r="J414" s="2">
        <v>0</v>
      </c>
    </row>
    <row r="415" spans="1:10">
      <c r="A415" s="2" t="s">
        <v>7</v>
      </c>
      <c r="B415" s="2" t="s">
        <v>364</v>
      </c>
      <c r="C415" s="2" t="s">
        <v>361</v>
      </c>
      <c r="D415" s="2" t="s">
        <v>1073</v>
      </c>
      <c r="E415" s="2">
        <v>100</v>
      </c>
      <c r="F415" s="2" t="s">
        <v>928</v>
      </c>
      <c r="G415" s="2" t="s">
        <v>29</v>
      </c>
      <c r="H415" s="2" t="s">
        <v>37</v>
      </c>
      <c r="I415" s="2" t="s">
        <v>38</v>
      </c>
      <c r="J415" s="2">
        <v>0</v>
      </c>
    </row>
    <row r="416" spans="1:10">
      <c r="A416" s="2" t="s">
        <v>6</v>
      </c>
      <c r="B416" s="2" t="s">
        <v>387</v>
      </c>
      <c r="C416" s="2" t="s">
        <v>361</v>
      </c>
      <c r="D416" s="2" t="s">
        <v>1073</v>
      </c>
      <c r="E416" s="2">
        <v>100</v>
      </c>
      <c r="F416" s="2" t="s">
        <v>928</v>
      </c>
      <c r="G416" s="2" t="s">
        <v>29</v>
      </c>
      <c r="H416" s="2" t="s">
        <v>37</v>
      </c>
      <c r="I416" s="2" t="s">
        <v>38</v>
      </c>
      <c r="J416" s="2">
        <v>0</v>
      </c>
    </row>
    <row r="417" spans="1:10">
      <c r="A417" s="2" t="s">
        <v>3</v>
      </c>
      <c r="B417" s="2" t="s">
        <v>365</v>
      </c>
      <c r="C417" s="2" t="s">
        <v>361</v>
      </c>
      <c r="D417" s="2" t="s">
        <v>1073</v>
      </c>
      <c r="E417" s="2">
        <v>100</v>
      </c>
      <c r="F417" s="2" t="s">
        <v>928</v>
      </c>
      <c r="G417" s="2" t="s">
        <v>29</v>
      </c>
      <c r="H417" s="2" t="s">
        <v>37</v>
      </c>
      <c r="I417" s="2" t="s">
        <v>38</v>
      </c>
      <c r="J417" s="2">
        <v>0</v>
      </c>
    </row>
    <row r="418" spans="1:10">
      <c r="A418" s="2" t="s">
        <v>2</v>
      </c>
      <c r="B418" s="2" t="s">
        <v>374</v>
      </c>
      <c r="C418" s="2" t="s">
        <v>361</v>
      </c>
      <c r="D418" s="2" t="s">
        <v>1073</v>
      </c>
      <c r="E418" s="2">
        <v>100</v>
      </c>
      <c r="F418" s="2" t="s">
        <v>928</v>
      </c>
      <c r="G418" s="2" t="s">
        <v>29</v>
      </c>
      <c r="H418" s="2" t="s">
        <v>37</v>
      </c>
      <c r="I418" s="2" t="s">
        <v>38</v>
      </c>
      <c r="J418" s="2">
        <v>0</v>
      </c>
    </row>
    <row r="419" spans="1:10">
      <c r="A419" s="2" t="s">
        <v>1</v>
      </c>
      <c r="B419" s="2" t="s">
        <v>366</v>
      </c>
      <c r="C419" s="2" t="s">
        <v>361</v>
      </c>
      <c r="D419" s="2" t="s">
        <v>1073</v>
      </c>
      <c r="E419" s="2">
        <v>100</v>
      </c>
      <c r="F419" s="2" t="s">
        <v>928</v>
      </c>
      <c r="G419" s="2" t="s">
        <v>29</v>
      </c>
      <c r="H419" s="2" t="s">
        <v>37</v>
      </c>
      <c r="I419" s="2" t="s">
        <v>38</v>
      </c>
      <c r="J419" s="2">
        <v>0</v>
      </c>
    </row>
    <row r="420" spans="1:10">
      <c r="A420" s="2" t="s">
        <v>26</v>
      </c>
      <c r="B420" s="2" t="s">
        <v>370</v>
      </c>
      <c r="C420" s="2" t="s">
        <v>361</v>
      </c>
      <c r="D420" s="2" t="s">
        <v>1073</v>
      </c>
      <c r="E420" s="2">
        <v>100</v>
      </c>
      <c r="F420" s="2" t="s">
        <v>928</v>
      </c>
      <c r="G420" s="2" t="s">
        <v>28</v>
      </c>
      <c r="H420" s="2" t="s">
        <v>37</v>
      </c>
      <c r="I420" s="2" t="s">
        <v>38</v>
      </c>
      <c r="J420" s="2">
        <v>0</v>
      </c>
    </row>
    <row r="421" spans="1:10">
      <c r="A421" s="2" t="s">
        <v>25</v>
      </c>
      <c r="B421" s="2" t="s">
        <v>386</v>
      </c>
      <c r="C421" s="2" t="s">
        <v>361</v>
      </c>
      <c r="D421" s="2" t="s">
        <v>1073</v>
      </c>
      <c r="E421" s="2">
        <v>100</v>
      </c>
      <c r="F421" s="2" t="s">
        <v>928</v>
      </c>
      <c r="G421" s="2" t="s">
        <v>28</v>
      </c>
      <c r="H421" s="2" t="s">
        <v>37</v>
      </c>
      <c r="I421" s="2" t="s">
        <v>38</v>
      </c>
      <c r="J421" s="2">
        <v>0</v>
      </c>
    </row>
    <row r="422" spans="1:10">
      <c r="A422" s="2" t="s">
        <v>24</v>
      </c>
      <c r="B422" s="2" t="s">
        <v>381</v>
      </c>
      <c r="C422" s="2" t="s">
        <v>361</v>
      </c>
      <c r="D422" s="2" t="s">
        <v>1073</v>
      </c>
      <c r="E422" s="2">
        <v>100</v>
      </c>
      <c r="F422" s="2" t="s">
        <v>928</v>
      </c>
      <c r="G422" s="2" t="s">
        <v>28</v>
      </c>
      <c r="H422" s="2" t="s">
        <v>37</v>
      </c>
      <c r="I422" s="2" t="s">
        <v>38</v>
      </c>
      <c r="J422" s="2">
        <v>6.0000000000000001E-3</v>
      </c>
    </row>
    <row r="423" spans="1:10">
      <c r="A423" s="2" t="s">
        <v>23</v>
      </c>
      <c r="B423" s="2" t="s">
        <v>388</v>
      </c>
      <c r="C423" s="2" t="s">
        <v>361</v>
      </c>
      <c r="D423" s="2" t="s">
        <v>1073</v>
      </c>
      <c r="E423" s="2">
        <v>100</v>
      </c>
      <c r="F423" s="2" t="s">
        <v>928</v>
      </c>
      <c r="G423" s="2" t="s">
        <v>28</v>
      </c>
      <c r="H423" s="2" t="s">
        <v>37</v>
      </c>
      <c r="I423" s="2" t="s">
        <v>38</v>
      </c>
      <c r="J423" s="2">
        <v>0</v>
      </c>
    </row>
    <row r="424" spans="1:10">
      <c r="A424" s="2" t="s">
        <v>21</v>
      </c>
      <c r="B424" s="2" t="s">
        <v>373</v>
      </c>
      <c r="C424" s="2" t="s">
        <v>361</v>
      </c>
      <c r="D424" s="2" t="s">
        <v>1073</v>
      </c>
      <c r="E424" s="2">
        <v>100</v>
      </c>
      <c r="F424" s="2" t="s">
        <v>928</v>
      </c>
      <c r="G424" s="2" t="s">
        <v>28</v>
      </c>
      <c r="H424" s="2" t="s">
        <v>37</v>
      </c>
      <c r="I424" s="2" t="s">
        <v>38</v>
      </c>
      <c r="J424" s="2">
        <v>0</v>
      </c>
    </row>
    <row r="425" spans="1:10">
      <c r="A425" s="2" t="s">
        <v>20</v>
      </c>
      <c r="B425" s="2" t="s">
        <v>379</v>
      </c>
      <c r="C425" s="2" t="s">
        <v>361</v>
      </c>
      <c r="D425" s="2" t="s">
        <v>1073</v>
      </c>
      <c r="E425" s="2">
        <v>100</v>
      </c>
      <c r="F425" s="2" t="s">
        <v>928</v>
      </c>
      <c r="G425" s="2" t="s">
        <v>28</v>
      </c>
      <c r="H425" s="2" t="s">
        <v>37</v>
      </c>
      <c r="I425" s="2" t="s">
        <v>38</v>
      </c>
      <c r="J425" s="2">
        <v>0</v>
      </c>
    </row>
    <row r="426" spans="1:10">
      <c r="A426" s="2" t="s">
        <v>19</v>
      </c>
      <c r="B426" s="2" t="s">
        <v>375</v>
      </c>
      <c r="C426" s="2" t="s">
        <v>361</v>
      </c>
      <c r="D426" s="2" t="s">
        <v>1073</v>
      </c>
      <c r="E426" s="2">
        <v>100</v>
      </c>
      <c r="F426" s="2" t="s">
        <v>928</v>
      </c>
      <c r="G426" s="2" t="s">
        <v>28</v>
      </c>
      <c r="H426" s="2" t="s">
        <v>37</v>
      </c>
      <c r="I426" s="2" t="s">
        <v>38</v>
      </c>
      <c r="J426" s="2">
        <v>0</v>
      </c>
    </row>
    <row r="427" spans="1:10">
      <c r="A427" s="2" t="s">
        <v>18</v>
      </c>
      <c r="B427" s="2" t="s">
        <v>369</v>
      </c>
      <c r="C427" s="2" t="s">
        <v>361</v>
      </c>
      <c r="D427" s="2" t="s">
        <v>1073</v>
      </c>
      <c r="E427" s="2">
        <v>100</v>
      </c>
      <c r="F427" s="2" t="s">
        <v>928</v>
      </c>
      <c r="G427" s="2" t="s">
        <v>28</v>
      </c>
      <c r="H427" s="2" t="s">
        <v>37</v>
      </c>
      <c r="I427" s="2" t="s">
        <v>38</v>
      </c>
      <c r="J427" s="2">
        <v>0</v>
      </c>
    </row>
    <row r="428" spans="1:10">
      <c r="A428" s="2" t="s">
        <v>17</v>
      </c>
      <c r="B428" s="2" t="s">
        <v>372</v>
      </c>
      <c r="C428" s="2" t="s">
        <v>361</v>
      </c>
      <c r="D428" s="2" t="s">
        <v>1073</v>
      </c>
      <c r="E428" s="2">
        <v>100</v>
      </c>
      <c r="F428" s="2" t="s">
        <v>928</v>
      </c>
      <c r="G428" s="2" t="s">
        <v>28</v>
      </c>
      <c r="H428" s="2" t="s">
        <v>37</v>
      </c>
      <c r="I428" s="2" t="s">
        <v>38</v>
      </c>
      <c r="J428" s="2">
        <v>0</v>
      </c>
    </row>
    <row r="429" spans="1:10">
      <c r="A429" s="2" t="s">
        <v>16</v>
      </c>
      <c r="B429" s="2" t="s">
        <v>384</v>
      </c>
      <c r="C429" s="2" t="s">
        <v>361</v>
      </c>
      <c r="D429" s="2" t="s">
        <v>1073</v>
      </c>
      <c r="E429" s="2">
        <v>100</v>
      </c>
      <c r="F429" s="2" t="s">
        <v>928</v>
      </c>
      <c r="G429" s="2" t="s">
        <v>28</v>
      </c>
      <c r="H429" s="2" t="s">
        <v>37</v>
      </c>
      <c r="I429" s="2" t="s">
        <v>38</v>
      </c>
      <c r="J429" s="2">
        <v>4.0000000000000001E-3</v>
      </c>
    </row>
    <row r="430" spans="1:10">
      <c r="A430" s="2" t="s">
        <v>14</v>
      </c>
      <c r="B430" s="2" t="s">
        <v>367</v>
      </c>
      <c r="C430" s="2" t="s">
        <v>361</v>
      </c>
      <c r="D430" s="2" t="s">
        <v>1073</v>
      </c>
      <c r="E430" s="2">
        <v>100</v>
      </c>
      <c r="F430" s="2" t="s">
        <v>928</v>
      </c>
      <c r="G430" s="2" t="s">
        <v>28</v>
      </c>
      <c r="H430" s="2" t="s">
        <v>37</v>
      </c>
      <c r="I430" s="2" t="s">
        <v>38</v>
      </c>
      <c r="J430" s="2">
        <v>0</v>
      </c>
    </row>
    <row r="431" spans="1:10">
      <c r="A431" s="2" t="s">
        <v>13</v>
      </c>
      <c r="B431" s="2" t="s">
        <v>380</v>
      </c>
      <c r="C431" s="2" t="s">
        <v>361</v>
      </c>
      <c r="D431" s="2" t="s">
        <v>1073</v>
      </c>
      <c r="E431" s="2">
        <v>100</v>
      </c>
      <c r="F431" s="2" t="s">
        <v>928</v>
      </c>
      <c r="G431" s="2" t="s">
        <v>28</v>
      </c>
      <c r="H431" s="2" t="s">
        <v>37</v>
      </c>
      <c r="I431" s="2" t="s">
        <v>38</v>
      </c>
      <c r="J431" s="2">
        <v>0.23699999999999999</v>
      </c>
    </row>
    <row r="432" spans="1:10">
      <c r="A432" s="2" t="s">
        <v>12</v>
      </c>
      <c r="B432" s="2" t="s">
        <v>378</v>
      </c>
      <c r="C432" s="2" t="s">
        <v>361</v>
      </c>
      <c r="D432" s="2" t="s">
        <v>1073</v>
      </c>
      <c r="E432" s="2">
        <v>100</v>
      </c>
      <c r="F432" s="2" t="s">
        <v>928</v>
      </c>
      <c r="G432" s="2" t="s">
        <v>28</v>
      </c>
      <c r="H432" s="2" t="s">
        <v>37</v>
      </c>
      <c r="I432" s="2" t="s">
        <v>38</v>
      </c>
      <c r="J432" s="2">
        <v>0</v>
      </c>
    </row>
    <row r="433" spans="1:10">
      <c r="A433" s="2" t="s">
        <v>11</v>
      </c>
      <c r="B433" s="2" t="s">
        <v>377</v>
      </c>
      <c r="C433" s="2" t="s">
        <v>361</v>
      </c>
      <c r="D433" s="2" t="s">
        <v>1073</v>
      </c>
      <c r="E433" s="2">
        <v>100</v>
      </c>
      <c r="F433" s="2" t="s">
        <v>928</v>
      </c>
      <c r="G433" s="2" t="s">
        <v>28</v>
      </c>
      <c r="H433" s="2" t="s">
        <v>37</v>
      </c>
      <c r="I433" s="2" t="s">
        <v>38</v>
      </c>
      <c r="J433" s="2">
        <v>0</v>
      </c>
    </row>
    <row r="434" spans="1:10">
      <c r="A434" s="2" t="s">
        <v>10</v>
      </c>
      <c r="B434" s="2" t="s">
        <v>385</v>
      </c>
      <c r="C434" s="2" t="s">
        <v>361</v>
      </c>
      <c r="D434" s="2" t="s">
        <v>1073</v>
      </c>
      <c r="E434" s="2">
        <v>100</v>
      </c>
      <c r="F434" s="2" t="s">
        <v>928</v>
      </c>
      <c r="G434" s="2" t="s">
        <v>28</v>
      </c>
      <c r="H434" s="2" t="s">
        <v>37</v>
      </c>
      <c r="I434" s="2" t="s">
        <v>38</v>
      </c>
      <c r="J434" s="2">
        <v>0</v>
      </c>
    </row>
    <row r="435" spans="1:10">
      <c r="A435" s="2" t="s">
        <v>9</v>
      </c>
      <c r="B435" s="2" t="s">
        <v>371</v>
      </c>
      <c r="C435" s="2" t="s">
        <v>361</v>
      </c>
      <c r="D435" s="2" t="s">
        <v>1073</v>
      </c>
      <c r="E435" s="2">
        <v>100</v>
      </c>
      <c r="F435" s="2" t="s">
        <v>928</v>
      </c>
      <c r="G435" s="2" t="s">
        <v>28</v>
      </c>
      <c r="H435" s="2" t="s">
        <v>37</v>
      </c>
      <c r="I435" s="2" t="s">
        <v>38</v>
      </c>
      <c r="J435" s="2">
        <v>0</v>
      </c>
    </row>
    <row r="436" spans="1:10">
      <c r="A436" s="2" t="s">
        <v>8</v>
      </c>
      <c r="B436" s="2" t="s">
        <v>376</v>
      </c>
      <c r="C436" s="2" t="s">
        <v>361</v>
      </c>
      <c r="D436" s="2" t="s">
        <v>1073</v>
      </c>
      <c r="E436" s="2">
        <v>100</v>
      </c>
      <c r="F436" s="2" t="s">
        <v>928</v>
      </c>
      <c r="G436" s="2" t="s">
        <v>28</v>
      </c>
      <c r="H436" s="2" t="s">
        <v>37</v>
      </c>
      <c r="I436" s="2" t="s">
        <v>38</v>
      </c>
      <c r="J436" s="2">
        <v>0</v>
      </c>
    </row>
    <row r="437" spans="1:10">
      <c r="A437" s="2" t="s">
        <v>7</v>
      </c>
      <c r="B437" s="2" t="s">
        <v>364</v>
      </c>
      <c r="C437" s="2" t="s">
        <v>361</v>
      </c>
      <c r="D437" s="2" t="s">
        <v>1073</v>
      </c>
      <c r="E437" s="2">
        <v>100</v>
      </c>
      <c r="F437" s="2" t="s">
        <v>928</v>
      </c>
      <c r="G437" s="2" t="s">
        <v>28</v>
      </c>
      <c r="H437" s="2" t="s">
        <v>37</v>
      </c>
      <c r="I437" s="2" t="s">
        <v>38</v>
      </c>
      <c r="J437" s="2">
        <v>0</v>
      </c>
    </row>
    <row r="438" spans="1:10">
      <c r="A438" s="2" t="s">
        <v>6</v>
      </c>
      <c r="B438" s="2" t="s">
        <v>387</v>
      </c>
      <c r="C438" s="2" t="s">
        <v>361</v>
      </c>
      <c r="D438" s="2" t="s">
        <v>1073</v>
      </c>
      <c r="E438" s="2">
        <v>100</v>
      </c>
      <c r="F438" s="2" t="s">
        <v>928</v>
      </c>
      <c r="G438" s="2" t="s">
        <v>28</v>
      </c>
      <c r="H438" s="2" t="s">
        <v>37</v>
      </c>
      <c r="I438" s="2" t="s">
        <v>38</v>
      </c>
      <c r="J438" s="2">
        <v>0</v>
      </c>
    </row>
    <row r="439" spans="1:10">
      <c r="A439" s="2" t="s">
        <v>3</v>
      </c>
      <c r="B439" s="2" t="s">
        <v>365</v>
      </c>
      <c r="C439" s="2" t="s">
        <v>361</v>
      </c>
      <c r="D439" s="2" t="s">
        <v>1073</v>
      </c>
      <c r="E439" s="2">
        <v>100</v>
      </c>
      <c r="F439" s="2" t="s">
        <v>928</v>
      </c>
      <c r="G439" s="2" t="s">
        <v>28</v>
      </c>
      <c r="H439" s="2" t="s">
        <v>37</v>
      </c>
      <c r="I439" s="2" t="s">
        <v>38</v>
      </c>
      <c r="J439" s="2">
        <v>0.02</v>
      </c>
    </row>
    <row r="440" spans="1:10">
      <c r="A440" s="2" t="s">
        <v>2</v>
      </c>
      <c r="B440" s="2" t="s">
        <v>374</v>
      </c>
      <c r="C440" s="2" t="s">
        <v>361</v>
      </c>
      <c r="D440" s="2" t="s">
        <v>1073</v>
      </c>
      <c r="E440" s="2">
        <v>100</v>
      </c>
      <c r="F440" s="2" t="s">
        <v>928</v>
      </c>
      <c r="G440" s="2" t="s">
        <v>28</v>
      </c>
      <c r="H440" s="2" t="s">
        <v>37</v>
      </c>
      <c r="I440" s="2" t="s">
        <v>38</v>
      </c>
      <c r="J440" s="2">
        <v>0</v>
      </c>
    </row>
    <row r="441" spans="1:10">
      <c r="A441" s="2" t="s">
        <v>1</v>
      </c>
      <c r="B441" s="2" t="s">
        <v>366</v>
      </c>
      <c r="C441" s="2" t="s">
        <v>361</v>
      </c>
      <c r="D441" s="2" t="s">
        <v>1073</v>
      </c>
      <c r="E441" s="2">
        <v>100</v>
      </c>
      <c r="F441" s="2" t="s">
        <v>928</v>
      </c>
      <c r="G441" s="2" t="s">
        <v>28</v>
      </c>
      <c r="H441" s="2" t="s">
        <v>37</v>
      </c>
      <c r="I441" s="2" t="s">
        <v>38</v>
      </c>
      <c r="J441" s="2">
        <v>0</v>
      </c>
    </row>
    <row r="442" spans="1:10">
      <c r="A442" s="2" t="s">
        <v>26</v>
      </c>
      <c r="B442" s="2" t="s">
        <v>370</v>
      </c>
      <c r="C442" s="2" t="s">
        <v>361</v>
      </c>
      <c r="D442" s="2" t="s">
        <v>1073</v>
      </c>
      <c r="E442" s="2">
        <v>100</v>
      </c>
      <c r="F442" s="2" t="s">
        <v>928</v>
      </c>
      <c r="G442" s="2" t="s">
        <v>720</v>
      </c>
      <c r="H442" s="2" t="s">
        <v>37</v>
      </c>
      <c r="I442" s="2" t="s">
        <v>38</v>
      </c>
      <c r="J442" s="2">
        <v>1.7050000000000001</v>
      </c>
    </row>
    <row r="443" spans="1:10">
      <c r="A443" s="2" t="s">
        <v>25</v>
      </c>
      <c r="B443" s="2" t="s">
        <v>386</v>
      </c>
      <c r="C443" s="2" t="s">
        <v>361</v>
      </c>
      <c r="D443" s="2" t="s">
        <v>1073</v>
      </c>
      <c r="E443" s="2">
        <v>100</v>
      </c>
      <c r="F443" s="2" t="s">
        <v>928</v>
      </c>
      <c r="G443" s="2" t="s">
        <v>720</v>
      </c>
      <c r="H443" s="2" t="s">
        <v>37</v>
      </c>
      <c r="I443" s="2" t="s">
        <v>38</v>
      </c>
      <c r="J443" s="2">
        <v>0.01</v>
      </c>
    </row>
    <row r="444" spans="1:10">
      <c r="A444" s="2" t="s">
        <v>24</v>
      </c>
      <c r="B444" s="2" t="s">
        <v>381</v>
      </c>
      <c r="C444" s="2" t="s">
        <v>361</v>
      </c>
      <c r="D444" s="2" t="s">
        <v>1073</v>
      </c>
      <c r="E444" s="2">
        <v>100</v>
      </c>
      <c r="F444" s="2" t="s">
        <v>928</v>
      </c>
      <c r="G444" s="2" t="s">
        <v>720</v>
      </c>
      <c r="H444" s="2" t="s">
        <v>37</v>
      </c>
      <c r="I444" s="2" t="s">
        <v>38</v>
      </c>
      <c r="J444" s="2">
        <v>4.0000000000000001E-3</v>
      </c>
    </row>
    <row r="445" spans="1:10">
      <c r="A445" s="2" t="s">
        <v>23</v>
      </c>
      <c r="B445" s="2" t="s">
        <v>388</v>
      </c>
      <c r="C445" s="2" t="s">
        <v>361</v>
      </c>
      <c r="D445" s="2" t="s">
        <v>1073</v>
      </c>
      <c r="E445" s="2">
        <v>100</v>
      </c>
      <c r="F445" s="2" t="s">
        <v>928</v>
      </c>
      <c r="G445" s="2" t="s">
        <v>720</v>
      </c>
      <c r="H445" s="2" t="s">
        <v>37</v>
      </c>
      <c r="I445" s="2" t="s">
        <v>38</v>
      </c>
      <c r="J445" s="2">
        <v>0</v>
      </c>
    </row>
    <row r="446" spans="1:10">
      <c r="A446" s="2" t="s">
        <v>21</v>
      </c>
      <c r="B446" s="2" t="s">
        <v>373</v>
      </c>
      <c r="C446" s="2" t="s">
        <v>361</v>
      </c>
      <c r="D446" s="2" t="s">
        <v>1073</v>
      </c>
      <c r="E446" s="2">
        <v>100</v>
      </c>
      <c r="F446" s="2" t="s">
        <v>928</v>
      </c>
      <c r="G446" s="2" t="s">
        <v>720</v>
      </c>
      <c r="H446" s="2" t="s">
        <v>37</v>
      </c>
      <c r="I446" s="2" t="s">
        <v>38</v>
      </c>
      <c r="J446" s="2">
        <v>4.9800000000000004</v>
      </c>
    </row>
    <row r="447" spans="1:10">
      <c r="A447" s="2" t="s">
        <v>20</v>
      </c>
      <c r="B447" s="2" t="s">
        <v>379</v>
      </c>
      <c r="C447" s="2" t="s">
        <v>361</v>
      </c>
      <c r="D447" s="2" t="s">
        <v>1073</v>
      </c>
      <c r="E447" s="2">
        <v>100</v>
      </c>
      <c r="F447" s="2" t="s">
        <v>928</v>
      </c>
      <c r="G447" s="2" t="s">
        <v>720</v>
      </c>
      <c r="H447" s="2" t="s">
        <v>37</v>
      </c>
      <c r="I447" s="2" t="s">
        <v>38</v>
      </c>
      <c r="J447" s="2">
        <v>0.08</v>
      </c>
    </row>
    <row r="448" spans="1:10">
      <c r="A448" s="2" t="s">
        <v>19</v>
      </c>
      <c r="B448" s="2" t="s">
        <v>375</v>
      </c>
      <c r="C448" s="2" t="s">
        <v>361</v>
      </c>
      <c r="D448" s="2" t="s">
        <v>1073</v>
      </c>
      <c r="E448" s="2">
        <v>100</v>
      </c>
      <c r="F448" s="2" t="s">
        <v>928</v>
      </c>
      <c r="G448" s="2" t="s">
        <v>720</v>
      </c>
      <c r="H448" s="2" t="s">
        <v>37</v>
      </c>
      <c r="I448" s="2" t="s">
        <v>38</v>
      </c>
      <c r="J448" s="2">
        <v>6.2</v>
      </c>
    </row>
    <row r="449" spans="1:10">
      <c r="A449" s="2" t="s">
        <v>18</v>
      </c>
      <c r="B449" s="2" t="s">
        <v>369</v>
      </c>
      <c r="C449" s="2" t="s">
        <v>361</v>
      </c>
      <c r="D449" s="2" t="s">
        <v>1073</v>
      </c>
      <c r="E449" s="2">
        <v>100</v>
      </c>
      <c r="F449" s="2" t="s">
        <v>928</v>
      </c>
      <c r="G449" s="2" t="s">
        <v>720</v>
      </c>
      <c r="H449" s="2" t="s">
        <v>37</v>
      </c>
      <c r="I449" s="2" t="s">
        <v>38</v>
      </c>
      <c r="J449" s="2">
        <v>1.7450000000000001</v>
      </c>
    </row>
    <row r="450" spans="1:10">
      <c r="A450" s="2" t="s">
        <v>17</v>
      </c>
      <c r="B450" s="2" t="s">
        <v>372</v>
      </c>
      <c r="C450" s="2" t="s">
        <v>361</v>
      </c>
      <c r="D450" s="2" t="s">
        <v>1073</v>
      </c>
      <c r="E450" s="2">
        <v>100</v>
      </c>
      <c r="F450" s="2" t="s">
        <v>928</v>
      </c>
      <c r="G450" s="2" t="s">
        <v>720</v>
      </c>
      <c r="H450" s="2" t="s">
        <v>37</v>
      </c>
      <c r="I450" s="2" t="s">
        <v>38</v>
      </c>
      <c r="J450" s="2">
        <v>10.29</v>
      </c>
    </row>
    <row r="451" spans="1:10">
      <c r="A451" s="2" t="s">
        <v>16</v>
      </c>
      <c r="B451" s="2" t="s">
        <v>384</v>
      </c>
      <c r="C451" s="2" t="s">
        <v>361</v>
      </c>
      <c r="D451" s="2" t="s">
        <v>1073</v>
      </c>
      <c r="E451" s="2">
        <v>100</v>
      </c>
      <c r="F451" s="2" t="s">
        <v>928</v>
      </c>
      <c r="G451" s="2" t="s">
        <v>720</v>
      </c>
      <c r="H451" s="2" t="s">
        <v>37</v>
      </c>
      <c r="I451" s="2" t="s">
        <v>38</v>
      </c>
      <c r="J451" s="2">
        <v>1.0999999999999999E-2</v>
      </c>
    </row>
    <row r="452" spans="1:10">
      <c r="A452" s="2" t="s">
        <v>14</v>
      </c>
      <c r="B452" s="2" t="s">
        <v>367</v>
      </c>
      <c r="C452" s="2" t="s">
        <v>361</v>
      </c>
      <c r="D452" s="2" t="s">
        <v>1073</v>
      </c>
      <c r="E452" s="2">
        <v>100</v>
      </c>
      <c r="F452" s="2" t="s">
        <v>928</v>
      </c>
      <c r="G452" s="2" t="s">
        <v>720</v>
      </c>
      <c r="H452" s="2" t="s">
        <v>37</v>
      </c>
      <c r="I452" s="2" t="s">
        <v>38</v>
      </c>
      <c r="J452" s="2">
        <v>0</v>
      </c>
    </row>
    <row r="453" spans="1:10">
      <c r="A453" s="2" t="s">
        <v>13</v>
      </c>
      <c r="B453" s="2" t="s">
        <v>380</v>
      </c>
      <c r="C453" s="2" t="s">
        <v>361</v>
      </c>
      <c r="D453" s="2" t="s">
        <v>1073</v>
      </c>
      <c r="E453" s="2">
        <v>100</v>
      </c>
      <c r="F453" s="2" t="s">
        <v>928</v>
      </c>
      <c r="G453" s="2" t="s">
        <v>720</v>
      </c>
      <c r="H453" s="2" t="s">
        <v>37</v>
      </c>
      <c r="I453" s="2" t="s">
        <v>38</v>
      </c>
      <c r="J453" s="2">
        <v>0.41399999999999998</v>
      </c>
    </row>
    <row r="454" spans="1:10">
      <c r="A454" s="2" t="s">
        <v>12</v>
      </c>
      <c r="B454" s="2" t="s">
        <v>378</v>
      </c>
      <c r="C454" s="2" t="s">
        <v>361</v>
      </c>
      <c r="D454" s="2" t="s">
        <v>1073</v>
      </c>
      <c r="E454" s="2">
        <v>100</v>
      </c>
      <c r="F454" s="2" t="s">
        <v>928</v>
      </c>
      <c r="G454" s="2" t="s">
        <v>720</v>
      </c>
      <c r="H454" s="2" t="s">
        <v>37</v>
      </c>
      <c r="I454" s="2" t="s">
        <v>38</v>
      </c>
      <c r="J454" s="2">
        <v>2.2000000000000002</v>
      </c>
    </row>
    <row r="455" spans="1:10">
      <c r="A455" s="2" t="s">
        <v>11</v>
      </c>
      <c r="B455" s="2" t="s">
        <v>377</v>
      </c>
      <c r="C455" s="2" t="s">
        <v>361</v>
      </c>
      <c r="D455" s="2" t="s">
        <v>1073</v>
      </c>
      <c r="E455" s="2">
        <v>100</v>
      </c>
      <c r="F455" s="2" t="s">
        <v>928</v>
      </c>
      <c r="G455" s="2" t="s">
        <v>720</v>
      </c>
      <c r="H455" s="2" t="s">
        <v>37</v>
      </c>
      <c r="I455" s="2" t="s">
        <v>38</v>
      </c>
      <c r="J455" s="2">
        <v>0.38500000000000001</v>
      </c>
    </row>
    <row r="456" spans="1:10">
      <c r="A456" s="2" t="s">
        <v>10</v>
      </c>
      <c r="B456" s="2" t="s">
        <v>385</v>
      </c>
      <c r="C456" s="2" t="s">
        <v>361</v>
      </c>
      <c r="D456" s="2" t="s">
        <v>1073</v>
      </c>
      <c r="E456" s="2">
        <v>100</v>
      </c>
      <c r="F456" s="2" t="s">
        <v>928</v>
      </c>
      <c r="G456" s="2" t="s">
        <v>720</v>
      </c>
      <c r="H456" s="2" t="s">
        <v>37</v>
      </c>
      <c r="I456" s="2" t="s">
        <v>38</v>
      </c>
      <c r="J456" s="2">
        <v>0</v>
      </c>
    </row>
    <row r="457" spans="1:10">
      <c r="A457" s="2" t="s">
        <v>9</v>
      </c>
      <c r="B457" s="2" t="s">
        <v>371</v>
      </c>
      <c r="C457" s="2" t="s">
        <v>361</v>
      </c>
      <c r="D457" s="2" t="s">
        <v>1073</v>
      </c>
      <c r="E457" s="2">
        <v>100</v>
      </c>
      <c r="F457" s="2" t="s">
        <v>928</v>
      </c>
      <c r="G457" s="2" t="s">
        <v>720</v>
      </c>
      <c r="H457" s="2" t="s">
        <v>37</v>
      </c>
      <c r="I457" s="2" t="s">
        <v>38</v>
      </c>
      <c r="J457" s="2">
        <v>6.07</v>
      </c>
    </row>
    <row r="458" spans="1:10">
      <c r="A458" s="2" t="s">
        <v>8</v>
      </c>
      <c r="B458" s="2" t="s">
        <v>376</v>
      </c>
      <c r="C458" s="2" t="s">
        <v>361</v>
      </c>
      <c r="D458" s="2" t="s">
        <v>1073</v>
      </c>
      <c r="E458" s="2">
        <v>100</v>
      </c>
      <c r="F458" s="2" t="s">
        <v>928</v>
      </c>
      <c r="G458" s="2" t="s">
        <v>720</v>
      </c>
      <c r="H458" s="2" t="s">
        <v>37</v>
      </c>
      <c r="I458" s="2" t="s">
        <v>38</v>
      </c>
      <c r="J458" s="2">
        <v>5.74</v>
      </c>
    </row>
    <row r="459" spans="1:10">
      <c r="A459" s="2" t="s">
        <v>7</v>
      </c>
      <c r="B459" s="2" t="s">
        <v>364</v>
      </c>
      <c r="C459" s="2" t="s">
        <v>361</v>
      </c>
      <c r="D459" s="2" t="s">
        <v>1073</v>
      </c>
      <c r="E459" s="2">
        <v>100</v>
      </c>
      <c r="F459" s="2" t="s">
        <v>928</v>
      </c>
      <c r="G459" s="2" t="s">
        <v>720</v>
      </c>
      <c r="H459" s="2" t="s">
        <v>37</v>
      </c>
      <c r="I459" s="2" t="s">
        <v>38</v>
      </c>
      <c r="J459" s="2">
        <v>5.0000000000000001E-3</v>
      </c>
    </row>
    <row r="460" spans="1:10">
      <c r="A460" s="2" t="s">
        <v>6</v>
      </c>
      <c r="B460" s="2" t="s">
        <v>387</v>
      </c>
      <c r="C460" s="2" t="s">
        <v>361</v>
      </c>
      <c r="D460" s="2" t="s">
        <v>1073</v>
      </c>
      <c r="E460" s="2">
        <v>100</v>
      </c>
      <c r="F460" s="2" t="s">
        <v>928</v>
      </c>
      <c r="G460" s="2" t="s">
        <v>720</v>
      </c>
      <c r="H460" s="2" t="s">
        <v>37</v>
      </c>
      <c r="I460" s="2" t="s">
        <v>38</v>
      </c>
      <c r="J460" s="2">
        <v>1.4999999999999999E-2</v>
      </c>
    </row>
    <row r="461" spans="1:10">
      <c r="A461" s="2" t="s">
        <v>3</v>
      </c>
      <c r="B461" s="2" t="s">
        <v>365</v>
      </c>
      <c r="C461" s="2" t="s">
        <v>361</v>
      </c>
      <c r="D461" s="2" t="s">
        <v>1073</v>
      </c>
      <c r="E461" s="2">
        <v>100</v>
      </c>
      <c r="F461" s="2" t="s">
        <v>928</v>
      </c>
      <c r="G461" s="2" t="s">
        <v>720</v>
      </c>
      <c r="H461" s="2" t="s">
        <v>37</v>
      </c>
      <c r="I461" s="2" t="s">
        <v>38</v>
      </c>
      <c r="J461" s="2">
        <v>0.105</v>
      </c>
    </row>
    <row r="462" spans="1:10">
      <c r="A462" s="2" t="s">
        <v>2</v>
      </c>
      <c r="B462" s="2" t="s">
        <v>374</v>
      </c>
      <c r="C462" s="2" t="s">
        <v>361</v>
      </c>
      <c r="D462" s="2" t="s">
        <v>1073</v>
      </c>
      <c r="E462" s="2">
        <v>100</v>
      </c>
      <c r="F462" s="2" t="s">
        <v>928</v>
      </c>
      <c r="G462" s="2" t="s">
        <v>720</v>
      </c>
      <c r="H462" s="2" t="s">
        <v>37</v>
      </c>
      <c r="I462" s="2" t="s">
        <v>38</v>
      </c>
      <c r="J462" s="2">
        <v>9.9849999999999994</v>
      </c>
    </row>
    <row r="463" spans="1:10">
      <c r="A463" s="2" t="s">
        <v>1</v>
      </c>
      <c r="B463" s="2" t="s">
        <v>366</v>
      </c>
      <c r="C463" s="2" t="s">
        <v>361</v>
      </c>
      <c r="D463" s="2" t="s">
        <v>1073</v>
      </c>
      <c r="E463" s="2">
        <v>100</v>
      </c>
      <c r="F463" s="2" t="s">
        <v>928</v>
      </c>
      <c r="G463" s="2" t="s">
        <v>720</v>
      </c>
      <c r="H463" s="2" t="s">
        <v>37</v>
      </c>
      <c r="I463" s="2" t="s">
        <v>38</v>
      </c>
      <c r="J463" s="2">
        <v>46.66</v>
      </c>
    </row>
    <row r="464" spans="1:10">
      <c r="A464" s="2" t="s">
        <v>26</v>
      </c>
      <c r="B464" s="2" t="s">
        <v>370</v>
      </c>
      <c r="C464" s="2" t="s">
        <v>361</v>
      </c>
      <c r="D464" s="2" t="s">
        <v>1073</v>
      </c>
      <c r="E464" s="2">
        <v>100</v>
      </c>
      <c r="F464" s="2" t="s">
        <v>928</v>
      </c>
      <c r="G464" s="2" t="s">
        <v>29</v>
      </c>
      <c r="H464" s="2" t="s">
        <v>34</v>
      </c>
      <c r="I464" s="2" t="s">
        <v>31</v>
      </c>
      <c r="J464" s="2">
        <v>0</v>
      </c>
    </row>
    <row r="465" spans="1:10">
      <c r="A465" s="2" t="s">
        <v>25</v>
      </c>
      <c r="B465" s="2" t="s">
        <v>386</v>
      </c>
      <c r="C465" s="2" t="s">
        <v>361</v>
      </c>
      <c r="D465" s="2" t="s">
        <v>1073</v>
      </c>
      <c r="E465" s="2">
        <v>100</v>
      </c>
      <c r="F465" s="2" t="s">
        <v>928</v>
      </c>
      <c r="G465" s="2" t="s">
        <v>29</v>
      </c>
      <c r="H465" s="2" t="s">
        <v>34</v>
      </c>
      <c r="I465" s="2" t="s">
        <v>31</v>
      </c>
      <c r="J465" s="2">
        <v>0</v>
      </c>
    </row>
    <row r="466" spans="1:10">
      <c r="A466" s="2" t="s">
        <v>24</v>
      </c>
      <c r="B466" s="2" t="s">
        <v>381</v>
      </c>
      <c r="C466" s="2" t="s">
        <v>361</v>
      </c>
      <c r="D466" s="2" t="s">
        <v>1073</v>
      </c>
      <c r="E466" s="2">
        <v>100</v>
      </c>
      <c r="F466" s="2" t="s">
        <v>928</v>
      </c>
      <c r="G466" s="2" t="s">
        <v>29</v>
      </c>
      <c r="H466" s="2" t="s">
        <v>34</v>
      </c>
      <c r="I466" s="2" t="s">
        <v>31</v>
      </c>
      <c r="J466" s="2">
        <v>0</v>
      </c>
    </row>
    <row r="467" spans="1:10">
      <c r="A467" s="2" t="s">
        <v>23</v>
      </c>
      <c r="B467" s="2" t="s">
        <v>388</v>
      </c>
      <c r="C467" s="2" t="s">
        <v>361</v>
      </c>
      <c r="D467" s="2" t="s">
        <v>1073</v>
      </c>
      <c r="E467" s="2">
        <v>100</v>
      </c>
      <c r="F467" s="2" t="s">
        <v>928</v>
      </c>
      <c r="G467" s="2" t="s">
        <v>29</v>
      </c>
      <c r="H467" s="2" t="s">
        <v>34</v>
      </c>
      <c r="I467" s="2" t="s">
        <v>31</v>
      </c>
      <c r="J467" s="2">
        <v>0</v>
      </c>
    </row>
    <row r="468" spans="1:10">
      <c r="A468" s="2" t="s">
        <v>21</v>
      </c>
      <c r="B468" s="2" t="s">
        <v>373</v>
      </c>
      <c r="C468" s="2" t="s">
        <v>361</v>
      </c>
      <c r="D468" s="2" t="s">
        <v>1073</v>
      </c>
      <c r="E468" s="2">
        <v>100</v>
      </c>
      <c r="F468" s="2" t="s">
        <v>928</v>
      </c>
      <c r="G468" s="2" t="s">
        <v>29</v>
      </c>
      <c r="H468" s="2" t="s">
        <v>34</v>
      </c>
      <c r="I468" s="2" t="s">
        <v>31</v>
      </c>
      <c r="J468" s="2">
        <v>0</v>
      </c>
    </row>
    <row r="469" spans="1:10">
      <c r="A469" s="2" t="s">
        <v>20</v>
      </c>
      <c r="B469" s="2" t="s">
        <v>379</v>
      </c>
      <c r="C469" s="2" t="s">
        <v>361</v>
      </c>
      <c r="D469" s="2" t="s">
        <v>1073</v>
      </c>
      <c r="E469" s="2">
        <v>100</v>
      </c>
      <c r="F469" s="2" t="s">
        <v>928</v>
      </c>
      <c r="G469" s="2" t="s">
        <v>29</v>
      </c>
      <c r="H469" s="2" t="s">
        <v>34</v>
      </c>
      <c r="I469" s="2" t="s">
        <v>31</v>
      </c>
      <c r="J469" s="2">
        <v>0</v>
      </c>
    </row>
    <row r="470" spans="1:10">
      <c r="A470" s="2" t="s">
        <v>19</v>
      </c>
      <c r="B470" s="2" t="s">
        <v>375</v>
      </c>
      <c r="C470" s="2" t="s">
        <v>361</v>
      </c>
      <c r="D470" s="2" t="s">
        <v>1073</v>
      </c>
      <c r="E470" s="2">
        <v>100</v>
      </c>
      <c r="F470" s="2" t="s">
        <v>928</v>
      </c>
      <c r="G470" s="2" t="s">
        <v>29</v>
      </c>
      <c r="H470" s="2" t="s">
        <v>34</v>
      </c>
      <c r="I470" s="2" t="s">
        <v>31</v>
      </c>
      <c r="J470" s="2">
        <v>0</v>
      </c>
    </row>
    <row r="471" spans="1:10">
      <c r="A471" s="2" t="s">
        <v>18</v>
      </c>
      <c r="B471" s="2" t="s">
        <v>369</v>
      </c>
      <c r="C471" s="2" t="s">
        <v>361</v>
      </c>
      <c r="D471" s="2" t="s">
        <v>1073</v>
      </c>
      <c r="E471" s="2">
        <v>100</v>
      </c>
      <c r="F471" s="2" t="s">
        <v>928</v>
      </c>
      <c r="G471" s="2" t="s">
        <v>29</v>
      </c>
      <c r="H471" s="2" t="s">
        <v>34</v>
      </c>
      <c r="I471" s="2" t="s">
        <v>31</v>
      </c>
      <c r="J471" s="2">
        <v>0</v>
      </c>
    </row>
    <row r="472" spans="1:10">
      <c r="A472" s="2" t="s">
        <v>17</v>
      </c>
      <c r="B472" s="2" t="s">
        <v>372</v>
      </c>
      <c r="C472" s="2" t="s">
        <v>361</v>
      </c>
      <c r="D472" s="2" t="s">
        <v>1073</v>
      </c>
      <c r="E472" s="2">
        <v>100</v>
      </c>
      <c r="F472" s="2" t="s">
        <v>928</v>
      </c>
      <c r="G472" s="2" t="s">
        <v>29</v>
      </c>
      <c r="H472" s="2" t="s">
        <v>34</v>
      </c>
      <c r="I472" s="2" t="s">
        <v>31</v>
      </c>
      <c r="J472" s="2">
        <v>0</v>
      </c>
    </row>
    <row r="473" spans="1:10">
      <c r="A473" s="2" t="s">
        <v>16</v>
      </c>
      <c r="B473" s="2" t="s">
        <v>384</v>
      </c>
      <c r="C473" s="2" t="s">
        <v>361</v>
      </c>
      <c r="D473" s="2" t="s">
        <v>1073</v>
      </c>
      <c r="E473" s="2">
        <v>100</v>
      </c>
      <c r="F473" s="2" t="s">
        <v>928</v>
      </c>
      <c r="G473" s="2" t="s">
        <v>29</v>
      </c>
      <c r="H473" s="2" t="s">
        <v>34</v>
      </c>
      <c r="I473" s="2" t="s">
        <v>31</v>
      </c>
      <c r="J473" s="2">
        <v>0</v>
      </c>
    </row>
    <row r="474" spans="1:10">
      <c r="A474" s="2" t="s">
        <v>14</v>
      </c>
      <c r="B474" s="2" t="s">
        <v>367</v>
      </c>
      <c r="C474" s="2" t="s">
        <v>361</v>
      </c>
      <c r="D474" s="2" t="s">
        <v>1073</v>
      </c>
      <c r="E474" s="2">
        <v>100</v>
      </c>
      <c r="F474" s="2" t="s">
        <v>928</v>
      </c>
      <c r="G474" s="2" t="s">
        <v>29</v>
      </c>
      <c r="H474" s="2" t="s">
        <v>34</v>
      </c>
      <c r="I474" s="2" t="s">
        <v>31</v>
      </c>
      <c r="J474" s="2">
        <v>0</v>
      </c>
    </row>
    <row r="475" spans="1:10">
      <c r="A475" s="2" t="s">
        <v>13</v>
      </c>
      <c r="B475" s="2" t="s">
        <v>380</v>
      </c>
      <c r="C475" s="2" t="s">
        <v>361</v>
      </c>
      <c r="D475" s="2" t="s">
        <v>1073</v>
      </c>
      <c r="E475" s="2">
        <v>100</v>
      </c>
      <c r="F475" s="2" t="s">
        <v>928</v>
      </c>
      <c r="G475" s="2" t="s">
        <v>29</v>
      </c>
      <c r="H475" s="2" t="s">
        <v>34</v>
      </c>
      <c r="I475" s="2" t="s">
        <v>31</v>
      </c>
      <c r="J475" s="2">
        <v>0.13600000000000001</v>
      </c>
    </row>
    <row r="476" spans="1:10">
      <c r="A476" s="2" t="s">
        <v>12</v>
      </c>
      <c r="B476" s="2" t="s">
        <v>378</v>
      </c>
      <c r="C476" s="2" t="s">
        <v>361</v>
      </c>
      <c r="D476" s="2" t="s">
        <v>1073</v>
      </c>
      <c r="E476" s="2">
        <v>100</v>
      </c>
      <c r="F476" s="2" t="s">
        <v>928</v>
      </c>
      <c r="G476" s="2" t="s">
        <v>29</v>
      </c>
      <c r="H476" s="2" t="s">
        <v>34</v>
      </c>
      <c r="I476" s="2" t="s">
        <v>31</v>
      </c>
      <c r="J476" s="2">
        <v>0</v>
      </c>
    </row>
    <row r="477" spans="1:10">
      <c r="A477" s="2" t="s">
        <v>11</v>
      </c>
      <c r="B477" s="2" t="s">
        <v>377</v>
      </c>
      <c r="C477" s="2" t="s">
        <v>361</v>
      </c>
      <c r="D477" s="2" t="s">
        <v>1073</v>
      </c>
      <c r="E477" s="2">
        <v>100</v>
      </c>
      <c r="F477" s="2" t="s">
        <v>928</v>
      </c>
      <c r="G477" s="2" t="s">
        <v>29</v>
      </c>
      <c r="H477" s="2" t="s">
        <v>34</v>
      </c>
      <c r="I477" s="2" t="s">
        <v>31</v>
      </c>
      <c r="J477" s="2">
        <v>0</v>
      </c>
    </row>
    <row r="478" spans="1:10">
      <c r="A478" s="2" t="s">
        <v>10</v>
      </c>
      <c r="B478" s="2" t="s">
        <v>385</v>
      </c>
      <c r="C478" s="2" t="s">
        <v>361</v>
      </c>
      <c r="D478" s="2" t="s">
        <v>1073</v>
      </c>
      <c r="E478" s="2">
        <v>100</v>
      </c>
      <c r="F478" s="2" t="s">
        <v>928</v>
      </c>
      <c r="G478" s="2" t="s">
        <v>29</v>
      </c>
      <c r="H478" s="2" t="s">
        <v>34</v>
      </c>
      <c r="I478" s="2" t="s">
        <v>31</v>
      </c>
      <c r="J478" s="2">
        <v>0</v>
      </c>
    </row>
    <row r="479" spans="1:10">
      <c r="A479" s="2" t="s">
        <v>9</v>
      </c>
      <c r="B479" s="2" t="s">
        <v>371</v>
      </c>
      <c r="C479" s="2" t="s">
        <v>361</v>
      </c>
      <c r="D479" s="2" t="s">
        <v>1073</v>
      </c>
      <c r="E479" s="2">
        <v>100</v>
      </c>
      <c r="F479" s="2" t="s">
        <v>928</v>
      </c>
      <c r="G479" s="2" t="s">
        <v>29</v>
      </c>
      <c r="H479" s="2" t="s">
        <v>34</v>
      </c>
      <c r="I479" s="2" t="s">
        <v>31</v>
      </c>
      <c r="J479" s="2">
        <v>0</v>
      </c>
    </row>
    <row r="480" spans="1:10">
      <c r="A480" s="2" t="s">
        <v>8</v>
      </c>
      <c r="B480" s="2" t="s">
        <v>376</v>
      </c>
      <c r="C480" s="2" t="s">
        <v>361</v>
      </c>
      <c r="D480" s="2" t="s">
        <v>1073</v>
      </c>
      <c r="E480" s="2">
        <v>100</v>
      </c>
      <c r="F480" s="2" t="s">
        <v>928</v>
      </c>
      <c r="G480" s="2" t="s">
        <v>29</v>
      </c>
      <c r="H480" s="2" t="s">
        <v>34</v>
      </c>
      <c r="I480" s="2" t="s">
        <v>31</v>
      </c>
      <c r="J480" s="2">
        <v>0</v>
      </c>
    </row>
    <row r="481" spans="1:10">
      <c r="A481" s="2" t="s">
        <v>7</v>
      </c>
      <c r="B481" s="2" t="s">
        <v>364</v>
      </c>
      <c r="C481" s="2" t="s">
        <v>361</v>
      </c>
      <c r="D481" s="2" t="s">
        <v>1073</v>
      </c>
      <c r="E481" s="2">
        <v>100</v>
      </c>
      <c r="F481" s="2" t="s">
        <v>928</v>
      </c>
      <c r="G481" s="2" t="s">
        <v>29</v>
      </c>
      <c r="H481" s="2" t="s">
        <v>34</v>
      </c>
      <c r="I481" s="2" t="s">
        <v>31</v>
      </c>
      <c r="J481" s="2">
        <v>0</v>
      </c>
    </row>
    <row r="482" spans="1:10">
      <c r="A482" s="2" t="s">
        <v>6</v>
      </c>
      <c r="B482" s="2" t="s">
        <v>387</v>
      </c>
      <c r="C482" s="2" t="s">
        <v>361</v>
      </c>
      <c r="D482" s="2" t="s">
        <v>1073</v>
      </c>
      <c r="E482" s="2">
        <v>100</v>
      </c>
      <c r="F482" s="2" t="s">
        <v>928</v>
      </c>
      <c r="G482" s="2" t="s">
        <v>29</v>
      </c>
      <c r="H482" s="2" t="s">
        <v>34</v>
      </c>
      <c r="I482" s="2" t="s">
        <v>31</v>
      </c>
      <c r="J482" s="2">
        <v>0</v>
      </c>
    </row>
    <row r="483" spans="1:10">
      <c r="A483" s="2" t="s">
        <v>3</v>
      </c>
      <c r="B483" s="2" t="s">
        <v>365</v>
      </c>
      <c r="C483" s="2" t="s">
        <v>361</v>
      </c>
      <c r="D483" s="2" t="s">
        <v>1073</v>
      </c>
      <c r="E483" s="2">
        <v>100</v>
      </c>
      <c r="F483" s="2" t="s">
        <v>928</v>
      </c>
      <c r="G483" s="2" t="s">
        <v>29</v>
      </c>
      <c r="H483" s="2" t="s">
        <v>34</v>
      </c>
      <c r="I483" s="2" t="s">
        <v>31</v>
      </c>
      <c r="J483" s="2">
        <v>0</v>
      </c>
    </row>
    <row r="484" spans="1:10">
      <c r="A484" s="2" t="s">
        <v>2</v>
      </c>
      <c r="B484" s="2" t="s">
        <v>374</v>
      </c>
      <c r="C484" s="2" t="s">
        <v>361</v>
      </c>
      <c r="D484" s="2" t="s">
        <v>1073</v>
      </c>
      <c r="E484" s="2">
        <v>100</v>
      </c>
      <c r="F484" s="2" t="s">
        <v>928</v>
      </c>
      <c r="G484" s="2" t="s">
        <v>29</v>
      </c>
      <c r="H484" s="2" t="s">
        <v>34</v>
      </c>
      <c r="I484" s="2" t="s">
        <v>31</v>
      </c>
      <c r="J484" s="2">
        <v>0</v>
      </c>
    </row>
    <row r="485" spans="1:10">
      <c r="A485" s="2" t="s">
        <v>1</v>
      </c>
      <c r="B485" s="2" t="s">
        <v>366</v>
      </c>
      <c r="C485" s="2" t="s">
        <v>361</v>
      </c>
      <c r="D485" s="2" t="s">
        <v>1073</v>
      </c>
      <c r="E485" s="2">
        <v>100</v>
      </c>
      <c r="F485" s="2" t="s">
        <v>928</v>
      </c>
      <c r="G485" s="2" t="s">
        <v>29</v>
      </c>
      <c r="H485" s="2" t="s">
        <v>34</v>
      </c>
      <c r="I485" s="2" t="s">
        <v>31</v>
      </c>
      <c r="J485" s="2">
        <v>0</v>
      </c>
    </row>
    <row r="486" spans="1:10">
      <c r="A486" s="2" t="s">
        <v>26</v>
      </c>
      <c r="B486" s="2" t="s">
        <v>370</v>
      </c>
      <c r="C486" s="2" t="s">
        <v>361</v>
      </c>
      <c r="D486" s="2" t="s">
        <v>1073</v>
      </c>
      <c r="E486" s="2">
        <v>100</v>
      </c>
      <c r="F486" s="2" t="s">
        <v>928</v>
      </c>
      <c r="G486" s="2" t="s">
        <v>28</v>
      </c>
      <c r="H486" s="2" t="s">
        <v>34</v>
      </c>
      <c r="I486" s="2" t="s">
        <v>31</v>
      </c>
      <c r="J486" s="2">
        <v>0</v>
      </c>
    </row>
    <row r="487" spans="1:10">
      <c r="A487" s="2" t="s">
        <v>25</v>
      </c>
      <c r="B487" s="2" t="s">
        <v>386</v>
      </c>
      <c r="C487" s="2" t="s">
        <v>361</v>
      </c>
      <c r="D487" s="2" t="s">
        <v>1073</v>
      </c>
      <c r="E487" s="2">
        <v>100</v>
      </c>
      <c r="F487" s="2" t="s">
        <v>928</v>
      </c>
      <c r="G487" s="2" t="s">
        <v>28</v>
      </c>
      <c r="H487" s="2" t="s">
        <v>34</v>
      </c>
      <c r="I487" s="2" t="s">
        <v>31</v>
      </c>
      <c r="J487" s="2">
        <v>0</v>
      </c>
    </row>
    <row r="488" spans="1:10">
      <c r="A488" s="2" t="s">
        <v>24</v>
      </c>
      <c r="B488" s="2" t="s">
        <v>381</v>
      </c>
      <c r="C488" s="2" t="s">
        <v>361</v>
      </c>
      <c r="D488" s="2" t="s">
        <v>1073</v>
      </c>
      <c r="E488" s="2">
        <v>100</v>
      </c>
      <c r="F488" s="2" t="s">
        <v>928</v>
      </c>
      <c r="G488" s="2" t="s">
        <v>28</v>
      </c>
      <c r="H488" s="2" t="s">
        <v>34</v>
      </c>
      <c r="I488" s="2" t="s">
        <v>31</v>
      </c>
      <c r="J488" s="2">
        <v>1.2E-2</v>
      </c>
    </row>
    <row r="489" spans="1:10">
      <c r="A489" s="2" t="s">
        <v>23</v>
      </c>
      <c r="B489" s="2" t="s">
        <v>388</v>
      </c>
      <c r="C489" s="2" t="s">
        <v>361</v>
      </c>
      <c r="D489" s="2" t="s">
        <v>1073</v>
      </c>
      <c r="E489" s="2">
        <v>100</v>
      </c>
      <c r="F489" s="2" t="s">
        <v>928</v>
      </c>
      <c r="G489" s="2" t="s">
        <v>28</v>
      </c>
      <c r="H489" s="2" t="s">
        <v>34</v>
      </c>
      <c r="I489" s="2" t="s">
        <v>31</v>
      </c>
      <c r="J489" s="2">
        <v>0</v>
      </c>
    </row>
    <row r="490" spans="1:10">
      <c r="A490" s="2" t="s">
        <v>21</v>
      </c>
      <c r="B490" s="2" t="s">
        <v>373</v>
      </c>
      <c r="C490" s="2" t="s">
        <v>361</v>
      </c>
      <c r="D490" s="2" t="s">
        <v>1073</v>
      </c>
      <c r="E490" s="2">
        <v>100</v>
      </c>
      <c r="F490" s="2" t="s">
        <v>928</v>
      </c>
      <c r="G490" s="2" t="s">
        <v>28</v>
      </c>
      <c r="H490" s="2" t="s">
        <v>34</v>
      </c>
      <c r="I490" s="2" t="s">
        <v>31</v>
      </c>
      <c r="J490" s="2">
        <v>0</v>
      </c>
    </row>
    <row r="491" spans="1:10">
      <c r="A491" s="2" t="s">
        <v>20</v>
      </c>
      <c r="B491" s="2" t="s">
        <v>379</v>
      </c>
      <c r="C491" s="2" t="s">
        <v>361</v>
      </c>
      <c r="D491" s="2" t="s">
        <v>1073</v>
      </c>
      <c r="E491" s="2">
        <v>100</v>
      </c>
      <c r="F491" s="2" t="s">
        <v>928</v>
      </c>
      <c r="G491" s="2" t="s">
        <v>28</v>
      </c>
      <c r="H491" s="2" t="s">
        <v>34</v>
      </c>
      <c r="I491" s="2" t="s">
        <v>31</v>
      </c>
      <c r="J491" s="2">
        <v>0</v>
      </c>
    </row>
    <row r="492" spans="1:10">
      <c r="A492" s="2" t="s">
        <v>19</v>
      </c>
      <c r="B492" s="2" t="s">
        <v>375</v>
      </c>
      <c r="C492" s="2" t="s">
        <v>361</v>
      </c>
      <c r="D492" s="2" t="s">
        <v>1073</v>
      </c>
      <c r="E492" s="2">
        <v>100</v>
      </c>
      <c r="F492" s="2" t="s">
        <v>928</v>
      </c>
      <c r="G492" s="2" t="s">
        <v>28</v>
      </c>
      <c r="H492" s="2" t="s">
        <v>34</v>
      </c>
      <c r="I492" s="2" t="s">
        <v>31</v>
      </c>
      <c r="J492" s="2">
        <v>0</v>
      </c>
    </row>
    <row r="493" spans="1:10">
      <c r="A493" s="2" t="s">
        <v>18</v>
      </c>
      <c r="B493" s="2" t="s">
        <v>369</v>
      </c>
      <c r="C493" s="2" t="s">
        <v>361</v>
      </c>
      <c r="D493" s="2" t="s">
        <v>1073</v>
      </c>
      <c r="E493" s="2">
        <v>100</v>
      </c>
      <c r="F493" s="2" t="s">
        <v>928</v>
      </c>
      <c r="G493" s="2" t="s">
        <v>28</v>
      </c>
      <c r="H493" s="2" t="s">
        <v>34</v>
      </c>
      <c r="I493" s="2" t="s">
        <v>31</v>
      </c>
      <c r="J493" s="2">
        <v>0</v>
      </c>
    </row>
    <row r="494" spans="1:10">
      <c r="A494" s="2" t="s">
        <v>17</v>
      </c>
      <c r="B494" s="2" t="s">
        <v>372</v>
      </c>
      <c r="C494" s="2" t="s">
        <v>361</v>
      </c>
      <c r="D494" s="2" t="s">
        <v>1073</v>
      </c>
      <c r="E494" s="2">
        <v>100</v>
      </c>
      <c r="F494" s="2" t="s">
        <v>928</v>
      </c>
      <c r="G494" s="2" t="s">
        <v>28</v>
      </c>
      <c r="H494" s="2" t="s">
        <v>34</v>
      </c>
      <c r="I494" s="2" t="s">
        <v>31</v>
      </c>
      <c r="J494" s="2">
        <v>0</v>
      </c>
    </row>
    <row r="495" spans="1:10">
      <c r="A495" s="2" t="s">
        <v>16</v>
      </c>
      <c r="B495" s="2" t="s">
        <v>384</v>
      </c>
      <c r="C495" s="2" t="s">
        <v>361</v>
      </c>
      <c r="D495" s="2" t="s">
        <v>1073</v>
      </c>
      <c r="E495" s="2">
        <v>100</v>
      </c>
      <c r="F495" s="2" t="s">
        <v>928</v>
      </c>
      <c r="G495" s="2" t="s">
        <v>28</v>
      </c>
      <c r="H495" s="2" t="s">
        <v>34</v>
      </c>
      <c r="I495" s="2" t="s">
        <v>31</v>
      </c>
      <c r="J495" s="2">
        <v>8.0000000000000002E-3</v>
      </c>
    </row>
    <row r="496" spans="1:10">
      <c r="A496" s="2" t="s">
        <v>14</v>
      </c>
      <c r="B496" s="2" t="s">
        <v>367</v>
      </c>
      <c r="C496" s="2" t="s">
        <v>361</v>
      </c>
      <c r="D496" s="2" t="s">
        <v>1073</v>
      </c>
      <c r="E496" s="2">
        <v>100</v>
      </c>
      <c r="F496" s="2" t="s">
        <v>928</v>
      </c>
      <c r="G496" s="2" t="s">
        <v>28</v>
      </c>
      <c r="H496" s="2" t="s">
        <v>34</v>
      </c>
      <c r="I496" s="2" t="s">
        <v>31</v>
      </c>
      <c r="J496" s="2">
        <v>0</v>
      </c>
    </row>
    <row r="497" spans="1:10">
      <c r="A497" s="2" t="s">
        <v>13</v>
      </c>
      <c r="B497" s="2" t="s">
        <v>380</v>
      </c>
      <c r="C497" s="2" t="s">
        <v>361</v>
      </c>
      <c r="D497" s="2" t="s">
        <v>1073</v>
      </c>
      <c r="E497" s="2">
        <v>100</v>
      </c>
      <c r="F497" s="2" t="s">
        <v>928</v>
      </c>
      <c r="G497" s="2" t="s">
        <v>28</v>
      </c>
      <c r="H497" s="2" t="s">
        <v>34</v>
      </c>
      <c r="I497" s="2" t="s">
        <v>31</v>
      </c>
      <c r="J497" s="2">
        <v>0.46800000000000003</v>
      </c>
    </row>
    <row r="498" spans="1:10">
      <c r="A498" s="2" t="s">
        <v>12</v>
      </c>
      <c r="B498" s="2" t="s">
        <v>378</v>
      </c>
      <c r="C498" s="2" t="s">
        <v>361</v>
      </c>
      <c r="D498" s="2" t="s">
        <v>1073</v>
      </c>
      <c r="E498" s="2">
        <v>100</v>
      </c>
      <c r="F498" s="2" t="s">
        <v>928</v>
      </c>
      <c r="G498" s="2" t="s">
        <v>28</v>
      </c>
      <c r="H498" s="2" t="s">
        <v>34</v>
      </c>
      <c r="I498" s="2" t="s">
        <v>31</v>
      </c>
      <c r="J498" s="2">
        <v>0</v>
      </c>
    </row>
    <row r="499" spans="1:10">
      <c r="A499" s="2" t="s">
        <v>11</v>
      </c>
      <c r="B499" s="2" t="s">
        <v>377</v>
      </c>
      <c r="C499" s="2" t="s">
        <v>361</v>
      </c>
      <c r="D499" s="2" t="s">
        <v>1073</v>
      </c>
      <c r="E499" s="2">
        <v>100</v>
      </c>
      <c r="F499" s="2" t="s">
        <v>928</v>
      </c>
      <c r="G499" s="2" t="s">
        <v>28</v>
      </c>
      <c r="H499" s="2" t="s">
        <v>34</v>
      </c>
      <c r="I499" s="2" t="s">
        <v>31</v>
      </c>
      <c r="J499" s="2">
        <v>0</v>
      </c>
    </row>
    <row r="500" spans="1:10">
      <c r="A500" s="2" t="s">
        <v>10</v>
      </c>
      <c r="B500" s="2" t="s">
        <v>385</v>
      </c>
      <c r="C500" s="2" t="s">
        <v>361</v>
      </c>
      <c r="D500" s="2" t="s">
        <v>1073</v>
      </c>
      <c r="E500" s="2">
        <v>100</v>
      </c>
      <c r="F500" s="2" t="s">
        <v>928</v>
      </c>
      <c r="G500" s="2" t="s">
        <v>28</v>
      </c>
      <c r="H500" s="2" t="s">
        <v>34</v>
      </c>
      <c r="I500" s="2" t="s">
        <v>31</v>
      </c>
      <c r="J500" s="2">
        <v>0</v>
      </c>
    </row>
    <row r="501" spans="1:10">
      <c r="A501" s="2" t="s">
        <v>9</v>
      </c>
      <c r="B501" s="2" t="s">
        <v>371</v>
      </c>
      <c r="C501" s="2" t="s">
        <v>361</v>
      </c>
      <c r="D501" s="2" t="s">
        <v>1073</v>
      </c>
      <c r="E501" s="2">
        <v>100</v>
      </c>
      <c r="F501" s="2" t="s">
        <v>928</v>
      </c>
      <c r="G501" s="2" t="s">
        <v>28</v>
      </c>
      <c r="H501" s="2" t="s">
        <v>34</v>
      </c>
      <c r="I501" s="2" t="s">
        <v>31</v>
      </c>
      <c r="J501" s="2">
        <v>0</v>
      </c>
    </row>
    <row r="502" spans="1:10">
      <c r="A502" s="2" t="s">
        <v>8</v>
      </c>
      <c r="B502" s="2" t="s">
        <v>376</v>
      </c>
      <c r="C502" s="2" t="s">
        <v>361</v>
      </c>
      <c r="D502" s="2" t="s">
        <v>1073</v>
      </c>
      <c r="E502" s="2">
        <v>100</v>
      </c>
      <c r="F502" s="2" t="s">
        <v>928</v>
      </c>
      <c r="G502" s="2" t="s">
        <v>28</v>
      </c>
      <c r="H502" s="2" t="s">
        <v>34</v>
      </c>
      <c r="I502" s="2" t="s">
        <v>31</v>
      </c>
      <c r="J502" s="2">
        <v>0</v>
      </c>
    </row>
    <row r="503" spans="1:10">
      <c r="A503" s="2" t="s">
        <v>7</v>
      </c>
      <c r="B503" s="2" t="s">
        <v>364</v>
      </c>
      <c r="C503" s="2" t="s">
        <v>361</v>
      </c>
      <c r="D503" s="2" t="s">
        <v>1073</v>
      </c>
      <c r="E503" s="2">
        <v>100</v>
      </c>
      <c r="F503" s="2" t="s">
        <v>928</v>
      </c>
      <c r="G503" s="2" t="s">
        <v>28</v>
      </c>
      <c r="H503" s="2" t="s">
        <v>34</v>
      </c>
      <c r="I503" s="2" t="s">
        <v>31</v>
      </c>
      <c r="J503" s="2">
        <v>0</v>
      </c>
    </row>
    <row r="504" spans="1:10">
      <c r="A504" s="2" t="s">
        <v>6</v>
      </c>
      <c r="B504" s="2" t="s">
        <v>387</v>
      </c>
      <c r="C504" s="2" t="s">
        <v>361</v>
      </c>
      <c r="D504" s="2" t="s">
        <v>1073</v>
      </c>
      <c r="E504" s="2">
        <v>100</v>
      </c>
      <c r="F504" s="2" t="s">
        <v>928</v>
      </c>
      <c r="G504" s="2" t="s">
        <v>28</v>
      </c>
      <c r="H504" s="2" t="s">
        <v>34</v>
      </c>
      <c r="I504" s="2" t="s">
        <v>31</v>
      </c>
      <c r="J504" s="2">
        <v>0</v>
      </c>
    </row>
    <row r="505" spans="1:10">
      <c r="A505" s="2" t="s">
        <v>3</v>
      </c>
      <c r="B505" s="2" t="s">
        <v>365</v>
      </c>
      <c r="C505" s="2" t="s">
        <v>361</v>
      </c>
      <c r="D505" s="2" t="s">
        <v>1073</v>
      </c>
      <c r="E505" s="2">
        <v>100</v>
      </c>
      <c r="F505" s="2" t="s">
        <v>928</v>
      </c>
      <c r="G505" s="2" t="s">
        <v>28</v>
      </c>
      <c r="H505" s="2" t="s">
        <v>34</v>
      </c>
      <c r="I505" s="2" t="s">
        <v>31</v>
      </c>
      <c r="J505" s="2">
        <v>0.04</v>
      </c>
    </row>
    <row r="506" spans="1:10">
      <c r="A506" s="2" t="s">
        <v>2</v>
      </c>
      <c r="B506" s="2" t="s">
        <v>374</v>
      </c>
      <c r="C506" s="2" t="s">
        <v>361</v>
      </c>
      <c r="D506" s="2" t="s">
        <v>1073</v>
      </c>
      <c r="E506" s="2">
        <v>100</v>
      </c>
      <c r="F506" s="2" t="s">
        <v>928</v>
      </c>
      <c r="G506" s="2" t="s">
        <v>28</v>
      </c>
      <c r="H506" s="2" t="s">
        <v>34</v>
      </c>
      <c r="I506" s="2" t="s">
        <v>31</v>
      </c>
      <c r="J506" s="2">
        <v>0</v>
      </c>
    </row>
    <row r="507" spans="1:10">
      <c r="A507" s="2" t="s">
        <v>1</v>
      </c>
      <c r="B507" s="2" t="s">
        <v>366</v>
      </c>
      <c r="C507" s="2" t="s">
        <v>361</v>
      </c>
      <c r="D507" s="2" t="s">
        <v>1073</v>
      </c>
      <c r="E507" s="2">
        <v>100</v>
      </c>
      <c r="F507" s="2" t="s">
        <v>928</v>
      </c>
      <c r="G507" s="2" t="s">
        <v>28</v>
      </c>
      <c r="H507" s="2" t="s">
        <v>34</v>
      </c>
      <c r="I507" s="2" t="s">
        <v>31</v>
      </c>
      <c r="J507" s="2">
        <v>0</v>
      </c>
    </row>
    <row r="508" spans="1:10">
      <c r="A508" s="2" t="s">
        <v>26</v>
      </c>
      <c r="B508" s="2" t="s">
        <v>370</v>
      </c>
      <c r="C508" s="2" t="s">
        <v>361</v>
      </c>
      <c r="D508" s="2" t="s">
        <v>1073</v>
      </c>
      <c r="E508" s="2">
        <v>100</v>
      </c>
      <c r="F508" s="2" t="s">
        <v>928</v>
      </c>
      <c r="G508" s="2" t="s">
        <v>720</v>
      </c>
      <c r="H508" s="2" t="s">
        <v>34</v>
      </c>
      <c r="I508" s="2" t="s">
        <v>31</v>
      </c>
      <c r="J508" s="2">
        <v>6.9980000000000002</v>
      </c>
    </row>
    <row r="509" spans="1:10">
      <c r="A509" s="2" t="s">
        <v>25</v>
      </c>
      <c r="B509" s="2" t="s">
        <v>386</v>
      </c>
      <c r="C509" s="2" t="s">
        <v>361</v>
      </c>
      <c r="D509" s="2" t="s">
        <v>1073</v>
      </c>
      <c r="E509" s="2">
        <v>100</v>
      </c>
      <c r="F509" s="2" t="s">
        <v>928</v>
      </c>
      <c r="G509" s="2" t="s">
        <v>720</v>
      </c>
      <c r="H509" s="2" t="s">
        <v>34</v>
      </c>
      <c r="I509" s="2" t="s">
        <v>31</v>
      </c>
      <c r="J509" s="2">
        <v>0.03</v>
      </c>
    </row>
    <row r="510" spans="1:10">
      <c r="A510" s="2" t="s">
        <v>24</v>
      </c>
      <c r="B510" s="2" t="s">
        <v>381</v>
      </c>
      <c r="C510" s="2" t="s">
        <v>361</v>
      </c>
      <c r="D510" s="2" t="s">
        <v>1073</v>
      </c>
      <c r="E510" s="2">
        <v>100</v>
      </c>
      <c r="F510" s="2" t="s">
        <v>928</v>
      </c>
      <c r="G510" s="2" t="s">
        <v>720</v>
      </c>
      <c r="H510" s="2" t="s">
        <v>34</v>
      </c>
      <c r="I510" s="2" t="s">
        <v>31</v>
      </c>
      <c r="J510" s="2">
        <v>8.9999999999999993E-3</v>
      </c>
    </row>
    <row r="511" spans="1:10">
      <c r="A511" s="2" t="s">
        <v>23</v>
      </c>
      <c r="B511" s="2" t="s">
        <v>388</v>
      </c>
      <c r="C511" s="2" t="s">
        <v>361</v>
      </c>
      <c r="D511" s="2" t="s">
        <v>1073</v>
      </c>
      <c r="E511" s="2">
        <v>100</v>
      </c>
      <c r="F511" s="2" t="s">
        <v>928</v>
      </c>
      <c r="G511" s="2" t="s">
        <v>720</v>
      </c>
      <c r="H511" s="2" t="s">
        <v>34</v>
      </c>
      <c r="I511" s="2" t="s">
        <v>31</v>
      </c>
      <c r="J511" s="2">
        <v>0</v>
      </c>
    </row>
    <row r="512" spans="1:10">
      <c r="A512" s="2" t="s">
        <v>21</v>
      </c>
      <c r="B512" s="2" t="s">
        <v>373</v>
      </c>
      <c r="C512" s="2" t="s">
        <v>361</v>
      </c>
      <c r="D512" s="2" t="s">
        <v>1073</v>
      </c>
      <c r="E512" s="2">
        <v>100</v>
      </c>
      <c r="F512" s="2" t="s">
        <v>928</v>
      </c>
      <c r="G512" s="2" t="s">
        <v>720</v>
      </c>
      <c r="H512" s="2" t="s">
        <v>34</v>
      </c>
      <c r="I512" s="2" t="s">
        <v>31</v>
      </c>
      <c r="J512" s="2">
        <v>20.533999999999999</v>
      </c>
    </row>
    <row r="513" spans="1:10">
      <c r="A513" s="2" t="s">
        <v>20</v>
      </c>
      <c r="B513" s="2" t="s">
        <v>379</v>
      </c>
      <c r="C513" s="2" t="s">
        <v>361</v>
      </c>
      <c r="D513" s="2" t="s">
        <v>1073</v>
      </c>
      <c r="E513" s="2">
        <v>100</v>
      </c>
      <c r="F513" s="2" t="s">
        <v>928</v>
      </c>
      <c r="G513" s="2" t="s">
        <v>720</v>
      </c>
      <c r="H513" s="2" t="s">
        <v>34</v>
      </c>
      <c r="I513" s="2" t="s">
        <v>31</v>
      </c>
      <c r="J513" s="2">
        <v>0.32100000000000001</v>
      </c>
    </row>
    <row r="514" spans="1:10">
      <c r="A514" s="2" t="s">
        <v>19</v>
      </c>
      <c r="B514" s="2" t="s">
        <v>375</v>
      </c>
      <c r="C514" s="2" t="s">
        <v>361</v>
      </c>
      <c r="D514" s="2" t="s">
        <v>1073</v>
      </c>
      <c r="E514" s="2">
        <v>100</v>
      </c>
      <c r="F514" s="2" t="s">
        <v>928</v>
      </c>
      <c r="G514" s="2" t="s">
        <v>720</v>
      </c>
      <c r="H514" s="2" t="s">
        <v>34</v>
      </c>
      <c r="I514" s="2" t="s">
        <v>31</v>
      </c>
      <c r="J514" s="2">
        <v>24.675000000000001</v>
      </c>
    </row>
    <row r="515" spans="1:10">
      <c r="A515" s="2" t="s">
        <v>18</v>
      </c>
      <c r="B515" s="2" t="s">
        <v>369</v>
      </c>
      <c r="C515" s="2" t="s">
        <v>361</v>
      </c>
      <c r="D515" s="2" t="s">
        <v>1073</v>
      </c>
      <c r="E515" s="2">
        <v>100</v>
      </c>
      <c r="F515" s="2" t="s">
        <v>928</v>
      </c>
      <c r="G515" s="2" t="s">
        <v>720</v>
      </c>
      <c r="H515" s="2" t="s">
        <v>34</v>
      </c>
      <c r="I515" s="2" t="s">
        <v>31</v>
      </c>
      <c r="J515" s="2">
        <v>6.383</v>
      </c>
    </row>
    <row r="516" spans="1:10">
      <c r="A516" s="2" t="s">
        <v>17</v>
      </c>
      <c r="B516" s="2" t="s">
        <v>372</v>
      </c>
      <c r="C516" s="2" t="s">
        <v>361</v>
      </c>
      <c r="D516" s="2" t="s">
        <v>1073</v>
      </c>
      <c r="E516" s="2">
        <v>100</v>
      </c>
      <c r="F516" s="2" t="s">
        <v>928</v>
      </c>
      <c r="G516" s="2" t="s">
        <v>720</v>
      </c>
      <c r="H516" s="2" t="s">
        <v>34</v>
      </c>
      <c r="I516" s="2" t="s">
        <v>31</v>
      </c>
      <c r="J516" s="2">
        <v>39.372999999999998</v>
      </c>
    </row>
    <row r="517" spans="1:10">
      <c r="A517" s="2" t="s">
        <v>16</v>
      </c>
      <c r="B517" s="2" t="s">
        <v>384</v>
      </c>
      <c r="C517" s="2" t="s">
        <v>361</v>
      </c>
      <c r="D517" s="2" t="s">
        <v>1073</v>
      </c>
      <c r="E517" s="2">
        <v>100</v>
      </c>
      <c r="F517" s="2" t="s">
        <v>928</v>
      </c>
      <c r="G517" s="2" t="s">
        <v>720</v>
      </c>
      <c r="H517" s="2" t="s">
        <v>34</v>
      </c>
      <c r="I517" s="2" t="s">
        <v>31</v>
      </c>
      <c r="J517" s="2">
        <v>3.1E-2</v>
      </c>
    </row>
    <row r="518" spans="1:10">
      <c r="A518" s="2" t="s">
        <v>14</v>
      </c>
      <c r="B518" s="2" t="s">
        <v>367</v>
      </c>
      <c r="C518" s="2" t="s">
        <v>361</v>
      </c>
      <c r="D518" s="2" t="s">
        <v>1073</v>
      </c>
      <c r="E518" s="2">
        <v>100</v>
      </c>
      <c r="F518" s="2" t="s">
        <v>928</v>
      </c>
      <c r="G518" s="2" t="s">
        <v>720</v>
      </c>
      <c r="H518" s="2" t="s">
        <v>34</v>
      </c>
      <c r="I518" s="2" t="s">
        <v>31</v>
      </c>
      <c r="J518" s="2">
        <v>0</v>
      </c>
    </row>
    <row r="519" spans="1:10">
      <c r="A519" s="2" t="s">
        <v>13</v>
      </c>
      <c r="B519" s="2" t="s">
        <v>380</v>
      </c>
      <c r="C519" s="2" t="s">
        <v>361</v>
      </c>
      <c r="D519" s="2" t="s">
        <v>1073</v>
      </c>
      <c r="E519" s="2">
        <v>100</v>
      </c>
      <c r="F519" s="2" t="s">
        <v>928</v>
      </c>
      <c r="G519" s="2" t="s">
        <v>720</v>
      </c>
      <c r="H519" s="2" t="s">
        <v>34</v>
      </c>
      <c r="I519" s="2" t="s">
        <v>31</v>
      </c>
      <c r="J519" s="2">
        <v>1.056</v>
      </c>
    </row>
    <row r="520" spans="1:10">
      <c r="A520" s="2" t="s">
        <v>12</v>
      </c>
      <c r="B520" s="2" t="s">
        <v>378</v>
      </c>
      <c r="C520" s="2" t="s">
        <v>361</v>
      </c>
      <c r="D520" s="2" t="s">
        <v>1073</v>
      </c>
      <c r="E520" s="2">
        <v>100</v>
      </c>
      <c r="F520" s="2" t="s">
        <v>928</v>
      </c>
      <c r="G520" s="2" t="s">
        <v>720</v>
      </c>
      <c r="H520" s="2" t="s">
        <v>34</v>
      </c>
      <c r="I520" s="2" t="s">
        <v>31</v>
      </c>
      <c r="J520" s="2">
        <v>8.9480000000000004</v>
      </c>
    </row>
    <row r="521" spans="1:10">
      <c r="A521" s="2" t="s">
        <v>11</v>
      </c>
      <c r="B521" s="2" t="s">
        <v>377</v>
      </c>
      <c r="C521" s="2" t="s">
        <v>361</v>
      </c>
      <c r="D521" s="2" t="s">
        <v>1073</v>
      </c>
      <c r="E521" s="2">
        <v>100</v>
      </c>
      <c r="F521" s="2" t="s">
        <v>928</v>
      </c>
      <c r="G521" s="2" t="s">
        <v>720</v>
      </c>
      <c r="H521" s="2" t="s">
        <v>34</v>
      </c>
      <c r="I521" s="2" t="s">
        <v>31</v>
      </c>
      <c r="J521" s="2">
        <v>1.5409999999999999</v>
      </c>
    </row>
    <row r="522" spans="1:10">
      <c r="A522" s="2" t="s">
        <v>10</v>
      </c>
      <c r="B522" s="2" t="s">
        <v>385</v>
      </c>
      <c r="C522" s="2" t="s">
        <v>361</v>
      </c>
      <c r="D522" s="2" t="s">
        <v>1073</v>
      </c>
      <c r="E522" s="2">
        <v>100</v>
      </c>
      <c r="F522" s="2" t="s">
        <v>928</v>
      </c>
      <c r="G522" s="2" t="s">
        <v>720</v>
      </c>
      <c r="H522" s="2" t="s">
        <v>34</v>
      </c>
      <c r="I522" s="2" t="s">
        <v>31</v>
      </c>
      <c r="J522" s="2">
        <v>0</v>
      </c>
    </row>
    <row r="523" spans="1:10">
      <c r="A523" s="2" t="s">
        <v>9</v>
      </c>
      <c r="B523" s="2" t="s">
        <v>371</v>
      </c>
      <c r="C523" s="2" t="s">
        <v>361</v>
      </c>
      <c r="D523" s="2" t="s">
        <v>1073</v>
      </c>
      <c r="E523" s="2">
        <v>100</v>
      </c>
      <c r="F523" s="2" t="s">
        <v>928</v>
      </c>
      <c r="G523" s="2" t="s">
        <v>720</v>
      </c>
      <c r="H523" s="2" t="s">
        <v>34</v>
      </c>
      <c r="I523" s="2" t="s">
        <v>31</v>
      </c>
      <c r="J523" s="2">
        <v>24.914999999999999</v>
      </c>
    </row>
    <row r="524" spans="1:10">
      <c r="A524" s="2" t="s">
        <v>8</v>
      </c>
      <c r="B524" s="2" t="s">
        <v>376</v>
      </c>
      <c r="C524" s="2" t="s">
        <v>361</v>
      </c>
      <c r="D524" s="2" t="s">
        <v>1073</v>
      </c>
      <c r="E524" s="2">
        <v>100</v>
      </c>
      <c r="F524" s="2" t="s">
        <v>928</v>
      </c>
      <c r="G524" s="2" t="s">
        <v>720</v>
      </c>
      <c r="H524" s="2" t="s">
        <v>34</v>
      </c>
      <c r="I524" s="2" t="s">
        <v>31</v>
      </c>
      <c r="J524" s="2">
        <v>22.706</v>
      </c>
    </row>
    <row r="525" spans="1:10">
      <c r="A525" s="2" t="s">
        <v>7</v>
      </c>
      <c r="B525" s="2" t="s">
        <v>364</v>
      </c>
      <c r="C525" s="2" t="s">
        <v>361</v>
      </c>
      <c r="D525" s="2" t="s">
        <v>1073</v>
      </c>
      <c r="E525" s="2">
        <v>100</v>
      </c>
      <c r="F525" s="2" t="s">
        <v>928</v>
      </c>
      <c r="G525" s="2" t="s">
        <v>720</v>
      </c>
      <c r="H525" s="2" t="s">
        <v>34</v>
      </c>
      <c r="I525" s="2" t="s">
        <v>31</v>
      </c>
      <c r="J525" s="2">
        <v>1.4999999999999999E-2</v>
      </c>
    </row>
    <row r="526" spans="1:10">
      <c r="A526" s="2" t="s">
        <v>6</v>
      </c>
      <c r="B526" s="2" t="s">
        <v>387</v>
      </c>
      <c r="C526" s="2" t="s">
        <v>361</v>
      </c>
      <c r="D526" s="2" t="s">
        <v>1073</v>
      </c>
      <c r="E526" s="2">
        <v>100</v>
      </c>
      <c r="F526" s="2" t="s">
        <v>928</v>
      </c>
      <c r="G526" s="2" t="s">
        <v>720</v>
      </c>
      <c r="H526" s="2" t="s">
        <v>34</v>
      </c>
      <c r="I526" s="2" t="s">
        <v>31</v>
      </c>
      <c r="J526" s="2">
        <v>4.7E-2</v>
      </c>
    </row>
    <row r="527" spans="1:10">
      <c r="A527" s="2" t="s">
        <v>3</v>
      </c>
      <c r="B527" s="2" t="s">
        <v>365</v>
      </c>
      <c r="C527" s="2" t="s">
        <v>361</v>
      </c>
      <c r="D527" s="2" t="s">
        <v>1073</v>
      </c>
      <c r="E527" s="2">
        <v>100</v>
      </c>
      <c r="F527" s="2" t="s">
        <v>928</v>
      </c>
      <c r="G527" s="2" t="s">
        <v>720</v>
      </c>
      <c r="H527" s="2" t="s">
        <v>34</v>
      </c>
      <c r="I527" s="2" t="s">
        <v>31</v>
      </c>
      <c r="J527" s="2">
        <v>0.29799999999999999</v>
      </c>
    </row>
    <row r="528" spans="1:10">
      <c r="A528" s="2" t="s">
        <v>2</v>
      </c>
      <c r="B528" s="2" t="s">
        <v>374</v>
      </c>
      <c r="C528" s="2" t="s">
        <v>361</v>
      </c>
      <c r="D528" s="2" t="s">
        <v>1073</v>
      </c>
      <c r="E528" s="2">
        <v>100</v>
      </c>
      <c r="F528" s="2" t="s">
        <v>928</v>
      </c>
      <c r="G528" s="2" t="s">
        <v>720</v>
      </c>
      <c r="H528" s="2" t="s">
        <v>34</v>
      </c>
      <c r="I528" s="2" t="s">
        <v>31</v>
      </c>
      <c r="J528" s="2">
        <v>38.512</v>
      </c>
    </row>
    <row r="529" spans="1:10">
      <c r="A529" s="2" t="s">
        <v>1</v>
      </c>
      <c r="B529" s="2" t="s">
        <v>366</v>
      </c>
      <c r="C529" s="2" t="s">
        <v>361</v>
      </c>
      <c r="D529" s="2" t="s">
        <v>1073</v>
      </c>
      <c r="E529" s="2">
        <v>100</v>
      </c>
      <c r="F529" s="2" t="s">
        <v>928</v>
      </c>
      <c r="G529" s="2" t="s">
        <v>720</v>
      </c>
      <c r="H529" s="2" t="s">
        <v>34</v>
      </c>
      <c r="I529" s="2" t="s">
        <v>31</v>
      </c>
      <c r="J529" s="2">
        <v>198.68700000000001</v>
      </c>
    </row>
    <row r="530" spans="1:10">
      <c r="A530" s="2" t="s">
        <v>26</v>
      </c>
      <c r="B530" s="2" t="s">
        <v>370</v>
      </c>
      <c r="C530" s="2" t="s">
        <v>361</v>
      </c>
      <c r="D530" s="2" t="s">
        <v>718</v>
      </c>
      <c r="E530" s="2">
        <v>100</v>
      </c>
      <c r="F530" s="2" t="s">
        <v>928</v>
      </c>
      <c r="G530" s="2" t="s">
        <v>29</v>
      </c>
      <c r="H530" s="2" t="s">
        <v>37</v>
      </c>
      <c r="I530" s="2" t="s">
        <v>38</v>
      </c>
      <c r="J530" s="2">
        <v>0</v>
      </c>
    </row>
    <row r="531" spans="1:10">
      <c r="A531" s="2" t="s">
        <v>25</v>
      </c>
      <c r="B531" s="2" t="s">
        <v>386</v>
      </c>
      <c r="C531" s="2" t="s">
        <v>361</v>
      </c>
      <c r="D531" s="2" t="s">
        <v>718</v>
      </c>
      <c r="E531" s="2">
        <v>100</v>
      </c>
      <c r="F531" s="2" t="s">
        <v>928</v>
      </c>
      <c r="G531" s="2" t="s">
        <v>29</v>
      </c>
      <c r="H531" s="2" t="s">
        <v>37</v>
      </c>
      <c r="I531" s="2" t="s">
        <v>38</v>
      </c>
      <c r="J531" s="2">
        <v>0</v>
      </c>
    </row>
    <row r="532" spans="1:10">
      <c r="A532" s="2" t="s">
        <v>24</v>
      </c>
      <c r="B532" s="2" t="s">
        <v>381</v>
      </c>
      <c r="C532" s="2" t="s">
        <v>361</v>
      </c>
      <c r="D532" s="2" t="s">
        <v>718</v>
      </c>
      <c r="E532" s="2">
        <v>100</v>
      </c>
      <c r="F532" s="2" t="s">
        <v>928</v>
      </c>
      <c r="G532" s="2" t="s">
        <v>29</v>
      </c>
      <c r="H532" s="2" t="s">
        <v>37</v>
      </c>
      <c r="I532" s="2" t="s">
        <v>38</v>
      </c>
      <c r="J532" s="2">
        <v>0</v>
      </c>
    </row>
    <row r="533" spans="1:10">
      <c r="A533" s="2" t="s">
        <v>23</v>
      </c>
      <c r="B533" s="2" t="s">
        <v>388</v>
      </c>
      <c r="C533" s="2" t="s">
        <v>361</v>
      </c>
      <c r="D533" s="2" t="s">
        <v>718</v>
      </c>
      <c r="E533" s="2">
        <v>100</v>
      </c>
      <c r="F533" s="2" t="s">
        <v>928</v>
      </c>
      <c r="G533" s="2" t="s">
        <v>29</v>
      </c>
      <c r="H533" s="2" t="s">
        <v>37</v>
      </c>
      <c r="I533" s="2" t="s">
        <v>38</v>
      </c>
      <c r="J533" s="2">
        <v>0</v>
      </c>
    </row>
    <row r="534" spans="1:10">
      <c r="A534" s="2" t="s">
        <v>21</v>
      </c>
      <c r="B534" s="2" t="s">
        <v>373</v>
      </c>
      <c r="C534" s="2" t="s">
        <v>361</v>
      </c>
      <c r="D534" s="2" t="s">
        <v>718</v>
      </c>
      <c r="E534" s="2">
        <v>100</v>
      </c>
      <c r="F534" s="2" t="s">
        <v>928</v>
      </c>
      <c r="G534" s="2" t="s">
        <v>29</v>
      </c>
      <c r="H534" s="2" t="s">
        <v>37</v>
      </c>
      <c r="I534" s="2" t="s">
        <v>38</v>
      </c>
      <c r="J534" s="2">
        <v>0</v>
      </c>
    </row>
    <row r="535" spans="1:10">
      <c r="A535" s="2" t="s">
        <v>20</v>
      </c>
      <c r="B535" s="2" t="s">
        <v>379</v>
      </c>
      <c r="C535" s="2" t="s">
        <v>361</v>
      </c>
      <c r="D535" s="2" t="s">
        <v>718</v>
      </c>
      <c r="E535" s="2">
        <v>100</v>
      </c>
      <c r="F535" s="2" t="s">
        <v>928</v>
      </c>
      <c r="G535" s="2" t="s">
        <v>29</v>
      </c>
      <c r="H535" s="2" t="s">
        <v>37</v>
      </c>
      <c r="I535" s="2" t="s">
        <v>38</v>
      </c>
      <c r="J535" s="2">
        <v>0</v>
      </c>
    </row>
    <row r="536" spans="1:10">
      <c r="A536" s="2" t="s">
        <v>19</v>
      </c>
      <c r="B536" s="2" t="s">
        <v>375</v>
      </c>
      <c r="C536" s="2" t="s">
        <v>361</v>
      </c>
      <c r="D536" s="2" t="s">
        <v>718</v>
      </c>
      <c r="E536" s="2">
        <v>100</v>
      </c>
      <c r="F536" s="2" t="s">
        <v>928</v>
      </c>
      <c r="G536" s="2" t="s">
        <v>29</v>
      </c>
      <c r="H536" s="2" t="s">
        <v>37</v>
      </c>
      <c r="I536" s="2" t="s">
        <v>38</v>
      </c>
      <c r="J536" s="2">
        <v>0</v>
      </c>
    </row>
    <row r="537" spans="1:10">
      <c r="A537" s="2" t="s">
        <v>18</v>
      </c>
      <c r="B537" s="2" t="s">
        <v>369</v>
      </c>
      <c r="C537" s="2" t="s">
        <v>361</v>
      </c>
      <c r="D537" s="2" t="s">
        <v>718</v>
      </c>
      <c r="E537" s="2">
        <v>100</v>
      </c>
      <c r="F537" s="2" t="s">
        <v>928</v>
      </c>
      <c r="G537" s="2" t="s">
        <v>29</v>
      </c>
      <c r="H537" s="2" t="s">
        <v>37</v>
      </c>
      <c r="I537" s="2" t="s">
        <v>38</v>
      </c>
      <c r="J537" s="2">
        <v>0</v>
      </c>
    </row>
    <row r="538" spans="1:10">
      <c r="A538" s="2" t="s">
        <v>17</v>
      </c>
      <c r="B538" s="2" t="s">
        <v>372</v>
      </c>
      <c r="C538" s="2" t="s">
        <v>361</v>
      </c>
      <c r="D538" s="2" t="s">
        <v>718</v>
      </c>
      <c r="E538" s="2">
        <v>100</v>
      </c>
      <c r="F538" s="2" t="s">
        <v>928</v>
      </c>
      <c r="G538" s="2" t="s">
        <v>29</v>
      </c>
      <c r="H538" s="2" t="s">
        <v>37</v>
      </c>
      <c r="I538" s="2" t="s">
        <v>38</v>
      </c>
      <c r="J538" s="2">
        <v>0</v>
      </c>
    </row>
    <row r="539" spans="1:10">
      <c r="A539" s="2" t="s">
        <v>16</v>
      </c>
      <c r="B539" s="2" t="s">
        <v>384</v>
      </c>
      <c r="C539" s="2" t="s">
        <v>361</v>
      </c>
      <c r="D539" s="2" t="s">
        <v>718</v>
      </c>
      <c r="E539" s="2">
        <v>100</v>
      </c>
      <c r="F539" s="2" t="s">
        <v>928</v>
      </c>
      <c r="G539" s="2" t="s">
        <v>29</v>
      </c>
      <c r="H539" s="2" t="s">
        <v>37</v>
      </c>
      <c r="I539" s="2" t="s">
        <v>38</v>
      </c>
      <c r="J539" s="2">
        <v>0</v>
      </c>
    </row>
    <row r="540" spans="1:10">
      <c r="A540" s="2" t="s">
        <v>14</v>
      </c>
      <c r="B540" s="2" t="s">
        <v>367</v>
      </c>
      <c r="C540" s="2" t="s">
        <v>361</v>
      </c>
      <c r="D540" s="2" t="s">
        <v>718</v>
      </c>
      <c r="E540" s="2">
        <v>100</v>
      </c>
      <c r="F540" s="2" t="s">
        <v>928</v>
      </c>
      <c r="G540" s="2" t="s">
        <v>29</v>
      </c>
      <c r="H540" s="2" t="s">
        <v>37</v>
      </c>
      <c r="I540" s="2" t="s">
        <v>38</v>
      </c>
      <c r="J540" s="2">
        <v>0</v>
      </c>
    </row>
    <row r="541" spans="1:10">
      <c r="A541" s="2" t="s">
        <v>13</v>
      </c>
      <c r="B541" s="2" t="s">
        <v>380</v>
      </c>
      <c r="C541" s="2" t="s">
        <v>361</v>
      </c>
      <c r="D541" s="2" t="s">
        <v>718</v>
      </c>
      <c r="E541" s="2">
        <v>100</v>
      </c>
      <c r="F541" s="2" t="s">
        <v>928</v>
      </c>
      <c r="G541" s="2" t="s">
        <v>29</v>
      </c>
      <c r="H541" s="2" t="s">
        <v>37</v>
      </c>
      <c r="I541" s="2" t="s">
        <v>38</v>
      </c>
      <c r="J541" s="2">
        <v>0.64100000000000001</v>
      </c>
    </row>
    <row r="542" spans="1:10">
      <c r="A542" s="2" t="s">
        <v>12</v>
      </c>
      <c r="B542" s="2" t="s">
        <v>378</v>
      </c>
      <c r="C542" s="2" t="s">
        <v>361</v>
      </c>
      <c r="D542" s="2" t="s">
        <v>718</v>
      </c>
      <c r="E542" s="2">
        <v>100</v>
      </c>
      <c r="F542" s="2" t="s">
        <v>928</v>
      </c>
      <c r="G542" s="2" t="s">
        <v>29</v>
      </c>
      <c r="H542" s="2" t="s">
        <v>37</v>
      </c>
      <c r="I542" s="2" t="s">
        <v>38</v>
      </c>
      <c r="J542" s="2">
        <v>0</v>
      </c>
    </row>
    <row r="543" spans="1:10">
      <c r="A543" s="2" t="s">
        <v>11</v>
      </c>
      <c r="B543" s="2" t="s">
        <v>377</v>
      </c>
      <c r="C543" s="2" t="s">
        <v>361</v>
      </c>
      <c r="D543" s="2" t="s">
        <v>718</v>
      </c>
      <c r="E543" s="2">
        <v>100</v>
      </c>
      <c r="F543" s="2" t="s">
        <v>928</v>
      </c>
      <c r="G543" s="2" t="s">
        <v>29</v>
      </c>
      <c r="H543" s="2" t="s">
        <v>37</v>
      </c>
      <c r="I543" s="2" t="s">
        <v>38</v>
      </c>
      <c r="J543" s="2">
        <v>0</v>
      </c>
    </row>
    <row r="544" spans="1:10">
      <c r="A544" s="2" t="s">
        <v>10</v>
      </c>
      <c r="B544" s="2" t="s">
        <v>385</v>
      </c>
      <c r="C544" s="2" t="s">
        <v>361</v>
      </c>
      <c r="D544" s="2" t="s">
        <v>718</v>
      </c>
      <c r="E544" s="2">
        <v>100</v>
      </c>
      <c r="F544" s="2" t="s">
        <v>928</v>
      </c>
      <c r="G544" s="2" t="s">
        <v>29</v>
      </c>
      <c r="H544" s="2" t="s">
        <v>37</v>
      </c>
      <c r="I544" s="2" t="s">
        <v>38</v>
      </c>
      <c r="J544" s="2">
        <v>0</v>
      </c>
    </row>
    <row r="545" spans="1:10">
      <c r="A545" s="2" t="s">
        <v>9</v>
      </c>
      <c r="B545" s="2" t="s">
        <v>371</v>
      </c>
      <c r="C545" s="2" t="s">
        <v>361</v>
      </c>
      <c r="D545" s="2" t="s">
        <v>718</v>
      </c>
      <c r="E545" s="2">
        <v>100</v>
      </c>
      <c r="F545" s="2" t="s">
        <v>928</v>
      </c>
      <c r="G545" s="2" t="s">
        <v>29</v>
      </c>
      <c r="H545" s="2" t="s">
        <v>37</v>
      </c>
      <c r="I545" s="2" t="s">
        <v>38</v>
      </c>
      <c r="J545" s="2">
        <v>0</v>
      </c>
    </row>
    <row r="546" spans="1:10">
      <c r="A546" s="2" t="s">
        <v>8</v>
      </c>
      <c r="B546" s="2" t="s">
        <v>376</v>
      </c>
      <c r="C546" s="2" t="s">
        <v>361</v>
      </c>
      <c r="D546" s="2" t="s">
        <v>718</v>
      </c>
      <c r="E546" s="2">
        <v>100</v>
      </c>
      <c r="F546" s="2" t="s">
        <v>928</v>
      </c>
      <c r="G546" s="2" t="s">
        <v>29</v>
      </c>
      <c r="H546" s="2" t="s">
        <v>37</v>
      </c>
      <c r="I546" s="2" t="s">
        <v>38</v>
      </c>
      <c r="J546" s="2">
        <v>0</v>
      </c>
    </row>
    <row r="547" spans="1:10">
      <c r="A547" s="2" t="s">
        <v>7</v>
      </c>
      <c r="B547" s="2" t="s">
        <v>364</v>
      </c>
      <c r="C547" s="2" t="s">
        <v>361</v>
      </c>
      <c r="D547" s="2" t="s">
        <v>718</v>
      </c>
      <c r="E547" s="2">
        <v>100</v>
      </c>
      <c r="F547" s="2" t="s">
        <v>928</v>
      </c>
      <c r="G547" s="2" t="s">
        <v>29</v>
      </c>
      <c r="H547" s="2" t="s">
        <v>37</v>
      </c>
      <c r="I547" s="2" t="s">
        <v>38</v>
      </c>
      <c r="J547" s="2">
        <v>0</v>
      </c>
    </row>
    <row r="548" spans="1:10">
      <c r="A548" s="2" t="s">
        <v>6</v>
      </c>
      <c r="B548" s="2" t="s">
        <v>387</v>
      </c>
      <c r="C548" s="2" t="s">
        <v>361</v>
      </c>
      <c r="D548" s="2" t="s">
        <v>718</v>
      </c>
      <c r="E548" s="2">
        <v>100</v>
      </c>
      <c r="F548" s="2" t="s">
        <v>928</v>
      </c>
      <c r="G548" s="2" t="s">
        <v>29</v>
      </c>
      <c r="H548" s="2" t="s">
        <v>37</v>
      </c>
      <c r="I548" s="2" t="s">
        <v>38</v>
      </c>
      <c r="J548" s="2">
        <v>0</v>
      </c>
    </row>
    <row r="549" spans="1:10">
      <c r="A549" s="2" t="s">
        <v>3</v>
      </c>
      <c r="B549" s="2" t="s">
        <v>365</v>
      </c>
      <c r="C549" s="2" t="s">
        <v>361</v>
      </c>
      <c r="D549" s="2" t="s">
        <v>718</v>
      </c>
      <c r="E549" s="2">
        <v>100</v>
      </c>
      <c r="F549" s="2" t="s">
        <v>928</v>
      </c>
      <c r="G549" s="2" t="s">
        <v>29</v>
      </c>
      <c r="H549" s="2" t="s">
        <v>37</v>
      </c>
      <c r="I549" s="2" t="s">
        <v>38</v>
      </c>
      <c r="J549" s="2">
        <v>0</v>
      </c>
    </row>
    <row r="550" spans="1:10">
      <c r="A550" s="2" t="s">
        <v>2</v>
      </c>
      <c r="B550" s="2" t="s">
        <v>374</v>
      </c>
      <c r="C550" s="2" t="s">
        <v>361</v>
      </c>
      <c r="D550" s="2" t="s">
        <v>718</v>
      </c>
      <c r="E550" s="2">
        <v>100</v>
      </c>
      <c r="F550" s="2" t="s">
        <v>928</v>
      </c>
      <c r="G550" s="2" t="s">
        <v>29</v>
      </c>
      <c r="H550" s="2" t="s">
        <v>37</v>
      </c>
      <c r="I550" s="2" t="s">
        <v>38</v>
      </c>
      <c r="J550" s="2">
        <v>0</v>
      </c>
    </row>
    <row r="551" spans="1:10">
      <c r="A551" s="2" t="s">
        <v>1</v>
      </c>
      <c r="B551" s="2" t="s">
        <v>366</v>
      </c>
      <c r="C551" s="2" t="s">
        <v>361</v>
      </c>
      <c r="D551" s="2" t="s">
        <v>718</v>
      </c>
      <c r="E551" s="2">
        <v>100</v>
      </c>
      <c r="F551" s="2" t="s">
        <v>928</v>
      </c>
      <c r="G551" s="2" t="s">
        <v>29</v>
      </c>
      <c r="H551" s="2" t="s">
        <v>37</v>
      </c>
      <c r="I551" s="2" t="s">
        <v>38</v>
      </c>
      <c r="J551" s="2">
        <v>0</v>
      </c>
    </row>
    <row r="552" spans="1:10">
      <c r="A552" s="2" t="s">
        <v>26</v>
      </c>
      <c r="B552" s="2" t="s">
        <v>370</v>
      </c>
      <c r="C552" s="2" t="s">
        <v>361</v>
      </c>
      <c r="D552" s="2" t="s">
        <v>718</v>
      </c>
      <c r="E552" s="2">
        <v>100</v>
      </c>
      <c r="F552" s="2" t="s">
        <v>928</v>
      </c>
      <c r="G552" s="2" t="s">
        <v>28</v>
      </c>
      <c r="H552" s="2" t="s">
        <v>37</v>
      </c>
      <c r="I552" s="2" t="s">
        <v>38</v>
      </c>
      <c r="J552" s="2">
        <v>0</v>
      </c>
    </row>
    <row r="553" spans="1:10">
      <c r="A553" s="2" t="s">
        <v>25</v>
      </c>
      <c r="B553" s="2" t="s">
        <v>386</v>
      </c>
      <c r="C553" s="2" t="s">
        <v>361</v>
      </c>
      <c r="D553" s="2" t="s">
        <v>718</v>
      </c>
      <c r="E553" s="2">
        <v>100</v>
      </c>
      <c r="F553" s="2" t="s">
        <v>928</v>
      </c>
      <c r="G553" s="2" t="s">
        <v>28</v>
      </c>
      <c r="H553" s="2" t="s">
        <v>37</v>
      </c>
      <c r="I553" s="2" t="s">
        <v>38</v>
      </c>
      <c r="J553" s="2">
        <v>0</v>
      </c>
    </row>
    <row r="554" spans="1:10">
      <c r="A554" s="2" t="s">
        <v>24</v>
      </c>
      <c r="B554" s="2" t="s">
        <v>381</v>
      </c>
      <c r="C554" s="2" t="s">
        <v>361</v>
      </c>
      <c r="D554" s="2" t="s">
        <v>718</v>
      </c>
      <c r="E554" s="2">
        <v>100</v>
      </c>
      <c r="F554" s="2" t="s">
        <v>928</v>
      </c>
      <c r="G554" s="2" t="s">
        <v>28</v>
      </c>
      <c r="H554" s="2" t="s">
        <v>37</v>
      </c>
      <c r="I554" s="2" t="s">
        <v>38</v>
      </c>
      <c r="J554" s="2">
        <v>3.3780000000000001</v>
      </c>
    </row>
    <row r="555" spans="1:10">
      <c r="A555" s="2" t="s">
        <v>23</v>
      </c>
      <c r="B555" s="2" t="s">
        <v>388</v>
      </c>
      <c r="C555" s="2" t="s">
        <v>361</v>
      </c>
      <c r="D555" s="2" t="s">
        <v>718</v>
      </c>
      <c r="E555" s="2">
        <v>100</v>
      </c>
      <c r="F555" s="2" t="s">
        <v>928</v>
      </c>
      <c r="G555" s="2" t="s">
        <v>28</v>
      </c>
      <c r="H555" s="2" t="s">
        <v>37</v>
      </c>
      <c r="I555" s="2" t="s">
        <v>38</v>
      </c>
      <c r="J555" s="2">
        <v>0</v>
      </c>
    </row>
    <row r="556" spans="1:10">
      <c r="A556" s="2" t="s">
        <v>21</v>
      </c>
      <c r="B556" s="2" t="s">
        <v>373</v>
      </c>
      <c r="C556" s="2" t="s">
        <v>361</v>
      </c>
      <c r="D556" s="2" t="s">
        <v>718</v>
      </c>
      <c r="E556" s="2">
        <v>100</v>
      </c>
      <c r="F556" s="2" t="s">
        <v>928</v>
      </c>
      <c r="G556" s="2" t="s">
        <v>28</v>
      </c>
      <c r="H556" s="2" t="s">
        <v>37</v>
      </c>
      <c r="I556" s="2" t="s">
        <v>38</v>
      </c>
      <c r="J556" s="2">
        <v>0</v>
      </c>
    </row>
    <row r="557" spans="1:10">
      <c r="A557" s="2" t="s">
        <v>20</v>
      </c>
      <c r="B557" s="2" t="s">
        <v>379</v>
      </c>
      <c r="C557" s="2" t="s">
        <v>361</v>
      </c>
      <c r="D557" s="2" t="s">
        <v>718</v>
      </c>
      <c r="E557" s="2">
        <v>100</v>
      </c>
      <c r="F557" s="2" t="s">
        <v>928</v>
      </c>
      <c r="G557" s="2" t="s">
        <v>28</v>
      </c>
      <c r="H557" s="2" t="s">
        <v>37</v>
      </c>
      <c r="I557" s="2" t="s">
        <v>38</v>
      </c>
      <c r="J557" s="2">
        <v>0</v>
      </c>
    </row>
    <row r="558" spans="1:10">
      <c r="A558" s="2" t="s">
        <v>19</v>
      </c>
      <c r="B558" s="2" t="s">
        <v>375</v>
      </c>
      <c r="C558" s="2" t="s">
        <v>361</v>
      </c>
      <c r="D558" s="2" t="s">
        <v>718</v>
      </c>
      <c r="E558" s="2">
        <v>100</v>
      </c>
      <c r="F558" s="2" t="s">
        <v>928</v>
      </c>
      <c r="G558" s="2" t="s">
        <v>28</v>
      </c>
      <c r="H558" s="2" t="s">
        <v>37</v>
      </c>
      <c r="I558" s="2" t="s">
        <v>38</v>
      </c>
      <c r="J558" s="2">
        <v>0</v>
      </c>
    </row>
    <row r="559" spans="1:10">
      <c r="A559" s="2" t="s">
        <v>18</v>
      </c>
      <c r="B559" s="2" t="s">
        <v>369</v>
      </c>
      <c r="C559" s="2" t="s">
        <v>361</v>
      </c>
      <c r="D559" s="2" t="s">
        <v>718</v>
      </c>
      <c r="E559" s="2">
        <v>100</v>
      </c>
      <c r="F559" s="2" t="s">
        <v>928</v>
      </c>
      <c r="G559" s="2" t="s">
        <v>28</v>
      </c>
      <c r="H559" s="2" t="s">
        <v>37</v>
      </c>
      <c r="I559" s="2" t="s">
        <v>38</v>
      </c>
      <c r="J559" s="2">
        <v>0</v>
      </c>
    </row>
    <row r="560" spans="1:10">
      <c r="A560" s="2" t="s">
        <v>17</v>
      </c>
      <c r="B560" s="2" t="s">
        <v>372</v>
      </c>
      <c r="C560" s="2" t="s">
        <v>361</v>
      </c>
      <c r="D560" s="2" t="s">
        <v>718</v>
      </c>
      <c r="E560" s="2">
        <v>100</v>
      </c>
      <c r="F560" s="2" t="s">
        <v>928</v>
      </c>
      <c r="G560" s="2" t="s">
        <v>28</v>
      </c>
      <c r="H560" s="2" t="s">
        <v>37</v>
      </c>
      <c r="I560" s="2" t="s">
        <v>38</v>
      </c>
      <c r="J560" s="2">
        <v>0</v>
      </c>
    </row>
    <row r="561" spans="1:10">
      <c r="A561" s="2" t="s">
        <v>16</v>
      </c>
      <c r="B561" s="2" t="s">
        <v>384</v>
      </c>
      <c r="C561" s="2" t="s">
        <v>361</v>
      </c>
      <c r="D561" s="2" t="s">
        <v>718</v>
      </c>
      <c r="E561" s="2">
        <v>100</v>
      </c>
      <c r="F561" s="2" t="s">
        <v>928</v>
      </c>
      <c r="G561" s="2" t="s">
        <v>28</v>
      </c>
      <c r="H561" s="2" t="s">
        <v>37</v>
      </c>
      <c r="I561" s="2" t="s">
        <v>38</v>
      </c>
      <c r="J561" s="2">
        <v>3.0000000000000001E-3</v>
      </c>
    </row>
    <row r="562" spans="1:10">
      <c r="A562" s="2" t="s">
        <v>14</v>
      </c>
      <c r="B562" s="2" t="s">
        <v>367</v>
      </c>
      <c r="C562" s="2" t="s">
        <v>361</v>
      </c>
      <c r="D562" s="2" t="s">
        <v>718</v>
      </c>
      <c r="E562" s="2">
        <v>100</v>
      </c>
      <c r="F562" s="2" t="s">
        <v>928</v>
      </c>
      <c r="G562" s="2" t="s">
        <v>28</v>
      </c>
      <c r="H562" s="2" t="s">
        <v>37</v>
      </c>
      <c r="I562" s="2" t="s">
        <v>38</v>
      </c>
      <c r="J562" s="2">
        <v>0</v>
      </c>
    </row>
    <row r="563" spans="1:10">
      <c r="A563" s="2" t="s">
        <v>13</v>
      </c>
      <c r="B563" s="2" t="s">
        <v>380</v>
      </c>
      <c r="C563" s="2" t="s">
        <v>361</v>
      </c>
      <c r="D563" s="2" t="s">
        <v>718</v>
      </c>
      <c r="E563" s="2">
        <v>100</v>
      </c>
      <c r="F563" s="2" t="s">
        <v>928</v>
      </c>
      <c r="G563" s="2" t="s">
        <v>28</v>
      </c>
      <c r="H563" s="2" t="s">
        <v>37</v>
      </c>
      <c r="I563" s="2" t="s">
        <v>38</v>
      </c>
      <c r="J563" s="2">
        <v>1.718</v>
      </c>
    </row>
    <row r="564" spans="1:10">
      <c r="A564" s="2" t="s">
        <v>12</v>
      </c>
      <c r="B564" s="2" t="s">
        <v>378</v>
      </c>
      <c r="C564" s="2" t="s">
        <v>361</v>
      </c>
      <c r="D564" s="2" t="s">
        <v>718</v>
      </c>
      <c r="E564" s="2">
        <v>100</v>
      </c>
      <c r="F564" s="2" t="s">
        <v>928</v>
      </c>
      <c r="G564" s="2" t="s">
        <v>28</v>
      </c>
      <c r="H564" s="2" t="s">
        <v>37</v>
      </c>
      <c r="I564" s="2" t="s">
        <v>38</v>
      </c>
      <c r="J564" s="2">
        <v>0</v>
      </c>
    </row>
    <row r="565" spans="1:10">
      <c r="A565" s="2" t="s">
        <v>11</v>
      </c>
      <c r="B565" s="2" t="s">
        <v>377</v>
      </c>
      <c r="C565" s="2" t="s">
        <v>361</v>
      </c>
      <c r="D565" s="2" t="s">
        <v>718</v>
      </c>
      <c r="E565" s="2">
        <v>100</v>
      </c>
      <c r="F565" s="2" t="s">
        <v>928</v>
      </c>
      <c r="G565" s="2" t="s">
        <v>28</v>
      </c>
      <c r="H565" s="2" t="s">
        <v>37</v>
      </c>
      <c r="I565" s="2" t="s">
        <v>38</v>
      </c>
      <c r="J565" s="2">
        <v>0</v>
      </c>
    </row>
    <row r="566" spans="1:10">
      <c r="A566" s="2" t="s">
        <v>10</v>
      </c>
      <c r="B566" s="2" t="s">
        <v>385</v>
      </c>
      <c r="C566" s="2" t="s">
        <v>361</v>
      </c>
      <c r="D566" s="2" t="s">
        <v>718</v>
      </c>
      <c r="E566" s="2">
        <v>100</v>
      </c>
      <c r="F566" s="2" t="s">
        <v>928</v>
      </c>
      <c r="G566" s="2" t="s">
        <v>28</v>
      </c>
      <c r="H566" s="2" t="s">
        <v>37</v>
      </c>
      <c r="I566" s="2" t="s">
        <v>38</v>
      </c>
      <c r="J566" s="2">
        <v>0</v>
      </c>
    </row>
    <row r="567" spans="1:10">
      <c r="A567" s="2" t="s">
        <v>9</v>
      </c>
      <c r="B567" s="2" t="s">
        <v>371</v>
      </c>
      <c r="C567" s="2" t="s">
        <v>361</v>
      </c>
      <c r="D567" s="2" t="s">
        <v>718</v>
      </c>
      <c r="E567" s="2">
        <v>100</v>
      </c>
      <c r="F567" s="2" t="s">
        <v>928</v>
      </c>
      <c r="G567" s="2" t="s">
        <v>28</v>
      </c>
      <c r="H567" s="2" t="s">
        <v>37</v>
      </c>
      <c r="I567" s="2" t="s">
        <v>38</v>
      </c>
      <c r="J567" s="2">
        <v>0</v>
      </c>
    </row>
    <row r="568" spans="1:10">
      <c r="A568" s="2" t="s">
        <v>8</v>
      </c>
      <c r="B568" s="2" t="s">
        <v>376</v>
      </c>
      <c r="C568" s="2" t="s">
        <v>361</v>
      </c>
      <c r="D568" s="2" t="s">
        <v>718</v>
      </c>
      <c r="E568" s="2">
        <v>100</v>
      </c>
      <c r="F568" s="2" t="s">
        <v>928</v>
      </c>
      <c r="G568" s="2" t="s">
        <v>28</v>
      </c>
      <c r="H568" s="2" t="s">
        <v>37</v>
      </c>
      <c r="I568" s="2" t="s">
        <v>38</v>
      </c>
      <c r="J568" s="2">
        <v>0</v>
      </c>
    </row>
    <row r="569" spans="1:10">
      <c r="A569" s="2" t="s">
        <v>7</v>
      </c>
      <c r="B569" s="2" t="s">
        <v>364</v>
      </c>
      <c r="C569" s="2" t="s">
        <v>361</v>
      </c>
      <c r="D569" s="2" t="s">
        <v>718</v>
      </c>
      <c r="E569" s="2">
        <v>100</v>
      </c>
      <c r="F569" s="2" t="s">
        <v>928</v>
      </c>
      <c r="G569" s="2" t="s">
        <v>28</v>
      </c>
      <c r="H569" s="2" t="s">
        <v>37</v>
      </c>
      <c r="I569" s="2" t="s">
        <v>38</v>
      </c>
      <c r="J569" s="2">
        <v>0</v>
      </c>
    </row>
    <row r="570" spans="1:10">
      <c r="A570" s="2" t="s">
        <v>6</v>
      </c>
      <c r="B570" s="2" t="s">
        <v>387</v>
      </c>
      <c r="C570" s="2" t="s">
        <v>361</v>
      </c>
      <c r="D570" s="2" t="s">
        <v>718</v>
      </c>
      <c r="E570" s="2">
        <v>100</v>
      </c>
      <c r="F570" s="2" t="s">
        <v>928</v>
      </c>
      <c r="G570" s="2" t="s">
        <v>28</v>
      </c>
      <c r="H570" s="2" t="s">
        <v>37</v>
      </c>
      <c r="I570" s="2" t="s">
        <v>38</v>
      </c>
      <c r="J570" s="2">
        <v>0</v>
      </c>
    </row>
    <row r="571" spans="1:10">
      <c r="A571" s="2" t="s">
        <v>3</v>
      </c>
      <c r="B571" s="2" t="s">
        <v>365</v>
      </c>
      <c r="C571" s="2" t="s">
        <v>361</v>
      </c>
      <c r="D571" s="2" t="s">
        <v>718</v>
      </c>
      <c r="E571" s="2">
        <v>100</v>
      </c>
      <c r="F571" s="2" t="s">
        <v>928</v>
      </c>
      <c r="G571" s="2" t="s">
        <v>28</v>
      </c>
      <c r="H571" s="2" t="s">
        <v>37</v>
      </c>
      <c r="I571" s="2" t="s">
        <v>38</v>
      </c>
      <c r="J571" s="2">
        <v>0.107</v>
      </c>
    </row>
    <row r="572" spans="1:10">
      <c r="A572" s="2" t="s">
        <v>2</v>
      </c>
      <c r="B572" s="2" t="s">
        <v>374</v>
      </c>
      <c r="C572" s="2" t="s">
        <v>361</v>
      </c>
      <c r="D572" s="2" t="s">
        <v>718</v>
      </c>
      <c r="E572" s="2">
        <v>100</v>
      </c>
      <c r="F572" s="2" t="s">
        <v>928</v>
      </c>
      <c r="G572" s="2" t="s">
        <v>28</v>
      </c>
      <c r="H572" s="2" t="s">
        <v>37</v>
      </c>
      <c r="I572" s="2" t="s">
        <v>38</v>
      </c>
      <c r="J572" s="2">
        <v>0</v>
      </c>
    </row>
    <row r="573" spans="1:10">
      <c r="A573" s="2" t="s">
        <v>1</v>
      </c>
      <c r="B573" s="2" t="s">
        <v>366</v>
      </c>
      <c r="C573" s="2" t="s">
        <v>361</v>
      </c>
      <c r="D573" s="2" t="s">
        <v>718</v>
      </c>
      <c r="E573" s="2">
        <v>100</v>
      </c>
      <c r="F573" s="2" t="s">
        <v>928</v>
      </c>
      <c r="G573" s="2" t="s">
        <v>28</v>
      </c>
      <c r="H573" s="2" t="s">
        <v>37</v>
      </c>
      <c r="I573" s="2" t="s">
        <v>38</v>
      </c>
      <c r="J573" s="2">
        <v>0</v>
      </c>
    </row>
    <row r="574" spans="1:10">
      <c r="A574" s="2" t="s">
        <v>26</v>
      </c>
      <c r="B574" s="2" t="s">
        <v>370</v>
      </c>
      <c r="C574" s="2" t="s">
        <v>361</v>
      </c>
      <c r="D574" s="2" t="s">
        <v>718</v>
      </c>
      <c r="E574" s="2">
        <v>100</v>
      </c>
      <c r="F574" s="2" t="s">
        <v>928</v>
      </c>
      <c r="G574" s="2" t="s">
        <v>720</v>
      </c>
      <c r="H574" s="2" t="s">
        <v>37</v>
      </c>
      <c r="I574" s="2" t="s">
        <v>38</v>
      </c>
      <c r="J574" s="2">
        <v>0.14499999999999999</v>
      </c>
    </row>
    <row r="575" spans="1:10">
      <c r="A575" s="2" t="s">
        <v>25</v>
      </c>
      <c r="B575" s="2" t="s">
        <v>386</v>
      </c>
      <c r="C575" s="2" t="s">
        <v>361</v>
      </c>
      <c r="D575" s="2" t="s">
        <v>718</v>
      </c>
      <c r="E575" s="2">
        <v>100</v>
      </c>
      <c r="F575" s="2" t="s">
        <v>928</v>
      </c>
      <c r="G575" s="2" t="s">
        <v>720</v>
      </c>
      <c r="H575" s="2" t="s">
        <v>37</v>
      </c>
      <c r="I575" s="2" t="s">
        <v>38</v>
      </c>
      <c r="J575" s="2">
        <v>0.435</v>
      </c>
    </row>
    <row r="576" spans="1:10">
      <c r="A576" s="2" t="s">
        <v>24</v>
      </c>
      <c r="B576" s="2" t="s">
        <v>381</v>
      </c>
      <c r="C576" s="2" t="s">
        <v>361</v>
      </c>
      <c r="D576" s="2" t="s">
        <v>718</v>
      </c>
      <c r="E576" s="2">
        <v>100</v>
      </c>
      <c r="F576" s="2" t="s">
        <v>928</v>
      </c>
      <c r="G576" s="2" t="s">
        <v>720</v>
      </c>
      <c r="H576" s="2" t="s">
        <v>37</v>
      </c>
      <c r="I576" s="2" t="s">
        <v>38</v>
      </c>
      <c r="J576" s="2">
        <v>2.0819999999999999</v>
      </c>
    </row>
    <row r="577" spans="1:10">
      <c r="A577" s="2" t="s">
        <v>23</v>
      </c>
      <c r="B577" s="2" t="s">
        <v>388</v>
      </c>
      <c r="C577" s="2" t="s">
        <v>361</v>
      </c>
      <c r="D577" s="2" t="s">
        <v>718</v>
      </c>
      <c r="E577" s="2">
        <v>100</v>
      </c>
      <c r="F577" s="2" t="s">
        <v>928</v>
      </c>
      <c r="G577" s="2" t="s">
        <v>720</v>
      </c>
      <c r="H577" s="2" t="s">
        <v>37</v>
      </c>
      <c r="I577" s="2" t="s">
        <v>38</v>
      </c>
      <c r="J577" s="2">
        <v>0</v>
      </c>
    </row>
    <row r="578" spans="1:10">
      <c r="A578" s="2" t="s">
        <v>21</v>
      </c>
      <c r="B578" s="2" t="s">
        <v>373</v>
      </c>
      <c r="C578" s="2" t="s">
        <v>361</v>
      </c>
      <c r="D578" s="2" t="s">
        <v>718</v>
      </c>
      <c r="E578" s="2">
        <v>100</v>
      </c>
      <c r="F578" s="2" t="s">
        <v>928</v>
      </c>
      <c r="G578" s="2" t="s">
        <v>720</v>
      </c>
      <c r="H578" s="2" t="s">
        <v>37</v>
      </c>
      <c r="I578" s="2" t="s">
        <v>38</v>
      </c>
      <c r="J578" s="2">
        <v>22.33</v>
      </c>
    </row>
    <row r="579" spans="1:10">
      <c r="A579" s="2" t="s">
        <v>20</v>
      </c>
      <c r="B579" s="2" t="s">
        <v>379</v>
      </c>
      <c r="C579" s="2" t="s">
        <v>361</v>
      </c>
      <c r="D579" s="2" t="s">
        <v>718</v>
      </c>
      <c r="E579" s="2">
        <v>100</v>
      </c>
      <c r="F579" s="2" t="s">
        <v>928</v>
      </c>
      <c r="G579" s="2" t="s">
        <v>720</v>
      </c>
      <c r="H579" s="2" t="s">
        <v>37</v>
      </c>
      <c r="I579" s="2" t="s">
        <v>38</v>
      </c>
      <c r="J579" s="2">
        <v>1.2</v>
      </c>
    </row>
    <row r="580" spans="1:10">
      <c r="A580" s="2" t="s">
        <v>19</v>
      </c>
      <c r="B580" s="2" t="s">
        <v>375</v>
      </c>
      <c r="C580" s="2" t="s">
        <v>361</v>
      </c>
      <c r="D580" s="2" t="s">
        <v>718</v>
      </c>
      <c r="E580" s="2">
        <v>100</v>
      </c>
      <c r="F580" s="2" t="s">
        <v>928</v>
      </c>
      <c r="G580" s="2" t="s">
        <v>720</v>
      </c>
      <c r="H580" s="2" t="s">
        <v>37</v>
      </c>
      <c r="I580" s="2" t="s">
        <v>38</v>
      </c>
      <c r="J580" s="2">
        <v>15.065</v>
      </c>
    </row>
    <row r="581" spans="1:10">
      <c r="A581" s="2" t="s">
        <v>18</v>
      </c>
      <c r="B581" s="2" t="s">
        <v>369</v>
      </c>
      <c r="C581" s="2" t="s">
        <v>361</v>
      </c>
      <c r="D581" s="2" t="s">
        <v>718</v>
      </c>
      <c r="E581" s="2">
        <v>100</v>
      </c>
      <c r="F581" s="2" t="s">
        <v>928</v>
      </c>
      <c r="G581" s="2" t="s">
        <v>720</v>
      </c>
      <c r="H581" s="2" t="s">
        <v>37</v>
      </c>
      <c r="I581" s="2" t="s">
        <v>38</v>
      </c>
      <c r="J581" s="2">
        <v>13.9</v>
      </c>
    </row>
    <row r="582" spans="1:10">
      <c r="A582" s="2" t="s">
        <v>17</v>
      </c>
      <c r="B582" s="2" t="s">
        <v>372</v>
      </c>
      <c r="C582" s="2" t="s">
        <v>361</v>
      </c>
      <c r="D582" s="2" t="s">
        <v>718</v>
      </c>
      <c r="E582" s="2">
        <v>100</v>
      </c>
      <c r="F582" s="2" t="s">
        <v>928</v>
      </c>
      <c r="G582" s="2" t="s">
        <v>720</v>
      </c>
      <c r="H582" s="2" t="s">
        <v>37</v>
      </c>
      <c r="I582" s="2" t="s">
        <v>38</v>
      </c>
      <c r="J582" s="2">
        <v>17.55</v>
      </c>
    </row>
    <row r="583" spans="1:10">
      <c r="A583" s="2" t="s">
        <v>16</v>
      </c>
      <c r="B583" s="2" t="s">
        <v>384</v>
      </c>
      <c r="C583" s="2" t="s">
        <v>361</v>
      </c>
      <c r="D583" s="2" t="s">
        <v>718</v>
      </c>
      <c r="E583" s="2">
        <v>100</v>
      </c>
      <c r="F583" s="2" t="s">
        <v>928</v>
      </c>
      <c r="G583" s="2" t="s">
        <v>720</v>
      </c>
      <c r="H583" s="2" t="s">
        <v>37</v>
      </c>
      <c r="I583" s="2" t="s">
        <v>38</v>
      </c>
      <c r="J583" s="2">
        <v>7.0000000000000001E-3</v>
      </c>
    </row>
    <row r="584" spans="1:10">
      <c r="A584" s="2" t="s">
        <v>14</v>
      </c>
      <c r="B584" s="2" t="s">
        <v>367</v>
      </c>
      <c r="C584" s="2" t="s">
        <v>361</v>
      </c>
      <c r="D584" s="2" t="s">
        <v>718</v>
      </c>
      <c r="E584" s="2">
        <v>100</v>
      </c>
      <c r="F584" s="2" t="s">
        <v>928</v>
      </c>
      <c r="G584" s="2" t="s">
        <v>720</v>
      </c>
      <c r="H584" s="2" t="s">
        <v>37</v>
      </c>
      <c r="I584" s="2" t="s">
        <v>38</v>
      </c>
      <c r="J584" s="2">
        <v>0.99</v>
      </c>
    </row>
    <row r="585" spans="1:10">
      <c r="A585" s="2" t="s">
        <v>13</v>
      </c>
      <c r="B585" s="2" t="s">
        <v>380</v>
      </c>
      <c r="C585" s="2" t="s">
        <v>361</v>
      </c>
      <c r="D585" s="2" t="s">
        <v>718</v>
      </c>
      <c r="E585" s="2">
        <v>100</v>
      </c>
      <c r="F585" s="2" t="s">
        <v>928</v>
      </c>
      <c r="G585" s="2" t="s">
        <v>720</v>
      </c>
      <c r="H585" s="2" t="s">
        <v>37</v>
      </c>
      <c r="I585" s="2" t="s">
        <v>38</v>
      </c>
      <c r="J585" s="2">
        <v>2.9950000000000001</v>
      </c>
    </row>
    <row r="586" spans="1:10">
      <c r="A586" s="2" t="s">
        <v>12</v>
      </c>
      <c r="B586" s="2" t="s">
        <v>378</v>
      </c>
      <c r="C586" s="2" t="s">
        <v>361</v>
      </c>
      <c r="D586" s="2" t="s">
        <v>718</v>
      </c>
      <c r="E586" s="2">
        <v>100</v>
      </c>
      <c r="F586" s="2" t="s">
        <v>928</v>
      </c>
      <c r="G586" s="2" t="s">
        <v>720</v>
      </c>
      <c r="H586" s="2" t="s">
        <v>37</v>
      </c>
      <c r="I586" s="2" t="s">
        <v>38</v>
      </c>
      <c r="J586" s="2">
        <v>12.77</v>
      </c>
    </row>
    <row r="587" spans="1:10">
      <c r="A587" s="2" t="s">
        <v>11</v>
      </c>
      <c r="B587" s="2" t="s">
        <v>377</v>
      </c>
      <c r="C587" s="2" t="s">
        <v>361</v>
      </c>
      <c r="D587" s="2" t="s">
        <v>718</v>
      </c>
      <c r="E587" s="2">
        <v>100</v>
      </c>
      <c r="F587" s="2" t="s">
        <v>928</v>
      </c>
      <c r="G587" s="2" t="s">
        <v>720</v>
      </c>
      <c r="H587" s="2" t="s">
        <v>37</v>
      </c>
      <c r="I587" s="2" t="s">
        <v>38</v>
      </c>
      <c r="J587" s="2">
        <v>2.5550000000000002</v>
      </c>
    </row>
    <row r="588" spans="1:10">
      <c r="A588" s="2" t="s">
        <v>10</v>
      </c>
      <c r="B588" s="2" t="s">
        <v>385</v>
      </c>
      <c r="C588" s="2" t="s">
        <v>361</v>
      </c>
      <c r="D588" s="2" t="s">
        <v>718</v>
      </c>
      <c r="E588" s="2">
        <v>100</v>
      </c>
      <c r="F588" s="2" t="s">
        <v>928</v>
      </c>
      <c r="G588" s="2" t="s">
        <v>720</v>
      </c>
      <c r="H588" s="2" t="s">
        <v>37</v>
      </c>
      <c r="I588" s="2" t="s">
        <v>38</v>
      </c>
      <c r="J588" s="2">
        <v>0</v>
      </c>
    </row>
    <row r="589" spans="1:10">
      <c r="A589" s="2" t="s">
        <v>9</v>
      </c>
      <c r="B589" s="2" t="s">
        <v>371</v>
      </c>
      <c r="C589" s="2" t="s">
        <v>361</v>
      </c>
      <c r="D589" s="2" t="s">
        <v>718</v>
      </c>
      <c r="E589" s="2">
        <v>100</v>
      </c>
      <c r="F589" s="2" t="s">
        <v>928</v>
      </c>
      <c r="G589" s="2" t="s">
        <v>720</v>
      </c>
      <c r="H589" s="2" t="s">
        <v>37</v>
      </c>
      <c r="I589" s="2" t="s">
        <v>38</v>
      </c>
      <c r="J589" s="2">
        <v>41.674999999999997</v>
      </c>
    </row>
    <row r="590" spans="1:10">
      <c r="A590" s="2" t="s">
        <v>8</v>
      </c>
      <c r="B590" s="2" t="s">
        <v>376</v>
      </c>
      <c r="C590" s="2" t="s">
        <v>361</v>
      </c>
      <c r="D590" s="2" t="s">
        <v>718</v>
      </c>
      <c r="E590" s="2">
        <v>100</v>
      </c>
      <c r="F590" s="2" t="s">
        <v>928</v>
      </c>
      <c r="G590" s="2" t="s">
        <v>720</v>
      </c>
      <c r="H590" s="2" t="s">
        <v>37</v>
      </c>
      <c r="I590" s="2" t="s">
        <v>38</v>
      </c>
      <c r="J590" s="2">
        <v>6.57</v>
      </c>
    </row>
    <row r="591" spans="1:10">
      <c r="A591" s="2" t="s">
        <v>7</v>
      </c>
      <c r="B591" s="2" t="s">
        <v>364</v>
      </c>
      <c r="C591" s="2" t="s">
        <v>361</v>
      </c>
      <c r="D591" s="2" t="s">
        <v>718</v>
      </c>
      <c r="E591" s="2">
        <v>100</v>
      </c>
      <c r="F591" s="2" t="s">
        <v>928</v>
      </c>
      <c r="G591" s="2" t="s">
        <v>720</v>
      </c>
      <c r="H591" s="2" t="s">
        <v>37</v>
      </c>
      <c r="I591" s="2" t="s">
        <v>38</v>
      </c>
      <c r="J591" s="2">
        <v>0</v>
      </c>
    </row>
    <row r="592" spans="1:10">
      <c r="A592" s="2" t="s">
        <v>6</v>
      </c>
      <c r="B592" s="2" t="s">
        <v>387</v>
      </c>
      <c r="C592" s="2" t="s">
        <v>361</v>
      </c>
      <c r="D592" s="2" t="s">
        <v>718</v>
      </c>
      <c r="E592" s="2">
        <v>100</v>
      </c>
      <c r="F592" s="2" t="s">
        <v>928</v>
      </c>
      <c r="G592" s="2" t="s">
        <v>720</v>
      </c>
      <c r="H592" s="2" t="s">
        <v>37</v>
      </c>
      <c r="I592" s="2" t="s">
        <v>38</v>
      </c>
      <c r="J592" s="2">
        <v>8.75</v>
      </c>
    </row>
    <row r="593" spans="1:10">
      <c r="A593" s="2" t="s">
        <v>3</v>
      </c>
      <c r="B593" s="2" t="s">
        <v>365</v>
      </c>
      <c r="C593" s="2" t="s">
        <v>361</v>
      </c>
      <c r="D593" s="2" t="s">
        <v>718</v>
      </c>
      <c r="E593" s="2">
        <v>100</v>
      </c>
      <c r="F593" s="2" t="s">
        <v>928</v>
      </c>
      <c r="G593" s="2" t="s">
        <v>720</v>
      </c>
      <c r="H593" s="2" t="s">
        <v>37</v>
      </c>
      <c r="I593" s="2" t="s">
        <v>38</v>
      </c>
      <c r="J593" s="2">
        <v>0.55300000000000005</v>
      </c>
    </row>
    <row r="594" spans="1:10">
      <c r="A594" s="2" t="s">
        <v>2</v>
      </c>
      <c r="B594" s="2" t="s">
        <v>374</v>
      </c>
      <c r="C594" s="2" t="s">
        <v>361</v>
      </c>
      <c r="D594" s="2" t="s">
        <v>718</v>
      </c>
      <c r="E594" s="2">
        <v>100</v>
      </c>
      <c r="F594" s="2" t="s">
        <v>928</v>
      </c>
      <c r="G594" s="2" t="s">
        <v>720</v>
      </c>
      <c r="H594" s="2" t="s">
        <v>37</v>
      </c>
      <c r="I594" s="2" t="s">
        <v>38</v>
      </c>
      <c r="J594" s="2">
        <v>21.05</v>
      </c>
    </row>
    <row r="595" spans="1:10">
      <c r="A595" s="2" t="s">
        <v>1</v>
      </c>
      <c r="B595" s="2" t="s">
        <v>366</v>
      </c>
      <c r="C595" s="2" t="s">
        <v>361</v>
      </c>
      <c r="D595" s="2" t="s">
        <v>718</v>
      </c>
      <c r="E595" s="2">
        <v>100</v>
      </c>
      <c r="F595" s="2" t="s">
        <v>928</v>
      </c>
      <c r="G595" s="2" t="s">
        <v>720</v>
      </c>
      <c r="H595" s="2" t="s">
        <v>37</v>
      </c>
      <c r="I595" s="2" t="s">
        <v>38</v>
      </c>
      <c r="J595" s="2">
        <v>56.945</v>
      </c>
    </row>
    <row r="596" spans="1:10">
      <c r="A596" s="2" t="s">
        <v>26</v>
      </c>
      <c r="B596" s="2" t="s">
        <v>370</v>
      </c>
      <c r="C596" s="2" t="s">
        <v>361</v>
      </c>
      <c r="D596" s="2" t="s">
        <v>718</v>
      </c>
      <c r="E596" s="2">
        <v>100</v>
      </c>
      <c r="F596" s="2" t="s">
        <v>928</v>
      </c>
      <c r="G596" s="2" t="s">
        <v>29</v>
      </c>
      <c r="H596" s="2" t="s">
        <v>34</v>
      </c>
      <c r="I596" s="2" t="s">
        <v>31</v>
      </c>
      <c r="J596" s="2">
        <v>0</v>
      </c>
    </row>
    <row r="597" spans="1:10">
      <c r="A597" s="2" t="s">
        <v>25</v>
      </c>
      <c r="B597" s="2" t="s">
        <v>386</v>
      </c>
      <c r="C597" s="2" t="s">
        <v>361</v>
      </c>
      <c r="D597" s="2" t="s">
        <v>718</v>
      </c>
      <c r="E597" s="2">
        <v>100</v>
      </c>
      <c r="F597" s="2" t="s">
        <v>928</v>
      </c>
      <c r="G597" s="2" t="s">
        <v>29</v>
      </c>
      <c r="H597" s="2" t="s">
        <v>34</v>
      </c>
      <c r="I597" s="2" t="s">
        <v>31</v>
      </c>
      <c r="J597" s="2">
        <v>0</v>
      </c>
    </row>
    <row r="598" spans="1:10">
      <c r="A598" s="2" t="s">
        <v>24</v>
      </c>
      <c r="B598" s="2" t="s">
        <v>381</v>
      </c>
      <c r="C598" s="2" t="s">
        <v>361</v>
      </c>
      <c r="D598" s="2" t="s">
        <v>718</v>
      </c>
      <c r="E598" s="2">
        <v>100</v>
      </c>
      <c r="F598" s="2" t="s">
        <v>928</v>
      </c>
      <c r="G598" s="2" t="s">
        <v>29</v>
      </c>
      <c r="H598" s="2" t="s">
        <v>34</v>
      </c>
      <c r="I598" s="2" t="s">
        <v>31</v>
      </c>
      <c r="J598" s="2">
        <v>0</v>
      </c>
    </row>
    <row r="599" spans="1:10">
      <c r="A599" s="2" t="s">
        <v>23</v>
      </c>
      <c r="B599" s="2" t="s">
        <v>388</v>
      </c>
      <c r="C599" s="2" t="s">
        <v>361</v>
      </c>
      <c r="D599" s="2" t="s">
        <v>718</v>
      </c>
      <c r="E599" s="2">
        <v>100</v>
      </c>
      <c r="F599" s="2" t="s">
        <v>928</v>
      </c>
      <c r="G599" s="2" t="s">
        <v>29</v>
      </c>
      <c r="H599" s="2" t="s">
        <v>34</v>
      </c>
      <c r="I599" s="2" t="s">
        <v>31</v>
      </c>
      <c r="J599" s="2">
        <v>0</v>
      </c>
    </row>
    <row r="600" spans="1:10">
      <c r="A600" s="2" t="s">
        <v>21</v>
      </c>
      <c r="B600" s="2" t="s">
        <v>373</v>
      </c>
      <c r="C600" s="2" t="s">
        <v>361</v>
      </c>
      <c r="D600" s="2" t="s">
        <v>718</v>
      </c>
      <c r="E600" s="2">
        <v>100</v>
      </c>
      <c r="F600" s="2" t="s">
        <v>928</v>
      </c>
      <c r="G600" s="2" t="s">
        <v>29</v>
      </c>
      <c r="H600" s="2" t="s">
        <v>34</v>
      </c>
      <c r="I600" s="2" t="s">
        <v>31</v>
      </c>
      <c r="J600" s="2">
        <v>0</v>
      </c>
    </row>
    <row r="601" spans="1:10">
      <c r="A601" s="2" t="s">
        <v>20</v>
      </c>
      <c r="B601" s="2" t="s">
        <v>379</v>
      </c>
      <c r="C601" s="2" t="s">
        <v>361</v>
      </c>
      <c r="D601" s="2" t="s">
        <v>718</v>
      </c>
      <c r="E601" s="2">
        <v>100</v>
      </c>
      <c r="F601" s="2" t="s">
        <v>928</v>
      </c>
      <c r="G601" s="2" t="s">
        <v>29</v>
      </c>
      <c r="H601" s="2" t="s">
        <v>34</v>
      </c>
      <c r="I601" s="2" t="s">
        <v>31</v>
      </c>
      <c r="J601" s="2">
        <v>0</v>
      </c>
    </row>
    <row r="602" spans="1:10">
      <c r="A602" s="2" t="s">
        <v>19</v>
      </c>
      <c r="B602" s="2" t="s">
        <v>375</v>
      </c>
      <c r="C602" s="2" t="s">
        <v>361</v>
      </c>
      <c r="D602" s="2" t="s">
        <v>718</v>
      </c>
      <c r="E602" s="2">
        <v>100</v>
      </c>
      <c r="F602" s="2" t="s">
        <v>928</v>
      </c>
      <c r="G602" s="2" t="s">
        <v>29</v>
      </c>
      <c r="H602" s="2" t="s">
        <v>34</v>
      </c>
      <c r="I602" s="2" t="s">
        <v>31</v>
      </c>
      <c r="J602" s="2">
        <v>0</v>
      </c>
    </row>
    <row r="603" spans="1:10">
      <c r="A603" s="2" t="s">
        <v>18</v>
      </c>
      <c r="B603" s="2" t="s">
        <v>369</v>
      </c>
      <c r="C603" s="2" t="s">
        <v>361</v>
      </c>
      <c r="D603" s="2" t="s">
        <v>718</v>
      </c>
      <c r="E603" s="2">
        <v>100</v>
      </c>
      <c r="F603" s="2" t="s">
        <v>928</v>
      </c>
      <c r="G603" s="2" t="s">
        <v>29</v>
      </c>
      <c r="H603" s="2" t="s">
        <v>34</v>
      </c>
      <c r="I603" s="2" t="s">
        <v>31</v>
      </c>
      <c r="J603" s="2">
        <v>0</v>
      </c>
    </row>
    <row r="604" spans="1:10">
      <c r="A604" s="2" t="s">
        <v>17</v>
      </c>
      <c r="B604" s="2" t="s">
        <v>372</v>
      </c>
      <c r="C604" s="2" t="s">
        <v>361</v>
      </c>
      <c r="D604" s="2" t="s">
        <v>718</v>
      </c>
      <c r="E604" s="2">
        <v>100</v>
      </c>
      <c r="F604" s="2" t="s">
        <v>928</v>
      </c>
      <c r="G604" s="2" t="s">
        <v>29</v>
      </c>
      <c r="H604" s="2" t="s">
        <v>34</v>
      </c>
      <c r="I604" s="2" t="s">
        <v>31</v>
      </c>
      <c r="J604" s="2">
        <v>0</v>
      </c>
    </row>
    <row r="605" spans="1:10">
      <c r="A605" s="2" t="s">
        <v>16</v>
      </c>
      <c r="B605" s="2" t="s">
        <v>384</v>
      </c>
      <c r="C605" s="2" t="s">
        <v>361</v>
      </c>
      <c r="D605" s="2" t="s">
        <v>718</v>
      </c>
      <c r="E605" s="2">
        <v>100</v>
      </c>
      <c r="F605" s="2" t="s">
        <v>928</v>
      </c>
      <c r="G605" s="2" t="s">
        <v>29</v>
      </c>
      <c r="H605" s="2" t="s">
        <v>34</v>
      </c>
      <c r="I605" s="2" t="s">
        <v>31</v>
      </c>
      <c r="J605" s="2">
        <v>0</v>
      </c>
    </row>
    <row r="606" spans="1:10">
      <c r="A606" s="2" t="s">
        <v>14</v>
      </c>
      <c r="B606" s="2" t="s">
        <v>367</v>
      </c>
      <c r="C606" s="2" t="s">
        <v>361</v>
      </c>
      <c r="D606" s="2" t="s">
        <v>718</v>
      </c>
      <c r="E606" s="2">
        <v>100</v>
      </c>
      <c r="F606" s="2" t="s">
        <v>928</v>
      </c>
      <c r="G606" s="2" t="s">
        <v>29</v>
      </c>
      <c r="H606" s="2" t="s">
        <v>34</v>
      </c>
      <c r="I606" s="2" t="s">
        <v>31</v>
      </c>
      <c r="J606" s="2">
        <v>0</v>
      </c>
    </row>
    <row r="607" spans="1:10">
      <c r="A607" s="2" t="s">
        <v>13</v>
      </c>
      <c r="B607" s="2" t="s">
        <v>380</v>
      </c>
      <c r="C607" s="2" t="s">
        <v>361</v>
      </c>
      <c r="D607" s="2" t="s">
        <v>718</v>
      </c>
      <c r="E607" s="2">
        <v>100</v>
      </c>
      <c r="F607" s="2" t="s">
        <v>928</v>
      </c>
      <c r="G607" s="2" t="s">
        <v>29</v>
      </c>
      <c r="H607" s="2" t="s">
        <v>34</v>
      </c>
      <c r="I607" s="2" t="s">
        <v>31</v>
      </c>
      <c r="J607" s="2">
        <v>0.98299999999999998</v>
      </c>
    </row>
    <row r="608" spans="1:10">
      <c r="A608" s="2" t="s">
        <v>12</v>
      </c>
      <c r="B608" s="2" t="s">
        <v>378</v>
      </c>
      <c r="C608" s="2" t="s">
        <v>361</v>
      </c>
      <c r="D608" s="2" t="s">
        <v>718</v>
      </c>
      <c r="E608" s="2">
        <v>100</v>
      </c>
      <c r="F608" s="2" t="s">
        <v>928</v>
      </c>
      <c r="G608" s="2" t="s">
        <v>29</v>
      </c>
      <c r="H608" s="2" t="s">
        <v>34</v>
      </c>
      <c r="I608" s="2" t="s">
        <v>31</v>
      </c>
      <c r="J608" s="2">
        <v>0</v>
      </c>
    </row>
    <row r="609" spans="1:10">
      <c r="A609" s="2" t="s">
        <v>11</v>
      </c>
      <c r="B609" s="2" t="s">
        <v>377</v>
      </c>
      <c r="C609" s="2" t="s">
        <v>361</v>
      </c>
      <c r="D609" s="2" t="s">
        <v>718</v>
      </c>
      <c r="E609" s="2">
        <v>100</v>
      </c>
      <c r="F609" s="2" t="s">
        <v>928</v>
      </c>
      <c r="G609" s="2" t="s">
        <v>29</v>
      </c>
      <c r="H609" s="2" t="s">
        <v>34</v>
      </c>
      <c r="I609" s="2" t="s">
        <v>31</v>
      </c>
      <c r="J609" s="2">
        <v>0</v>
      </c>
    </row>
    <row r="610" spans="1:10">
      <c r="A610" s="2" t="s">
        <v>10</v>
      </c>
      <c r="B610" s="2" t="s">
        <v>385</v>
      </c>
      <c r="C610" s="2" t="s">
        <v>361</v>
      </c>
      <c r="D610" s="2" t="s">
        <v>718</v>
      </c>
      <c r="E610" s="2">
        <v>100</v>
      </c>
      <c r="F610" s="2" t="s">
        <v>928</v>
      </c>
      <c r="G610" s="2" t="s">
        <v>29</v>
      </c>
      <c r="H610" s="2" t="s">
        <v>34</v>
      </c>
      <c r="I610" s="2" t="s">
        <v>31</v>
      </c>
      <c r="J610" s="2">
        <v>0</v>
      </c>
    </row>
    <row r="611" spans="1:10">
      <c r="A611" s="2" t="s">
        <v>9</v>
      </c>
      <c r="B611" s="2" t="s">
        <v>371</v>
      </c>
      <c r="C611" s="2" t="s">
        <v>361</v>
      </c>
      <c r="D611" s="2" t="s">
        <v>718</v>
      </c>
      <c r="E611" s="2">
        <v>100</v>
      </c>
      <c r="F611" s="2" t="s">
        <v>928</v>
      </c>
      <c r="G611" s="2" t="s">
        <v>29</v>
      </c>
      <c r="H611" s="2" t="s">
        <v>34</v>
      </c>
      <c r="I611" s="2" t="s">
        <v>31</v>
      </c>
      <c r="J611" s="2">
        <v>0</v>
      </c>
    </row>
    <row r="612" spans="1:10">
      <c r="A612" s="2" t="s">
        <v>8</v>
      </c>
      <c r="B612" s="2" t="s">
        <v>376</v>
      </c>
      <c r="C612" s="2" t="s">
        <v>361</v>
      </c>
      <c r="D612" s="2" t="s">
        <v>718</v>
      </c>
      <c r="E612" s="2">
        <v>100</v>
      </c>
      <c r="F612" s="2" t="s">
        <v>928</v>
      </c>
      <c r="G612" s="2" t="s">
        <v>29</v>
      </c>
      <c r="H612" s="2" t="s">
        <v>34</v>
      </c>
      <c r="I612" s="2" t="s">
        <v>31</v>
      </c>
      <c r="J612" s="2">
        <v>0</v>
      </c>
    </row>
    <row r="613" spans="1:10">
      <c r="A613" s="2" t="s">
        <v>7</v>
      </c>
      <c r="B613" s="2" t="s">
        <v>364</v>
      </c>
      <c r="C613" s="2" t="s">
        <v>361</v>
      </c>
      <c r="D613" s="2" t="s">
        <v>718</v>
      </c>
      <c r="E613" s="2">
        <v>100</v>
      </c>
      <c r="F613" s="2" t="s">
        <v>928</v>
      </c>
      <c r="G613" s="2" t="s">
        <v>29</v>
      </c>
      <c r="H613" s="2" t="s">
        <v>34</v>
      </c>
      <c r="I613" s="2" t="s">
        <v>31</v>
      </c>
      <c r="J613" s="2">
        <v>0</v>
      </c>
    </row>
    <row r="614" spans="1:10">
      <c r="A614" s="2" t="s">
        <v>6</v>
      </c>
      <c r="B614" s="2" t="s">
        <v>387</v>
      </c>
      <c r="C614" s="2" t="s">
        <v>361</v>
      </c>
      <c r="D614" s="2" t="s">
        <v>718</v>
      </c>
      <c r="E614" s="2">
        <v>100</v>
      </c>
      <c r="F614" s="2" t="s">
        <v>928</v>
      </c>
      <c r="G614" s="2" t="s">
        <v>29</v>
      </c>
      <c r="H614" s="2" t="s">
        <v>34</v>
      </c>
      <c r="I614" s="2" t="s">
        <v>31</v>
      </c>
      <c r="J614" s="2">
        <v>0</v>
      </c>
    </row>
    <row r="615" spans="1:10">
      <c r="A615" s="2" t="s">
        <v>3</v>
      </c>
      <c r="B615" s="2" t="s">
        <v>365</v>
      </c>
      <c r="C615" s="2" t="s">
        <v>361</v>
      </c>
      <c r="D615" s="2" t="s">
        <v>718</v>
      </c>
      <c r="E615" s="2">
        <v>100</v>
      </c>
      <c r="F615" s="2" t="s">
        <v>928</v>
      </c>
      <c r="G615" s="2" t="s">
        <v>29</v>
      </c>
      <c r="H615" s="2" t="s">
        <v>34</v>
      </c>
      <c r="I615" s="2" t="s">
        <v>31</v>
      </c>
      <c r="J615" s="2">
        <v>0</v>
      </c>
    </row>
    <row r="616" spans="1:10">
      <c r="A616" s="2" t="s">
        <v>2</v>
      </c>
      <c r="B616" s="2" t="s">
        <v>374</v>
      </c>
      <c r="C616" s="2" t="s">
        <v>361</v>
      </c>
      <c r="D616" s="2" t="s">
        <v>718</v>
      </c>
      <c r="E616" s="2">
        <v>100</v>
      </c>
      <c r="F616" s="2" t="s">
        <v>928</v>
      </c>
      <c r="G616" s="2" t="s">
        <v>29</v>
      </c>
      <c r="H616" s="2" t="s">
        <v>34</v>
      </c>
      <c r="I616" s="2" t="s">
        <v>31</v>
      </c>
      <c r="J616" s="2">
        <v>0</v>
      </c>
    </row>
    <row r="617" spans="1:10">
      <c r="A617" s="2" t="s">
        <v>1</v>
      </c>
      <c r="B617" s="2" t="s">
        <v>366</v>
      </c>
      <c r="C617" s="2" t="s">
        <v>361</v>
      </c>
      <c r="D617" s="2" t="s">
        <v>718</v>
      </c>
      <c r="E617" s="2">
        <v>100</v>
      </c>
      <c r="F617" s="2" t="s">
        <v>928</v>
      </c>
      <c r="G617" s="2" t="s">
        <v>29</v>
      </c>
      <c r="H617" s="2" t="s">
        <v>34</v>
      </c>
      <c r="I617" s="2" t="s">
        <v>31</v>
      </c>
      <c r="J617" s="2">
        <v>0</v>
      </c>
    </row>
    <row r="618" spans="1:10">
      <c r="A618" s="2" t="s">
        <v>26</v>
      </c>
      <c r="B618" s="2" t="s">
        <v>370</v>
      </c>
      <c r="C618" s="2" t="s">
        <v>361</v>
      </c>
      <c r="D618" s="2" t="s">
        <v>718</v>
      </c>
      <c r="E618" s="2">
        <v>100</v>
      </c>
      <c r="F618" s="2" t="s">
        <v>928</v>
      </c>
      <c r="G618" s="2" t="s">
        <v>28</v>
      </c>
      <c r="H618" s="2" t="s">
        <v>34</v>
      </c>
      <c r="I618" s="2" t="s">
        <v>31</v>
      </c>
      <c r="J618" s="2">
        <v>0</v>
      </c>
    </row>
    <row r="619" spans="1:10">
      <c r="A619" s="2" t="s">
        <v>25</v>
      </c>
      <c r="B619" s="2" t="s">
        <v>386</v>
      </c>
      <c r="C619" s="2" t="s">
        <v>361</v>
      </c>
      <c r="D619" s="2" t="s">
        <v>718</v>
      </c>
      <c r="E619" s="2">
        <v>100</v>
      </c>
      <c r="F619" s="2" t="s">
        <v>928</v>
      </c>
      <c r="G619" s="2" t="s">
        <v>28</v>
      </c>
      <c r="H619" s="2" t="s">
        <v>34</v>
      </c>
      <c r="I619" s="2" t="s">
        <v>31</v>
      </c>
      <c r="J619" s="2">
        <v>0</v>
      </c>
    </row>
    <row r="620" spans="1:10">
      <c r="A620" s="2" t="s">
        <v>24</v>
      </c>
      <c r="B620" s="2" t="s">
        <v>381</v>
      </c>
      <c r="C620" s="2" t="s">
        <v>361</v>
      </c>
      <c r="D620" s="2" t="s">
        <v>718</v>
      </c>
      <c r="E620" s="2">
        <v>100</v>
      </c>
      <c r="F620" s="2" t="s">
        <v>928</v>
      </c>
      <c r="G620" s="2" t="s">
        <v>28</v>
      </c>
      <c r="H620" s="2" t="s">
        <v>34</v>
      </c>
      <c r="I620" s="2" t="s">
        <v>31</v>
      </c>
      <c r="J620" s="2">
        <v>6.657</v>
      </c>
    </row>
    <row r="621" spans="1:10">
      <c r="A621" s="2" t="s">
        <v>23</v>
      </c>
      <c r="B621" s="2" t="s">
        <v>388</v>
      </c>
      <c r="C621" s="2" t="s">
        <v>361</v>
      </c>
      <c r="D621" s="2" t="s">
        <v>718</v>
      </c>
      <c r="E621" s="2">
        <v>100</v>
      </c>
      <c r="F621" s="2" t="s">
        <v>928</v>
      </c>
      <c r="G621" s="2" t="s">
        <v>28</v>
      </c>
      <c r="H621" s="2" t="s">
        <v>34</v>
      </c>
      <c r="I621" s="2" t="s">
        <v>31</v>
      </c>
      <c r="J621" s="2">
        <v>0</v>
      </c>
    </row>
    <row r="622" spans="1:10">
      <c r="A622" s="2" t="s">
        <v>21</v>
      </c>
      <c r="B622" s="2" t="s">
        <v>373</v>
      </c>
      <c r="C622" s="2" t="s">
        <v>361</v>
      </c>
      <c r="D622" s="2" t="s">
        <v>718</v>
      </c>
      <c r="E622" s="2">
        <v>100</v>
      </c>
      <c r="F622" s="2" t="s">
        <v>928</v>
      </c>
      <c r="G622" s="2" t="s">
        <v>28</v>
      </c>
      <c r="H622" s="2" t="s">
        <v>34</v>
      </c>
      <c r="I622" s="2" t="s">
        <v>31</v>
      </c>
      <c r="J622" s="2">
        <v>0</v>
      </c>
    </row>
    <row r="623" spans="1:10">
      <c r="A623" s="2" t="s">
        <v>20</v>
      </c>
      <c r="B623" s="2" t="s">
        <v>379</v>
      </c>
      <c r="C623" s="2" t="s">
        <v>361</v>
      </c>
      <c r="D623" s="2" t="s">
        <v>718</v>
      </c>
      <c r="E623" s="2">
        <v>100</v>
      </c>
      <c r="F623" s="2" t="s">
        <v>928</v>
      </c>
      <c r="G623" s="2" t="s">
        <v>28</v>
      </c>
      <c r="H623" s="2" t="s">
        <v>34</v>
      </c>
      <c r="I623" s="2" t="s">
        <v>31</v>
      </c>
      <c r="J623" s="2">
        <v>0</v>
      </c>
    </row>
    <row r="624" spans="1:10">
      <c r="A624" s="2" t="s">
        <v>19</v>
      </c>
      <c r="B624" s="2" t="s">
        <v>375</v>
      </c>
      <c r="C624" s="2" t="s">
        <v>361</v>
      </c>
      <c r="D624" s="2" t="s">
        <v>718</v>
      </c>
      <c r="E624" s="2">
        <v>100</v>
      </c>
      <c r="F624" s="2" t="s">
        <v>928</v>
      </c>
      <c r="G624" s="2" t="s">
        <v>28</v>
      </c>
      <c r="H624" s="2" t="s">
        <v>34</v>
      </c>
      <c r="I624" s="2" t="s">
        <v>31</v>
      </c>
      <c r="J624" s="2">
        <v>0</v>
      </c>
    </row>
    <row r="625" spans="1:10">
      <c r="A625" s="2" t="s">
        <v>18</v>
      </c>
      <c r="B625" s="2" t="s">
        <v>369</v>
      </c>
      <c r="C625" s="2" t="s">
        <v>361</v>
      </c>
      <c r="D625" s="2" t="s">
        <v>718</v>
      </c>
      <c r="E625" s="2">
        <v>100</v>
      </c>
      <c r="F625" s="2" t="s">
        <v>928</v>
      </c>
      <c r="G625" s="2" t="s">
        <v>28</v>
      </c>
      <c r="H625" s="2" t="s">
        <v>34</v>
      </c>
      <c r="I625" s="2" t="s">
        <v>31</v>
      </c>
      <c r="J625" s="2">
        <v>0</v>
      </c>
    </row>
    <row r="626" spans="1:10">
      <c r="A626" s="2" t="s">
        <v>17</v>
      </c>
      <c r="B626" s="2" t="s">
        <v>372</v>
      </c>
      <c r="C626" s="2" t="s">
        <v>361</v>
      </c>
      <c r="D626" s="2" t="s">
        <v>718</v>
      </c>
      <c r="E626" s="2">
        <v>100</v>
      </c>
      <c r="F626" s="2" t="s">
        <v>928</v>
      </c>
      <c r="G626" s="2" t="s">
        <v>28</v>
      </c>
      <c r="H626" s="2" t="s">
        <v>34</v>
      </c>
      <c r="I626" s="2" t="s">
        <v>31</v>
      </c>
      <c r="J626" s="2">
        <v>0</v>
      </c>
    </row>
    <row r="627" spans="1:10">
      <c r="A627" s="2" t="s">
        <v>16</v>
      </c>
      <c r="B627" s="2" t="s">
        <v>384</v>
      </c>
      <c r="C627" s="2" t="s">
        <v>361</v>
      </c>
      <c r="D627" s="2" t="s">
        <v>718</v>
      </c>
      <c r="E627" s="2">
        <v>100</v>
      </c>
      <c r="F627" s="2" t="s">
        <v>928</v>
      </c>
      <c r="G627" s="2" t="s">
        <v>28</v>
      </c>
      <c r="H627" s="2" t="s">
        <v>34</v>
      </c>
      <c r="I627" s="2" t="s">
        <v>31</v>
      </c>
      <c r="J627" s="2">
        <v>5.0000000000000001E-3</v>
      </c>
    </row>
    <row r="628" spans="1:10">
      <c r="A628" s="2" t="s">
        <v>14</v>
      </c>
      <c r="B628" s="2" t="s">
        <v>367</v>
      </c>
      <c r="C628" s="2" t="s">
        <v>361</v>
      </c>
      <c r="D628" s="2" t="s">
        <v>718</v>
      </c>
      <c r="E628" s="2">
        <v>100</v>
      </c>
      <c r="F628" s="2" t="s">
        <v>928</v>
      </c>
      <c r="G628" s="2" t="s">
        <v>28</v>
      </c>
      <c r="H628" s="2" t="s">
        <v>34</v>
      </c>
      <c r="I628" s="2" t="s">
        <v>31</v>
      </c>
      <c r="J628" s="2">
        <v>0</v>
      </c>
    </row>
    <row r="629" spans="1:10">
      <c r="A629" s="2" t="s">
        <v>13</v>
      </c>
      <c r="B629" s="2" t="s">
        <v>380</v>
      </c>
      <c r="C629" s="2" t="s">
        <v>361</v>
      </c>
      <c r="D629" s="2" t="s">
        <v>718</v>
      </c>
      <c r="E629" s="2">
        <v>100</v>
      </c>
      <c r="F629" s="2" t="s">
        <v>928</v>
      </c>
      <c r="G629" s="2" t="s">
        <v>28</v>
      </c>
      <c r="H629" s="2" t="s">
        <v>34</v>
      </c>
      <c r="I629" s="2" t="s">
        <v>31</v>
      </c>
      <c r="J629" s="2">
        <v>3.387</v>
      </c>
    </row>
    <row r="630" spans="1:10">
      <c r="A630" s="2" t="s">
        <v>12</v>
      </c>
      <c r="B630" s="2" t="s">
        <v>378</v>
      </c>
      <c r="C630" s="2" t="s">
        <v>361</v>
      </c>
      <c r="D630" s="2" t="s">
        <v>718</v>
      </c>
      <c r="E630" s="2">
        <v>100</v>
      </c>
      <c r="F630" s="2" t="s">
        <v>928</v>
      </c>
      <c r="G630" s="2" t="s">
        <v>28</v>
      </c>
      <c r="H630" s="2" t="s">
        <v>34</v>
      </c>
      <c r="I630" s="2" t="s">
        <v>31</v>
      </c>
      <c r="J630" s="2">
        <v>0</v>
      </c>
    </row>
    <row r="631" spans="1:10">
      <c r="A631" s="2" t="s">
        <v>11</v>
      </c>
      <c r="B631" s="2" t="s">
        <v>377</v>
      </c>
      <c r="C631" s="2" t="s">
        <v>361</v>
      </c>
      <c r="D631" s="2" t="s">
        <v>718</v>
      </c>
      <c r="E631" s="2">
        <v>100</v>
      </c>
      <c r="F631" s="2" t="s">
        <v>928</v>
      </c>
      <c r="G631" s="2" t="s">
        <v>28</v>
      </c>
      <c r="H631" s="2" t="s">
        <v>34</v>
      </c>
      <c r="I631" s="2" t="s">
        <v>31</v>
      </c>
      <c r="J631" s="2">
        <v>0</v>
      </c>
    </row>
    <row r="632" spans="1:10">
      <c r="A632" s="2" t="s">
        <v>10</v>
      </c>
      <c r="B632" s="2" t="s">
        <v>385</v>
      </c>
      <c r="C632" s="2" t="s">
        <v>361</v>
      </c>
      <c r="D632" s="2" t="s">
        <v>718</v>
      </c>
      <c r="E632" s="2">
        <v>100</v>
      </c>
      <c r="F632" s="2" t="s">
        <v>928</v>
      </c>
      <c r="G632" s="2" t="s">
        <v>28</v>
      </c>
      <c r="H632" s="2" t="s">
        <v>34</v>
      </c>
      <c r="I632" s="2" t="s">
        <v>31</v>
      </c>
      <c r="J632" s="2">
        <v>0</v>
      </c>
    </row>
    <row r="633" spans="1:10">
      <c r="A633" s="2" t="s">
        <v>9</v>
      </c>
      <c r="B633" s="2" t="s">
        <v>371</v>
      </c>
      <c r="C633" s="2" t="s">
        <v>361</v>
      </c>
      <c r="D633" s="2" t="s">
        <v>718</v>
      </c>
      <c r="E633" s="2">
        <v>100</v>
      </c>
      <c r="F633" s="2" t="s">
        <v>928</v>
      </c>
      <c r="G633" s="2" t="s">
        <v>28</v>
      </c>
      <c r="H633" s="2" t="s">
        <v>34</v>
      </c>
      <c r="I633" s="2" t="s">
        <v>31</v>
      </c>
      <c r="J633" s="2">
        <v>0</v>
      </c>
    </row>
    <row r="634" spans="1:10">
      <c r="A634" s="2" t="s">
        <v>8</v>
      </c>
      <c r="B634" s="2" t="s">
        <v>376</v>
      </c>
      <c r="C634" s="2" t="s">
        <v>361</v>
      </c>
      <c r="D634" s="2" t="s">
        <v>718</v>
      </c>
      <c r="E634" s="2">
        <v>100</v>
      </c>
      <c r="F634" s="2" t="s">
        <v>928</v>
      </c>
      <c r="G634" s="2" t="s">
        <v>28</v>
      </c>
      <c r="H634" s="2" t="s">
        <v>34</v>
      </c>
      <c r="I634" s="2" t="s">
        <v>31</v>
      </c>
      <c r="J634" s="2">
        <v>0</v>
      </c>
    </row>
    <row r="635" spans="1:10">
      <c r="A635" s="2" t="s">
        <v>7</v>
      </c>
      <c r="B635" s="2" t="s">
        <v>364</v>
      </c>
      <c r="C635" s="2" t="s">
        <v>361</v>
      </c>
      <c r="D635" s="2" t="s">
        <v>718</v>
      </c>
      <c r="E635" s="2">
        <v>100</v>
      </c>
      <c r="F635" s="2" t="s">
        <v>928</v>
      </c>
      <c r="G635" s="2" t="s">
        <v>28</v>
      </c>
      <c r="H635" s="2" t="s">
        <v>34</v>
      </c>
      <c r="I635" s="2" t="s">
        <v>31</v>
      </c>
      <c r="J635" s="2">
        <v>0</v>
      </c>
    </row>
    <row r="636" spans="1:10">
      <c r="A636" s="2" t="s">
        <v>6</v>
      </c>
      <c r="B636" s="2" t="s">
        <v>387</v>
      </c>
      <c r="C636" s="2" t="s">
        <v>361</v>
      </c>
      <c r="D636" s="2" t="s">
        <v>718</v>
      </c>
      <c r="E636" s="2">
        <v>100</v>
      </c>
      <c r="F636" s="2" t="s">
        <v>928</v>
      </c>
      <c r="G636" s="2" t="s">
        <v>28</v>
      </c>
      <c r="H636" s="2" t="s">
        <v>34</v>
      </c>
      <c r="I636" s="2" t="s">
        <v>31</v>
      </c>
      <c r="J636" s="2">
        <v>0</v>
      </c>
    </row>
    <row r="637" spans="1:10">
      <c r="A637" s="2" t="s">
        <v>3</v>
      </c>
      <c r="B637" s="2" t="s">
        <v>365</v>
      </c>
      <c r="C637" s="2" t="s">
        <v>361</v>
      </c>
      <c r="D637" s="2" t="s">
        <v>718</v>
      </c>
      <c r="E637" s="2">
        <v>100</v>
      </c>
      <c r="F637" s="2" t="s">
        <v>928</v>
      </c>
      <c r="G637" s="2" t="s">
        <v>28</v>
      </c>
      <c r="H637" s="2" t="s">
        <v>34</v>
      </c>
      <c r="I637" s="2" t="s">
        <v>31</v>
      </c>
      <c r="J637" s="2">
        <v>0.21099999999999999</v>
      </c>
    </row>
    <row r="638" spans="1:10">
      <c r="A638" s="2" t="s">
        <v>2</v>
      </c>
      <c r="B638" s="2" t="s">
        <v>374</v>
      </c>
      <c r="C638" s="2" t="s">
        <v>361</v>
      </c>
      <c r="D638" s="2" t="s">
        <v>718</v>
      </c>
      <c r="E638" s="2">
        <v>100</v>
      </c>
      <c r="F638" s="2" t="s">
        <v>928</v>
      </c>
      <c r="G638" s="2" t="s">
        <v>28</v>
      </c>
      <c r="H638" s="2" t="s">
        <v>34</v>
      </c>
      <c r="I638" s="2" t="s">
        <v>31</v>
      </c>
      <c r="J638" s="2">
        <v>0</v>
      </c>
    </row>
    <row r="639" spans="1:10">
      <c r="A639" s="2" t="s">
        <v>1</v>
      </c>
      <c r="B639" s="2" t="s">
        <v>366</v>
      </c>
      <c r="C639" s="2" t="s">
        <v>361</v>
      </c>
      <c r="D639" s="2" t="s">
        <v>718</v>
      </c>
      <c r="E639" s="2">
        <v>100</v>
      </c>
      <c r="F639" s="2" t="s">
        <v>928</v>
      </c>
      <c r="G639" s="2" t="s">
        <v>28</v>
      </c>
      <c r="H639" s="2" t="s">
        <v>34</v>
      </c>
      <c r="I639" s="2" t="s">
        <v>31</v>
      </c>
      <c r="J639" s="2">
        <v>0</v>
      </c>
    </row>
    <row r="640" spans="1:10">
      <c r="A640" s="2" t="s">
        <v>26</v>
      </c>
      <c r="B640" s="2" t="s">
        <v>370</v>
      </c>
      <c r="C640" s="2" t="s">
        <v>361</v>
      </c>
      <c r="D640" s="2" t="s">
        <v>718</v>
      </c>
      <c r="E640" s="2">
        <v>100</v>
      </c>
      <c r="F640" s="2" t="s">
        <v>928</v>
      </c>
      <c r="G640" s="2" t="s">
        <v>720</v>
      </c>
      <c r="H640" s="2" t="s">
        <v>34</v>
      </c>
      <c r="I640" s="2" t="s">
        <v>31</v>
      </c>
      <c r="J640" s="2">
        <v>0.59499999999999997</v>
      </c>
    </row>
    <row r="641" spans="1:10">
      <c r="A641" s="2" t="s">
        <v>25</v>
      </c>
      <c r="B641" s="2" t="s">
        <v>386</v>
      </c>
      <c r="C641" s="2" t="s">
        <v>361</v>
      </c>
      <c r="D641" s="2" t="s">
        <v>718</v>
      </c>
      <c r="E641" s="2">
        <v>100</v>
      </c>
      <c r="F641" s="2" t="s">
        <v>928</v>
      </c>
      <c r="G641" s="2" t="s">
        <v>720</v>
      </c>
      <c r="H641" s="2" t="s">
        <v>34</v>
      </c>
      <c r="I641" s="2" t="s">
        <v>31</v>
      </c>
      <c r="J641" s="2">
        <v>1.284</v>
      </c>
    </row>
    <row r="642" spans="1:10">
      <c r="A642" s="2" t="s">
        <v>24</v>
      </c>
      <c r="B642" s="2" t="s">
        <v>381</v>
      </c>
      <c r="C642" s="2" t="s">
        <v>361</v>
      </c>
      <c r="D642" s="2" t="s">
        <v>718</v>
      </c>
      <c r="E642" s="2">
        <v>100</v>
      </c>
      <c r="F642" s="2" t="s">
        <v>928</v>
      </c>
      <c r="G642" s="2" t="s">
        <v>720</v>
      </c>
      <c r="H642" s="2" t="s">
        <v>34</v>
      </c>
      <c r="I642" s="2" t="s">
        <v>31</v>
      </c>
      <c r="J642" s="2">
        <v>5.01</v>
      </c>
    </row>
    <row r="643" spans="1:10">
      <c r="A643" s="2" t="s">
        <v>23</v>
      </c>
      <c r="B643" s="2" t="s">
        <v>388</v>
      </c>
      <c r="C643" s="2" t="s">
        <v>361</v>
      </c>
      <c r="D643" s="2" t="s">
        <v>718</v>
      </c>
      <c r="E643" s="2">
        <v>100</v>
      </c>
      <c r="F643" s="2" t="s">
        <v>928</v>
      </c>
      <c r="G643" s="2" t="s">
        <v>720</v>
      </c>
      <c r="H643" s="2" t="s">
        <v>34</v>
      </c>
      <c r="I643" s="2" t="s">
        <v>31</v>
      </c>
      <c r="J643" s="2">
        <v>0</v>
      </c>
    </row>
    <row r="644" spans="1:10">
      <c r="A644" s="2" t="s">
        <v>21</v>
      </c>
      <c r="B644" s="2" t="s">
        <v>373</v>
      </c>
      <c r="C644" s="2" t="s">
        <v>361</v>
      </c>
      <c r="D644" s="2" t="s">
        <v>718</v>
      </c>
      <c r="E644" s="2">
        <v>100</v>
      </c>
      <c r="F644" s="2" t="s">
        <v>928</v>
      </c>
      <c r="G644" s="2" t="s">
        <v>720</v>
      </c>
      <c r="H644" s="2" t="s">
        <v>34</v>
      </c>
      <c r="I644" s="2" t="s">
        <v>31</v>
      </c>
      <c r="J644" s="2">
        <v>92.072000000000003</v>
      </c>
    </row>
    <row r="645" spans="1:10">
      <c r="A645" s="2" t="s">
        <v>20</v>
      </c>
      <c r="B645" s="2" t="s">
        <v>379</v>
      </c>
      <c r="C645" s="2" t="s">
        <v>361</v>
      </c>
      <c r="D645" s="2" t="s">
        <v>718</v>
      </c>
      <c r="E645" s="2">
        <v>100</v>
      </c>
      <c r="F645" s="2" t="s">
        <v>928</v>
      </c>
      <c r="G645" s="2" t="s">
        <v>720</v>
      </c>
      <c r="H645" s="2" t="s">
        <v>34</v>
      </c>
      <c r="I645" s="2" t="s">
        <v>31</v>
      </c>
      <c r="J645" s="2">
        <v>4.8099999999999996</v>
      </c>
    </row>
    <row r="646" spans="1:10">
      <c r="A646" s="2" t="s">
        <v>19</v>
      </c>
      <c r="B646" s="2" t="s">
        <v>375</v>
      </c>
      <c r="C646" s="2" t="s">
        <v>361</v>
      </c>
      <c r="D646" s="2" t="s">
        <v>718</v>
      </c>
      <c r="E646" s="2">
        <v>100</v>
      </c>
      <c r="F646" s="2" t="s">
        <v>928</v>
      </c>
      <c r="G646" s="2" t="s">
        <v>720</v>
      </c>
      <c r="H646" s="2" t="s">
        <v>34</v>
      </c>
      <c r="I646" s="2" t="s">
        <v>31</v>
      </c>
      <c r="J646" s="2">
        <v>59.957000000000001</v>
      </c>
    </row>
    <row r="647" spans="1:10">
      <c r="A647" s="2" t="s">
        <v>18</v>
      </c>
      <c r="B647" s="2" t="s">
        <v>369</v>
      </c>
      <c r="C647" s="2" t="s">
        <v>361</v>
      </c>
      <c r="D647" s="2" t="s">
        <v>718</v>
      </c>
      <c r="E647" s="2">
        <v>100</v>
      </c>
      <c r="F647" s="2" t="s">
        <v>928</v>
      </c>
      <c r="G647" s="2" t="s">
        <v>720</v>
      </c>
      <c r="H647" s="2" t="s">
        <v>34</v>
      </c>
      <c r="I647" s="2" t="s">
        <v>31</v>
      </c>
      <c r="J647" s="2">
        <v>50.844000000000001</v>
      </c>
    </row>
    <row r="648" spans="1:10">
      <c r="A648" s="2" t="s">
        <v>17</v>
      </c>
      <c r="B648" s="2" t="s">
        <v>372</v>
      </c>
      <c r="C648" s="2" t="s">
        <v>361</v>
      </c>
      <c r="D648" s="2" t="s">
        <v>718</v>
      </c>
      <c r="E648" s="2">
        <v>100</v>
      </c>
      <c r="F648" s="2" t="s">
        <v>928</v>
      </c>
      <c r="G648" s="2" t="s">
        <v>720</v>
      </c>
      <c r="H648" s="2" t="s">
        <v>34</v>
      </c>
      <c r="I648" s="2" t="s">
        <v>31</v>
      </c>
      <c r="J648" s="2">
        <v>67.152000000000001</v>
      </c>
    </row>
    <row r="649" spans="1:10">
      <c r="A649" s="2" t="s">
        <v>16</v>
      </c>
      <c r="B649" s="2" t="s">
        <v>384</v>
      </c>
      <c r="C649" s="2" t="s">
        <v>361</v>
      </c>
      <c r="D649" s="2" t="s">
        <v>718</v>
      </c>
      <c r="E649" s="2">
        <v>100</v>
      </c>
      <c r="F649" s="2" t="s">
        <v>928</v>
      </c>
      <c r="G649" s="2" t="s">
        <v>720</v>
      </c>
      <c r="H649" s="2" t="s">
        <v>34</v>
      </c>
      <c r="I649" s="2" t="s">
        <v>31</v>
      </c>
      <c r="J649" s="2">
        <v>2.1000000000000001E-2</v>
      </c>
    </row>
    <row r="650" spans="1:10">
      <c r="A650" s="2" t="s">
        <v>14</v>
      </c>
      <c r="B650" s="2" t="s">
        <v>367</v>
      </c>
      <c r="C650" s="2" t="s">
        <v>361</v>
      </c>
      <c r="D650" s="2" t="s">
        <v>718</v>
      </c>
      <c r="E650" s="2">
        <v>100</v>
      </c>
      <c r="F650" s="2" t="s">
        <v>928</v>
      </c>
      <c r="G650" s="2" t="s">
        <v>720</v>
      </c>
      <c r="H650" s="2" t="s">
        <v>34</v>
      </c>
      <c r="I650" s="2" t="s">
        <v>31</v>
      </c>
      <c r="J650" s="2">
        <v>4.57</v>
      </c>
    </row>
    <row r="651" spans="1:10">
      <c r="A651" s="2" t="s">
        <v>13</v>
      </c>
      <c r="B651" s="2" t="s">
        <v>380</v>
      </c>
      <c r="C651" s="2" t="s">
        <v>361</v>
      </c>
      <c r="D651" s="2" t="s">
        <v>718</v>
      </c>
      <c r="E651" s="2">
        <v>100</v>
      </c>
      <c r="F651" s="2" t="s">
        <v>928</v>
      </c>
      <c r="G651" s="2" t="s">
        <v>720</v>
      </c>
      <c r="H651" s="2" t="s">
        <v>34</v>
      </c>
      <c r="I651" s="2" t="s">
        <v>31</v>
      </c>
      <c r="J651" s="2">
        <v>7.6390000000000002</v>
      </c>
    </row>
    <row r="652" spans="1:10">
      <c r="A652" s="2" t="s">
        <v>12</v>
      </c>
      <c r="B652" s="2" t="s">
        <v>378</v>
      </c>
      <c r="C652" s="2" t="s">
        <v>361</v>
      </c>
      <c r="D652" s="2" t="s">
        <v>718</v>
      </c>
      <c r="E652" s="2">
        <v>100</v>
      </c>
      <c r="F652" s="2" t="s">
        <v>928</v>
      </c>
      <c r="G652" s="2" t="s">
        <v>720</v>
      </c>
      <c r="H652" s="2" t="s">
        <v>34</v>
      </c>
      <c r="I652" s="2" t="s">
        <v>31</v>
      </c>
      <c r="J652" s="2">
        <v>51.94</v>
      </c>
    </row>
    <row r="653" spans="1:10">
      <c r="A653" s="2" t="s">
        <v>11</v>
      </c>
      <c r="B653" s="2" t="s">
        <v>377</v>
      </c>
      <c r="C653" s="2" t="s">
        <v>361</v>
      </c>
      <c r="D653" s="2" t="s">
        <v>718</v>
      </c>
      <c r="E653" s="2">
        <v>100</v>
      </c>
      <c r="F653" s="2" t="s">
        <v>928</v>
      </c>
      <c r="G653" s="2" t="s">
        <v>720</v>
      </c>
      <c r="H653" s="2" t="s">
        <v>34</v>
      </c>
      <c r="I653" s="2" t="s">
        <v>31</v>
      </c>
      <c r="J653" s="2">
        <v>10.227</v>
      </c>
    </row>
    <row r="654" spans="1:10">
      <c r="A654" s="2" t="s">
        <v>10</v>
      </c>
      <c r="B654" s="2" t="s">
        <v>385</v>
      </c>
      <c r="C654" s="2" t="s">
        <v>361</v>
      </c>
      <c r="D654" s="2" t="s">
        <v>718</v>
      </c>
      <c r="E654" s="2">
        <v>100</v>
      </c>
      <c r="F654" s="2" t="s">
        <v>928</v>
      </c>
      <c r="G654" s="2" t="s">
        <v>720</v>
      </c>
      <c r="H654" s="2" t="s">
        <v>34</v>
      </c>
      <c r="I654" s="2" t="s">
        <v>31</v>
      </c>
      <c r="J654" s="2">
        <v>0</v>
      </c>
    </row>
    <row r="655" spans="1:10">
      <c r="A655" s="2" t="s">
        <v>9</v>
      </c>
      <c r="B655" s="2" t="s">
        <v>371</v>
      </c>
      <c r="C655" s="2" t="s">
        <v>361</v>
      </c>
      <c r="D655" s="2" t="s">
        <v>718</v>
      </c>
      <c r="E655" s="2">
        <v>100</v>
      </c>
      <c r="F655" s="2" t="s">
        <v>928</v>
      </c>
      <c r="G655" s="2" t="s">
        <v>720</v>
      </c>
      <c r="H655" s="2" t="s">
        <v>34</v>
      </c>
      <c r="I655" s="2" t="s">
        <v>31</v>
      </c>
      <c r="J655" s="2">
        <v>171.06</v>
      </c>
    </row>
    <row r="656" spans="1:10">
      <c r="A656" s="2" t="s">
        <v>8</v>
      </c>
      <c r="B656" s="2" t="s">
        <v>376</v>
      </c>
      <c r="C656" s="2" t="s">
        <v>361</v>
      </c>
      <c r="D656" s="2" t="s">
        <v>718</v>
      </c>
      <c r="E656" s="2">
        <v>100</v>
      </c>
      <c r="F656" s="2" t="s">
        <v>928</v>
      </c>
      <c r="G656" s="2" t="s">
        <v>720</v>
      </c>
      <c r="H656" s="2" t="s">
        <v>34</v>
      </c>
      <c r="I656" s="2" t="s">
        <v>31</v>
      </c>
      <c r="J656" s="2">
        <v>25.989000000000001</v>
      </c>
    </row>
    <row r="657" spans="1:10">
      <c r="A657" s="2" t="s">
        <v>7</v>
      </c>
      <c r="B657" s="2" t="s">
        <v>364</v>
      </c>
      <c r="C657" s="2" t="s">
        <v>361</v>
      </c>
      <c r="D657" s="2" t="s">
        <v>718</v>
      </c>
      <c r="E657" s="2">
        <v>100</v>
      </c>
      <c r="F657" s="2" t="s">
        <v>928</v>
      </c>
      <c r="G657" s="2" t="s">
        <v>720</v>
      </c>
      <c r="H657" s="2" t="s">
        <v>34</v>
      </c>
      <c r="I657" s="2" t="s">
        <v>31</v>
      </c>
      <c r="J657" s="2">
        <v>0</v>
      </c>
    </row>
    <row r="658" spans="1:10">
      <c r="A658" s="2" t="s">
        <v>6</v>
      </c>
      <c r="B658" s="2" t="s">
        <v>387</v>
      </c>
      <c r="C658" s="2" t="s">
        <v>361</v>
      </c>
      <c r="D658" s="2" t="s">
        <v>718</v>
      </c>
      <c r="E658" s="2">
        <v>100</v>
      </c>
      <c r="F658" s="2" t="s">
        <v>928</v>
      </c>
      <c r="G658" s="2" t="s">
        <v>720</v>
      </c>
      <c r="H658" s="2" t="s">
        <v>34</v>
      </c>
      <c r="I658" s="2" t="s">
        <v>31</v>
      </c>
      <c r="J658" s="2">
        <v>27.364000000000001</v>
      </c>
    </row>
    <row r="659" spans="1:10">
      <c r="A659" s="2" t="s">
        <v>3</v>
      </c>
      <c r="B659" s="2" t="s">
        <v>365</v>
      </c>
      <c r="C659" s="2" t="s">
        <v>361</v>
      </c>
      <c r="D659" s="2" t="s">
        <v>718</v>
      </c>
      <c r="E659" s="2">
        <v>100</v>
      </c>
      <c r="F659" s="2" t="s">
        <v>928</v>
      </c>
      <c r="G659" s="2" t="s">
        <v>720</v>
      </c>
      <c r="H659" s="2" t="s">
        <v>34</v>
      </c>
      <c r="I659" s="2" t="s">
        <v>31</v>
      </c>
      <c r="J659" s="2">
        <v>1.5720000000000001</v>
      </c>
    </row>
    <row r="660" spans="1:10">
      <c r="A660" s="2" t="s">
        <v>2</v>
      </c>
      <c r="B660" s="2" t="s">
        <v>374</v>
      </c>
      <c r="C660" s="2" t="s">
        <v>361</v>
      </c>
      <c r="D660" s="2" t="s">
        <v>718</v>
      </c>
      <c r="E660" s="2">
        <v>100</v>
      </c>
      <c r="F660" s="2" t="s">
        <v>928</v>
      </c>
      <c r="G660" s="2" t="s">
        <v>720</v>
      </c>
      <c r="H660" s="2" t="s">
        <v>34</v>
      </c>
      <c r="I660" s="2" t="s">
        <v>31</v>
      </c>
      <c r="J660" s="2">
        <v>81.19</v>
      </c>
    </row>
    <row r="661" spans="1:10">
      <c r="A661" s="2" t="s">
        <v>1</v>
      </c>
      <c r="B661" s="2" t="s">
        <v>366</v>
      </c>
      <c r="C661" s="2" t="s">
        <v>361</v>
      </c>
      <c r="D661" s="2" t="s">
        <v>718</v>
      </c>
      <c r="E661" s="2">
        <v>100</v>
      </c>
      <c r="F661" s="2" t="s">
        <v>928</v>
      </c>
      <c r="G661" s="2" t="s">
        <v>720</v>
      </c>
      <c r="H661" s="2" t="s">
        <v>34</v>
      </c>
      <c r="I661" s="2" t="s">
        <v>31</v>
      </c>
      <c r="J661" s="2">
        <v>242.482</v>
      </c>
    </row>
    <row r="662" spans="1:10">
      <c r="A662" s="2" t="s">
        <v>26</v>
      </c>
      <c r="B662" s="2" t="s">
        <v>370</v>
      </c>
      <c r="C662" s="2" t="s">
        <v>361</v>
      </c>
      <c r="D662" s="2" t="s">
        <v>1069</v>
      </c>
      <c r="E662" s="2">
        <v>100</v>
      </c>
      <c r="F662" s="2" t="s">
        <v>928</v>
      </c>
      <c r="G662" s="2" t="s">
        <v>29</v>
      </c>
      <c r="H662" s="2" t="s">
        <v>37</v>
      </c>
      <c r="I662" s="2" t="s">
        <v>38</v>
      </c>
      <c r="J662" s="2">
        <v>0</v>
      </c>
    </row>
    <row r="663" spans="1:10">
      <c r="A663" s="2" t="s">
        <v>25</v>
      </c>
      <c r="B663" s="2" t="s">
        <v>386</v>
      </c>
      <c r="C663" s="2" t="s">
        <v>361</v>
      </c>
      <c r="D663" s="2" t="s">
        <v>1069</v>
      </c>
      <c r="E663" s="2">
        <v>100</v>
      </c>
      <c r="F663" s="2" t="s">
        <v>928</v>
      </c>
      <c r="G663" s="2" t="s">
        <v>29</v>
      </c>
      <c r="H663" s="2" t="s">
        <v>37</v>
      </c>
      <c r="I663" s="2" t="s">
        <v>38</v>
      </c>
      <c r="J663" s="2">
        <v>0</v>
      </c>
    </row>
    <row r="664" spans="1:10">
      <c r="A664" s="2" t="s">
        <v>24</v>
      </c>
      <c r="B664" s="2" t="s">
        <v>381</v>
      </c>
      <c r="C664" s="2" t="s">
        <v>361</v>
      </c>
      <c r="D664" s="2" t="s">
        <v>1069</v>
      </c>
      <c r="E664" s="2">
        <v>100</v>
      </c>
      <c r="F664" s="2" t="s">
        <v>928</v>
      </c>
      <c r="G664" s="2" t="s">
        <v>29</v>
      </c>
      <c r="H664" s="2" t="s">
        <v>37</v>
      </c>
      <c r="I664" s="2" t="s">
        <v>38</v>
      </c>
      <c r="J664" s="2">
        <v>0</v>
      </c>
    </row>
    <row r="665" spans="1:10">
      <c r="A665" s="2" t="s">
        <v>23</v>
      </c>
      <c r="B665" s="2" t="s">
        <v>388</v>
      </c>
      <c r="C665" s="2" t="s">
        <v>361</v>
      </c>
      <c r="D665" s="2" t="s">
        <v>1069</v>
      </c>
      <c r="E665" s="2">
        <v>100</v>
      </c>
      <c r="F665" s="2" t="s">
        <v>928</v>
      </c>
      <c r="G665" s="2" t="s">
        <v>29</v>
      </c>
      <c r="H665" s="2" t="s">
        <v>37</v>
      </c>
      <c r="I665" s="2" t="s">
        <v>38</v>
      </c>
      <c r="J665" s="2">
        <v>0</v>
      </c>
    </row>
    <row r="666" spans="1:10">
      <c r="A666" s="2" t="s">
        <v>21</v>
      </c>
      <c r="B666" s="2" t="s">
        <v>373</v>
      </c>
      <c r="C666" s="2" t="s">
        <v>361</v>
      </c>
      <c r="D666" s="2" t="s">
        <v>1069</v>
      </c>
      <c r="E666" s="2">
        <v>100</v>
      </c>
      <c r="F666" s="2" t="s">
        <v>928</v>
      </c>
      <c r="G666" s="2" t="s">
        <v>29</v>
      </c>
      <c r="H666" s="2" t="s">
        <v>37</v>
      </c>
      <c r="I666" s="2" t="s">
        <v>38</v>
      </c>
      <c r="J666" s="2">
        <v>0</v>
      </c>
    </row>
    <row r="667" spans="1:10">
      <c r="A667" s="2" t="s">
        <v>20</v>
      </c>
      <c r="B667" s="2" t="s">
        <v>379</v>
      </c>
      <c r="C667" s="2" t="s">
        <v>361</v>
      </c>
      <c r="D667" s="2" t="s">
        <v>1069</v>
      </c>
      <c r="E667" s="2">
        <v>100</v>
      </c>
      <c r="F667" s="2" t="s">
        <v>928</v>
      </c>
      <c r="G667" s="2" t="s">
        <v>29</v>
      </c>
      <c r="H667" s="2" t="s">
        <v>37</v>
      </c>
      <c r="I667" s="2" t="s">
        <v>38</v>
      </c>
      <c r="J667" s="2">
        <v>0</v>
      </c>
    </row>
    <row r="668" spans="1:10">
      <c r="A668" s="2" t="s">
        <v>19</v>
      </c>
      <c r="B668" s="2" t="s">
        <v>375</v>
      </c>
      <c r="C668" s="2" t="s">
        <v>361</v>
      </c>
      <c r="D668" s="2" t="s">
        <v>1069</v>
      </c>
      <c r="E668" s="2">
        <v>100</v>
      </c>
      <c r="F668" s="2" t="s">
        <v>928</v>
      </c>
      <c r="G668" s="2" t="s">
        <v>29</v>
      </c>
      <c r="H668" s="2" t="s">
        <v>37</v>
      </c>
      <c r="I668" s="2" t="s">
        <v>38</v>
      </c>
      <c r="J668" s="2">
        <v>0</v>
      </c>
    </row>
    <row r="669" spans="1:10">
      <c r="A669" s="2" t="s">
        <v>18</v>
      </c>
      <c r="B669" s="2" t="s">
        <v>369</v>
      </c>
      <c r="C669" s="2" t="s">
        <v>361</v>
      </c>
      <c r="D669" s="2" t="s">
        <v>1069</v>
      </c>
      <c r="E669" s="2">
        <v>100</v>
      </c>
      <c r="F669" s="2" t="s">
        <v>928</v>
      </c>
      <c r="G669" s="2" t="s">
        <v>29</v>
      </c>
      <c r="H669" s="2" t="s">
        <v>37</v>
      </c>
      <c r="I669" s="2" t="s">
        <v>38</v>
      </c>
      <c r="J669" s="2">
        <v>0</v>
      </c>
    </row>
    <row r="670" spans="1:10">
      <c r="A670" s="2" t="s">
        <v>17</v>
      </c>
      <c r="B670" s="2" t="s">
        <v>372</v>
      </c>
      <c r="C670" s="2" t="s">
        <v>361</v>
      </c>
      <c r="D670" s="2" t="s">
        <v>1069</v>
      </c>
      <c r="E670" s="2">
        <v>100</v>
      </c>
      <c r="F670" s="2" t="s">
        <v>928</v>
      </c>
      <c r="G670" s="2" t="s">
        <v>29</v>
      </c>
      <c r="H670" s="2" t="s">
        <v>37</v>
      </c>
      <c r="I670" s="2" t="s">
        <v>38</v>
      </c>
      <c r="J670" s="2">
        <v>0</v>
      </c>
    </row>
    <row r="671" spans="1:10">
      <c r="A671" s="2" t="s">
        <v>16</v>
      </c>
      <c r="B671" s="2" t="s">
        <v>384</v>
      </c>
      <c r="C671" s="2" t="s">
        <v>361</v>
      </c>
      <c r="D671" s="2" t="s">
        <v>1069</v>
      </c>
      <c r="E671" s="2">
        <v>100</v>
      </c>
      <c r="F671" s="2" t="s">
        <v>928</v>
      </c>
      <c r="G671" s="2" t="s">
        <v>29</v>
      </c>
      <c r="H671" s="2" t="s">
        <v>37</v>
      </c>
      <c r="I671" s="2" t="s">
        <v>38</v>
      </c>
      <c r="J671" s="2">
        <v>0</v>
      </c>
    </row>
    <row r="672" spans="1:10">
      <c r="A672" s="2" t="s">
        <v>14</v>
      </c>
      <c r="B672" s="2" t="s">
        <v>367</v>
      </c>
      <c r="C672" s="2" t="s">
        <v>361</v>
      </c>
      <c r="D672" s="2" t="s">
        <v>1069</v>
      </c>
      <c r="E672" s="2">
        <v>100</v>
      </c>
      <c r="F672" s="2" t="s">
        <v>928</v>
      </c>
      <c r="G672" s="2" t="s">
        <v>29</v>
      </c>
      <c r="H672" s="2" t="s">
        <v>37</v>
      </c>
      <c r="I672" s="2" t="s">
        <v>38</v>
      </c>
      <c r="J672" s="2">
        <v>0</v>
      </c>
    </row>
    <row r="673" spans="1:10">
      <c r="A673" s="2" t="s">
        <v>13</v>
      </c>
      <c r="B673" s="2" t="s">
        <v>380</v>
      </c>
      <c r="C673" s="2" t="s">
        <v>361</v>
      </c>
      <c r="D673" s="2" t="s">
        <v>1069</v>
      </c>
      <c r="E673" s="2">
        <v>100</v>
      </c>
      <c r="F673" s="2" t="s">
        <v>928</v>
      </c>
      <c r="G673" s="2" t="s">
        <v>29</v>
      </c>
      <c r="H673" s="2" t="s">
        <v>37</v>
      </c>
      <c r="I673" s="2" t="s">
        <v>38</v>
      </c>
      <c r="J673" s="2">
        <v>0</v>
      </c>
    </row>
    <row r="674" spans="1:10">
      <c r="A674" s="2" t="s">
        <v>12</v>
      </c>
      <c r="B674" s="2" t="s">
        <v>378</v>
      </c>
      <c r="C674" s="2" t="s">
        <v>361</v>
      </c>
      <c r="D674" s="2" t="s">
        <v>1069</v>
      </c>
      <c r="E674" s="2">
        <v>100</v>
      </c>
      <c r="F674" s="2" t="s">
        <v>928</v>
      </c>
      <c r="G674" s="2" t="s">
        <v>29</v>
      </c>
      <c r="H674" s="2" t="s">
        <v>37</v>
      </c>
      <c r="I674" s="2" t="s">
        <v>38</v>
      </c>
      <c r="J674" s="2">
        <v>0</v>
      </c>
    </row>
    <row r="675" spans="1:10">
      <c r="A675" s="2" t="s">
        <v>11</v>
      </c>
      <c r="B675" s="2" t="s">
        <v>377</v>
      </c>
      <c r="C675" s="2" t="s">
        <v>361</v>
      </c>
      <c r="D675" s="2" t="s">
        <v>1069</v>
      </c>
      <c r="E675" s="2">
        <v>100</v>
      </c>
      <c r="F675" s="2" t="s">
        <v>928</v>
      </c>
      <c r="G675" s="2" t="s">
        <v>29</v>
      </c>
      <c r="H675" s="2" t="s">
        <v>37</v>
      </c>
      <c r="I675" s="2" t="s">
        <v>38</v>
      </c>
      <c r="J675" s="2">
        <v>0</v>
      </c>
    </row>
    <row r="676" spans="1:10">
      <c r="A676" s="2" t="s">
        <v>10</v>
      </c>
      <c r="B676" s="2" t="s">
        <v>385</v>
      </c>
      <c r="C676" s="2" t="s">
        <v>361</v>
      </c>
      <c r="D676" s="2" t="s">
        <v>1069</v>
      </c>
      <c r="E676" s="2">
        <v>100</v>
      </c>
      <c r="F676" s="2" t="s">
        <v>928</v>
      </c>
      <c r="G676" s="2" t="s">
        <v>29</v>
      </c>
      <c r="H676" s="2" t="s">
        <v>37</v>
      </c>
      <c r="I676" s="2" t="s">
        <v>38</v>
      </c>
      <c r="J676" s="2">
        <v>0</v>
      </c>
    </row>
    <row r="677" spans="1:10">
      <c r="A677" s="2" t="s">
        <v>9</v>
      </c>
      <c r="B677" s="2" t="s">
        <v>371</v>
      </c>
      <c r="C677" s="2" t="s">
        <v>361</v>
      </c>
      <c r="D677" s="2" t="s">
        <v>1069</v>
      </c>
      <c r="E677" s="2">
        <v>100</v>
      </c>
      <c r="F677" s="2" t="s">
        <v>928</v>
      </c>
      <c r="G677" s="2" t="s">
        <v>29</v>
      </c>
      <c r="H677" s="2" t="s">
        <v>37</v>
      </c>
      <c r="I677" s="2" t="s">
        <v>38</v>
      </c>
      <c r="J677" s="2">
        <v>0</v>
      </c>
    </row>
    <row r="678" spans="1:10">
      <c r="A678" s="2" t="s">
        <v>8</v>
      </c>
      <c r="B678" s="2" t="s">
        <v>376</v>
      </c>
      <c r="C678" s="2" t="s">
        <v>361</v>
      </c>
      <c r="D678" s="2" t="s">
        <v>1069</v>
      </c>
      <c r="E678" s="2">
        <v>100</v>
      </c>
      <c r="F678" s="2" t="s">
        <v>928</v>
      </c>
      <c r="G678" s="2" t="s">
        <v>29</v>
      </c>
      <c r="H678" s="2" t="s">
        <v>37</v>
      </c>
      <c r="I678" s="2" t="s">
        <v>38</v>
      </c>
      <c r="J678" s="2">
        <v>0</v>
      </c>
    </row>
    <row r="679" spans="1:10">
      <c r="A679" s="2" t="s">
        <v>7</v>
      </c>
      <c r="B679" s="2" t="s">
        <v>364</v>
      </c>
      <c r="C679" s="2" t="s">
        <v>361</v>
      </c>
      <c r="D679" s="2" t="s">
        <v>1069</v>
      </c>
      <c r="E679" s="2">
        <v>100</v>
      </c>
      <c r="F679" s="2" t="s">
        <v>928</v>
      </c>
      <c r="G679" s="2" t="s">
        <v>29</v>
      </c>
      <c r="H679" s="2" t="s">
        <v>37</v>
      </c>
      <c r="I679" s="2" t="s">
        <v>38</v>
      </c>
      <c r="J679" s="2">
        <v>0</v>
      </c>
    </row>
    <row r="680" spans="1:10">
      <c r="A680" s="2" t="s">
        <v>6</v>
      </c>
      <c r="B680" s="2" t="s">
        <v>387</v>
      </c>
      <c r="C680" s="2" t="s">
        <v>361</v>
      </c>
      <c r="D680" s="2" t="s">
        <v>1069</v>
      </c>
      <c r="E680" s="2">
        <v>100</v>
      </c>
      <c r="F680" s="2" t="s">
        <v>928</v>
      </c>
      <c r="G680" s="2" t="s">
        <v>29</v>
      </c>
      <c r="H680" s="2" t="s">
        <v>37</v>
      </c>
      <c r="I680" s="2" t="s">
        <v>38</v>
      </c>
      <c r="J680" s="2">
        <v>0</v>
      </c>
    </row>
    <row r="681" spans="1:10">
      <c r="A681" s="2" t="s">
        <v>3</v>
      </c>
      <c r="B681" s="2" t="s">
        <v>365</v>
      </c>
      <c r="C681" s="2" t="s">
        <v>361</v>
      </c>
      <c r="D681" s="2" t="s">
        <v>1069</v>
      </c>
      <c r="E681" s="2">
        <v>100</v>
      </c>
      <c r="F681" s="2" t="s">
        <v>928</v>
      </c>
      <c r="G681" s="2" t="s">
        <v>29</v>
      </c>
      <c r="H681" s="2" t="s">
        <v>37</v>
      </c>
      <c r="I681" s="2" t="s">
        <v>38</v>
      </c>
      <c r="J681" s="2">
        <v>0</v>
      </c>
    </row>
    <row r="682" spans="1:10">
      <c r="A682" s="2" t="s">
        <v>2</v>
      </c>
      <c r="B682" s="2" t="s">
        <v>374</v>
      </c>
      <c r="C682" s="2" t="s">
        <v>361</v>
      </c>
      <c r="D682" s="2" t="s">
        <v>1069</v>
      </c>
      <c r="E682" s="2">
        <v>100</v>
      </c>
      <c r="F682" s="2" t="s">
        <v>928</v>
      </c>
      <c r="G682" s="2" t="s">
        <v>29</v>
      </c>
      <c r="H682" s="2" t="s">
        <v>37</v>
      </c>
      <c r="I682" s="2" t="s">
        <v>38</v>
      </c>
      <c r="J682" s="2">
        <v>0</v>
      </c>
    </row>
    <row r="683" spans="1:10">
      <c r="A683" s="2" t="s">
        <v>1</v>
      </c>
      <c r="B683" s="2" t="s">
        <v>366</v>
      </c>
      <c r="C683" s="2" t="s">
        <v>361</v>
      </c>
      <c r="D683" s="2" t="s">
        <v>1069</v>
      </c>
      <c r="E683" s="2">
        <v>100</v>
      </c>
      <c r="F683" s="2" t="s">
        <v>928</v>
      </c>
      <c r="G683" s="2" t="s">
        <v>29</v>
      </c>
      <c r="H683" s="2" t="s">
        <v>37</v>
      </c>
      <c r="I683" s="2" t="s">
        <v>38</v>
      </c>
      <c r="J683" s="2">
        <v>0</v>
      </c>
    </row>
    <row r="684" spans="1:10">
      <c r="A684" s="2" t="s">
        <v>26</v>
      </c>
      <c r="B684" s="2" t="s">
        <v>370</v>
      </c>
      <c r="C684" s="2" t="s">
        <v>361</v>
      </c>
      <c r="D684" s="2" t="s">
        <v>1069</v>
      </c>
      <c r="E684" s="2">
        <v>100</v>
      </c>
      <c r="F684" s="2" t="s">
        <v>928</v>
      </c>
      <c r="G684" s="2" t="s">
        <v>28</v>
      </c>
      <c r="H684" s="2" t="s">
        <v>37</v>
      </c>
      <c r="I684" s="2" t="s">
        <v>38</v>
      </c>
      <c r="J684" s="2">
        <v>0</v>
      </c>
    </row>
    <row r="685" spans="1:10">
      <c r="A685" s="2" t="s">
        <v>25</v>
      </c>
      <c r="B685" s="2" t="s">
        <v>386</v>
      </c>
      <c r="C685" s="2" t="s">
        <v>361</v>
      </c>
      <c r="D685" s="2" t="s">
        <v>1069</v>
      </c>
      <c r="E685" s="2">
        <v>100</v>
      </c>
      <c r="F685" s="2" t="s">
        <v>928</v>
      </c>
      <c r="G685" s="2" t="s">
        <v>28</v>
      </c>
      <c r="H685" s="2" t="s">
        <v>37</v>
      </c>
      <c r="I685" s="2" t="s">
        <v>38</v>
      </c>
      <c r="J685" s="2">
        <v>0</v>
      </c>
    </row>
    <row r="686" spans="1:10">
      <c r="A686" s="2" t="s">
        <v>24</v>
      </c>
      <c r="B686" s="2" t="s">
        <v>381</v>
      </c>
      <c r="C686" s="2" t="s">
        <v>361</v>
      </c>
      <c r="D686" s="2" t="s">
        <v>1069</v>
      </c>
      <c r="E686" s="2">
        <v>100</v>
      </c>
      <c r="F686" s="2" t="s">
        <v>928</v>
      </c>
      <c r="G686" s="2" t="s">
        <v>28</v>
      </c>
      <c r="H686" s="2" t="s">
        <v>37</v>
      </c>
      <c r="I686" s="2" t="s">
        <v>38</v>
      </c>
      <c r="J686" s="2">
        <v>0</v>
      </c>
    </row>
    <row r="687" spans="1:10">
      <c r="A687" s="2" t="s">
        <v>23</v>
      </c>
      <c r="B687" s="2" t="s">
        <v>388</v>
      </c>
      <c r="C687" s="2" t="s">
        <v>361</v>
      </c>
      <c r="D687" s="2" t="s">
        <v>1069</v>
      </c>
      <c r="E687" s="2">
        <v>100</v>
      </c>
      <c r="F687" s="2" t="s">
        <v>928</v>
      </c>
      <c r="G687" s="2" t="s">
        <v>28</v>
      </c>
      <c r="H687" s="2" t="s">
        <v>37</v>
      </c>
      <c r="I687" s="2" t="s">
        <v>38</v>
      </c>
      <c r="J687" s="2">
        <v>0</v>
      </c>
    </row>
    <row r="688" spans="1:10">
      <c r="A688" s="2" t="s">
        <v>21</v>
      </c>
      <c r="B688" s="2" t="s">
        <v>373</v>
      </c>
      <c r="C688" s="2" t="s">
        <v>361</v>
      </c>
      <c r="D688" s="2" t="s">
        <v>1069</v>
      </c>
      <c r="E688" s="2">
        <v>100</v>
      </c>
      <c r="F688" s="2" t="s">
        <v>928</v>
      </c>
      <c r="G688" s="2" t="s">
        <v>28</v>
      </c>
      <c r="H688" s="2" t="s">
        <v>37</v>
      </c>
      <c r="I688" s="2" t="s">
        <v>38</v>
      </c>
      <c r="J688" s="2">
        <v>0</v>
      </c>
    </row>
    <row r="689" spans="1:10">
      <c r="A689" s="2" t="s">
        <v>20</v>
      </c>
      <c r="B689" s="2" t="s">
        <v>379</v>
      </c>
      <c r="C689" s="2" t="s">
        <v>361</v>
      </c>
      <c r="D689" s="2" t="s">
        <v>1069</v>
      </c>
      <c r="E689" s="2">
        <v>100</v>
      </c>
      <c r="F689" s="2" t="s">
        <v>928</v>
      </c>
      <c r="G689" s="2" t="s">
        <v>28</v>
      </c>
      <c r="H689" s="2" t="s">
        <v>37</v>
      </c>
      <c r="I689" s="2" t="s">
        <v>38</v>
      </c>
      <c r="J689" s="2">
        <v>0</v>
      </c>
    </row>
    <row r="690" spans="1:10">
      <c r="A690" s="2" t="s">
        <v>19</v>
      </c>
      <c r="B690" s="2" t="s">
        <v>375</v>
      </c>
      <c r="C690" s="2" t="s">
        <v>361</v>
      </c>
      <c r="D690" s="2" t="s">
        <v>1069</v>
      </c>
      <c r="E690" s="2">
        <v>100</v>
      </c>
      <c r="F690" s="2" t="s">
        <v>928</v>
      </c>
      <c r="G690" s="2" t="s">
        <v>28</v>
      </c>
      <c r="H690" s="2" t="s">
        <v>37</v>
      </c>
      <c r="I690" s="2" t="s">
        <v>38</v>
      </c>
      <c r="J690" s="2">
        <v>0</v>
      </c>
    </row>
    <row r="691" spans="1:10">
      <c r="A691" s="2" t="s">
        <v>18</v>
      </c>
      <c r="B691" s="2" t="s">
        <v>369</v>
      </c>
      <c r="C691" s="2" t="s">
        <v>361</v>
      </c>
      <c r="D691" s="2" t="s">
        <v>1069</v>
      </c>
      <c r="E691" s="2">
        <v>100</v>
      </c>
      <c r="F691" s="2" t="s">
        <v>928</v>
      </c>
      <c r="G691" s="2" t="s">
        <v>28</v>
      </c>
      <c r="H691" s="2" t="s">
        <v>37</v>
      </c>
      <c r="I691" s="2" t="s">
        <v>38</v>
      </c>
      <c r="J691" s="2">
        <v>0</v>
      </c>
    </row>
    <row r="692" spans="1:10">
      <c r="A692" s="2" t="s">
        <v>17</v>
      </c>
      <c r="B692" s="2" t="s">
        <v>372</v>
      </c>
      <c r="C692" s="2" t="s">
        <v>361</v>
      </c>
      <c r="D692" s="2" t="s">
        <v>1069</v>
      </c>
      <c r="E692" s="2">
        <v>100</v>
      </c>
      <c r="F692" s="2" t="s">
        <v>928</v>
      </c>
      <c r="G692" s="2" t="s">
        <v>28</v>
      </c>
      <c r="H692" s="2" t="s">
        <v>37</v>
      </c>
      <c r="I692" s="2" t="s">
        <v>38</v>
      </c>
      <c r="J692" s="2">
        <v>0</v>
      </c>
    </row>
    <row r="693" spans="1:10">
      <c r="A693" s="2" t="s">
        <v>16</v>
      </c>
      <c r="B693" s="2" t="s">
        <v>384</v>
      </c>
      <c r="C693" s="2" t="s">
        <v>361</v>
      </c>
      <c r="D693" s="2" t="s">
        <v>1069</v>
      </c>
      <c r="E693" s="2">
        <v>100</v>
      </c>
      <c r="F693" s="2" t="s">
        <v>928</v>
      </c>
      <c r="G693" s="2" t="s">
        <v>28</v>
      </c>
      <c r="H693" s="2" t="s">
        <v>37</v>
      </c>
      <c r="I693" s="2" t="s">
        <v>38</v>
      </c>
      <c r="J693" s="2">
        <v>0</v>
      </c>
    </row>
    <row r="694" spans="1:10">
      <c r="A694" s="2" t="s">
        <v>14</v>
      </c>
      <c r="B694" s="2" t="s">
        <v>367</v>
      </c>
      <c r="C694" s="2" t="s">
        <v>361</v>
      </c>
      <c r="D694" s="2" t="s">
        <v>1069</v>
      </c>
      <c r="E694" s="2">
        <v>100</v>
      </c>
      <c r="F694" s="2" t="s">
        <v>928</v>
      </c>
      <c r="G694" s="2" t="s">
        <v>28</v>
      </c>
      <c r="H694" s="2" t="s">
        <v>37</v>
      </c>
      <c r="I694" s="2" t="s">
        <v>38</v>
      </c>
      <c r="J694" s="2">
        <v>0</v>
      </c>
    </row>
    <row r="695" spans="1:10">
      <c r="A695" s="2" t="s">
        <v>13</v>
      </c>
      <c r="B695" s="2" t="s">
        <v>380</v>
      </c>
      <c r="C695" s="2" t="s">
        <v>361</v>
      </c>
      <c r="D695" s="2" t="s">
        <v>1069</v>
      </c>
      <c r="E695" s="2">
        <v>100</v>
      </c>
      <c r="F695" s="2" t="s">
        <v>928</v>
      </c>
      <c r="G695" s="2" t="s">
        <v>28</v>
      </c>
      <c r="H695" s="2" t="s">
        <v>37</v>
      </c>
      <c r="I695" s="2" t="s">
        <v>38</v>
      </c>
      <c r="J695" s="2">
        <v>0</v>
      </c>
    </row>
    <row r="696" spans="1:10">
      <c r="A696" s="2" t="s">
        <v>12</v>
      </c>
      <c r="B696" s="2" t="s">
        <v>378</v>
      </c>
      <c r="C696" s="2" t="s">
        <v>361</v>
      </c>
      <c r="D696" s="2" t="s">
        <v>1069</v>
      </c>
      <c r="E696" s="2">
        <v>100</v>
      </c>
      <c r="F696" s="2" t="s">
        <v>928</v>
      </c>
      <c r="G696" s="2" t="s">
        <v>28</v>
      </c>
      <c r="H696" s="2" t="s">
        <v>37</v>
      </c>
      <c r="I696" s="2" t="s">
        <v>38</v>
      </c>
      <c r="J696" s="2">
        <v>0</v>
      </c>
    </row>
    <row r="697" spans="1:10">
      <c r="A697" s="2" t="s">
        <v>11</v>
      </c>
      <c r="B697" s="2" t="s">
        <v>377</v>
      </c>
      <c r="C697" s="2" t="s">
        <v>361</v>
      </c>
      <c r="D697" s="2" t="s">
        <v>1069</v>
      </c>
      <c r="E697" s="2">
        <v>100</v>
      </c>
      <c r="F697" s="2" t="s">
        <v>928</v>
      </c>
      <c r="G697" s="2" t="s">
        <v>28</v>
      </c>
      <c r="H697" s="2" t="s">
        <v>37</v>
      </c>
      <c r="I697" s="2" t="s">
        <v>38</v>
      </c>
      <c r="J697" s="2">
        <v>0</v>
      </c>
    </row>
    <row r="698" spans="1:10">
      <c r="A698" s="2" t="s">
        <v>10</v>
      </c>
      <c r="B698" s="2" t="s">
        <v>385</v>
      </c>
      <c r="C698" s="2" t="s">
        <v>361</v>
      </c>
      <c r="D698" s="2" t="s">
        <v>1069</v>
      </c>
      <c r="E698" s="2">
        <v>100</v>
      </c>
      <c r="F698" s="2" t="s">
        <v>928</v>
      </c>
      <c r="G698" s="2" t="s">
        <v>28</v>
      </c>
      <c r="H698" s="2" t="s">
        <v>37</v>
      </c>
      <c r="I698" s="2" t="s">
        <v>38</v>
      </c>
      <c r="J698" s="2">
        <v>0</v>
      </c>
    </row>
    <row r="699" spans="1:10">
      <c r="A699" s="2" t="s">
        <v>9</v>
      </c>
      <c r="B699" s="2" t="s">
        <v>371</v>
      </c>
      <c r="C699" s="2" t="s">
        <v>361</v>
      </c>
      <c r="D699" s="2" t="s">
        <v>1069</v>
      </c>
      <c r="E699" s="2">
        <v>100</v>
      </c>
      <c r="F699" s="2" t="s">
        <v>928</v>
      </c>
      <c r="G699" s="2" t="s">
        <v>28</v>
      </c>
      <c r="H699" s="2" t="s">
        <v>37</v>
      </c>
      <c r="I699" s="2" t="s">
        <v>38</v>
      </c>
      <c r="J699" s="2">
        <v>0</v>
      </c>
    </row>
    <row r="700" spans="1:10">
      <c r="A700" s="2" t="s">
        <v>8</v>
      </c>
      <c r="B700" s="2" t="s">
        <v>376</v>
      </c>
      <c r="C700" s="2" t="s">
        <v>361</v>
      </c>
      <c r="D700" s="2" t="s">
        <v>1069</v>
      </c>
      <c r="E700" s="2">
        <v>100</v>
      </c>
      <c r="F700" s="2" t="s">
        <v>928</v>
      </c>
      <c r="G700" s="2" t="s">
        <v>28</v>
      </c>
      <c r="H700" s="2" t="s">
        <v>37</v>
      </c>
      <c r="I700" s="2" t="s">
        <v>38</v>
      </c>
      <c r="J700" s="2">
        <v>0</v>
      </c>
    </row>
    <row r="701" spans="1:10">
      <c r="A701" s="2" t="s">
        <v>7</v>
      </c>
      <c r="B701" s="2" t="s">
        <v>364</v>
      </c>
      <c r="C701" s="2" t="s">
        <v>361</v>
      </c>
      <c r="D701" s="2" t="s">
        <v>1069</v>
      </c>
      <c r="E701" s="2">
        <v>100</v>
      </c>
      <c r="F701" s="2" t="s">
        <v>928</v>
      </c>
      <c r="G701" s="2" t="s">
        <v>28</v>
      </c>
      <c r="H701" s="2" t="s">
        <v>37</v>
      </c>
      <c r="I701" s="2" t="s">
        <v>38</v>
      </c>
      <c r="J701" s="2">
        <v>0</v>
      </c>
    </row>
    <row r="702" spans="1:10">
      <c r="A702" s="2" t="s">
        <v>6</v>
      </c>
      <c r="B702" s="2" t="s">
        <v>387</v>
      </c>
      <c r="C702" s="2" t="s">
        <v>361</v>
      </c>
      <c r="D702" s="2" t="s">
        <v>1069</v>
      </c>
      <c r="E702" s="2">
        <v>100</v>
      </c>
      <c r="F702" s="2" t="s">
        <v>928</v>
      </c>
      <c r="G702" s="2" t="s">
        <v>28</v>
      </c>
      <c r="H702" s="2" t="s">
        <v>37</v>
      </c>
      <c r="I702" s="2" t="s">
        <v>38</v>
      </c>
      <c r="J702" s="2">
        <v>0</v>
      </c>
    </row>
    <row r="703" spans="1:10">
      <c r="A703" s="2" t="s">
        <v>3</v>
      </c>
      <c r="B703" s="2" t="s">
        <v>365</v>
      </c>
      <c r="C703" s="2" t="s">
        <v>361</v>
      </c>
      <c r="D703" s="2" t="s">
        <v>1069</v>
      </c>
      <c r="E703" s="2">
        <v>100</v>
      </c>
      <c r="F703" s="2" t="s">
        <v>928</v>
      </c>
      <c r="G703" s="2" t="s">
        <v>28</v>
      </c>
      <c r="H703" s="2" t="s">
        <v>37</v>
      </c>
      <c r="I703" s="2" t="s">
        <v>38</v>
      </c>
      <c r="J703" s="2">
        <v>0</v>
      </c>
    </row>
    <row r="704" spans="1:10">
      <c r="A704" s="2" t="s">
        <v>2</v>
      </c>
      <c r="B704" s="2" t="s">
        <v>374</v>
      </c>
      <c r="C704" s="2" t="s">
        <v>361</v>
      </c>
      <c r="D704" s="2" t="s">
        <v>1069</v>
      </c>
      <c r="E704" s="2">
        <v>100</v>
      </c>
      <c r="F704" s="2" t="s">
        <v>928</v>
      </c>
      <c r="G704" s="2" t="s">
        <v>28</v>
      </c>
      <c r="H704" s="2" t="s">
        <v>37</v>
      </c>
      <c r="I704" s="2" t="s">
        <v>38</v>
      </c>
      <c r="J704" s="2">
        <v>0</v>
      </c>
    </row>
    <row r="705" spans="1:10">
      <c r="A705" s="2" t="s">
        <v>1</v>
      </c>
      <c r="B705" s="2" t="s">
        <v>366</v>
      </c>
      <c r="C705" s="2" t="s">
        <v>361</v>
      </c>
      <c r="D705" s="2" t="s">
        <v>1069</v>
      </c>
      <c r="E705" s="2">
        <v>100</v>
      </c>
      <c r="F705" s="2" t="s">
        <v>928</v>
      </c>
      <c r="G705" s="2" t="s">
        <v>28</v>
      </c>
      <c r="H705" s="2" t="s">
        <v>37</v>
      </c>
      <c r="I705" s="2" t="s">
        <v>38</v>
      </c>
      <c r="J705" s="2">
        <v>0</v>
      </c>
    </row>
    <row r="706" spans="1:10">
      <c r="A706" s="2" t="s">
        <v>26</v>
      </c>
      <c r="B706" s="2" t="s">
        <v>370</v>
      </c>
      <c r="C706" s="2" t="s">
        <v>361</v>
      </c>
      <c r="D706" s="2" t="s">
        <v>1069</v>
      </c>
      <c r="E706" s="2">
        <v>100</v>
      </c>
      <c r="F706" s="2" t="s">
        <v>928</v>
      </c>
      <c r="G706" s="2" t="s">
        <v>720</v>
      </c>
      <c r="H706" s="2" t="s">
        <v>37</v>
      </c>
      <c r="I706" s="2" t="s">
        <v>38</v>
      </c>
      <c r="J706" s="2">
        <v>0</v>
      </c>
    </row>
    <row r="707" spans="1:10">
      <c r="A707" s="2" t="s">
        <v>25</v>
      </c>
      <c r="B707" s="2" t="s">
        <v>386</v>
      </c>
      <c r="C707" s="2" t="s">
        <v>361</v>
      </c>
      <c r="D707" s="2" t="s">
        <v>1069</v>
      </c>
      <c r="E707" s="2">
        <v>100</v>
      </c>
      <c r="F707" s="2" t="s">
        <v>928</v>
      </c>
      <c r="G707" s="2" t="s">
        <v>720</v>
      </c>
      <c r="H707" s="2" t="s">
        <v>37</v>
      </c>
      <c r="I707" s="2" t="s">
        <v>38</v>
      </c>
      <c r="J707" s="2">
        <v>0</v>
      </c>
    </row>
    <row r="708" spans="1:10">
      <c r="A708" s="2" t="s">
        <v>24</v>
      </c>
      <c r="B708" s="2" t="s">
        <v>381</v>
      </c>
      <c r="C708" s="2" t="s">
        <v>361</v>
      </c>
      <c r="D708" s="2" t="s">
        <v>1069</v>
      </c>
      <c r="E708" s="2">
        <v>100</v>
      </c>
      <c r="F708" s="2" t="s">
        <v>928</v>
      </c>
      <c r="G708" s="2" t="s">
        <v>720</v>
      </c>
      <c r="H708" s="2" t="s">
        <v>37</v>
      </c>
      <c r="I708" s="2" t="s">
        <v>38</v>
      </c>
      <c r="J708" s="2">
        <v>0</v>
      </c>
    </row>
    <row r="709" spans="1:10">
      <c r="A709" s="2" t="s">
        <v>23</v>
      </c>
      <c r="B709" s="2" t="s">
        <v>388</v>
      </c>
      <c r="C709" s="2" t="s">
        <v>361</v>
      </c>
      <c r="D709" s="2" t="s">
        <v>1069</v>
      </c>
      <c r="E709" s="2">
        <v>100</v>
      </c>
      <c r="F709" s="2" t="s">
        <v>928</v>
      </c>
      <c r="G709" s="2" t="s">
        <v>720</v>
      </c>
      <c r="H709" s="2" t="s">
        <v>37</v>
      </c>
      <c r="I709" s="2" t="s">
        <v>38</v>
      </c>
      <c r="J709" s="2">
        <v>0</v>
      </c>
    </row>
    <row r="710" spans="1:10">
      <c r="A710" s="2" t="s">
        <v>21</v>
      </c>
      <c r="B710" s="2" t="s">
        <v>373</v>
      </c>
      <c r="C710" s="2" t="s">
        <v>361</v>
      </c>
      <c r="D710" s="2" t="s">
        <v>1069</v>
      </c>
      <c r="E710" s="2">
        <v>100</v>
      </c>
      <c r="F710" s="2" t="s">
        <v>928</v>
      </c>
      <c r="G710" s="2" t="s">
        <v>720</v>
      </c>
      <c r="H710" s="2" t="s">
        <v>37</v>
      </c>
      <c r="I710" s="2" t="s">
        <v>38</v>
      </c>
      <c r="J710" s="2">
        <v>0</v>
      </c>
    </row>
    <row r="711" spans="1:10">
      <c r="A711" s="2" t="s">
        <v>20</v>
      </c>
      <c r="B711" s="2" t="s">
        <v>379</v>
      </c>
      <c r="C711" s="2" t="s">
        <v>361</v>
      </c>
      <c r="D711" s="2" t="s">
        <v>1069</v>
      </c>
      <c r="E711" s="2">
        <v>100</v>
      </c>
      <c r="F711" s="2" t="s">
        <v>928</v>
      </c>
      <c r="G711" s="2" t="s">
        <v>720</v>
      </c>
      <c r="H711" s="2" t="s">
        <v>37</v>
      </c>
      <c r="I711" s="2" t="s">
        <v>38</v>
      </c>
      <c r="J711" s="2">
        <v>0</v>
      </c>
    </row>
    <row r="712" spans="1:10">
      <c r="A712" s="2" t="s">
        <v>19</v>
      </c>
      <c r="B712" s="2" t="s">
        <v>375</v>
      </c>
      <c r="C712" s="2" t="s">
        <v>361</v>
      </c>
      <c r="D712" s="2" t="s">
        <v>1069</v>
      </c>
      <c r="E712" s="2">
        <v>100</v>
      </c>
      <c r="F712" s="2" t="s">
        <v>928</v>
      </c>
      <c r="G712" s="2" t="s">
        <v>720</v>
      </c>
      <c r="H712" s="2" t="s">
        <v>37</v>
      </c>
      <c r="I712" s="2" t="s">
        <v>38</v>
      </c>
      <c r="J712" s="2">
        <v>0</v>
      </c>
    </row>
    <row r="713" spans="1:10">
      <c r="A713" s="2" t="s">
        <v>18</v>
      </c>
      <c r="B713" s="2" t="s">
        <v>369</v>
      </c>
      <c r="C713" s="2" t="s">
        <v>361</v>
      </c>
      <c r="D713" s="2" t="s">
        <v>1069</v>
      </c>
      <c r="E713" s="2">
        <v>100</v>
      </c>
      <c r="F713" s="2" t="s">
        <v>928</v>
      </c>
      <c r="G713" s="2" t="s">
        <v>720</v>
      </c>
      <c r="H713" s="2" t="s">
        <v>37</v>
      </c>
      <c r="I713" s="2" t="s">
        <v>38</v>
      </c>
      <c r="J713" s="2">
        <v>0</v>
      </c>
    </row>
    <row r="714" spans="1:10">
      <c r="A714" s="2" t="s">
        <v>17</v>
      </c>
      <c r="B714" s="2" t="s">
        <v>372</v>
      </c>
      <c r="C714" s="2" t="s">
        <v>361</v>
      </c>
      <c r="D714" s="2" t="s">
        <v>1069</v>
      </c>
      <c r="E714" s="2">
        <v>100</v>
      </c>
      <c r="F714" s="2" t="s">
        <v>928</v>
      </c>
      <c r="G714" s="2" t="s">
        <v>720</v>
      </c>
      <c r="H714" s="2" t="s">
        <v>37</v>
      </c>
      <c r="I714" s="2" t="s">
        <v>38</v>
      </c>
      <c r="J714" s="2">
        <v>0</v>
      </c>
    </row>
    <row r="715" spans="1:10">
      <c r="A715" s="2" t="s">
        <v>16</v>
      </c>
      <c r="B715" s="2" t="s">
        <v>384</v>
      </c>
      <c r="C715" s="2" t="s">
        <v>361</v>
      </c>
      <c r="D715" s="2" t="s">
        <v>1069</v>
      </c>
      <c r="E715" s="2">
        <v>100</v>
      </c>
      <c r="F715" s="2" t="s">
        <v>928</v>
      </c>
      <c r="G715" s="2" t="s">
        <v>720</v>
      </c>
      <c r="H715" s="2" t="s">
        <v>37</v>
      </c>
      <c r="I715" s="2" t="s">
        <v>38</v>
      </c>
      <c r="J715" s="2">
        <v>0</v>
      </c>
    </row>
    <row r="716" spans="1:10">
      <c r="A716" s="2" t="s">
        <v>14</v>
      </c>
      <c r="B716" s="2" t="s">
        <v>367</v>
      </c>
      <c r="C716" s="2" t="s">
        <v>361</v>
      </c>
      <c r="D716" s="2" t="s">
        <v>1069</v>
      </c>
      <c r="E716" s="2">
        <v>100</v>
      </c>
      <c r="F716" s="2" t="s">
        <v>928</v>
      </c>
      <c r="G716" s="2" t="s">
        <v>720</v>
      </c>
      <c r="H716" s="2" t="s">
        <v>37</v>
      </c>
      <c r="I716" s="2" t="s">
        <v>38</v>
      </c>
      <c r="J716" s="2">
        <v>0</v>
      </c>
    </row>
    <row r="717" spans="1:10">
      <c r="A717" s="2" t="s">
        <v>13</v>
      </c>
      <c r="B717" s="2" t="s">
        <v>380</v>
      </c>
      <c r="C717" s="2" t="s">
        <v>361</v>
      </c>
      <c r="D717" s="2" t="s">
        <v>1069</v>
      </c>
      <c r="E717" s="2">
        <v>100</v>
      </c>
      <c r="F717" s="2" t="s">
        <v>928</v>
      </c>
      <c r="G717" s="2" t="s">
        <v>720</v>
      </c>
      <c r="H717" s="2" t="s">
        <v>37</v>
      </c>
      <c r="I717" s="2" t="s">
        <v>38</v>
      </c>
      <c r="J717" s="2">
        <v>0</v>
      </c>
    </row>
    <row r="718" spans="1:10">
      <c r="A718" s="2" t="s">
        <v>12</v>
      </c>
      <c r="B718" s="2" t="s">
        <v>378</v>
      </c>
      <c r="C718" s="2" t="s">
        <v>361</v>
      </c>
      <c r="D718" s="2" t="s">
        <v>1069</v>
      </c>
      <c r="E718" s="2">
        <v>100</v>
      </c>
      <c r="F718" s="2" t="s">
        <v>928</v>
      </c>
      <c r="G718" s="2" t="s">
        <v>720</v>
      </c>
      <c r="H718" s="2" t="s">
        <v>37</v>
      </c>
      <c r="I718" s="2" t="s">
        <v>38</v>
      </c>
      <c r="J718" s="2">
        <v>0</v>
      </c>
    </row>
    <row r="719" spans="1:10">
      <c r="A719" s="2" t="s">
        <v>11</v>
      </c>
      <c r="B719" s="2" t="s">
        <v>377</v>
      </c>
      <c r="C719" s="2" t="s">
        <v>361</v>
      </c>
      <c r="D719" s="2" t="s">
        <v>1069</v>
      </c>
      <c r="E719" s="2">
        <v>100</v>
      </c>
      <c r="F719" s="2" t="s">
        <v>928</v>
      </c>
      <c r="G719" s="2" t="s">
        <v>720</v>
      </c>
      <c r="H719" s="2" t="s">
        <v>37</v>
      </c>
      <c r="I719" s="2" t="s">
        <v>38</v>
      </c>
      <c r="J719" s="2">
        <v>0</v>
      </c>
    </row>
    <row r="720" spans="1:10">
      <c r="A720" s="2" t="s">
        <v>10</v>
      </c>
      <c r="B720" s="2" t="s">
        <v>385</v>
      </c>
      <c r="C720" s="2" t="s">
        <v>361</v>
      </c>
      <c r="D720" s="2" t="s">
        <v>1069</v>
      </c>
      <c r="E720" s="2">
        <v>100</v>
      </c>
      <c r="F720" s="2" t="s">
        <v>928</v>
      </c>
      <c r="G720" s="2" t="s">
        <v>720</v>
      </c>
      <c r="H720" s="2" t="s">
        <v>37</v>
      </c>
      <c r="I720" s="2" t="s">
        <v>38</v>
      </c>
      <c r="J720" s="2">
        <v>0</v>
      </c>
    </row>
    <row r="721" spans="1:10">
      <c r="A721" s="2" t="s">
        <v>9</v>
      </c>
      <c r="B721" s="2" t="s">
        <v>371</v>
      </c>
      <c r="C721" s="2" t="s">
        <v>361</v>
      </c>
      <c r="D721" s="2" t="s">
        <v>1069</v>
      </c>
      <c r="E721" s="2">
        <v>100</v>
      </c>
      <c r="F721" s="2" t="s">
        <v>928</v>
      </c>
      <c r="G721" s="2" t="s">
        <v>720</v>
      </c>
      <c r="H721" s="2" t="s">
        <v>37</v>
      </c>
      <c r="I721" s="2" t="s">
        <v>38</v>
      </c>
      <c r="J721" s="2">
        <v>0</v>
      </c>
    </row>
    <row r="722" spans="1:10">
      <c r="A722" s="2" t="s">
        <v>8</v>
      </c>
      <c r="B722" s="2" t="s">
        <v>376</v>
      </c>
      <c r="C722" s="2" t="s">
        <v>361</v>
      </c>
      <c r="D722" s="2" t="s">
        <v>1069</v>
      </c>
      <c r="E722" s="2">
        <v>100</v>
      </c>
      <c r="F722" s="2" t="s">
        <v>928</v>
      </c>
      <c r="G722" s="2" t="s">
        <v>720</v>
      </c>
      <c r="H722" s="2" t="s">
        <v>37</v>
      </c>
      <c r="I722" s="2" t="s">
        <v>38</v>
      </c>
      <c r="J722" s="2">
        <v>0</v>
      </c>
    </row>
    <row r="723" spans="1:10">
      <c r="A723" s="2" t="s">
        <v>7</v>
      </c>
      <c r="B723" s="2" t="s">
        <v>364</v>
      </c>
      <c r="C723" s="2" t="s">
        <v>361</v>
      </c>
      <c r="D723" s="2" t="s">
        <v>1069</v>
      </c>
      <c r="E723" s="2">
        <v>100</v>
      </c>
      <c r="F723" s="2" t="s">
        <v>928</v>
      </c>
      <c r="G723" s="2" t="s">
        <v>720</v>
      </c>
      <c r="H723" s="2" t="s">
        <v>37</v>
      </c>
      <c r="I723" s="2" t="s">
        <v>38</v>
      </c>
      <c r="J723" s="2">
        <v>0</v>
      </c>
    </row>
    <row r="724" spans="1:10">
      <c r="A724" s="2" t="s">
        <v>6</v>
      </c>
      <c r="B724" s="2" t="s">
        <v>387</v>
      </c>
      <c r="C724" s="2" t="s">
        <v>361</v>
      </c>
      <c r="D724" s="2" t="s">
        <v>1069</v>
      </c>
      <c r="E724" s="2">
        <v>100</v>
      </c>
      <c r="F724" s="2" t="s">
        <v>928</v>
      </c>
      <c r="G724" s="2" t="s">
        <v>720</v>
      </c>
      <c r="H724" s="2" t="s">
        <v>37</v>
      </c>
      <c r="I724" s="2" t="s">
        <v>38</v>
      </c>
      <c r="J724" s="2">
        <v>0</v>
      </c>
    </row>
    <row r="725" spans="1:10">
      <c r="A725" s="2" t="s">
        <v>3</v>
      </c>
      <c r="B725" s="2" t="s">
        <v>365</v>
      </c>
      <c r="C725" s="2" t="s">
        <v>361</v>
      </c>
      <c r="D725" s="2" t="s">
        <v>1069</v>
      </c>
      <c r="E725" s="2">
        <v>100</v>
      </c>
      <c r="F725" s="2" t="s">
        <v>928</v>
      </c>
      <c r="G725" s="2" t="s">
        <v>720</v>
      </c>
      <c r="H725" s="2" t="s">
        <v>37</v>
      </c>
      <c r="I725" s="2" t="s">
        <v>38</v>
      </c>
      <c r="J725" s="2">
        <v>0</v>
      </c>
    </row>
    <row r="726" spans="1:10">
      <c r="A726" s="2" t="s">
        <v>2</v>
      </c>
      <c r="B726" s="2" t="s">
        <v>374</v>
      </c>
      <c r="C726" s="2" t="s">
        <v>361</v>
      </c>
      <c r="D726" s="2" t="s">
        <v>1069</v>
      </c>
      <c r="E726" s="2">
        <v>100</v>
      </c>
      <c r="F726" s="2" t="s">
        <v>928</v>
      </c>
      <c r="G726" s="2" t="s">
        <v>720</v>
      </c>
      <c r="H726" s="2" t="s">
        <v>37</v>
      </c>
      <c r="I726" s="2" t="s">
        <v>38</v>
      </c>
      <c r="J726" s="2">
        <v>0</v>
      </c>
    </row>
    <row r="727" spans="1:10">
      <c r="A727" s="2" t="s">
        <v>1</v>
      </c>
      <c r="B727" s="2" t="s">
        <v>366</v>
      </c>
      <c r="C727" s="2" t="s">
        <v>361</v>
      </c>
      <c r="D727" s="2" t="s">
        <v>1069</v>
      </c>
      <c r="E727" s="2">
        <v>100</v>
      </c>
      <c r="F727" s="2" t="s">
        <v>928</v>
      </c>
      <c r="G727" s="2" t="s">
        <v>720</v>
      </c>
      <c r="H727" s="2" t="s">
        <v>37</v>
      </c>
      <c r="I727" s="2" t="s">
        <v>38</v>
      </c>
      <c r="J727" s="2">
        <v>0</v>
      </c>
    </row>
    <row r="728" spans="1:10">
      <c r="A728" s="2" t="s">
        <v>26</v>
      </c>
      <c r="B728" s="2" t="s">
        <v>370</v>
      </c>
      <c r="C728" s="2" t="s">
        <v>361</v>
      </c>
      <c r="D728" s="2" t="s">
        <v>1069</v>
      </c>
      <c r="E728" s="2">
        <v>100</v>
      </c>
      <c r="F728" s="2" t="s">
        <v>928</v>
      </c>
      <c r="G728" s="2" t="s">
        <v>29</v>
      </c>
      <c r="H728" s="2" t="s">
        <v>34</v>
      </c>
      <c r="I728" s="2" t="s">
        <v>31</v>
      </c>
      <c r="J728" s="2">
        <v>0</v>
      </c>
    </row>
    <row r="729" spans="1:10">
      <c r="A729" s="2" t="s">
        <v>25</v>
      </c>
      <c r="B729" s="2" t="s">
        <v>386</v>
      </c>
      <c r="C729" s="2" t="s">
        <v>361</v>
      </c>
      <c r="D729" s="2" t="s">
        <v>1069</v>
      </c>
      <c r="E729" s="2">
        <v>100</v>
      </c>
      <c r="F729" s="2" t="s">
        <v>928</v>
      </c>
      <c r="G729" s="2" t="s">
        <v>29</v>
      </c>
      <c r="H729" s="2" t="s">
        <v>34</v>
      </c>
      <c r="I729" s="2" t="s">
        <v>31</v>
      </c>
      <c r="J729" s="2">
        <v>0</v>
      </c>
    </row>
    <row r="730" spans="1:10">
      <c r="A730" s="2" t="s">
        <v>24</v>
      </c>
      <c r="B730" s="2" t="s">
        <v>381</v>
      </c>
      <c r="C730" s="2" t="s">
        <v>361</v>
      </c>
      <c r="D730" s="2" t="s">
        <v>1069</v>
      </c>
      <c r="E730" s="2">
        <v>100</v>
      </c>
      <c r="F730" s="2" t="s">
        <v>928</v>
      </c>
      <c r="G730" s="2" t="s">
        <v>29</v>
      </c>
      <c r="H730" s="2" t="s">
        <v>34</v>
      </c>
      <c r="I730" s="2" t="s">
        <v>31</v>
      </c>
      <c r="J730" s="2">
        <v>0</v>
      </c>
    </row>
    <row r="731" spans="1:10">
      <c r="A731" s="2" t="s">
        <v>23</v>
      </c>
      <c r="B731" s="2" t="s">
        <v>388</v>
      </c>
      <c r="C731" s="2" t="s">
        <v>361</v>
      </c>
      <c r="D731" s="2" t="s">
        <v>1069</v>
      </c>
      <c r="E731" s="2">
        <v>100</v>
      </c>
      <c r="F731" s="2" t="s">
        <v>928</v>
      </c>
      <c r="G731" s="2" t="s">
        <v>29</v>
      </c>
      <c r="H731" s="2" t="s">
        <v>34</v>
      </c>
      <c r="I731" s="2" t="s">
        <v>31</v>
      </c>
      <c r="J731" s="2">
        <v>0</v>
      </c>
    </row>
    <row r="732" spans="1:10">
      <c r="A732" s="2" t="s">
        <v>21</v>
      </c>
      <c r="B732" s="2" t="s">
        <v>373</v>
      </c>
      <c r="C732" s="2" t="s">
        <v>361</v>
      </c>
      <c r="D732" s="2" t="s">
        <v>1069</v>
      </c>
      <c r="E732" s="2">
        <v>100</v>
      </c>
      <c r="F732" s="2" t="s">
        <v>928</v>
      </c>
      <c r="G732" s="2" t="s">
        <v>29</v>
      </c>
      <c r="H732" s="2" t="s">
        <v>34</v>
      </c>
      <c r="I732" s="2" t="s">
        <v>31</v>
      </c>
      <c r="J732" s="2">
        <v>0</v>
      </c>
    </row>
    <row r="733" spans="1:10">
      <c r="A733" s="2" t="s">
        <v>20</v>
      </c>
      <c r="B733" s="2" t="s">
        <v>379</v>
      </c>
      <c r="C733" s="2" t="s">
        <v>361</v>
      </c>
      <c r="D733" s="2" t="s">
        <v>1069</v>
      </c>
      <c r="E733" s="2">
        <v>100</v>
      </c>
      <c r="F733" s="2" t="s">
        <v>928</v>
      </c>
      <c r="G733" s="2" t="s">
        <v>29</v>
      </c>
      <c r="H733" s="2" t="s">
        <v>34</v>
      </c>
      <c r="I733" s="2" t="s">
        <v>31</v>
      </c>
      <c r="J733" s="2">
        <v>0</v>
      </c>
    </row>
    <row r="734" spans="1:10">
      <c r="A734" s="2" t="s">
        <v>19</v>
      </c>
      <c r="B734" s="2" t="s">
        <v>375</v>
      </c>
      <c r="C734" s="2" t="s">
        <v>361</v>
      </c>
      <c r="D734" s="2" t="s">
        <v>1069</v>
      </c>
      <c r="E734" s="2">
        <v>100</v>
      </c>
      <c r="F734" s="2" t="s">
        <v>928</v>
      </c>
      <c r="G734" s="2" t="s">
        <v>29</v>
      </c>
      <c r="H734" s="2" t="s">
        <v>34</v>
      </c>
      <c r="I734" s="2" t="s">
        <v>31</v>
      </c>
      <c r="J734" s="2">
        <v>0</v>
      </c>
    </row>
    <row r="735" spans="1:10">
      <c r="A735" s="2" t="s">
        <v>18</v>
      </c>
      <c r="B735" s="2" t="s">
        <v>369</v>
      </c>
      <c r="C735" s="2" t="s">
        <v>361</v>
      </c>
      <c r="D735" s="2" t="s">
        <v>1069</v>
      </c>
      <c r="E735" s="2">
        <v>100</v>
      </c>
      <c r="F735" s="2" t="s">
        <v>928</v>
      </c>
      <c r="G735" s="2" t="s">
        <v>29</v>
      </c>
      <c r="H735" s="2" t="s">
        <v>34</v>
      </c>
      <c r="I735" s="2" t="s">
        <v>31</v>
      </c>
      <c r="J735" s="2">
        <v>0</v>
      </c>
    </row>
    <row r="736" spans="1:10">
      <c r="A736" s="2" t="s">
        <v>17</v>
      </c>
      <c r="B736" s="2" t="s">
        <v>372</v>
      </c>
      <c r="C736" s="2" t="s">
        <v>361</v>
      </c>
      <c r="D736" s="2" t="s">
        <v>1069</v>
      </c>
      <c r="E736" s="2">
        <v>100</v>
      </c>
      <c r="F736" s="2" t="s">
        <v>928</v>
      </c>
      <c r="G736" s="2" t="s">
        <v>29</v>
      </c>
      <c r="H736" s="2" t="s">
        <v>34</v>
      </c>
      <c r="I736" s="2" t="s">
        <v>31</v>
      </c>
      <c r="J736" s="2">
        <v>0</v>
      </c>
    </row>
    <row r="737" spans="1:10">
      <c r="A737" s="2" t="s">
        <v>16</v>
      </c>
      <c r="B737" s="2" t="s">
        <v>384</v>
      </c>
      <c r="C737" s="2" t="s">
        <v>361</v>
      </c>
      <c r="D737" s="2" t="s">
        <v>1069</v>
      </c>
      <c r="E737" s="2">
        <v>100</v>
      </c>
      <c r="F737" s="2" t="s">
        <v>928</v>
      </c>
      <c r="G737" s="2" t="s">
        <v>29</v>
      </c>
      <c r="H737" s="2" t="s">
        <v>34</v>
      </c>
      <c r="I737" s="2" t="s">
        <v>31</v>
      </c>
      <c r="J737" s="2">
        <v>0</v>
      </c>
    </row>
    <row r="738" spans="1:10">
      <c r="A738" s="2" t="s">
        <v>14</v>
      </c>
      <c r="B738" s="2" t="s">
        <v>367</v>
      </c>
      <c r="C738" s="2" t="s">
        <v>361</v>
      </c>
      <c r="D738" s="2" t="s">
        <v>1069</v>
      </c>
      <c r="E738" s="2">
        <v>100</v>
      </c>
      <c r="F738" s="2" t="s">
        <v>928</v>
      </c>
      <c r="G738" s="2" t="s">
        <v>29</v>
      </c>
      <c r="H738" s="2" t="s">
        <v>34</v>
      </c>
      <c r="I738" s="2" t="s">
        <v>31</v>
      </c>
      <c r="J738" s="2">
        <v>0</v>
      </c>
    </row>
    <row r="739" spans="1:10">
      <c r="A739" s="2" t="s">
        <v>13</v>
      </c>
      <c r="B739" s="2" t="s">
        <v>380</v>
      </c>
      <c r="C739" s="2" t="s">
        <v>361</v>
      </c>
      <c r="D739" s="2" t="s">
        <v>1069</v>
      </c>
      <c r="E739" s="2">
        <v>100</v>
      </c>
      <c r="F739" s="2" t="s">
        <v>928</v>
      </c>
      <c r="G739" s="2" t="s">
        <v>29</v>
      </c>
      <c r="H739" s="2" t="s">
        <v>34</v>
      </c>
      <c r="I739" s="2" t="s">
        <v>31</v>
      </c>
      <c r="J739" s="2">
        <v>0</v>
      </c>
    </row>
    <row r="740" spans="1:10">
      <c r="A740" s="2" t="s">
        <v>12</v>
      </c>
      <c r="B740" s="2" t="s">
        <v>378</v>
      </c>
      <c r="C740" s="2" t="s">
        <v>361</v>
      </c>
      <c r="D740" s="2" t="s">
        <v>1069</v>
      </c>
      <c r="E740" s="2">
        <v>100</v>
      </c>
      <c r="F740" s="2" t="s">
        <v>928</v>
      </c>
      <c r="G740" s="2" t="s">
        <v>29</v>
      </c>
      <c r="H740" s="2" t="s">
        <v>34</v>
      </c>
      <c r="I740" s="2" t="s">
        <v>31</v>
      </c>
      <c r="J740" s="2">
        <v>0</v>
      </c>
    </row>
    <row r="741" spans="1:10">
      <c r="A741" s="2" t="s">
        <v>11</v>
      </c>
      <c r="B741" s="2" t="s">
        <v>377</v>
      </c>
      <c r="C741" s="2" t="s">
        <v>361</v>
      </c>
      <c r="D741" s="2" t="s">
        <v>1069</v>
      </c>
      <c r="E741" s="2">
        <v>100</v>
      </c>
      <c r="F741" s="2" t="s">
        <v>928</v>
      </c>
      <c r="G741" s="2" t="s">
        <v>29</v>
      </c>
      <c r="H741" s="2" t="s">
        <v>34</v>
      </c>
      <c r="I741" s="2" t="s">
        <v>31</v>
      </c>
      <c r="J741" s="2">
        <v>0</v>
      </c>
    </row>
    <row r="742" spans="1:10">
      <c r="A742" s="2" t="s">
        <v>10</v>
      </c>
      <c r="B742" s="2" t="s">
        <v>385</v>
      </c>
      <c r="C742" s="2" t="s">
        <v>361</v>
      </c>
      <c r="D742" s="2" t="s">
        <v>1069</v>
      </c>
      <c r="E742" s="2">
        <v>100</v>
      </c>
      <c r="F742" s="2" t="s">
        <v>928</v>
      </c>
      <c r="G742" s="2" t="s">
        <v>29</v>
      </c>
      <c r="H742" s="2" t="s">
        <v>34</v>
      </c>
      <c r="I742" s="2" t="s">
        <v>31</v>
      </c>
      <c r="J742" s="2">
        <v>0</v>
      </c>
    </row>
    <row r="743" spans="1:10">
      <c r="A743" s="2" t="s">
        <v>9</v>
      </c>
      <c r="B743" s="2" t="s">
        <v>371</v>
      </c>
      <c r="C743" s="2" t="s">
        <v>361</v>
      </c>
      <c r="D743" s="2" t="s">
        <v>1069</v>
      </c>
      <c r="E743" s="2">
        <v>100</v>
      </c>
      <c r="F743" s="2" t="s">
        <v>928</v>
      </c>
      <c r="G743" s="2" t="s">
        <v>29</v>
      </c>
      <c r="H743" s="2" t="s">
        <v>34</v>
      </c>
      <c r="I743" s="2" t="s">
        <v>31</v>
      </c>
      <c r="J743" s="2">
        <v>0</v>
      </c>
    </row>
    <row r="744" spans="1:10">
      <c r="A744" s="2" t="s">
        <v>8</v>
      </c>
      <c r="B744" s="2" t="s">
        <v>376</v>
      </c>
      <c r="C744" s="2" t="s">
        <v>361</v>
      </c>
      <c r="D744" s="2" t="s">
        <v>1069</v>
      </c>
      <c r="E744" s="2">
        <v>100</v>
      </c>
      <c r="F744" s="2" t="s">
        <v>928</v>
      </c>
      <c r="G744" s="2" t="s">
        <v>29</v>
      </c>
      <c r="H744" s="2" t="s">
        <v>34</v>
      </c>
      <c r="I744" s="2" t="s">
        <v>31</v>
      </c>
      <c r="J744" s="2">
        <v>0</v>
      </c>
    </row>
    <row r="745" spans="1:10">
      <c r="A745" s="2" t="s">
        <v>7</v>
      </c>
      <c r="B745" s="2" t="s">
        <v>364</v>
      </c>
      <c r="C745" s="2" t="s">
        <v>361</v>
      </c>
      <c r="D745" s="2" t="s">
        <v>1069</v>
      </c>
      <c r="E745" s="2">
        <v>100</v>
      </c>
      <c r="F745" s="2" t="s">
        <v>928</v>
      </c>
      <c r="G745" s="2" t="s">
        <v>29</v>
      </c>
      <c r="H745" s="2" t="s">
        <v>34</v>
      </c>
      <c r="I745" s="2" t="s">
        <v>31</v>
      </c>
      <c r="J745" s="2">
        <v>0</v>
      </c>
    </row>
    <row r="746" spans="1:10">
      <c r="A746" s="2" t="s">
        <v>6</v>
      </c>
      <c r="B746" s="2" t="s">
        <v>387</v>
      </c>
      <c r="C746" s="2" t="s">
        <v>361</v>
      </c>
      <c r="D746" s="2" t="s">
        <v>1069</v>
      </c>
      <c r="E746" s="2">
        <v>100</v>
      </c>
      <c r="F746" s="2" t="s">
        <v>928</v>
      </c>
      <c r="G746" s="2" t="s">
        <v>29</v>
      </c>
      <c r="H746" s="2" t="s">
        <v>34</v>
      </c>
      <c r="I746" s="2" t="s">
        <v>31</v>
      </c>
      <c r="J746" s="2">
        <v>0</v>
      </c>
    </row>
    <row r="747" spans="1:10">
      <c r="A747" s="2" t="s">
        <v>3</v>
      </c>
      <c r="B747" s="2" t="s">
        <v>365</v>
      </c>
      <c r="C747" s="2" t="s">
        <v>361</v>
      </c>
      <c r="D747" s="2" t="s">
        <v>1069</v>
      </c>
      <c r="E747" s="2">
        <v>100</v>
      </c>
      <c r="F747" s="2" t="s">
        <v>928</v>
      </c>
      <c r="G747" s="2" t="s">
        <v>29</v>
      </c>
      <c r="H747" s="2" t="s">
        <v>34</v>
      </c>
      <c r="I747" s="2" t="s">
        <v>31</v>
      </c>
      <c r="J747" s="2">
        <v>0</v>
      </c>
    </row>
    <row r="748" spans="1:10">
      <c r="A748" s="2" t="s">
        <v>2</v>
      </c>
      <c r="B748" s="2" t="s">
        <v>374</v>
      </c>
      <c r="C748" s="2" t="s">
        <v>361</v>
      </c>
      <c r="D748" s="2" t="s">
        <v>1069</v>
      </c>
      <c r="E748" s="2">
        <v>100</v>
      </c>
      <c r="F748" s="2" t="s">
        <v>928</v>
      </c>
      <c r="G748" s="2" t="s">
        <v>29</v>
      </c>
      <c r="H748" s="2" t="s">
        <v>34</v>
      </c>
      <c r="I748" s="2" t="s">
        <v>31</v>
      </c>
      <c r="J748" s="2">
        <v>0</v>
      </c>
    </row>
    <row r="749" spans="1:10">
      <c r="A749" s="2" t="s">
        <v>1</v>
      </c>
      <c r="B749" s="2" t="s">
        <v>366</v>
      </c>
      <c r="C749" s="2" t="s">
        <v>361</v>
      </c>
      <c r="D749" s="2" t="s">
        <v>1069</v>
      </c>
      <c r="E749" s="2">
        <v>100</v>
      </c>
      <c r="F749" s="2" t="s">
        <v>928</v>
      </c>
      <c r="G749" s="2" t="s">
        <v>29</v>
      </c>
      <c r="H749" s="2" t="s">
        <v>34</v>
      </c>
      <c r="I749" s="2" t="s">
        <v>31</v>
      </c>
      <c r="J749" s="2">
        <v>0</v>
      </c>
    </row>
    <row r="750" spans="1:10">
      <c r="A750" s="2" t="s">
        <v>26</v>
      </c>
      <c r="B750" s="2" t="s">
        <v>370</v>
      </c>
      <c r="C750" s="2" t="s">
        <v>361</v>
      </c>
      <c r="D750" s="2" t="s">
        <v>1069</v>
      </c>
      <c r="E750" s="2">
        <v>100</v>
      </c>
      <c r="F750" s="2" t="s">
        <v>928</v>
      </c>
      <c r="G750" s="2" t="s">
        <v>28</v>
      </c>
      <c r="H750" s="2" t="s">
        <v>34</v>
      </c>
      <c r="I750" s="2" t="s">
        <v>31</v>
      </c>
      <c r="J750" s="2">
        <v>0</v>
      </c>
    </row>
    <row r="751" spans="1:10">
      <c r="A751" s="2" t="s">
        <v>25</v>
      </c>
      <c r="B751" s="2" t="s">
        <v>386</v>
      </c>
      <c r="C751" s="2" t="s">
        <v>361</v>
      </c>
      <c r="D751" s="2" t="s">
        <v>1069</v>
      </c>
      <c r="E751" s="2">
        <v>100</v>
      </c>
      <c r="F751" s="2" t="s">
        <v>928</v>
      </c>
      <c r="G751" s="2" t="s">
        <v>28</v>
      </c>
      <c r="H751" s="2" t="s">
        <v>34</v>
      </c>
      <c r="I751" s="2" t="s">
        <v>31</v>
      </c>
      <c r="J751" s="2">
        <v>0</v>
      </c>
    </row>
    <row r="752" spans="1:10">
      <c r="A752" s="2" t="s">
        <v>24</v>
      </c>
      <c r="B752" s="2" t="s">
        <v>381</v>
      </c>
      <c r="C752" s="2" t="s">
        <v>361</v>
      </c>
      <c r="D752" s="2" t="s">
        <v>1069</v>
      </c>
      <c r="E752" s="2">
        <v>100</v>
      </c>
      <c r="F752" s="2" t="s">
        <v>928</v>
      </c>
      <c r="G752" s="2" t="s">
        <v>28</v>
      </c>
      <c r="H752" s="2" t="s">
        <v>34</v>
      </c>
      <c r="I752" s="2" t="s">
        <v>31</v>
      </c>
      <c r="J752" s="2">
        <v>0</v>
      </c>
    </row>
    <row r="753" spans="1:10">
      <c r="A753" s="2" t="s">
        <v>23</v>
      </c>
      <c r="B753" s="2" t="s">
        <v>388</v>
      </c>
      <c r="C753" s="2" t="s">
        <v>361</v>
      </c>
      <c r="D753" s="2" t="s">
        <v>1069</v>
      </c>
      <c r="E753" s="2">
        <v>100</v>
      </c>
      <c r="F753" s="2" t="s">
        <v>928</v>
      </c>
      <c r="G753" s="2" t="s">
        <v>28</v>
      </c>
      <c r="H753" s="2" t="s">
        <v>34</v>
      </c>
      <c r="I753" s="2" t="s">
        <v>31</v>
      </c>
      <c r="J753" s="2">
        <v>0</v>
      </c>
    </row>
    <row r="754" spans="1:10">
      <c r="A754" s="2" t="s">
        <v>21</v>
      </c>
      <c r="B754" s="2" t="s">
        <v>373</v>
      </c>
      <c r="C754" s="2" t="s">
        <v>361</v>
      </c>
      <c r="D754" s="2" t="s">
        <v>1069</v>
      </c>
      <c r="E754" s="2">
        <v>100</v>
      </c>
      <c r="F754" s="2" t="s">
        <v>928</v>
      </c>
      <c r="G754" s="2" t="s">
        <v>28</v>
      </c>
      <c r="H754" s="2" t="s">
        <v>34</v>
      </c>
      <c r="I754" s="2" t="s">
        <v>31</v>
      </c>
      <c r="J754" s="2">
        <v>0</v>
      </c>
    </row>
    <row r="755" spans="1:10">
      <c r="A755" s="2" t="s">
        <v>20</v>
      </c>
      <c r="B755" s="2" t="s">
        <v>379</v>
      </c>
      <c r="C755" s="2" t="s">
        <v>361</v>
      </c>
      <c r="D755" s="2" t="s">
        <v>1069</v>
      </c>
      <c r="E755" s="2">
        <v>100</v>
      </c>
      <c r="F755" s="2" t="s">
        <v>928</v>
      </c>
      <c r="G755" s="2" t="s">
        <v>28</v>
      </c>
      <c r="H755" s="2" t="s">
        <v>34</v>
      </c>
      <c r="I755" s="2" t="s">
        <v>31</v>
      </c>
      <c r="J755" s="2">
        <v>0</v>
      </c>
    </row>
    <row r="756" spans="1:10">
      <c r="A756" s="2" t="s">
        <v>19</v>
      </c>
      <c r="B756" s="2" t="s">
        <v>375</v>
      </c>
      <c r="C756" s="2" t="s">
        <v>361</v>
      </c>
      <c r="D756" s="2" t="s">
        <v>1069</v>
      </c>
      <c r="E756" s="2">
        <v>100</v>
      </c>
      <c r="F756" s="2" t="s">
        <v>928</v>
      </c>
      <c r="G756" s="2" t="s">
        <v>28</v>
      </c>
      <c r="H756" s="2" t="s">
        <v>34</v>
      </c>
      <c r="I756" s="2" t="s">
        <v>31</v>
      </c>
      <c r="J756" s="2">
        <v>0</v>
      </c>
    </row>
    <row r="757" spans="1:10">
      <c r="A757" s="2" t="s">
        <v>18</v>
      </c>
      <c r="B757" s="2" t="s">
        <v>369</v>
      </c>
      <c r="C757" s="2" t="s">
        <v>361</v>
      </c>
      <c r="D757" s="2" t="s">
        <v>1069</v>
      </c>
      <c r="E757" s="2">
        <v>100</v>
      </c>
      <c r="F757" s="2" t="s">
        <v>928</v>
      </c>
      <c r="G757" s="2" t="s">
        <v>28</v>
      </c>
      <c r="H757" s="2" t="s">
        <v>34</v>
      </c>
      <c r="I757" s="2" t="s">
        <v>31</v>
      </c>
      <c r="J757" s="2">
        <v>0</v>
      </c>
    </row>
    <row r="758" spans="1:10">
      <c r="A758" s="2" t="s">
        <v>17</v>
      </c>
      <c r="B758" s="2" t="s">
        <v>372</v>
      </c>
      <c r="C758" s="2" t="s">
        <v>361</v>
      </c>
      <c r="D758" s="2" t="s">
        <v>1069</v>
      </c>
      <c r="E758" s="2">
        <v>100</v>
      </c>
      <c r="F758" s="2" t="s">
        <v>928</v>
      </c>
      <c r="G758" s="2" t="s">
        <v>28</v>
      </c>
      <c r="H758" s="2" t="s">
        <v>34</v>
      </c>
      <c r="I758" s="2" t="s">
        <v>31</v>
      </c>
      <c r="J758" s="2">
        <v>0</v>
      </c>
    </row>
    <row r="759" spans="1:10">
      <c r="A759" s="2" t="s">
        <v>16</v>
      </c>
      <c r="B759" s="2" t="s">
        <v>384</v>
      </c>
      <c r="C759" s="2" t="s">
        <v>361</v>
      </c>
      <c r="D759" s="2" t="s">
        <v>1069</v>
      </c>
      <c r="E759" s="2">
        <v>100</v>
      </c>
      <c r="F759" s="2" t="s">
        <v>928</v>
      </c>
      <c r="G759" s="2" t="s">
        <v>28</v>
      </c>
      <c r="H759" s="2" t="s">
        <v>34</v>
      </c>
      <c r="I759" s="2" t="s">
        <v>31</v>
      </c>
      <c r="J759" s="2">
        <v>0</v>
      </c>
    </row>
    <row r="760" spans="1:10">
      <c r="A760" s="2" t="s">
        <v>14</v>
      </c>
      <c r="B760" s="2" t="s">
        <v>367</v>
      </c>
      <c r="C760" s="2" t="s">
        <v>361</v>
      </c>
      <c r="D760" s="2" t="s">
        <v>1069</v>
      </c>
      <c r="E760" s="2">
        <v>100</v>
      </c>
      <c r="F760" s="2" t="s">
        <v>928</v>
      </c>
      <c r="G760" s="2" t="s">
        <v>28</v>
      </c>
      <c r="H760" s="2" t="s">
        <v>34</v>
      </c>
      <c r="I760" s="2" t="s">
        <v>31</v>
      </c>
      <c r="J760" s="2">
        <v>0</v>
      </c>
    </row>
    <row r="761" spans="1:10">
      <c r="A761" s="2" t="s">
        <v>13</v>
      </c>
      <c r="B761" s="2" t="s">
        <v>380</v>
      </c>
      <c r="C761" s="2" t="s">
        <v>361</v>
      </c>
      <c r="D761" s="2" t="s">
        <v>1069</v>
      </c>
      <c r="E761" s="2">
        <v>100</v>
      </c>
      <c r="F761" s="2" t="s">
        <v>928</v>
      </c>
      <c r="G761" s="2" t="s">
        <v>28</v>
      </c>
      <c r="H761" s="2" t="s">
        <v>34</v>
      </c>
      <c r="I761" s="2" t="s">
        <v>31</v>
      </c>
      <c r="J761" s="2">
        <v>0</v>
      </c>
    </row>
    <row r="762" spans="1:10">
      <c r="A762" s="2" t="s">
        <v>12</v>
      </c>
      <c r="B762" s="2" t="s">
        <v>378</v>
      </c>
      <c r="C762" s="2" t="s">
        <v>361</v>
      </c>
      <c r="D762" s="2" t="s">
        <v>1069</v>
      </c>
      <c r="E762" s="2">
        <v>100</v>
      </c>
      <c r="F762" s="2" t="s">
        <v>928</v>
      </c>
      <c r="G762" s="2" t="s">
        <v>28</v>
      </c>
      <c r="H762" s="2" t="s">
        <v>34</v>
      </c>
      <c r="I762" s="2" t="s">
        <v>31</v>
      </c>
      <c r="J762" s="2">
        <v>0</v>
      </c>
    </row>
    <row r="763" spans="1:10">
      <c r="A763" s="2" t="s">
        <v>11</v>
      </c>
      <c r="B763" s="2" t="s">
        <v>377</v>
      </c>
      <c r="C763" s="2" t="s">
        <v>361</v>
      </c>
      <c r="D763" s="2" t="s">
        <v>1069</v>
      </c>
      <c r="E763" s="2">
        <v>100</v>
      </c>
      <c r="F763" s="2" t="s">
        <v>928</v>
      </c>
      <c r="G763" s="2" t="s">
        <v>28</v>
      </c>
      <c r="H763" s="2" t="s">
        <v>34</v>
      </c>
      <c r="I763" s="2" t="s">
        <v>31</v>
      </c>
      <c r="J763" s="2">
        <v>0</v>
      </c>
    </row>
    <row r="764" spans="1:10">
      <c r="A764" s="2" t="s">
        <v>10</v>
      </c>
      <c r="B764" s="2" t="s">
        <v>385</v>
      </c>
      <c r="C764" s="2" t="s">
        <v>361</v>
      </c>
      <c r="D764" s="2" t="s">
        <v>1069</v>
      </c>
      <c r="E764" s="2">
        <v>100</v>
      </c>
      <c r="F764" s="2" t="s">
        <v>928</v>
      </c>
      <c r="G764" s="2" t="s">
        <v>28</v>
      </c>
      <c r="H764" s="2" t="s">
        <v>34</v>
      </c>
      <c r="I764" s="2" t="s">
        <v>31</v>
      </c>
      <c r="J764" s="2">
        <v>0</v>
      </c>
    </row>
    <row r="765" spans="1:10">
      <c r="A765" s="2" t="s">
        <v>9</v>
      </c>
      <c r="B765" s="2" t="s">
        <v>371</v>
      </c>
      <c r="C765" s="2" t="s">
        <v>361</v>
      </c>
      <c r="D765" s="2" t="s">
        <v>1069</v>
      </c>
      <c r="E765" s="2">
        <v>100</v>
      </c>
      <c r="F765" s="2" t="s">
        <v>928</v>
      </c>
      <c r="G765" s="2" t="s">
        <v>28</v>
      </c>
      <c r="H765" s="2" t="s">
        <v>34</v>
      </c>
      <c r="I765" s="2" t="s">
        <v>31</v>
      </c>
      <c r="J765" s="2">
        <v>0</v>
      </c>
    </row>
    <row r="766" spans="1:10">
      <c r="A766" s="2" t="s">
        <v>8</v>
      </c>
      <c r="B766" s="2" t="s">
        <v>376</v>
      </c>
      <c r="C766" s="2" t="s">
        <v>361</v>
      </c>
      <c r="D766" s="2" t="s">
        <v>1069</v>
      </c>
      <c r="E766" s="2">
        <v>100</v>
      </c>
      <c r="F766" s="2" t="s">
        <v>928</v>
      </c>
      <c r="G766" s="2" t="s">
        <v>28</v>
      </c>
      <c r="H766" s="2" t="s">
        <v>34</v>
      </c>
      <c r="I766" s="2" t="s">
        <v>31</v>
      </c>
      <c r="J766" s="2">
        <v>0</v>
      </c>
    </row>
    <row r="767" spans="1:10">
      <c r="A767" s="2" t="s">
        <v>7</v>
      </c>
      <c r="B767" s="2" t="s">
        <v>364</v>
      </c>
      <c r="C767" s="2" t="s">
        <v>361</v>
      </c>
      <c r="D767" s="2" t="s">
        <v>1069</v>
      </c>
      <c r="E767" s="2">
        <v>100</v>
      </c>
      <c r="F767" s="2" t="s">
        <v>928</v>
      </c>
      <c r="G767" s="2" t="s">
        <v>28</v>
      </c>
      <c r="H767" s="2" t="s">
        <v>34</v>
      </c>
      <c r="I767" s="2" t="s">
        <v>31</v>
      </c>
      <c r="J767" s="2">
        <v>0</v>
      </c>
    </row>
    <row r="768" spans="1:10">
      <c r="A768" s="2" t="s">
        <v>6</v>
      </c>
      <c r="B768" s="2" t="s">
        <v>387</v>
      </c>
      <c r="C768" s="2" t="s">
        <v>361</v>
      </c>
      <c r="D768" s="2" t="s">
        <v>1069</v>
      </c>
      <c r="E768" s="2">
        <v>100</v>
      </c>
      <c r="F768" s="2" t="s">
        <v>928</v>
      </c>
      <c r="G768" s="2" t="s">
        <v>28</v>
      </c>
      <c r="H768" s="2" t="s">
        <v>34</v>
      </c>
      <c r="I768" s="2" t="s">
        <v>31</v>
      </c>
      <c r="J768" s="2">
        <v>0</v>
      </c>
    </row>
    <row r="769" spans="1:10">
      <c r="A769" s="2" t="s">
        <v>3</v>
      </c>
      <c r="B769" s="2" t="s">
        <v>365</v>
      </c>
      <c r="C769" s="2" t="s">
        <v>361</v>
      </c>
      <c r="D769" s="2" t="s">
        <v>1069</v>
      </c>
      <c r="E769" s="2">
        <v>100</v>
      </c>
      <c r="F769" s="2" t="s">
        <v>928</v>
      </c>
      <c r="G769" s="2" t="s">
        <v>28</v>
      </c>
      <c r="H769" s="2" t="s">
        <v>34</v>
      </c>
      <c r="I769" s="2" t="s">
        <v>31</v>
      </c>
      <c r="J769" s="2">
        <v>0</v>
      </c>
    </row>
    <row r="770" spans="1:10">
      <c r="A770" s="2" t="s">
        <v>2</v>
      </c>
      <c r="B770" s="2" t="s">
        <v>374</v>
      </c>
      <c r="C770" s="2" t="s">
        <v>361</v>
      </c>
      <c r="D770" s="2" t="s">
        <v>1069</v>
      </c>
      <c r="E770" s="2">
        <v>100</v>
      </c>
      <c r="F770" s="2" t="s">
        <v>928</v>
      </c>
      <c r="G770" s="2" t="s">
        <v>28</v>
      </c>
      <c r="H770" s="2" t="s">
        <v>34</v>
      </c>
      <c r="I770" s="2" t="s">
        <v>31</v>
      </c>
      <c r="J770" s="2">
        <v>0</v>
      </c>
    </row>
    <row r="771" spans="1:10">
      <c r="A771" s="2" t="s">
        <v>1</v>
      </c>
      <c r="B771" s="2" t="s">
        <v>366</v>
      </c>
      <c r="C771" s="2" t="s">
        <v>361</v>
      </c>
      <c r="D771" s="2" t="s">
        <v>1069</v>
      </c>
      <c r="E771" s="2">
        <v>100</v>
      </c>
      <c r="F771" s="2" t="s">
        <v>928</v>
      </c>
      <c r="G771" s="2" t="s">
        <v>28</v>
      </c>
      <c r="H771" s="2" t="s">
        <v>34</v>
      </c>
      <c r="I771" s="2" t="s">
        <v>31</v>
      </c>
      <c r="J771" s="2">
        <v>0</v>
      </c>
    </row>
    <row r="772" spans="1:10">
      <c r="A772" s="2" t="s">
        <v>26</v>
      </c>
      <c r="B772" s="2" t="s">
        <v>370</v>
      </c>
      <c r="C772" s="2" t="s">
        <v>361</v>
      </c>
      <c r="D772" s="2" t="s">
        <v>1069</v>
      </c>
      <c r="E772" s="2">
        <v>100</v>
      </c>
      <c r="F772" s="2" t="s">
        <v>928</v>
      </c>
      <c r="G772" s="2" t="s">
        <v>720</v>
      </c>
      <c r="H772" s="2" t="s">
        <v>34</v>
      </c>
      <c r="I772" s="2" t="s">
        <v>31</v>
      </c>
      <c r="J772" s="2">
        <v>0</v>
      </c>
    </row>
    <row r="773" spans="1:10">
      <c r="A773" s="2" t="s">
        <v>25</v>
      </c>
      <c r="B773" s="2" t="s">
        <v>386</v>
      </c>
      <c r="C773" s="2" t="s">
        <v>361</v>
      </c>
      <c r="D773" s="2" t="s">
        <v>1069</v>
      </c>
      <c r="E773" s="2">
        <v>100</v>
      </c>
      <c r="F773" s="2" t="s">
        <v>928</v>
      </c>
      <c r="G773" s="2" t="s">
        <v>720</v>
      </c>
      <c r="H773" s="2" t="s">
        <v>34</v>
      </c>
      <c r="I773" s="2" t="s">
        <v>31</v>
      </c>
      <c r="J773" s="2">
        <v>0</v>
      </c>
    </row>
    <row r="774" spans="1:10">
      <c r="A774" s="2" t="s">
        <v>24</v>
      </c>
      <c r="B774" s="2" t="s">
        <v>381</v>
      </c>
      <c r="C774" s="2" t="s">
        <v>361</v>
      </c>
      <c r="D774" s="2" t="s">
        <v>1069</v>
      </c>
      <c r="E774" s="2">
        <v>100</v>
      </c>
      <c r="F774" s="2" t="s">
        <v>928</v>
      </c>
      <c r="G774" s="2" t="s">
        <v>720</v>
      </c>
      <c r="H774" s="2" t="s">
        <v>34</v>
      </c>
      <c r="I774" s="2" t="s">
        <v>31</v>
      </c>
      <c r="J774" s="2">
        <v>0</v>
      </c>
    </row>
    <row r="775" spans="1:10">
      <c r="A775" s="2" t="s">
        <v>23</v>
      </c>
      <c r="B775" s="2" t="s">
        <v>388</v>
      </c>
      <c r="C775" s="2" t="s">
        <v>361</v>
      </c>
      <c r="D775" s="2" t="s">
        <v>1069</v>
      </c>
      <c r="E775" s="2">
        <v>100</v>
      </c>
      <c r="F775" s="2" t="s">
        <v>928</v>
      </c>
      <c r="G775" s="2" t="s">
        <v>720</v>
      </c>
      <c r="H775" s="2" t="s">
        <v>34</v>
      </c>
      <c r="I775" s="2" t="s">
        <v>31</v>
      </c>
      <c r="J775" s="2">
        <v>0</v>
      </c>
    </row>
    <row r="776" spans="1:10">
      <c r="A776" s="2" t="s">
        <v>21</v>
      </c>
      <c r="B776" s="2" t="s">
        <v>373</v>
      </c>
      <c r="C776" s="2" t="s">
        <v>361</v>
      </c>
      <c r="D776" s="2" t="s">
        <v>1069</v>
      </c>
      <c r="E776" s="2">
        <v>100</v>
      </c>
      <c r="F776" s="2" t="s">
        <v>928</v>
      </c>
      <c r="G776" s="2" t="s">
        <v>720</v>
      </c>
      <c r="H776" s="2" t="s">
        <v>34</v>
      </c>
      <c r="I776" s="2" t="s">
        <v>31</v>
      </c>
      <c r="J776" s="2">
        <v>0</v>
      </c>
    </row>
    <row r="777" spans="1:10">
      <c r="A777" s="2" t="s">
        <v>20</v>
      </c>
      <c r="B777" s="2" t="s">
        <v>379</v>
      </c>
      <c r="C777" s="2" t="s">
        <v>361</v>
      </c>
      <c r="D777" s="2" t="s">
        <v>1069</v>
      </c>
      <c r="E777" s="2">
        <v>100</v>
      </c>
      <c r="F777" s="2" t="s">
        <v>928</v>
      </c>
      <c r="G777" s="2" t="s">
        <v>720</v>
      </c>
      <c r="H777" s="2" t="s">
        <v>34</v>
      </c>
      <c r="I777" s="2" t="s">
        <v>31</v>
      </c>
      <c r="J777" s="2">
        <v>0</v>
      </c>
    </row>
    <row r="778" spans="1:10">
      <c r="A778" s="2" t="s">
        <v>19</v>
      </c>
      <c r="B778" s="2" t="s">
        <v>375</v>
      </c>
      <c r="C778" s="2" t="s">
        <v>361</v>
      </c>
      <c r="D778" s="2" t="s">
        <v>1069</v>
      </c>
      <c r="E778" s="2">
        <v>100</v>
      </c>
      <c r="F778" s="2" t="s">
        <v>928</v>
      </c>
      <c r="G778" s="2" t="s">
        <v>720</v>
      </c>
      <c r="H778" s="2" t="s">
        <v>34</v>
      </c>
      <c r="I778" s="2" t="s">
        <v>31</v>
      </c>
      <c r="J778" s="2">
        <v>0</v>
      </c>
    </row>
    <row r="779" spans="1:10">
      <c r="A779" s="2" t="s">
        <v>18</v>
      </c>
      <c r="B779" s="2" t="s">
        <v>369</v>
      </c>
      <c r="C779" s="2" t="s">
        <v>361</v>
      </c>
      <c r="D779" s="2" t="s">
        <v>1069</v>
      </c>
      <c r="E779" s="2">
        <v>100</v>
      </c>
      <c r="F779" s="2" t="s">
        <v>928</v>
      </c>
      <c r="G779" s="2" t="s">
        <v>720</v>
      </c>
      <c r="H779" s="2" t="s">
        <v>34</v>
      </c>
      <c r="I779" s="2" t="s">
        <v>31</v>
      </c>
      <c r="J779" s="2">
        <v>0</v>
      </c>
    </row>
    <row r="780" spans="1:10">
      <c r="A780" s="2" t="s">
        <v>17</v>
      </c>
      <c r="B780" s="2" t="s">
        <v>372</v>
      </c>
      <c r="C780" s="2" t="s">
        <v>361</v>
      </c>
      <c r="D780" s="2" t="s">
        <v>1069</v>
      </c>
      <c r="E780" s="2">
        <v>100</v>
      </c>
      <c r="F780" s="2" t="s">
        <v>928</v>
      </c>
      <c r="G780" s="2" t="s">
        <v>720</v>
      </c>
      <c r="H780" s="2" t="s">
        <v>34</v>
      </c>
      <c r="I780" s="2" t="s">
        <v>31</v>
      </c>
      <c r="J780" s="2">
        <v>0</v>
      </c>
    </row>
    <row r="781" spans="1:10">
      <c r="A781" s="2" t="s">
        <v>16</v>
      </c>
      <c r="B781" s="2" t="s">
        <v>384</v>
      </c>
      <c r="C781" s="2" t="s">
        <v>361</v>
      </c>
      <c r="D781" s="2" t="s">
        <v>1069</v>
      </c>
      <c r="E781" s="2">
        <v>100</v>
      </c>
      <c r="F781" s="2" t="s">
        <v>928</v>
      </c>
      <c r="G781" s="2" t="s">
        <v>720</v>
      </c>
      <c r="H781" s="2" t="s">
        <v>34</v>
      </c>
      <c r="I781" s="2" t="s">
        <v>31</v>
      </c>
      <c r="J781" s="2">
        <v>0</v>
      </c>
    </row>
    <row r="782" spans="1:10">
      <c r="A782" s="2" t="s">
        <v>14</v>
      </c>
      <c r="B782" s="2" t="s">
        <v>367</v>
      </c>
      <c r="C782" s="2" t="s">
        <v>361</v>
      </c>
      <c r="D782" s="2" t="s">
        <v>1069</v>
      </c>
      <c r="E782" s="2">
        <v>100</v>
      </c>
      <c r="F782" s="2" t="s">
        <v>928</v>
      </c>
      <c r="G782" s="2" t="s">
        <v>720</v>
      </c>
      <c r="H782" s="2" t="s">
        <v>34</v>
      </c>
      <c r="I782" s="2" t="s">
        <v>31</v>
      </c>
      <c r="J782" s="2">
        <v>0</v>
      </c>
    </row>
    <row r="783" spans="1:10">
      <c r="A783" s="2" t="s">
        <v>13</v>
      </c>
      <c r="B783" s="2" t="s">
        <v>380</v>
      </c>
      <c r="C783" s="2" t="s">
        <v>361</v>
      </c>
      <c r="D783" s="2" t="s">
        <v>1069</v>
      </c>
      <c r="E783" s="2">
        <v>100</v>
      </c>
      <c r="F783" s="2" t="s">
        <v>928</v>
      </c>
      <c r="G783" s="2" t="s">
        <v>720</v>
      </c>
      <c r="H783" s="2" t="s">
        <v>34</v>
      </c>
      <c r="I783" s="2" t="s">
        <v>31</v>
      </c>
      <c r="J783" s="2">
        <v>0</v>
      </c>
    </row>
    <row r="784" spans="1:10">
      <c r="A784" s="2" t="s">
        <v>12</v>
      </c>
      <c r="B784" s="2" t="s">
        <v>378</v>
      </c>
      <c r="C784" s="2" t="s">
        <v>361</v>
      </c>
      <c r="D784" s="2" t="s">
        <v>1069</v>
      </c>
      <c r="E784" s="2">
        <v>100</v>
      </c>
      <c r="F784" s="2" t="s">
        <v>928</v>
      </c>
      <c r="G784" s="2" t="s">
        <v>720</v>
      </c>
      <c r="H784" s="2" t="s">
        <v>34</v>
      </c>
      <c r="I784" s="2" t="s">
        <v>31</v>
      </c>
      <c r="J784" s="2">
        <v>0</v>
      </c>
    </row>
    <row r="785" spans="1:10">
      <c r="A785" s="2" t="s">
        <v>11</v>
      </c>
      <c r="B785" s="2" t="s">
        <v>377</v>
      </c>
      <c r="C785" s="2" t="s">
        <v>361</v>
      </c>
      <c r="D785" s="2" t="s">
        <v>1069</v>
      </c>
      <c r="E785" s="2">
        <v>100</v>
      </c>
      <c r="F785" s="2" t="s">
        <v>928</v>
      </c>
      <c r="G785" s="2" t="s">
        <v>720</v>
      </c>
      <c r="H785" s="2" t="s">
        <v>34</v>
      </c>
      <c r="I785" s="2" t="s">
        <v>31</v>
      </c>
      <c r="J785" s="2">
        <v>0</v>
      </c>
    </row>
    <row r="786" spans="1:10">
      <c r="A786" s="2" t="s">
        <v>10</v>
      </c>
      <c r="B786" s="2" t="s">
        <v>385</v>
      </c>
      <c r="C786" s="2" t="s">
        <v>361</v>
      </c>
      <c r="D786" s="2" t="s">
        <v>1069</v>
      </c>
      <c r="E786" s="2">
        <v>100</v>
      </c>
      <c r="F786" s="2" t="s">
        <v>928</v>
      </c>
      <c r="G786" s="2" t="s">
        <v>720</v>
      </c>
      <c r="H786" s="2" t="s">
        <v>34</v>
      </c>
      <c r="I786" s="2" t="s">
        <v>31</v>
      </c>
      <c r="J786" s="2">
        <v>0</v>
      </c>
    </row>
    <row r="787" spans="1:10">
      <c r="A787" s="2" t="s">
        <v>9</v>
      </c>
      <c r="B787" s="2" t="s">
        <v>371</v>
      </c>
      <c r="C787" s="2" t="s">
        <v>361</v>
      </c>
      <c r="D787" s="2" t="s">
        <v>1069</v>
      </c>
      <c r="E787" s="2">
        <v>100</v>
      </c>
      <c r="F787" s="2" t="s">
        <v>928</v>
      </c>
      <c r="G787" s="2" t="s">
        <v>720</v>
      </c>
      <c r="H787" s="2" t="s">
        <v>34</v>
      </c>
      <c r="I787" s="2" t="s">
        <v>31</v>
      </c>
      <c r="J787" s="2">
        <v>0</v>
      </c>
    </row>
    <row r="788" spans="1:10">
      <c r="A788" s="2" t="s">
        <v>8</v>
      </c>
      <c r="B788" s="2" t="s">
        <v>376</v>
      </c>
      <c r="C788" s="2" t="s">
        <v>361</v>
      </c>
      <c r="D788" s="2" t="s">
        <v>1069</v>
      </c>
      <c r="E788" s="2">
        <v>100</v>
      </c>
      <c r="F788" s="2" t="s">
        <v>928</v>
      </c>
      <c r="G788" s="2" t="s">
        <v>720</v>
      </c>
      <c r="H788" s="2" t="s">
        <v>34</v>
      </c>
      <c r="I788" s="2" t="s">
        <v>31</v>
      </c>
      <c r="J788" s="2">
        <v>0</v>
      </c>
    </row>
    <row r="789" spans="1:10">
      <c r="A789" s="2" t="s">
        <v>7</v>
      </c>
      <c r="B789" s="2" t="s">
        <v>364</v>
      </c>
      <c r="C789" s="2" t="s">
        <v>361</v>
      </c>
      <c r="D789" s="2" t="s">
        <v>1069</v>
      </c>
      <c r="E789" s="2">
        <v>100</v>
      </c>
      <c r="F789" s="2" t="s">
        <v>928</v>
      </c>
      <c r="G789" s="2" t="s">
        <v>720</v>
      </c>
      <c r="H789" s="2" t="s">
        <v>34</v>
      </c>
      <c r="I789" s="2" t="s">
        <v>31</v>
      </c>
      <c r="J789" s="2">
        <v>0</v>
      </c>
    </row>
    <row r="790" spans="1:10">
      <c r="A790" s="2" t="s">
        <v>6</v>
      </c>
      <c r="B790" s="2" t="s">
        <v>387</v>
      </c>
      <c r="C790" s="2" t="s">
        <v>361</v>
      </c>
      <c r="D790" s="2" t="s">
        <v>1069</v>
      </c>
      <c r="E790" s="2">
        <v>100</v>
      </c>
      <c r="F790" s="2" t="s">
        <v>928</v>
      </c>
      <c r="G790" s="2" t="s">
        <v>720</v>
      </c>
      <c r="H790" s="2" t="s">
        <v>34</v>
      </c>
      <c r="I790" s="2" t="s">
        <v>31</v>
      </c>
      <c r="J790" s="2">
        <v>0</v>
      </c>
    </row>
    <row r="791" spans="1:10">
      <c r="A791" s="2" t="s">
        <v>3</v>
      </c>
      <c r="B791" s="2" t="s">
        <v>365</v>
      </c>
      <c r="C791" s="2" t="s">
        <v>361</v>
      </c>
      <c r="D791" s="2" t="s">
        <v>1069</v>
      </c>
      <c r="E791" s="2">
        <v>100</v>
      </c>
      <c r="F791" s="2" t="s">
        <v>928</v>
      </c>
      <c r="G791" s="2" t="s">
        <v>720</v>
      </c>
      <c r="H791" s="2" t="s">
        <v>34</v>
      </c>
      <c r="I791" s="2" t="s">
        <v>31</v>
      </c>
      <c r="J791" s="2">
        <v>0</v>
      </c>
    </row>
    <row r="792" spans="1:10">
      <c r="A792" s="2" t="s">
        <v>2</v>
      </c>
      <c r="B792" s="2" t="s">
        <v>374</v>
      </c>
      <c r="C792" s="2" t="s">
        <v>361</v>
      </c>
      <c r="D792" s="2" t="s">
        <v>1069</v>
      </c>
      <c r="E792" s="2">
        <v>100</v>
      </c>
      <c r="F792" s="2" t="s">
        <v>928</v>
      </c>
      <c r="G792" s="2" t="s">
        <v>720</v>
      </c>
      <c r="H792" s="2" t="s">
        <v>34</v>
      </c>
      <c r="I792" s="2" t="s">
        <v>31</v>
      </c>
      <c r="J792" s="2">
        <v>0</v>
      </c>
    </row>
    <row r="793" spans="1:10">
      <c r="A793" s="2" t="s">
        <v>1</v>
      </c>
      <c r="B793" s="2" t="s">
        <v>366</v>
      </c>
      <c r="C793" s="2" t="s">
        <v>361</v>
      </c>
      <c r="D793" s="2" t="s">
        <v>1069</v>
      </c>
      <c r="E793" s="2">
        <v>100</v>
      </c>
      <c r="F793" s="2" t="s">
        <v>928</v>
      </c>
      <c r="G793" s="2" t="s">
        <v>720</v>
      </c>
      <c r="H793" s="2" t="s">
        <v>34</v>
      </c>
      <c r="I793" s="2" t="s">
        <v>31</v>
      </c>
      <c r="J793" s="2">
        <v>0</v>
      </c>
    </row>
    <row r="794" spans="1:10">
      <c r="A794" s="2" t="s">
        <v>27</v>
      </c>
      <c r="B794" s="2" t="s">
        <v>66</v>
      </c>
      <c r="C794" s="2" t="s">
        <v>64</v>
      </c>
      <c r="E794" s="2">
        <v>100</v>
      </c>
      <c r="F794" s="2" t="s">
        <v>768</v>
      </c>
      <c r="G794" s="2" t="s">
        <v>29</v>
      </c>
      <c r="H794" s="2" t="s">
        <v>37</v>
      </c>
      <c r="I794" s="2" t="s">
        <v>38</v>
      </c>
      <c r="J794" s="44">
        <v>0.25171254199999998</v>
      </c>
    </row>
    <row r="795" spans="1:10">
      <c r="A795" s="2" t="s">
        <v>27</v>
      </c>
      <c r="B795" s="2" t="s">
        <v>67</v>
      </c>
      <c r="C795" s="2" t="s">
        <v>64</v>
      </c>
      <c r="E795" s="2">
        <v>100</v>
      </c>
      <c r="F795" s="2" t="s">
        <v>768</v>
      </c>
      <c r="G795" s="2" t="s">
        <v>29</v>
      </c>
      <c r="H795" s="2" t="s">
        <v>37</v>
      </c>
      <c r="I795" s="2" t="s">
        <v>38</v>
      </c>
      <c r="J795" s="44">
        <v>0</v>
      </c>
    </row>
    <row r="796" spans="1:10">
      <c r="A796" s="2" t="s">
        <v>27</v>
      </c>
      <c r="B796" s="2" t="s">
        <v>346</v>
      </c>
      <c r="C796" s="2" t="s">
        <v>64</v>
      </c>
      <c r="E796" s="2">
        <v>100</v>
      </c>
      <c r="F796" s="2" t="s">
        <v>768</v>
      </c>
      <c r="G796" s="2" t="s">
        <v>29</v>
      </c>
      <c r="H796" s="2" t="s">
        <v>37</v>
      </c>
      <c r="I796" s="2" t="s">
        <v>38</v>
      </c>
      <c r="J796" s="44">
        <v>0</v>
      </c>
    </row>
    <row r="797" spans="1:10">
      <c r="A797" s="2" t="s">
        <v>27</v>
      </c>
      <c r="B797" s="2" t="s">
        <v>68</v>
      </c>
      <c r="C797" s="2" t="s">
        <v>64</v>
      </c>
      <c r="E797" s="2">
        <v>100</v>
      </c>
      <c r="F797" s="2" t="s">
        <v>768</v>
      </c>
      <c r="G797" s="2" t="s">
        <v>29</v>
      </c>
      <c r="H797" s="2" t="s">
        <v>37</v>
      </c>
      <c r="I797" s="2" t="s">
        <v>38</v>
      </c>
      <c r="J797" s="44">
        <v>0.57769406599999995</v>
      </c>
    </row>
    <row r="798" spans="1:10">
      <c r="A798" s="2" t="s">
        <v>27</v>
      </c>
      <c r="B798" s="2" t="s">
        <v>69</v>
      </c>
      <c r="C798" s="2" t="s">
        <v>64</v>
      </c>
      <c r="E798" s="2">
        <v>100</v>
      </c>
      <c r="F798" s="2" t="s">
        <v>768</v>
      </c>
      <c r="G798" s="2" t="s">
        <v>29</v>
      </c>
      <c r="H798" s="2" t="s">
        <v>37</v>
      </c>
      <c r="I798" s="2" t="s">
        <v>38</v>
      </c>
      <c r="J798" s="44">
        <v>1.152961304</v>
      </c>
    </row>
    <row r="799" spans="1:10">
      <c r="A799" s="2" t="s">
        <v>27</v>
      </c>
      <c r="B799" s="2" t="s">
        <v>70</v>
      </c>
      <c r="C799" s="2" t="s">
        <v>64</v>
      </c>
      <c r="E799" s="2">
        <v>100</v>
      </c>
      <c r="F799" s="2" t="s">
        <v>768</v>
      </c>
      <c r="G799" s="2" t="s">
        <v>29</v>
      </c>
      <c r="H799" s="2" t="s">
        <v>37</v>
      </c>
      <c r="I799" s="2" t="s">
        <v>38</v>
      </c>
      <c r="J799" s="44">
        <v>1.2568192039999999</v>
      </c>
    </row>
    <row r="800" spans="1:10">
      <c r="A800" s="2" t="s">
        <v>27</v>
      </c>
      <c r="B800" s="2" t="s">
        <v>71</v>
      </c>
      <c r="C800" s="2" t="s">
        <v>64</v>
      </c>
      <c r="E800" s="2">
        <v>100</v>
      </c>
      <c r="F800" s="2" t="s">
        <v>768</v>
      </c>
      <c r="G800" s="2" t="s">
        <v>29</v>
      </c>
      <c r="H800" s="2" t="s">
        <v>37</v>
      </c>
      <c r="I800" s="2" t="s">
        <v>38</v>
      </c>
      <c r="J800" s="44">
        <v>0.51280276800000002</v>
      </c>
    </row>
    <row r="801" spans="1:10">
      <c r="A801" s="2" t="s">
        <v>27</v>
      </c>
      <c r="B801" s="2" t="s">
        <v>72</v>
      </c>
      <c r="C801" s="2" t="s">
        <v>64</v>
      </c>
      <c r="E801" s="2">
        <v>100</v>
      </c>
      <c r="F801" s="2" t="s">
        <v>768</v>
      </c>
      <c r="G801" s="2" t="s">
        <v>29</v>
      </c>
      <c r="H801" s="2" t="s">
        <v>37</v>
      </c>
      <c r="I801" s="2" t="s">
        <v>38</v>
      </c>
      <c r="J801" s="44">
        <v>1.3101120449999999</v>
      </c>
    </row>
    <row r="802" spans="1:10">
      <c r="A802" s="2" t="s">
        <v>27</v>
      </c>
      <c r="B802" s="2" t="s">
        <v>73</v>
      </c>
      <c r="C802" s="2" t="s">
        <v>64</v>
      </c>
      <c r="E802" s="2">
        <v>100</v>
      </c>
      <c r="F802" s="2" t="s">
        <v>768</v>
      </c>
      <c r="G802" s="2" t="s">
        <v>29</v>
      </c>
      <c r="H802" s="2" t="s">
        <v>37</v>
      </c>
      <c r="I802" s="2" t="s">
        <v>38</v>
      </c>
      <c r="J802" s="44">
        <v>0.31689612</v>
      </c>
    </row>
    <row r="803" spans="1:10">
      <c r="A803" s="2" t="s">
        <v>26</v>
      </c>
      <c r="B803" s="2" t="s">
        <v>347</v>
      </c>
      <c r="C803" s="2" t="s">
        <v>64</v>
      </c>
      <c r="E803" s="2">
        <v>100</v>
      </c>
      <c r="F803" s="2" t="s">
        <v>768</v>
      </c>
      <c r="G803" s="2" t="s">
        <v>29</v>
      </c>
      <c r="H803" s="2" t="s">
        <v>37</v>
      </c>
      <c r="I803" s="2" t="s">
        <v>38</v>
      </c>
      <c r="J803" s="44">
        <v>0</v>
      </c>
    </row>
    <row r="804" spans="1:10">
      <c r="A804" s="2" t="s">
        <v>26</v>
      </c>
      <c r="B804" s="2" t="s">
        <v>74</v>
      </c>
      <c r="C804" s="2" t="s">
        <v>64</v>
      </c>
      <c r="E804" s="2">
        <v>100</v>
      </c>
      <c r="F804" s="2" t="s">
        <v>768</v>
      </c>
      <c r="G804" s="2" t="s">
        <v>29</v>
      </c>
      <c r="H804" s="2" t="s">
        <v>37</v>
      </c>
      <c r="I804" s="2" t="s">
        <v>38</v>
      </c>
      <c r="J804" s="44">
        <v>0</v>
      </c>
    </row>
    <row r="805" spans="1:10">
      <c r="A805" s="2" t="s">
        <v>26</v>
      </c>
      <c r="B805" s="2" t="s">
        <v>75</v>
      </c>
      <c r="C805" s="2" t="s">
        <v>64</v>
      </c>
      <c r="E805" s="2">
        <v>100</v>
      </c>
      <c r="F805" s="2" t="s">
        <v>768</v>
      </c>
      <c r="G805" s="2" t="s">
        <v>29</v>
      </c>
      <c r="H805" s="2" t="s">
        <v>37</v>
      </c>
      <c r="I805" s="2" t="s">
        <v>38</v>
      </c>
      <c r="J805" s="44">
        <v>0</v>
      </c>
    </row>
    <row r="806" spans="1:10">
      <c r="A806" s="2" t="s">
        <v>26</v>
      </c>
      <c r="B806" s="2" t="s">
        <v>76</v>
      </c>
      <c r="C806" s="2" t="s">
        <v>64</v>
      </c>
      <c r="E806" s="2">
        <v>100</v>
      </c>
      <c r="F806" s="2" t="s">
        <v>768</v>
      </c>
      <c r="G806" s="2" t="s">
        <v>29</v>
      </c>
      <c r="H806" s="2" t="s">
        <v>37</v>
      </c>
      <c r="I806" s="2" t="s">
        <v>38</v>
      </c>
      <c r="J806" s="44">
        <v>0</v>
      </c>
    </row>
    <row r="807" spans="1:10">
      <c r="A807" s="2" t="s">
        <v>26</v>
      </c>
      <c r="B807" s="2" t="s">
        <v>77</v>
      </c>
      <c r="C807" s="2" t="s">
        <v>64</v>
      </c>
      <c r="E807" s="2">
        <v>100</v>
      </c>
      <c r="F807" s="2" t="s">
        <v>768</v>
      </c>
      <c r="G807" s="2" t="s">
        <v>29</v>
      </c>
      <c r="H807" s="2" t="s">
        <v>37</v>
      </c>
      <c r="I807" s="2" t="s">
        <v>38</v>
      </c>
      <c r="J807" s="44">
        <v>3.5427060000000001E-3</v>
      </c>
    </row>
    <row r="808" spans="1:10">
      <c r="A808" s="2" t="s">
        <v>26</v>
      </c>
      <c r="B808" s="2" t="s">
        <v>78</v>
      </c>
      <c r="C808" s="2" t="s">
        <v>64</v>
      </c>
      <c r="E808" s="2">
        <v>100</v>
      </c>
      <c r="F808" s="2" t="s">
        <v>768</v>
      </c>
      <c r="G808" s="2" t="s">
        <v>29</v>
      </c>
      <c r="H808" s="2" t="s">
        <v>37</v>
      </c>
      <c r="I808" s="2" t="s">
        <v>38</v>
      </c>
      <c r="J808" s="44">
        <v>0</v>
      </c>
    </row>
    <row r="809" spans="1:10">
      <c r="A809" s="2" t="s">
        <v>26</v>
      </c>
      <c r="B809" s="2" t="s">
        <v>79</v>
      </c>
      <c r="C809" s="2" t="s">
        <v>64</v>
      </c>
      <c r="E809" s="2">
        <v>100</v>
      </c>
      <c r="F809" s="2" t="s">
        <v>768</v>
      </c>
      <c r="G809" s="2" t="s">
        <v>29</v>
      </c>
      <c r="H809" s="2" t="s">
        <v>37</v>
      </c>
      <c r="I809" s="2" t="s">
        <v>38</v>
      </c>
      <c r="J809" s="44">
        <v>7.0854129999999996E-3</v>
      </c>
    </row>
    <row r="810" spans="1:10">
      <c r="A810" s="2" t="s">
        <v>26</v>
      </c>
      <c r="B810" s="2" t="s">
        <v>80</v>
      </c>
      <c r="C810" s="2" t="s">
        <v>64</v>
      </c>
      <c r="E810" s="2">
        <v>100</v>
      </c>
      <c r="F810" s="2" t="s">
        <v>768</v>
      </c>
      <c r="G810" s="2" t="s">
        <v>29</v>
      </c>
      <c r="H810" s="2" t="s">
        <v>37</v>
      </c>
      <c r="I810" s="2" t="s">
        <v>38</v>
      </c>
      <c r="J810" s="44">
        <v>7.1328272999999998E-2</v>
      </c>
    </row>
    <row r="811" spans="1:10">
      <c r="A811" s="2" t="s">
        <v>26</v>
      </c>
      <c r="B811" s="2" t="s">
        <v>81</v>
      </c>
      <c r="C811" s="2" t="s">
        <v>64</v>
      </c>
      <c r="E811" s="2">
        <v>100</v>
      </c>
      <c r="F811" s="2" t="s">
        <v>768</v>
      </c>
      <c r="G811" s="2" t="s">
        <v>29</v>
      </c>
      <c r="H811" s="2" t="s">
        <v>37</v>
      </c>
      <c r="I811" s="2" t="s">
        <v>38</v>
      </c>
      <c r="J811" s="44">
        <v>0.106281194</v>
      </c>
    </row>
    <row r="812" spans="1:10">
      <c r="A812" s="2" t="s">
        <v>26</v>
      </c>
      <c r="B812" s="2" t="s">
        <v>82</v>
      </c>
      <c r="C812" s="2" t="s">
        <v>64</v>
      </c>
      <c r="E812" s="2">
        <v>100</v>
      </c>
      <c r="F812" s="2" t="s">
        <v>768</v>
      </c>
      <c r="G812" s="2" t="s">
        <v>29</v>
      </c>
      <c r="H812" s="2" t="s">
        <v>37</v>
      </c>
      <c r="I812" s="2" t="s">
        <v>38</v>
      </c>
      <c r="J812" s="44">
        <v>0.251503268</v>
      </c>
    </row>
    <row r="813" spans="1:10">
      <c r="A813" s="2" t="s">
        <v>26</v>
      </c>
      <c r="B813" s="2" t="s">
        <v>83</v>
      </c>
      <c r="C813" s="2" t="s">
        <v>64</v>
      </c>
      <c r="E813" s="2">
        <v>100</v>
      </c>
      <c r="F813" s="2" t="s">
        <v>768</v>
      </c>
      <c r="G813" s="2" t="s">
        <v>29</v>
      </c>
      <c r="H813" s="2" t="s">
        <v>37</v>
      </c>
      <c r="I813" s="2" t="s">
        <v>38</v>
      </c>
      <c r="J813" s="44">
        <v>0.156264706</v>
      </c>
    </row>
    <row r="814" spans="1:10">
      <c r="A814" s="2" t="s">
        <v>25</v>
      </c>
      <c r="B814" s="2" t="s">
        <v>84</v>
      </c>
      <c r="C814" s="2" t="s">
        <v>64</v>
      </c>
      <c r="E814" s="2">
        <v>100</v>
      </c>
      <c r="F814" s="2" t="s">
        <v>768</v>
      </c>
      <c r="G814" s="2" t="s">
        <v>29</v>
      </c>
      <c r="H814" s="2" t="s">
        <v>37</v>
      </c>
      <c r="I814" s="2" t="s">
        <v>38</v>
      </c>
      <c r="J814" s="44">
        <v>21.716895657999999</v>
      </c>
    </row>
    <row r="815" spans="1:10">
      <c r="A815" s="2" t="s">
        <v>25</v>
      </c>
      <c r="B815" s="2" t="s">
        <v>85</v>
      </c>
      <c r="C815" s="2" t="s">
        <v>64</v>
      </c>
      <c r="E815" s="2">
        <v>100</v>
      </c>
      <c r="F815" s="2" t="s">
        <v>768</v>
      </c>
      <c r="G815" s="2" t="s">
        <v>29</v>
      </c>
      <c r="H815" s="2" t="s">
        <v>37</v>
      </c>
      <c r="I815" s="2" t="s">
        <v>38</v>
      </c>
      <c r="J815" s="44">
        <v>11.915368449000001</v>
      </c>
    </row>
    <row r="816" spans="1:10">
      <c r="A816" s="2" t="s">
        <v>25</v>
      </c>
      <c r="B816" s="2" t="s">
        <v>86</v>
      </c>
      <c r="C816" s="2" t="s">
        <v>64</v>
      </c>
      <c r="E816" s="2">
        <v>100</v>
      </c>
      <c r="F816" s="2" t="s">
        <v>768</v>
      </c>
      <c r="G816" s="2" t="s">
        <v>29</v>
      </c>
      <c r="H816" s="2" t="s">
        <v>37</v>
      </c>
      <c r="I816" s="2" t="s">
        <v>38</v>
      </c>
      <c r="J816" s="44">
        <v>6.6388155800000002</v>
      </c>
    </row>
    <row r="817" spans="1:10">
      <c r="A817" s="2" t="s">
        <v>25</v>
      </c>
      <c r="B817" s="2" t="s">
        <v>87</v>
      </c>
      <c r="C817" s="2" t="s">
        <v>64</v>
      </c>
      <c r="E817" s="2">
        <v>100</v>
      </c>
      <c r="F817" s="2" t="s">
        <v>768</v>
      </c>
      <c r="G817" s="2" t="s">
        <v>29</v>
      </c>
      <c r="H817" s="2" t="s">
        <v>37</v>
      </c>
      <c r="I817" s="2" t="s">
        <v>38</v>
      </c>
      <c r="J817" s="44">
        <v>11.363305252</v>
      </c>
    </row>
    <row r="818" spans="1:10">
      <c r="A818" s="2" t="s">
        <v>25</v>
      </c>
      <c r="B818" s="2" t="s">
        <v>88</v>
      </c>
      <c r="C818" s="2" t="s">
        <v>64</v>
      </c>
      <c r="E818" s="2">
        <v>100</v>
      </c>
      <c r="F818" s="2" t="s">
        <v>768</v>
      </c>
      <c r="G818" s="2" t="s">
        <v>29</v>
      </c>
      <c r="H818" s="2" t="s">
        <v>37</v>
      </c>
      <c r="I818" s="2" t="s">
        <v>38</v>
      </c>
      <c r="J818" s="44">
        <v>1.1075294120000001</v>
      </c>
    </row>
    <row r="819" spans="1:10">
      <c r="A819" s="2" t="s">
        <v>25</v>
      </c>
      <c r="B819" s="2" t="s">
        <v>89</v>
      </c>
      <c r="C819" s="2" t="s">
        <v>64</v>
      </c>
      <c r="E819" s="2">
        <v>100</v>
      </c>
      <c r="F819" s="2" t="s">
        <v>768</v>
      </c>
      <c r="G819" s="2" t="s">
        <v>29</v>
      </c>
      <c r="H819" s="2" t="s">
        <v>37</v>
      </c>
      <c r="I819" s="2" t="s">
        <v>38</v>
      </c>
      <c r="J819" s="44">
        <v>6.0091716890000004</v>
      </c>
    </row>
    <row r="820" spans="1:10">
      <c r="A820" s="2" t="s">
        <v>24</v>
      </c>
      <c r="B820" s="2" t="s">
        <v>186</v>
      </c>
      <c r="C820" s="2" t="s">
        <v>64</v>
      </c>
      <c r="E820" s="2">
        <v>100</v>
      </c>
      <c r="F820" s="2" t="s">
        <v>768</v>
      </c>
      <c r="G820" s="2" t="s">
        <v>29</v>
      </c>
      <c r="H820" s="2" t="s">
        <v>37</v>
      </c>
      <c r="I820" s="2" t="s">
        <v>38</v>
      </c>
      <c r="J820" s="44">
        <v>2.9016806719999999</v>
      </c>
    </row>
    <row r="821" spans="1:10">
      <c r="A821" s="2" t="s">
        <v>24</v>
      </c>
      <c r="B821" s="2" t="s">
        <v>333</v>
      </c>
      <c r="C821" s="2" t="s">
        <v>64</v>
      </c>
      <c r="E821" s="2">
        <v>100</v>
      </c>
      <c r="F821" s="2" t="s">
        <v>768</v>
      </c>
      <c r="G821" s="2" t="s">
        <v>29</v>
      </c>
      <c r="H821" s="2" t="s">
        <v>37</v>
      </c>
      <c r="I821" s="2" t="s">
        <v>38</v>
      </c>
      <c r="J821" s="44">
        <v>8.6316998730000005</v>
      </c>
    </row>
    <row r="822" spans="1:10">
      <c r="A822" s="2" t="s">
        <v>23</v>
      </c>
      <c r="B822" s="2" t="s">
        <v>90</v>
      </c>
      <c r="C822" s="2" t="s">
        <v>64</v>
      </c>
      <c r="E822" s="2">
        <v>100</v>
      </c>
      <c r="F822" s="2" t="s">
        <v>768</v>
      </c>
      <c r="G822" s="2" t="s">
        <v>29</v>
      </c>
      <c r="H822" s="2" t="s">
        <v>37</v>
      </c>
      <c r="I822" s="2" t="s">
        <v>38</v>
      </c>
      <c r="J822" s="44">
        <v>2.8766974310000002</v>
      </c>
    </row>
    <row r="823" spans="1:10">
      <c r="A823" s="2" t="s">
        <v>22</v>
      </c>
      <c r="B823" s="2" t="s">
        <v>91</v>
      </c>
      <c r="C823" s="2" t="s">
        <v>64</v>
      </c>
      <c r="E823" s="2">
        <v>100</v>
      </c>
      <c r="F823" s="2" t="s">
        <v>768</v>
      </c>
      <c r="G823" s="2" t="s">
        <v>29</v>
      </c>
      <c r="H823" s="2" t="s">
        <v>37</v>
      </c>
      <c r="I823" s="2" t="s">
        <v>38</v>
      </c>
      <c r="J823" s="44">
        <v>0</v>
      </c>
    </row>
    <row r="824" spans="1:10">
      <c r="A824" s="2" t="s">
        <v>22</v>
      </c>
      <c r="B824" s="2" t="s">
        <v>92</v>
      </c>
      <c r="C824" s="2" t="s">
        <v>64</v>
      </c>
      <c r="E824" s="2">
        <v>100</v>
      </c>
      <c r="F824" s="2" t="s">
        <v>768</v>
      </c>
      <c r="G824" s="2" t="s">
        <v>29</v>
      </c>
      <c r="H824" s="2" t="s">
        <v>37</v>
      </c>
      <c r="I824" s="2" t="s">
        <v>38</v>
      </c>
      <c r="J824" s="44">
        <v>0</v>
      </c>
    </row>
    <row r="825" spans="1:10">
      <c r="A825" s="2" t="s">
        <v>22</v>
      </c>
      <c r="B825" s="2" t="s">
        <v>93</v>
      </c>
      <c r="C825" s="2" t="s">
        <v>64</v>
      </c>
      <c r="E825" s="2">
        <v>100</v>
      </c>
      <c r="F825" s="2" t="s">
        <v>768</v>
      </c>
      <c r="G825" s="2" t="s">
        <v>29</v>
      </c>
      <c r="H825" s="2" t="s">
        <v>37</v>
      </c>
      <c r="I825" s="2" t="s">
        <v>38</v>
      </c>
      <c r="J825" s="44">
        <v>1.0573216910000001</v>
      </c>
    </row>
    <row r="826" spans="1:10">
      <c r="A826" s="2" t="s">
        <v>22</v>
      </c>
      <c r="B826" s="2" t="s">
        <v>94</v>
      </c>
      <c r="C826" s="2" t="s">
        <v>64</v>
      </c>
      <c r="E826" s="2">
        <v>100</v>
      </c>
      <c r="F826" s="2" t="s">
        <v>768</v>
      </c>
      <c r="G826" s="2" t="s">
        <v>29</v>
      </c>
      <c r="H826" s="2" t="s">
        <v>37</v>
      </c>
      <c r="I826" s="2" t="s">
        <v>38</v>
      </c>
      <c r="J826" s="44">
        <v>0.95539184099999996</v>
      </c>
    </row>
    <row r="827" spans="1:10">
      <c r="A827" s="2" t="s">
        <v>22</v>
      </c>
      <c r="B827" s="2" t="s">
        <v>95</v>
      </c>
      <c r="C827" s="2" t="s">
        <v>64</v>
      </c>
      <c r="E827" s="2">
        <v>100</v>
      </c>
      <c r="F827" s="2" t="s">
        <v>768</v>
      </c>
      <c r="G827" s="2" t="s">
        <v>29</v>
      </c>
      <c r="H827" s="2" t="s">
        <v>37</v>
      </c>
      <c r="I827" s="2" t="s">
        <v>38</v>
      </c>
      <c r="J827" s="44">
        <v>0.33485294100000002</v>
      </c>
    </row>
    <row r="828" spans="1:10">
      <c r="A828" s="2" t="s">
        <v>22</v>
      </c>
      <c r="B828" s="2" t="s">
        <v>96</v>
      </c>
      <c r="C828" s="2" t="s">
        <v>64</v>
      </c>
      <c r="E828" s="2">
        <v>100</v>
      </c>
      <c r="F828" s="2" t="s">
        <v>768</v>
      </c>
      <c r="G828" s="2" t="s">
        <v>29</v>
      </c>
      <c r="H828" s="2" t="s">
        <v>37</v>
      </c>
      <c r="I828" s="2" t="s">
        <v>38</v>
      </c>
      <c r="J828" s="44">
        <v>0</v>
      </c>
    </row>
    <row r="829" spans="1:10">
      <c r="A829" s="2" t="s">
        <v>22</v>
      </c>
      <c r="B829" s="2" t="s">
        <v>97</v>
      </c>
      <c r="C829" s="2" t="s">
        <v>64</v>
      </c>
      <c r="E829" s="2">
        <v>100</v>
      </c>
      <c r="F829" s="2" t="s">
        <v>768</v>
      </c>
      <c r="G829" s="2" t="s">
        <v>29</v>
      </c>
      <c r="H829" s="2" t="s">
        <v>37</v>
      </c>
      <c r="I829" s="2" t="s">
        <v>38</v>
      </c>
      <c r="J829" s="44">
        <v>0.23601810000000001</v>
      </c>
    </row>
    <row r="830" spans="1:10">
      <c r="A830" s="2" t="s">
        <v>22</v>
      </c>
      <c r="B830" s="2" t="s">
        <v>98</v>
      </c>
      <c r="C830" s="2" t="s">
        <v>64</v>
      </c>
      <c r="E830" s="2">
        <v>100</v>
      </c>
      <c r="F830" s="2" t="s">
        <v>768</v>
      </c>
      <c r="G830" s="2" t="s">
        <v>29</v>
      </c>
      <c r="H830" s="2" t="s">
        <v>37</v>
      </c>
      <c r="I830" s="2" t="s">
        <v>38</v>
      </c>
      <c r="J830" s="44">
        <v>8.3074865999999997E-2</v>
      </c>
    </row>
    <row r="831" spans="1:10">
      <c r="A831" s="2" t="s">
        <v>21</v>
      </c>
      <c r="B831" s="2" t="s">
        <v>133</v>
      </c>
      <c r="C831" s="2" t="s">
        <v>64</v>
      </c>
      <c r="E831" s="2">
        <v>100</v>
      </c>
      <c r="F831" s="2" t="s">
        <v>768</v>
      </c>
      <c r="G831" s="2" t="s">
        <v>29</v>
      </c>
      <c r="H831" s="2" t="s">
        <v>37</v>
      </c>
      <c r="I831" s="2" t="s">
        <v>38</v>
      </c>
      <c r="J831" s="44">
        <v>0</v>
      </c>
    </row>
    <row r="832" spans="1:10">
      <c r="A832" s="2" t="s">
        <v>21</v>
      </c>
      <c r="B832" s="2" t="s">
        <v>134</v>
      </c>
      <c r="C832" s="2" t="s">
        <v>64</v>
      </c>
      <c r="E832" s="2">
        <v>100</v>
      </c>
      <c r="F832" s="2" t="s">
        <v>768</v>
      </c>
      <c r="G832" s="2" t="s">
        <v>29</v>
      </c>
      <c r="H832" s="2" t="s">
        <v>37</v>
      </c>
      <c r="I832" s="2" t="s">
        <v>38</v>
      </c>
      <c r="J832" s="44">
        <v>0</v>
      </c>
    </row>
    <row r="833" spans="1:10">
      <c r="A833" s="2" t="s">
        <v>21</v>
      </c>
      <c r="B833" s="2" t="s">
        <v>135</v>
      </c>
      <c r="C833" s="2" t="s">
        <v>64</v>
      </c>
      <c r="E833" s="2">
        <v>100</v>
      </c>
      <c r="F833" s="2" t="s">
        <v>768</v>
      </c>
      <c r="G833" s="2" t="s">
        <v>29</v>
      </c>
      <c r="H833" s="2" t="s">
        <v>37</v>
      </c>
      <c r="I833" s="2" t="s">
        <v>38</v>
      </c>
      <c r="J833" s="44">
        <v>0</v>
      </c>
    </row>
    <row r="834" spans="1:10">
      <c r="A834" s="2" t="s">
        <v>21</v>
      </c>
      <c r="B834" s="2" t="s">
        <v>136</v>
      </c>
      <c r="C834" s="2" t="s">
        <v>64</v>
      </c>
      <c r="E834" s="2">
        <v>100</v>
      </c>
      <c r="F834" s="2" t="s">
        <v>768</v>
      </c>
      <c r="G834" s="2" t="s">
        <v>29</v>
      </c>
      <c r="H834" s="2" t="s">
        <v>37</v>
      </c>
      <c r="I834" s="2" t="s">
        <v>38</v>
      </c>
      <c r="J834" s="44">
        <v>0</v>
      </c>
    </row>
    <row r="835" spans="1:10">
      <c r="A835" s="2" t="s">
        <v>21</v>
      </c>
      <c r="B835" s="2" t="s">
        <v>137</v>
      </c>
      <c r="C835" s="2" t="s">
        <v>64</v>
      </c>
      <c r="E835" s="2">
        <v>100</v>
      </c>
      <c r="F835" s="2" t="s">
        <v>768</v>
      </c>
      <c r="G835" s="2" t="s">
        <v>29</v>
      </c>
      <c r="H835" s="2" t="s">
        <v>37</v>
      </c>
      <c r="I835" s="2" t="s">
        <v>38</v>
      </c>
      <c r="J835" s="44">
        <v>0</v>
      </c>
    </row>
    <row r="836" spans="1:10">
      <c r="A836" s="2" t="s">
        <v>20</v>
      </c>
      <c r="B836" s="2" t="s">
        <v>138</v>
      </c>
      <c r="C836" s="2" t="s">
        <v>64</v>
      </c>
      <c r="E836" s="2">
        <v>100</v>
      </c>
      <c r="F836" s="2" t="s">
        <v>768</v>
      </c>
      <c r="G836" s="2" t="s">
        <v>29</v>
      </c>
      <c r="H836" s="2" t="s">
        <v>37</v>
      </c>
      <c r="I836" s="2" t="s">
        <v>38</v>
      </c>
      <c r="J836" s="44">
        <v>0</v>
      </c>
    </row>
    <row r="837" spans="1:10">
      <c r="A837" s="2" t="s">
        <v>19</v>
      </c>
      <c r="B837" s="2" t="s">
        <v>159</v>
      </c>
      <c r="C837" s="2" t="s">
        <v>64</v>
      </c>
      <c r="E837" s="2">
        <v>100</v>
      </c>
      <c r="F837" s="2" t="s">
        <v>768</v>
      </c>
      <c r="G837" s="2" t="s">
        <v>29</v>
      </c>
      <c r="H837" s="2" t="s">
        <v>37</v>
      </c>
      <c r="I837" s="2" t="s">
        <v>38</v>
      </c>
      <c r="J837" s="44">
        <v>0</v>
      </c>
    </row>
    <row r="838" spans="1:10">
      <c r="A838" s="2" t="s">
        <v>19</v>
      </c>
      <c r="B838" s="2" t="s">
        <v>160</v>
      </c>
      <c r="C838" s="2" t="s">
        <v>64</v>
      </c>
      <c r="E838" s="2">
        <v>100</v>
      </c>
      <c r="F838" s="2" t="s">
        <v>768</v>
      </c>
      <c r="G838" s="2" t="s">
        <v>29</v>
      </c>
      <c r="H838" s="2" t="s">
        <v>37</v>
      </c>
      <c r="I838" s="2" t="s">
        <v>38</v>
      </c>
      <c r="J838" s="44">
        <v>0</v>
      </c>
    </row>
    <row r="839" spans="1:10">
      <c r="A839" s="2" t="s">
        <v>19</v>
      </c>
      <c r="B839" s="2" t="s">
        <v>161</v>
      </c>
      <c r="C839" s="2" t="s">
        <v>64</v>
      </c>
      <c r="E839" s="2">
        <v>100</v>
      </c>
      <c r="F839" s="2" t="s">
        <v>768</v>
      </c>
      <c r="G839" s="2" t="s">
        <v>29</v>
      </c>
      <c r="H839" s="2" t="s">
        <v>37</v>
      </c>
      <c r="I839" s="2" t="s">
        <v>38</v>
      </c>
      <c r="J839" s="44">
        <v>0</v>
      </c>
    </row>
    <row r="840" spans="1:10">
      <c r="A840" s="2" t="s">
        <v>19</v>
      </c>
      <c r="B840" s="2" t="s">
        <v>162</v>
      </c>
      <c r="C840" s="2" t="s">
        <v>64</v>
      </c>
      <c r="E840" s="2">
        <v>100</v>
      </c>
      <c r="F840" s="2" t="s">
        <v>768</v>
      </c>
      <c r="G840" s="2" t="s">
        <v>29</v>
      </c>
      <c r="H840" s="2" t="s">
        <v>37</v>
      </c>
      <c r="I840" s="2" t="s">
        <v>38</v>
      </c>
      <c r="J840" s="44">
        <v>0.45103676500000001</v>
      </c>
    </row>
    <row r="841" spans="1:10">
      <c r="A841" s="2" t="s">
        <v>19</v>
      </c>
      <c r="B841" s="2" t="s">
        <v>163</v>
      </c>
      <c r="C841" s="2" t="s">
        <v>64</v>
      </c>
      <c r="E841" s="2">
        <v>100</v>
      </c>
      <c r="F841" s="2" t="s">
        <v>768</v>
      </c>
      <c r="G841" s="2" t="s">
        <v>29</v>
      </c>
      <c r="H841" s="2" t="s">
        <v>37</v>
      </c>
      <c r="I841" s="2" t="s">
        <v>38</v>
      </c>
      <c r="J841" s="44">
        <v>0</v>
      </c>
    </row>
    <row r="842" spans="1:10">
      <c r="A842" s="2" t="s">
        <v>18</v>
      </c>
      <c r="B842" s="2" t="s">
        <v>164</v>
      </c>
      <c r="C842" s="2" t="s">
        <v>64</v>
      </c>
      <c r="E842" s="2">
        <v>100</v>
      </c>
      <c r="F842" s="2" t="s">
        <v>768</v>
      </c>
      <c r="G842" s="2" t="s">
        <v>29</v>
      </c>
      <c r="H842" s="2" t="s">
        <v>37</v>
      </c>
      <c r="I842" s="2" t="s">
        <v>38</v>
      </c>
      <c r="J842" s="44">
        <v>0</v>
      </c>
    </row>
    <row r="843" spans="1:10">
      <c r="A843" s="2" t="s">
        <v>18</v>
      </c>
      <c r="B843" s="2" t="s">
        <v>165</v>
      </c>
      <c r="C843" s="2" t="s">
        <v>64</v>
      </c>
      <c r="E843" s="2">
        <v>100</v>
      </c>
      <c r="F843" s="2" t="s">
        <v>768</v>
      </c>
      <c r="G843" s="2" t="s">
        <v>29</v>
      </c>
      <c r="H843" s="2" t="s">
        <v>37</v>
      </c>
      <c r="I843" s="2" t="s">
        <v>38</v>
      </c>
      <c r="J843" s="44">
        <v>0</v>
      </c>
    </row>
    <row r="844" spans="1:10">
      <c r="A844" s="2" t="s">
        <v>18</v>
      </c>
      <c r="B844" s="2" t="s">
        <v>166</v>
      </c>
      <c r="C844" s="2" t="s">
        <v>64</v>
      </c>
      <c r="E844" s="2">
        <v>100</v>
      </c>
      <c r="F844" s="2" t="s">
        <v>768</v>
      </c>
      <c r="G844" s="2" t="s">
        <v>29</v>
      </c>
      <c r="H844" s="2" t="s">
        <v>37</v>
      </c>
      <c r="I844" s="2" t="s">
        <v>38</v>
      </c>
      <c r="J844" s="44">
        <v>0</v>
      </c>
    </row>
    <row r="845" spans="1:10">
      <c r="A845" s="2" t="s">
        <v>18</v>
      </c>
      <c r="B845" s="2" t="s">
        <v>167</v>
      </c>
      <c r="C845" s="2" t="s">
        <v>64</v>
      </c>
      <c r="E845" s="2">
        <v>100</v>
      </c>
      <c r="F845" s="2" t="s">
        <v>768</v>
      </c>
      <c r="G845" s="2" t="s">
        <v>29</v>
      </c>
      <c r="H845" s="2" t="s">
        <v>37</v>
      </c>
      <c r="I845" s="2" t="s">
        <v>38</v>
      </c>
      <c r="J845" s="44">
        <v>0</v>
      </c>
    </row>
    <row r="846" spans="1:10">
      <c r="A846" s="2" t="s">
        <v>18</v>
      </c>
      <c r="B846" s="2" t="s">
        <v>168</v>
      </c>
      <c r="C846" s="2" t="s">
        <v>64</v>
      </c>
      <c r="E846" s="2">
        <v>100</v>
      </c>
      <c r="F846" s="2" t="s">
        <v>768</v>
      </c>
      <c r="G846" s="2" t="s">
        <v>29</v>
      </c>
      <c r="H846" s="2" t="s">
        <v>37</v>
      </c>
      <c r="I846" s="2" t="s">
        <v>38</v>
      </c>
      <c r="J846" s="44">
        <v>0</v>
      </c>
    </row>
    <row r="847" spans="1:10">
      <c r="A847" s="2" t="s">
        <v>18</v>
      </c>
      <c r="B847" s="2" t="s">
        <v>169</v>
      </c>
      <c r="C847" s="2" t="s">
        <v>64</v>
      </c>
      <c r="E847" s="2">
        <v>100</v>
      </c>
      <c r="F847" s="2" t="s">
        <v>768</v>
      </c>
      <c r="G847" s="2" t="s">
        <v>29</v>
      </c>
      <c r="H847" s="2" t="s">
        <v>37</v>
      </c>
      <c r="I847" s="2" t="s">
        <v>38</v>
      </c>
      <c r="J847" s="44">
        <v>0</v>
      </c>
    </row>
    <row r="848" spans="1:10">
      <c r="A848" s="2" t="s">
        <v>18</v>
      </c>
      <c r="B848" s="2" t="s">
        <v>170</v>
      </c>
      <c r="C848" s="2" t="s">
        <v>64</v>
      </c>
      <c r="E848" s="2">
        <v>100</v>
      </c>
      <c r="F848" s="2" t="s">
        <v>768</v>
      </c>
      <c r="G848" s="2" t="s">
        <v>29</v>
      </c>
      <c r="H848" s="2" t="s">
        <v>37</v>
      </c>
      <c r="I848" s="2" t="s">
        <v>38</v>
      </c>
      <c r="J848" s="44">
        <v>0</v>
      </c>
    </row>
    <row r="849" spans="1:10">
      <c r="A849" s="2" t="s">
        <v>18</v>
      </c>
      <c r="B849" s="2" t="s">
        <v>171</v>
      </c>
      <c r="C849" s="2" t="s">
        <v>64</v>
      </c>
      <c r="E849" s="2">
        <v>100</v>
      </c>
      <c r="F849" s="2" t="s">
        <v>768</v>
      </c>
      <c r="G849" s="2" t="s">
        <v>29</v>
      </c>
      <c r="H849" s="2" t="s">
        <v>37</v>
      </c>
      <c r="I849" s="2" t="s">
        <v>38</v>
      </c>
      <c r="J849" s="44">
        <v>0</v>
      </c>
    </row>
    <row r="850" spans="1:10">
      <c r="A850" s="2" t="s">
        <v>18</v>
      </c>
      <c r="B850" s="2" t="s">
        <v>172</v>
      </c>
      <c r="C850" s="2" t="s">
        <v>64</v>
      </c>
      <c r="E850" s="2">
        <v>100</v>
      </c>
      <c r="F850" s="2" t="s">
        <v>768</v>
      </c>
      <c r="G850" s="2" t="s">
        <v>29</v>
      </c>
      <c r="H850" s="2" t="s">
        <v>37</v>
      </c>
      <c r="I850" s="2" t="s">
        <v>38</v>
      </c>
      <c r="J850" s="44">
        <v>4.3429791020000001</v>
      </c>
    </row>
    <row r="851" spans="1:10">
      <c r="A851" s="2" t="s">
        <v>18</v>
      </c>
      <c r="B851" s="2" t="s">
        <v>173</v>
      </c>
      <c r="C851" s="2" t="s">
        <v>64</v>
      </c>
      <c r="E851" s="2">
        <v>100</v>
      </c>
      <c r="F851" s="2" t="s">
        <v>768</v>
      </c>
      <c r="G851" s="2" t="s">
        <v>29</v>
      </c>
      <c r="H851" s="2" t="s">
        <v>37</v>
      </c>
      <c r="I851" s="2" t="s">
        <v>38</v>
      </c>
      <c r="J851" s="44">
        <v>1.133764706</v>
      </c>
    </row>
    <row r="852" spans="1:10">
      <c r="A852" s="2" t="s">
        <v>18</v>
      </c>
      <c r="B852" s="2" t="s">
        <v>174</v>
      </c>
      <c r="C852" s="2" t="s">
        <v>64</v>
      </c>
      <c r="E852" s="2">
        <v>100</v>
      </c>
      <c r="F852" s="2" t="s">
        <v>768</v>
      </c>
      <c r="G852" s="2" t="s">
        <v>29</v>
      </c>
      <c r="H852" s="2" t="s">
        <v>37</v>
      </c>
      <c r="I852" s="2" t="s">
        <v>38</v>
      </c>
      <c r="J852" s="44">
        <v>1.4850324539999999</v>
      </c>
    </row>
    <row r="853" spans="1:10">
      <c r="A853" s="2" t="s">
        <v>18</v>
      </c>
      <c r="B853" s="2" t="s">
        <v>175</v>
      </c>
      <c r="C853" s="2" t="s">
        <v>64</v>
      </c>
      <c r="E853" s="2">
        <v>100</v>
      </c>
      <c r="F853" s="2" t="s">
        <v>768</v>
      </c>
      <c r="G853" s="2" t="s">
        <v>29</v>
      </c>
      <c r="H853" s="2" t="s">
        <v>37</v>
      </c>
      <c r="I853" s="2" t="s">
        <v>38</v>
      </c>
      <c r="J853" s="44">
        <v>0</v>
      </c>
    </row>
    <row r="854" spans="1:10">
      <c r="A854" s="2" t="s">
        <v>18</v>
      </c>
      <c r="B854" s="2" t="s">
        <v>176</v>
      </c>
      <c r="C854" s="2" t="s">
        <v>64</v>
      </c>
      <c r="E854" s="2">
        <v>100</v>
      </c>
      <c r="F854" s="2" t="s">
        <v>768</v>
      </c>
      <c r="G854" s="2" t="s">
        <v>29</v>
      </c>
      <c r="H854" s="2" t="s">
        <v>37</v>
      </c>
      <c r="I854" s="2" t="s">
        <v>38</v>
      </c>
      <c r="J854" s="44">
        <v>0</v>
      </c>
    </row>
    <row r="855" spans="1:10">
      <c r="A855" s="2" t="s">
        <v>18</v>
      </c>
      <c r="B855" s="2" t="s">
        <v>177</v>
      </c>
      <c r="C855" s="2" t="s">
        <v>64</v>
      </c>
      <c r="E855" s="2">
        <v>100</v>
      </c>
      <c r="F855" s="2" t="s">
        <v>768</v>
      </c>
      <c r="G855" s="2" t="s">
        <v>29</v>
      </c>
      <c r="H855" s="2" t="s">
        <v>37</v>
      </c>
      <c r="I855" s="2" t="s">
        <v>38</v>
      </c>
      <c r="J855" s="44">
        <v>0</v>
      </c>
    </row>
    <row r="856" spans="1:10">
      <c r="A856" s="2" t="s">
        <v>18</v>
      </c>
      <c r="B856" s="2" t="s">
        <v>178</v>
      </c>
      <c r="C856" s="2" t="s">
        <v>64</v>
      </c>
      <c r="E856" s="2">
        <v>100</v>
      </c>
      <c r="F856" s="2" t="s">
        <v>768</v>
      </c>
      <c r="G856" s="2" t="s">
        <v>29</v>
      </c>
      <c r="H856" s="2" t="s">
        <v>37</v>
      </c>
      <c r="I856" s="2" t="s">
        <v>38</v>
      </c>
      <c r="J856" s="44">
        <v>12.536818627000001</v>
      </c>
    </row>
    <row r="857" spans="1:10">
      <c r="A857" s="2" t="s">
        <v>18</v>
      </c>
      <c r="B857" s="2" t="s">
        <v>179</v>
      </c>
      <c r="C857" s="2" t="s">
        <v>64</v>
      </c>
      <c r="E857" s="2">
        <v>100</v>
      </c>
      <c r="F857" s="2" t="s">
        <v>768</v>
      </c>
      <c r="G857" s="2" t="s">
        <v>29</v>
      </c>
      <c r="H857" s="2" t="s">
        <v>37</v>
      </c>
      <c r="I857" s="2" t="s">
        <v>38</v>
      </c>
      <c r="J857" s="44">
        <v>8.2033884080000004</v>
      </c>
    </row>
    <row r="858" spans="1:10">
      <c r="A858" s="2" t="s">
        <v>18</v>
      </c>
      <c r="B858" s="2" t="s">
        <v>180</v>
      </c>
      <c r="C858" s="2" t="s">
        <v>64</v>
      </c>
      <c r="E858" s="2">
        <v>100</v>
      </c>
      <c r="F858" s="2" t="s">
        <v>768</v>
      </c>
      <c r="G858" s="2" t="s">
        <v>29</v>
      </c>
      <c r="H858" s="2" t="s">
        <v>37</v>
      </c>
      <c r="I858" s="2" t="s">
        <v>38</v>
      </c>
      <c r="J858" s="44">
        <v>1.4298713240000001</v>
      </c>
    </row>
    <row r="859" spans="1:10">
      <c r="A859" s="2" t="s">
        <v>18</v>
      </c>
      <c r="B859" s="2" t="s">
        <v>181</v>
      </c>
      <c r="C859" s="2" t="s">
        <v>64</v>
      </c>
      <c r="E859" s="2">
        <v>100</v>
      </c>
      <c r="F859" s="2" t="s">
        <v>768</v>
      </c>
      <c r="G859" s="2" t="s">
        <v>29</v>
      </c>
      <c r="H859" s="2" t="s">
        <v>37</v>
      </c>
      <c r="I859" s="2" t="s">
        <v>38</v>
      </c>
      <c r="J859" s="44">
        <v>1.9726027399999999</v>
      </c>
    </row>
    <row r="860" spans="1:10">
      <c r="A860" s="2" t="s">
        <v>18</v>
      </c>
      <c r="B860" s="2" t="s">
        <v>182</v>
      </c>
      <c r="C860" s="2" t="s">
        <v>64</v>
      </c>
      <c r="E860" s="2">
        <v>100</v>
      </c>
      <c r="F860" s="2" t="s">
        <v>768</v>
      </c>
      <c r="G860" s="2" t="s">
        <v>29</v>
      </c>
      <c r="H860" s="2" t="s">
        <v>37</v>
      </c>
      <c r="I860" s="2" t="s">
        <v>38</v>
      </c>
      <c r="J860" s="44">
        <v>0</v>
      </c>
    </row>
    <row r="861" spans="1:10">
      <c r="A861" s="2" t="s">
        <v>18</v>
      </c>
      <c r="B861" s="2" t="s">
        <v>183</v>
      </c>
      <c r="C861" s="2" t="s">
        <v>64</v>
      </c>
      <c r="E861" s="2">
        <v>100</v>
      </c>
      <c r="F861" s="2" t="s">
        <v>768</v>
      </c>
      <c r="G861" s="2" t="s">
        <v>29</v>
      </c>
      <c r="H861" s="2" t="s">
        <v>37</v>
      </c>
      <c r="I861" s="2" t="s">
        <v>38</v>
      </c>
      <c r="J861" s="44">
        <v>0</v>
      </c>
    </row>
    <row r="862" spans="1:10">
      <c r="A862" s="2" t="s">
        <v>18</v>
      </c>
      <c r="B862" s="2" t="s">
        <v>184</v>
      </c>
      <c r="C862" s="2" t="s">
        <v>64</v>
      </c>
      <c r="E862" s="2">
        <v>100</v>
      </c>
      <c r="F862" s="2" t="s">
        <v>768</v>
      </c>
      <c r="G862" s="2" t="s">
        <v>29</v>
      </c>
      <c r="H862" s="2" t="s">
        <v>37</v>
      </c>
      <c r="I862" s="2" t="s">
        <v>38</v>
      </c>
      <c r="J862" s="44">
        <v>2.6983957219999999</v>
      </c>
    </row>
    <row r="863" spans="1:10">
      <c r="A863" s="2" t="s">
        <v>18</v>
      </c>
      <c r="B863" s="2" t="s">
        <v>185</v>
      </c>
      <c r="C863" s="2" t="s">
        <v>64</v>
      </c>
      <c r="E863" s="2">
        <v>100</v>
      </c>
      <c r="F863" s="2" t="s">
        <v>768</v>
      </c>
      <c r="G863" s="2" t="s">
        <v>29</v>
      </c>
      <c r="H863" s="2" t="s">
        <v>37</v>
      </c>
      <c r="I863" s="2" t="s">
        <v>38</v>
      </c>
      <c r="J863" s="44">
        <v>1.0563232410000001</v>
      </c>
    </row>
    <row r="864" spans="1:10">
      <c r="A864" s="2" t="s">
        <v>17</v>
      </c>
      <c r="B864" s="2" t="s">
        <v>127</v>
      </c>
      <c r="C864" s="2" t="s">
        <v>64</v>
      </c>
      <c r="E864" s="2">
        <v>100</v>
      </c>
      <c r="F864" s="2" t="s">
        <v>768</v>
      </c>
      <c r="G864" s="2" t="s">
        <v>29</v>
      </c>
      <c r="H864" s="2" t="s">
        <v>37</v>
      </c>
      <c r="I864" s="2" t="s">
        <v>38</v>
      </c>
      <c r="J864" s="44">
        <v>0.14305668399999999</v>
      </c>
    </row>
    <row r="865" spans="1:10">
      <c r="A865" s="2" t="s">
        <v>17</v>
      </c>
      <c r="B865" s="2" t="s">
        <v>99</v>
      </c>
      <c r="C865" s="2" t="s">
        <v>64</v>
      </c>
      <c r="E865" s="2">
        <v>100</v>
      </c>
      <c r="F865" s="2" t="s">
        <v>768</v>
      </c>
      <c r="G865" s="2" t="s">
        <v>29</v>
      </c>
      <c r="H865" s="2" t="s">
        <v>37</v>
      </c>
      <c r="I865" s="2" t="s">
        <v>38</v>
      </c>
      <c r="J865" s="44">
        <v>0.93666176499999998</v>
      </c>
    </row>
    <row r="866" spans="1:10">
      <c r="A866" s="2" t="s">
        <v>17</v>
      </c>
      <c r="B866" s="2" t="s">
        <v>100</v>
      </c>
      <c r="C866" s="2" t="s">
        <v>64</v>
      </c>
      <c r="E866" s="2">
        <v>100</v>
      </c>
      <c r="F866" s="2" t="s">
        <v>768</v>
      </c>
      <c r="G866" s="2" t="s">
        <v>29</v>
      </c>
      <c r="H866" s="2" t="s">
        <v>37</v>
      </c>
      <c r="I866" s="2" t="s">
        <v>38</v>
      </c>
      <c r="J866" s="44">
        <v>0.32817956700000001</v>
      </c>
    </row>
    <row r="867" spans="1:10">
      <c r="A867" s="2" t="s">
        <v>17</v>
      </c>
      <c r="B867" s="2" t="s">
        <v>101</v>
      </c>
      <c r="C867" s="2" t="s">
        <v>64</v>
      </c>
      <c r="E867" s="2">
        <v>100</v>
      </c>
      <c r="F867" s="2" t="s">
        <v>768</v>
      </c>
      <c r="G867" s="2" t="s">
        <v>29</v>
      </c>
      <c r="H867" s="2" t="s">
        <v>37</v>
      </c>
      <c r="I867" s="2" t="s">
        <v>38</v>
      </c>
      <c r="J867" s="44">
        <v>0.82185597600000004</v>
      </c>
    </row>
    <row r="868" spans="1:10">
      <c r="A868" s="2" t="s">
        <v>17</v>
      </c>
      <c r="B868" s="2" t="s">
        <v>102</v>
      </c>
      <c r="C868" s="2" t="s">
        <v>64</v>
      </c>
      <c r="E868" s="2">
        <v>100</v>
      </c>
      <c r="F868" s="2" t="s">
        <v>768</v>
      </c>
      <c r="G868" s="2" t="s">
        <v>29</v>
      </c>
      <c r="H868" s="2" t="s">
        <v>37</v>
      </c>
      <c r="I868" s="2" t="s">
        <v>38</v>
      </c>
      <c r="J868" s="44">
        <v>1.2889700230000001</v>
      </c>
    </row>
    <row r="869" spans="1:10">
      <c r="A869" s="2" t="s">
        <v>17</v>
      </c>
      <c r="B869" s="2" t="s">
        <v>103</v>
      </c>
      <c r="C869" s="2" t="s">
        <v>64</v>
      </c>
      <c r="E869" s="2">
        <v>100</v>
      </c>
      <c r="F869" s="2" t="s">
        <v>768</v>
      </c>
      <c r="G869" s="2" t="s">
        <v>29</v>
      </c>
      <c r="H869" s="2" t="s">
        <v>37</v>
      </c>
      <c r="I869" s="2" t="s">
        <v>38</v>
      </c>
      <c r="J869" s="44">
        <v>0.67025000000000001</v>
      </c>
    </row>
    <row r="870" spans="1:10">
      <c r="A870" s="2" t="s">
        <v>17</v>
      </c>
      <c r="B870" s="2" t="s">
        <v>104</v>
      </c>
      <c r="C870" s="2" t="s">
        <v>64</v>
      </c>
      <c r="E870" s="2">
        <v>100</v>
      </c>
      <c r="F870" s="2" t="s">
        <v>768</v>
      </c>
      <c r="G870" s="2" t="s">
        <v>29</v>
      </c>
      <c r="H870" s="2" t="s">
        <v>37</v>
      </c>
      <c r="I870" s="2" t="s">
        <v>38</v>
      </c>
      <c r="J870" s="44">
        <v>0.32709558799999999</v>
      </c>
    </row>
    <row r="871" spans="1:10">
      <c r="A871" s="2" t="s">
        <v>17</v>
      </c>
      <c r="B871" s="2" t="s">
        <v>105</v>
      </c>
      <c r="C871" s="2" t="s">
        <v>64</v>
      </c>
      <c r="E871" s="2">
        <v>100</v>
      </c>
      <c r="F871" s="2" t="s">
        <v>768</v>
      </c>
      <c r="G871" s="2" t="s">
        <v>29</v>
      </c>
      <c r="H871" s="2" t="s">
        <v>37</v>
      </c>
      <c r="I871" s="2" t="s">
        <v>38</v>
      </c>
      <c r="J871" s="44">
        <v>0.87767092400000002</v>
      </c>
    </row>
    <row r="872" spans="1:10">
      <c r="A872" s="2" t="s">
        <v>17</v>
      </c>
      <c r="B872" s="2" t="s">
        <v>106</v>
      </c>
      <c r="C872" s="2" t="s">
        <v>64</v>
      </c>
      <c r="E872" s="2">
        <v>100</v>
      </c>
      <c r="F872" s="2" t="s">
        <v>768</v>
      </c>
      <c r="G872" s="2" t="s">
        <v>29</v>
      </c>
      <c r="H872" s="2" t="s">
        <v>37</v>
      </c>
      <c r="I872" s="2" t="s">
        <v>38</v>
      </c>
      <c r="J872" s="44">
        <v>0.256269301</v>
      </c>
    </row>
    <row r="873" spans="1:10">
      <c r="A873" s="2" t="s">
        <v>17</v>
      </c>
      <c r="B873" s="2" t="s">
        <v>107</v>
      </c>
      <c r="C873" s="2" t="s">
        <v>64</v>
      </c>
      <c r="E873" s="2">
        <v>100</v>
      </c>
      <c r="F873" s="2" t="s">
        <v>768</v>
      </c>
      <c r="G873" s="2" t="s">
        <v>29</v>
      </c>
      <c r="H873" s="2" t="s">
        <v>37</v>
      </c>
      <c r="I873" s="2" t="s">
        <v>38</v>
      </c>
      <c r="J873" s="44">
        <v>0.46944585599999999</v>
      </c>
    </row>
    <row r="874" spans="1:10">
      <c r="A874" s="2" t="s">
        <v>17</v>
      </c>
      <c r="B874" s="2" t="s">
        <v>108</v>
      </c>
      <c r="C874" s="2" t="s">
        <v>64</v>
      </c>
      <c r="E874" s="2">
        <v>100</v>
      </c>
      <c r="F874" s="2" t="s">
        <v>768</v>
      </c>
      <c r="G874" s="2" t="s">
        <v>29</v>
      </c>
      <c r="H874" s="2" t="s">
        <v>37</v>
      </c>
      <c r="I874" s="2" t="s">
        <v>38</v>
      </c>
      <c r="J874" s="44">
        <v>1.0929756859999999</v>
      </c>
    </row>
    <row r="875" spans="1:10">
      <c r="A875" s="2" t="s">
        <v>17</v>
      </c>
      <c r="B875" s="2" t="s">
        <v>109</v>
      </c>
      <c r="C875" s="2" t="s">
        <v>64</v>
      </c>
      <c r="E875" s="2">
        <v>100</v>
      </c>
      <c r="F875" s="2" t="s">
        <v>768</v>
      </c>
      <c r="G875" s="2" t="s">
        <v>29</v>
      </c>
      <c r="H875" s="2" t="s">
        <v>37</v>
      </c>
      <c r="I875" s="2" t="s">
        <v>38</v>
      </c>
      <c r="J875" s="44">
        <v>1.450581933</v>
      </c>
    </row>
    <row r="876" spans="1:10">
      <c r="A876" s="2" t="s">
        <v>17</v>
      </c>
      <c r="B876" s="2" t="s">
        <v>355</v>
      </c>
      <c r="C876" s="2" t="s">
        <v>64</v>
      </c>
      <c r="E876" s="2">
        <v>100</v>
      </c>
      <c r="F876" s="2" t="s">
        <v>768</v>
      </c>
      <c r="G876" s="2" t="s">
        <v>29</v>
      </c>
      <c r="H876" s="2" t="s">
        <v>37</v>
      </c>
      <c r="I876" s="2" t="s">
        <v>38</v>
      </c>
      <c r="J876" s="44">
        <v>0</v>
      </c>
    </row>
    <row r="877" spans="1:10">
      <c r="A877" s="2" t="s">
        <v>17</v>
      </c>
      <c r="B877" s="2" t="s">
        <v>110</v>
      </c>
      <c r="C877" s="2" t="s">
        <v>64</v>
      </c>
      <c r="E877" s="2">
        <v>100</v>
      </c>
      <c r="F877" s="2" t="s">
        <v>768</v>
      </c>
      <c r="G877" s="2" t="s">
        <v>29</v>
      </c>
      <c r="H877" s="2" t="s">
        <v>37</v>
      </c>
      <c r="I877" s="2" t="s">
        <v>38</v>
      </c>
      <c r="J877" s="44">
        <v>2.6355033940000001</v>
      </c>
    </row>
    <row r="878" spans="1:10">
      <c r="A878" s="2" t="s">
        <v>17</v>
      </c>
      <c r="B878" s="2" t="s">
        <v>356</v>
      </c>
      <c r="C878" s="2" t="s">
        <v>64</v>
      </c>
      <c r="E878" s="2">
        <v>100</v>
      </c>
      <c r="F878" s="2" t="s">
        <v>768</v>
      </c>
      <c r="G878" s="2" t="s">
        <v>29</v>
      </c>
      <c r="H878" s="2" t="s">
        <v>37</v>
      </c>
      <c r="I878" s="2" t="s">
        <v>38</v>
      </c>
      <c r="J878" s="44">
        <v>0</v>
      </c>
    </row>
    <row r="879" spans="1:10">
      <c r="A879" s="2" t="s">
        <v>17</v>
      </c>
      <c r="B879" s="2" t="s">
        <v>357</v>
      </c>
      <c r="C879" s="2" t="s">
        <v>64</v>
      </c>
      <c r="E879" s="2">
        <v>100</v>
      </c>
      <c r="F879" s="2" t="s">
        <v>768</v>
      </c>
      <c r="G879" s="2" t="s">
        <v>29</v>
      </c>
      <c r="H879" s="2" t="s">
        <v>37</v>
      </c>
      <c r="I879" s="2" t="s">
        <v>38</v>
      </c>
      <c r="J879" s="44">
        <v>0</v>
      </c>
    </row>
    <row r="880" spans="1:10">
      <c r="A880" s="2" t="s">
        <v>17</v>
      </c>
      <c r="B880" s="2" t="s">
        <v>111</v>
      </c>
      <c r="C880" s="2" t="s">
        <v>64</v>
      </c>
      <c r="E880" s="2">
        <v>100</v>
      </c>
      <c r="F880" s="2" t="s">
        <v>768</v>
      </c>
      <c r="G880" s="2" t="s">
        <v>29</v>
      </c>
      <c r="H880" s="2" t="s">
        <v>37</v>
      </c>
      <c r="I880" s="2" t="s">
        <v>38</v>
      </c>
      <c r="J880" s="44">
        <v>0.12568575900000001</v>
      </c>
    </row>
    <row r="881" spans="1:10">
      <c r="A881" s="2" t="s">
        <v>17</v>
      </c>
      <c r="B881" s="2" t="s">
        <v>112</v>
      </c>
      <c r="C881" s="2" t="s">
        <v>64</v>
      </c>
      <c r="E881" s="2">
        <v>100</v>
      </c>
      <c r="F881" s="2" t="s">
        <v>768</v>
      </c>
      <c r="G881" s="2" t="s">
        <v>29</v>
      </c>
      <c r="H881" s="2" t="s">
        <v>37</v>
      </c>
      <c r="I881" s="2" t="s">
        <v>38</v>
      </c>
      <c r="J881" s="44">
        <v>0.38368823499999999</v>
      </c>
    </row>
    <row r="882" spans="1:10">
      <c r="A882" s="2" t="s">
        <v>17</v>
      </c>
      <c r="B882" s="2" t="s">
        <v>113</v>
      </c>
      <c r="C882" s="2" t="s">
        <v>64</v>
      </c>
      <c r="E882" s="2">
        <v>100</v>
      </c>
      <c r="F882" s="2" t="s">
        <v>768</v>
      </c>
      <c r="G882" s="2" t="s">
        <v>29</v>
      </c>
      <c r="H882" s="2" t="s">
        <v>37</v>
      </c>
      <c r="I882" s="2" t="s">
        <v>38</v>
      </c>
      <c r="J882" s="44">
        <v>0.67628793899999995</v>
      </c>
    </row>
    <row r="883" spans="1:10">
      <c r="A883" s="2" t="s">
        <v>17</v>
      </c>
      <c r="B883" s="2" t="s">
        <v>114</v>
      </c>
      <c r="C883" s="2" t="s">
        <v>64</v>
      </c>
      <c r="E883" s="2">
        <v>100</v>
      </c>
      <c r="F883" s="2" t="s">
        <v>768</v>
      </c>
      <c r="G883" s="2" t="s">
        <v>29</v>
      </c>
      <c r="H883" s="2" t="s">
        <v>37</v>
      </c>
      <c r="I883" s="2" t="s">
        <v>38</v>
      </c>
      <c r="J883" s="44">
        <v>0</v>
      </c>
    </row>
    <row r="884" spans="1:10">
      <c r="A884" s="2" t="s">
        <v>17</v>
      </c>
      <c r="B884" s="2" t="s">
        <v>115</v>
      </c>
      <c r="C884" s="2" t="s">
        <v>64</v>
      </c>
      <c r="E884" s="2">
        <v>100</v>
      </c>
      <c r="F884" s="2" t="s">
        <v>768</v>
      </c>
      <c r="G884" s="2" t="s">
        <v>29</v>
      </c>
      <c r="H884" s="2" t="s">
        <v>37</v>
      </c>
      <c r="I884" s="2" t="s">
        <v>38</v>
      </c>
      <c r="J884" s="44">
        <v>0.80796588199999997</v>
      </c>
    </row>
    <row r="885" spans="1:10">
      <c r="A885" s="2" t="s">
        <v>17</v>
      </c>
      <c r="B885" s="2" t="s">
        <v>116</v>
      </c>
      <c r="C885" s="2" t="s">
        <v>64</v>
      </c>
      <c r="E885" s="2">
        <v>100</v>
      </c>
      <c r="F885" s="2" t="s">
        <v>768</v>
      </c>
      <c r="G885" s="2" t="s">
        <v>29</v>
      </c>
      <c r="H885" s="2" t="s">
        <v>37</v>
      </c>
      <c r="I885" s="2" t="s">
        <v>38</v>
      </c>
      <c r="J885" s="44">
        <v>0.19830203599999999</v>
      </c>
    </row>
    <row r="886" spans="1:10">
      <c r="A886" s="2" t="s">
        <v>17</v>
      </c>
      <c r="B886" s="2" t="s">
        <v>117</v>
      </c>
      <c r="C886" s="2" t="s">
        <v>64</v>
      </c>
      <c r="E886" s="2">
        <v>100</v>
      </c>
      <c r="F886" s="2" t="s">
        <v>768</v>
      </c>
      <c r="G886" s="2" t="s">
        <v>29</v>
      </c>
      <c r="H886" s="2" t="s">
        <v>37</v>
      </c>
      <c r="I886" s="2" t="s">
        <v>38</v>
      </c>
      <c r="J886" s="44">
        <v>0.69169730399999996</v>
      </c>
    </row>
    <row r="887" spans="1:10">
      <c r="A887" s="2" t="s">
        <v>17</v>
      </c>
      <c r="B887" s="2" t="s">
        <v>118</v>
      </c>
      <c r="C887" s="2" t="s">
        <v>64</v>
      </c>
      <c r="E887" s="2">
        <v>100</v>
      </c>
      <c r="F887" s="2" t="s">
        <v>768</v>
      </c>
      <c r="G887" s="2" t="s">
        <v>29</v>
      </c>
      <c r="H887" s="2" t="s">
        <v>37</v>
      </c>
      <c r="I887" s="2" t="s">
        <v>38</v>
      </c>
      <c r="J887" s="44">
        <v>0</v>
      </c>
    </row>
    <row r="888" spans="1:10">
      <c r="A888" s="2" t="s">
        <v>17</v>
      </c>
      <c r="B888" s="2" t="s">
        <v>119</v>
      </c>
      <c r="C888" s="2" t="s">
        <v>64</v>
      </c>
      <c r="E888" s="2">
        <v>100</v>
      </c>
      <c r="F888" s="2" t="s">
        <v>768</v>
      </c>
      <c r="G888" s="2" t="s">
        <v>29</v>
      </c>
      <c r="H888" s="2" t="s">
        <v>37</v>
      </c>
      <c r="I888" s="2" t="s">
        <v>38</v>
      </c>
      <c r="J888" s="44">
        <v>0</v>
      </c>
    </row>
    <row r="889" spans="1:10">
      <c r="A889" s="2" t="s">
        <v>17</v>
      </c>
      <c r="B889" s="2" t="s">
        <v>120</v>
      </c>
      <c r="C889" s="2" t="s">
        <v>64</v>
      </c>
      <c r="E889" s="2">
        <v>100</v>
      </c>
      <c r="F889" s="2" t="s">
        <v>768</v>
      </c>
      <c r="G889" s="2" t="s">
        <v>29</v>
      </c>
      <c r="H889" s="2" t="s">
        <v>37</v>
      </c>
      <c r="I889" s="2" t="s">
        <v>38</v>
      </c>
      <c r="J889" s="44">
        <v>5.8102940999999998E-2</v>
      </c>
    </row>
    <row r="890" spans="1:10">
      <c r="A890" s="2" t="s">
        <v>17</v>
      </c>
      <c r="B890" s="2" t="s">
        <v>121</v>
      </c>
      <c r="C890" s="2" t="s">
        <v>64</v>
      </c>
      <c r="E890" s="2">
        <v>100</v>
      </c>
      <c r="F890" s="2" t="s">
        <v>768</v>
      </c>
      <c r="G890" s="2" t="s">
        <v>29</v>
      </c>
      <c r="H890" s="2" t="s">
        <v>37</v>
      </c>
      <c r="I890" s="2" t="s">
        <v>38</v>
      </c>
      <c r="J890" s="44">
        <v>0</v>
      </c>
    </row>
    <row r="891" spans="1:10">
      <c r="A891" s="2" t="s">
        <v>17</v>
      </c>
      <c r="B891" s="2" t="s">
        <v>122</v>
      </c>
      <c r="C891" s="2" t="s">
        <v>64</v>
      </c>
      <c r="E891" s="2">
        <v>100</v>
      </c>
      <c r="F891" s="2" t="s">
        <v>768</v>
      </c>
      <c r="G891" s="2" t="s">
        <v>29</v>
      </c>
      <c r="H891" s="2" t="s">
        <v>37</v>
      </c>
      <c r="I891" s="2" t="s">
        <v>38</v>
      </c>
      <c r="J891" s="44">
        <v>0.44580882399999999</v>
      </c>
    </row>
    <row r="892" spans="1:10">
      <c r="A892" s="2" t="s">
        <v>17</v>
      </c>
      <c r="B892" s="2" t="s">
        <v>123</v>
      </c>
      <c r="C892" s="2" t="s">
        <v>64</v>
      </c>
      <c r="E892" s="2">
        <v>100</v>
      </c>
      <c r="F892" s="2" t="s">
        <v>768</v>
      </c>
      <c r="G892" s="2" t="s">
        <v>29</v>
      </c>
      <c r="H892" s="2" t="s">
        <v>37</v>
      </c>
      <c r="I892" s="2" t="s">
        <v>38</v>
      </c>
      <c r="J892" s="44">
        <v>0.20416289600000001</v>
      </c>
    </row>
    <row r="893" spans="1:10">
      <c r="A893" s="2" t="s">
        <v>17</v>
      </c>
      <c r="B893" s="2" t="s">
        <v>124</v>
      </c>
      <c r="C893" s="2" t="s">
        <v>64</v>
      </c>
      <c r="E893" s="2">
        <v>100</v>
      </c>
      <c r="F893" s="2" t="s">
        <v>768</v>
      </c>
      <c r="G893" s="2" t="s">
        <v>29</v>
      </c>
      <c r="H893" s="2" t="s">
        <v>37</v>
      </c>
      <c r="I893" s="2" t="s">
        <v>38</v>
      </c>
      <c r="J893" s="44">
        <v>0.37149264700000001</v>
      </c>
    </row>
    <row r="894" spans="1:10">
      <c r="A894" s="2" t="s">
        <v>17</v>
      </c>
      <c r="B894" s="2" t="s">
        <v>125</v>
      </c>
      <c r="C894" s="2" t="s">
        <v>64</v>
      </c>
      <c r="E894" s="2">
        <v>100</v>
      </c>
      <c r="F894" s="2" t="s">
        <v>768</v>
      </c>
      <c r="G894" s="2" t="s">
        <v>29</v>
      </c>
      <c r="H894" s="2" t="s">
        <v>37</v>
      </c>
      <c r="I894" s="2" t="s">
        <v>38</v>
      </c>
      <c r="J894" s="44">
        <v>0.20316910799999999</v>
      </c>
    </row>
    <row r="895" spans="1:10">
      <c r="A895" s="2" t="s">
        <v>17</v>
      </c>
      <c r="B895" s="2" t="s">
        <v>126</v>
      </c>
      <c r="C895" s="2" t="s">
        <v>64</v>
      </c>
      <c r="E895" s="2">
        <v>100</v>
      </c>
      <c r="F895" s="2" t="s">
        <v>768</v>
      </c>
      <c r="G895" s="2" t="s">
        <v>29</v>
      </c>
      <c r="H895" s="2" t="s">
        <v>37</v>
      </c>
      <c r="I895" s="2" t="s">
        <v>38</v>
      </c>
      <c r="J895" s="44">
        <v>0.72985706800000005</v>
      </c>
    </row>
    <row r="896" spans="1:10">
      <c r="A896" s="2" t="s">
        <v>17</v>
      </c>
      <c r="B896" s="2" t="s">
        <v>128</v>
      </c>
      <c r="C896" s="2" t="s">
        <v>64</v>
      </c>
      <c r="E896" s="2">
        <v>100</v>
      </c>
      <c r="F896" s="2" t="s">
        <v>768</v>
      </c>
      <c r="G896" s="2" t="s">
        <v>29</v>
      </c>
      <c r="H896" s="2" t="s">
        <v>37</v>
      </c>
      <c r="I896" s="2" t="s">
        <v>38</v>
      </c>
      <c r="J896" s="44">
        <v>0.71024331600000001</v>
      </c>
    </row>
    <row r="897" spans="1:10">
      <c r="A897" s="2" t="s">
        <v>17</v>
      </c>
      <c r="B897" s="2" t="s">
        <v>129</v>
      </c>
      <c r="C897" s="2" t="s">
        <v>64</v>
      </c>
      <c r="E897" s="2">
        <v>100</v>
      </c>
      <c r="F897" s="2" t="s">
        <v>768</v>
      </c>
      <c r="G897" s="2" t="s">
        <v>29</v>
      </c>
      <c r="H897" s="2" t="s">
        <v>37</v>
      </c>
      <c r="I897" s="2" t="s">
        <v>38</v>
      </c>
      <c r="J897" s="44">
        <v>1.482762868</v>
      </c>
    </row>
    <row r="898" spans="1:10">
      <c r="A898" s="2" t="s">
        <v>17</v>
      </c>
      <c r="B898" s="2" t="s">
        <v>130</v>
      </c>
      <c r="C898" s="2" t="s">
        <v>64</v>
      </c>
      <c r="E898" s="2">
        <v>100</v>
      </c>
      <c r="F898" s="2" t="s">
        <v>768</v>
      </c>
      <c r="G898" s="2" t="s">
        <v>29</v>
      </c>
      <c r="H898" s="2" t="s">
        <v>37</v>
      </c>
      <c r="I898" s="2" t="s">
        <v>38</v>
      </c>
      <c r="J898" s="44">
        <v>0.130653979</v>
      </c>
    </row>
    <row r="899" spans="1:10">
      <c r="A899" s="2" t="s">
        <v>17</v>
      </c>
      <c r="B899" s="2" t="s">
        <v>358</v>
      </c>
      <c r="C899" s="2" t="s">
        <v>64</v>
      </c>
      <c r="E899" s="2">
        <v>100</v>
      </c>
      <c r="F899" s="2" t="s">
        <v>768</v>
      </c>
      <c r="G899" s="2" t="s">
        <v>29</v>
      </c>
      <c r="H899" s="2" t="s">
        <v>37</v>
      </c>
      <c r="I899" s="2" t="s">
        <v>38</v>
      </c>
      <c r="J899" s="44">
        <v>3.0498941180000001</v>
      </c>
    </row>
    <row r="900" spans="1:10">
      <c r="A900" s="2" t="s">
        <v>17</v>
      </c>
      <c r="B900" s="2" t="s">
        <v>131</v>
      </c>
      <c r="C900" s="2" t="s">
        <v>64</v>
      </c>
      <c r="E900" s="2">
        <v>100</v>
      </c>
      <c r="F900" s="2" t="s">
        <v>768</v>
      </c>
      <c r="G900" s="2" t="s">
        <v>29</v>
      </c>
      <c r="H900" s="2" t="s">
        <v>37</v>
      </c>
      <c r="I900" s="2" t="s">
        <v>38</v>
      </c>
      <c r="J900" s="44">
        <v>0</v>
      </c>
    </row>
    <row r="901" spans="1:10">
      <c r="A901" s="2" t="s">
        <v>17</v>
      </c>
      <c r="B901" s="2" t="s">
        <v>132</v>
      </c>
      <c r="C901" s="2" t="s">
        <v>64</v>
      </c>
      <c r="E901" s="2">
        <v>100</v>
      </c>
      <c r="F901" s="2" t="s">
        <v>768</v>
      </c>
      <c r="G901" s="2" t="s">
        <v>29</v>
      </c>
      <c r="H901" s="2" t="s">
        <v>37</v>
      </c>
      <c r="I901" s="2" t="s">
        <v>38</v>
      </c>
      <c r="J901" s="44">
        <v>2.9241071430000001</v>
      </c>
    </row>
    <row r="902" spans="1:10">
      <c r="A902" s="2" t="s">
        <v>16</v>
      </c>
      <c r="B902" s="2" t="s">
        <v>139</v>
      </c>
      <c r="C902" s="2" t="s">
        <v>64</v>
      </c>
      <c r="E902" s="2">
        <v>100</v>
      </c>
      <c r="F902" s="2" t="s">
        <v>768</v>
      </c>
      <c r="G902" s="2" t="s">
        <v>29</v>
      </c>
      <c r="H902" s="2" t="s">
        <v>37</v>
      </c>
      <c r="I902" s="2" t="s">
        <v>38</v>
      </c>
      <c r="J902" s="44">
        <v>1.252941176</v>
      </c>
    </row>
    <row r="903" spans="1:10">
      <c r="A903" s="2" t="s">
        <v>16</v>
      </c>
      <c r="B903" s="2" t="s">
        <v>140</v>
      </c>
      <c r="C903" s="2" t="s">
        <v>64</v>
      </c>
      <c r="E903" s="2">
        <v>100</v>
      </c>
      <c r="F903" s="2" t="s">
        <v>768</v>
      </c>
      <c r="G903" s="2" t="s">
        <v>29</v>
      </c>
      <c r="H903" s="2" t="s">
        <v>37</v>
      </c>
      <c r="I903" s="2" t="s">
        <v>38</v>
      </c>
      <c r="J903" s="44">
        <v>0</v>
      </c>
    </row>
    <row r="904" spans="1:10">
      <c r="A904" s="2" t="s">
        <v>16</v>
      </c>
      <c r="B904" s="2" t="s">
        <v>141</v>
      </c>
      <c r="C904" s="2" t="s">
        <v>64</v>
      </c>
      <c r="E904" s="2">
        <v>100</v>
      </c>
      <c r="F904" s="2" t="s">
        <v>768</v>
      </c>
      <c r="G904" s="2" t="s">
        <v>29</v>
      </c>
      <c r="H904" s="2" t="s">
        <v>37</v>
      </c>
      <c r="I904" s="2" t="s">
        <v>38</v>
      </c>
      <c r="J904" s="44">
        <v>0</v>
      </c>
    </row>
    <row r="905" spans="1:10">
      <c r="A905" s="2" t="s">
        <v>16</v>
      </c>
      <c r="B905" s="2" t="s">
        <v>142</v>
      </c>
      <c r="C905" s="2" t="s">
        <v>64</v>
      </c>
      <c r="E905" s="2">
        <v>100</v>
      </c>
      <c r="F905" s="2" t="s">
        <v>768</v>
      </c>
      <c r="G905" s="2" t="s">
        <v>29</v>
      </c>
      <c r="H905" s="2" t="s">
        <v>37</v>
      </c>
      <c r="I905" s="2" t="s">
        <v>38</v>
      </c>
      <c r="J905" s="44">
        <v>5.908951407</v>
      </c>
    </row>
    <row r="906" spans="1:10">
      <c r="A906" s="2" t="s">
        <v>16</v>
      </c>
      <c r="B906" s="2" t="s">
        <v>422</v>
      </c>
      <c r="C906" s="2" t="s">
        <v>64</v>
      </c>
      <c r="E906" s="2">
        <v>100</v>
      </c>
      <c r="F906" s="2" t="s">
        <v>768</v>
      </c>
      <c r="G906" s="2" t="s">
        <v>29</v>
      </c>
      <c r="H906" s="2" t="s">
        <v>37</v>
      </c>
      <c r="I906" s="2" t="s">
        <v>38</v>
      </c>
      <c r="J906" s="44">
        <v>5.8296918770000001</v>
      </c>
    </row>
    <row r="907" spans="1:10">
      <c r="A907" s="2" t="s">
        <v>16</v>
      </c>
      <c r="B907" s="2" t="s">
        <v>423</v>
      </c>
      <c r="C907" s="2" t="s">
        <v>64</v>
      </c>
      <c r="E907" s="2">
        <v>100</v>
      </c>
      <c r="F907" s="2" t="s">
        <v>768</v>
      </c>
      <c r="G907" s="2" t="s">
        <v>29</v>
      </c>
      <c r="H907" s="2" t="s">
        <v>37</v>
      </c>
      <c r="I907" s="2" t="s">
        <v>38</v>
      </c>
      <c r="J907" s="44">
        <v>12.478392157</v>
      </c>
    </row>
    <row r="908" spans="1:10">
      <c r="A908" s="2" t="s">
        <v>16</v>
      </c>
      <c r="B908" s="2" t="s">
        <v>424</v>
      </c>
      <c r="C908" s="2" t="s">
        <v>64</v>
      </c>
      <c r="E908" s="2">
        <v>100</v>
      </c>
      <c r="F908" s="2" t="s">
        <v>768</v>
      </c>
      <c r="G908" s="2" t="s">
        <v>29</v>
      </c>
      <c r="H908" s="2" t="s">
        <v>37</v>
      </c>
      <c r="I908" s="2" t="s">
        <v>38</v>
      </c>
      <c r="J908" s="44">
        <v>6.296723021</v>
      </c>
    </row>
    <row r="909" spans="1:10">
      <c r="A909" s="2" t="s">
        <v>16</v>
      </c>
      <c r="B909" s="2" t="s">
        <v>425</v>
      </c>
      <c r="C909" s="2" t="s">
        <v>64</v>
      </c>
      <c r="E909" s="2">
        <v>100</v>
      </c>
      <c r="F909" s="2" t="s">
        <v>768</v>
      </c>
      <c r="G909" s="2" t="s">
        <v>29</v>
      </c>
      <c r="H909" s="2" t="s">
        <v>37</v>
      </c>
      <c r="I909" s="2" t="s">
        <v>38</v>
      </c>
      <c r="J909" s="44">
        <v>2.5694695379999999</v>
      </c>
    </row>
    <row r="910" spans="1:10">
      <c r="A910" s="2" t="s">
        <v>16</v>
      </c>
      <c r="B910" s="2" t="s">
        <v>426</v>
      </c>
      <c r="C910" s="2" t="s">
        <v>64</v>
      </c>
      <c r="E910" s="2">
        <v>100</v>
      </c>
      <c r="F910" s="2" t="s">
        <v>768</v>
      </c>
      <c r="G910" s="2" t="s">
        <v>29</v>
      </c>
      <c r="H910" s="2" t="s">
        <v>37</v>
      </c>
      <c r="I910" s="2" t="s">
        <v>38</v>
      </c>
      <c r="J910" s="44">
        <v>13.917869359000001</v>
      </c>
    </row>
    <row r="911" spans="1:10">
      <c r="A911" s="2" t="s">
        <v>16</v>
      </c>
      <c r="B911" s="2" t="s">
        <v>427</v>
      </c>
      <c r="C911" s="2" t="s">
        <v>64</v>
      </c>
      <c r="E911" s="2">
        <v>100</v>
      </c>
      <c r="F911" s="2" t="s">
        <v>768</v>
      </c>
      <c r="G911" s="2" t="s">
        <v>29</v>
      </c>
      <c r="H911" s="2" t="s">
        <v>37</v>
      </c>
      <c r="I911" s="2" t="s">
        <v>38</v>
      </c>
      <c r="J911" s="44">
        <v>1.3795847750000001</v>
      </c>
    </row>
    <row r="912" spans="1:10">
      <c r="A912" s="2" t="s">
        <v>16</v>
      </c>
      <c r="B912" s="2" t="s">
        <v>428</v>
      </c>
      <c r="C912" s="2" t="s">
        <v>64</v>
      </c>
      <c r="E912" s="2">
        <v>100</v>
      </c>
      <c r="F912" s="2" t="s">
        <v>768</v>
      </c>
      <c r="G912" s="2" t="s">
        <v>29</v>
      </c>
      <c r="H912" s="2" t="s">
        <v>37</v>
      </c>
      <c r="I912" s="2" t="s">
        <v>38</v>
      </c>
      <c r="J912" s="44">
        <v>7.9643277230000002</v>
      </c>
    </row>
    <row r="913" spans="1:10">
      <c r="A913" s="2" t="s">
        <v>16</v>
      </c>
      <c r="B913" s="2" t="s">
        <v>429</v>
      </c>
      <c r="C913" s="2" t="s">
        <v>64</v>
      </c>
      <c r="E913" s="2">
        <v>100</v>
      </c>
      <c r="F913" s="2" t="s">
        <v>768</v>
      </c>
      <c r="G913" s="2" t="s">
        <v>29</v>
      </c>
      <c r="H913" s="2" t="s">
        <v>37</v>
      </c>
      <c r="I913" s="2" t="s">
        <v>38</v>
      </c>
      <c r="J913" s="44">
        <v>10.247883463000001</v>
      </c>
    </row>
    <row r="914" spans="1:10">
      <c r="A914" s="2" t="s">
        <v>16</v>
      </c>
      <c r="B914" s="2" t="s">
        <v>430</v>
      </c>
      <c r="C914" s="2" t="s">
        <v>64</v>
      </c>
      <c r="E914" s="2">
        <v>100</v>
      </c>
      <c r="F914" s="2" t="s">
        <v>768</v>
      </c>
      <c r="G914" s="2" t="s">
        <v>29</v>
      </c>
      <c r="H914" s="2" t="s">
        <v>37</v>
      </c>
      <c r="I914" s="2" t="s">
        <v>38</v>
      </c>
      <c r="J914" s="44">
        <v>11.815294118000001</v>
      </c>
    </row>
    <row r="915" spans="1:10">
      <c r="A915" s="2" t="s">
        <v>15</v>
      </c>
      <c r="B915" s="2" t="s">
        <v>187</v>
      </c>
      <c r="C915" s="2" t="s">
        <v>64</v>
      </c>
      <c r="E915" s="2">
        <v>100</v>
      </c>
      <c r="F915" s="2" t="s">
        <v>768</v>
      </c>
      <c r="G915" s="2" t="s">
        <v>29</v>
      </c>
      <c r="H915" s="2" t="s">
        <v>37</v>
      </c>
      <c r="I915" s="2" t="s">
        <v>38</v>
      </c>
      <c r="J915" s="44">
        <v>3.966823529</v>
      </c>
    </row>
    <row r="916" spans="1:10">
      <c r="A916" s="2" t="s">
        <v>15</v>
      </c>
      <c r="B916" s="2" t="s">
        <v>188</v>
      </c>
      <c r="C916" s="2" t="s">
        <v>64</v>
      </c>
      <c r="E916" s="2">
        <v>100</v>
      </c>
      <c r="F916" s="2" t="s">
        <v>768</v>
      </c>
      <c r="G916" s="2" t="s">
        <v>29</v>
      </c>
      <c r="H916" s="2" t="s">
        <v>37</v>
      </c>
      <c r="I916" s="2" t="s">
        <v>38</v>
      </c>
      <c r="J916" s="44">
        <v>0</v>
      </c>
    </row>
    <row r="917" spans="1:10">
      <c r="A917" s="2" t="s">
        <v>15</v>
      </c>
      <c r="B917" s="2" t="s">
        <v>189</v>
      </c>
      <c r="C917" s="2" t="s">
        <v>64</v>
      </c>
      <c r="E917" s="2">
        <v>100</v>
      </c>
      <c r="F917" s="2" t="s">
        <v>768</v>
      </c>
      <c r="G917" s="2" t="s">
        <v>29</v>
      </c>
      <c r="H917" s="2" t="s">
        <v>37</v>
      </c>
      <c r="I917" s="2" t="s">
        <v>38</v>
      </c>
      <c r="J917" s="44">
        <v>0.12829844300000001</v>
      </c>
    </row>
    <row r="918" spans="1:10">
      <c r="A918" s="2" t="s">
        <v>15</v>
      </c>
      <c r="B918" s="2" t="s">
        <v>190</v>
      </c>
      <c r="C918" s="2" t="s">
        <v>64</v>
      </c>
      <c r="E918" s="2">
        <v>100</v>
      </c>
      <c r="F918" s="2" t="s">
        <v>768</v>
      </c>
      <c r="G918" s="2" t="s">
        <v>29</v>
      </c>
      <c r="H918" s="2" t="s">
        <v>37</v>
      </c>
      <c r="I918" s="2" t="s">
        <v>38</v>
      </c>
      <c r="J918" s="44">
        <v>1.743776738</v>
      </c>
    </row>
    <row r="919" spans="1:10">
      <c r="A919" s="2" t="s">
        <v>15</v>
      </c>
      <c r="B919" s="2" t="s">
        <v>191</v>
      </c>
      <c r="C919" s="2" t="s">
        <v>64</v>
      </c>
      <c r="E919" s="2">
        <v>100</v>
      </c>
      <c r="F919" s="2" t="s">
        <v>768</v>
      </c>
      <c r="G919" s="2" t="s">
        <v>29</v>
      </c>
      <c r="H919" s="2" t="s">
        <v>37</v>
      </c>
      <c r="I919" s="2" t="s">
        <v>38</v>
      </c>
      <c r="J919" s="44">
        <v>7.453267157</v>
      </c>
    </row>
    <row r="920" spans="1:10">
      <c r="A920" s="2" t="s">
        <v>15</v>
      </c>
      <c r="B920" s="2" t="s">
        <v>192</v>
      </c>
      <c r="C920" s="2" t="s">
        <v>64</v>
      </c>
      <c r="E920" s="2">
        <v>100</v>
      </c>
      <c r="F920" s="2" t="s">
        <v>768</v>
      </c>
      <c r="G920" s="2" t="s">
        <v>29</v>
      </c>
      <c r="H920" s="2" t="s">
        <v>37</v>
      </c>
      <c r="I920" s="2" t="s">
        <v>38</v>
      </c>
      <c r="J920" s="44">
        <v>28.763764706</v>
      </c>
    </row>
    <row r="921" spans="1:10">
      <c r="A921" s="2" t="s">
        <v>15</v>
      </c>
      <c r="B921" s="2" t="s">
        <v>193</v>
      </c>
      <c r="C921" s="2" t="s">
        <v>64</v>
      </c>
      <c r="E921" s="2">
        <v>100</v>
      </c>
      <c r="F921" s="2" t="s">
        <v>768</v>
      </c>
      <c r="G921" s="2" t="s">
        <v>29</v>
      </c>
      <c r="H921" s="2" t="s">
        <v>37</v>
      </c>
      <c r="I921" s="2" t="s">
        <v>38</v>
      </c>
      <c r="J921" s="44">
        <v>26.781918552</v>
      </c>
    </row>
    <row r="922" spans="1:10">
      <c r="A922" s="2" t="s">
        <v>14</v>
      </c>
      <c r="B922" s="2" t="s">
        <v>194</v>
      </c>
      <c r="C922" s="2" t="s">
        <v>64</v>
      </c>
      <c r="E922" s="2">
        <v>100</v>
      </c>
      <c r="F922" s="2" t="s">
        <v>768</v>
      </c>
      <c r="G922" s="2" t="s">
        <v>29</v>
      </c>
      <c r="H922" s="2" t="s">
        <v>37</v>
      </c>
      <c r="I922" s="2" t="s">
        <v>38</v>
      </c>
      <c r="J922" s="44">
        <v>0</v>
      </c>
    </row>
    <row r="923" spans="1:10">
      <c r="A923" s="2" t="s">
        <v>14</v>
      </c>
      <c r="B923" s="2" t="s">
        <v>195</v>
      </c>
      <c r="C923" s="2" t="s">
        <v>64</v>
      </c>
      <c r="E923" s="2">
        <v>100</v>
      </c>
      <c r="F923" s="2" t="s">
        <v>768</v>
      </c>
      <c r="G923" s="2" t="s">
        <v>29</v>
      </c>
      <c r="H923" s="2" t="s">
        <v>37</v>
      </c>
      <c r="I923" s="2" t="s">
        <v>38</v>
      </c>
      <c r="J923" s="44">
        <v>0</v>
      </c>
    </row>
    <row r="924" spans="1:10">
      <c r="A924" s="2" t="s">
        <v>13</v>
      </c>
      <c r="B924" s="2" t="s">
        <v>196</v>
      </c>
      <c r="C924" s="2" t="s">
        <v>64</v>
      </c>
      <c r="E924" s="2">
        <v>100</v>
      </c>
      <c r="F924" s="2" t="s">
        <v>768</v>
      </c>
      <c r="G924" s="2" t="s">
        <v>29</v>
      </c>
      <c r="H924" s="2" t="s">
        <v>37</v>
      </c>
      <c r="I924" s="2" t="s">
        <v>38</v>
      </c>
      <c r="J924" s="44">
        <v>1.418934844</v>
      </c>
    </row>
    <row r="925" spans="1:10">
      <c r="A925" s="2" t="s">
        <v>13</v>
      </c>
      <c r="B925" s="2" t="s">
        <v>197</v>
      </c>
      <c r="C925" s="2" t="s">
        <v>64</v>
      </c>
      <c r="E925" s="2">
        <v>100</v>
      </c>
      <c r="F925" s="2" t="s">
        <v>768</v>
      </c>
      <c r="G925" s="2" t="s">
        <v>29</v>
      </c>
      <c r="H925" s="2" t="s">
        <v>37</v>
      </c>
      <c r="I925" s="2" t="s">
        <v>38</v>
      </c>
      <c r="J925" s="44">
        <v>0.42340384599999997</v>
      </c>
    </row>
    <row r="926" spans="1:10">
      <c r="A926" s="2" t="s">
        <v>13</v>
      </c>
      <c r="B926" s="2" t="s">
        <v>198</v>
      </c>
      <c r="C926" s="2" t="s">
        <v>64</v>
      </c>
      <c r="E926" s="2">
        <v>100</v>
      </c>
      <c r="F926" s="2" t="s">
        <v>768</v>
      </c>
      <c r="G926" s="2" t="s">
        <v>29</v>
      </c>
      <c r="H926" s="2" t="s">
        <v>37</v>
      </c>
      <c r="I926" s="2" t="s">
        <v>38</v>
      </c>
      <c r="J926" s="44">
        <v>0.13205902</v>
      </c>
    </row>
    <row r="927" spans="1:10">
      <c r="A927" s="2" t="s">
        <v>13</v>
      </c>
      <c r="B927" s="2" t="s">
        <v>199</v>
      </c>
      <c r="C927" s="2" t="s">
        <v>64</v>
      </c>
      <c r="E927" s="2">
        <v>100</v>
      </c>
      <c r="F927" s="2" t="s">
        <v>768</v>
      </c>
      <c r="G927" s="2" t="s">
        <v>29</v>
      </c>
      <c r="H927" s="2" t="s">
        <v>37</v>
      </c>
      <c r="I927" s="2" t="s">
        <v>38</v>
      </c>
      <c r="J927" s="44">
        <v>0.52235294099999996</v>
      </c>
    </row>
    <row r="928" spans="1:10">
      <c r="A928" s="2" t="s">
        <v>13</v>
      </c>
      <c r="B928" s="2" t="s">
        <v>200</v>
      </c>
      <c r="C928" s="2" t="s">
        <v>64</v>
      </c>
      <c r="E928" s="2">
        <v>100</v>
      </c>
      <c r="F928" s="2" t="s">
        <v>768</v>
      </c>
      <c r="G928" s="2" t="s">
        <v>29</v>
      </c>
      <c r="H928" s="2" t="s">
        <v>37</v>
      </c>
      <c r="I928" s="2" t="s">
        <v>38</v>
      </c>
      <c r="J928" s="44">
        <v>1.57076109</v>
      </c>
    </row>
    <row r="929" spans="1:10">
      <c r="A929" s="2" t="s">
        <v>13</v>
      </c>
      <c r="B929" s="2" t="s">
        <v>201</v>
      </c>
      <c r="C929" s="2" t="s">
        <v>64</v>
      </c>
      <c r="E929" s="2">
        <v>100</v>
      </c>
      <c r="F929" s="2" t="s">
        <v>768</v>
      </c>
      <c r="G929" s="2" t="s">
        <v>29</v>
      </c>
      <c r="H929" s="2" t="s">
        <v>37</v>
      </c>
      <c r="I929" s="2" t="s">
        <v>38</v>
      </c>
      <c r="J929" s="44">
        <v>1.657207506</v>
      </c>
    </row>
    <row r="930" spans="1:10">
      <c r="A930" s="2" t="s">
        <v>13</v>
      </c>
      <c r="B930" s="2" t="s">
        <v>202</v>
      </c>
      <c r="C930" s="2" t="s">
        <v>64</v>
      </c>
      <c r="E930" s="2">
        <v>100</v>
      </c>
      <c r="F930" s="2" t="s">
        <v>768</v>
      </c>
      <c r="G930" s="2" t="s">
        <v>29</v>
      </c>
      <c r="H930" s="2" t="s">
        <v>37</v>
      </c>
      <c r="I930" s="2" t="s">
        <v>38</v>
      </c>
      <c r="J930" s="44">
        <v>2.4215085969999999</v>
      </c>
    </row>
    <row r="931" spans="1:10">
      <c r="A931" s="2" t="s">
        <v>13</v>
      </c>
      <c r="B931" s="2" t="s">
        <v>203</v>
      </c>
      <c r="C931" s="2" t="s">
        <v>64</v>
      </c>
      <c r="E931" s="2">
        <v>100</v>
      </c>
      <c r="F931" s="2" t="s">
        <v>768</v>
      </c>
      <c r="G931" s="2" t="s">
        <v>29</v>
      </c>
      <c r="H931" s="2" t="s">
        <v>37</v>
      </c>
      <c r="I931" s="2" t="s">
        <v>38</v>
      </c>
      <c r="J931" s="44">
        <v>4.0522279409999999</v>
      </c>
    </row>
    <row r="932" spans="1:10">
      <c r="A932" s="2" t="s">
        <v>13</v>
      </c>
      <c r="B932" s="2" t="s">
        <v>204</v>
      </c>
      <c r="C932" s="2" t="s">
        <v>64</v>
      </c>
      <c r="E932" s="2">
        <v>100</v>
      </c>
      <c r="F932" s="2" t="s">
        <v>768</v>
      </c>
      <c r="G932" s="2" t="s">
        <v>29</v>
      </c>
      <c r="H932" s="2" t="s">
        <v>37</v>
      </c>
      <c r="I932" s="2" t="s">
        <v>38</v>
      </c>
      <c r="J932" s="44">
        <v>5.905882353</v>
      </c>
    </row>
    <row r="933" spans="1:10">
      <c r="A933" s="2" t="s">
        <v>13</v>
      </c>
      <c r="B933" s="2" t="s">
        <v>205</v>
      </c>
      <c r="C933" s="2" t="s">
        <v>64</v>
      </c>
      <c r="E933" s="2">
        <v>100</v>
      </c>
      <c r="F933" s="2" t="s">
        <v>768</v>
      </c>
      <c r="G933" s="2" t="s">
        <v>29</v>
      </c>
      <c r="H933" s="2" t="s">
        <v>37</v>
      </c>
      <c r="I933" s="2" t="s">
        <v>38</v>
      </c>
      <c r="J933" s="44">
        <v>4.8328319329999996</v>
      </c>
    </row>
    <row r="934" spans="1:10">
      <c r="A934" s="2" t="s">
        <v>13</v>
      </c>
      <c r="B934" s="2" t="s">
        <v>206</v>
      </c>
      <c r="C934" s="2" t="s">
        <v>64</v>
      </c>
      <c r="E934" s="2">
        <v>100</v>
      </c>
      <c r="F934" s="2" t="s">
        <v>768</v>
      </c>
      <c r="G934" s="2" t="s">
        <v>29</v>
      </c>
      <c r="H934" s="2" t="s">
        <v>37</v>
      </c>
      <c r="I934" s="2" t="s">
        <v>38</v>
      </c>
      <c r="J934" s="44">
        <v>20.491021671999999</v>
      </c>
    </row>
    <row r="935" spans="1:10">
      <c r="A935" s="2" t="s">
        <v>13</v>
      </c>
      <c r="B935" s="2" t="s">
        <v>207</v>
      </c>
      <c r="C935" s="2" t="s">
        <v>64</v>
      </c>
      <c r="E935" s="2">
        <v>100</v>
      </c>
      <c r="F935" s="2" t="s">
        <v>768</v>
      </c>
      <c r="G935" s="2" t="s">
        <v>29</v>
      </c>
      <c r="H935" s="2" t="s">
        <v>37</v>
      </c>
      <c r="I935" s="2" t="s">
        <v>38</v>
      </c>
      <c r="J935" s="44">
        <v>14.329058824000001</v>
      </c>
    </row>
    <row r="936" spans="1:10">
      <c r="A936" s="2" t="s">
        <v>13</v>
      </c>
      <c r="B936" s="2" t="s">
        <v>208</v>
      </c>
      <c r="C936" s="2" t="s">
        <v>64</v>
      </c>
      <c r="E936" s="2">
        <v>100</v>
      </c>
      <c r="F936" s="2" t="s">
        <v>768</v>
      </c>
      <c r="G936" s="2" t="s">
        <v>29</v>
      </c>
      <c r="H936" s="2" t="s">
        <v>37</v>
      </c>
      <c r="I936" s="2" t="s">
        <v>38</v>
      </c>
      <c r="J936" s="44">
        <v>0.41394288600000001</v>
      </c>
    </row>
    <row r="937" spans="1:10">
      <c r="A937" s="2" t="s">
        <v>13</v>
      </c>
      <c r="B937" s="2" t="s">
        <v>209</v>
      </c>
      <c r="C937" s="2" t="s">
        <v>64</v>
      </c>
      <c r="E937" s="2">
        <v>100</v>
      </c>
      <c r="F937" s="2" t="s">
        <v>768</v>
      </c>
      <c r="G937" s="2" t="s">
        <v>29</v>
      </c>
      <c r="H937" s="2" t="s">
        <v>37</v>
      </c>
      <c r="I937" s="2" t="s">
        <v>38</v>
      </c>
      <c r="J937" s="44">
        <v>0.34445615600000001</v>
      </c>
    </row>
    <row r="938" spans="1:10">
      <c r="A938" s="2" t="s">
        <v>13</v>
      </c>
      <c r="B938" s="2" t="s">
        <v>210</v>
      </c>
      <c r="C938" s="2" t="s">
        <v>64</v>
      </c>
      <c r="E938" s="2">
        <v>100</v>
      </c>
      <c r="F938" s="2" t="s">
        <v>768</v>
      </c>
      <c r="G938" s="2" t="s">
        <v>29</v>
      </c>
      <c r="H938" s="2" t="s">
        <v>37</v>
      </c>
      <c r="I938" s="2" t="s">
        <v>38</v>
      </c>
      <c r="J938" s="44">
        <v>1.7254662839999999</v>
      </c>
    </row>
    <row r="939" spans="1:10">
      <c r="A939" s="2" t="s">
        <v>13</v>
      </c>
      <c r="B939" s="2" t="s">
        <v>211</v>
      </c>
      <c r="C939" s="2" t="s">
        <v>64</v>
      </c>
      <c r="E939" s="2">
        <v>100</v>
      </c>
      <c r="F939" s="2" t="s">
        <v>768</v>
      </c>
      <c r="G939" s="2" t="s">
        <v>29</v>
      </c>
      <c r="H939" s="2" t="s">
        <v>37</v>
      </c>
      <c r="I939" s="2" t="s">
        <v>38</v>
      </c>
      <c r="J939" s="44">
        <v>0.173843518</v>
      </c>
    </row>
    <row r="940" spans="1:10">
      <c r="A940" s="2" t="s">
        <v>13</v>
      </c>
      <c r="B940" s="2" t="s">
        <v>212</v>
      </c>
      <c r="C940" s="2" t="s">
        <v>64</v>
      </c>
      <c r="E940" s="2">
        <v>100</v>
      </c>
      <c r="F940" s="2" t="s">
        <v>768</v>
      </c>
      <c r="G940" s="2" t="s">
        <v>29</v>
      </c>
      <c r="H940" s="2" t="s">
        <v>37</v>
      </c>
      <c r="I940" s="2" t="s">
        <v>38</v>
      </c>
      <c r="J940" s="44">
        <v>2.5908623529999999</v>
      </c>
    </row>
    <row r="941" spans="1:10">
      <c r="A941" s="2" t="s">
        <v>13</v>
      </c>
      <c r="B941" s="2" t="s">
        <v>213</v>
      </c>
      <c r="C941" s="2" t="s">
        <v>64</v>
      </c>
      <c r="E941" s="2">
        <v>100</v>
      </c>
      <c r="F941" s="2" t="s">
        <v>768</v>
      </c>
      <c r="G941" s="2" t="s">
        <v>29</v>
      </c>
      <c r="H941" s="2" t="s">
        <v>37</v>
      </c>
      <c r="I941" s="2" t="s">
        <v>38</v>
      </c>
      <c r="J941" s="44">
        <v>7.4222114389999998</v>
      </c>
    </row>
    <row r="942" spans="1:10">
      <c r="A942" s="2" t="s">
        <v>13</v>
      </c>
      <c r="B942" s="2" t="s">
        <v>214</v>
      </c>
      <c r="C942" s="2" t="s">
        <v>64</v>
      </c>
      <c r="E942" s="2">
        <v>100</v>
      </c>
      <c r="F942" s="2" t="s">
        <v>768</v>
      </c>
      <c r="G942" s="2" t="s">
        <v>29</v>
      </c>
      <c r="H942" s="2" t="s">
        <v>37</v>
      </c>
      <c r="I942" s="2" t="s">
        <v>38</v>
      </c>
      <c r="J942" s="44">
        <v>2.9168558820000001</v>
      </c>
    </row>
    <row r="943" spans="1:10">
      <c r="A943" s="2" t="s">
        <v>13</v>
      </c>
      <c r="B943" s="2" t="s">
        <v>215</v>
      </c>
      <c r="C943" s="2" t="s">
        <v>64</v>
      </c>
      <c r="E943" s="2">
        <v>100</v>
      </c>
      <c r="F943" s="2" t="s">
        <v>768</v>
      </c>
      <c r="G943" s="2" t="s">
        <v>29</v>
      </c>
      <c r="H943" s="2" t="s">
        <v>37</v>
      </c>
      <c r="I943" s="2" t="s">
        <v>38</v>
      </c>
      <c r="J943" s="44">
        <v>3.0338430999999999</v>
      </c>
    </row>
    <row r="944" spans="1:10">
      <c r="A944" s="2" t="s">
        <v>13</v>
      </c>
      <c r="B944" s="2" t="s">
        <v>216</v>
      </c>
      <c r="C944" s="2" t="s">
        <v>64</v>
      </c>
      <c r="E944" s="2">
        <v>100</v>
      </c>
      <c r="F944" s="2" t="s">
        <v>768</v>
      </c>
      <c r="G944" s="2" t="s">
        <v>29</v>
      </c>
      <c r="H944" s="2" t="s">
        <v>37</v>
      </c>
      <c r="I944" s="2" t="s">
        <v>38</v>
      </c>
      <c r="J944" s="44">
        <v>3.683563854</v>
      </c>
    </row>
    <row r="945" spans="1:10">
      <c r="A945" s="2" t="s">
        <v>13</v>
      </c>
      <c r="B945" s="2" t="s">
        <v>363</v>
      </c>
      <c r="C945" s="2" t="s">
        <v>64</v>
      </c>
      <c r="E945" s="2">
        <v>100</v>
      </c>
      <c r="F945" s="2" t="s">
        <v>768</v>
      </c>
      <c r="G945" s="2" t="s">
        <v>29</v>
      </c>
      <c r="H945" s="2" t="s">
        <v>37</v>
      </c>
      <c r="I945" s="2" t="s">
        <v>38</v>
      </c>
      <c r="J945" s="44">
        <v>4.3530882E-2</v>
      </c>
    </row>
    <row r="946" spans="1:10">
      <c r="A946" s="2" t="s">
        <v>12</v>
      </c>
      <c r="B946" s="2" t="s">
        <v>219</v>
      </c>
      <c r="C946" s="2" t="s">
        <v>64</v>
      </c>
      <c r="E946" s="2">
        <v>100</v>
      </c>
      <c r="F946" s="2" t="s">
        <v>768</v>
      </c>
      <c r="G946" s="2" t="s">
        <v>29</v>
      </c>
      <c r="H946" s="2" t="s">
        <v>37</v>
      </c>
      <c r="I946" s="2" t="s">
        <v>38</v>
      </c>
      <c r="J946" s="44">
        <v>0</v>
      </c>
    </row>
    <row r="947" spans="1:10">
      <c r="A947" s="2" t="s">
        <v>11</v>
      </c>
      <c r="B947" s="2" t="s">
        <v>217</v>
      </c>
      <c r="C947" s="2" t="s">
        <v>64</v>
      </c>
      <c r="E947" s="2">
        <v>100</v>
      </c>
      <c r="F947" s="2" t="s">
        <v>768</v>
      </c>
      <c r="G947" s="2" t="s">
        <v>29</v>
      </c>
      <c r="H947" s="2" t="s">
        <v>37</v>
      </c>
      <c r="I947" s="2" t="s">
        <v>38</v>
      </c>
      <c r="J947" s="44">
        <v>0</v>
      </c>
    </row>
    <row r="948" spans="1:10">
      <c r="A948" s="2" t="s">
        <v>534</v>
      </c>
      <c r="B948" s="2" t="s">
        <v>218</v>
      </c>
      <c r="C948" s="2" t="s">
        <v>64</v>
      </c>
      <c r="E948" s="2">
        <v>100</v>
      </c>
      <c r="F948" s="2" t="s">
        <v>768</v>
      </c>
      <c r="G948" s="2" t="s">
        <v>29</v>
      </c>
      <c r="H948" s="2" t="s">
        <v>37</v>
      </c>
      <c r="I948" s="2" t="s">
        <v>38</v>
      </c>
      <c r="J948" s="44">
        <v>0.11374789915966392</v>
      </c>
    </row>
    <row r="949" spans="1:10">
      <c r="A949" s="2" t="s">
        <v>10</v>
      </c>
      <c r="B949" s="2" t="s">
        <v>220</v>
      </c>
      <c r="C949" s="2" t="s">
        <v>64</v>
      </c>
      <c r="E949" s="2">
        <v>100</v>
      </c>
      <c r="F949" s="2" t="s">
        <v>768</v>
      </c>
      <c r="G949" s="2" t="s">
        <v>29</v>
      </c>
      <c r="H949" s="2" t="s">
        <v>37</v>
      </c>
      <c r="I949" s="2" t="s">
        <v>38</v>
      </c>
      <c r="J949" s="44">
        <v>0</v>
      </c>
    </row>
    <row r="950" spans="1:10">
      <c r="A950" s="2" t="s">
        <v>9</v>
      </c>
      <c r="B950" s="2" t="s">
        <v>221</v>
      </c>
      <c r="C950" s="2" t="s">
        <v>64</v>
      </c>
      <c r="E950" s="2">
        <v>100</v>
      </c>
      <c r="F950" s="2" t="s">
        <v>768</v>
      </c>
      <c r="G950" s="2" t="s">
        <v>29</v>
      </c>
      <c r="H950" s="2" t="s">
        <v>37</v>
      </c>
      <c r="I950" s="2" t="s">
        <v>38</v>
      </c>
      <c r="J950" s="44">
        <v>0</v>
      </c>
    </row>
    <row r="951" spans="1:10">
      <c r="A951" s="2" t="s">
        <v>9</v>
      </c>
      <c r="B951" s="2" t="s">
        <v>222</v>
      </c>
      <c r="C951" s="2" t="s">
        <v>64</v>
      </c>
      <c r="E951" s="2">
        <v>100</v>
      </c>
      <c r="F951" s="2" t="s">
        <v>768</v>
      </c>
      <c r="G951" s="2" t="s">
        <v>29</v>
      </c>
      <c r="H951" s="2" t="s">
        <v>37</v>
      </c>
      <c r="I951" s="2" t="s">
        <v>38</v>
      </c>
      <c r="J951" s="44">
        <v>0</v>
      </c>
    </row>
    <row r="952" spans="1:10">
      <c r="A952" s="2" t="s">
        <v>9</v>
      </c>
      <c r="B952" s="2" t="s">
        <v>223</v>
      </c>
      <c r="C952" s="2" t="s">
        <v>64</v>
      </c>
      <c r="E952" s="2">
        <v>100</v>
      </c>
      <c r="F952" s="2" t="s">
        <v>768</v>
      </c>
      <c r="G952" s="2" t="s">
        <v>29</v>
      </c>
      <c r="H952" s="2" t="s">
        <v>37</v>
      </c>
      <c r="I952" s="2" t="s">
        <v>38</v>
      </c>
      <c r="J952" s="44">
        <v>0</v>
      </c>
    </row>
    <row r="953" spans="1:10">
      <c r="A953" s="2" t="s">
        <v>9</v>
      </c>
      <c r="B953" s="2" t="s">
        <v>224</v>
      </c>
      <c r="C953" s="2" t="s">
        <v>64</v>
      </c>
      <c r="E953" s="2">
        <v>100</v>
      </c>
      <c r="F953" s="2" t="s">
        <v>768</v>
      </c>
      <c r="G953" s="2" t="s">
        <v>29</v>
      </c>
      <c r="H953" s="2" t="s">
        <v>37</v>
      </c>
      <c r="I953" s="2" t="s">
        <v>38</v>
      </c>
      <c r="J953" s="44">
        <v>0</v>
      </c>
    </row>
    <row r="954" spans="1:10">
      <c r="A954" s="2" t="s">
        <v>9</v>
      </c>
      <c r="B954" s="2" t="s">
        <v>225</v>
      </c>
      <c r="C954" s="2" t="s">
        <v>64</v>
      </c>
      <c r="E954" s="2">
        <v>100</v>
      </c>
      <c r="F954" s="2" t="s">
        <v>768</v>
      </c>
      <c r="G954" s="2" t="s">
        <v>29</v>
      </c>
      <c r="H954" s="2" t="s">
        <v>37</v>
      </c>
      <c r="I954" s="2" t="s">
        <v>38</v>
      </c>
      <c r="J954" s="44">
        <v>0</v>
      </c>
    </row>
    <row r="955" spans="1:10">
      <c r="A955" s="2" t="s">
        <v>9</v>
      </c>
      <c r="B955" s="2" t="s">
        <v>226</v>
      </c>
      <c r="C955" s="2" t="s">
        <v>64</v>
      </c>
      <c r="E955" s="2">
        <v>100</v>
      </c>
      <c r="F955" s="2" t="s">
        <v>768</v>
      </c>
      <c r="G955" s="2" t="s">
        <v>29</v>
      </c>
      <c r="H955" s="2" t="s">
        <v>37</v>
      </c>
      <c r="I955" s="2" t="s">
        <v>38</v>
      </c>
      <c r="J955" s="44">
        <v>0</v>
      </c>
    </row>
    <row r="956" spans="1:10">
      <c r="A956" s="2" t="s">
        <v>9</v>
      </c>
      <c r="B956" s="2" t="s">
        <v>227</v>
      </c>
      <c r="C956" s="2" t="s">
        <v>64</v>
      </c>
      <c r="E956" s="2">
        <v>100</v>
      </c>
      <c r="F956" s="2" t="s">
        <v>768</v>
      </c>
      <c r="G956" s="2" t="s">
        <v>29</v>
      </c>
      <c r="H956" s="2" t="s">
        <v>37</v>
      </c>
      <c r="I956" s="2" t="s">
        <v>38</v>
      </c>
      <c r="J956" s="44">
        <v>0</v>
      </c>
    </row>
    <row r="957" spans="1:10">
      <c r="A957" s="2" t="s">
        <v>9</v>
      </c>
      <c r="B957" s="2" t="s">
        <v>228</v>
      </c>
      <c r="C957" s="2" t="s">
        <v>64</v>
      </c>
      <c r="E957" s="2">
        <v>100</v>
      </c>
      <c r="F957" s="2" t="s">
        <v>768</v>
      </c>
      <c r="G957" s="2" t="s">
        <v>29</v>
      </c>
      <c r="H957" s="2" t="s">
        <v>37</v>
      </c>
      <c r="I957" s="2" t="s">
        <v>38</v>
      </c>
      <c r="J957" s="44">
        <v>0</v>
      </c>
    </row>
    <row r="958" spans="1:10">
      <c r="A958" s="2" t="s">
        <v>9</v>
      </c>
      <c r="B958" s="2" t="s">
        <v>229</v>
      </c>
      <c r="C958" s="2" t="s">
        <v>64</v>
      </c>
      <c r="E958" s="2">
        <v>100</v>
      </c>
      <c r="F958" s="2" t="s">
        <v>768</v>
      </c>
      <c r="G958" s="2" t="s">
        <v>29</v>
      </c>
      <c r="H958" s="2" t="s">
        <v>37</v>
      </c>
      <c r="I958" s="2" t="s">
        <v>38</v>
      </c>
      <c r="J958" s="44">
        <v>0</v>
      </c>
    </row>
    <row r="959" spans="1:10">
      <c r="A959" s="2" t="s">
        <v>9</v>
      </c>
      <c r="B959" s="2" t="s">
        <v>230</v>
      </c>
      <c r="C959" s="2" t="s">
        <v>64</v>
      </c>
      <c r="E959" s="2">
        <v>100</v>
      </c>
      <c r="F959" s="2" t="s">
        <v>768</v>
      </c>
      <c r="G959" s="2" t="s">
        <v>29</v>
      </c>
      <c r="H959" s="2" t="s">
        <v>37</v>
      </c>
      <c r="I959" s="2" t="s">
        <v>38</v>
      </c>
      <c r="J959" s="44">
        <v>0</v>
      </c>
    </row>
    <row r="960" spans="1:10">
      <c r="A960" s="2" t="s">
        <v>9</v>
      </c>
      <c r="B960" s="2" t="s">
        <v>231</v>
      </c>
      <c r="C960" s="2" t="s">
        <v>64</v>
      </c>
      <c r="E960" s="2">
        <v>100</v>
      </c>
      <c r="F960" s="2" t="s">
        <v>768</v>
      </c>
      <c r="G960" s="2" t="s">
        <v>29</v>
      </c>
      <c r="H960" s="2" t="s">
        <v>37</v>
      </c>
      <c r="I960" s="2" t="s">
        <v>38</v>
      </c>
      <c r="J960" s="44">
        <v>0</v>
      </c>
    </row>
    <row r="961" spans="1:10">
      <c r="A961" s="2" t="s">
        <v>9</v>
      </c>
      <c r="B961" s="2" t="s">
        <v>232</v>
      </c>
      <c r="C961" s="2" t="s">
        <v>64</v>
      </c>
      <c r="E961" s="2">
        <v>100</v>
      </c>
      <c r="F961" s="2" t="s">
        <v>768</v>
      </c>
      <c r="G961" s="2" t="s">
        <v>29</v>
      </c>
      <c r="H961" s="2" t="s">
        <v>37</v>
      </c>
      <c r="I961" s="2" t="s">
        <v>38</v>
      </c>
      <c r="J961" s="44">
        <v>0</v>
      </c>
    </row>
    <row r="962" spans="1:10">
      <c r="A962" s="2" t="s">
        <v>8</v>
      </c>
      <c r="B962" s="2" t="s">
        <v>233</v>
      </c>
      <c r="C962" s="2" t="s">
        <v>64</v>
      </c>
      <c r="E962" s="2">
        <v>100</v>
      </c>
      <c r="F962" s="2" t="s">
        <v>768</v>
      </c>
      <c r="G962" s="2" t="s">
        <v>29</v>
      </c>
      <c r="H962" s="2" t="s">
        <v>37</v>
      </c>
      <c r="I962" s="2" t="s">
        <v>38</v>
      </c>
      <c r="J962" s="44">
        <v>0</v>
      </c>
    </row>
    <row r="963" spans="1:10">
      <c r="A963" s="2" t="s">
        <v>8</v>
      </c>
      <c r="B963" s="2" t="s">
        <v>234</v>
      </c>
      <c r="C963" s="2" t="s">
        <v>64</v>
      </c>
      <c r="E963" s="2">
        <v>100</v>
      </c>
      <c r="F963" s="2" t="s">
        <v>768</v>
      </c>
      <c r="G963" s="2" t="s">
        <v>29</v>
      </c>
      <c r="H963" s="2" t="s">
        <v>37</v>
      </c>
      <c r="I963" s="2" t="s">
        <v>38</v>
      </c>
      <c r="J963" s="44">
        <v>0</v>
      </c>
    </row>
    <row r="964" spans="1:10">
      <c r="A964" s="2" t="s">
        <v>8</v>
      </c>
      <c r="B964" s="2" t="s">
        <v>235</v>
      </c>
      <c r="C964" s="2" t="s">
        <v>64</v>
      </c>
      <c r="E964" s="2">
        <v>100</v>
      </c>
      <c r="F964" s="2" t="s">
        <v>768</v>
      </c>
      <c r="G964" s="2" t="s">
        <v>29</v>
      </c>
      <c r="H964" s="2" t="s">
        <v>37</v>
      </c>
      <c r="I964" s="2" t="s">
        <v>38</v>
      </c>
      <c r="J964" s="44">
        <v>0.820588235</v>
      </c>
    </row>
    <row r="965" spans="1:10">
      <c r="A965" s="2" t="s">
        <v>8</v>
      </c>
      <c r="B965" s="2" t="s">
        <v>236</v>
      </c>
      <c r="C965" s="2" t="s">
        <v>64</v>
      </c>
      <c r="E965" s="2">
        <v>100</v>
      </c>
      <c r="F965" s="2" t="s">
        <v>768</v>
      </c>
      <c r="G965" s="2" t="s">
        <v>29</v>
      </c>
      <c r="H965" s="2" t="s">
        <v>37</v>
      </c>
      <c r="I965" s="2" t="s">
        <v>38</v>
      </c>
      <c r="J965" s="44">
        <v>0.109296218</v>
      </c>
    </row>
    <row r="966" spans="1:10">
      <c r="A966" s="2" t="s">
        <v>8</v>
      </c>
      <c r="B966" s="2" t="s">
        <v>237</v>
      </c>
      <c r="C966" s="2" t="s">
        <v>64</v>
      </c>
      <c r="E966" s="2">
        <v>100</v>
      </c>
      <c r="F966" s="2" t="s">
        <v>768</v>
      </c>
      <c r="G966" s="2" t="s">
        <v>29</v>
      </c>
      <c r="H966" s="2" t="s">
        <v>37</v>
      </c>
      <c r="I966" s="2" t="s">
        <v>38</v>
      </c>
      <c r="J966" s="44">
        <v>0</v>
      </c>
    </row>
    <row r="967" spans="1:10">
      <c r="A967" s="2" t="s">
        <v>8</v>
      </c>
      <c r="B967" s="2" t="s">
        <v>238</v>
      </c>
      <c r="C967" s="2" t="s">
        <v>64</v>
      </c>
      <c r="E967" s="2">
        <v>100</v>
      </c>
      <c r="F967" s="2" t="s">
        <v>768</v>
      </c>
      <c r="G967" s="2" t="s">
        <v>29</v>
      </c>
      <c r="H967" s="2" t="s">
        <v>37</v>
      </c>
      <c r="I967" s="2" t="s">
        <v>38</v>
      </c>
      <c r="J967" s="44">
        <v>1.50191629</v>
      </c>
    </row>
    <row r="968" spans="1:10">
      <c r="A968" s="2" t="s">
        <v>8</v>
      </c>
      <c r="B968" s="2" t="s">
        <v>239</v>
      </c>
      <c r="C968" s="2" t="s">
        <v>64</v>
      </c>
      <c r="E968" s="2">
        <v>100</v>
      </c>
      <c r="F968" s="2" t="s">
        <v>768</v>
      </c>
      <c r="G968" s="2" t="s">
        <v>29</v>
      </c>
      <c r="H968" s="2" t="s">
        <v>37</v>
      </c>
      <c r="I968" s="2" t="s">
        <v>38</v>
      </c>
      <c r="J968" s="44">
        <v>0.20361764700000001</v>
      </c>
    </row>
    <row r="969" spans="1:10">
      <c r="A969" s="2" t="s">
        <v>8</v>
      </c>
      <c r="B969" s="2" t="s">
        <v>240</v>
      </c>
      <c r="C969" s="2" t="s">
        <v>64</v>
      </c>
      <c r="E969" s="2">
        <v>100</v>
      </c>
      <c r="F969" s="2" t="s">
        <v>768</v>
      </c>
      <c r="G969" s="2" t="s">
        <v>29</v>
      </c>
      <c r="H969" s="2" t="s">
        <v>37</v>
      </c>
      <c r="I969" s="2" t="s">
        <v>38</v>
      </c>
      <c r="J969" s="44">
        <v>0</v>
      </c>
    </row>
    <row r="970" spans="1:10">
      <c r="A970" s="2" t="s">
        <v>8</v>
      </c>
      <c r="B970" s="2" t="s">
        <v>241</v>
      </c>
      <c r="C970" s="2" t="s">
        <v>64</v>
      </c>
      <c r="E970" s="2">
        <v>100</v>
      </c>
      <c r="F970" s="2" t="s">
        <v>768</v>
      </c>
      <c r="G970" s="2" t="s">
        <v>29</v>
      </c>
      <c r="H970" s="2" t="s">
        <v>37</v>
      </c>
      <c r="I970" s="2" t="s">
        <v>38</v>
      </c>
      <c r="J970" s="44">
        <v>0</v>
      </c>
    </row>
    <row r="971" spans="1:10">
      <c r="A971" s="2" t="s">
        <v>8</v>
      </c>
      <c r="B971" s="2" t="s">
        <v>242</v>
      </c>
      <c r="C971" s="2" t="s">
        <v>64</v>
      </c>
      <c r="E971" s="2">
        <v>100</v>
      </c>
      <c r="F971" s="2" t="s">
        <v>768</v>
      </c>
      <c r="G971" s="2" t="s">
        <v>29</v>
      </c>
      <c r="H971" s="2" t="s">
        <v>37</v>
      </c>
      <c r="I971" s="2" t="s">
        <v>38</v>
      </c>
      <c r="J971" s="44">
        <v>0</v>
      </c>
    </row>
    <row r="972" spans="1:10">
      <c r="A972" s="2" t="s">
        <v>8</v>
      </c>
      <c r="B972" s="2" t="s">
        <v>243</v>
      </c>
      <c r="C972" s="2" t="s">
        <v>64</v>
      </c>
      <c r="E972" s="2">
        <v>100</v>
      </c>
      <c r="F972" s="2" t="s">
        <v>768</v>
      </c>
      <c r="G972" s="2" t="s">
        <v>29</v>
      </c>
      <c r="H972" s="2" t="s">
        <v>37</v>
      </c>
      <c r="I972" s="2" t="s">
        <v>38</v>
      </c>
      <c r="J972" s="44">
        <v>1.650235294</v>
      </c>
    </row>
    <row r="973" spans="1:10">
      <c r="A973" s="2" t="s">
        <v>8</v>
      </c>
      <c r="B973" s="2" t="s">
        <v>244</v>
      </c>
      <c r="C973" s="2" t="s">
        <v>64</v>
      </c>
      <c r="E973" s="2">
        <v>100</v>
      </c>
      <c r="F973" s="2" t="s">
        <v>768</v>
      </c>
      <c r="G973" s="2" t="s">
        <v>29</v>
      </c>
      <c r="H973" s="2" t="s">
        <v>37</v>
      </c>
      <c r="I973" s="2" t="s">
        <v>38</v>
      </c>
      <c r="J973" s="44">
        <v>0</v>
      </c>
    </row>
    <row r="974" spans="1:10">
      <c r="A974" s="2" t="s">
        <v>8</v>
      </c>
      <c r="B974" s="2" t="s">
        <v>245</v>
      </c>
      <c r="C974" s="2" t="s">
        <v>64</v>
      </c>
      <c r="E974" s="2">
        <v>100</v>
      </c>
      <c r="F974" s="2" t="s">
        <v>768</v>
      </c>
      <c r="G974" s="2" t="s">
        <v>29</v>
      </c>
      <c r="H974" s="2" t="s">
        <v>37</v>
      </c>
      <c r="I974" s="2" t="s">
        <v>38</v>
      </c>
      <c r="J974" s="44">
        <v>0</v>
      </c>
    </row>
    <row r="975" spans="1:10">
      <c r="A975" s="2" t="s">
        <v>8</v>
      </c>
      <c r="B975" s="2" t="s">
        <v>246</v>
      </c>
      <c r="C975" s="2" t="s">
        <v>64</v>
      </c>
      <c r="E975" s="2">
        <v>100</v>
      </c>
      <c r="F975" s="2" t="s">
        <v>768</v>
      </c>
      <c r="G975" s="2" t="s">
        <v>29</v>
      </c>
      <c r="H975" s="2" t="s">
        <v>37</v>
      </c>
      <c r="I975" s="2" t="s">
        <v>38</v>
      </c>
      <c r="J975" s="44">
        <v>0</v>
      </c>
    </row>
    <row r="976" spans="1:10">
      <c r="A976" s="2" t="s">
        <v>8</v>
      </c>
      <c r="B976" s="2" t="s">
        <v>247</v>
      </c>
      <c r="C976" s="2" t="s">
        <v>64</v>
      </c>
      <c r="E976" s="2">
        <v>100</v>
      </c>
      <c r="F976" s="2" t="s">
        <v>768</v>
      </c>
      <c r="G976" s="2" t="s">
        <v>29</v>
      </c>
      <c r="H976" s="2" t="s">
        <v>37</v>
      </c>
      <c r="I976" s="2" t="s">
        <v>38</v>
      </c>
      <c r="J976" s="44">
        <v>0</v>
      </c>
    </row>
    <row r="977" spans="1:10">
      <c r="A977" s="2" t="s">
        <v>8</v>
      </c>
      <c r="B977" s="2" t="s">
        <v>248</v>
      </c>
      <c r="C977" s="2" t="s">
        <v>64</v>
      </c>
      <c r="E977" s="2">
        <v>100</v>
      </c>
      <c r="F977" s="2" t="s">
        <v>768</v>
      </c>
      <c r="G977" s="2" t="s">
        <v>29</v>
      </c>
      <c r="H977" s="2" t="s">
        <v>37</v>
      </c>
      <c r="I977" s="2" t="s">
        <v>38</v>
      </c>
      <c r="J977" s="44">
        <v>0</v>
      </c>
    </row>
    <row r="978" spans="1:10">
      <c r="A978" s="2" t="s">
        <v>7</v>
      </c>
      <c r="B978" s="2" t="s">
        <v>249</v>
      </c>
      <c r="C978" s="2" t="s">
        <v>64</v>
      </c>
      <c r="E978" s="2">
        <v>100</v>
      </c>
      <c r="F978" s="2" t="s">
        <v>768</v>
      </c>
      <c r="G978" s="2" t="s">
        <v>29</v>
      </c>
      <c r="H978" s="2" t="s">
        <v>37</v>
      </c>
      <c r="I978" s="2" t="s">
        <v>38</v>
      </c>
      <c r="J978" s="44">
        <v>3.6310588240000001</v>
      </c>
    </row>
    <row r="979" spans="1:10">
      <c r="A979" s="2" t="s">
        <v>7</v>
      </c>
      <c r="B979" s="2" t="s">
        <v>250</v>
      </c>
      <c r="C979" s="2" t="s">
        <v>64</v>
      </c>
      <c r="E979" s="2">
        <v>100</v>
      </c>
      <c r="F979" s="2" t="s">
        <v>768</v>
      </c>
      <c r="G979" s="2" t="s">
        <v>29</v>
      </c>
      <c r="H979" s="2" t="s">
        <v>37</v>
      </c>
      <c r="I979" s="2" t="s">
        <v>38</v>
      </c>
      <c r="J979" s="44">
        <v>0.50839839600000003</v>
      </c>
    </row>
    <row r="980" spans="1:10">
      <c r="A980" s="2" t="s">
        <v>7</v>
      </c>
      <c r="B980" s="2" t="s">
        <v>251</v>
      </c>
      <c r="C980" s="2" t="s">
        <v>64</v>
      </c>
      <c r="E980" s="2">
        <v>100</v>
      </c>
      <c r="F980" s="2" t="s">
        <v>768</v>
      </c>
      <c r="G980" s="2" t="s">
        <v>29</v>
      </c>
      <c r="H980" s="2" t="s">
        <v>37</v>
      </c>
      <c r="I980" s="2" t="s">
        <v>38</v>
      </c>
      <c r="J980" s="44">
        <v>5.0980701359999996</v>
      </c>
    </row>
    <row r="981" spans="1:10">
      <c r="A981" s="2" t="s">
        <v>7</v>
      </c>
      <c r="B981" s="2" t="s">
        <v>252</v>
      </c>
      <c r="C981" s="2" t="s">
        <v>64</v>
      </c>
      <c r="E981" s="2">
        <v>100</v>
      </c>
      <c r="F981" s="2" t="s">
        <v>768</v>
      </c>
      <c r="G981" s="2" t="s">
        <v>29</v>
      </c>
      <c r="H981" s="2" t="s">
        <v>37</v>
      </c>
      <c r="I981" s="2" t="s">
        <v>38</v>
      </c>
      <c r="J981" s="44">
        <v>4.9240949999999999E-2</v>
      </c>
    </row>
    <row r="982" spans="1:10">
      <c r="A982" s="2" t="s">
        <v>7</v>
      </c>
      <c r="B982" s="2" t="s">
        <v>253</v>
      </c>
      <c r="C982" s="2" t="s">
        <v>64</v>
      </c>
      <c r="E982" s="2">
        <v>100</v>
      </c>
      <c r="F982" s="2" t="s">
        <v>768</v>
      </c>
      <c r="G982" s="2" t="s">
        <v>29</v>
      </c>
      <c r="H982" s="2" t="s">
        <v>37</v>
      </c>
      <c r="I982" s="2" t="s">
        <v>38</v>
      </c>
      <c r="J982" s="44">
        <v>31.150543417000002</v>
      </c>
    </row>
    <row r="983" spans="1:10">
      <c r="A983" s="2" t="s">
        <v>6</v>
      </c>
      <c r="B983" s="2" t="s">
        <v>254</v>
      </c>
      <c r="C983" s="2" t="s">
        <v>64</v>
      </c>
      <c r="E983" s="2">
        <v>100</v>
      </c>
      <c r="F983" s="2" t="s">
        <v>768</v>
      </c>
      <c r="G983" s="2" t="s">
        <v>29</v>
      </c>
      <c r="H983" s="2" t="s">
        <v>37</v>
      </c>
      <c r="I983" s="2" t="s">
        <v>38</v>
      </c>
      <c r="J983" s="44">
        <v>11.474986242</v>
      </c>
    </row>
    <row r="984" spans="1:10">
      <c r="A984" s="2" t="s">
        <v>6</v>
      </c>
      <c r="B984" s="2" t="s">
        <v>255</v>
      </c>
      <c r="C984" s="2" t="s">
        <v>64</v>
      </c>
      <c r="E984" s="2">
        <v>100</v>
      </c>
      <c r="F984" s="2" t="s">
        <v>768</v>
      </c>
      <c r="G984" s="2" t="s">
        <v>29</v>
      </c>
      <c r="H984" s="2" t="s">
        <v>37</v>
      </c>
      <c r="I984" s="2" t="s">
        <v>38</v>
      </c>
      <c r="J984" s="44">
        <v>8.6492911459999995</v>
      </c>
    </row>
    <row r="985" spans="1:10">
      <c r="A985" s="2" t="s">
        <v>6</v>
      </c>
      <c r="B985" s="2" t="s">
        <v>256</v>
      </c>
      <c r="C985" s="2" t="s">
        <v>64</v>
      </c>
      <c r="E985" s="2">
        <v>100</v>
      </c>
      <c r="F985" s="2" t="s">
        <v>768</v>
      </c>
      <c r="G985" s="2" t="s">
        <v>29</v>
      </c>
      <c r="H985" s="2" t="s">
        <v>37</v>
      </c>
      <c r="I985" s="2" t="s">
        <v>38</v>
      </c>
      <c r="J985" s="44">
        <v>12.931546712999999</v>
      </c>
    </row>
    <row r="986" spans="1:10">
      <c r="A986" s="2" t="s">
        <v>6</v>
      </c>
      <c r="B986" s="2" t="s">
        <v>257</v>
      </c>
      <c r="C986" s="2" t="s">
        <v>64</v>
      </c>
      <c r="E986" s="2">
        <v>100</v>
      </c>
      <c r="F986" s="2" t="s">
        <v>768</v>
      </c>
      <c r="G986" s="2" t="s">
        <v>29</v>
      </c>
      <c r="H986" s="2" t="s">
        <v>37</v>
      </c>
      <c r="I986" s="2" t="s">
        <v>38</v>
      </c>
      <c r="J986" s="44">
        <v>16.922787059000001</v>
      </c>
    </row>
    <row r="987" spans="1:10">
      <c r="A987" s="2" t="s">
        <v>6</v>
      </c>
      <c r="B987" s="2" t="s">
        <v>258</v>
      </c>
      <c r="C987" s="2" t="s">
        <v>64</v>
      </c>
      <c r="E987" s="2">
        <v>100</v>
      </c>
      <c r="F987" s="2" t="s">
        <v>768</v>
      </c>
      <c r="G987" s="2" t="s">
        <v>29</v>
      </c>
      <c r="H987" s="2" t="s">
        <v>37</v>
      </c>
      <c r="I987" s="2" t="s">
        <v>38</v>
      </c>
      <c r="J987" s="44">
        <v>35.948687307</v>
      </c>
    </row>
    <row r="988" spans="1:10">
      <c r="A988" s="2" t="s">
        <v>6</v>
      </c>
      <c r="B988" s="2" t="s">
        <v>259</v>
      </c>
      <c r="C988" s="2" t="s">
        <v>64</v>
      </c>
      <c r="E988" s="2">
        <v>100</v>
      </c>
      <c r="F988" s="2" t="s">
        <v>768</v>
      </c>
      <c r="G988" s="2" t="s">
        <v>29</v>
      </c>
      <c r="H988" s="2" t="s">
        <v>37</v>
      </c>
      <c r="I988" s="2" t="s">
        <v>38</v>
      </c>
      <c r="J988" s="44">
        <v>1.3121875000000001</v>
      </c>
    </row>
    <row r="989" spans="1:10">
      <c r="A989" s="2" t="s">
        <v>6</v>
      </c>
      <c r="B989" s="2" t="s">
        <v>260</v>
      </c>
      <c r="C989" s="2" t="s">
        <v>64</v>
      </c>
      <c r="E989" s="2">
        <v>100</v>
      </c>
      <c r="F989" s="2" t="s">
        <v>768</v>
      </c>
      <c r="G989" s="2" t="s">
        <v>29</v>
      </c>
      <c r="H989" s="2" t="s">
        <v>37</v>
      </c>
      <c r="I989" s="2" t="s">
        <v>38</v>
      </c>
      <c r="J989" s="44">
        <v>21.543607378000001</v>
      </c>
    </row>
    <row r="990" spans="1:10">
      <c r="A990" s="2" t="s">
        <v>6</v>
      </c>
      <c r="B990" s="2" t="s">
        <v>261</v>
      </c>
      <c r="C990" s="2" t="s">
        <v>64</v>
      </c>
      <c r="E990" s="2">
        <v>100</v>
      </c>
      <c r="F990" s="2" t="s">
        <v>768</v>
      </c>
      <c r="G990" s="2" t="s">
        <v>29</v>
      </c>
      <c r="H990" s="2" t="s">
        <v>37</v>
      </c>
      <c r="I990" s="2" t="s">
        <v>38</v>
      </c>
      <c r="J990" s="44">
        <v>19.260355881999999</v>
      </c>
    </row>
    <row r="991" spans="1:10">
      <c r="A991" s="2" t="s">
        <v>5</v>
      </c>
      <c r="B991" s="2" t="s">
        <v>270</v>
      </c>
      <c r="C991" s="2" t="s">
        <v>64</v>
      </c>
      <c r="E991" s="2">
        <v>100</v>
      </c>
      <c r="F991" s="2" t="s">
        <v>768</v>
      </c>
      <c r="G991" s="2" t="s">
        <v>29</v>
      </c>
      <c r="H991" s="2" t="s">
        <v>37</v>
      </c>
      <c r="I991" s="2" t="s">
        <v>38</v>
      </c>
      <c r="J991" s="44">
        <v>0</v>
      </c>
    </row>
    <row r="992" spans="1:10">
      <c r="A992" s="2" t="s">
        <v>5</v>
      </c>
      <c r="B992" s="2" t="s">
        <v>271</v>
      </c>
      <c r="C992" s="2" t="s">
        <v>64</v>
      </c>
      <c r="E992" s="2">
        <v>100</v>
      </c>
      <c r="F992" s="2" t="s">
        <v>768</v>
      </c>
      <c r="G992" s="2" t="s">
        <v>29</v>
      </c>
      <c r="H992" s="2" t="s">
        <v>37</v>
      </c>
      <c r="I992" s="2" t="s">
        <v>38</v>
      </c>
      <c r="J992" s="44">
        <v>1.165858289</v>
      </c>
    </row>
    <row r="993" spans="1:10">
      <c r="A993" s="2" t="s">
        <v>5</v>
      </c>
      <c r="B993" s="2" t="s">
        <v>272</v>
      </c>
      <c r="C993" s="2" t="s">
        <v>64</v>
      </c>
      <c r="E993" s="2">
        <v>100</v>
      </c>
      <c r="F993" s="2" t="s">
        <v>768</v>
      </c>
      <c r="G993" s="2" t="s">
        <v>29</v>
      </c>
      <c r="H993" s="2" t="s">
        <v>37</v>
      </c>
      <c r="I993" s="2" t="s">
        <v>38</v>
      </c>
      <c r="J993" s="44">
        <v>1.360870588</v>
      </c>
    </row>
    <row r="994" spans="1:10">
      <c r="A994" s="2" t="s">
        <v>5</v>
      </c>
      <c r="B994" s="2" t="s">
        <v>273</v>
      </c>
      <c r="C994" s="2" t="s">
        <v>64</v>
      </c>
      <c r="E994" s="2">
        <v>100</v>
      </c>
      <c r="F994" s="2" t="s">
        <v>768</v>
      </c>
      <c r="G994" s="2" t="s">
        <v>29</v>
      </c>
      <c r="H994" s="2" t="s">
        <v>37</v>
      </c>
      <c r="I994" s="2" t="s">
        <v>38</v>
      </c>
      <c r="J994" s="44">
        <v>1.8751764710000001</v>
      </c>
    </row>
    <row r="995" spans="1:10">
      <c r="A995" s="2" t="s">
        <v>4</v>
      </c>
      <c r="B995" s="2" t="s">
        <v>445</v>
      </c>
      <c r="C995" s="2" t="s">
        <v>64</v>
      </c>
      <c r="E995" s="2">
        <v>100</v>
      </c>
      <c r="F995" s="2" t="s">
        <v>768</v>
      </c>
      <c r="G995" s="2" t="s">
        <v>29</v>
      </c>
      <c r="H995" s="2" t="s">
        <v>37</v>
      </c>
      <c r="I995" s="2" t="s">
        <v>38</v>
      </c>
      <c r="J995" s="44">
        <v>1.5932733269999999</v>
      </c>
    </row>
    <row r="996" spans="1:10">
      <c r="A996" s="2" t="s">
        <v>4</v>
      </c>
      <c r="B996" s="2" t="s">
        <v>446</v>
      </c>
      <c r="C996" s="2" t="s">
        <v>64</v>
      </c>
      <c r="E996" s="2">
        <v>100</v>
      </c>
      <c r="F996" s="2" t="s">
        <v>768</v>
      </c>
      <c r="G996" s="2" t="s">
        <v>29</v>
      </c>
      <c r="H996" s="2" t="s">
        <v>37</v>
      </c>
      <c r="I996" s="2" t="s">
        <v>38</v>
      </c>
      <c r="J996" s="44">
        <v>8.9849354000000006E-2</v>
      </c>
    </row>
    <row r="997" spans="1:10">
      <c r="A997" s="2" t="s">
        <v>3</v>
      </c>
      <c r="B997" s="2" t="s">
        <v>362</v>
      </c>
      <c r="C997" s="2" t="s">
        <v>64</v>
      </c>
      <c r="E997" s="2">
        <v>100</v>
      </c>
      <c r="F997" s="2" t="s">
        <v>768</v>
      </c>
      <c r="G997" s="2" t="s">
        <v>29</v>
      </c>
      <c r="H997" s="2" t="s">
        <v>37</v>
      </c>
      <c r="I997" s="2" t="s">
        <v>38</v>
      </c>
      <c r="J997" s="44">
        <v>0.10325717099999999</v>
      </c>
    </row>
    <row r="998" spans="1:10">
      <c r="A998" s="2" t="s">
        <v>3</v>
      </c>
      <c r="B998" s="2" t="s">
        <v>143</v>
      </c>
      <c r="C998" s="2" t="s">
        <v>64</v>
      </c>
      <c r="E998" s="2">
        <v>100</v>
      </c>
      <c r="F998" s="2" t="s">
        <v>768</v>
      </c>
      <c r="G998" s="2" t="s">
        <v>29</v>
      </c>
      <c r="H998" s="2" t="s">
        <v>37</v>
      </c>
      <c r="I998" s="2" t="s">
        <v>38</v>
      </c>
      <c r="J998" s="44">
        <v>3.1411764710000001</v>
      </c>
    </row>
    <row r="999" spans="1:10">
      <c r="A999" s="2" t="s">
        <v>3</v>
      </c>
      <c r="B999" s="2" t="s">
        <v>144</v>
      </c>
      <c r="C999" s="2" t="s">
        <v>64</v>
      </c>
      <c r="E999" s="2">
        <v>100</v>
      </c>
      <c r="F999" s="2" t="s">
        <v>768</v>
      </c>
      <c r="G999" s="2" t="s">
        <v>29</v>
      </c>
      <c r="H999" s="2" t="s">
        <v>37</v>
      </c>
      <c r="I999" s="2" t="s">
        <v>38</v>
      </c>
      <c r="J999" s="44">
        <v>1.3001897529999999</v>
      </c>
    </row>
    <row r="1000" spans="1:10">
      <c r="A1000" s="2" t="s">
        <v>3</v>
      </c>
      <c r="B1000" s="2" t="s">
        <v>145</v>
      </c>
      <c r="C1000" s="2" t="s">
        <v>64</v>
      </c>
      <c r="E1000" s="2">
        <v>100</v>
      </c>
      <c r="F1000" s="2" t="s">
        <v>768</v>
      </c>
      <c r="G1000" s="2" t="s">
        <v>29</v>
      </c>
      <c r="H1000" s="2" t="s">
        <v>37</v>
      </c>
      <c r="I1000" s="2" t="s">
        <v>38</v>
      </c>
      <c r="J1000" s="44">
        <v>0.57698209700000003</v>
      </c>
    </row>
    <row r="1001" spans="1:10">
      <c r="A1001" s="2" t="s">
        <v>3</v>
      </c>
      <c r="B1001" s="2" t="s">
        <v>146</v>
      </c>
      <c r="C1001" s="2" t="s">
        <v>64</v>
      </c>
      <c r="E1001" s="2">
        <v>100</v>
      </c>
      <c r="F1001" s="2" t="s">
        <v>768</v>
      </c>
      <c r="G1001" s="2" t="s">
        <v>29</v>
      </c>
      <c r="H1001" s="2" t="s">
        <v>37</v>
      </c>
      <c r="I1001" s="2" t="s">
        <v>38</v>
      </c>
      <c r="J1001" s="44">
        <v>0.60365111599999999</v>
      </c>
    </row>
    <row r="1002" spans="1:10">
      <c r="A1002" s="2" t="s">
        <v>3</v>
      </c>
      <c r="B1002" s="2" t="s">
        <v>147</v>
      </c>
      <c r="C1002" s="2" t="s">
        <v>64</v>
      </c>
      <c r="E1002" s="2">
        <v>100</v>
      </c>
      <c r="F1002" s="2" t="s">
        <v>768</v>
      </c>
      <c r="G1002" s="2" t="s">
        <v>29</v>
      </c>
      <c r="H1002" s="2" t="s">
        <v>37</v>
      </c>
      <c r="I1002" s="2" t="s">
        <v>38</v>
      </c>
      <c r="J1002" s="44">
        <v>1.9835972850000001</v>
      </c>
    </row>
    <row r="1003" spans="1:10">
      <c r="A1003" s="2" t="s">
        <v>3</v>
      </c>
      <c r="B1003" s="2" t="s">
        <v>148</v>
      </c>
      <c r="C1003" s="2" t="s">
        <v>64</v>
      </c>
      <c r="E1003" s="2">
        <v>100</v>
      </c>
      <c r="F1003" s="2" t="s">
        <v>768</v>
      </c>
      <c r="G1003" s="2" t="s">
        <v>29</v>
      </c>
      <c r="H1003" s="2" t="s">
        <v>37</v>
      </c>
      <c r="I1003" s="2" t="s">
        <v>38</v>
      </c>
      <c r="J1003" s="44">
        <v>1.0692631850000001</v>
      </c>
    </row>
    <row r="1004" spans="1:10">
      <c r="A1004" s="2" t="s">
        <v>3</v>
      </c>
      <c r="B1004" s="2" t="s">
        <v>149</v>
      </c>
      <c r="C1004" s="2" t="s">
        <v>64</v>
      </c>
      <c r="E1004" s="2">
        <v>100</v>
      </c>
      <c r="F1004" s="2" t="s">
        <v>768</v>
      </c>
      <c r="G1004" s="2" t="s">
        <v>29</v>
      </c>
      <c r="H1004" s="2" t="s">
        <v>37</v>
      </c>
      <c r="I1004" s="2" t="s">
        <v>38</v>
      </c>
      <c r="J1004" s="44">
        <v>14.832256937</v>
      </c>
    </row>
    <row r="1005" spans="1:10">
      <c r="A1005" s="2" t="s">
        <v>3</v>
      </c>
      <c r="B1005" s="2" t="s">
        <v>150</v>
      </c>
      <c r="C1005" s="2" t="s">
        <v>64</v>
      </c>
      <c r="E1005" s="2">
        <v>100</v>
      </c>
      <c r="F1005" s="2" t="s">
        <v>768</v>
      </c>
      <c r="G1005" s="2" t="s">
        <v>29</v>
      </c>
      <c r="H1005" s="2" t="s">
        <v>37</v>
      </c>
      <c r="I1005" s="2" t="s">
        <v>38</v>
      </c>
      <c r="J1005" s="44">
        <v>1.7304279789999999</v>
      </c>
    </row>
    <row r="1006" spans="1:10">
      <c r="A1006" s="2" t="s">
        <v>3</v>
      </c>
      <c r="B1006" s="2" t="s">
        <v>151</v>
      </c>
      <c r="C1006" s="2" t="s">
        <v>64</v>
      </c>
      <c r="E1006" s="2">
        <v>100</v>
      </c>
      <c r="F1006" s="2" t="s">
        <v>768</v>
      </c>
      <c r="G1006" s="2" t="s">
        <v>29</v>
      </c>
      <c r="H1006" s="2" t="s">
        <v>37</v>
      </c>
      <c r="I1006" s="2" t="s">
        <v>38</v>
      </c>
      <c r="J1006" s="44">
        <v>35.145613865999998</v>
      </c>
    </row>
    <row r="1007" spans="1:10">
      <c r="A1007" s="2" t="s">
        <v>3</v>
      </c>
      <c r="B1007" s="2" t="s">
        <v>152</v>
      </c>
      <c r="C1007" s="2" t="s">
        <v>64</v>
      </c>
      <c r="E1007" s="2">
        <v>100</v>
      </c>
      <c r="F1007" s="2" t="s">
        <v>768</v>
      </c>
      <c r="G1007" s="2" t="s">
        <v>29</v>
      </c>
      <c r="H1007" s="2" t="s">
        <v>37</v>
      </c>
      <c r="I1007" s="2" t="s">
        <v>38</v>
      </c>
      <c r="J1007" s="44">
        <v>66.831713554999993</v>
      </c>
    </row>
    <row r="1008" spans="1:10">
      <c r="A1008" s="2" t="s">
        <v>3</v>
      </c>
      <c r="B1008" s="2" t="s">
        <v>153</v>
      </c>
      <c r="C1008" s="2" t="s">
        <v>64</v>
      </c>
      <c r="E1008" s="2">
        <v>100</v>
      </c>
      <c r="F1008" s="2" t="s">
        <v>768</v>
      </c>
      <c r="G1008" s="2" t="s">
        <v>29</v>
      </c>
      <c r="H1008" s="2" t="s">
        <v>37</v>
      </c>
      <c r="I1008" s="2" t="s">
        <v>38</v>
      </c>
      <c r="J1008" s="44">
        <v>62.300826125</v>
      </c>
    </row>
    <row r="1009" spans="1:10">
      <c r="A1009" s="2" t="s">
        <v>3</v>
      </c>
      <c r="B1009" s="2" t="s">
        <v>154</v>
      </c>
      <c r="C1009" s="2" t="s">
        <v>64</v>
      </c>
      <c r="E1009" s="2">
        <v>100</v>
      </c>
      <c r="F1009" s="2" t="s">
        <v>768</v>
      </c>
      <c r="G1009" s="2" t="s">
        <v>29</v>
      </c>
      <c r="H1009" s="2" t="s">
        <v>37</v>
      </c>
      <c r="I1009" s="2" t="s">
        <v>38</v>
      </c>
      <c r="J1009" s="44">
        <v>13.435749414</v>
      </c>
    </row>
    <row r="1010" spans="1:10">
      <c r="A1010" s="2" t="s">
        <v>3</v>
      </c>
      <c r="B1010" s="2" t="s">
        <v>155</v>
      </c>
      <c r="C1010" s="2" t="s">
        <v>64</v>
      </c>
      <c r="E1010" s="2">
        <v>100</v>
      </c>
      <c r="F1010" s="2" t="s">
        <v>768</v>
      </c>
      <c r="G1010" s="2" t="s">
        <v>29</v>
      </c>
      <c r="H1010" s="2" t="s">
        <v>37</v>
      </c>
      <c r="I1010" s="2" t="s">
        <v>38</v>
      </c>
      <c r="J1010" s="44">
        <v>12.368067226999999</v>
      </c>
    </row>
    <row r="1011" spans="1:10">
      <c r="A1011" s="2" t="s">
        <v>3</v>
      </c>
      <c r="B1011" s="2" t="s">
        <v>156</v>
      </c>
      <c r="C1011" s="2" t="s">
        <v>64</v>
      </c>
      <c r="E1011" s="2">
        <v>100</v>
      </c>
      <c r="F1011" s="2" t="s">
        <v>768</v>
      </c>
      <c r="G1011" s="2" t="s">
        <v>29</v>
      </c>
      <c r="H1011" s="2" t="s">
        <v>37</v>
      </c>
      <c r="I1011" s="2" t="s">
        <v>38</v>
      </c>
      <c r="J1011" s="44">
        <v>1.899208145</v>
      </c>
    </row>
    <row r="1012" spans="1:10">
      <c r="A1012" s="2" t="s">
        <v>3</v>
      </c>
      <c r="B1012" s="2" t="s">
        <v>157</v>
      </c>
      <c r="C1012" s="2" t="s">
        <v>64</v>
      </c>
      <c r="E1012" s="2">
        <v>100</v>
      </c>
      <c r="F1012" s="2" t="s">
        <v>768</v>
      </c>
      <c r="G1012" s="2" t="s">
        <v>29</v>
      </c>
      <c r="H1012" s="2" t="s">
        <v>37</v>
      </c>
      <c r="I1012" s="2" t="s">
        <v>38</v>
      </c>
      <c r="J1012" s="44">
        <v>72.016575000000003</v>
      </c>
    </row>
    <row r="1013" spans="1:10">
      <c r="A1013" s="2" t="s">
        <v>3</v>
      </c>
      <c r="B1013" s="2" t="s">
        <v>158</v>
      </c>
      <c r="C1013" s="2" t="s">
        <v>64</v>
      </c>
      <c r="E1013" s="2">
        <v>100</v>
      </c>
      <c r="F1013" s="2" t="s">
        <v>768</v>
      </c>
      <c r="G1013" s="2" t="s">
        <v>29</v>
      </c>
      <c r="H1013" s="2" t="s">
        <v>37</v>
      </c>
      <c r="I1013" s="2" t="s">
        <v>38</v>
      </c>
      <c r="J1013" s="44">
        <v>13.081167421</v>
      </c>
    </row>
    <row r="1014" spans="1:10">
      <c r="A1014" s="2" t="s">
        <v>2</v>
      </c>
      <c r="B1014" s="2" t="s">
        <v>262</v>
      </c>
      <c r="C1014" s="2" t="s">
        <v>64</v>
      </c>
      <c r="E1014" s="2">
        <v>100</v>
      </c>
      <c r="F1014" s="2" t="s">
        <v>768</v>
      </c>
      <c r="G1014" s="2" t="s">
        <v>29</v>
      </c>
      <c r="H1014" s="2" t="s">
        <v>37</v>
      </c>
      <c r="I1014" s="2" t="s">
        <v>38</v>
      </c>
      <c r="J1014" s="44">
        <v>0</v>
      </c>
    </row>
    <row r="1015" spans="1:10">
      <c r="A1015" s="2" t="s">
        <v>2</v>
      </c>
      <c r="B1015" s="2" t="s">
        <v>263</v>
      </c>
      <c r="C1015" s="2" t="s">
        <v>64</v>
      </c>
      <c r="E1015" s="2">
        <v>100</v>
      </c>
      <c r="F1015" s="2" t="s">
        <v>768</v>
      </c>
      <c r="G1015" s="2" t="s">
        <v>29</v>
      </c>
      <c r="H1015" s="2" t="s">
        <v>37</v>
      </c>
      <c r="I1015" s="2" t="s">
        <v>38</v>
      </c>
      <c r="J1015" s="44">
        <v>0</v>
      </c>
    </row>
    <row r="1016" spans="1:10">
      <c r="A1016" s="2" t="s">
        <v>2</v>
      </c>
      <c r="B1016" s="2" t="s">
        <v>264</v>
      </c>
      <c r="C1016" s="2" t="s">
        <v>64</v>
      </c>
      <c r="E1016" s="2">
        <v>100</v>
      </c>
      <c r="F1016" s="2" t="s">
        <v>768</v>
      </c>
      <c r="G1016" s="2" t="s">
        <v>29</v>
      </c>
      <c r="H1016" s="2" t="s">
        <v>37</v>
      </c>
      <c r="I1016" s="2" t="s">
        <v>38</v>
      </c>
      <c r="J1016" s="44">
        <v>0.88819678800000001</v>
      </c>
    </row>
    <row r="1017" spans="1:10">
      <c r="A1017" s="2" t="s">
        <v>2</v>
      </c>
      <c r="B1017" s="2" t="s">
        <v>265</v>
      </c>
      <c r="C1017" s="2" t="s">
        <v>64</v>
      </c>
      <c r="E1017" s="2">
        <v>100</v>
      </c>
      <c r="F1017" s="2" t="s">
        <v>768</v>
      </c>
      <c r="G1017" s="2" t="s">
        <v>29</v>
      </c>
      <c r="H1017" s="2" t="s">
        <v>37</v>
      </c>
      <c r="I1017" s="2" t="s">
        <v>38</v>
      </c>
      <c r="J1017" s="44">
        <v>0</v>
      </c>
    </row>
    <row r="1018" spans="1:10">
      <c r="A1018" s="2" t="s">
        <v>2</v>
      </c>
      <c r="B1018" s="2" t="s">
        <v>266</v>
      </c>
      <c r="C1018" s="2" t="s">
        <v>64</v>
      </c>
      <c r="E1018" s="2">
        <v>100</v>
      </c>
      <c r="F1018" s="2" t="s">
        <v>768</v>
      </c>
      <c r="G1018" s="2" t="s">
        <v>29</v>
      </c>
      <c r="H1018" s="2" t="s">
        <v>37</v>
      </c>
      <c r="I1018" s="2" t="s">
        <v>38</v>
      </c>
      <c r="J1018" s="44">
        <v>0</v>
      </c>
    </row>
    <row r="1019" spans="1:10">
      <c r="A1019" s="2" t="s">
        <v>2</v>
      </c>
      <c r="B1019" s="2" t="s">
        <v>267</v>
      </c>
      <c r="C1019" s="2" t="s">
        <v>64</v>
      </c>
      <c r="E1019" s="2">
        <v>100</v>
      </c>
      <c r="F1019" s="2" t="s">
        <v>768</v>
      </c>
      <c r="G1019" s="2" t="s">
        <v>29</v>
      </c>
      <c r="H1019" s="2" t="s">
        <v>37</v>
      </c>
      <c r="I1019" s="2" t="s">
        <v>38</v>
      </c>
      <c r="J1019" s="44">
        <v>2.463205882</v>
      </c>
    </row>
    <row r="1020" spans="1:10">
      <c r="A1020" s="2" t="s">
        <v>2</v>
      </c>
      <c r="B1020" s="2" t="s">
        <v>268</v>
      </c>
      <c r="C1020" s="2" t="s">
        <v>64</v>
      </c>
      <c r="E1020" s="2">
        <v>100</v>
      </c>
      <c r="F1020" s="2" t="s">
        <v>768</v>
      </c>
      <c r="G1020" s="2" t="s">
        <v>29</v>
      </c>
      <c r="H1020" s="2" t="s">
        <v>37</v>
      </c>
      <c r="I1020" s="2" t="s">
        <v>38</v>
      </c>
      <c r="J1020" s="44">
        <v>0</v>
      </c>
    </row>
    <row r="1021" spans="1:10">
      <c r="A1021" s="2" t="s">
        <v>2</v>
      </c>
      <c r="B1021" s="2" t="s">
        <v>269</v>
      </c>
      <c r="C1021" s="2" t="s">
        <v>64</v>
      </c>
      <c r="E1021" s="2">
        <v>100</v>
      </c>
      <c r="F1021" s="2" t="s">
        <v>768</v>
      </c>
      <c r="G1021" s="2" t="s">
        <v>29</v>
      </c>
      <c r="H1021" s="2" t="s">
        <v>37</v>
      </c>
      <c r="I1021" s="2" t="s">
        <v>38</v>
      </c>
      <c r="J1021" s="44">
        <v>0</v>
      </c>
    </row>
    <row r="1022" spans="1:10">
      <c r="A1022" s="2" t="s">
        <v>1</v>
      </c>
      <c r="B1022" s="2" t="s">
        <v>298</v>
      </c>
      <c r="C1022" s="2" t="s">
        <v>64</v>
      </c>
      <c r="E1022" s="2">
        <v>100</v>
      </c>
      <c r="F1022" s="2" t="s">
        <v>768</v>
      </c>
      <c r="G1022" s="2" t="s">
        <v>29</v>
      </c>
      <c r="H1022" s="2" t="s">
        <v>37</v>
      </c>
      <c r="I1022" s="2" t="s">
        <v>38</v>
      </c>
      <c r="J1022" s="44">
        <v>0</v>
      </c>
    </row>
    <row r="1023" spans="1:10">
      <c r="A1023" s="2" t="s">
        <v>1</v>
      </c>
      <c r="B1023" s="2" t="s">
        <v>299</v>
      </c>
      <c r="C1023" s="2" t="s">
        <v>64</v>
      </c>
      <c r="E1023" s="2">
        <v>100</v>
      </c>
      <c r="F1023" s="2" t="s">
        <v>768</v>
      </c>
      <c r="G1023" s="2" t="s">
        <v>29</v>
      </c>
      <c r="H1023" s="2" t="s">
        <v>37</v>
      </c>
      <c r="I1023" s="2" t="s">
        <v>38</v>
      </c>
      <c r="J1023" s="44">
        <v>0</v>
      </c>
    </row>
    <row r="1024" spans="1:10">
      <c r="A1024" s="2" t="s">
        <v>1</v>
      </c>
      <c r="B1024" s="2" t="s">
        <v>300</v>
      </c>
      <c r="C1024" s="2" t="s">
        <v>64</v>
      </c>
      <c r="E1024" s="2">
        <v>100</v>
      </c>
      <c r="F1024" s="2" t="s">
        <v>768</v>
      </c>
      <c r="G1024" s="2" t="s">
        <v>29</v>
      </c>
      <c r="H1024" s="2" t="s">
        <v>37</v>
      </c>
      <c r="I1024" s="2" t="s">
        <v>38</v>
      </c>
      <c r="J1024" s="44">
        <v>0</v>
      </c>
    </row>
    <row r="1025" spans="1:10">
      <c r="A1025" s="2" t="s">
        <v>1</v>
      </c>
      <c r="B1025" s="2" t="s">
        <v>301</v>
      </c>
      <c r="C1025" s="2" t="s">
        <v>64</v>
      </c>
      <c r="E1025" s="2">
        <v>100</v>
      </c>
      <c r="F1025" s="2" t="s">
        <v>768</v>
      </c>
      <c r="G1025" s="2" t="s">
        <v>29</v>
      </c>
      <c r="H1025" s="2" t="s">
        <v>37</v>
      </c>
      <c r="I1025" s="2" t="s">
        <v>38</v>
      </c>
      <c r="J1025" s="44">
        <v>0</v>
      </c>
    </row>
    <row r="1026" spans="1:10">
      <c r="A1026" s="2" t="s">
        <v>1</v>
      </c>
      <c r="B1026" s="2" t="s">
        <v>302</v>
      </c>
      <c r="C1026" s="2" t="s">
        <v>64</v>
      </c>
      <c r="E1026" s="2">
        <v>100</v>
      </c>
      <c r="F1026" s="2" t="s">
        <v>768</v>
      </c>
      <c r="G1026" s="2" t="s">
        <v>29</v>
      </c>
      <c r="H1026" s="2" t="s">
        <v>37</v>
      </c>
      <c r="I1026" s="2" t="s">
        <v>38</v>
      </c>
      <c r="J1026" s="44">
        <v>0</v>
      </c>
    </row>
    <row r="1027" spans="1:10">
      <c r="A1027" s="2" t="s">
        <v>1</v>
      </c>
      <c r="B1027" s="2" t="s">
        <v>303</v>
      </c>
      <c r="C1027" s="2" t="s">
        <v>64</v>
      </c>
      <c r="E1027" s="2">
        <v>100</v>
      </c>
      <c r="F1027" s="2" t="s">
        <v>768</v>
      </c>
      <c r="G1027" s="2" t="s">
        <v>29</v>
      </c>
      <c r="H1027" s="2" t="s">
        <v>37</v>
      </c>
      <c r="I1027" s="2" t="s">
        <v>38</v>
      </c>
      <c r="J1027" s="44">
        <v>0</v>
      </c>
    </row>
    <row r="1028" spans="1:10">
      <c r="A1028" s="2" t="s">
        <v>1</v>
      </c>
      <c r="B1028" s="2" t="s">
        <v>304</v>
      </c>
      <c r="C1028" s="2" t="s">
        <v>64</v>
      </c>
      <c r="E1028" s="2">
        <v>100</v>
      </c>
      <c r="F1028" s="2" t="s">
        <v>768</v>
      </c>
      <c r="G1028" s="2" t="s">
        <v>29</v>
      </c>
      <c r="H1028" s="2" t="s">
        <v>37</v>
      </c>
      <c r="I1028" s="2" t="s">
        <v>38</v>
      </c>
      <c r="J1028" s="44">
        <v>0</v>
      </c>
    </row>
    <row r="1029" spans="1:10">
      <c r="A1029" s="2" t="s">
        <v>1</v>
      </c>
      <c r="B1029" s="2" t="s">
        <v>305</v>
      </c>
      <c r="C1029" s="2" t="s">
        <v>64</v>
      </c>
      <c r="E1029" s="2">
        <v>100</v>
      </c>
      <c r="F1029" s="2" t="s">
        <v>768</v>
      </c>
      <c r="G1029" s="2" t="s">
        <v>29</v>
      </c>
      <c r="H1029" s="2" t="s">
        <v>37</v>
      </c>
      <c r="I1029" s="2" t="s">
        <v>38</v>
      </c>
      <c r="J1029" s="44">
        <v>0</v>
      </c>
    </row>
    <row r="1030" spans="1:10">
      <c r="A1030" s="2" t="s">
        <v>1</v>
      </c>
      <c r="B1030" s="2" t="s">
        <v>306</v>
      </c>
      <c r="C1030" s="2" t="s">
        <v>64</v>
      </c>
      <c r="E1030" s="2">
        <v>100</v>
      </c>
      <c r="F1030" s="2" t="s">
        <v>768</v>
      </c>
      <c r="G1030" s="2" t="s">
        <v>29</v>
      </c>
      <c r="H1030" s="2" t="s">
        <v>37</v>
      </c>
      <c r="I1030" s="2" t="s">
        <v>38</v>
      </c>
      <c r="J1030" s="44">
        <v>0</v>
      </c>
    </row>
    <row r="1031" spans="1:10">
      <c r="A1031" s="2" t="s">
        <v>1</v>
      </c>
      <c r="B1031" s="2" t="s">
        <v>307</v>
      </c>
      <c r="C1031" s="2" t="s">
        <v>64</v>
      </c>
      <c r="E1031" s="2">
        <v>100</v>
      </c>
      <c r="F1031" s="2" t="s">
        <v>768</v>
      </c>
      <c r="G1031" s="2" t="s">
        <v>29</v>
      </c>
      <c r="H1031" s="2" t="s">
        <v>37</v>
      </c>
      <c r="I1031" s="2" t="s">
        <v>38</v>
      </c>
      <c r="J1031" s="44">
        <v>0</v>
      </c>
    </row>
    <row r="1032" spans="1:10">
      <c r="A1032" s="2" t="s">
        <v>1</v>
      </c>
      <c r="B1032" s="2" t="s">
        <v>308</v>
      </c>
      <c r="C1032" s="2" t="s">
        <v>64</v>
      </c>
      <c r="E1032" s="2">
        <v>100</v>
      </c>
      <c r="F1032" s="2" t="s">
        <v>768</v>
      </c>
      <c r="G1032" s="2" t="s">
        <v>29</v>
      </c>
      <c r="H1032" s="2" t="s">
        <v>37</v>
      </c>
      <c r="I1032" s="2" t="s">
        <v>38</v>
      </c>
      <c r="J1032" s="44">
        <v>0</v>
      </c>
    </row>
    <row r="1033" spans="1:10">
      <c r="A1033" s="2" t="s">
        <v>1</v>
      </c>
      <c r="B1033" s="2" t="s">
        <v>309</v>
      </c>
      <c r="C1033" s="2" t="s">
        <v>64</v>
      </c>
      <c r="E1033" s="2">
        <v>100</v>
      </c>
      <c r="F1033" s="2" t="s">
        <v>768</v>
      </c>
      <c r="G1033" s="2" t="s">
        <v>29</v>
      </c>
      <c r="H1033" s="2" t="s">
        <v>37</v>
      </c>
      <c r="I1033" s="2" t="s">
        <v>38</v>
      </c>
      <c r="J1033" s="44">
        <v>0</v>
      </c>
    </row>
    <row r="1034" spans="1:10">
      <c r="A1034" s="2" t="s">
        <v>1</v>
      </c>
      <c r="B1034" s="2" t="s">
        <v>310</v>
      </c>
      <c r="C1034" s="2" t="s">
        <v>64</v>
      </c>
      <c r="E1034" s="2">
        <v>100</v>
      </c>
      <c r="F1034" s="2" t="s">
        <v>768</v>
      </c>
      <c r="G1034" s="2" t="s">
        <v>29</v>
      </c>
      <c r="H1034" s="2" t="s">
        <v>37</v>
      </c>
      <c r="I1034" s="2" t="s">
        <v>38</v>
      </c>
      <c r="J1034" s="44">
        <v>0</v>
      </c>
    </row>
    <row r="1035" spans="1:10">
      <c r="A1035" s="2" t="s">
        <v>1</v>
      </c>
      <c r="B1035" s="2" t="s">
        <v>311</v>
      </c>
      <c r="C1035" s="2" t="s">
        <v>64</v>
      </c>
      <c r="E1035" s="2">
        <v>100</v>
      </c>
      <c r="F1035" s="2" t="s">
        <v>768</v>
      </c>
      <c r="G1035" s="2" t="s">
        <v>29</v>
      </c>
      <c r="H1035" s="2" t="s">
        <v>37</v>
      </c>
      <c r="I1035" s="2" t="s">
        <v>38</v>
      </c>
      <c r="J1035" s="44">
        <v>0</v>
      </c>
    </row>
    <row r="1036" spans="1:10">
      <c r="A1036" s="2" t="s">
        <v>1</v>
      </c>
      <c r="B1036" s="2" t="s">
        <v>312</v>
      </c>
      <c r="C1036" s="2" t="s">
        <v>64</v>
      </c>
      <c r="E1036" s="2">
        <v>100</v>
      </c>
      <c r="F1036" s="2" t="s">
        <v>768</v>
      </c>
      <c r="G1036" s="2" t="s">
        <v>29</v>
      </c>
      <c r="H1036" s="2" t="s">
        <v>37</v>
      </c>
      <c r="I1036" s="2" t="s">
        <v>38</v>
      </c>
      <c r="J1036" s="44">
        <v>0</v>
      </c>
    </row>
    <row r="1037" spans="1:10">
      <c r="A1037" s="2" t="s">
        <v>1</v>
      </c>
      <c r="B1037" s="2" t="s">
        <v>313</v>
      </c>
      <c r="C1037" s="2" t="s">
        <v>64</v>
      </c>
      <c r="E1037" s="2">
        <v>100</v>
      </c>
      <c r="F1037" s="2" t="s">
        <v>768</v>
      </c>
      <c r="G1037" s="2" t="s">
        <v>29</v>
      </c>
      <c r="H1037" s="2" t="s">
        <v>37</v>
      </c>
      <c r="I1037" s="2" t="s">
        <v>38</v>
      </c>
      <c r="J1037" s="44">
        <v>0</v>
      </c>
    </row>
    <row r="1038" spans="1:10">
      <c r="A1038" s="2" t="s">
        <v>1</v>
      </c>
      <c r="B1038" s="2" t="s">
        <v>314</v>
      </c>
      <c r="C1038" s="2" t="s">
        <v>64</v>
      </c>
      <c r="E1038" s="2">
        <v>100</v>
      </c>
      <c r="F1038" s="2" t="s">
        <v>768</v>
      </c>
      <c r="G1038" s="2" t="s">
        <v>29</v>
      </c>
      <c r="H1038" s="2" t="s">
        <v>37</v>
      </c>
      <c r="I1038" s="2" t="s">
        <v>38</v>
      </c>
      <c r="J1038" s="44">
        <v>0</v>
      </c>
    </row>
    <row r="1039" spans="1:10">
      <c r="A1039" s="2" t="s">
        <v>1</v>
      </c>
      <c r="B1039" s="2" t="s">
        <v>315</v>
      </c>
      <c r="C1039" s="2" t="s">
        <v>64</v>
      </c>
      <c r="E1039" s="2">
        <v>100</v>
      </c>
      <c r="F1039" s="2" t="s">
        <v>768</v>
      </c>
      <c r="G1039" s="2" t="s">
        <v>29</v>
      </c>
      <c r="H1039" s="2" t="s">
        <v>37</v>
      </c>
      <c r="I1039" s="2" t="s">
        <v>38</v>
      </c>
      <c r="J1039" s="44">
        <v>0</v>
      </c>
    </row>
    <row r="1040" spans="1:10">
      <c r="A1040" s="2" t="s">
        <v>1</v>
      </c>
      <c r="B1040" s="2" t="s">
        <v>316</v>
      </c>
      <c r="C1040" s="2" t="s">
        <v>64</v>
      </c>
      <c r="E1040" s="2">
        <v>100</v>
      </c>
      <c r="F1040" s="2" t="s">
        <v>768</v>
      </c>
      <c r="G1040" s="2" t="s">
        <v>29</v>
      </c>
      <c r="H1040" s="2" t="s">
        <v>37</v>
      </c>
      <c r="I1040" s="2" t="s">
        <v>38</v>
      </c>
      <c r="J1040" s="44">
        <v>0</v>
      </c>
    </row>
    <row r="1041" spans="1:10">
      <c r="A1041" s="2" t="s">
        <v>1</v>
      </c>
      <c r="B1041" s="2" t="s">
        <v>317</v>
      </c>
      <c r="C1041" s="2" t="s">
        <v>64</v>
      </c>
      <c r="E1041" s="2">
        <v>100</v>
      </c>
      <c r="F1041" s="2" t="s">
        <v>768</v>
      </c>
      <c r="G1041" s="2" t="s">
        <v>29</v>
      </c>
      <c r="H1041" s="2" t="s">
        <v>37</v>
      </c>
      <c r="I1041" s="2" t="s">
        <v>38</v>
      </c>
      <c r="J1041" s="44">
        <v>0</v>
      </c>
    </row>
    <row r="1042" spans="1:10">
      <c r="A1042" s="2" t="s">
        <v>1</v>
      </c>
      <c r="B1042" s="2" t="s">
        <v>449</v>
      </c>
      <c r="C1042" s="2" t="s">
        <v>64</v>
      </c>
      <c r="E1042" s="2">
        <v>100</v>
      </c>
      <c r="F1042" s="2" t="s">
        <v>768</v>
      </c>
      <c r="G1042" s="2" t="s">
        <v>29</v>
      </c>
      <c r="H1042" s="2" t="s">
        <v>37</v>
      </c>
      <c r="I1042" s="2" t="s">
        <v>38</v>
      </c>
      <c r="J1042" s="44">
        <v>0</v>
      </c>
    </row>
    <row r="1043" spans="1:10">
      <c r="A1043" s="2" t="s">
        <v>1</v>
      </c>
      <c r="B1043" s="2" t="s">
        <v>450</v>
      </c>
      <c r="C1043" s="2" t="s">
        <v>64</v>
      </c>
      <c r="E1043" s="2">
        <v>100</v>
      </c>
      <c r="F1043" s="2" t="s">
        <v>768</v>
      </c>
      <c r="G1043" s="2" t="s">
        <v>29</v>
      </c>
      <c r="H1043" s="2" t="s">
        <v>37</v>
      </c>
      <c r="I1043" s="2" t="s">
        <v>38</v>
      </c>
      <c r="J1043" s="44">
        <v>0</v>
      </c>
    </row>
    <row r="1044" spans="1:10">
      <c r="A1044" s="2" t="s">
        <v>1</v>
      </c>
      <c r="B1044" s="2" t="s">
        <v>451</v>
      </c>
      <c r="C1044" s="2" t="s">
        <v>64</v>
      </c>
      <c r="E1044" s="2">
        <v>100</v>
      </c>
      <c r="F1044" s="2" t="s">
        <v>768</v>
      </c>
      <c r="G1044" s="2" t="s">
        <v>29</v>
      </c>
      <c r="H1044" s="2" t="s">
        <v>37</v>
      </c>
      <c r="I1044" s="2" t="s">
        <v>38</v>
      </c>
      <c r="J1044" s="44">
        <v>0</v>
      </c>
    </row>
    <row r="1045" spans="1:10">
      <c r="A1045" s="2" t="s">
        <v>1</v>
      </c>
      <c r="B1045" s="2" t="s">
        <v>452</v>
      </c>
      <c r="C1045" s="2" t="s">
        <v>64</v>
      </c>
      <c r="E1045" s="2">
        <v>100</v>
      </c>
      <c r="F1045" s="2" t="s">
        <v>768</v>
      </c>
      <c r="G1045" s="2" t="s">
        <v>29</v>
      </c>
      <c r="H1045" s="2" t="s">
        <v>37</v>
      </c>
      <c r="I1045" s="2" t="s">
        <v>38</v>
      </c>
      <c r="J1045" s="44">
        <v>0</v>
      </c>
    </row>
    <row r="1046" spans="1:10">
      <c r="A1046" s="2" t="s">
        <v>1</v>
      </c>
      <c r="B1046" s="2" t="s">
        <v>453</v>
      </c>
      <c r="C1046" s="2" t="s">
        <v>64</v>
      </c>
      <c r="E1046" s="2">
        <v>100</v>
      </c>
      <c r="F1046" s="2" t="s">
        <v>768</v>
      </c>
      <c r="G1046" s="2" t="s">
        <v>29</v>
      </c>
      <c r="H1046" s="2" t="s">
        <v>37</v>
      </c>
      <c r="I1046" s="2" t="s">
        <v>38</v>
      </c>
      <c r="J1046" s="44">
        <v>0</v>
      </c>
    </row>
    <row r="1047" spans="1:10">
      <c r="A1047" s="2" t="s">
        <v>1</v>
      </c>
      <c r="B1047" s="2" t="s">
        <v>318</v>
      </c>
      <c r="C1047" s="2" t="s">
        <v>64</v>
      </c>
      <c r="E1047" s="2">
        <v>100</v>
      </c>
      <c r="F1047" s="2" t="s">
        <v>768</v>
      </c>
      <c r="G1047" s="2" t="s">
        <v>29</v>
      </c>
      <c r="H1047" s="2" t="s">
        <v>37</v>
      </c>
      <c r="I1047" s="2" t="s">
        <v>38</v>
      </c>
      <c r="J1047" s="44">
        <v>0</v>
      </c>
    </row>
    <row r="1048" spans="1:10">
      <c r="A1048" s="2" t="s">
        <v>1</v>
      </c>
      <c r="B1048" s="2" t="s">
        <v>319</v>
      </c>
      <c r="C1048" s="2" t="s">
        <v>64</v>
      </c>
      <c r="E1048" s="2">
        <v>100</v>
      </c>
      <c r="F1048" s="2" t="s">
        <v>768</v>
      </c>
      <c r="G1048" s="2" t="s">
        <v>29</v>
      </c>
      <c r="H1048" s="2" t="s">
        <v>37</v>
      </c>
      <c r="I1048" s="2" t="s">
        <v>38</v>
      </c>
      <c r="J1048" s="44">
        <v>0</v>
      </c>
    </row>
    <row r="1049" spans="1:10">
      <c r="A1049" s="2" t="s">
        <v>1</v>
      </c>
      <c r="B1049" s="2" t="s">
        <v>320</v>
      </c>
      <c r="C1049" s="2" t="s">
        <v>64</v>
      </c>
      <c r="E1049" s="2">
        <v>100</v>
      </c>
      <c r="F1049" s="2" t="s">
        <v>768</v>
      </c>
      <c r="G1049" s="2" t="s">
        <v>29</v>
      </c>
      <c r="H1049" s="2" t="s">
        <v>37</v>
      </c>
      <c r="I1049" s="2" t="s">
        <v>38</v>
      </c>
      <c r="J1049" s="44">
        <v>0</v>
      </c>
    </row>
    <row r="1050" spans="1:10">
      <c r="A1050" s="2" t="s">
        <v>1</v>
      </c>
      <c r="B1050" s="2" t="s">
        <v>321</v>
      </c>
      <c r="C1050" s="2" t="s">
        <v>64</v>
      </c>
      <c r="E1050" s="2">
        <v>100</v>
      </c>
      <c r="F1050" s="2" t="s">
        <v>768</v>
      </c>
      <c r="G1050" s="2" t="s">
        <v>29</v>
      </c>
      <c r="H1050" s="2" t="s">
        <v>37</v>
      </c>
      <c r="I1050" s="2" t="s">
        <v>38</v>
      </c>
      <c r="J1050" s="44">
        <v>0</v>
      </c>
    </row>
    <row r="1051" spans="1:10">
      <c r="A1051" s="2" t="s">
        <v>1</v>
      </c>
      <c r="B1051" s="2" t="s">
        <v>322</v>
      </c>
      <c r="C1051" s="2" t="s">
        <v>64</v>
      </c>
      <c r="E1051" s="2">
        <v>100</v>
      </c>
      <c r="F1051" s="2" t="s">
        <v>768</v>
      </c>
      <c r="G1051" s="2" t="s">
        <v>29</v>
      </c>
      <c r="H1051" s="2" t="s">
        <v>37</v>
      </c>
      <c r="I1051" s="2" t="s">
        <v>38</v>
      </c>
      <c r="J1051" s="44">
        <v>0</v>
      </c>
    </row>
    <row r="1052" spans="1:10">
      <c r="A1052" s="2" t="s">
        <v>1</v>
      </c>
      <c r="B1052" s="2" t="s">
        <v>323</v>
      </c>
      <c r="C1052" s="2" t="s">
        <v>64</v>
      </c>
      <c r="E1052" s="2">
        <v>100</v>
      </c>
      <c r="F1052" s="2" t="s">
        <v>768</v>
      </c>
      <c r="G1052" s="2" t="s">
        <v>29</v>
      </c>
      <c r="H1052" s="2" t="s">
        <v>37</v>
      </c>
      <c r="I1052" s="2" t="s">
        <v>38</v>
      </c>
      <c r="J1052" s="44">
        <v>0</v>
      </c>
    </row>
    <row r="1053" spans="1:10">
      <c r="A1053" s="2" t="s">
        <v>1</v>
      </c>
      <c r="B1053" s="2" t="s">
        <v>324</v>
      </c>
      <c r="C1053" s="2" t="s">
        <v>64</v>
      </c>
      <c r="E1053" s="2">
        <v>100</v>
      </c>
      <c r="F1053" s="2" t="s">
        <v>768</v>
      </c>
      <c r="G1053" s="2" t="s">
        <v>29</v>
      </c>
      <c r="H1053" s="2" t="s">
        <v>37</v>
      </c>
      <c r="I1053" s="2" t="s">
        <v>38</v>
      </c>
      <c r="J1053" s="44">
        <v>0</v>
      </c>
    </row>
    <row r="1054" spans="1:10">
      <c r="A1054" s="2" t="s">
        <v>1</v>
      </c>
      <c r="B1054" s="2" t="s">
        <v>325</v>
      </c>
      <c r="C1054" s="2" t="s">
        <v>64</v>
      </c>
      <c r="E1054" s="2">
        <v>100</v>
      </c>
      <c r="F1054" s="2" t="s">
        <v>768</v>
      </c>
      <c r="G1054" s="2" t="s">
        <v>29</v>
      </c>
      <c r="H1054" s="2" t="s">
        <v>37</v>
      </c>
      <c r="I1054" s="2" t="s">
        <v>38</v>
      </c>
      <c r="J1054" s="44">
        <v>0</v>
      </c>
    </row>
    <row r="1055" spans="1:10">
      <c r="A1055" s="2" t="s">
        <v>1</v>
      </c>
      <c r="B1055" s="2" t="s">
        <v>326</v>
      </c>
      <c r="C1055" s="2" t="s">
        <v>64</v>
      </c>
      <c r="E1055" s="2">
        <v>100</v>
      </c>
      <c r="F1055" s="2" t="s">
        <v>768</v>
      </c>
      <c r="G1055" s="2" t="s">
        <v>29</v>
      </c>
      <c r="H1055" s="2" t="s">
        <v>37</v>
      </c>
      <c r="I1055" s="2" t="s">
        <v>38</v>
      </c>
      <c r="J1055" s="44">
        <v>0</v>
      </c>
    </row>
    <row r="1056" spans="1:10">
      <c r="A1056" s="2" t="s">
        <v>1</v>
      </c>
      <c r="B1056" s="2" t="s">
        <v>327</v>
      </c>
      <c r="C1056" s="2" t="s">
        <v>64</v>
      </c>
      <c r="E1056" s="2">
        <v>100</v>
      </c>
      <c r="F1056" s="2" t="s">
        <v>768</v>
      </c>
      <c r="G1056" s="2" t="s">
        <v>29</v>
      </c>
      <c r="H1056" s="2" t="s">
        <v>37</v>
      </c>
      <c r="I1056" s="2" t="s">
        <v>38</v>
      </c>
      <c r="J1056" s="44">
        <v>0</v>
      </c>
    </row>
    <row r="1057" spans="1:10">
      <c r="A1057" s="2" t="s">
        <v>1</v>
      </c>
      <c r="B1057" s="2" t="s">
        <v>328</v>
      </c>
      <c r="C1057" s="2" t="s">
        <v>64</v>
      </c>
      <c r="E1057" s="2">
        <v>100</v>
      </c>
      <c r="F1057" s="2" t="s">
        <v>768</v>
      </c>
      <c r="G1057" s="2" t="s">
        <v>29</v>
      </c>
      <c r="H1057" s="2" t="s">
        <v>37</v>
      </c>
      <c r="I1057" s="2" t="s">
        <v>38</v>
      </c>
      <c r="J1057" s="44">
        <v>0</v>
      </c>
    </row>
    <row r="1058" spans="1:10">
      <c r="A1058" s="2" t="s">
        <v>1</v>
      </c>
      <c r="B1058" s="2" t="s">
        <v>329</v>
      </c>
      <c r="C1058" s="2" t="s">
        <v>64</v>
      </c>
      <c r="E1058" s="2">
        <v>100</v>
      </c>
      <c r="F1058" s="2" t="s">
        <v>768</v>
      </c>
      <c r="G1058" s="2" t="s">
        <v>29</v>
      </c>
      <c r="H1058" s="2" t="s">
        <v>37</v>
      </c>
      <c r="I1058" s="2" t="s">
        <v>38</v>
      </c>
      <c r="J1058" s="44">
        <v>0</v>
      </c>
    </row>
    <row r="1059" spans="1:10">
      <c r="A1059" s="2" t="s">
        <v>1</v>
      </c>
      <c r="B1059" s="2" t="s">
        <v>330</v>
      </c>
      <c r="C1059" s="2" t="s">
        <v>64</v>
      </c>
      <c r="E1059" s="2">
        <v>100</v>
      </c>
      <c r="F1059" s="2" t="s">
        <v>768</v>
      </c>
      <c r="G1059" s="2" t="s">
        <v>29</v>
      </c>
      <c r="H1059" s="2" t="s">
        <v>37</v>
      </c>
      <c r="I1059" s="2" t="s">
        <v>38</v>
      </c>
      <c r="J1059" s="44">
        <v>0</v>
      </c>
    </row>
    <row r="1060" spans="1:10">
      <c r="A1060" s="2" t="s">
        <v>1</v>
      </c>
      <c r="B1060" s="2" t="s">
        <v>331</v>
      </c>
      <c r="C1060" s="2" t="s">
        <v>64</v>
      </c>
      <c r="E1060" s="2">
        <v>100</v>
      </c>
      <c r="F1060" s="2" t="s">
        <v>768</v>
      </c>
      <c r="G1060" s="2" t="s">
        <v>29</v>
      </c>
      <c r="H1060" s="2" t="s">
        <v>37</v>
      </c>
      <c r="I1060" s="2" t="s">
        <v>38</v>
      </c>
      <c r="J1060" s="44">
        <v>0</v>
      </c>
    </row>
    <row r="1061" spans="1:10">
      <c r="A1061" s="2" t="s">
        <v>1</v>
      </c>
      <c r="B1061" s="2" t="s">
        <v>332</v>
      </c>
      <c r="C1061" s="2" t="s">
        <v>64</v>
      </c>
      <c r="E1061" s="2">
        <v>100</v>
      </c>
      <c r="F1061" s="2" t="s">
        <v>768</v>
      </c>
      <c r="G1061" s="2" t="s">
        <v>29</v>
      </c>
      <c r="H1061" s="2" t="s">
        <v>37</v>
      </c>
      <c r="I1061" s="2" t="s">
        <v>38</v>
      </c>
      <c r="J1061" s="44">
        <v>0</v>
      </c>
    </row>
    <row r="1062" spans="1:10">
      <c r="A1062" s="2" t="s">
        <v>27</v>
      </c>
      <c r="B1062" s="2" t="s">
        <v>66</v>
      </c>
      <c r="C1062" s="2" t="s">
        <v>64</v>
      </c>
      <c r="E1062" s="2">
        <v>100</v>
      </c>
      <c r="F1062" s="2" t="s">
        <v>768</v>
      </c>
      <c r="G1062" s="2" t="s">
        <v>28</v>
      </c>
      <c r="H1062" s="2" t="s">
        <v>37</v>
      </c>
      <c r="I1062" s="2" t="s">
        <v>38</v>
      </c>
      <c r="J1062" s="44">
        <v>0.48213096599999999</v>
      </c>
    </row>
    <row r="1063" spans="1:10">
      <c r="A1063" s="2" t="s">
        <v>27</v>
      </c>
      <c r="B1063" s="2" t="s">
        <v>67</v>
      </c>
      <c r="C1063" s="2" t="s">
        <v>64</v>
      </c>
      <c r="E1063" s="2">
        <v>100</v>
      </c>
      <c r="F1063" s="2" t="s">
        <v>768</v>
      </c>
      <c r="G1063" s="2" t="s">
        <v>28</v>
      </c>
      <c r="H1063" s="2" t="s">
        <v>37</v>
      </c>
      <c r="I1063" s="2" t="s">
        <v>38</v>
      </c>
      <c r="J1063" s="44">
        <v>1.2873970589999999</v>
      </c>
    </row>
    <row r="1064" spans="1:10">
      <c r="A1064" s="2" t="s">
        <v>27</v>
      </c>
      <c r="B1064" s="2" t="s">
        <v>346</v>
      </c>
      <c r="C1064" s="2" t="s">
        <v>64</v>
      </c>
      <c r="E1064" s="2">
        <v>100</v>
      </c>
      <c r="F1064" s="2" t="s">
        <v>768</v>
      </c>
      <c r="G1064" s="2" t="s">
        <v>28</v>
      </c>
      <c r="H1064" s="2" t="s">
        <v>37</v>
      </c>
      <c r="I1064" s="2" t="s">
        <v>38</v>
      </c>
      <c r="J1064" s="44">
        <v>0</v>
      </c>
    </row>
    <row r="1065" spans="1:10">
      <c r="A1065" s="2" t="s">
        <v>27</v>
      </c>
      <c r="B1065" s="2" t="s">
        <v>68</v>
      </c>
      <c r="C1065" s="2" t="s">
        <v>64</v>
      </c>
      <c r="E1065" s="2">
        <v>100</v>
      </c>
      <c r="F1065" s="2" t="s">
        <v>768</v>
      </c>
      <c r="G1065" s="2" t="s">
        <v>28</v>
      </c>
      <c r="H1065" s="2" t="s">
        <v>37</v>
      </c>
      <c r="I1065" s="2" t="s">
        <v>38</v>
      </c>
      <c r="J1065" s="44">
        <v>0.58370250000000001</v>
      </c>
    </row>
    <row r="1066" spans="1:10">
      <c r="A1066" s="2" t="s">
        <v>27</v>
      </c>
      <c r="B1066" s="2" t="s">
        <v>69</v>
      </c>
      <c r="C1066" s="2" t="s">
        <v>64</v>
      </c>
      <c r="E1066" s="2">
        <v>100</v>
      </c>
      <c r="F1066" s="2" t="s">
        <v>768</v>
      </c>
      <c r="G1066" s="2" t="s">
        <v>28</v>
      </c>
      <c r="H1066" s="2" t="s">
        <v>37</v>
      </c>
      <c r="I1066" s="2" t="s">
        <v>38</v>
      </c>
      <c r="J1066" s="44">
        <v>0.50692889399999996</v>
      </c>
    </row>
    <row r="1067" spans="1:10">
      <c r="A1067" s="2" t="s">
        <v>27</v>
      </c>
      <c r="B1067" s="2" t="s">
        <v>70</v>
      </c>
      <c r="C1067" s="2" t="s">
        <v>64</v>
      </c>
      <c r="E1067" s="2">
        <v>100</v>
      </c>
      <c r="F1067" s="2" t="s">
        <v>768</v>
      </c>
      <c r="G1067" s="2" t="s">
        <v>28</v>
      </c>
      <c r="H1067" s="2" t="s">
        <v>37</v>
      </c>
      <c r="I1067" s="2" t="s">
        <v>38</v>
      </c>
      <c r="J1067" s="44">
        <v>2.106474913</v>
      </c>
    </row>
    <row r="1068" spans="1:10">
      <c r="A1068" s="2" t="s">
        <v>27</v>
      </c>
      <c r="B1068" s="2" t="s">
        <v>71</v>
      </c>
      <c r="C1068" s="2" t="s">
        <v>64</v>
      </c>
      <c r="E1068" s="2">
        <v>100</v>
      </c>
      <c r="F1068" s="2" t="s">
        <v>768</v>
      </c>
      <c r="G1068" s="2" t="s">
        <v>28</v>
      </c>
      <c r="H1068" s="2" t="s">
        <v>37</v>
      </c>
      <c r="I1068" s="2" t="s">
        <v>38</v>
      </c>
      <c r="J1068" s="44">
        <v>0.56940486400000001</v>
      </c>
    </row>
    <row r="1069" spans="1:10">
      <c r="A1069" s="2" t="s">
        <v>27</v>
      </c>
      <c r="B1069" s="2" t="s">
        <v>72</v>
      </c>
      <c r="C1069" s="2" t="s">
        <v>64</v>
      </c>
      <c r="E1069" s="2">
        <v>100</v>
      </c>
      <c r="F1069" s="2" t="s">
        <v>768</v>
      </c>
      <c r="G1069" s="2" t="s">
        <v>28</v>
      </c>
      <c r="H1069" s="2" t="s">
        <v>37</v>
      </c>
      <c r="I1069" s="2" t="s">
        <v>38</v>
      </c>
      <c r="J1069" s="44">
        <v>1.327394958</v>
      </c>
    </row>
    <row r="1070" spans="1:10">
      <c r="A1070" s="2" t="s">
        <v>27</v>
      </c>
      <c r="B1070" s="2" t="s">
        <v>73</v>
      </c>
      <c r="C1070" s="2" t="s">
        <v>64</v>
      </c>
      <c r="E1070" s="2">
        <v>100</v>
      </c>
      <c r="F1070" s="2" t="s">
        <v>768</v>
      </c>
      <c r="G1070" s="2" t="s">
        <v>28</v>
      </c>
      <c r="H1070" s="2" t="s">
        <v>37</v>
      </c>
      <c r="I1070" s="2" t="s">
        <v>38</v>
      </c>
      <c r="J1070" s="44">
        <v>0.37261702099999999</v>
      </c>
    </row>
    <row r="1071" spans="1:10">
      <c r="A1071" s="2" t="s">
        <v>26</v>
      </c>
      <c r="B1071" s="2" t="s">
        <v>347</v>
      </c>
      <c r="C1071" s="2" t="s">
        <v>64</v>
      </c>
      <c r="E1071" s="2">
        <v>100</v>
      </c>
      <c r="F1071" s="2" t="s">
        <v>768</v>
      </c>
      <c r="G1071" s="2" t="s">
        <v>28</v>
      </c>
      <c r="H1071" s="2" t="s">
        <v>37</v>
      </c>
      <c r="I1071" s="2" t="s">
        <v>38</v>
      </c>
      <c r="J1071" s="44">
        <v>0</v>
      </c>
    </row>
    <row r="1072" spans="1:10">
      <c r="A1072" s="2" t="s">
        <v>26</v>
      </c>
      <c r="B1072" s="2" t="s">
        <v>74</v>
      </c>
      <c r="C1072" s="2" t="s">
        <v>64</v>
      </c>
      <c r="E1072" s="2">
        <v>100</v>
      </c>
      <c r="F1072" s="2" t="s">
        <v>768</v>
      </c>
      <c r="G1072" s="2" t="s">
        <v>28</v>
      </c>
      <c r="H1072" s="2" t="s">
        <v>37</v>
      </c>
      <c r="I1072" s="2" t="s">
        <v>38</v>
      </c>
      <c r="J1072" s="44">
        <v>0.03</v>
      </c>
    </row>
    <row r="1073" spans="1:10">
      <c r="A1073" s="2" t="s">
        <v>26</v>
      </c>
      <c r="B1073" s="2" t="s">
        <v>75</v>
      </c>
      <c r="C1073" s="2" t="s">
        <v>64</v>
      </c>
      <c r="E1073" s="2">
        <v>100</v>
      </c>
      <c r="F1073" s="2" t="s">
        <v>768</v>
      </c>
      <c r="G1073" s="2" t="s">
        <v>28</v>
      </c>
      <c r="H1073" s="2" t="s">
        <v>37</v>
      </c>
      <c r="I1073" s="2" t="s">
        <v>38</v>
      </c>
      <c r="J1073" s="44">
        <v>0.04</v>
      </c>
    </row>
    <row r="1074" spans="1:10">
      <c r="A1074" s="2" t="s">
        <v>26</v>
      </c>
      <c r="B1074" s="2" t="s">
        <v>76</v>
      </c>
      <c r="C1074" s="2" t="s">
        <v>64</v>
      </c>
      <c r="E1074" s="2">
        <v>100</v>
      </c>
      <c r="F1074" s="2" t="s">
        <v>768</v>
      </c>
      <c r="G1074" s="2" t="s">
        <v>28</v>
      </c>
      <c r="H1074" s="2" t="s">
        <v>37</v>
      </c>
      <c r="I1074" s="2" t="s">
        <v>38</v>
      </c>
      <c r="J1074" s="44">
        <v>0</v>
      </c>
    </row>
    <row r="1075" spans="1:10">
      <c r="A1075" s="2" t="s">
        <v>26</v>
      </c>
      <c r="B1075" s="2" t="s">
        <v>77</v>
      </c>
      <c r="C1075" s="2" t="s">
        <v>64</v>
      </c>
      <c r="E1075" s="2">
        <v>100</v>
      </c>
      <c r="F1075" s="2" t="s">
        <v>768</v>
      </c>
      <c r="G1075" s="2" t="s">
        <v>28</v>
      </c>
      <c r="H1075" s="2" t="s">
        <v>37</v>
      </c>
      <c r="I1075" s="2" t="s">
        <v>38</v>
      </c>
      <c r="J1075" s="44">
        <v>8.2026099999999997E-4</v>
      </c>
    </row>
    <row r="1076" spans="1:10">
      <c r="A1076" s="2" t="s">
        <v>26</v>
      </c>
      <c r="B1076" s="2" t="s">
        <v>78</v>
      </c>
      <c r="C1076" s="2" t="s">
        <v>64</v>
      </c>
      <c r="E1076" s="2">
        <v>100</v>
      </c>
      <c r="F1076" s="2" t="s">
        <v>768</v>
      </c>
      <c r="G1076" s="2" t="s">
        <v>28</v>
      </c>
      <c r="H1076" s="2" t="s">
        <v>37</v>
      </c>
      <c r="I1076" s="2" t="s">
        <v>38</v>
      </c>
      <c r="J1076" s="44">
        <v>2.1312768999999999E-2</v>
      </c>
    </row>
    <row r="1077" spans="1:10">
      <c r="A1077" s="2" t="s">
        <v>26</v>
      </c>
      <c r="B1077" s="2" t="s">
        <v>79</v>
      </c>
      <c r="C1077" s="2" t="s">
        <v>64</v>
      </c>
      <c r="E1077" s="2">
        <v>100</v>
      </c>
      <c r="F1077" s="2" t="s">
        <v>768</v>
      </c>
      <c r="G1077" s="2" t="s">
        <v>28</v>
      </c>
      <c r="H1077" s="2" t="s">
        <v>37</v>
      </c>
      <c r="I1077" s="2" t="s">
        <v>38</v>
      </c>
      <c r="J1077" s="44">
        <v>1.6405230000000001E-3</v>
      </c>
    </row>
    <row r="1078" spans="1:10">
      <c r="A1078" s="2" t="s">
        <v>26</v>
      </c>
      <c r="B1078" s="2" t="s">
        <v>80</v>
      </c>
      <c r="C1078" s="2" t="s">
        <v>64</v>
      </c>
      <c r="E1078" s="2">
        <v>100</v>
      </c>
      <c r="F1078" s="2" t="s">
        <v>768</v>
      </c>
      <c r="G1078" s="2" t="s">
        <v>28</v>
      </c>
      <c r="H1078" s="2" t="s">
        <v>37</v>
      </c>
      <c r="I1078" s="2" t="s">
        <v>38</v>
      </c>
      <c r="J1078" s="44">
        <v>7.8671726999999997E-2</v>
      </c>
    </row>
    <row r="1079" spans="1:10">
      <c r="A1079" s="2" t="s">
        <v>26</v>
      </c>
      <c r="B1079" s="2" t="s">
        <v>81</v>
      </c>
      <c r="C1079" s="2" t="s">
        <v>64</v>
      </c>
      <c r="E1079" s="2">
        <v>100</v>
      </c>
      <c r="F1079" s="2" t="s">
        <v>768</v>
      </c>
      <c r="G1079" s="2" t="s">
        <v>28</v>
      </c>
      <c r="H1079" s="2" t="s">
        <v>37</v>
      </c>
      <c r="I1079" s="2" t="s">
        <v>38</v>
      </c>
      <c r="J1079" s="44">
        <v>2.4607843000000001E-2</v>
      </c>
    </row>
    <row r="1080" spans="1:10">
      <c r="A1080" s="2" t="s">
        <v>26</v>
      </c>
      <c r="B1080" s="2" t="s">
        <v>82</v>
      </c>
      <c r="C1080" s="2" t="s">
        <v>64</v>
      </c>
      <c r="E1080" s="2">
        <v>100</v>
      </c>
      <c r="F1080" s="2" t="s">
        <v>768</v>
      </c>
      <c r="G1080" s="2" t="s">
        <v>28</v>
      </c>
      <c r="H1080" s="2" t="s">
        <v>37</v>
      </c>
      <c r="I1080" s="2" t="s">
        <v>38</v>
      </c>
      <c r="J1080" s="44">
        <v>6.8496732000000005E-2</v>
      </c>
    </row>
    <row r="1081" spans="1:10">
      <c r="A1081" s="2" t="s">
        <v>26</v>
      </c>
      <c r="B1081" s="2" t="s">
        <v>83</v>
      </c>
      <c r="C1081" s="2" t="s">
        <v>64</v>
      </c>
      <c r="E1081" s="2">
        <v>100</v>
      </c>
      <c r="F1081" s="2" t="s">
        <v>768</v>
      </c>
      <c r="G1081" s="2" t="s">
        <v>28</v>
      </c>
      <c r="H1081" s="2" t="s">
        <v>37</v>
      </c>
      <c r="I1081" s="2" t="s">
        <v>38</v>
      </c>
      <c r="J1081" s="44">
        <v>4.3970587999999998E-2</v>
      </c>
    </row>
    <row r="1082" spans="1:10">
      <c r="A1082" s="2" t="s">
        <v>25</v>
      </c>
      <c r="B1082" s="2" t="s">
        <v>84</v>
      </c>
      <c r="C1082" s="2" t="s">
        <v>64</v>
      </c>
      <c r="E1082" s="2">
        <v>100</v>
      </c>
      <c r="F1082" s="2" t="s">
        <v>768</v>
      </c>
      <c r="G1082" s="2" t="s">
        <v>28</v>
      </c>
      <c r="H1082" s="2" t="s">
        <v>37</v>
      </c>
      <c r="I1082" s="2" t="s">
        <v>38</v>
      </c>
      <c r="J1082" s="44">
        <v>4.8835014010000002</v>
      </c>
    </row>
    <row r="1083" spans="1:10">
      <c r="A1083" s="2" t="s">
        <v>25</v>
      </c>
      <c r="B1083" s="2" t="s">
        <v>85</v>
      </c>
      <c r="C1083" s="2" t="s">
        <v>64</v>
      </c>
      <c r="E1083" s="2">
        <v>100</v>
      </c>
      <c r="F1083" s="2" t="s">
        <v>768</v>
      </c>
      <c r="G1083" s="2" t="s">
        <v>28</v>
      </c>
      <c r="H1083" s="2" t="s">
        <v>37</v>
      </c>
      <c r="I1083" s="2" t="s">
        <v>38</v>
      </c>
      <c r="J1083" s="44">
        <v>4.0281529410000001</v>
      </c>
    </row>
    <row r="1084" spans="1:10">
      <c r="A1084" s="2" t="s">
        <v>25</v>
      </c>
      <c r="B1084" s="2" t="s">
        <v>86</v>
      </c>
      <c r="C1084" s="2" t="s">
        <v>64</v>
      </c>
      <c r="E1084" s="2">
        <v>100</v>
      </c>
      <c r="F1084" s="2" t="s">
        <v>768</v>
      </c>
      <c r="G1084" s="2" t="s">
        <v>28</v>
      </c>
      <c r="H1084" s="2" t="s">
        <v>37</v>
      </c>
      <c r="I1084" s="2" t="s">
        <v>38</v>
      </c>
      <c r="J1084" s="44">
        <v>8.3051082170000008</v>
      </c>
    </row>
    <row r="1085" spans="1:10">
      <c r="A1085" s="2" t="s">
        <v>25</v>
      </c>
      <c r="B1085" s="2" t="s">
        <v>87</v>
      </c>
      <c r="C1085" s="2" t="s">
        <v>64</v>
      </c>
      <c r="E1085" s="2">
        <v>100</v>
      </c>
      <c r="F1085" s="2" t="s">
        <v>768</v>
      </c>
      <c r="G1085" s="2" t="s">
        <v>28</v>
      </c>
      <c r="H1085" s="2" t="s">
        <v>37</v>
      </c>
      <c r="I1085" s="2" t="s">
        <v>38</v>
      </c>
      <c r="J1085" s="44">
        <v>3.909788866</v>
      </c>
    </row>
    <row r="1086" spans="1:10">
      <c r="A1086" s="2" t="s">
        <v>25</v>
      </c>
      <c r="B1086" s="2" t="s">
        <v>88</v>
      </c>
      <c r="C1086" s="2" t="s">
        <v>64</v>
      </c>
      <c r="E1086" s="2">
        <v>100</v>
      </c>
      <c r="F1086" s="2" t="s">
        <v>768</v>
      </c>
      <c r="G1086" s="2" t="s">
        <v>28</v>
      </c>
      <c r="H1086" s="2" t="s">
        <v>37</v>
      </c>
      <c r="I1086" s="2" t="s">
        <v>38</v>
      </c>
      <c r="J1086" s="44">
        <v>1.615764706</v>
      </c>
    </row>
    <row r="1087" spans="1:10">
      <c r="A1087" s="2" t="s">
        <v>25</v>
      </c>
      <c r="B1087" s="2" t="s">
        <v>89</v>
      </c>
      <c r="C1087" s="2" t="s">
        <v>64</v>
      </c>
      <c r="E1087" s="2">
        <v>100</v>
      </c>
      <c r="F1087" s="2" t="s">
        <v>768</v>
      </c>
      <c r="G1087" s="2" t="s">
        <v>28</v>
      </c>
      <c r="H1087" s="2" t="s">
        <v>37</v>
      </c>
      <c r="I1087" s="2" t="s">
        <v>38</v>
      </c>
      <c r="J1087" s="44">
        <v>3.0167778900000002</v>
      </c>
    </row>
    <row r="1088" spans="1:10">
      <c r="A1088" s="2" t="s">
        <v>24</v>
      </c>
      <c r="B1088" s="2" t="s">
        <v>186</v>
      </c>
      <c r="C1088" s="2" t="s">
        <v>64</v>
      </c>
      <c r="E1088" s="2">
        <v>100</v>
      </c>
      <c r="F1088" s="2" t="s">
        <v>768</v>
      </c>
      <c r="G1088" s="2" t="s">
        <v>28</v>
      </c>
      <c r="H1088" s="2" t="s">
        <v>37</v>
      </c>
      <c r="I1088" s="2" t="s">
        <v>38</v>
      </c>
      <c r="J1088" s="44">
        <v>3.6452681610000002</v>
      </c>
    </row>
    <row r="1089" spans="1:10">
      <c r="A1089" s="2" t="s">
        <v>24</v>
      </c>
      <c r="B1089" s="2" t="s">
        <v>333</v>
      </c>
      <c r="C1089" s="2" t="s">
        <v>64</v>
      </c>
      <c r="E1089" s="2">
        <v>100</v>
      </c>
      <c r="F1089" s="2" t="s">
        <v>768</v>
      </c>
      <c r="G1089" s="2" t="s">
        <v>28</v>
      </c>
      <c r="H1089" s="2" t="s">
        <v>37</v>
      </c>
      <c r="I1089" s="2" t="s">
        <v>38</v>
      </c>
      <c r="J1089" s="44">
        <v>3.6850245099999999</v>
      </c>
    </row>
    <row r="1090" spans="1:10">
      <c r="A1090" s="2" t="s">
        <v>23</v>
      </c>
      <c r="B1090" s="2" t="s">
        <v>90</v>
      </c>
      <c r="C1090" s="2" t="s">
        <v>64</v>
      </c>
      <c r="E1090" s="2">
        <v>100</v>
      </c>
      <c r="F1090" s="2" t="s">
        <v>768</v>
      </c>
      <c r="G1090" s="2" t="s">
        <v>28</v>
      </c>
      <c r="H1090" s="2" t="s">
        <v>37</v>
      </c>
      <c r="I1090" s="2" t="s">
        <v>38</v>
      </c>
      <c r="J1090" s="44">
        <v>1.2379019609999999</v>
      </c>
    </row>
    <row r="1091" spans="1:10">
      <c r="A1091" s="2" t="s">
        <v>22</v>
      </c>
      <c r="B1091" s="2" t="s">
        <v>91</v>
      </c>
      <c r="C1091" s="2" t="s">
        <v>64</v>
      </c>
      <c r="E1091" s="2">
        <v>100</v>
      </c>
      <c r="F1091" s="2" t="s">
        <v>768</v>
      </c>
      <c r="G1091" s="2" t="s">
        <v>28</v>
      </c>
      <c r="H1091" s="2" t="s">
        <v>37</v>
      </c>
      <c r="I1091" s="2" t="s">
        <v>38</v>
      </c>
      <c r="J1091" s="44">
        <v>0</v>
      </c>
    </row>
    <row r="1092" spans="1:10">
      <c r="A1092" s="2" t="s">
        <v>22</v>
      </c>
      <c r="B1092" s="2" t="s">
        <v>92</v>
      </c>
      <c r="C1092" s="2" t="s">
        <v>64</v>
      </c>
      <c r="E1092" s="2">
        <v>100</v>
      </c>
      <c r="F1092" s="2" t="s">
        <v>768</v>
      </c>
      <c r="G1092" s="2" t="s">
        <v>28</v>
      </c>
      <c r="H1092" s="2" t="s">
        <v>37</v>
      </c>
      <c r="I1092" s="2" t="s">
        <v>38</v>
      </c>
      <c r="J1092" s="44">
        <v>0.55551724099999999</v>
      </c>
    </row>
    <row r="1093" spans="1:10">
      <c r="A1093" s="2" t="s">
        <v>22</v>
      </c>
      <c r="B1093" s="2" t="s">
        <v>93</v>
      </c>
      <c r="C1093" s="2" t="s">
        <v>64</v>
      </c>
      <c r="E1093" s="2">
        <v>100</v>
      </c>
      <c r="F1093" s="2" t="s">
        <v>768</v>
      </c>
      <c r="G1093" s="2" t="s">
        <v>28</v>
      </c>
      <c r="H1093" s="2" t="s">
        <v>37</v>
      </c>
      <c r="I1093" s="2" t="s">
        <v>38</v>
      </c>
      <c r="J1093" s="44">
        <v>1.37595562</v>
      </c>
    </row>
    <row r="1094" spans="1:10">
      <c r="A1094" s="2" t="s">
        <v>22</v>
      </c>
      <c r="B1094" s="2" t="s">
        <v>94</v>
      </c>
      <c r="C1094" s="2" t="s">
        <v>64</v>
      </c>
      <c r="E1094" s="2">
        <v>100</v>
      </c>
      <c r="F1094" s="2" t="s">
        <v>768</v>
      </c>
      <c r="G1094" s="2" t="s">
        <v>28</v>
      </c>
      <c r="H1094" s="2" t="s">
        <v>37</v>
      </c>
      <c r="I1094" s="2" t="s">
        <v>38</v>
      </c>
      <c r="J1094" s="44">
        <v>0.94960815899999995</v>
      </c>
    </row>
    <row r="1095" spans="1:10">
      <c r="A1095" s="2" t="s">
        <v>22</v>
      </c>
      <c r="B1095" s="2" t="s">
        <v>95</v>
      </c>
      <c r="C1095" s="2" t="s">
        <v>64</v>
      </c>
      <c r="E1095" s="2">
        <v>100</v>
      </c>
      <c r="F1095" s="2" t="s">
        <v>768</v>
      </c>
      <c r="G1095" s="2" t="s">
        <v>28</v>
      </c>
      <c r="H1095" s="2" t="s">
        <v>37</v>
      </c>
      <c r="I1095" s="2" t="s">
        <v>38</v>
      </c>
      <c r="J1095" s="44">
        <v>0.60882352900000003</v>
      </c>
    </row>
    <row r="1096" spans="1:10">
      <c r="A1096" s="2" t="s">
        <v>22</v>
      </c>
      <c r="B1096" s="2" t="s">
        <v>96</v>
      </c>
      <c r="C1096" s="2" t="s">
        <v>64</v>
      </c>
      <c r="E1096" s="2">
        <v>100</v>
      </c>
      <c r="F1096" s="2" t="s">
        <v>768</v>
      </c>
      <c r="G1096" s="2" t="s">
        <v>28</v>
      </c>
      <c r="H1096" s="2" t="s">
        <v>37</v>
      </c>
      <c r="I1096" s="2" t="s">
        <v>38</v>
      </c>
      <c r="J1096" s="44">
        <v>0.90374558800000004</v>
      </c>
    </row>
    <row r="1097" spans="1:10">
      <c r="A1097" s="2" t="s">
        <v>22</v>
      </c>
      <c r="B1097" s="2" t="s">
        <v>97</v>
      </c>
      <c r="C1097" s="2" t="s">
        <v>64</v>
      </c>
      <c r="E1097" s="2">
        <v>100</v>
      </c>
      <c r="F1097" s="2" t="s">
        <v>768</v>
      </c>
      <c r="G1097" s="2" t="s">
        <v>28</v>
      </c>
      <c r="H1097" s="2" t="s">
        <v>37</v>
      </c>
      <c r="I1097" s="2" t="s">
        <v>38</v>
      </c>
      <c r="J1097" s="44">
        <v>0.43438914000000001</v>
      </c>
    </row>
    <row r="1098" spans="1:10">
      <c r="A1098" s="2" t="s">
        <v>22</v>
      </c>
      <c r="B1098" s="2" t="s">
        <v>98</v>
      </c>
      <c r="C1098" s="2" t="s">
        <v>64</v>
      </c>
      <c r="E1098" s="2">
        <v>100</v>
      </c>
      <c r="F1098" s="2" t="s">
        <v>768</v>
      </c>
      <c r="G1098" s="2" t="s">
        <v>28</v>
      </c>
      <c r="H1098" s="2" t="s">
        <v>37</v>
      </c>
      <c r="I1098" s="2" t="s">
        <v>38</v>
      </c>
      <c r="J1098" s="44">
        <v>0.23834988500000001</v>
      </c>
    </row>
    <row r="1099" spans="1:10">
      <c r="A1099" s="2" t="s">
        <v>21</v>
      </c>
      <c r="B1099" s="2" t="s">
        <v>133</v>
      </c>
      <c r="C1099" s="2" t="s">
        <v>64</v>
      </c>
      <c r="E1099" s="2">
        <v>100</v>
      </c>
      <c r="F1099" s="2" t="s">
        <v>768</v>
      </c>
      <c r="G1099" s="2" t="s">
        <v>28</v>
      </c>
      <c r="H1099" s="2" t="s">
        <v>37</v>
      </c>
      <c r="I1099" s="2" t="s">
        <v>38</v>
      </c>
      <c r="J1099" s="44">
        <v>0</v>
      </c>
    </row>
    <row r="1100" spans="1:10">
      <c r="A1100" s="2" t="s">
        <v>21</v>
      </c>
      <c r="B1100" s="2" t="s">
        <v>134</v>
      </c>
      <c r="C1100" s="2" t="s">
        <v>64</v>
      </c>
      <c r="E1100" s="2">
        <v>100</v>
      </c>
      <c r="F1100" s="2" t="s">
        <v>768</v>
      </c>
      <c r="G1100" s="2" t="s">
        <v>28</v>
      </c>
      <c r="H1100" s="2" t="s">
        <v>37</v>
      </c>
      <c r="I1100" s="2" t="s">
        <v>38</v>
      </c>
      <c r="J1100" s="44">
        <v>0</v>
      </c>
    </row>
    <row r="1101" spans="1:10">
      <c r="A1101" s="2" t="s">
        <v>21</v>
      </c>
      <c r="B1101" s="2" t="s">
        <v>135</v>
      </c>
      <c r="C1101" s="2" t="s">
        <v>64</v>
      </c>
      <c r="E1101" s="2">
        <v>100</v>
      </c>
      <c r="F1101" s="2" t="s">
        <v>768</v>
      </c>
      <c r="G1101" s="2" t="s">
        <v>28</v>
      </c>
      <c r="H1101" s="2" t="s">
        <v>37</v>
      </c>
      <c r="I1101" s="2" t="s">
        <v>38</v>
      </c>
      <c r="J1101" s="44">
        <v>0</v>
      </c>
    </row>
    <row r="1102" spans="1:10">
      <c r="A1102" s="2" t="s">
        <v>21</v>
      </c>
      <c r="B1102" s="2" t="s">
        <v>136</v>
      </c>
      <c r="C1102" s="2" t="s">
        <v>64</v>
      </c>
      <c r="E1102" s="2">
        <v>100</v>
      </c>
      <c r="F1102" s="2" t="s">
        <v>768</v>
      </c>
      <c r="G1102" s="2" t="s">
        <v>28</v>
      </c>
      <c r="H1102" s="2" t="s">
        <v>37</v>
      </c>
      <c r="I1102" s="2" t="s">
        <v>38</v>
      </c>
      <c r="J1102" s="44">
        <v>0</v>
      </c>
    </row>
    <row r="1103" spans="1:10">
      <c r="A1103" s="2" t="s">
        <v>21</v>
      </c>
      <c r="B1103" s="2" t="s">
        <v>137</v>
      </c>
      <c r="C1103" s="2" t="s">
        <v>64</v>
      </c>
      <c r="E1103" s="2">
        <v>100</v>
      </c>
      <c r="F1103" s="2" t="s">
        <v>768</v>
      </c>
      <c r="G1103" s="2" t="s">
        <v>28</v>
      </c>
      <c r="H1103" s="2" t="s">
        <v>37</v>
      </c>
      <c r="I1103" s="2" t="s">
        <v>38</v>
      </c>
      <c r="J1103" s="44">
        <v>0</v>
      </c>
    </row>
    <row r="1104" spans="1:10">
      <c r="A1104" s="2" t="s">
        <v>20</v>
      </c>
      <c r="B1104" s="2" t="s">
        <v>138</v>
      </c>
      <c r="C1104" s="2" t="s">
        <v>64</v>
      </c>
      <c r="E1104" s="2">
        <v>100</v>
      </c>
      <c r="F1104" s="2" t="s">
        <v>768</v>
      </c>
      <c r="G1104" s="2" t="s">
        <v>28</v>
      </c>
      <c r="H1104" s="2" t="s">
        <v>37</v>
      </c>
      <c r="I1104" s="2" t="s">
        <v>38</v>
      </c>
      <c r="J1104" s="44">
        <v>5.7048169929999997</v>
      </c>
    </row>
    <row r="1105" spans="1:10">
      <c r="A1105" s="2" t="s">
        <v>19</v>
      </c>
      <c r="B1105" s="2" t="s">
        <v>159</v>
      </c>
      <c r="C1105" s="2" t="s">
        <v>64</v>
      </c>
      <c r="E1105" s="2">
        <v>100</v>
      </c>
      <c r="F1105" s="2" t="s">
        <v>768</v>
      </c>
      <c r="G1105" s="2" t="s">
        <v>28</v>
      </c>
      <c r="H1105" s="2" t="s">
        <v>37</v>
      </c>
      <c r="I1105" s="2" t="s">
        <v>38</v>
      </c>
      <c r="J1105" s="44">
        <v>1.934705882</v>
      </c>
    </row>
    <row r="1106" spans="1:10">
      <c r="A1106" s="2" t="s">
        <v>19</v>
      </c>
      <c r="B1106" s="2" t="s">
        <v>160</v>
      </c>
      <c r="C1106" s="2" t="s">
        <v>64</v>
      </c>
      <c r="E1106" s="2">
        <v>100</v>
      </c>
      <c r="F1106" s="2" t="s">
        <v>768</v>
      </c>
      <c r="G1106" s="2" t="s">
        <v>28</v>
      </c>
      <c r="H1106" s="2" t="s">
        <v>37</v>
      </c>
      <c r="I1106" s="2" t="s">
        <v>38</v>
      </c>
      <c r="J1106" s="44">
        <v>0.66783999999999999</v>
      </c>
    </row>
    <row r="1107" spans="1:10">
      <c r="A1107" s="2" t="s">
        <v>19</v>
      </c>
      <c r="B1107" s="2" t="s">
        <v>161</v>
      </c>
      <c r="C1107" s="2" t="s">
        <v>64</v>
      </c>
      <c r="E1107" s="2">
        <v>100</v>
      </c>
      <c r="F1107" s="2" t="s">
        <v>768</v>
      </c>
      <c r="G1107" s="2" t="s">
        <v>28</v>
      </c>
      <c r="H1107" s="2" t="s">
        <v>37</v>
      </c>
      <c r="I1107" s="2" t="s">
        <v>38</v>
      </c>
      <c r="J1107" s="44">
        <v>2.3947205880000002</v>
      </c>
    </row>
    <row r="1108" spans="1:10">
      <c r="A1108" s="2" t="s">
        <v>19</v>
      </c>
      <c r="B1108" s="2" t="s">
        <v>162</v>
      </c>
      <c r="C1108" s="2" t="s">
        <v>64</v>
      </c>
      <c r="E1108" s="2">
        <v>100</v>
      </c>
      <c r="F1108" s="2" t="s">
        <v>768</v>
      </c>
      <c r="G1108" s="2" t="s">
        <v>28</v>
      </c>
      <c r="H1108" s="2" t="s">
        <v>37</v>
      </c>
      <c r="I1108" s="2" t="s">
        <v>38</v>
      </c>
      <c r="J1108" s="44">
        <v>4.5555913869999998</v>
      </c>
    </row>
    <row r="1109" spans="1:10">
      <c r="A1109" s="2" t="s">
        <v>19</v>
      </c>
      <c r="B1109" s="2" t="s">
        <v>163</v>
      </c>
      <c r="C1109" s="2" t="s">
        <v>64</v>
      </c>
      <c r="E1109" s="2">
        <v>100</v>
      </c>
      <c r="F1109" s="2" t="s">
        <v>768</v>
      </c>
      <c r="G1109" s="2" t="s">
        <v>28</v>
      </c>
      <c r="H1109" s="2" t="s">
        <v>37</v>
      </c>
      <c r="I1109" s="2" t="s">
        <v>38</v>
      </c>
      <c r="J1109" s="44">
        <v>0</v>
      </c>
    </row>
    <row r="1110" spans="1:10">
      <c r="A1110" s="2" t="s">
        <v>18</v>
      </c>
      <c r="B1110" s="2" t="s">
        <v>164</v>
      </c>
      <c r="C1110" s="2" t="s">
        <v>64</v>
      </c>
      <c r="E1110" s="2">
        <v>100</v>
      </c>
      <c r="F1110" s="2" t="s">
        <v>768</v>
      </c>
      <c r="G1110" s="2" t="s">
        <v>28</v>
      </c>
      <c r="H1110" s="2" t="s">
        <v>37</v>
      </c>
      <c r="I1110" s="2" t="s">
        <v>38</v>
      </c>
      <c r="J1110" s="44">
        <v>0.44617647100000002</v>
      </c>
    </row>
    <row r="1111" spans="1:10">
      <c r="A1111" s="2" t="s">
        <v>18</v>
      </c>
      <c r="B1111" s="2" t="s">
        <v>165</v>
      </c>
      <c r="C1111" s="2" t="s">
        <v>64</v>
      </c>
      <c r="E1111" s="2">
        <v>100</v>
      </c>
      <c r="F1111" s="2" t="s">
        <v>768</v>
      </c>
      <c r="G1111" s="2" t="s">
        <v>28</v>
      </c>
      <c r="H1111" s="2" t="s">
        <v>37</v>
      </c>
      <c r="I1111" s="2" t="s">
        <v>38</v>
      </c>
      <c r="J1111" s="44">
        <v>13.266276738</v>
      </c>
    </row>
    <row r="1112" spans="1:10">
      <c r="A1112" s="2" t="s">
        <v>18</v>
      </c>
      <c r="B1112" s="2" t="s">
        <v>166</v>
      </c>
      <c r="C1112" s="2" t="s">
        <v>64</v>
      </c>
      <c r="E1112" s="2">
        <v>100</v>
      </c>
      <c r="F1112" s="2" t="s">
        <v>768</v>
      </c>
      <c r="G1112" s="2" t="s">
        <v>28</v>
      </c>
      <c r="H1112" s="2" t="s">
        <v>37</v>
      </c>
      <c r="I1112" s="2" t="s">
        <v>38</v>
      </c>
      <c r="J1112" s="44">
        <v>2.1002901070000002</v>
      </c>
    </row>
    <row r="1113" spans="1:10">
      <c r="A1113" s="2" t="s">
        <v>18</v>
      </c>
      <c r="B1113" s="2" t="s">
        <v>167</v>
      </c>
      <c r="C1113" s="2" t="s">
        <v>64</v>
      </c>
      <c r="E1113" s="2">
        <v>100</v>
      </c>
      <c r="F1113" s="2" t="s">
        <v>768</v>
      </c>
      <c r="G1113" s="2" t="s">
        <v>28</v>
      </c>
      <c r="H1113" s="2" t="s">
        <v>37</v>
      </c>
      <c r="I1113" s="2" t="s">
        <v>38</v>
      </c>
      <c r="J1113" s="44">
        <v>0</v>
      </c>
    </row>
    <row r="1114" spans="1:10">
      <c r="A1114" s="2" t="s">
        <v>18</v>
      </c>
      <c r="B1114" s="2" t="s">
        <v>168</v>
      </c>
      <c r="C1114" s="2" t="s">
        <v>64</v>
      </c>
      <c r="E1114" s="2">
        <v>100</v>
      </c>
      <c r="F1114" s="2" t="s">
        <v>768</v>
      </c>
      <c r="G1114" s="2" t="s">
        <v>28</v>
      </c>
      <c r="H1114" s="2" t="s">
        <v>37</v>
      </c>
      <c r="I1114" s="2" t="s">
        <v>38</v>
      </c>
      <c r="J1114" s="44">
        <v>13.01207563</v>
      </c>
    </row>
    <row r="1115" spans="1:10">
      <c r="A1115" s="2" t="s">
        <v>18</v>
      </c>
      <c r="B1115" s="2" t="s">
        <v>169</v>
      </c>
      <c r="C1115" s="2" t="s">
        <v>64</v>
      </c>
      <c r="E1115" s="2">
        <v>100</v>
      </c>
      <c r="F1115" s="2" t="s">
        <v>768</v>
      </c>
      <c r="G1115" s="2" t="s">
        <v>28</v>
      </c>
      <c r="H1115" s="2" t="s">
        <v>37</v>
      </c>
      <c r="I1115" s="2" t="s">
        <v>38</v>
      </c>
      <c r="J1115" s="44">
        <v>0</v>
      </c>
    </row>
    <row r="1116" spans="1:10">
      <c r="A1116" s="2" t="s">
        <v>18</v>
      </c>
      <c r="B1116" s="2" t="s">
        <v>170</v>
      </c>
      <c r="C1116" s="2" t="s">
        <v>64</v>
      </c>
      <c r="E1116" s="2">
        <v>100</v>
      </c>
      <c r="F1116" s="2" t="s">
        <v>768</v>
      </c>
      <c r="G1116" s="2" t="s">
        <v>28</v>
      </c>
      <c r="H1116" s="2" t="s">
        <v>37</v>
      </c>
      <c r="I1116" s="2" t="s">
        <v>38</v>
      </c>
      <c r="J1116" s="44">
        <v>13.07950774</v>
      </c>
    </row>
    <row r="1117" spans="1:10">
      <c r="A1117" s="2" t="s">
        <v>18</v>
      </c>
      <c r="B1117" s="2" t="s">
        <v>171</v>
      </c>
      <c r="C1117" s="2" t="s">
        <v>64</v>
      </c>
      <c r="E1117" s="2">
        <v>100</v>
      </c>
      <c r="F1117" s="2" t="s">
        <v>768</v>
      </c>
      <c r="G1117" s="2" t="s">
        <v>28</v>
      </c>
      <c r="H1117" s="2" t="s">
        <v>37</v>
      </c>
      <c r="I1117" s="2" t="s">
        <v>38</v>
      </c>
      <c r="J1117" s="44">
        <v>0.68200860799999996</v>
      </c>
    </row>
    <row r="1118" spans="1:10">
      <c r="A1118" s="2" t="s">
        <v>18</v>
      </c>
      <c r="B1118" s="2" t="s">
        <v>172</v>
      </c>
      <c r="C1118" s="2" t="s">
        <v>64</v>
      </c>
      <c r="E1118" s="2">
        <v>100</v>
      </c>
      <c r="F1118" s="2" t="s">
        <v>768</v>
      </c>
      <c r="G1118" s="2" t="s">
        <v>28</v>
      </c>
      <c r="H1118" s="2" t="s">
        <v>37</v>
      </c>
      <c r="I1118" s="2" t="s">
        <v>38</v>
      </c>
      <c r="J1118" s="44">
        <v>5.0120208980000003</v>
      </c>
    </row>
    <row r="1119" spans="1:10">
      <c r="A1119" s="2" t="s">
        <v>18</v>
      </c>
      <c r="B1119" s="2" t="s">
        <v>173</v>
      </c>
      <c r="C1119" s="2" t="s">
        <v>64</v>
      </c>
      <c r="E1119" s="2">
        <v>100</v>
      </c>
      <c r="F1119" s="2" t="s">
        <v>768</v>
      </c>
      <c r="G1119" s="2" t="s">
        <v>28</v>
      </c>
      <c r="H1119" s="2" t="s">
        <v>37</v>
      </c>
      <c r="I1119" s="2" t="s">
        <v>38</v>
      </c>
      <c r="J1119" s="44">
        <v>0.24623529399999999</v>
      </c>
    </row>
    <row r="1120" spans="1:10">
      <c r="A1120" s="2" t="s">
        <v>18</v>
      </c>
      <c r="B1120" s="2" t="s">
        <v>174</v>
      </c>
      <c r="C1120" s="2" t="s">
        <v>64</v>
      </c>
      <c r="E1120" s="2">
        <v>100</v>
      </c>
      <c r="F1120" s="2" t="s">
        <v>768</v>
      </c>
      <c r="G1120" s="2" t="s">
        <v>28</v>
      </c>
      <c r="H1120" s="2" t="s">
        <v>37</v>
      </c>
      <c r="I1120" s="2" t="s">
        <v>38</v>
      </c>
      <c r="J1120" s="44">
        <v>2.0132704870000002</v>
      </c>
    </row>
    <row r="1121" spans="1:10">
      <c r="A1121" s="2" t="s">
        <v>18</v>
      </c>
      <c r="B1121" s="2" t="s">
        <v>175</v>
      </c>
      <c r="C1121" s="2" t="s">
        <v>64</v>
      </c>
      <c r="E1121" s="2">
        <v>100</v>
      </c>
      <c r="F1121" s="2" t="s">
        <v>768</v>
      </c>
      <c r="G1121" s="2" t="s">
        <v>28</v>
      </c>
      <c r="H1121" s="2" t="s">
        <v>37</v>
      </c>
      <c r="I1121" s="2" t="s">
        <v>38</v>
      </c>
      <c r="J1121" s="44">
        <v>0</v>
      </c>
    </row>
    <row r="1122" spans="1:10">
      <c r="A1122" s="2" t="s">
        <v>18</v>
      </c>
      <c r="B1122" s="2" t="s">
        <v>176</v>
      </c>
      <c r="C1122" s="2" t="s">
        <v>64</v>
      </c>
      <c r="E1122" s="2">
        <v>100</v>
      </c>
      <c r="F1122" s="2" t="s">
        <v>768</v>
      </c>
      <c r="G1122" s="2" t="s">
        <v>28</v>
      </c>
      <c r="H1122" s="2" t="s">
        <v>37</v>
      </c>
      <c r="I1122" s="2" t="s">
        <v>38</v>
      </c>
      <c r="J1122" s="44">
        <v>0</v>
      </c>
    </row>
    <row r="1123" spans="1:10">
      <c r="A1123" s="2" t="s">
        <v>18</v>
      </c>
      <c r="B1123" s="2" t="s">
        <v>177</v>
      </c>
      <c r="C1123" s="2" t="s">
        <v>64</v>
      </c>
      <c r="E1123" s="2">
        <v>100</v>
      </c>
      <c r="F1123" s="2" t="s">
        <v>768</v>
      </c>
      <c r="G1123" s="2" t="s">
        <v>28</v>
      </c>
      <c r="H1123" s="2" t="s">
        <v>37</v>
      </c>
      <c r="I1123" s="2" t="s">
        <v>38</v>
      </c>
      <c r="J1123" s="44">
        <v>0</v>
      </c>
    </row>
    <row r="1124" spans="1:10">
      <c r="A1124" s="2" t="s">
        <v>18</v>
      </c>
      <c r="B1124" s="2" t="s">
        <v>178</v>
      </c>
      <c r="C1124" s="2" t="s">
        <v>64</v>
      </c>
      <c r="E1124" s="2">
        <v>100</v>
      </c>
      <c r="F1124" s="2" t="s">
        <v>768</v>
      </c>
      <c r="G1124" s="2" t="s">
        <v>28</v>
      </c>
      <c r="H1124" s="2" t="s">
        <v>37</v>
      </c>
      <c r="I1124" s="2" t="s">
        <v>38</v>
      </c>
      <c r="J1124" s="44">
        <v>9.8946983999999993</v>
      </c>
    </row>
    <row r="1125" spans="1:10">
      <c r="A1125" s="2" t="s">
        <v>18</v>
      </c>
      <c r="B1125" s="2" t="s">
        <v>179</v>
      </c>
      <c r="C1125" s="2" t="s">
        <v>64</v>
      </c>
      <c r="E1125" s="2">
        <v>100</v>
      </c>
      <c r="F1125" s="2" t="s">
        <v>768</v>
      </c>
      <c r="G1125" s="2" t="s">
        <v>28</v>
      </c>
      <c r="H1125" s="2" t="s">
        <v>37</v>
      </c>
      <c r="I1125" s="2" t="s">
        <v>38</v>
      </c>
      <c r="J1125" s="44">
        <v>18.095096886</v>
      </c>
    </row>
    <row r="1126" spans="1:10">
      <c r="A1126" s="2" t="s">
        <v>18</v>
      </c>
      <c r="B1126" s="2" t="s">
        <v>180</v>
      </c>
      <c r="C1126" s="2" t="s">
        <v>64</v>
      </c>
      <c r="E1126" s="2">
        <v>100</v>
      </c>
      <c r="F1126" s="2" t="s">
        <v>768</v>
      </c>
      <c r="G1126" s="2" t="s">
        <v>28</v>
      </c>
      <c r="H1126" s="2" t="s">
        <v>37</v>
      </c>
      <c r="I1126" s="2" t="s">
        <v>38</v>
      </c>
      <c r="J1126" s="44">
        <v>5.6058985730000002</v>
      </c>
    </row>
    <row r="1127" spans="1:10">
      <c r="A1127" s="2" t="s">
        <v>18</v>
      </c>
      <c r="B1127" s="2" t="s">
        <v>181</v>
      </c>
      <c r="C1127" s="2" t="s">
        <v>64</v>
      </c>
      <c r="E1127" s="2">
        <v>100</v>
      </c>
      <c r="F1127" s="2" t="s">
        <v>768</v>
      </c>
      <c r="G1127" s="2" t="s">
        <v>28</v>
      </c>
      <c r="H1127" s="2" t="s">
        <v>37</v>
      </c>
      <c r="I1127" s="2" t="s">
        <v>38</v>
      </c>
      <c r="J1127" s="44">
        <v>1.9726027399999999</v>
      </c>
    </row>
    <row r="1128" spans="1:10">
      <c r="A1128" s="2" t="s">
        <v>18</v>
      </c>
      <c r="B1128" s="2" t="s">
        <v>182</v>
      </c>
      <c r="C1128" s="2" t="s">
        <v>64</v>
      </c>
      <c r="E1128" s="2">
        <v>100</v>
      </c>
      <c r="F1128" s="2" t="s">
        <v>768</v>
      </c>
      <c r="G1128" s="2" t="s">
        <v>28</v>
      </c>
      <c r="H1128" s="2" t="s">
        <v>37</v>
      </c>
      <c r="I1128" s="2" t="s">
        <v>38</v>
      </c>
      <c r="J1128" s="44">
        <v>5.9347438329999997</v>
      </c>
    </row>
    <row r="1129" spans="1:10">
      <c r="A1129" s="2" t="s">
        <v>18</v>
      </c>
      <c r="B1129" s="2" t="s">
        <v>183</v>
      </c>
      <c r="C1129" s="2" t="s">
        <v>64</v>
      </c>
      <c r="E1129" s="2">
        <v>100</v>
      </c>
      <c r="F1129" s="2" t="s">
        <v>768</v>
      </c>
      <c r="G1129" s="2" t="s">
        <v>28</v>
      </c>
      <c r="H1129" s="2" t="s">
        <v>37</v>
      </c>
      <c r="I1129" s="2" t="s">
        <v>38</v>
      </c>
      <c r="J1129" s="44">
        <v>2.0463943009999999</v>
      </c>
    </row>
    <row r="1130" spans="1:10">
      <c r="A1130" s="2" t="s">
        <v>18</v>
      </c>
      <c r="B1130" s="2" t="s">
        <v>184</v>
      </c>
      <c r="C1130" s="2" t="s">
        <v>64</v>
      </c>
      <c r="E1130" s="2">
        <v>100</v>
      </c>
      <c r="F1130" s="2" t="s">
        <v>768</v>
      </c>
      <c r="G1130" s="2" t="s">
        <v>28</v>
      </c>
      <c r="H1130" s="2" t="s">
        <v>37</v>
      </c>
      <c r="I1130" s="2" t="s">
        <v>38</v>
      </c>
      <c r="J1130" s="44">
        <v>2.6676550699999999</v>
      </c>
    </row>
    <row r="1131" spans="1:10">
      <c r="A1131" s="2" t="s">
        <v>18</v>
      </c>
      <c r="B1131" s="2" t="s">
        <v>185</v>
      </c>
      <c r="C1131" s="2" t="s">
        <v>64</v>
      </c>
      <c r="E1131" s="2">
        <v>100</v>
      </c>
      <c r="F1131" s="2" t="s">
        <v>768</v>
      </c>
      <c r="G1131" s="2" t="s">
        <v>28</v>
      </c>
      <c r="H1131" s="2" t="s">
        <v>37</v>
      </c>
      <c r="I1131" s="2" t="s">
        <v>38</v>
      </c>
      <c r="J1131" s="44">
        <v>0.53107304399999999</v>
      </c>
    </row>
    <row r="1132" spans="1:10">
      <c r="A1132" s="2" t="s">
        <v>17</v>
      </c>
      <c r="B1132" s="2" t="s">
        <v>127</v>
      </c>
      <c r="C1132" s="2" t="s">
        <v>64</v>
      </c>
      <c r="E1132" s="2">
        <v>100</v>
      </c>
      <c r="F1132" s="2" t="s">
        <v>768</v>
      </c>
      <c r="G1132" s="2" t="s">
        <v>28</v>
      </c>
      <c r="H1132" s="2" t="s">
        <v>37</v>
      </c>
      <c r="I1132" s="2" t="s">
        <v>38</v>
      </c>
      <c r="J1132" s="44">
        <v>7.4964706000000006E-2</v>
      </c>
    </row>
    <row r="1133" spans="1:10">
      <c r="A1133" s="2" t="s">
        <v>17</v>
      </c>
      <c r="B1133" s="2" t="s">
        <v>99</v>
      </c>
      <c r="C1133" s="2" t="s">
        <v>64</v>
      </c>
      <c r="E1133" s="2">
        <v>100</v>
      </c>
      <c r="F1133" s="2" t="s">
        <v>768</v>
      </c>
      <c r="G1133" s="2" t="s">
        <v>28</v>
      </c>
      <c r="H1133" s="2" t="s">
        <v>37</v>
      </c>
      <c r="I1133" s="2" t="s">
        <v>38</v>
      </c>
      <c r="J1133" s="44">
        <v>0.20051470599999999</v>
      </c>
    </row>
    <row r="1134" spans="1:10">
      <c r="A1134" s="2" t="s">
        <v>17</v>
      </c>
      <c r="B1134" s="2" t="s">
        <v>100</v>
      </c>
      <c r="C1134" s="2" t="s">
        <v>64</v>
      </c>
      <c r="E1134" s="2">
        <v>100</v>
      </c>
      <c r="F1134" s="2" t="s">
        <v>768</v>
      </c>
      <c r="G1134" s="2" t="s">
        <v>28</v>
      </c>
      <c r="H1134" s="2" t="s">
        <v>37</v>
      </c>
      <c r="I1134" s="2" t="s">
        <v>38</v>
      </c>
      <c r="J1134" s="44">
        <v>0</v>
      </c>
    </row>
    <row r="1135" spans="1:10">
      <c r="A1135" s="2" t="s">
        <v>17</v>
      </c>
      <c r="B1135" s="2" t="s">
        <v>101</v>
      </c>
      <c r="C1135" s="2" t="s">
        <v>64</v>
      </c>
      <c r="E1135" s="2">
        <v>100</v>
      </c>
      <c r="F1135" s="2" t="s">
        <v>768</v>
      </c>
      <c r="G1135" s="2" t="s">
        <v>28</v>
      </c>
      <c r="H1135" s="2" t="s">
        <v>37</v>
      </c>
      <c r="I1135" s="2" t="s">
        <v>38</v>
      </c>
      <c r="J1135" s="44">
        <v>0.23985620899999999</v>
      </c>
    </row>
    <row r="1136" spans="1:10">
      <c r="A1136" s="2" t="s">
        <v>17</v>
      </c>
      <c r="B1136" s="2" t="s">
        <v>102</v>
      </c>
      <c r="C1136" s="2" t="s">
        <v>64</v>
      </c>
      <c r="E1136" s="2">
        <v>100</v>
      </c>
      <c r="F1136" s="2" t="s">
        <v>768</v>
      </c>
      <c r="G1136" s="2" t="s">
        <v>28</v>
      </c>
      <c r="H1136" s="2" t="s">
        <v>37</v>
      </c>
      <c r="I1136" s="2" t="s">
        <v>38</v>
      </c>
      <c r="J1136" s="44">
        <v>0.34861086000000002</v>
      </c>
    </row>
    <row r="1137" spans="1:10">
      <c r="A1137" s="2" t="s">
        <v>17</v>
      </c>
      <c r="B1137" s="2" t="s">
        <v>103</v>
      </c>
      <c r="C1137" s="2" t="s">
        <v>64</v>
      </c>
      <c r="E1137" s="2">
        <v>100</v>
      </c>
      <c r="F1137" s="2" t="s">
        <v>768</v>
      </c>
      <c r="G1137" s="2" t="s">
        <v>28</v>
      </c>
      <c r="H1137" s="2" t="s">
        <v>37</v>
      </c>
      <c r="I1137" s="2" t="s">
        <v>38</v>
      </c>
      <c r="J1137" s="44">
        <v>0.457625</v>
      </c>
    </row>
    <row r="1138" spans="1:10">
      <c r="A1138" s="2" t="s">
        <v>17</v>
      </c>
      <c r="B1138" s="2" t="s">
        <v>104</v>
      </c>
      <c r="C1138" s="2" t="s">
        <v>64</v>
      </c>
      <c r="E1138" s="2">
        <v>100</v>
      </c>
      <c r="F1138" s="2" t="s">
        <v>768</v>
      </c>
      <c r="G1138" s="2" t="s">
        <v>28</v>
      </c>
      <c r="H1138" s="2" t="s">
        <v>37</v>
      </c>
      <c r="I1138" s="2" t="s">
        <v>38</v>
      </c>
      <c r="J1138" s="44">
        <v>0.287904412</v>
      </c>
    </row>
    <row r="1139" spans="1:10">
      <c r="A1139" s="2" t="s">
        <v>17</v>
      </c>
      <c r="B1139" s="2" t="s">
        <v>105</v>
      </c>
      <c r="C1139" s="2" t="s">
        <v>64</v>
      </c>
      <c r="E1139" s="2">
        <v>100</v>
      </c>
      <c r="F1139" s="2" t="s">
        <v>768</v>
      </c>
      <c r="G1139" s="2" t="s">
        <v>28</v>
      </c>
      <c r="H1139" s="2" t="s">
        <v>37</v>
      </c>
      <c r="I1139" s="2" t="s">
        <v>38</v>
      </c>
      <c r="J1139" s="44">
        <v>0.25879656899999998</v>
      </c>
    </row>
    <row r="1140" spans="1:10">
      <c r="A1140" s="2" t="s">
        <v>17</v>
      </c>
      <c r="B1140" s="2" t="s">
        <v>106</v>
      </c>
      <c r="C1140" s="2" t="s">
        <v>64</v>
      </c>
      <c r="E1140" s="2">
        <v>100</v>
      </c>
      <c r="F1140" s="2" t="s">
        <v>768</v>
      </c>
      <c r="G1140" s="2" t="s">
        <v>28</v>
      </c>
      <c r="H1140" s="2" t="s">
        <v>37</v>
      </c>
      <c r="I1140" s="2" t="s">
        <v>38</v>
      </c>
      <c r="J1140" s="44">
        <v>5.8789521999999997E-2</v>
      </c>
    </row>
    <row r="1141" spans="1:10">
      <c r="A1141" s="2" t="s">
        <v>17</v>
      </c>
      <c r="B1141" s="2" t="s">
        <v>107</v>
      </c>
      <c r="C1141" s="2" t="s">
        <v>64</v>
      </c>
      <c r="E1141" s="2">
        <v>100</v>
      </c>
      <c r="F1141" s="2" t="s">
        <v>768</v>
      </c>
      <c r="G1141" s="2" t="s">
        <v>28</v>
      </c>
      <c r="H1141" s="2" t="s">
        <v>37</v>
      </c>
      <c r="I1141" s="2" t="s">
        <v>38</v>
      </c>
      <c r="J1141" s="44">
        <v>0.102102941</v>
      </c>
    </row>
    <row r="1142" spans="1:10">
      <c r="A1142" s="2" t="s">
        <v>17</v>
      </c>
      <c r="B1142" s="2" t="s">
        <v>108</v>
      </c>
      <c r="C1142" s="2" t="s">
        <v>64</v>
      </c>
      <c r="E1142" s="2">
        <v>100</v>
      </c>
      <c r="F1142" s="2" t="s">
        <v>768</v>
      </c>
      <c r="G1142" s="2" t="s">
        <v>28</v>
      </c>
      <c r="H1142" s="2" t="s">
        <v>37</v>
      </c>
      <c r="I1142" s="2" t="s">
        <v>38</v>
      </c>
      <c r="J1142" s="44">
        <v>0.238101961</v>
      </c>
    </row>
    <row r="1143" spans="1:10">
      <c r="A1143" s="2" t="s">
        <v>17</v>
      </c>
      <c r="B1143" s="2" t="s">
        <v>109</v>
      </c>
      <c r="C1143" s="2" t="s">
        <v>64</v>
      </c>
      <c r="E1143" s="2">
        <v>100</v>
      </c>
      <c r="F1143" s="2" t="s">
        <v>768</v>
      </c>
      <c r="G1143" s="2" t="s">
        <v>28</v>
      </c>
      <c r="H1143" s="2" t="s">
        <v>37</v>
      </c>
      <c r="I1143" s="2" t="s">
        <v>38</v>
      </c>
      <c r="J1143" s="44">
        <v>0.71246218500000003</v>
      </c>
    </row>
    <row r="1144" spans="1:10">
      <c r="A1144" s="2" t="s">
        <v>17</v>
      </c>
      <c r="B1144" s="2" t="s">
        <v>355</v>
      </c>
      <c r="C1144" s="2" t="s">
        <v>64</v>
      </c>
      <c r="E1144" s="2">
        <v>100</v>
      </c>
      <c r="F1144" s="2" t="s">
        <v>768</v>
      </c>
      <c r="G1144" s="2" t="s">
        <v>28</v>
      </c>
      <c r="H1144" s="2" t="s">
        <v>37</v>
      </c>
      <c r="I1144" s="2" t="s">
        <v>38</v>
      </c>
      <c r="J1144" s="44">
        <v>0</v>
      </c>
    </row>
    <row r="1145" spans="1:10">
      <c r="A1145" s="2" t="s">
        <v>17</v>
      </c>
      <c r="B1145" s="2" t="s">
        <v>110</v>
      </c>
      <c r="C1145" s="2" t="s">
        <v>64</v>
      </c>
      <c r="E1145" s="2">
        <v>100</v>
      </c>
      <c r="F1145" s="2" t="s">
        <v>768</v>
      </c>
      <c r="G1145" s="2" t="s">
        <v>28</v>
      </c>
      <c r="H1145" s="2" t="s">
        <v>37</v>
      </c>
      <c r="I1145" s="2" t="s">
        <v>38</v>
      </c>
      <c r="J1145" s="44">
        <v>5.5446495479999998</v>
      </c>
    </row>
    <row r="1146" spans="1:10">
      <c r="A1146" s="2" t="s">
        <v>17</v>
      </c>
      <c r="B1146" s="2" t="s">
        <v>356</v>
      </c>
      <c r="C1146" s="2" t="s">
        <v>64</v>
      </c>
      <c r="E1146" s="2">
        <v>100</v>
      </c>
      <c r="F1146" s="2" t="s">
        <v>768</v>
      </c>
      <c r="G1146" s="2" t="s">
        <v>28</v>
      </c>
      <c r="H1146" s="2" t="s">
        <v>37</v>
      </c>
      <c r="I1146" s="2" t="s">
        <v>38</v>
      </c>
      <c r="J1146" s="44">
        <v>1.954248E-3</v>
      </c>
    </row>
    <row r="1147" spans="1:10">
      <c r="A1147" s="2" t="s">
        <v>17</v>
      </c>
      <c r="B1147" s="2" t="s">
        <v>357</v>
      </c>
      <c r="C1147" s="2" t="s">
        <v>64</v>
      </c>
      <c r="E1147" s="2">
        <v>100</v>
      </c>
      <c r="F1147" s="2" t="s">
        <v>768</v>
      </c>
      <c r="G1147" s="2" t="s">
        <v>28</v>
      </c>
      <c r="H1147" s="2" t="s">
        <v>37</v>
      </c>
      <c r="I1147" s="2" t="s">
        <v>38</v>
      </c>
      <c r="J1147" s="44">
        <v>1.1890756000000001E-2</v>
      </c>
    </row>
    <row r="1148" spans="1:10">
      <c r="A1148" s="2" t="s">
        <v>17</v>
      </c>
      <c r="B1148" s="2" t="s">
        <v>111</v>
      </c>
      <c r="C1148" s="2" t="s">
        <v>64</v>
      </c>
      <c r="E1148" s="2">
        <v>100</v>
      </c>
      <c r="F1148" s="2" t="s">
        <v>768</v>
      </c>
      <c r="G1148" s="2" t="s">
        <v>28</v>
      </c>
      <c r="H1148" s="2" t="s">
        <v>37</v>
      </c>
      <c r="I1148" s="2" t="s">
        <v>38</v>
      </c>
      <c r="J1148" s="44">
        <v>0</v>
      </c>
    </row>
    <row r="1149" spans="1:10">
      <c r="A1149" s="2" t="s">
        <v>17</v>
      </c>
      <c r="B1149" s="2" t="s">
        <v>112</v>
      </c>
      <c r="C1149" s="2" t="s">
        <v>64</v>
      </c>
      <c r="E1149" s="2">
        <v>100</v>
      </c>
      <c r="F1149" s="2" t="s">
        <v>768</v>
      </c>
      <c r="G1149" s="2" t="s">
        <v>28</v>
      </c>
      <c r="H1149" s="2" t="s">
        <v>37</v>
      </c>
      <c r="I1149" s="2" t="s">
        <v>38</v>
      </c>
      <c r="J1149" s="44">
        <v>0</v>
      </c>
    </row>
    <row r="1150" spans="1:10">
      <c r="A1150" s="2" t="s">
        <v>17</v>
      </c>
      <c r="B1150" s="2" t="s">
        <v>113</v>
      </c>
      <c r="C1150" s="2" t="s">
        <v>64</v>
      </c>
      <c r="E1150" s="2">
        <v>100</v>
      </c>
      <c r="F1150" s="2" t="s">
        <v>768</v>
      </c>
      <c r="G1150" s="2" t="s">
        <v>28</v>
      </c>
      <c r="H1150" s="2" t="s">
        <v>37</v>
      </c>
      <c r="I1150" s="2" t="s">
        <v>38</v>
      </c>
      <c r="J1150" s="44">
        <v>0.25912802800000001</v>
      </c>
    </row>
    <row r="1151" spans="1:10">
      <c r="A1151" s="2" t="s">
        <v>17</v>
      </c>
      <c r="B1151" s="2" t="s">
        <v>114</v>
      </c>
      <c r="C1151" s="2" t="s">
        <v>64</v>
      </c>
      <c r="E1151" s="2">
        <v>100</v>
      </c>
      <c r="F1151" s="2" t="s">
        <v>768</v>
      </c>
      <c r="G1151" s="2" t="s">
        <v>28</v>
      </c>
      <c r="H1151" s="2" t="s">
        <v>37</v>
      </c>
      <c r="I1151" s="2" t="s">
        <v>38</v>
      </c>
      <c r="J1151" s="44">
        <v>2.9918193280000001</v>
      </c>
    </row>
    <row r="1152" spans="1:10">
      <c r="A1152" s="2" t="s">
        <v>17</v>
      </c>
      <c r="B1152" s="2" t="s">
        <v>115</v>
      </c>
      <c r="C1152" s="2" t="s">
        <v>64</v>
      </c>
      <c r="E1152" s="2">
        <v>100</v>
      </c>
      <c r="F1152" s="2" t="s">
        <v>768</v>
      </c>
      <c r="G1152" s="2" t="s">
        <v>28</v>
      </c>
      <c r="H1152" s="2" t="s">
        <v>37</v>
      </c>
      <c r="I1152" s="2" t="s">
        <v>38</v>
      </c>
      <c r="J1152" s="44">
        <v>1.4820341180000001</v>
      </c>
    </row>
    <row r="1153" spans="1:10">
      <c r="A1153" s="2" t="s">
        <v>17</v>
      </c>
      <c r="B1153" s="2" t="s">
        <v>116</v>
      </c>
      <c r="C1153" s="2" t="s">
        <v>64</v>
      </c>
      <c r="E1153" s="2">
        <v>100</v>
      </c>
      <c r="F1153" s="2" t="s">
        <v>768</v>
      </c>
      <c r="G1153" s="2" t="s">
        <v>28</v>
      </c>
      <c r="H1153" s="2" t="s">
        <v>37</v>
      </c>
      <c r="I1153" s="2" t="s">
        <v>38</v>
      </c>
      <c r="J1153" s="44">
        <v>1.22747132</v>
      </c>
    </row>
    <row r="1154" spans="1:10">
      <c r="A1154" s="2" t="s">
        <v>17</v>
      </c>
      <c r="B1154" s="2" t="s">
        <v>117</v>
      </c>
      <c r="C1154" s="2" t="s">
        <v>64</v>
      </c>
      <c r="E1154" s="2">
        <v>100</v>
      </c>
      <c r="F1154" s="2" t="s">
        <v>768</v>
      </c>
      <c r="G1154" s="2" t="s">
        <v>28</v>
      </c>
      <c r="H1154" s="2" t="s">
        <v>37</v>
      </c>
      <c r="I1154" s="2" t="s">
        <v>38</v>
      </c>
      <c r="J1154" s="44">
        <v>2.5469975489999999</v>
      </c>
    </row>
    <row r="1155" spans="1:10">
      <c r="A1155" s="2" t="s">
        <v>17</v>
      </c>
      <c r="B1155" s="2" t="s">
        <v>118</v>
      </c>
      <c r="C1155" s="2" t="s">
        <v>64</v>
      </c>
      <c r="E1155" s="2">
        <v>100</v>
      </c>
      <c r="F1155" s="2" t="s">
        <v>768</v>
      </c>
      <c r="G1155" s="2" t="s">
        <v>28</v>
      </c>
      <c r="H1155" s="2" t="s">
        <v>37</v>
      </c>
      <c r="I1155" s="2" t="s">
        <v>38</v>
      </c>
      <c r="J1155" s="44">
        <v>1.207627005</v>
      </c>
    </row>
    <row r="1156" spans="1:10">
      <c r="A1156" s="2" t="s">
        <v>17</v>
      </c>
      <c r="B1156" s="2" t="s">
        <v>119</v>
      </c>
      <c r="C1156" s="2" t="s">
        <v>64</v>
      </c>
      <c r="E1156" s="2">
        <v>100</v>
      </c>
      <c r="F1156" s="2" t="s">
        <v>768</v>
      </c>
      <c r="G1156" s="2" t="s">
        <v>28</v>
      </c>
      <c r="H1156" s="2" t="s">
        <v>37</v>
      </c>
      <c r="I1156" s="2" t="s">
        <v>38</v>
      </c>
      <c r="J1156" s="44">
        <v>5.1272059000000002E-2</v>
      </c>
    </row>
    <row r="1157" spans="1:10">
      <c r="A1157" s="2" t="s">
        <v>17</v>
      </c>
      <c r="B1157" s="2" t="s">
        <v>120</v>
      </c>
      <c r="C1157" s="2" t="s">
        <v>64</v>
      </c>
      <c r="E1157" s="2">
        <v>100</v>
      </c>
      <c r="F1157" s="2" t="s">
        <v>768</v>
      </c>
      <c r="G1157" s="2" t="s">
        <v>28</v>
      </c>
      <c r="H1157" s="2" t="s">
        <v>37</v>
      </c>
      <c r="I1157" s="2" t="s">
        <v>38</v>
      </c>
      <c r="J1157" s="44">
        <v>0.108908824</v>
      </c>
    </row>
    <row r="1158" spans="1:10">
      <c r="A1158" s="2" t="s">
        <v>17</v>
      </c>
      <c r="B1158" s="2" t="s">
        <v>121</v>
      </c>
      <c r="C1158" s="2" t="s">
        <v>64</v>
      </c>
      <c r="E1158" s="2">
        <v>100</v>
      </c>
      <c r="F1158" s="2" t="s">
        <v>768</v>
      </c>
      <c r="G1158" s="2" t="s">
        <v>28</v>
      </c>
      <c r="H1158" s="2" t="s">
        <v>37</v>
      </c>
      <c r="I1158" s="2" t="s">
        <v>38</v>
      </c>
      <c r="J1158" s="44">
        <v>1.3843088240000001</v>
      </c>
    </row>
    <row r="1159" spans="1:10">
      <c r="A1159" s="2" t="s">
        <v>17</v>
      </c>
      <c r="B1159" s="2" t="s">
        <v>122</v>
      </c>
      <c r="C1159" s="2" t="s">
        <v>64</v>
      </c>
      <c r="E1159" s="2">
        <v>100</v>
      </c>
      <c r="F1159" s="2" t="s">
        <v>768</v>
      </c>
      <c r="G1159" s="2" t="s">
        <v>28</v>
      </c>
      <c r="H1159" s="2" t="s">
        <v>37</v>
      </c>
      <c r="I1159" s="2" t="s">
        <v>38</v>
      </c>
      <c r="J1159" s="44">
        <v>0.97377488700000003</v>
      </c>
    </row>
    <row r="1160" spans="1:10">
      <c r="A1160" s="2" t="s">
        <v>17</v>
      </c>
      <c r="B1160" s="2" t="s">
        <v>123</v>
      </c>
      <c r="C1160" s="2" t="s">
        <v>64</v>
      </c>
      <c r="E1160" s="2">
        <v>100</v>
      </c>
      <c r="F1160" s="2" t="s">
        <v>768</v>
      </c>
      <c r="G1160" s="2" t="s">
        <v>28</v>
      </c>
      <c r="H1160" s="2" t="s">
        <v>37</v>
      </c>
      <c r="I1160" s="2" t="s">
        <v>38</v>
      </c>
      <c r="J1160" s="44">
        <v>0.43671010599999999</v>
      </c>
    </row>
    <row r="1161" spans="1:10">
      <c r="A1161" s="2" t="s">
        <v>17</v>
      </c>
      <c r="B1161" s="2" t="s">
        <v>124</v>
      </c>
      <c r="C1161" s="2" t="s">
        <v>64</v>
      </c>
      <c r="E1161" s="2">
        <v>100</v>
      </c>
      <c r="F1161" s="2" t="s">
        <v>768</v>
      </c>
      <c r="G1161" s="2" t="s">
        <v>28</v>
      </c>
      <c r="H1161" s="2" t="s">
        <v>37</v>
      </c>
      <c r="I1161" s="2" t="s">
        <v>38</v>
      </c>
      <c r="J1161" s="44">
        <v>0.10312499999999999</v>
      </c>
    </row>
    <row r="1162" spans="1:10">
      <c r="A1162" s="2" t="s">
        <v>17</v>
      </c>
      <c r="B1162" s="2" t="s">
        <v>125</v>
      </c>
      <c r="C1162" s="2" t="s">
        <v>64</v>
      </c>
      <c r="E1162" s="2">
        <v>100</v>
      </c>
      <c r="F1162" s="2" t="s">
        <v>768</v>
      </c>
      <c r="G1162" s="2" t="s">
        <v>28</v>
      </c>
      <c r="H1162" s="2" t="s">
        <v>37</v>
      </c>
      <c r="I1162" s="2" t="s">
        <v>38</v>
      </c>
      <c r="J1162" s="44">
        <v>0.11193028300000001</v>
      </c>
    </row>
    <row r="1163" spans="1:10">
      <c r="A1163" s="2" t="s">
        <v>17</v>
      </c>
      <c r="B1163" s="2" t="s">
        <v>126</v>
      </c>
      <c r="C1163" s="2" t="s">
        <v>64</v>
      </c>
      <c r="E1163" s="2">
        <v>100</v>
      </c>
      <c r="F1163" s="2" t="s">
        <v>768</v>
      </c>
      <c r="G1163" s="2" t="s">
        <v>28</v>
      </c>
      <c r="H1163" s="2" t="s">
        <v>37</v>
      </c>
      <c r="I1163" s="2" t="s">
        <v>38</v>
      </c>
      <c r="J1163" s="44">
        <v>0.21047861000000001</v>
      </c>
    </row>
    <row r="1164" spans="1:10">
      <c r="A1164" s="2" t="s">
        <v>17</v>
      </c>
      <c r="B1164" s="2" t="s">
        <v>128</v>
      </c>
      <c r="C1164" s="2" t="s">
        <v>64</v>
      </c>
      <c r="E1164" s="2">
        <v>100</v>
      </c>
      <c r="F1164" s="2" t="s">
        <v>768</v>
      </c>
      <c r="G1164" s="2" t="s">
        <v>28</v>
      </c>
      <c r="H1164" s="2" t="s">
        <v>37</v>
      </c>
      <c r="I1164" s="2" t="s">
        <v>38</v>
      </c>
      <c r="J1164" s="44">
        <v>1.6429930290000001</v>
      </c>
    </row>
    <row r="1165" spans="1:10">
      <c r="A1165" s="2" t="s">
        <v>17</v>
      </c>
      <c r="B1165" s="2" t="s">
        <v>129</v>
      </c>
      <c r="C1165" s="2" t="s">
        <v>64</v>
      </c>
      <c r="E1165" s="2">
        <v>100</v>
      </c>
      <c r="F1165" s="2" t="s">
        <v>768</v>
      </c>
      <c r="G1165" s="2" t="s">
        <v>28</v>
      </c>
      <c r="H1165" s="2" t="s">
        <v>37</v>
      </c>
      <c r="I1165" s="2" t="s">
        <v>38</v>
      </c>
      <c r="J1165" s="44">
        <v>1.932237132</v>
      </c>
    </row>
    <row r="1166" spans="1:10">
      <c r="A1166" s="2" t="s">
        <v>17</v>
      </c>
      <c r="B1166" s="2" t="s">
        <v>130</v>
      </c>
      <c r="C1166" s="2" t="s">
        <v>64</v>
      </c>
      <c r="E1166" s="2">
        <v>100</v>
      </c>
      <c r="F1166" s="2" t="s">
        <v>768</v>
      </c>
      <c r="G1166" s="2" t="s">
        <v>28</v>
      </c>
      <c r="H1166" s="2" t="s">
        <v>37</v>
      </c>
      <c r="I1166" s="2" t="s">
        <v>38</v>
      </c>
      <c r="J1166" s="44">
        <v>1.0893460210000001</v>
      </c>
    </row>
    <row r="1167" spans="1:10">
      <c r="A1167" s="2" t="s">
        <v>17</v>
      </c>
      <c r="B1167" s="2" t="s">
        <v>358</v>
      </c>
      <c r="C1167" s="2" t="s">
        <v>64</v>
      </c>
      <c r="E1167" s="2">
        <v>100</v>
      </c>
      <c r="F1167" s="2" t="s">
        <v>768</v>
      </c>
      <c r="G1167" s="2" t="s">
        <v>28</v>
      </c>
      <c r="H1167" s="2" t="s">
        <v>37</v>
      </c>
      <c r="I1167" s="2" t="s">
        <v>38</v>
      </c>
      <c r="J1167" s="44">
        <v>10.010105882</v>
      </c>
    </row>
    <row r="1168" spans="1:10">
      <c r="A1168" s="2" t="s">
        <v>17</v>
      </c>
      <c r="B1168" s="2" t="s">
        <v>131</v>
      </c>
      <c r="C1168" s="2" t="s">
        <v>64</v>
      </c>
      <c r="E1168" s="2">
        <v>100</v>
      </c>
      <c r="F1168" s="2" t="s">
        <v>768</v>
      </c>
      <c r="G1168" s="2" t="s">
        <v>28</v>
      </c>
      <c r="H1168" s="2" t="s">
        <v>37</v>
      </c>
      <c r="I1168" s="2" t="s">
        <v>38</v>
      </c>
      <c r="J1168" s="44">
        <v>0.14971008399999999</v>
      </c>
    </row>
    <row r="1169" spans="1:10">
      <c r="A1169" s="2" t="s">
        <v>17</v>
      </c>
      <c r="B1169" s="2" t="s">
        <v>132</v>
      </c>
      <c r="C1169" s="2" t="s">
        <v>64</v>
      </c>
      <c r="E1169" s="2">
        <v>100</v>
      </c>
      <c r="F1169" s="2" t="s">
        <v>768</v>
      </c>
      <c r="G1169" s="2" t="s">
        <v>28</v>
      </c>
      <c r="H1169" s="2" t="s">
        <v>37</v>
      </c>
      <c r="I1169" s="2" t="s">
        <v>38</v>
      </c>
      <c r="J1169" s="44">
        <v>2.7836134449999999</v>
      </c>
    </row>
    <row r="1170" spans="1:10">
      <c r="A1170" s="2" t="s">
        <v>16</v>
      </c>
      <c r="B1170" s="2" t="s">
        <v>139</v>
      </c>
      <c r="C1170" s="2" t="s">
        <v>64</v>
      </c>
      <c r="E1170" s="2">
        <v>100</v>
      </c>
      <c r="F1170" s="2" t="s">
        <v>768</v>
      </c>
      <c r="G1170" s="2" t="s">
        <v>28</v>
      </c>
      <c r="H1170" s="2" t="s">
        <v>37</v>
      </c>
      <c r="I1170" s="2" t="s">
        <v>38</v>
      </c>
      <c r="J1170" s="44">
        <v>1.1360907929999999</v>
      </c>
    </row>
    <row r="1171" spans="1:10">
      <c r="A1171" s="2" t="s">
        <v>16</v>
      </c>
      <c r="B1171" s="2" t="s">
        <v>140</v>
      </c>
      <c r="C1171" s="2" t="s">
        <v>64</v>
      </c>
      <c r="E1171" s="2">
        <v>100</v>
      </c>
      <c r="F1171" s="2" t="s">
        <v>768</v>
      </c>
      <c r="G1171" s="2" t="s">
        <v>28</v>
      </c>
      <c r="H1171" s="2" t="s">
        <v>37</v>
      </c>
      <c r="I1171" s="2" t="s">
        <v>38</v>
      </c>
      <c r="J1171" s="44">
        <v>1.1820358580000001</v>
      </c>
    </row>
    <row r="1172" spans="1:10">
      <c r="A1172" s="2" t="s">
        <v>16</v>
      </c>
      <c r="B1172" s="2" t="s">
        <v>141</v>
      </c>
      <c r="C1172" s="2" t="s">
        <v>64</v>
      </c>
      <c r="E1172" s="2">
        <v>100</v>
      </c>
      <c r="F1172" s="2" t="s">
        <v>768</v>
      </c>
      <c r="G1172" s="2" t="s">
        <v>28</v>
      </c>
      <c r="H1172" s="2" t="s">
        <v>37</v>
      </c>
      <c r="I1172" s="2" t="s">
        <v>38</v>
      </c>
      <c r="J1172" s="44">
        <v>1.2312674290000001</v>
      </c>
    </row>
    <row r="1173" spans="1:10">
      <c r="A1173" s="2" t="s">
        <v>16</v>
      </c>
      <c r="B1173" s="2" t="s">
        <v>142</v>
      </c>
      <c r="C1173" s="2" t="s">
        <v>64</v>
      </c>
      <c r="E1173" s="2">
        <v>100</v>
      </c>
      <c r="F1173" s="2" t="s">
        <v>768</v>
      </c>
      <c r="G1173" s="2" t="s">
        <v>28</v>
      </c>
      <c r="H1173" s="2" t="s">
        <v>37</v>
      </c>
      <c r="I1173" s="2" t="s">
        <v>38</v>
      </c>
      <c r="J1173" s="44">
        <v>5.908951407</v>
      </c>
    </row>
    <row r="1174" spans="1:10">
      <c r="A1174" s="2" t="s">
        <v>16</v>
      </c>
      <c r="B1174" s="2" t="s">
        <v>422</v>
      </c>
      <c r="C1174" s="2" t="s">
        <v>64</v>
      </c>
      <c r="E1174" s="2">
        <v>100</v>
      </c>
      <c r="F1174" s="2" t="s">
        <v>768</v>
      </c>
      <c r="G1174" s="2" t="s">
        <v>28</v>
      </c>
      <c r="H1174" s="2" t="s">
        <v>37</v>
      </c>
      <c r="I1174" s="2" t="s">
        <v>38</v>
      </c>
      <c r="J1174" s="44">
        <v>8.1449123649999997</v>
      </c>
    </row>
    <row r="1175" spans="1:10">
      <c r="A1175" s="2" t="s">
        <v>16</v>
      </c>
      <c r="B1175" s="2" t="s">
        <v>423</v>
      </c>
      <c r="C1175" s="2" t="s">
        <v>64</v>
      </c>
      <c r="E1175" s="2">
        <v>100</v>
      </c>
      <c r="F1175" s="2" t="s">
        <v>768</v>
      </c>
      <c r="G1175" s="2" t="s">
        <v>28</v>
      </c>
      <c r="H1175" s="2" t="s">
        <v>37</v>
      </c>
      <c r="I1175" s="2" t="s">
        <v>38</v>
      </c>
      <c r="J1175" s="44">
        <v>4.7827843139999997</v>
      </c>
    </row>
    <row r="1176" spans="1:10">
      <c r="A1176" s="2" t="s">
        <v>16</v>
      </c>
      <c r="B1176" s="2" t="s">
        <v>424</v>
      </c>
      <c r="C1176" s="2" t="s">
        <v>64</v>
      </c>
      <c r="E1176" s="2">
        <v>100</v>
      </c>
      <c r="F1176" s="2" t="s">
        <v>768</v>
      </c>
      <c r="G1176" s="2" t="s">
        <v>28</v>
      </c>
      <c r="H1176" s="2" t="s">
        <v>37</v>
      </c>
      <c r="I1176" s="2" t="s">
        <v>38</v>
      </c>
      <c r="J1176" s="44">
        <v>1.891402123</v>
      </c>
    </row>
    <row r="1177" spans="1:10">
      <c r="A1177" s="2" t="s">
        <v>16</v>
      </c>
      <c r="B1177" s="2" t="s">
        <v>425</v>
      </c>
      <c r="C1177" s="2" t="s">
        <v>64</v>
      </c>
      <c r="E1177" s="2">
        <v>100</v>
      </c>
      <c r="F1177" s="2" t="s">
        <v>768</v>
      </c>
      <c r="G1177" s="2" t="s">
        <v>28</v>
      </c>
      <c r="H1177" s="2" t="s">
        <v>37</v>
      </c>
      <c r="I1177" s="2" t="s">
        <v>38</v>
      </c>
      <c r="J1177" s="44">
        <v>2.2072721899999999</v>
      </c>
    </row>
    <row r="1178" spans="1:10">
      <c r="A1178" s="2" t="s">
        <v>16</v>
      </c>
      <c r="B1178" s="2" t="s">
        <v>426</v>
      </c>
      <c r="C1178" s="2" t="s">
        <v>64</v>
      </c>
      <c r="E1178" s="2">
        <v>100</v>
      </c>
      <c r="F1178" s="2" t="s">
        <v>768</v>
      </c>
      <c r="G1178" s="2" t="s">
        <v>28</v>
      </c>
      <c r="H1178" s="2" t="s">
        <v>37</v>
      </c>
      <c r="I1178" s="2" t="s">
        <v>38</v>
      </c>
      <c r="J1178" s="44">
        <v>2.5383786260000001</v>
      </c>
    </row>
    <row r="1179" spans="1:10">
      <c r="A1179" s="2" t="s">
        <v>16</v>
      </c>
      <c r="B1179" s="2" t="s">
        <v>427</v>
      </c>
      <c r="C1179" s="2" t="s">
        <v>64</v>
      </c>
      <c r="E1179" s="2">
        <v>100</v>
      </c>
      <c r="F1179" s="2" t="s">
        <v>768</v>
      </c>
      <c r="G1179" s="2" t="s">
        <v>28</v>
      </c>
      <c r="H1179" s="2" t="s">
        <v>37</v>
      </c>
      <c r="I1179" s="2" t="s">
        <v>38</v>
      </c>
      <c r="J1179" s="44">
        <v>1.3795847750000001</v>
      </c>
    </row>
    <row r="1180" spans="1:10">
      <c r="A1180" s="2" t="s">
        <v>16</v>
      </c>
      <c r="B1180" s="2" t="s">
        <v>428</v>
      </c>
      <c r="C1180" s="2" t="s">
        <v>64</v>
      </c>
      <c r="E1180" s="2">
        <v>100</v>
      </c>
      <c r="F1180" s="2" t="s">
        <v>768</v>
      </c>
      <c r="G1180" s="2" t="s">
        <v>28</v>
      </c>
      <c r="H1180" s="2" t="s">
        <v>37</v>
      </c>
      <c r="I1180" s="2" t="s">
        <v>38</v>
      </c>
      <c r="J1180" s="44">
        <v>6.9340536330000004</v>
      </c>
    </row>
    <row r="1181" spans="1:10">
      <c r="A1181" s="2" t="s">
        <v>16</v>
      </c>
      <c r="B1181" s="2" t="s">
        <v>429</v>
      </c>
      <c r="C1181" s="2" t="s">
        <v>64</v>
      </c>
      <c r="E1181" s="2">
        <v>100</v>
      </c>
      <c r="F1181" s="2" t="s">
        <v>768</v>
      </c>
      <c r="G1181" s="2" t="s">
        <v>28</v>
      </c>
      <c r="H1181" s="2" t="s">
        <v>37</v>
      </c>
      <c r="I1181" s="2" t="s">
        <v>38</v>
      </c>
      <c r="J1181" s="44">
        <v>6.3014117650000001</v>
      </c>
    </row>
    <row r="1182" spans="1:10">
      <c r="A1182" s="2" t="s">
        <v>16</v>
      </c>
      <c r="B1182" s="2" t="s">
        <v>430</v>
      </c>
      <c r="C1182" s="2" t="s">
        <v>64</v>
      </c>
      <c r="E1182" s="2">
        <v>100</v>
      </c>
      <c r="F1182" s="2" t="s">
        <v>768</v>
      </c>
      <c r="G1182" s="2" t="s">
        <v>28</v>
      </c>
      <c r="H1182" s="2" t="s">
        <v>37</v>
      </c>
      <c r="I1182" s="2" t="s">
        <v>38</v>
      </c>
      <c r="J1182" s="44">
        <v>12.482589706000001</v>
      </c>
    </row>
    <row r="1183" spans="1:10">
      <c r="A1183" s="2" t="s">
        <v>15</v>
      </c>
      <c r="B1183" s="2" t="s">
        <v>187</v>
      </c>
      <c r="C1183" s="2" t="s">
        <v>64</v>
      </c>
      <c r="E1183" s="2">
        <v>100</v>
      </c>
      <c r="F1183" s="2" t="s">
        <v>768</v>
      </c>
      <c r="G1183" s="2" t="s">
        <v>28</v>
      </c>
      <c r="H1183" s="2" t="s">
        <v>37</v>
      </c>
      <c r="I1183" s="2" t="s">
        <v>38</v>
      </c>
      <c r="J1183" s="44">
        <v>1.553176471</v>
      </c>
    </row>
    <row r="1184" spans="1:10">
      <c r="A1184" s="2" t="s">
        <v>15</v>
      </c>
      <c r="B1184" s="2" t="s">
        <v>188</v>
      </c>
      <c r="C1184" s="2" t="s">
        <v>64</v>
      </c>
      <c r="E1184" s="2">
        <v>100</v>
      </c>
      <c r="F1184" s="2" t="s">
        <v>768</v>
      </c>
      <c r="G1184" s="2" t="s">
        <v>28</v>
      </c>
      <c r="H1184" s="2" t="s">
        <v>37</v>
      </c>
      <c r="I1184" s="2" t="s">
        <v>38</v>
      </c>
      <c r="J1184" s="44">
        <v>7.2801283420000003</v>
      </c>
    </row>
    <row r="1185" spans="1:10">
      <c r="A1185" s="2" t="s">
        <v>15</v>
      </c>
      <c r="B1185" s="2" t="s">
        <v>189</v>
      </c>
      <c r="C1185" s="2" t="s">
        <v>64</v>
      </c>
      <c r="E1185" s="2">
        <v>100</v>
      </c>
      <c r="F1185" s="2" t="s">
        <v>768</v>
      </c>
      <c r="G1185" s="2" t="s">
        <v>28</v>
      </c>
      <c r="H1185" s="2" t="s">
        <v>37</v>
      </c>
      <c r="I1185" s="2" t="s">
        <v>38</v>
      </c>
      <c r="J1185" s="44">
        <v>3.1743944640000001</v>
      </c>
    </row>
    <row r="1186" spans="1:10">
      <c r="A1186" s="2" t="s">
        <v>15</v>
      </c>
      <c r="B1186" s="2" t="s">
        <v>190</v>
      </c>
      <c r="C1186" s="2" t="s">
        <v>64</v>
      </c>
      <c r="E1186" s="2">
        <v>100</v>
      </c>
      <c r="F1186" s="2" t="s">
        <v>768</v>
      </c>
      <c r="G1186" s="2" t="s">
        <v>28</v>
      </c>
      <c r="H1186" s="2" t="s">
        <v>37</v>
      </c>
      <c r="I1186" s="2" t="s">
        <v>38</v>
      </c>
      <c r="J1186" s="44">
        <v>11.593751755</v>
      </c>
    </row>
    <row r="1187" spans="1:10">
      <c r="A1187" s="2" t="s">
        <v>15</v>
      </c>
      <c r="B1187" s="2" t="s">
        <v>191</v>
      </c>
      <c r="C1187" s="2" t="s">
        <v>64</v>
      </c>
      <c r="E1187" s="2">
        <v>100</v>
      </c>
      <c r="F1187" s="2" t="s">
        <v>768</v>
      </c>
      <c r="G1187" s="2" t="s">
        <v>28</v>
      </c>
      <c r="H1187" s="2" t="s">
        <v>37</v>
      </c>
      <c r="I1187" s="2" t="s">
        <v>38</v>
      </c>
      <c r="J1187" s="44">
        <v>0</v>
      </c>
    </row>
    <row r="1188" spans="1:10">
      <c r="A1188" s="2" t="s">
        <v>15</v>
      </c>
      <c r="B1188" s="2" t="s">
        <v>192</v>
      </c>
      <c r="C1188" s="2" t="s">
        <v>64</v>
      </c>
      <c r="E1188" s="2">
        <v>100</v>
      </c>
      <c r="F1188" s="2" t="s">
        <v>768</v>
      </c>
      <c r="G1188" s="2" t="s">
        <v>28</v>
      </c>
      <c r="H1188" s="2" t="s">
        <v>37</v>
      </c>
      <c r="I1188" s="2" t="s">
        <v>38</v>
      </c>
      <c r="J1188" s="44">
        <v>0</v>
      </c>
    </row>
    <row r="1189" spans="1:10">
      <c r="A1189" s="2" t="s">
        <v>15</v>
      </c>
      <c r="B1189" s="2" t="s">
        <v>193</v>
      </c>
      <c r="C1189" s="2" t="s">
        <v>64</v>
      </c>
      <c r="E1189" s="2">
        <v>100</v>
      </c>
      <c r="F1189" s="2" t="s">
        <v>768</v>
      </c>
      <c r="G1189" s="2" t="s">
        <v>28</v>
      </c>
      <c r="H1189" s="2" t="s">
        <v>37</v>
      </c>
      <c r="I1189" s="2" t="s">
        <v>38</v>
      </c>
      <c r="J1189" s="44">
        <v>8.9380814480000002</v>
      </c>
    </row>
    <row r="1190" spans="1:10">
      <c r="A1190" s="2" t="s">
        <v>14</v>
      </c>
      <c r="B1190" s="2" t="s">
        <v>194</v>
      </c>
      <c r="C1190" s="2" t="s">
        <v>64</v>
      </c>
      <c r="E1190" s="2">
        <v>100</v>
      </c>
      <c r="F1190" s="2" t="s">
        <v>768</v>
      </c>
      <c r="G1190" s="2" t="s">
        <v>28</v>
      </c>
      <c r="H1190" s="2" t="s">
        <v>37</v>
      </c>
      <c r="I1190" s="2" t="s">
        <v>38</v>
      </c>
      <c r="J1190" s="44">
        <v>0</v>
      </c>
    </row>
    <row r="1191" spans="1:10">
      <c r="A1191" s="2" t="s">
        <v>14</v>
      </c>
      <c r="B1191" s="2" t="s">
        <v>195</v>
      </c>
      <c r="C1191" s="2" t="s">
        <v>64</v>
      </c>
      <c r="E1191" s="2">
        <v>100</v>
      </c>
      <c r="F1191" s="2" t="s">
        <v>768</v>
      </c>
      <c r="G1191" s="2" t="s">
        <v>28</v>
      </c>
      <c r="H1191" s="2" t="s">
        <v>37</v>
      </c>
      <c r="I1191" s="2" t="s">
        <v>38</v>
      </c>
      <c r="J1191" s="44">
        <v>0</v>
      </c>
    </row>
    <row r="1192" spans="1:10">
      <c r="A1192" s="2" t="s">
        <v>13</v>
      </c>
      <c r="B1192" s="2" t="s">
        <v>196</v>
      </c>
      <c r="C1192" s="2" t="s">
        <v>64</v>
      </c>
      <c r="E1192" s="2">
        <v>100</v>
      </c>
      <c r="F1192" s="2" t="s">
        <v>768</v>
      </c>
      <c r="G1192" s="2" t="s">
        <v>28</v>
      </c>
      <c r="H1192" s="2" t="s">
        <v>37</v>
      </c>
      <c r="I1192" s="2" t="s">
        <v>38</v>
      </c>
      <c r="J1192" s="44">
        <v>0.68479467299999996</v>
      </c>
    </row>
    <row r="1193" spans="1:10">
      <c r="A1193" s="2" t="s">
        <v>13</v>
      </c>
      <c r="B1193" s="2" t="s">
        <v>197</v>
      </c>
      <c r="C1193" s="2" t="s">
        <v>64</v>
      </c>
      <c r="E1193" s="2">
        <v>100</v>
      </c>
      <c r="F1193" s="2" t="s">
        <v>768</v>
      </c>
      <c r="G1193" s="2" t="s">
        <v>28</v>
      </c>
      <c r="H1193" s="2" t="s">
        <v>37</v>
      </c>
      <c r="I1193" s="2" t="s">
        <v>38</v>
      </c>
      <c r="J1193" s="44">
        <v>0.39643846199999999</v>
      </c>
    </row>
    <row r="1194" spans="1:10">
      <c r="A1194" s="2" t="s">
        <v>13</v>
      </c>
      <c r="B1194" s="2" t="s">
        <v>198</v>
      </c>
      <c r="C1194" s="2" t="s">
        <v>64</v>
      </c>
      <c r="E1194" s="2">
        <v>100</v>
      </c>
      <c r="F1194" s="2" t="s">
        <v>768</v>
      </c>
      <c r="G1194" s="2" t="s">
        <v>28</v>
      </c>
      <c r="H1194" s="2" t="s">
        <v>37</v>
      </c>
      <c r="I1194" s="2" t="s">
        <v>38</v>
      </c>
      <c r="J1194" s="44">
        <v>7.0535152000000004E-2</v>
      </c>
    </row>
    <row r="1195" spans="1:10">
      <c r="A1195" s="2" t="s">
        <v>13</v>
      </c>
      <c r="B1195" s="2" t="s">
        <v>199</v>
      </c>
      <c r="C1195" s="2" t="s">
        <v>64</v>
      </c>
      <c r="E1195" s="2">
        <v>100</v>
      </c>
      <c r="F1195" s="2" t="s">
        <v>768</v>
      </c>
      <c r="G1195" s="2" t="s">
        <v>28</v>
      </c>
      <c r="H1195" s="2" t="s">
        <v>37</v>
      </c>
      <c r="I1195" s="2" t="s">
        <v>38</v>
      </c>
      <c r="J1195" s="44">
        <v>0.79103823500000003</v>
      </c>
    </row>
    <row r="1196" spans="1:10">
      <c r="A1196" s="2" t="s">
        <v>13</v>
      </c>
      <c r="B1196" s="2" t="s">
        <v>200</v>
      </c>
      <c r="C1196" s="2" t="s">
        <v>64</v>
      </c>
      <c r="E1196" s="2">
        <v>100</v>
      </c>
      <c r="F1196" s="2" t="s">
        <v>768</v>
      </c>
      <c r="G1196" s="2" t="s">
        <v>28</v>
      </c>
      <c r="H1196" s="2" t="s">
        <v>37</v>
      </c>
      <c r="I1196" s="2" t="s">
        <v>38</v>
      </c>
      <c r="J1196" s="44">
        <v>0.53233304400000003</v>
      </c>
    </row>
    <row r="1197" spans="1:10">
      <c r="A1197" s="2" t="s">
        <v>13</v>
      </c>
      <c r="B1197" s="2" t="s">
        <v>201</v>
      </c>
      <c r="C1197" s="2" t="s">
        <v>64</v>
      </c>
      <c r="E1197" s="2">
        <v>100</v>
      </c>
      <c r="F1197" s="2" t="s">
        <v>768</v>
      </c>
      <c r="G1197" s="2" t="s">
        <v>28</v>
      </c>
      <c r="H1197" s="2" t="s">
        <v>37</v>
      </c>
      <c r="I1197" s="2" t="s">
        <v>38</v>
      </c>
      <c r="J1197" s="44">
        <v>1.5386407559999999</v>
      </c>
    </row>
    <row r="1198" spans="1:10">
      <c r="A1198" s="2" t="s">
        <v>13</v>
      </c>
      <c r="B1198" s="2" t="s">
        <v>202</v>
      </c>
      <c r="C1198" s="2" t="s">
        <v>64</v>
      </c>
      <c r="E1198" s="2">
        <v>100</v>
      </c>
      <c r="F1198" s="2" t="s">
        <v>768</v>
      </c>
      <c r="G1198" s="2" t="s">
        <v>28</v>
      </c>
      <c r="H1198" s="2" t="s">
        <v>37</v>
      </c>
      <c r="I1198" s="2" t="s">
        <v>38</v>
      </c>
      <c r="J1198" s="44">
        <v>1.5405959890000001</v>
      </c>
    </row>
    <row r="1199" spans="1:10">
      <c r="A1199" s="2" t="s">
        <v>13</v>
      </c>
      <c r="B1199" s="2" t="s">
        <v>203</v>
      </c>
      <c r="C1199" s="2" t="s">
        <v>64</v>
      </c>
      <c r="E1199" s="2">
        <v>100</v>
      </c>
      <c r="F1199" s="2" t="s">
        <v>768</v>
      </c>
      <c r="G1199" s="2" t="s">
        <v>28</v>
      </c>
      <c r="H1199" s="2" t="s">
        <v>37</v>
      </c>
      <c r="I1199" s="2" t="s">
        <v>38</v>
      </c>
      <c r="J1199" s="44">
        <v>23.896435742000001</v>
      </c>
    </row>
    <row r="1200" spans="1:10">
      <c r="A1200" s="2" t="s">
        <v>13</v>
      </c>
      <c r="B1200" s="2" t="s">
        <v>204</v>
      </c>
      <c r="C1200" s="2" t="s">
        <v>64</v>
      </c>
      <c r="E1200" s="2">
        <v>100</v>
      </c>
      <c r="F1200" s="2" t="s">
        <v>768</v>
      </c>
      <c r="G1200" s="2" t="s">
        <v>28</v>
      </c>
      <c r="H1200" s="2" t="s">
        <v>37</v>
      </c>
      <c r="I1200" s="2" t="s">
        <v>38</v>
      </c>
      <c r="J1200" s="44">
        <v>7.0759852939999996</v>
      </c>
    </row>
    <row r="1201" spans="1:10">
      <c r="A1201" s="2" t="s">
        <v>13</v>
      </c>
      <c r="B1201" s="2" t="s">
        <v>205</v>
      </c>
      <c r="C1201" s="2" t="s">
        <v>64</v>
      </c>
      <c r="E1201" s="2">
        <v>100</v>
      </c>
      <c r="F1201" s="2" t="s">
        <v>768</v>
      </c>
      <c r="G1201" s="2" t="s">
        <v>28</v>
      </c>
      <c r="H1201" s="2" t="s">
        <v>37</v>
      </c>
      <c r="I1201" s="2" t="s">
        <v>38</v>
      </c>
      <c r="J1201" s="44">
        <v>4.1486970699999999</v>
      </c>
    </row>
    <row r="1202" spans="1:10">
      <c r="A1202" s="2" t="s">
        <v>13</v>
      </c>
      <c r="B1202" s="2" t="s">
        <v>206</v>
      </c>
      <c r="C1202" s="2" t="s">
        <v>64</v>
      </c>
      <c r="E1202" s="2">
        <v>100</v>
      </c>
      <c r="F1202" s="2" t="s">
        <v>768</v>
      </c>
      <c r="G1202" s="2" t="s">
        <v>28</v>
      </c>
      <c r="H1202" s="2" t="s">
        <v>37</v>
      </c>
      <c r="I1202" s="2" t="s">
        <v>38</v>
      </c>
      <c r="J1202" s="44">
        <v>18.340413054999999</v>
      </c>
    </row>
    <row r="1203" spans="1:10">
      <c r="A1203" s="2" t="s">
        <v>13</v>
      </c>
      <c r="B1203" s="2" t="s">
        <v>207</v>
      </c>
      <c r="C1203" s="2" t="s">
        <v>64</v>
      </c>
      <c r="E1203" s="2">
        <v>100</v>
      </c>
      <c r="F1203" s="2" t="s">
        <v>768</v>
      </c>
      <c r="G1203" s="2" t="s">
        <v>28</v>
      </c>
      <c r="H1203" s="2" t="s">
        <v>37</v>
      </c>
      <c r="I1203" s="2" t="s">
        <v>38</v>
      </c>
      <c r="J1203" s="44">
        <v>17.02791436</v>
      </c>
    </row>
    <row r="1204" spans="1:10">
      <c r="A1204" s="2" t="s">
        <v>13</v>
      </c>
      <c r="B1204" s="2" t="s">
        <v>208</v>
      </c>
      <c r="C1204" s="2" t="s">
        <v>64</v>
      </c>
      <c r="E1204" s="2">
        <v>100</v>
      </c>
      <c r="F1204" s="2" t="s">
        <v>768</v>
      </c>
      <c r="G1204" s="2" t="s">
        <v>28</v>
      </c>
      <c r="H1204" s="2" t="s">
        <v>37</v>
      </c>
      <c r="I1204" s="2" t="s">
        <v>38</v>
      </c>
      <c r="J1204" s="44">
        <v>0.47361176700000002</v>
      </c>
    </row>
    <row r="1205" spans="1:10">
      <c r="A1205" s="2" t="s">
        <v>13</v>
      </c>
      <c r="B1205" s="2" t="s">
        <v>209</v>
      </c>
      <c r="C1205" s="2" t="s">
        <v>64</v>
      </c>
      <c r="E1205" s="2">
        <v>100</v>
      </c>
      <c r="F1205" s="2" t="s">
        <v>768</v>
      </c>
      <c r="G1205" s="2" t="s">
        <v>28</v>
      </c>
      <c r="H1205" s="2" t="s">
        <v>37</v>
      </c>
      <c r="I1205" s="2" t="s">
        <v>38</v>
      </c>
      <c r="J1205" s="44">
        <v>0.22408426100000001</v>
      </c>
    </row>
    <row r="1206" spans="1:10">
      <c r="A1206" s="2" t="s">
        <v>13</v>
      </c>
      <c r="B1206" s="2" t="s">
        <v>210</v>
      </c>
      <c r="C1206" s="2" t="s">
        <v>64</v>
      </c>
      <c r="E1206" s="2">
        <v>100</v>
      </c>
      <c r="F1206" s="2" t="s">
        <v>768</v>
      </c>
      <c r="G1206" s="2" t="s">
        <v>28</v>
      </c>
      <c r="H1206" s="2" t="s">
        <v>37</v>
      </c>
      <c r="I1206" s="2" t="s">
        <v>38</v>
      </c>
      <c r="J1206" s="44">
        <v>0</v>
      </c>
    </row>
    <row r="1207" spans="1:10">
      <c r="A1207" s="2" t="s">
        <v>13</v>
      </c>
      <c r="B1207" s="2" t="s">
        <v>211</v>
      </c>
      <c r="C1207" s="2" t="s">
        <v>64</v>
      </c>
      <c r="E1207" s="2">
        <v>100</v>
      </c>
      <c r="F1207" s="2" t="s">
        <v>768</v>
      </c>
      <c r="G1207" s="2" t="s">
        <v>28</v>
      </c>
      <c r="H1207" s="2" t="s">
        <v>37</v>
      </c>
      <c r="I1207" s="2" t="s">
        <v>38</v>
      </c>
      <c r="J1207" s="44">
        <v>0.173843518</v>
      </c>
    </row>
    <row r="1208" spans="1:10">
      <c r="A1208" s="2" t="s">
        <v>13</v>
      </c>
      <c r="B1208" s="2" t="s">
        <v>212</v>
      </c>
      <c r="C1208" s="2" t="s">
        <v>64</v>
      </c>
      <c r="E1208" s="2">
        <v>100</v>
      </c>
      <c r="F1208" s="2" t="s">
        <v>768</v>
      </c>
      <c r="G1208" s="2" t="s">
        <v>28</v>
      </c>
      <c r="H1208" s="2" t="s">
        <v>37</v>
      </c>
      <c r="I1208" s="2" t="s">
        <v>38</v>
      </c>
      <c r="J1208" s="44">
        <v>0</v>
      </c>
    </row>
    <row r="1209" spans="1:10">
      <c r="A1209" s="2" t="s">
        <v>13</v>
      </c>
      <c r="B1209" s="2" t="s">
        <v>213</v>
      </c>
      <c r="C1209" s="2" t="s">
        <v>64</v>
      </c>
      <c r="E1209" s="2">
        <v>100</v>
      </c>
      <c r="F1209" s="2" t="s">
        <v>768</v>
      </c>
      <c r="G1209" s="2" t="s">
        <v>28</v>
      </c>
      <c r="H1209" s="2" t="s">
        <v>37</v>
      </c>
      <c r="I1209" s="2" t="s">
        <v>38</v>
      </c>
      <c r="J1209" s="44">
        <v>2.72373814</v>
      </c>
    </row>
    <row r="1210" spans="1:10">
      <c r="A1210" s="2" t="s">
        <v>13</v>
      </c>
      <c r="B1210" s="2" t="s">
        <v>214</v>
      </c>
      <c r="C1210" s="2" t="s">
        <v>64</v>
      </c>
      <c r="E1210" s="2">
        <v>100</v>
      </c>
      <c r="F1210" s="2" t="s">
        <v>768</v>
      </c>
      <c r="G1210" s="2" t="s">
        <v>28</v>
      </c>
      <c r="H1210" s="2" t="s">
        <v>37</v>
      </c>
      <c r="I1210" s="2" t="s">
        <v>38</v>
      </c>
      <c r="J1210" s="44">
        <v>0.86478382399999998</v>
      </c>
    </row>
    <row r="1211" spans="1:10">
      <c r="A1211" s="2" t="s">
        <v>13</v>
      </c>
      <c r="B1211" s="2" t="s">
        <v>215</v>
      </c>
      <c r="C1211" s="2" t="s">
        <v>64</v>
      </c>
      <c r="E1211" s="2">
        <v>100</v>
      </c>
      <c r="F1211" s="2" t="s">
        <v>768</v>
      </c>
      <c r="G1211" s="2" t="s">
        <v>28</v>
      </c>
      <c r="H1211" s="2" t="s">
        <v>37</v>
      </c>
      <c r="I1211" s="2" t="s">
        <v>38</v>
      </c>
      <c r="J1211" s="44">
        <v>1.509057353</v>
      </c>
    </row>
    <row r="1212" spans="1:10">
      <c r="A1212" s="2" t="s">
        <v>13</v>
      </c>
      <c r="B1212" s="2" t="s">
        <v>216</v>
      </c>
      <c r="C1212" s="2" t="s">
        <v>64</v>
      </c>
      <c r="E1212" s="2">
        <v>100</v>
      </c>
      <c r="F1212" s="2" t="s">
        <v>768</v>
      </c>
      <c r="G1212" s="2" t="s">
        <v>28</v>
      </c>
      <c r="H1212" s="2" t="s">
        <v>37</v>
      </c>
      <c r="I1212" s="2" t="s">
        <v>38</v>
      </c>
      <c r="J1212" s="44">
        <v>1.5642941180000001</v>
      </c>
    </row>
    <row r="1213" spans="1:10">
      <c r="A1213" s="2" t="s">
        <v>13</v>
      </c>
      <c r="B1213" s="2" t="s">
        <v>363</v>
      </c>
      <c r="C1213" s="2" t="s">
        <v>64</v>
      </c>
      <c r="E1213" s="2">
        <v>100</v>
      </c>
      <c r="F1213" s="2" t="s">
        <v>768</v>
      </c>
      <c r="G1213" s="2" t="s">
        <v>28</v>
      </c>
      <c r="H1213" s="2" t="s">
        <v>37</v>
      </c>
      <c r="I1213" s="2" t="s">
        <v>38</v>
      </c>
      <c r="J1213" s="44">
        <v>1.3461765000000001E-2</v>
      </c>
    </row>
    <row r="1214" spans="1:10">
      <c r="A1214" s="2" t="s">
        <v>12</v>
      </c>
      <c r="B1214" s="2" t="s">
        <v>219</v>
      </c>
      <c r="C1214" s="2" t="s">
        <v>64</v>
      </c>
      <c r="E1214" s="2">
        <v>100</v>
      </c>
      <c r="F1214" s="2" t="s">
        <v>768</v>
      </c>
      <c r="G1214" s="2" t="s">
        <v>28</v>
      </c>
      <c r="H1214" s="2" t="s">
        <v>37</v>
      </c>
      <c r="I1214" s="2" t="s">
        <v>38</v>
      </c>
      <c r="J1214" s="44">
        <v>12.420705882</v>
      </c>
    </row>
    <row r="1215" spans="1:10">
      <c r="A1215" s="2" t="s">
        <v>11</v>
      </c>
      <c r="B1215" s="2" t="s">
        <v>217</v>
      </c>
      <c r="C1215" s="2" t="s">
        <v>64</v>
      </c>
      <c r="E1215" s="2">
        <v>100</v>
      </c>
      <c r="F1215" s="2" t="s">
        <v>768</v>
      </c>
      <c r="G1215" s="2" t="s">
        <v>28</v>
      </c>
      <c r="H1215" s="2" t="s">
        <v>37</v>
      </c>
      <c r="I1215" s="2" t="s">
        <v>38</v>
      </c>
      <c r="J1215" s="44">
        <v>7.62112532</v>
      </c>
    </row>
    <row r="1216" spans="1:10">
      <c r="A1216" s="2" t="s">
        <v>534</v>
      </c>
      <c r="B1216" s="2" t="s">
        <v>218</v>
      </c>
      <c r="C1216" s="2" t="s">
        <v>64</v>
      </c>
      <c r="E1216" s="2">
        <v>100</v>
      </c>
      <c r="F1216" s="2" t="s">
        <v>768</v>
      </c>
      <c r="G1216" s="2" t="s">
        <v>28</v>
      </c>
      <c r="H1216" s="2" t="s">
        <v>37</v>
      </c>
      <c r="I1216" s="2" t="s">
        <v>38</v>
      </c>
      <c r="J1216" s="44">
        <v>6.6252100840336087E-2</v>
      </c>
    </row>
    <row r="1217" spans="1:10">
      <c r="A1217" s="2" t="s">
        <v>10</v>
      </c>
      <c r="B1217" s="2" t="s">
        <v>220</v>
      </c>
      <c r="C1217" s="2" t="s">
        <v>64</v>
      </c>
      <c r="E1217" s="2">
        <v>100</v>
      </c>
      <c r="F1217" s="2" t="s">
        <v>768</v>
      </c>
      <c r="G1217" s="2" t="s">
        <v>28</v>
      </c>
      <c r="H1217" s="2" t="s">
        <v>37</v>
      </c>
      <c r="I1217" s="2" t="s">
        <v>38</v>
      </c>
      <c r="J1217" s="44">
        <v>0</v>
      </c>
    </row>
    <row r="1218" spans="1:10">
      <c r="A1218" s="2" t="s">
        <v>9</v>
      </c>
      <c r="B1218" s="2" t="s">
        <v>221</v>
      </c>
      <c r="C1218" s="2" t="s">
        <v>64</v>
      </c>
      <c r="E1218" s="2">
        <v>100</v>
      </c>
      <c r="F1218" s="2" t="s">
        <v>768</v>
      </c>
      <c r="G1218" s="2" t="s">
        <v>28</v>
      </c>
      <c r="H1218" s="2" t="s">
        <v>37</v>
      </c>
      <c r="I1218" s="2" t="s">
        <v>38</v>
      </c>
      <c r="J1218" s="44">
        <v>0</v>
      </c>
    </row>
    <row r="1219" spans="1:10">
      <c r="A1219" s="2" t="s">
        <v>9</v>
      </c>
      <c r="B1219" s="2" t="s">
        <v>222</v>
      </c>
      <c r="C1219" s="2" t="s">
        <v>64</v>
      </c>
      <c r="E1219" s="2">
        <v>100</v>
      </c>
      <c r="F1219" s="2" t="s">
        <v>768</v>
      </c>
      <c r="G1219" s="2" t="s">
        <v>28</v>
      </c>
      <c r="H1219" s="2" t="s">
        <v>37</v>
      </c>
      <c r="I1219" s="2" t="s">
        <v>38</v>
      </c>
      <c r="J1219" s="44">
        <v>0</v>
      </c>
    </row>
    <row r="1220" spans="1:10">
      <c r="A1220" s="2" t="s">
        <v>9</v>
      </c>
      <c r="B1220" s="2" t="s">
        <v>223</v>
      </c>
      <c r="C1220" s="2" t="s">
        <v>64</v>
      </c>
      <c r="E1220" s="2">
        <v>100</v>
      </c>
      <c r="F1220" s="2" t="s">
        <v>768</v>
      </c>
      <c r="G1220" s="2" t="s">
        <v>28</v>
      </c>
      <c r="H1220" s="2" t="s">
        <v>37</v>
      </c>
      <c r="I1220" s="2" t="s">
        <v>38</v>
      </c>
      <c r="J1220" s="44">
        <v>0</v>
      </c>
    </row>
    <row r="1221" spans="1:10">
      <c r="A1221" s="2" t="s">
        <v>9</v>
      </c>
      <c r="B1221" s="2" t="s">
        <v>224</v>
      </c>
      <c r="C1221" s="2" t="s">
        <v>64</v>
      </c>
      <c r="E1221" s="2">
        <v>100</v>
      </c>
      <c r="F1221" s="2" t="s">
        <v>768</v>
      </c>
      <c r="G1221" s="2" t="s">
        <v>28</v>
      </c>
      <c r="H1221" s="2" t="s">
        <v>37</v>
      </c>
      <c r="I1221" s="2" t="s">
        <v>38</v>
      </c>
      <c r="J1221" s="44">
        <v>8.1699448999999993E-2</v>
      </c>
    </row>
    <row r="1222" spans="1:10">
      <c r="A1222" s="2" t="s">
        <v>9</v>
      </c>
      <c r="B1222" s="2" t="s">
        <v>225</v>
      </c>
      <c r="C1222" s="2" t="s">
        <v>64</v>
      </c>
      <c r="E1222" s="2">
        <v>100</v>
      </c>
      <c r="F1222" s="2" t="s">
        <v>768</v>
      </c>
      <c r="G1222" s="2" t="s">
        <v>28</v>
      </c>
      <c r="H1222" s="2" t="s">
        <v>37</v>
      </c>
      <c r="I1222" s="2" t="s">
        <v>38</v>
      </c>
      <c r="J1222" s="44">
        <v>0.222352941</v>
      </c>
    </row>
    <row r="1223" spans="1:10">
      <c r="A1223" s="2" t="s">
        <v>9</v>
      </c>
      <c r="B1223" s="2" t="s">
        <v>226</v>
      </c>
      <c r="C1223" s="2" t="s">
        <v>64</v>
      </c>
      <c r="E1223" s="2">
        <v>100</v>
      </c>
      <c r="F1223" s="2" t="s">
        <v>768</v>
      </c>
      <c r="G1223" s="2" t="s">
        <v>28</v>
      </c>
      <c r="H1223" s="2" t="s">
        <v>37</v>
      </c>
      <c r="I1223" s="2" t="s">
        <v>38</v>
      </c>
      <c r="J1223" s="44">
        <v>0</v>
      </c>
    </row>
    <row r="1224" spans="1:10">
      <c r="A1224" s="2" t="s">
        <v>9</v>
      </c>
      <c r="B1224" s="2" t="s">
        <v>227</v>
      </c>
      <c r="C1224" s="2" t="s">
        <v>64</v>
      </c>
      <c r="E1224" s="2">
        <v>100</v>
      </c>
      <c r="F1224" s="2" t="s">
        <v>768</v>
      </c>
      <c r="G1224" s="2" t="s">
        <v>28</v>
      </c>
      <c r="H1224" s="2" t="s">
        <v>37</v>
      </c>
      <c r="I1224" s="2" t="s">
        <v>38</v>
      </c>
      <c r="J1224" s="44">
        <v>0</v>
      </c>
    </row>
    <row r="1225" spans="1:10">
      <c r="A1225" s="2" t="s">
        <v>9</v>
      </c>
      <c r="B1225" s="2" t="s">
        <v>228</v>
      </c>
      <c r="C1225" s="2" t="s">
        <v>64</v>
      </c>
      <c r="E1225" s="2">
        <v>100</v>
      </c>
      <c r="F1225" s="2" t="s">
        <v>768</v>
      </c>
      <c r="G1225" s="2" t="s">
        <v>28</v>
      </c>
      <c r="H1225" s="2" t="s">
        <v>37</v>
      </c>
      <c r="I1225" s="2" t="s">
        <v>38</v>
      </c>
      <c r="J1225" s="44">
        <v>0</v>
      </c>
    </row>
    <row r="1226" spans="1:10">
      <c r="A1226" s="2" t="s">
        <v>9</v>
      </c>
      <c r="B1226" s="2" t="s">
        <v>229</v>
      </c>
      <c r="C1226" s="2" t="s">
        <v>64</v>
      </c>
      <c r="E1226" s="2">
        <v>100</v>
      </c>
      <c r="F1226" s="2" t="s">
        <v>768</v>
      </c>
      <c r="G1226" s="2" t="s">
        <v>28</v>
      </c>
      <c r="H1226" s="2" t="s">
        <v>37</v>
      </c>
      <c r="I1226" s="2" t="s">
        <v>38</v>
      </c>
      <c r="J1226" s="44">
        <v>0</v>
      </c>
    </row>
    <row r="1227" spans="1:10">
      <c r="A1227" s="2" t="s">
        <v>9</v>
      </c>
      <c r="B1227" s="2" t="s">
        <v>230</v>
      </c>
      <c r="C1227" s="2" t="s">
        <v>64</v>
      </c>
      <c r="E1227" s="2">
        <v>100</v>
      </c>
      <c r="F1227" s="2" t="s">
        <v>768</v>
      </c>
      <c r="G1227" s="2" t="s">
        <v>28</v>
      </c>
      <c r="H1227" s="2" t="s">
        <v>37</v>
      </c>
      <c r="I1227" s="2" t="s">
        <v>38</v>
      </c>
      <c r="J1227" s="44">
        <v>0</v>
      </c>
    </row>
    <row r="1228" spans="1:10">
      <c r="A1228" s="2" t="s">
        <v>9</v>
      </c>
      <c r="B1228" s="2" t="s">
        <v>231</v>
      </c>
      <c r="C1228" s="2" t="s">
        <v>64</v>
      </c>
      <c r="E1228" s="2">
        <v>100</v>
      </c>
      <c r="F1228" s="2" t="s">
        <v>768</v>
      </c>
      <c r="G1228" s="2" t="s">
        <v>28</v>
      </c>
      <c r="H1228" s="2" t="s">
        <v>37</v>
      </c>
      <c r="I1228" s="2" t="s">
        <v>38</v>
      </c>
      <c r="J1228" s="44">
        <v>0</v>
      </c>
    </row>
    <row r="1229" spans="1:10">
      <c r="A1229" s="2" t="s">
        <v>9</v>
      </c>
      <c r="B1229" s="2" t="s">
        <v>232</v>
      </c>
      <c r="C1229" s="2" t="s">
        <v>64</v>
      </c>
      <c r="E1229" s="2">
        <v>100</v>
      </c>
      <c r="F1229" s="2" t="s">
        <v>768</v>
      </c>
      <c r="G1229" s="2" t="s">
        <v>28</v>
      </c>
      <c r="H1229" s="2" t="s">
        <v>37</v>
      </c>
      <c r="I1229" s="2" t="s">
        <v>38</v>
      </c>
      <c r="J1229" s="44">
        <v>0.04</v>
      </c>
    </row>
    <row r="1230" spans="1:10">
      <c r="A1230" s="2" t="s">
        <v>8</v>
      </c>
      <c r="B1230" s="2" t="s">
        <v>233</v>
      </c>
      <c r="C1230" s="2" t="s">
        <v>64</v>
      </c>
      <c r="E1230" s="2">
        <v>100</v>
      </c>
      <c r="F1230" s="2" t="s">
        <v>768</v>
      </c>
      <c r="G1230" s="2" t="s">
        <v>28</v>
      </c>
      <c r="H1230" s="2" t="s">
        <v>37</v>
      </c>
      <c r="I1230" s="2" t="s">
        <v>38</v>
      </c>
      <c r="J1230" s="44">
        <v>3.2655479879999998</v>
      </c>
    </row>
    <row r="1231" spans="1:10">
      <c r="A1231" s="2" t="s">
        <v>8</v>
      </c>
      <c r="B1231" s="2" t="s">
        <v>234</v>
      </c>
      <c r="C1231" s="2" t="s">
        <v>64</v>
      </c>
      <c r="E1231" s="2">
        <v>100</v>
      </c>
      <c r="F1231" s="2" t="s">
        <v>768</v>
      </c>
      <c r="G1231" s="2" t="s">
        <v>28</v>
      </c>
      <c r="H1231" s="2" t="s">
        <v>37</v>
      </c>
      <c r="I1231" s="2" t="s">
        <v>38</v>
      </c>
      <c r="J1231" s="44">
        <v>3.3016756969999999</v>
      </c>
    </row>
    <row r="1232" spans="1:10">
      <c r="A1232" s="2" t="s">
        <v>8</v>
      </c>
      <c r="B1232" s="2" t="s">
        <v>235</v>
      </c>
      <c r="C1232" s="2" t="s">
        <v>64</v>
      </c>
      <c r="E1232" s="2">
        <v>100</v>
      </c>
      <c r="F1232" s="2" t="s">
        <v>768</v>
      </c>
      <c r="G1232" s="2" t="s">
        <v>28</v>
      </c>
      <c r="H1232" s="2" t="s">
        <v>37</v>
      </c>
      <c r="I1232" s="2" t="s">
        <v>38</v>
      </c>
      <c r="J1232" s="44">
        <v>1.0469248259999999</v>
      </c>
    </row>
    <row r="1233" spans="1:10">
      <c r="A1233" s="2" t="s">
        <v>8</v>
      </c>
      <c r="B1233" s="2" t="s">
        <v>236</v>
      </c>
      <c r="C1233" s="2" t="s">
        <v>64</v>
      </c>
      <c r="E1233" s="2">
        <v>100</v>
      </c>
      <c r="F1233" s="2" t="s">
        <v>768</v>
      </c>
      <c r="G1233" s="2" t="s">
        <v>28</v>
      </c>
      <c r="H1233" s="2" t="s">
        <v>37</v>
      </c>
      <c r="I1233" s="2" t="s">
        <v>38</v>
      </c>
      <c r="J1233" s="44">
        <v>0.298465219</v>
      </c>
    </row>
    <row r="1234" spans="1:10">
      <c r="A1234" s="2" t="s">
        <v>8</v>
      </c>
      <c r="B1234" s="2" t="s">
        <v>237</v>
      </c>
      <c r="C1234" s="2" t="s">
        <v>64</v>
      </c>
      <c r="E1234" s="2">
        <v>100</v>
      </c>
      <c r="F1234" s="2" t="s">
        <v>768</v>
      </c>
      <c r="G1234" s="2" t="s">
        <v>28</v>
      </c>
      <c r="H1234" s="2" t="s">
        <v>37</v>
      </c>
      <c r="I1234" s="2" t="s">
        <v>38</v>
      </c>
      <c r="J1234" s="44">
        <v>1.729455017</v>
      </c>
    </row>
    <row r="1235" spans="1:10">
      <c r="A1235" s="2" t="s">
        <v>8</v>
      </c>
      <c r="B1235" s="2" t="s">
        <v>238</v>
      </c>
      <c r="C1235" s="2" t="s">
        <v>64</v>
      </c>
      <c r="E1235" s="2">
        <v>100</v>
      </c>
      <c r="F1235" s="2" t="s">
        <v>768</v>
      </c>
      <c r="G1235" s="2" t="s">
        <v>28</v>
      </c>
      <c r="H1235" s="2" t="s">
        <v>37</v>
      </c>
      <c r="I1235" s="2" t="s">
        <v>38</v>
      </c>
      <c r="J1235" s="44">
        <v>2.1746719460000001</v>
      </c>
    </row>
    <row r="1236" spans="1:10">
      <c r="A1236" s="2" t="s">
        <v>8</v>
      </c>
      <c r="B1236" s="2" t="s">
        <v>239</v>
      </c>
      <c r="C1236" s="2" t="s">
        <v>64</v>
      </c>
      <c r="E1236" s="2">
        <v>100</v>
      </c>
      <c r="F1236" s="2" t="s">
        <v>768</v>
      </c>
      <c r="G1236" s="2" t="s">
        <v>28</v>
      </c>
      <c r="H1236" s="2" t="s">
        <v>37</v>
      </c>
      <c r="I1236" s="2" t="s">
        <v>38</v>
      </c>
      <c r="J1236" s="44">
        <v>1.543405229</v>
      </c>
    </row>
    <row r="1237" spans="1:10">
      <c r="A1237" s="2" t="s">
        <v>8</v>
      </c>
      <c r="B1237" s="2" t="s">
        <v>240</v>
      </c>
      <c r="C1237" s="2" t="s">
        <v>64</v>
      </c>
      <c r="E1237" s="2">
        <v>100</v>
      </c>
      <c r="F1237" s="2" t="s">
        <v>768</v>
      </c>
      <c r="G1237" s="2" t="s">
        <v>28</v>
      </c>
      <c r="H1237" s="2" t="s">
        <v>37</v>
      </c>
      <c r="I1237" s="2" t="s">
        <v>38</v>
      </c>
      <c r="J1237" s="44">
        <v>0</v>
      </c>
    </row>
    <row r="1238" spans="1:10">
      <c r="A1238" s="2" t="s">
        <v>8</v>
      </c>
      <c r="B1238" s="2" t="s">
        <v>241</v>
      </c>
      <c r="C1238" s="2" t="s">
        <v>64</v>
      </c>
      <c r="E1238" s="2">
        <v>100</v>
      </c>
      <c r="F1238" s="2" t="s">
        <v>768</v>
      </c>
      <c r="G1238" s="2" t="s">
        <v>28</v>
      </c>
      <c r="H1238" s="2" t="s">
        <v>37</v>
      </c>
      <c r="I1238" s="2" t="s">
        <v>38</v>
      </c>
      <c r="J1238" s="44">
        <v>3.3431617650000001</v>
      </c>
    </row>
    <row r="1239" spans="1:10">
      <c r="A1239" s="2" t="s">
        <v>8</v>
      </c>
      <c r="B1239" s="2" t="s">
        <v>242</v>
      </c>
      <c r="C1239" s="2" t="s">
        <v>64</v>
      </c>
      <c r="E1239" s="2">
        <v>100</v>
      </c>
      <c r="F1239" s="2" t="s">
        <v>768</v>
      </c>
      <c r="G1239" s="2" t="s">
        <v>28</v>
      </c>
      <c r="H1239" s="2" t="s">
        <v>37</v>
      </c>
      <c r="I1239" s="2" t="s">
        <v>38</v>
      </c>
      <c r="J1239" s="44">
        <v>2.887899816</v>
      </c>
    </row>
    <row r="1240" spans="1:10">
      <c r="A1240" s="2" t="s">
        <v>8</v>
      </c>
      <c r="B1240" s="2" t="s">
        <v>243</v>
      </c>
      <c r="C1240" s="2" t="s">
        <v>64</v>
      </c>
      <c r="E1240" s="2">
        <v>100</v>
      </c>
      <c r="F1240" s="2" t="s">
        <v>768</v>
      </c>
      <c r="G1240" s="2" t="s">
        <v>28</v>
      </c>
      <c r="H1240" s="2" t="s">
        <v>37</v>
      </c>
      <c r="I1240" s="2" t="s">
        <v>38</v>
      </c>
      <c r="J1240" s="44">
        <v>2.865510381</v>
      </c>
    </row>
    <row r="1241" spans="1:10">
      <c r="A1241" s="2" t="s">
        <v>8</v>
      </c>
      <c r="B1241" s="2" t="s">
        <v>244</v>
      </c>
      <c r="C1241" s="2" t="s">
        <v>64</v>
      </c>
      <c r="E1241" s="2">
        <v>100</v>
      </c>
      <c r="F1241" s="2" t="s">
        <v>768</v>
      </c>
      <c r="G1241" s="2" t="s">
        <v>28</v>
      </c>
      <c r="H1241" s="2" t="s">
        <v>37</v>
      </c>
      <c r="I1241" s="2" t="s">
        <v>38</v>
      </c>
      <c r="J1241" s="44">
        <v>3.0366078430000001</v>
      </c>
    </row>
    <row r="1242" spans="1:10">
      <c r="A1242" s="2" t="s">
        <v>8</v>
      </c>
      <c r="B1242" s="2" t="s">
        <v>245</v>
      </c>
      <c r="C1242" s="2" t="s">
        <v>64</v>
      </c>
      <c r="E1242" s="2">
        <v>100</v>
      </c>
      <c r="F1242" s="2" t="s">
        <v>768</v>
      </c>
      <c r="G1242" s="2" t="s">
        <v>28</v>
      </c>
      <c r="H1242" s="2" t="s">
        <v>37</v>
      </c>
      <c r="I1242" s="2" t="s">
        <v>38</v>
      </c>
      <c r="J1242" s="44">
        <v>0.892168301</v>
      </c>
    </row>
    <row r="1243" spans="1:10">
      <c r="A1243" s="2" t="s">
        <v>8</v>
      </c>
      <c r="B1243" s="2" t="s">
        <v>246</v>
      </c>
      <c r="C1243" s="2" t="s">
        <v>64</v>
      </c>
      <c r="E1243" s="2">
        <v>100</v>
      </c>
      <c r="F1243" s="2" t="s">
        <v>768</v>
      </c>
      <c r="G1243" s="2" t="s">
        <v>28</v>
      </c>
      <c r="H1243" s="2" t="s">
        <v>37</v>
      </c>
      <c r="I1243" s="2" t="s">
        <v>38</v>
      </c>
      <c r="J1243" s="44">
        <v>0</v>
      </c>
    </row>
    <row r="1244" spans="1:10">
      <c r="A1244" s="2" t="s">
        <v>8</v>
      </c>
      <c r="B1244" s="2" t="s">
        <v>247</v>
      </c>
      <c r="C1244" s="2" t="s">
        <v>64</v>
      </c>
      <c r="E1244" s="2">
        <v>100</v>
      </c>
      <c r="F1244" s="2" t="s">
        <v>768</v>
      </c>
      <c r="G1244" s="2" t="s">
        <v>28</v>
      </c>
      <c r="H1244" s="2" t="s">
        <v>37</v>
      </c>
      <c r="I1244" s="2" t="s">
        <v>38</v>
      </c>
      <c r="J1244" s="44">
        <v>0</v>
      </c>
    </row>
    <row r="1245" spans="1:10">
      <c r="A1245" s="2" t="s">
        <v>8</v>
      </c>
      <c r="B1245" s="2" t="s">
        <v>248</v>
      </c>
      <c r="C1245" s="2" t="s">
        <v>64</v>
      </c>
      <c r="E1245" s="2">
        <v>100</v>
      </c>
      <c r="F1245" s="2" t="s">
        <v>768</v>
      </c>
      <c r="G1245" s="2" t="s">
        <v>28</v>
      </c>
      <c r="H1245" s="2" t="s">
        <v>37</v>
      </c>
      <c r="I1245" s="2" t="s">
        <v>38</v>
      </c>
      <c r="J1245" s="44">
        <v>0</v>
      </c>
    </row>
    <row r="1246" spans="1:10">
      <c r="A1246" s="2" t="s">
        <v>7</v>
      </c>
      <c r="B1246" s="2" t="s">
        <v>249</v>
      </c>
      <c r="C1246" s="2" t="s">
        <v>64</v>
      </c>
      <c r="E1246" s="2">
        <v>100</v>
      </c>
      <c r="F1246" s="2" t="s">
        <v>768</v>
      </c>
      <c r="G1246" s="2" t="s">
        <v>28</v>
      </c>
      <c r="H1246" s="2" t="s">
        <v>37</v>
      </c>
      <c r="I1246" s="2" t="s">
        <v>38</v>
      </c>
      <c r="J1246" s="44">
        <v>4.52864778</v>
      </c>
    </row>
    <row r="1247" spans="1:10">
      <c r="A1247" s="2" t="s">
        <v>7</v>
      </c>
      <c r="B1247" s="2" t="s">
        <v>250</v>
      </c>
      <c r="C1247" s="2" t="s">
        <v>64</v>
      </c>
      <c r="E1247" s="2">
        <v>100</v>
      </c>
      <c r="F1247" s="2" t="s">
        <v>768</v>
      </c>
      <c r="G1247" s="2" t="s">
        <v>28</v>
      </c>
      <c r="H1247" s="2" t="s">
        <v>37</v>
      </c>
      <c r="I1247" s="2" t="s">
        <v>38</v>
      </c>
      <c r="J1247" s="44">
        <v>0.79999979399999999</v>
      </c>
    </row>
    <row r="1248" spans="1:10">
      <c r="A1248" s="2" t="s">
        <v>7</v>
      </c>
      <c r="B1248" s="2" t="s">
        <v>251</v>
      </c>
      <c r="C1248" s="2" t="s">
        <v>64</v>
      </c>
      <c r="E1248" s="2">
        <v>100</v>
      </c>
      <c r="F1248" s="2" t="s">
        <v>768</v>
      </c>
      <c r="G1248" s="2" t="s">
        <v>28</v>
      </c>
      <c r="H1248" s="2" t="s">
        <v>37</v>
      </c>
      <c r="I1248" s="2" t="s">
        <v>38</v>
      </c>
      <c r="J1248" s="44">
        <v>2.3422941179999999</v>
      </c>
    </row>
    <row r="1249" spans="1:10">
      <c r="A1249" s="2" t="s">
        <v>7</v>
      </c>
      <c r="B1249" s="2" t="s">
        <v>252</v>
      </c>
      <c r="C1249" s="2" t="s">
        <v>64</v>
      </c>
      <c r="E1249" s="2">
        <v>100</v>
      </c>
      <c r="F1249" s="2" t="s">
        <v>768</v>
      </c>
      <c r="G1249" s="2" t="s">
        <v>28</v>
      </c>
      <c r="H1249" s="2" t="s">
        <v>37</v>
      </c>
      <c r="I1249" s="2" t="s">
        <v>38</v>
      </c>
      <c r="J1249" s="44">
        <v>0.34575905000000001</v>
      </c>
    </row>
    <row r="1250" spans="1:10">
      <c r="A1250" s="2" t="s">
        <v>7</v>
      </c>
      <c r="B1250" s="2" t="s">
        <v>253</v>
      </c>
      <c r="C1250" s="2" t="s">
        <v>64</v>
      </c>
      <c r="E1250" s="2">
        <v>100</v>
      </c>
      <c r="F1250" s="2" t="s">
        <v>768</v>
      </c>
      <c r="G1250" s="2" t="s">
        <v>28</v>
      </c>
      <c r="H1250" s="2" t="s">
        <v>37</v>
      </c>
      <c r="I1250" s="2" t="s">
        <v>38</v>
      </c>
      <c r="J1250" s="44">
        <v>12.909456583000001</v>
      </c>
    </row>
    <row r="1251" spans="1:10">
      <c r="A1251" s="2" t="s">
        <v>6</v>
      </c>
      <c r="B1251" s="2" t="s">
        <v>254</v>
      </c>
      <c r="C1251" s="2" t="s">
        <v>64</v>
      </c>
      <c r="E1251" s="2">
        <v>100</v>
      </c>
      <c r="F1251" s="2" t="s">
        <v>768</v>
      </c>
      <c r="G1251" s="2" t="s">
        <v>28</v>
      </c>
      <c r="H1251" s="2" t="s">
        <v>37</v>
      </c>
      <c r="I1251" s="2" t="s">
        <v>38</v>
      </c>
      <c r="J1251" s="44">
        <v>4.6148484160000001</v>
      </c>
    </row>
    <row r="1252" spans="1:10">
      <c r="A1252" s="2" t="s">
        <v>6</v>
      </c>
      <c r="B1252" s="2" t="s">
        <v>255</v>
      </c>
      <c r="C1252" s="2" t="s">
        <v>64</v>
      </c>
      <c r="E1252" s="2">
        <v>100</v>
      </c>
      <c r="F1252" s="2" t="s">
        <v>768</v>
      </c>
      <c r="G1252" s="2" t="s">
        <v>28</v>
      </c>
      <c r="H1252" s="2" t="s">
        <v>37</v>
      </c>
      <c r="I1252" s="2" t="s">
        <v>38</v>
      </c>
      <c r="J1252" s="44">
        <v>5.8671542319999999</v>
      </c>
    </row>
    <row r="1253" spans="1:10">
      <c r="A1253" s="2" t="s">
        <v>6</v>
      </c>
      <c r="B1253" s="2" t="s">
        <v>256</v>
      </c>
      <c r="C1253" s="2" t="s">
        <v>64</v>
      </c>
      <c r="E1253" s="2">
        <v>100</v>
      </c>
      <c r="F1253" s="2" t="s">
        <v>768</v>
      </c>
      <c r="G1253" s="2" t="s">
        <v>28</v>
      </c>
      <c r="H1253" s="2" t="s">
        <v>37</v>
      </c>
      <c r="I1253" s="2" t="s">
        <v>38</v>
      </c>
      <c r="J1253" s="44">
        <v>13.635471190000001</v>
      </c>
    </row>
    <row r="1254" spans="1:10">
      <c r="A1254" s="2" t="s">
        <v>6</v>
      </c>
      <c r="B1254" s="2" t="s">
        <v>257</v>
      </c>
      <c r="C1254" s="2" t="s">
        <v>64</v>
      </c>
      <c r="E1254" s="2">
        <v>100</v>
      </c>
      <c r="F1254" s="2" t="s">
        <v>768</v>
      </c>
      <c r="G1254" s="2" t="s">
        <v>28</v>
      </c>
      <c r="H1254" s="2" t="s">
        <v>37</v>
      </c>
      <c r="I1254" s="2" t="s">
        <v>38</v>
      </c>
      <c r="J1254" s="44">
        <v>26.521120293999999</v>
      </c>
    </row>
    <row r="1255" spans="1:10">
      <c r="A1255" s="2" t="s">
        <v>6</v>
      </c>
      <c r="B1255" s="2" t="s">
        <v>258</v>
      </c>
      <c r="C1255" s="2" t="s">
        <v>64</v>
      </c>
      <c r="E1255" s="2">
        <v>100</v>
      </c>
      <c r="F1255" s="2" t="s">
        <v>768</v>
      </c>
      <c r="G1255" s="2" t="s">
        <v>28</v>
      </c>
      <c r="H1255" s="2" t="s">
        <v>37</v>
      </c>
      <c r="I1255" s="2" t="s">
        <v>38</v>
      </c>
      <c r="J1255" s="44">
        <v>19.895705882000001</v>
      </c>
    </row>
    <row r="1256" spans="1:10">
      <c r="A1256" s="2" t="s">
        <v>6</v>
      </c>
      <c r="B1256" s="2" t="s">
        <v>259</v>
      </c>
      <c r="C1256" s="2" t="s">
        <v>64</v>
      </c>
      <c r="E1256" s="2">
        <v>100</v>
      </c>
      <c r="F1256" s="2" t="s">
        <v>768</v>
      </c>
      <c r="G1256" s="2" t="s">
        <v>28</v>
      </c>
      <c r="H1256" s="2" t="s">
        <v>37</v>
      </c>
      <c r="I1256" s="2" t="s">
        <v>38</v>
      </c>
      <c r="J1256" s="44">
        <v>0</v>
      </c>
    </row>
    <row r="1257" spans="1:10">
      <c r="A1257" s="2" t="s">
        <v>6</v>
      </c>
      <c r="B1257" s="2" t="s">
        <v>260</v>
      </c>
      <c r="C1257" s="2" t="s">
        <v>64</v>
      </c>
      <c r="E1257" s="2">
        <v>100</v>
      </c>
      <c r="F1257" s="2" t="s">
        <v>768</v>
      </c>
      <c r="G1257" s="2" t="s">
        <v>28</v>
      </c>
      <c r="H1257" s="2" t="s">
        <v>37</v>
      </c>
      <c r="I1257" s="2" t="s">
        <v>38</v>
      </c>
      <c r="J1257" s="44">
        <v>6.5351360290000002</v>
      </c>
    </row>
    <row r="1258" spans="1:10">
      <c r="A1258" s="2" t="s">
        <v>6</v>
      </c>
      <c r="B1258" s="2" t="s">
        <v>261</v>
      </c>
      <c r="C1258" s="2" t="s">
        <v>64</v>
      </c>
      <c r="E1258" s="2">
        <v>100</v>
      </c>
      <c r="F1258" s="2" t="s">
        <v>768</v>
      </c>
      <c r="G1258" s="2" t="s">
        <v>28</v>
      </c>
      <c r="H1258" s="2" t="s">
        <v>37</v>
      </c>
      <c r="I1258" s="2" t="s">
        <v>38</v>
      </c>
      <c r="J1258" s="44">
        <v>5.3943235290000002</v>
      </c>
    </row>
    <row r="1259" spans="1:10">
      <c r="A1259" s="2" t="s">
        <v>5</v>
      </c>
      <c r="B1259" s="2" t="s">
        <v>270</v>
      </c>
      <c r="C1259" s="2" t="s">
        <v>64</v>
      </c>
      <c r="E1259" s="2">
        <v>100</v>
      </c>
      <c r="F1259" s="2" t="s">
        <v>768</v>
      </c>
      <c r="G1259" s="2" t="s">
        <v>28</v>
      </c>
      <c r="H1259" s="2" t="s">
        <v>37</v>
      </c>
      <c r="I1259" s="2" t="s">
        <v>38</v>
      </c>
      <c r="J1259" s="44">
        <v>0.14633484199999999</v>
      </c>
    </row>
    <row r="1260" spans="1:10">
      <c r="A1260" s="2" t="s">
        <v>5</v>
      </c>
      <c r="B1260" s="2" t="s">
        <v>271</v>
      </c>
      <c r="C1260" s="2" t="s">
        <v>64</v>
      </c>
      <c r="E1260" s="2">
        <v>100</v>
      </c>
      <c r="F1260" s="2" t="s">
        <v>768</v>
      </c>
      <c r="G1260" s="2" t="s">
        <v>28</v>
      </c>
      <c r="H1260" s="2" t="s">
        <v>37</v>
      </c>
      <c r="I1260" s="2" t="s">
        <v>38</v>
      </c>
      <c r="J1260" s="44">
        <v>4.4055502080000002</v>
      </c>
    </row>
    <row r="1261" spans="1:10">
      <c r="A1261" s="2" t="s">
        <v>5</v>
      </c>
      <c r="B1261" s="2" t="s">
        <v>272</v>
      </c>
      <c r="C1261" s="2" t="s">
        <v>64</v>
      </c>
      <c r="E1261" s="2">
        <v>100</v>
      </c>
      <c r="F1261" s="2" t="s">
        <v>768</v>
      </c>
      <c r="G1261" s="2" t="s">
        <v>28</v>
      </c>
      <c r="H1261" s="2" t="s">
        <v>37</v>
      </c>
      <c r="I1261" s="2" t="s">
        <v>38</v>
      </c>
      <c r="J1261" s="44">
        <v>0.51673725500000001</v>
      </c>
    </row>
    <row r="1262" spans="1:10">
      <c r="A1262" s="2" t="s">
        <v>5</v>
      </c>
      <c r="B1262" s="2" t="s">
        <v>273</v>
      </c>
      <c r="C1262" s="2" t="s">
        <v>64</v>
      </c>
      <c r="E1262" s="2">
        <v>100</v>
      </c>
      <c r="F1262" s="2" t="s">
        <v>768</v>
      </c>
      <c r="G1262" s="2" t="s">
        <v>28</v>
      </c>
      <c r="H1262" s="2" t="s">
        <v>37</v>
      </c>
      <c r="I1262" s="2" t="s">
        <v>38</v>
      </c>
      <c r="J1262" s="44">
        <v>0</v>
      </c>
    </row>
    <row r="1263" spans="1:10">
      <c r="A1263" s="2" t="s">
        <v>4</v>
      </c>
      <c r="B1263" s="2" t="s">
        <v>445</v>
      </c>
      <c r="C1263" s="2" t="s">
        <v>64</v>
      </c>
      <c r="E1263" s="2">
        <v>100</v>
      </c>
      <c r="F1263" s="2" t="s">
        <v>768</v>
      </c>
      <c r="G1263" s="2" t="s">
        <v>28</v>
      </c>
      <c r="H1263" s="2" t="s">
        <v>37</v>
      </c>
      <c r="I1263" s="2" t="s">
        <v>38</v>
      </c>
      <c r="J1263" s="44">
        <v>0.74959432000000004</v>
      </c>
    </row>
    <row r="1264" spans="1:10">
      <c r="A1264" s="2" t="s">
        <v>4</v>
      </c>
      <c r="B1264" s="2" t="s">
        <v>446</v>
      </c>
      <c r="C1264" s="2" t="s">
        <v>64</v>
      </c>
      <c r="E1264" s="2">
        <v>100</v>
      </c>
      <c r="F1264" s="2" t="s">
        <v>768</v>
      </c>
      <c r="G1264" s="2" t="s">
        <v>28</v>
      </c>
      <c r="H1264" s="2" t="s">
        <v>37</v>
      </c>
      <c r="I1264" s="2" t="s">
        <v>38</v>
      </c>
      <c r="J1264" s="44">
        <v>5.2315394000000001E-2</v>
      </c>
    </row>
    <row r="1265" spans="1:10">
      <c r="A1265" s="2" t="s">
        <v>3</v>
      </c>
      <c r="B1265" s="2" t="s">
        <v>362</v>
      </c>
      <c r="C1265" s="2" t="s">
        <v>64</v>
      </c>
      <c r="E1265" s="2">
        <v>100</v>
      </c>
      <c r="F1265" s="2" t="s">
        <v>768</v>
      </c>
      <c r="G1265" s="2" t="s">
        <v>28</v>
      </c>
      <c r="H1265" s="2" t="s">
        <v>37</v>
      </c>
      <c r="I1265" s="2" t="s">
        <v>38</v>
      </c>
      <c r="J1265" s="44">
        <v>0.10325717099999999</v>
      </c>
    </row>
    <row r="1266" spans="1:10">
      <c r="A1266" s="2" t="s">
        <v>3</v>
      </c>
      <c r="B1266" s="2" t="s">
        <v>143</v>
      </c>
      <c r="C1266" s="2" t="s">
        <v>64</v>
      </c>
      <c r="E1266" s="2">
        <v>100</v>
      </c>
      <c r="F1266" s="2" t="s">
        <v>768</v>
      </c>
      <c r="G1266" s="2" t="s">
        <v>28</v>
      </c>
      <c r="H1266" s="2" t="s">
        <v>37</v>
      </c>
      <c r="I1266" s="2" t="s">
        <v>38</v>
      </c>
      <c r="J1266" s="44">
        <v>4.2757600949999999</v>
      </c>
    </row>
    <row r="1267" spans="1:10">
      <c r="A1267" s="2" t="s">
        <v>3</v>
      </c>
      <c r="B1267" s="2" t="s">
        <v>144</v>
      </c>
      <c r="C1267" s="2" t="s">
        <v>64</v>
      </c>
      <c r="E1267" s="2">
        <v>100</v>
      </c>
      <c r="F1267" s="2" t="s">
        <v>768</v>
      </c>
      <c r="G1267" s="2" t="s">
        <v>28</v>
      </c>
      <c r="H1267" s="2" t="s">
        <v>37</v>
      </c>
      <c r="I1267" s="2" t="s">
        <v>38</v>
      </c>
      <c r="J1267" s="44">
        <v>1.9466278459999999</v>
      </c>
    </row>
    <row r="1268" spans="1:10">
      <c r="A1268" s="2" t="s">
        <v>3</v>
      </c>
      <c r="B1268" s="2" t="s">
        <v>145</v>
      </c>
      <c r="C1268" s="2" t="s">
        <v>64</v>
      </c>
      <c r="E1268" s="2">
        <v>100</v>
      </c>
      <c r="F1268" s="2" t="s">
        <v>768</v>
      </c>
      <c r="G1268" s="2" t="s">
        <v>28</v>
      </c>
      <c r="H1268" s="2" t="s">
        <v>37</v>
      </c>
      <c r="I1268" s="2" t="s">
        <v>38</v>
      </c>
      <c r="J1268" s="44">
        <v>0.72411253200000003</v>
      </c>
    </row>
    <row r="1269" spans="1:10">
      <c r="A1269" s="2" t="s">
        <v>3</v>
      </c>
      <c r="B1269" s="2" t="s">
        <v>146</v>
      </c>
      <c r="C1269" s="2" t="s">
        <v>64</v>
      </c>
      <c r="E1269" s="2">
        <v>100</v>
      </c>
      <c r="F1269" s="2" t="s">
        <v>768</v>
      </c>
      <c r="G1269" s="2" t="s">
        <v>28</v>
      </c>
      <c r="H1269" s="2" t="s">
        <v>37</v>
      </c>
      <c r="I1269" s="2" t="s">
        <v>38</v>
      </c>
      <c r="J1269" s="44">
        <v>0.88308708599999997</v>
      </c>
    </row>
    <row r="1270" spans="1:10">
      <c r="A1270" s="2" t="s">
        <v>3</v>
      </c>
      <c r="B1270" s="2" t="s">
        <v>147</v>
      </c>
      <c r="C1270" s="2" t="s">
        <v>64</v>
      </c>
      <c r="E1270" s="2">
        <v>100</v>
      </c>
      <c r="F1270" s="2" t="s">
        <v>768</v>
      </c>
      <c r="G1270" s="2" t="s">
        <v>28</v>
      </c>
      <c r="H1270" s="2" t="s">
        <v>37</v>
      </c>
      <c r="I1270" s="2" t="s">
        <v>38</v>
      </c>
      <c r="J1270" s="44">
        <v>4.2815030610000004</v>
      </c>
    </row>
    <row r="1271" spans="1:10">
      <c r="A1271" s="2" t="s">
        <v>3</v>
      </c>
      <c r="B1271" s="2" t="s">
        <v>148</v>
      </c>
      <c r="C1271" s="2" t="s">
        <v>64</v>
      </c>
      <c r="E1271" s="2">
        <v>100</v>
      </c>
      <c r="F1271" s="2" t="s">
        <v>768</v>
      </c>
      <c r="G1271" s="2" t="s">
        <v>28</v>
      </c>
      <c r="H1271" s="2" t="s">
        <v>37</v>
      </c>
      <c r="I1271" s="2" t="s">
        <v>38</v>
      </c>
      <c r="J1271" s="44">
        <v>1.933252502</v>
      </c>
    </row>
    <row r="1272" spans="1:10">
      <c r="A1272" s="2" t="s">
        <v>3</v>
      </c>
      <c r="B1272" s="2" t="s">
        <v>149</v>
      </c>
      <c r="C1272" s="2" t="s">
        <v>64</v>
      </c>
      <c r="E1272" s="2">
        <v>100</v>
      </c>
      <c r="F1272" s="2" t="s">
        <v>768</v>
      </c>
      <c r="G1272" s="2" t="s">
        <v>28</v>
      </c>
      <c r="H1272" s="2" t="s">
        <v>37</v>
      </c>
      <c r="I1272" s="2" t="s">
        <v>38</v>
      </c>
      <c r="J1272" s="44">
        <v>30.257047725</v>
      </c>
    </row>
    <row r="1273" spans="1:10">
      <c r="A1273" s="2" t="s">
        <v>3</v>
      </c>
      <c r="B1273" s="2" t="s">
        <v>150</v>
      </c>
      <c r="C1273" s="2" t="s">
        <v>64</v>
      </c>
      <c r="E1273" s="2">
        <v>100</v>
      </c>
      <c r="F1273" s="2" t="s">
        <v>768</v>
      </c>
      <c r="G1273" s="2" t="s">
        <v>28</v>
      </c>
      <c r="H1273" s="2" t="s">
        <v>37</v>
      </c>
      <c r="I1273" s="2" t="s">
        <v>38</v>
      </c>
      <c r="J1273" s="44">
        <v>0.48778280499999999</v>
      </c>
    </row>
    <row r="1274" spans="1:10">
      <c r="A1274" s="2" t="s">
        <v>3</v>
      </c>
      <c r="B1274" s="2" t="s">
        <v>151</v>
      </c>
      <c r="C1274" s="2" t="s">
        <v>64</v>
      </c>
      <c r="E1274" s="2">
        <v>100</v>
      </c>
      <c r="F1274" s="2" t="s">
        <v>768</v>
      </c>
      <c r="G1274" s="2" t="s">
        <v>28</v>
      </c>
      <c r="H1274" s="2" t="s">
        <v>37</v>
      </c>
      <c r="I1274" s="2" t="s">
        <v>38</v>
      </c>
      <c r="J1274" s="44">
        <v>89.332012184999996</v>
      </c>
    </row>
    <row r="1275" spans="1:10">
      <c r="A1275" s="2" t="s">
        <v>3</v>
      </c>
      <c r="B1275" s="2" t="s">
        <v>152</v>
      </c>
      <c r="C1275" s="2" t="s">
        <v>64</v>
      </c>
      <c r="E1275" s="2">
        <v>100</v>
      </c>
      <c r="F1275" s="2" t="s">
        <v>768</v>
      </c>
      <c r="G1275" s="2" t="s">
        <v>28</v>
      </c>
      <c r="H1275" s="2" t="s">
        <v>37</v>
      </c>
      <c r="I1275" s="2" t="s">
        <v>38</v>
      </c>
      <c r="J1275" s="44">
        <v>89.126671936999998</v>
      </c>
    </row>
    <row r="1276" spans="1:10">
      <c r="A1276" s="2" t="s">
        <v>3</v>
      </c>
      <c r="B1276" s="2" t="s">
        <v>153</v>
      </c>
      <c r="C1276" s="2" t="s">
        <v>64</v>
      </c>
      <c r="E1276" s="2">
        <v>100</v>
      </c>
      <c r="F1276" s="2" t="s">
        <v>768</v>
      </c>
      <c r="G1276" s="2" t="s">
        <v>28</v>
      </c>
      <c r="H1276" s="2" t="s">
        <v>37</v>
      </c>
      <c r="I1276" s="2" t="s">
        <v>38</v>
      </c>
      <c r="J1276" s="44">
        <v>13.990955882</v>
      </c>
    </row>
    <row r="1277" spans="1:10">
      <c r="A1277" s="2" t="s">
        <v>3</v>
      </c>
      <c r="B1277" s="2" t="s">
        <v>154</v>
      </c>
      <c r="C1277" s="2" t="s">
        <v>64</v>
      </c>
      <c r="E1277" s="2">
        <v>100</v>
      </c>
      <c r="F1277" s="2" t="s">
        <v>768</v>
      </c>
      <c r="G1277" s="2" t="s">
        <v>28</v>
      </c>
      <c r="H1277" s="2" t="s">
        <v>37</v>
      </c>
      <c r="I1277" s="2" t="s">
        <v>38</v>
      </c>
      <c r="J1277" s="44">
        <v>9.7769068299999997</v>
      </c>
    </row>
    <row r="1278" spans="1:10">
      <c r="A1278" s="2" t="s">
        <v>3</v>
      </c>
      <c r="B1278" s="2" t="s">
        <v>155</v>
      </c>
      <c r="C1278" s="2" t="s">
        <v>64</v>
      </c>
      <c r="E1278" s="2">
        <v>100</v>
      </c>
      <c r="F1278" s="2" t="s">
        <v>768</v>
      </c>
      <c r="G1278" s="2" t="s">
        <v>28</v>
      </c>
      <c r="H1278" s="2" t="s">
        <v>37</v>
      </c>
      <c r="I1278" s="2" t="s">
        <v>38</v>
      </c>
      <c r="J1278" s="44">
        <v>12.554260413</v>
      </c>
    </row>
    <row r="1279" spans="1:10">
      <c r="A1279" s="2" t="s">
        <v>3</v>
      </c>
      <c r="B1279" s="2" t="s">
        <v>156</v>
      </c>
      <c r="C1279" s="2" t="s">
        <v>64</v>
      </c>
      <c r="E1279" s="2">
        <v>100</v>
      </c>
      <c r="F1279" s="2" t="s">
        <v>768</v>
      </c>
      <c r="G1279" s="2" t="s">
        <v>28</v>
      </c>
      <c r="H1279" s="2" t="s">
        <v>37</v>
      </c>
      <c r="I1279" s="2" t="s">
        <v>38</v>
      </c>
      <c r="J1279" s="44">
        <v>0.71688192900000003</v>
      </c>
    </row>
    <row r="1280" spans="1:10">
      <c r="A1280" s="2" t="s">
        <v>3</v>
      </c>
      <c r="B1280" s="2" t="s">
        <v>157</v>
      </c>
      <c r="C1280" s="2" t="s">
        <v>64</v>
      </c>
      <c r="E1280" s="2">
        <v>100</v>
      </c>
      <c r="F1280" s="2" t="s">
        <v>768</v>
      </c>
      <c r="G1280" s="2" t="s">
        <v>28</v>
      </c>
      <c r="H1280" s="2" t="s">
        <v>37</v>
      </c>
      <c r="I1280" s="2" t="s">
        <v>38</v>
      </c>
      <c r="J1280" s="44">
        <v>25.13805</v>
      </c>
    </row>
    <row r="1281" spans="1:10">
      <c r="A1281" s="2" t="s">
        <v>3</v>
      </c>
      <c r="B1281" s="2" t="s">
        <v>158</v>
      </c>
      <c r="C1281" s="2" t="s">
        <v>64</v>
      </c>
      <c r="E1281" s="2">
        <v>100</v>
      </c>
      <c r="F1281" s="2" t="s">
        <v>768</v>
      </c>
      <c r="G1281" s="2" t="s">
        <v>28</v>
      </c>
      <c r="H1281" s="2" t="s">
        <v>37</v>
      </c>
      <c r="I1281" s="2" t="s">
        <v>38</v>
      </c>
      <c r="J1281" s="44">
        <v>5.5076997969999999</v>
      </c>
    </row>
    <row r="1282" spans="1:10">
      <c r="A1282" s="2" t="s">
        <v>2</v>
      </c>
      <c r="B1282" s="2" t="s">
        <v>262</v>
      </c>
      <c r="C1282" s="2" t="s">
        <v>64</v>
      </c>
      <c r="E1282" s="2">
        <v>100</v>
      </c>
      <c r="F1282" s="2" t="s">
        <v>768</v>
      </c>
      <c r="G1282" s="2" t="s">
        <v>28</v>
      </c>
      <c r="H1282" s="2" t="s">
        <v>37</v>
      </c>
      <c r="I1282" s="2" t="s">
        <v>38</v>
      </c>
      <c r="J1282" s="44">
        <v>8.048375E-3</v>
      </c>
    </row>
    <row r="1283" spans="1:10">
      <c r="A1283" s="2" t="s">
        <v>2</v>
      </c>
      <c r="B1283" s="2" t="s">
        <v>263</v>
      </c>
      <c r="C1283" s="2" t="s">
        <v>64</v>
      </c>
      <c r="E1283" s="2">
        <v>100</v>
      </c>
      <c r="F1283" s="2" t="s">
        <v>768</v>
      </c>
      <c r="G1283" s="2" t="s">
        <v>28</v>
      </c>
      <c r="H1283" s="2" t="s">
        <v>37</v>
      </c>
      <c r="I1283" s="2" t="s">
        <v>38</v>
      </c>
      <c r="J1283" s="44">
        <v>2.8140210080000001</v>
      </c>
    </row>
    <row r="1284" spans="1:10">
      <c r="A1284" s="2" t="s">
        <v>2</v>
      </c>
      <c r="B1284" s="2" t="s">
        <v>264</v>
      </c>
      <c r="C1284" s="2" t="s">
        <v>64</v>
      </c>
      <c r="E1284" s="2">
        <v>100</v>
      </c>
      <c r="F1284" s="2" t="s">
        <v>768</v>
      </c>
      <c r="G1284" s="2" t="s">
        <v>28</v>
      </c>
      <c r="H1284" s="2" t="s">
        <v>37</v>
      </c>
      <c r="I1284" s="2" t="s">
        <v>38</v>
      </c>
      <c r="J1284" s="44">
        <v>1.7860681110000001</v>
      </c>
    </row>
    <row r="1285" spans="1:10">
      <c r="A1285" s="2" t="s">
        <v>2</v>
      </c>
      <c r="B1285" s="2" t="s">
        <v>265</v>
      </c>
      <c r="C1285" s="2" t="s">
        <v>64</v>
      </c>
      <c r="E1285" s="2">
        <v>100</v>
      </c>
      <c r="F1285" s="2" t="s">
        <v>768</v>
      </c>
      <c r="G1285" s="2" t="s">
        <v>28</v>
      </c>
      <c r="H1285" s="2" t="s">
        <v>37</v>
      </c>
      <c r="I1285" s="2" t="s">
        <v>38</v>
      </c>
      <c r="J1285" s="44">
        <v>0.50130481299999996</v>
      </c>
    </row>
    <row r="1286" spans="1:10">
      <c r="A1286" s="2" t="s">
        <v>2</v>
      </c>
      <c r="B1286" s="2" t="s">
        <v>266</v>
      </c>
      <c r="C1286" s="2" t="s">
        <v>64</v>
      </c>
      <c r="E1286" s="2">
        <v>100</v>
      </c>
      <c r="F1286" s="2" t="s">
        <v>768</v>
      </c>
      <c r="G1286" s="2" t="s">
        <v>28</v>
      </c>
      <c r="H1286" s="2" t="s">
        <v>37</v>
      </c>
      <c r="I1286" s="2" t="s">
        <v>38</v>
      </c>
      <c r="J1286" s="44">
        <v>3.1268878679999998</v>
      </c>
    </row>
    <row r="1287" spans="1:10">
      <c r="A1287" s="2" t="s">
        <v>2</v>
      </c>
      <c r="B1287" s="2" t="s">
        <v>267</v>
      </c>
      <c r="C1287" s="2" t="s">
        <v>64</v>
      </c>
      <c r="E1287" s="2">
        <v>100</v>
      </c>
      <c r="F1287" s="2" t="s">
        <v>768</v>
      </c>
      <c r="G1287" s="2" t="s">
        <v>28</v>
      </c>
      <c r="H1287" s="2" t="s">
        <v>37</v>
      </c>
      <c r="I1287" s="2" t="s">
        <v>38</v>
      </c>
      <c r="J1287" s="44">
        <v>3.1287426470000002</v>
      </c>
    </row>
    <row r="1288" spans="1:10">
      <c r="A1288" s="2" t="s">
        <v>2</v>
      </c>
      <c r="B1288" s="2" t="s">
        <v>268</v>
      </c>
      <c r="C1288" s="2" t="s">
        <v>64</v>
      </c>
      <c r="E1288" s="2">
        <v>100</v>
      </c>
      <c r="F1288" s="2" t="s">
        <v>768</v>
      </c>
      <c r="G1288" s="2" t="s">
        <v>28</v>
      </c>
      <c r="H1288" s="2" t="s">
        <v>37</v>
      </c>
      <c r="I1288" s="2" t="s">
        <v>38</v>
      </c>
      <c r="J1288" s="44">
        <v>3.7626754679999999</v>
      </c>
    </row>
    <row r="1289" spans="1:10">
      <c r="A1289" s="2" t="s">
        <v>2</v>
      </c>
      <c r="B1289" s="2" t="s">
        <v>269</v>
      </c>
      <c r="C1289" s="2" t="s">
        <v>64</v>
      </c>
      <c r="E1289" s="2">
        <v>100</v>
      </c>
      <c r="F1289" s="2" t="s">
        <v>768</v>
      </c>
      <c r="G1289" s="2" t="s">
        <v>28</v>
      </c>
      <c r="H1289" s="2" t="s">
        <v>37</v>
      </c>
      <c r="I1289" s="2" t="s">
        <v>38</v>
      </c>
      <c r="J1289" s="44">
        <v>6.1026994490000002</v>
      </c>
    </row>
    <row r="1290" spans="1:10">
      <c r="A1290" s="2" t="s">
        <v>1</v>
      </c>
      <c r="B1290" s="2" t="s">
        <v>298</v>
      </c>
      <c r="C1290" s="2" t="s">
        <v>64</v>
      </c>
      <c r="E1290" s="2">
        <v>100</v>
      </c>
      <c r="F1290" s="2" t="s">
        <v>768</v>
      </c>
      <c r="G1290" s="2" t="s">
        <v>28</v>
      </c>
      <c r="H1290" s="2" t="s">
        <v>37</v>
      </c>
      <c r="I1290" s="2" t="s">
        <v>38</v>
      </c>
      <c r="J1290" s="44">
        <v>0</v>
      </c>
    </row>
    <row r="1291" spans="1:10">
      <c r="A1291" s="2" t="s">
        <v>1</v>
      </c>
      <c r="B1291" s="2" t="s">
        <v>299</v>
      </c>
      <c r="C1291" s="2" t="s">
        <v>64</v>
      </c>
      <c r="E1291" s="2">
        <v>100</v>
      </c>
      <c r="F1291" s="2" t="s">
        <v>768</v>
      </c>
      <c r="G1291" s="2" t="s">
        <v>28</v>
      </c>
      <c r="H1291" s="2" t="s">
        <v>37</v>
      </c>
      <c r="I1291" s="2" t="s">
        <v>38</v>
      </c>
      <c r="J1291" s="44">
        <v>0</v>
      </c>
    </row>
    <row r="1292" spans="1:10">
      <c r="A1292" s="2" t="s">
        <v>1</v>
      </c>
      <c r="B1292" s="2" t="s">
        <v>300</v>
      </c>
      <c r="C1292" s="2" t="s">
        <v>64</v>
      </c>
      <c r="E1292" s="2">
        <v>100</v>
      </c>
      <c r="F1292" s="2" t="s">
        <v>768</v>
      </c>
      <c r="G1292" s="2" t="s">
        <v>28</v>
      </c>
      <c r="H1292" s="2" t="s">
        <v>37</v>
      </c>
      <c r="I1292" s="2" t="s">
        <v>38</v>
      </c>
      <c r="J1292" s="44">
        <v>0</v>
      </c>
    </row>
    <row r="1293" spans="1:10">
      <c r="A1293" s="2" t="s">
        <v>1</v>
      </c>
      <c r="B1293" s="2" t="s">
        <v>301</v>
      </c>
      <c r="C1293" s="2" t="s">
        <v>64</v>
      </c>
      <c r="E1293" s="2">
        <v>100</v>
      </c>
      <c r="F1293" s="2" t="s">
        <v>768</v>
      </c>
      <c r="G1293" s="2" t="s">
        <v>28</v>
      </c>
      <c r="H1293" s="2" t="s">
        <v>37</v>
      </c>
      <c r="I1293" s="2" t="s">
        <v>38</v>
      </c>
      <c r="J1293" s="44">
        <v>3.0821080000000001E-3</v>
      </c>
    </row>
    <row r="1294" spans="1:10">
      <c r="A1294" s="2" t="s">
        <v>1</v>
      </c>
      <c r="B1294" s="2" t="s">
        <v>302</v>
      </c>
      <c r="C1294" s="2" t="s">
        <v>64</v>
      </c>
      <c r="E1294" s="2">
        <v>100</v>
      </c>
      <c r="F1294" s="2" t="s">
        <v>768</v>
      </c>
      <c r="G1294" s="2" t="s">
        <v>28</v>
      </c>
      <c r="H1294" s="2" t="s">
        <v>37</v>
      </c>
      <c r="I1294" s="2" t="s">
        <v>38</v>
      </c>
      <c r="J1294" s="44">
        <v>0</v>
      </c>
    </row>
    <row r="1295" spans="1:10">
      <c r="A1295" s="2" t="s">
        <v>1</v>
      </c>
      <c r="B1295" s="2" t="s">
        <v>303</v>
      </c>
      <c r="C1295" s="2" t="s">
        <v>64</v>
      </c>
      <c r="E1295" s="2">
        <v>100</v>
      </c>
      <c r="F1295" s="2" t="s">
        <v>768</v>
      </c>
      <c r="G1295" s="2" t="s">
        <v>28</v>
      </c>
      <c r="H1295" s="2" t="s">
        <v>37</v>
      </c>
      <c r="I1295" s="2" t="s">
        <v>38</v>
      </c>
      <c r="J1295" s="44">
        <v>0</v>
      </c>
    </row>
    <row r="1296" spans="1:10">
      <c r="A1296" s="2" t="s">
        <v>1</v>
      </c>
      <c r="B1296" s="2" t="s">
        <v>304</v>
      </c>
      <c r="C1296" s="2" t="s">
        <v>64</v>
      </c>
      <c r="E1296" s="2">
        <v>100</v>
      </c>
      <c r="F1296" s="2" t="s">
        <v>768</v>
      </c>
      <c r="G1296" s="2" t="s">
        <v>28</v>
      </c>
      <c r="H1296" s="2" t="s">
        <v>37</v>
      </c>
      <c r="I1296" s="2" t="s">
        <v>38</v>
      </c>
      <c r="J1296" s="44">
        <v>0</v>
      </c>
    </row>
    <row r="1297" spans="1:10">
      <c r="A1297" s="2" t="s">
        <v>1</v>
      </c>
      <c r="B1297" s="2" t="s">
        <v>305</v>
      </c>
      <c r="C1297" s="2" t="s">
        <v>64</v>
      </c>
      <c r="E1297" s="2">
        <v>100</v>
      </c>
      <c r="F1297" s="2" t="s">
        <v>768</v>
      </c>
      <c r="G1297" s="2" t="s">
        <v>28</v>
      </c>
      <c r="H1297" s="2" t="s">
        <v>37</v>
      </c>
      <c r="I1297" s="2" t="s">
        <v>38</v>
      </c>
      <c r="J1297" s="44">
        <v>0</v>
      </c>
    </row>
    <row r="1298" spans="1:10">
      <c r="A1298" s="2" t="s">
        <v>1</v>
      </c>
      <c r="B1298" s="2" t="s">
        <v>306</v>
      </c>
      <c r="C1298" s="2" t="s">
        <v>64</v>
      </c>
      <c r="E1298" s="2">
        <v>100</v>
      </c>
      <c r="F1298" s="2" t="s">
        <v>768</v>
      </c>
      <c r="G1298" s="2" t="s">
        <v>28</v>
      </c>
      <c r="H1298" s="2" t="s">
        <v>37</v>
      </c>
      <c r="I1298" s="2" t="s">
        <v>38</v>
      </c>
      <c r="J1298" s="44">
        <v>0</v>
      </c>
    </row>
    <row r="1299" spans="1:10">
      <c r="A1299" s="2" t="s">
        <v>1</v>
      </c>
      <c r="B1299" s="2" t="s">
        <v>307</v>
      </c>
      <c r="C1299" s="2" t="s">
        <v>64</v>
      </c>
      <c r="E1299" s="2">
        <v>100</v>
      </c>
      <c r="F1299" s="2" t="s">
        <v>768</v>
      </c>
      <c r="G1299" s="2" t="s">
        <v>28</v>
      </c>
      <c r="H1299" s="2" t="s">
        <v>37</v>
      </c>
      <c r="I1299" s="2" t="s">
        <v>38</v>
      </c>
      <c r="J1299" s="44">
        <v>0</v>
      </c>
    </row>
    <row r="1300" spans="1:10">
      <c r="A1300" s="2" t="s">
        <v>1</v>
      </c>
      <c r="B1300" s="2" t="s">
        <v>308</v>
      </c>
      <c r="C1300" s="2" t="s">
        <v>64</v>
      </c>
      <c r="E1300" s="2">
        <v>100</v>
      </c>
      <c r="F1300" s="2" t="s">
        <v>768</v>
      </c>
      <c r="G1300" s="2" t="s">
        <v>28</v>
      </c>
      <c r="H1300" s="2" t="s">
        <v>37</v>
      </c>
      <c r="I1300" s="2" t="s">
        <v>38</v>
      </c>
      <c r="J1300" s="44">
        <v>0</v>
      </c>
    </row>
    <row r="1301" spans="1:10">
      <c r="A1301" s="2" t="s">
        <v>1</v>
      </c>
      <c r="B1301" s="2" t="s">
        <v>309</v>
      </c>
      <c r="C1301" s="2" t="s">
        <v>64</v>
      </c>
      <c r="E1301" s="2">
        <v>100</v>
      </c>
      <c r="F1301" s="2" t="s">
        <v>768</v>
      </c>
      <c r="G1301" s="2" t="s">
        <v>28</v>
      </c>
      <c r="H1301" s="2" t="s">
        <v>37</v>
      </c>
      <c r="I1301" s="2" t="s">
        <v>38</v>
      </c>
      <c r="J1301" s="44">
        <v>0</v>
      </c>
    </row>
    <row r="1302" spans="1:10">
      <c r="A1302" s="2" t="s">
        <v>1</v>
      </c>
      <c r="B1302" s="2" t="s">
        <v>310</v>
      </c>
      <c r="C1302" s="2" t="s">
        <v>64</v>
      </c>
      <c r="E1302" s="2">
        <v>100</v>
      </c>
      <c r="F1302" s="2" t="s">
        <v>768</v>
      </c>
      <c r="G1302" s="2" t="s">
        <v>28</v>
      </c>
      <c r="H1302" s="2" t="s">
        <v>37</v>
      </c>
      <c r="I1302" s="2" t="s">
        <v>38</v>
      </c>
      <c r="J1302" s="44">
        <v>0</v>
      </c>
    </row>
    <row r="1303" spans="1:10">
      <c r="A1303" s="2" t="s">
        <v>1</v>
      </c>
      <c r="B1303" s="2" t="s">
        <v>311</v>
      </c>
      <c r="C1303" s="2" t="s">
        <v>64</v>
      </c>
      <c r="E1303" s="2">
        <v>100</v>
      </c>
      <c r="F1303" s="2" t="s">
        <v>768</v>
      </c>
      <c r="G1303" s="2" t="s">
        <v>28</v>
      </c>
      <c r="H1303" s="2" t="s">
        <v>37</v>
      </c>
      <c r="I1303" s="2" t="s">
        <v>38</v>
      </c>
      <c r="J1303" s="44">
        <v>0</v>
      </c>
    </row>
    <row r="1304" spans="1:10">
      <c r="A1304" s="2" t="s">
        <v>1</v>
      </c>
      <c r="B1304" s="2" t="s">
        <v>312</v>
      </c>
      <c r="C1304" s="2" t="s">
        <v>64</v>
      </c>
      <c r="E1304" s="2">
        <v>100</v>
      </c>
      <c r="F1304" s="2" t="s">
        <v>768</v>
      </c>
      <c r="G1304" s="2" t="s">
        <v>28</v>
      </c>
      <c r="H1304" s="2" t="s">
        <v>37</v>
      </c>
      <c r="I1304" s="2" t="s">
        <v>38</v>
      </c>
      <c r="J1304" s="44">
        <v>0</v>
      </c>
    </row>
    <row r="1305" spans="1:10">
      <c r="A1305" s="2" t="s">
        <v>1</v>
      </c>
      <c r="B1305" s="2" t="s">
        <v>313</v>
      </c>
      <c r="C1305" s="2" t="s">
        <v>64</v>
      </c>
      <c r="E1305" s="2">
        <v>100</v>
      </c>
      <c r="F1305" s="2" t="s">
        <v>768</v>
      </c>
      <c r="G1305" s="2" t="s">
        <v>28</v>
      </c>
      <c r="H1305" s="2" t="s">
        <v>37</v>
      </c>
      <c r="I1305" s="2" t="s">
        <v>38</v>
      </c>
      <c r="J1305" s="44">
        <v>0</v>
      </c>
    </row>
    <row r="1306" spans="1:10">
      <c r="A1306" s="2" t="s">
        <v>1</v>
      </c>
      <c r="B1306" s="2" t="s">
        <v>314</v>
      </c>
      <c r="C1306" s="2" t="s">
        <v>64</v>
      </c>
      <c r="E1306" s="2">
        <v>100</v>
      </c>
      <c r="F1306" s="2" t="s">
        <v>768</v>
      </c>
      <c r="G1306" s="2" t="s">
        <v>28</v>
      </c>
      <c r="H1306" s="2" t="s">
        <v>37</v>
      </c>
      <c r="I1306" s="2" t="s">
        <v>38</v>
      </c>
      <c r="J1306" s="44">
        <v>0</v>
      </c>
    </row>
    <row r="1307" spans="1:10">
      <c r="A1307" s="2" t="s">
        <v>1</v>
      </c>
      <c r="B1307" s="2" t="s">
        <v>315</v>
      </c>
      <c r="C1307" s="2" t="s">
        <v>64</v>
      </c>
      <c r="E1307" s="2">
        <v>100</v>
      </c>
      <c r="F1307" s="2" t="s">
        <v>768</v>
      </c>
      <c r="G1307" s="2" t="s">
        <v>28</v>
      </c>
      <c r="H1307" s="2" t="s">
        <v>37</v>
      </c>
      <c r="I1307" s="2" t="s">
        <v>38</v>
      </c>
      <c r="J1307" s="44">
        <v>0</v>
      </c>
    </row>
    <row r="1308" spans="1:10">
      <c r="A1308" s="2" t="s">
        <v>1</v>
      </c>
      <c r="B1308" s="2" t="s">
        <v>316</v>
      </c>
      <c r="C1308" s="2" t="s">
        <v>64</v>
      </c>
      <c r="E1308" s="2">
        <v>100</v>
      </c>
      <c r="F1308" s="2" t="s">
        <v>768</v>
      </c>
      <c r="G1308" s="2" t="s">
        <v>28</v>
      </c>
      <c r="H1308" s="2" t="s">
        <v>37</v>
      </c>
      <c r="I1308" s="2" t="s">
        <v>38</v>
      </c>
      <c r="J1308" s="44">
        <v>0</v>
      </c>
    </row>
    <row r="1309" spans="1:10">
      <c r="A1309" s="2" t="s">
        <v>1</v>
      </c>
      <c r="B1309" s="2" t="s">
        <v>317</v>
      </c>
      <c r="C1309" s="2" t="s">
        <v>64</v>
      </c>
      <c r="E1309" s="2">
        <v>100</v>
      </c>
      <c r="F1309" s="2" t="s">
        <v>768</v>
      </c>
      <c r="G1309" s="2" t="s">
        <v>28</v>
      </c>
      <c r="H1309" s="2" t="s">
        <v>37</v>
      </c>
      <c r="I1309" s="2" t="s">
        <v>38</v>
      </c>
      <c r="J1309" s="44">
        <v>0</v>
      </c>
    </row>
    <row r="1310" spans="1:10">
      <c r="A1310" s="2" t="s">
        <v>1</v>
      </c>
      <c r="B1310" s="2" t="s">
        <v>449</v>
      </c>
      <c r="C1310" s="2" t="s">
        <v>64</v>
      </c>
      <c r="E1310" s="2">
        <v>100</v>
      </c>
      <c r="F1310" s="2" t="s">
        <v>768</v>
      </c>
      <c r="G1310" s="2" t="s">
        <v>28</v>
      </c>
      <c r="H1310" s="2" t="s">
        <v>37</v>
      </c>
      <c r="I1310" s="2" t="s">
        <v>38</v>
      </c>
      <c r="J1310" s="44">
        <v>0</v>
      </c>
    </row>
    <row r="1311" spans="1:10">
      <c r="A1311" s="2" t="s">
        <v>1</v>
      </c>
      <c r="B1311" s="2" t="s">
        <v>450</v>
      </c>
      <c r="C1311" s="2" t="s">
        <v>64</v>
      </c>
      <c r="E1311" s="2">
        <v>100</v>
      </c>
      <c r="F1311" s="2" t="s">
        <v>768</v>
      </c>
      <c r="G1311" s="2" t="s">
        <v>28</v>
      </c>
      <c r="H1311" s="2" t="s">
        <v>37</v>
      </c>
      <c r="I1311" s="2" t="s">
        <v>38</v>
      </c>
      <c r="J1311" s="44">
        <v>0</v>
      </c>
    </row>
    <row r="1312" spans="1:10">
      <c r="A1312" s="2" t="s">
        <v>1</v>
      </c>
      <c r="B1312" s="2" t="s">
        <v>451</v>
      </c>
      <c r="C1312" s="2" t="s">
        <v>64</v>
      </c>
      <c r="E1312" s="2">
        <v>100</v>
      </c>
      <c r="F1312" s="2" t="s">
        <v>768</v>
      </c>
      <c r="G1312" s="2" t="s">
        <v>28</v>
      </c>
      <c r="H1312" s="2" t="s">
        <v>37</v>
      </c>
      <c r="I1312" s="2" t="s">
        <v>38</v>
      </c>
      <c r="J1312" s="44">
        <v>0</v>
      </c>
    </row>
    <row r="1313" spans="1:10">
      <c r="A1313" s="2" t="s">
        <v>1</v>
      </c>
      <c r="B1313" s="2" t="s">
        <v>452</v>
      </c>
      <c r="C1313" s="2" t="s">
        <v>64</v>
      </c>
      <c r="E1313" s="2">
        <v>100</v>
      </c>
      <c r="F1313" s="2" t="s">
        <v>768</v>
      </c>
      <c r="G1313" s="2" t="s">
        <v>28</v>
      </c>
      <c r="H1313" s="2" t="s">
        <v>37</v>
      </c>
      <c r="I1313" s="2" t="s">
        <v>38</v>
      </c>
      <c r="J1313" s="44">
        <v>0</v>
      </c>
    </row>
    <row r="1314" spans="1:10">
      <c r="A1314" s="2" t="s">
        <v>1</v>
      </c>
      <c r="B1314" s="2" t="s">
        <v>453</v>
      </c>
      <c r="C1314" s="2" t="s">
        <v>64</v>
      </c>
      <c r="E1314" s="2">
        <v>100</v>
      </c>
      <c r="F1314" s="2" t="s">
        <v>768</v>
      </c>
      <c r="G1314" s="2" t="s">
        <v>28</v>
      </c>
      <c r="H1314" s="2" t="s">
        <v>37</v>
      </c>
      <c r="I1314" s="2" t="s">
        <v>38</v>
      </c>
      <c r="J1314" s="44">
        <v>0</v>
      </c>
    </row>
    <row r="1315" spans="1:10">
      <c r="A1315" s="2" t="s">
        <v>1</v>
      </c>
      <c r="B1315" s="2" t="s">
        <v>318</v>
      </c>
      <c r="C1315" s="2" t="s">
        <v>64</v>
      </c>
      <c r="E1315" s="2">
        <v>100</v>
      </c>
      <c r="F1315" s="2" t="s">
        <v>768</v>
      </c>
      <c r="G1315" s="2" t="s">
        <v>28</v>
      </c>
      <c r="H1315" s="2" t="s">
        <v>37</v>
      </c>
      <c r="I1315" s="2" t="s">
        <v>38</v>
      </c>
      <c r="J1315" s="44">
        <v>0</v>
      </c>
    </row>
    <row r="1316" spans="1:10">
      <c r="A1316" s="2" t="s">
        <v>1</v>
      </c>
      <c r="B1316" s="2" t="s">
        <v>319</v>
      </c>
      <c r="C1316" s="2" t="s">
        <v>64</v>
      </c>
      <c r="E1316" s="2">
        <v>100</v>
      </c>
      <c r="F1316" s="2" t="s">
        <v>768</v>
      </c>
      <c r="G1316" s="2" t="s">
        <v>28</v>
      </c>
      <c r="H1316" s="2" t="s">
        <v>37</v>
      </c>
      <c r="I1316" s="2" t="s">
        <v>38</v>
      </c>
      <c r="J1316" s="44">
        <v>0</v>
      </c>
    </row>
    <row r="1317" spans="1:10">
      <c r="A1317" s="2" t="s">
        <v>1</v>
      </c>
      <c r="B1317" s="2" t="s">
        <v>320</v>
      </c>
      <c r="C1317" s="2" t="s">
        <v>64</v>
      </c>
      <c r="E1317" s="2">
        <v>100</v>
      </c>
      <c r="F1317" s="2" t="s">
        <v>768</v>
      </c>
      <c r="G1317" s="2" t="s">
        <v>28</v>
      </c>
      <c r="H1317" s="2" t="s">
        <v>37</v>
      </c>
      <c r="I1317" s="2" t="s">
        <v>38</v>
      </c>
      <c r="J1317" s="44">
        <v>0</v>
      </c>
    </row>
    <row r="1318" spans="1:10">
      <c r="A1318" s="2" t="s">
        <v>1</v>
      </c>
      <c r="B1318" s="2" t="s">
        <v>321</v>
      </c>
      <c r="C1318" s="2" t="s">
        <v>64</v>
      </c>
      <c r="E1318" s="2">
        <v>100</v>
      </c>
      <c r="F1318" s="2" t="s">
        <v>768</v>
      </c>
      <c r="G1318" s="2" t="s">
        <v>28</v>
      </c>
      <c r="H1318" s="2" t="s">
        <v>37</v>
      </c>
      <c r="I1318" s="2" t="s">
        <v>38</v>
      </c>
      <c r="J1318" s="44">
        <v>0</v>
      </c>
    </row>
    <row r="1319" spans="1:10">
      <c r="A1319" s="2" t="s">
        <v>1</v>
      </c>
      <c r="B1319" s="2" t="s">
        <v>322</v>
      </c>
      <c r="C1319" s="2" t="s">
        <v>64</v>
      </c>
      <c r="E1319" s="2">
        <v>100</v>
      </c>
      <c r="F1319" s="2" t="s">
        <v>768</v>
      </c>
      <c r="G1319" s="2" t="s">
        <v>28</v>
      </c>
      <c r="H1319" s="2" t="s">
        <v>37</v>
      </c>
      <c r="I1319" s="2" t="s">
        <v>38</v>
      </c>
      <c r="J1319" s="44">
        <v>0</v>
      </c>
    </row>
    <row r="1320" spans="1:10">
      <c r="A1320" s="2" t="s">
        <v>1</v>
      </c>
      <c r="B1320" s="2" t="s">
        <v>323</v>
      </c>
      <c r="C1320" s="2" t="s">
        <v>64</v>
      </c>
      <c r="E1320" s="2">
        <v>100</v>
      </c>
      <c r="F1320" s="2" t="s">
        <v>768</v>
      </c>
      <c r="G1320" s="2" t="s">
        <v>28</v>
      </c>
      <c r="H1320" s="2" t="s">
        <v>37</v>
      </c>
      <c r="I1320" s="2" t="s">
        <v>38</v>
      </c>
      <c r="J1320" s="44">
        <v>0</v>
      </c>
    </row>
    <row r="1321" spans="1:10">
      <c r="A1321" s="2" t="s">
        <v>1</v>
      </c>
      <c r="B1321" s="2" t="s">
        <v>324</v>
      </c>
      <c r="C1321" s="2" t="s">
        <v>64</v>
      </c>
      <c r="E1321" s="2">
        <v>100</v>
      </c>
      <c r="F1321" s="2" t="s">
        <v>768</v>
      </c>
      <c r="G1321" s="2" t="s">
        <v>28</v>
      </c>
      <c r="H1321" s="2" t="s">
        <v>37</v>
      </c>
      <c r="I1321" s="2" t="s">
        <v>38</v>
      </c>
      <c r="J1321" s="44">
        <v>0</v>
      </c>
    </row>
    <row r="1322" spans="1:10">
      <c r="A1322" s="2" t="s">
        <v>1</v>
      </c>
      <c r="B1322" s="2" t="s">
        <v>325</v>
      </c>
      <c r="C1322" s="2" t="s">
        <v>64</v>
      </c>
      <c r="E1322" s="2">
        <v>100</v>
      </c>
      <c r="F1322" s="2" t="s">
        <v>768</v>
      </c>
      <c r="G1322" s="2" t="s">
        <v>28</v>
      </c>
      <c r="H1322" s="2" t="s">
        <v>37</v>
      </c>
      <c r="I1322" s="2" t="s">
        <v>38</v>
      </c>
      <c r="J1322" s="44">
        <v>0</v>
      </c>
    </row>
    <row r="1323" spans="1:10">
      <c r="A1323" s="2" t="s">
        <v>1</v>
      </c>
      <c r="B1323" s="2" t="s">
        <v>326</v>
      </c>
      <c r="C1323" s="2" t="s">
        <v>64</v>
      </c>
      <c r="E1323" s="2">
        <v>100</v>
      </c>
      <c r="F1323" s="2" t="s">
        <v>768</v>
      </c>
      <c r="G1323" s="2" t="s">
        <v>28</v>
      </c>
      <c r="H1323" s="2" t="s">
        <v>37</v>
      </c>
      <c r="I1323" s="2" t="s">
        <v>38</v>
      </c>
      <c r="J1323" s="44">
        <v>0</v>
      </c>
    </row>
    <row r="1324" spans="1:10">
      <c r="A1324" s="2" t="s">
        <v>1</v>
      </c>
      <c r="B1324" s="2" t="s">
        <v>327</v>
      </c>
      <c r="C1324" s="2" t="s">
        <v>64</v>
      </c>
      <c r="E1324" s="2">
        <v>100</v>
      </c>
      <c r="F1324" s="2" t="s">
        <v>768</v>
      </c>
      <c r="G1324" s="2" t="s">
        <v>28</v>
      </c>
      <c r="H1324" s="2" t="s">
        <v>37</v>
      </c>
      <c r="I1324" s="2" t="s">
        <v>38</v>
      </c>
      <c r="J1324" s="44">
        <v>0</v>
      </c>
    </row>
    <row r="1325" spans="1:10">
      <c r="A1325" s="2" t="s">
        <v>1</v>
      </c>
      <c r="B1325" s="2" t="s">
        <v>328</v>
      </c>
      <c r="C1325" s="2" t="s">
        <v>64</v>
      </c>
      <c r="E1325" s="2">
        <v>100</v>
      </c>
      <c r="F1325" s="2" t="s">
        <v>768</v>
      </c>
      <c r="G1325" s="2" t="s">
        <v>28</v>
      </c>
      <c r="H1325" s="2" t="s">
        <v>37</v>
      </c>
      <c r="I1325" s="2" t="s">
        <v>38</v>
      </c>
      <c r="J1325" s="44">
        <v>3.5268190979999998</v>
      </c>
    </row>
    <row r="1326" spans="1:10">
      <c r="A1326" s="2" t="s">
        <v>1</v>
      </c>
      <c r="B1326" s="2" t="s">
        <v>329</v>
      </c>
      <c r="C1326" s="2" t="s">
        <v>64</v>
      </c>
      <c r="E1326" s="2">
        <v>100</v>
      </c>
      <c r="F1326" s="2" t="s">
        <v>768</v>
      </c>
      <c r="G1326" s="2" t="s">
        <v>28</v>
      </c>
      <c r="H1326" s="2" t="s">
        <v>37</v>
      </c>
      <c r="I1326" s="2" t="s">
        <v>38</v>
      </c>
      <c r="J1326" s="44">
        <v>0</v>
      </c>
    </row>
    <row r="1327" spans="1:10">
      <c r="A1327" s="2" t="s">
        <v>1</v>
      </c>
      <c r="B1327" s="2" t="s">
        <v>330</v>
      </c>
      <c r="C1327" s="2" t="s">
        <v>64</v>
      </c>
      <c r="E1327" s="2">
        <v>100</v>
      </c>
      <c r="F1327" s="2" t="s">
        <v>768</v>
      </c>
      <c r="G1327" s="2" t="s">
        <v>28</v>
      </c>
      <c r="H1327" s="2" t="s">
        <v>37</v>
      </c>
      <c r="I1327" s="2" t="s">
        <v>38</v>
      </c>
      <c r="J1327" s="44">
        <v>4.3482353000000001E-2</v>
      </c>
    </row>
    <row r="1328" spans="1:10">
      <c r="A1328" s="2" t="s">
        <v>1</v>
      </c>
      <c r="B1328" s="2" t="s">
        <v>331</v>
      </c>
      <c r="C1328" s="2" t="s">
        <v>64</v>
      </c>
      <c r="E1328" s="2">
        <v>100</v>
      </c>
      <c r="F1328" s="2" t="s">
        <v>768</v>
      </c>
      <c r="G1328" s="2" t="s">
        <v>28</v>
      </c>
      <c r="H1328" s="2" t="s">
        <v>37</v>
      </c>
      <c r="I1328" s="2" t="s">
        <v>38</v>
      </c>
      <c r="J1328" s="44">
        <v>8.6633796170000004</v>
      </c>
    </row>
    <row r="1329" spans="1:10">
      <c r="A1329" s="2" t="s">
        <v>1</v>
      </c>
      <c r="B1329" s="2" t="s">
        <v>332</v>
      </c>
      <c r="C1329" s="2" t="s">
        <v>64</v>
      </c>
      <c r="E1329" s="2">
        <v>100</v>
      </c>
      <c r="F1329" s="2" t="s">
        <v>768</v>
      </c>
      <c r="G1329" s="2" t="s">
        <v>28</v>
      </c>
      <c r="H1329" s="2" t="s">
        <v>37</v>
      </c>
      <c r="I1329" s="2" t="s">
        <v>38</v>
      </c>
      <c r="J1329" s="44">
        <v>0</v>
      </c>
    </row>
    <row r="1330" spans="1:10">
      <c r="A1330" s="2" t="s">
        <v>27</v>
      </c>
      <c r="B1330" s="2" t="s">
        <v>66</v>
      </c>
      <c r="C1330" s="2" t="s">
        <v>64</v>
      </c>
      <c r="E1330" s="2">
        <v>100</v>
      </c>
      <c r="F1330" s="2" t="s">
        <v>768</v>
      </c>
      <c r="G1330" s="2" t="s">
        <v>720</v>
      </c>
      <c r="H1330" s="2" t="s">
        <v>37</v>
      </c>
      <c r="I1330" s="2" t="s">
        <v>38</v>
      </c>
      <c r="J1330" s="44">
        <v>1.076156493</v>
      </c>
    </row>
    <row r="1331" spans="1:10">
      <c r="A1331" s="2" t="s">
        <v>27</v>
      </c>
      <c r="B1331" s="2" t="s">
        <v>67</v>
      </c>
      <c r="C1331" s="2" t="s">
        <v>64</v>
      </c>
      <c r="E1331" s="2">
        <v>100</v>
      </c>
      <c r="F1331" s="2" t="s">
        <v>768</v>
      </c>
      <c r="G1331" s="2" t="s">
        <v>720</v>
      </c>
      <c r="H1331" s="2" t="s">
        <v>37</v>
      </c>
      <c r="I1331" s="2" t="s">
        <v>38</v>
      </c>
      <c r="J1331" s="44">
        <v>6.9326029409999999</v>
      </c>
    </row>
    <row r="1332" spans="1:10">
      <c r="A1332" s="2" t="s">
        <v>27</v>
      </c>
      <c r="B1332" s="2" t="s">
        <v>346</v>
      </c>
      <c r="C1332" s="2" t="s">
        <v>64</v>
      </c>
      <c r="E1332" s="2">
        <v>100</v>
      </c>
      <c r="F1332" s="2" t="s">
        <v>768</v>
      </c>
      <c r="G1332" s="2" t="s">
        <v>720</v>
      </c>
      <c r="H1332" s="2" t="s">
        <v>37</v>
      </c>
      <c r="I1332" s="2" t="s">
        <v>38</v>
      </c>
      <c r="J1332" s="44">
        <v>0</v>
      </c>
    </row>
    <row r="1333" spans="1:10">
      <c r="A1333" s="2" t="s">
        <v>27</v>
      </c>
      <c r="B1333" s="2" t="s">
        <v>68</v>
      </c>
      <c r="C1333" s="2" t="s">
        <v>64</v>
      </c>
      <c r="E1333" s="2">
        <v>100</v>
      </c>
      <c r="F1333" s="2" t="s">
        <v>768</v>
      </c>
      <c r="G1333" s="2" t="s">
        <v>720</v>
      </c>
      <c r="H1333" s="2" t="s">
        <v>37</v>
      </c>
      <c r="I1333" s="2" t="s">
        <v>38</v>
      </c>
      <c r="J1333" s="44">
        <v>1.4417805880000001</v>
      </c>
    </row>
    <row r="1334" spans="1:10">
      <c r="A1334" s="2" t="s">
        <v>27</v>
      </c>
      <c r="B1334" s="2" t="s">
        <v>69</v>
      </c>
      <c r="C1334" s="2" t="s">
        <v>64</v>
      </c>
      <c r="E1334" s="2">
        <v>100</v>
      </c>
      <c r="F1334" s="2" t="s">
        <v>768</v>
      </c>
      <c r="G1334" s="2" t="s">
        <v>720</v>
      </c>
      <c r="H1334" s="2" t="s">
        <v>37</v>
      </c>
      <c r="I1334" s="2" t="s">
        <v>38</v>
      </c>
      <c r="J1334" s="44">
        <v>1.1000984890000001</v>
      </c>
    </row>
    <row r="1335" spans="1:10">
      <c r="A1335" s="2" t="s">
        <v>27</v>
      </c>
      <c r="B1335" s="2" t="s">
        <v>70</v>
      </c>
      <c r="C1335" s="2" t="s">
        <v>64</v>
      </c>
      <c r="E1335" s="2">
        <v>100</v>
      </c>
      <c r="F1335" s="2" t="s">
        <v>768</v>
      </c>
      <c r="G1335" s="2" t="s">
        <v>720</v>
      </c>
      <c r="H1335" s="2" t="s">
        <v>37</v>
      </c>
      <c r="I1335" s="2" t="s">
        <v>38</v>
      </c>
      <c r="J1335" s="44">
        <v>1.741705882</v>
      </c>
    </row>
    <row r="1336" spans="1:10">
      <c r="A1336" s="2" t="s">
        <v>27</v>
      </c>
      <c r="B1336" s="2" t="s">
        <v>71</v>
      </c>
      <c r="C1336" s="2" t="s">
        <v>64</v>
      </c>
      <c r="E1336" s="2">
        <v>100</v>
      </c>
      <c r="F1336" s="2" t="s">
        <v>768</v>
      </c>
      <c r="G1336" s="2" t="s">
        <v>720</v>
      </c>
      <c r="H1336" s="2" t="s">
        <v>37</v>
      </c>
      <c r="I1336" s="2" t="s">
        <v>38</v>
      </c>
      <c r="J1336" s="44">
        <v>1.3459134749999999</v>
      </c>
    </row>
    <row r="1337" spans="1:10">
      <c r="A1337" s="2" t="s">
        <v>27</v>
      </c>
      <c r="B1337" s="2" t="s">
        <v>72</v>
      </c>
      <c r="C1337" s="2" t="s">
        <v>64</v>
      </c>
      <c r="E1337" s="2">
        <v>100</v>
      </c>
      <c r="F1337" s="2" t="s">
        <v>768</v>
      </c>
      <c r="G1337" s="2" t="s">
        <v>720</v>
      </c>
      <c r="H1337" s="2" t="s">
        <v>37</v>
      </c>
      <c r="I1337" s="2" t="s">
        <v>38</v>
      </c>
      <c r="J1337" s="44">
        <v>2.8371988799999999</v>
      </c>
    </row>
    <row r="1338" spans="1:10">
      <c r="A1338" s="2" t="s">
        <v>27</v>
      </c>
      <c r="B1338" s="2" t="s">
        <v>73</v>
      </c>
      <c r="C1338" s="2" t="s">
        <v>64</v>
      </c>
      <c r="E1338" s="2">
        <v>100</v>
      </c>
      <c r="F1338" s="2" t="s">
        <v>768</v>
      </c>
      <c r="G1338" s="2" t="s">
        <v>720</v>
      </c>
      <c r="H1338" s="2" t="s">
        <v>37</v>
      </c>
      <c r="I1338" s="2" t="s">
        <v>38</v>
      </c>
      <c r="J1338" s="44">
        <v>0.70436764699999999</v>
      </c>
    </row>
    <row r="1339" spans="1:10">
      <c r="A1339" s="2" t="s">
        <v>26</v>
      </c>
      <c r="B1339" s="2" t="s">
        <v>347</v>
      </c>
      <c r="C1339" s="2" t="s">
        <v>64</v>
      </c>
      <c r="E1339" s="2">
        <v>100</v>
      </c>
      <c r="F1339" s="2" t="s">
        <v>768</v>
      </c>
      <c r="G1339" s="2" t="s">
        <v>720</v>
      </c>
      <c r="H1339" s="2" t="s">
        <v>37</v>
      </c>
      <c r="I1339" s="2" t="s">
        <v>38</v>
      </c>
      <c r="J1339" s="44">
        <v>0</v>
      </c>
    </row>
    <row r="1340" spans="1:10">
      <c r="A1340" s="2" t="s">
        <v>26</v>
      </c>
      <c r="B1340" s="2" t="s">
        <v>74</v>
      </c>
      <c r="C1340" s="2" t="s">
        <v>64</v>
      </c>
      <c r="E1340" s="2">
        <v>100</v>
      </c>
      <c r="F1340" s="2" t="s">
        <v>768</v>
      </c>
      <c r="G1340" s="2" t="s">
        <v>720</v>
      </c>
      <c r="H1340" s="2" t="s">
        <v>37</v>
      </c>
      <c r="I1340" s="2" t="s">
        <v>38</v>
      </c>
      <c r="J1340" s="44">
        <v>0</v>
      </c>
    </row>
    <row r="1341" spans="1:10">
      <c r="A1341" s="2" t="s">
        <v>26</v>
      </c>
      <c r="B1341" s="2" t="s">
        <v>75</v>
      </c>
      <c r="C1341" s="2" t="s">
        <v>64</v>
      </c>
      <c r="E1341" s="2">
        <v>100</v>
      </c>
      <c r="F1341" s="2" t="s">
        <v>768</v>
      </c>
      <c r="G1341" s="2" t="s">
        <v>720</v>
      </c>
      <c r="H1341" s="2" t="s">
        <v>37</v>
      </c>
      <c r="I1341" s="2" t="s">
        <v>38</v>
      </c>
      <c r="J1341" s="44">
        <v>0</v>
      </c>
    </row>
    <row r="1342" spans="1:10">
      <c r="A1342" s="2" t="s">
        <v>26</v>
      </c>
      <c r="B1342" s="2" t="s">
        <v>76</v>
      </c>
      <c r="C1342" s="2" t="s">
        <v>64</v>
      </c>
      <c r="E1342" s="2">
        <v>100</v>
      </c>
      <c r="F1342" s="2" t="s">
        <v>768</v>
      </c>
      <c r="G1342" s="2" t="s">
        <v>720</v>
      </c>
      <c r="H1342" s="2" t="s">
        <v>37</v>
      </c>
      <c r="I1342" s="2" t="s">
        <v>38</v>
      </c>
      <c r="J1342" s="44">
        <v>3.5000000000000003E-2</v>
      </c>
    </row>
    <row r="1343" spans="1:10">
      <c r="A1343" s="2" t="s">
        <v>26</v>
      </c>
      <c r="B1343" s="2" t="s">
        <v>77</v>
      </c>
      <c r="C1343" s="2" t="s">
        <v>64</v>
      </c>
      <c r="E1343" s="2">
        <v>100</v>
      </c>
      <c r="F1343" s="2" t="s">
        <v>768</v>
      </c>
      <c r="G1343" s="2" t="s">
        <v>720</v>
      </c>
      <c r="H1343" s="2" t="s">
        <v>37</v>
      </c>
      <c r="I1343" s="2" t="s">
        <v>38</v>
      </c>
      <c r="J1343" s="44">
        <v>0</v>
      </c>
    </row>
    <row r="1344" spans="1:10">
      <c r="A1344" s="2" t="s">
        <v>26</v>
      </c>
      <c r="B1344" s="2" t="s">
        <v>78</v>
      </c>
      <c r="C1344" s="2" t="s">
        <v>64</v>
      </c>
      <c r="E1344" s="2">
        <v>100</v>
      </c>
      <c r="F1344" s="2" t="s">
        <v>768</v>
      </c>
      <c r="G1344" s="2" t="s">
        <v>720</v>
      </c>
      <c r="H1344" s="2" t="s">
        <v>37</v>
      </c>
      <c r="I1344" s="2" t="s">
        <v>38</v>
      </c>
      <c r="J1344" s="44">
        <v>7.8687230999999996E-2</v>
      </c>
    </row>
    <row r="1345" spans="1:10">
      <c r="A1345" s="2" t="s">
        <v>26</v>
      </c>
      <c r="B1345" s="2" t="s">
        <v>79</v>
      </c>
      <c r="C1345" s="2" t="s">
        <v>64</v>
      </c>
      <c r="E1345" s="2">
        <v>100</v>
      </c>
      <c r="F1345" s="2" t="s">
        <v>768</v>
      </c>
      <c r="G1345" s="2" t="s">
        <v>720</v>
      </c>
      <c r="H1345" s="2" t="s">
        <v>37</v>
      </c>
      <c r="I1345" s="2" t="s">
        <v>38</v>
      </c>
      <c r="J1345" s="44">
        <v>0</v>
      </c>
    </row>
    <row r="1346" spans="1:10">
      <c r="A1346" s="2" t="s">
        <v>26</v>
      </c>
      <c r="B1346" s="2" t="s">
        <v>80</v>
      </c>
      <c r="C1346" s="2" t="s">
        <v>64</v>
      </c>
      <c r="E1346" s="2">
        <v>100</v>
      </c>
      <c r="F1346" s="2" t="s">
        <v>768</v>
      </c>
      <c r="G1346" s="2" t="s">
        <v>720</v>
      </c>
      <c r="H1346" s="2" t="s">
        <v>37</v>
      </c>
      <c r="I1346" s="2" t="s">
        <v>38</v>
      </c>
      <c r="J1346" s="44">
        <v>0</v>
      </c>
    </row>
    <row r="1347" spans="1:10">
      <c r="A1347" s="2" t="s">
        <v>26</v>
      </c>
      <c r="B1347" s="2" t="s">
        <v>81</v>
      </c>
      <c r="C1347" s="2" t="s">
        <v>64</v>
      </c>
      <c r="E1347" s="2">
        <v>100</v>
      </c>
      <c r="F1347" s="2" t="s">
        <v>768</v>
      </c>
      <c r="G1347" s="2" t="s">
        <v>720</v>
      </c>
      <c r="H1347" s="2" t="s">
        <v>37</v>
      </c>
      <c r="I1347" s="2" t="s">
        <v>38</v>
      </c>
      <c r="J1347" s="44">
        <v>0</v>
      </c>
    </row>
    <row r="1348" spans="1:10">
      <c r="A1348" s="2" t="s">
        <v>26</v>
      </c>
      <c r="B1348" s="2" t="s">
        <v>82</v>
      </c>
      <c r="C1348" s="2" t="s">
        <v>64</v>
      </c>
      <c r="E1348" s="2">
        <v>100</v>
      </c>
      <c r="F1348" s="2" t="s">
        <v>768</v>
      </c>
      <c r="G1348" s="2" t="s">
        <v>720</v>
      </c>
      <c r="H1348" s="2" t="s">
        <v>37</v>
      </c>
      <c r="I1348" s="2" t="s">
        <v>38</v>
      </c>
      <c r="J1348" s="44">
        <v>0</v>
      </c>
    </row>
    <row r="1349" spans="1:10">
      <c r="A1349" s="2" t="s">
        <v>26</v>
      </c>
      <c r="B1349" s="2" t="s">
        <v>83</v>
      </c>
      <c r="C1349" s="2" t="s">
        <v>64</v>
      </c>
      <c r="E1349" s="2">
        <v>100</v>
      </c>
      <c r="F1349" s="2" t="s">
        <v>768</v>
      </c>
      <c r="G1349" s="2" t="s">
        <v>720</v>
      </c>
      <c r="H1349" s="2" t="s">
        <v>37</v>
      </c>
      <c r="I1349" s="2" t="s">
        <v>38</v>
      </c>
      <c r="J1349" s="44">
        <v>0</v>
      </c>
    </row>
    <row r="1350" spans="1:10">
      <c r="A1350" s="2" t="s">
        <v>25</v>
      </c>
      <c r="B1350" s="2" t="s">
        <v>84</v>
      </c>
      <c r="C1350" s="2" t="s">
        <v>64</v>
      </c>
      <c r="E1350" s="2">
        <v>100</v>
      </c>
      <c r="F1350" s="2" t="s">
        <v>768</v>
      </c>
      <c r="G1350" s="2" t="s">
        <v>720</v>
      </c>
      <c r="H1350" s="2" t="s">
        <v>37</v>
      </c>
      <c r="I1350" s="2" t="s">
        <v>38</v>
      </c>
      <c r="J1350" s="44">
        <v>0</v>
      </c>
    </row>
    <row r="1351" spans="1:10">
      <c r="A1351" s="2" t="s">
        <v>25</v>
      </c>
      <c r="B1351" s="2" t="s">
        <v>85</v>
      </c>
      <c r="C1351" s="2" t="s">
        <v>64</v>
      </c>
      <c r="E1351" s="2">
        <v>100</v>
      </c>
      <c r="F1351" s="2" t="s">
        <v>768</v>
      </c>
      <c r="G1351" s="2" t="s">
        <v>720</v>
      </c>
      <c r="H1351" s="2" t="s">
        <v>37</v>
      </c>
      <c r="I1351" s="2" t="s">
        <v>38</v>
      </c>
      <c r="J1351" s="44">
        <v>0</v>
      </c>
    </row>
    <row r="1352" spans="1:10">
      <c r="A1352" s="2" t="s">
        <v>25</v>
      </c>
      <c r="B1352" s="2" t="s">
        <v>86</v>
      </c>
      <c r="C1352" s="2" t="s">
        <v>64</v>
      </c>
      <c r="E1352" s="2">
        <v>100</v>
      </c>
      <c r="F1352" s="2" t="s">
        <v>768</v>
      </c>
      <c r="G1352" s="2" t="s">
        <v>720</v>
      </c>
      <c r="H1352" s="2" t="s">
        <v>37</v>
      </c>
      <c r="I1352" s="2" t="s">
        <v>38</v>
      </c>
      <c r="J1352" s="44">
        <v>3.2910762029999998</v>
      </c>
    </row>
    <row r="1353" spans="1:10">
      <c r="A1353" s="2" t="s">
        <v>25</v>
      </c>
      <c r="B1353" s="2" t="s">
        <v>87</v>
      </c>
      <c r="C1353" s="2" t="s">
        <v>64</v>
      </c>
      <c r="E1353" s="2">
        <v>100</v>
      </c>
      <c r="F1353" s="2" t="s">
        <v>768</v>
      </c>
      <c r="G1353" s="2" t="s">
        <v>720</v>
      </c>
      <c r="H1353" s="2" t="s">
        <v>37</v>
      </c>
      <c r="I1353" s="2" t="s">
        <v>38</v>
      </c>
      <c r="J1353" s="44">
        <v>0</v>
      </c>
    </row>
    <row r="1354" spans="1:10">
      <c r="A1354" s="2" t="s">
        <v>25</v>
      </c>
      <c r="B1354" s="2" t="s">
        <v>88</v>
      </c>
      <c r="C1354" s="2" t="s">
        <v>64</v>
      </c>
      <c r="E1354" s="2">
        <v>100</v>
      </c>
      <c r="F1354" s="2" t="s">
        <v>768</v>
      </c>
      <c r="G1354" s="2" t="s">
        <v>720</v>
      </c>
      <c r="H1354" s="2" t="s">
        <v>37</v>
      </c>
      <c r="I1354" s="2" t="s">
        <v>38</v>
      </c>
      <c r="J1354" s="44">
        <v>0</v>
      </c>
    </row>
    <row r="1355" spans="1:10">
      <c r="A1355" s="2" t="s">
        <v>25</v>
      </c>
      <c r="B1355" s="2" t="s">
        <v>89</v>
      </c>
      <c r="C1355" s="2" t="s">
        <v>64</v>
      </c>
      <c r="E1355" s="2">
        <v>100</v>
      </c>
      <c r="F1355" s="2" t="s">
        <v>768</v>
      </c>
      <c r="G1355" s="2" t="s">
        <v>720</v>
      </c>
      <c r="H1355" s="2" t="s">
        <v>37</v>
      </c>
      <c r="I1355" s="2" t="s">
        <v>38</v>
      </c>
      <c r="J1355" s="44">
        <v>0</v>
      </c>
    </row>
    <row r="1356" spans="1:10">
      <c r="A1356" s="2" t="s">
        <v>24</v>
      </c>
      <c r="B1356" s="2" t="s">
        <v>186</v>
      </c>
      <c r="C1356" s="2" t="s">
        <v>64</v>
      </c>
      <c r="E1356" s="2">
        <v>100</v>
      </c>
      <c r="F1356" s="2" t="s">
        <v>768</v>
      </c>
      <c r="G1356" s="2" t="s">
        <v>720</v>
      </c>
      <c r="H1356" s="2" t="s">
        <v>37</v>
      </c>
      <c r="I1356" s="2" t="s">
        <v>38</v>
      </c>
      <c r="J1356" s="44">
        <v>3.4209287929999999</v>
      </c>
    </row>
    <row r="1357" spans="1:10">
      <c r="A1357" s="2" t="s">
        <v>24</v>
      </c>
      <c r="B1357" s="2" t="s">
        <v>333</v>
      </c>
      <c r="C1357" s="2" t="s">
        <v>64</v>
      </c>
      <c r="E1357" s="2">
        <v>100</v>
      </c>
      <c r="F1357" s="2" t="s">
        <v>768</v>
      </c>
      <c r="G1357" s="2" t="s">
        <v>720</v>
      </c>
      <c r="H1357" s="2" t="s">
        <v>37</v>
      </c>
      <c r="I1357" s="2" t="s">
        <v>38</v>
      </c>
      <c r="J1357" s="44">
        <v>0</v>
      </c>
    </row>
    <row r="1358" spans="1:10">
      <c r="A1358" s="2" t="s">
        <v>23</v>
      </c>
      <c r="B1358" s="2" t="s">
        <v>90</v>
      </c>
      <c r="C1358" s="2" t="s">
        <v>64</v>
      </c>
      <c r="E1358" s="2">
        <v>100</v>
      </c>
      <c r="F1358" s="2" t="s">
        <v>768</v>
      </c>
      <c r="G1358" s="2" t="s">
        <v>720</v>
      </c>
      <c r="H1358" s="2" t="s">
        <v>37</v>
      </c>
      <c r="I1358" s="2" t="s">
        <v>38</v>
      </c>
      <c r="J1358" s="44">
        <v>0</v>
      </c>
    </row>
    <row r="1359" spans="1:10">
      <c r="A1359" s="2" t="s">
        <v>22</v>
      </c>
      <c r="B1359" s="2" t="s">
        <v>91</v>
      </c>
      <c r="C1359" s="2" t="s">
        <v>64</v>
      </c>
      <c r="E1359" s="2">
        <v>100</v>
      </c>
      <c r="F1359" s="2" t="s">
        <v>768</v>
      </c>
      <c r="G1359" s="2" t="s">
        <v>720</v>
      </c>
      <c r="H1359" s="2" t="s">
        <v>37</v>
      </c>
      <c r="I1359" s="2" t="s">
        <v>38</v>
      </c>
      <c r="J1359" s="44">
        <v>0</v>
      </c>
    </row>
    <row r="1360" spans="1:10">
      <c r="A1360" s="2" t="s">
        <v>22</v>
      </c>
      <c r="B1360" s="2" t="s">
        <v>92</v>
      </c>
      <c r="C1360" s="2" t="s">
        <v>64</v>
      </c>
      <c r="E1360" s="2">
        <v>100</v>
      </c>
      <c r="F1360" s="2" t="s">
        <v>768</v>
      </c>
      <c r="G1360" s="2" t="s">
        <v>720</v>
      </c>
      <c r="H1360" s="2" t="s">
        <v>37</v>
      </c>
      <c r="I1360" s="2" t="s">
        <v>38</v>
      </c>
      <c r="J1360" s="44">
        <v>0.20948275899999999</v>
      </c>
    </row>
    <row r="1361" spans="1:10">
      <c r="A1361" s="2" t="s">
        <v>22</v>
      </c>
      <c r="B1361" s="2" t="s">
        <v>93</v>
      </c>
      <c r="C1361" s="2" t="s">
        <v>64</v>
      </c>
      <c r="E1361" s="2">
        <v>100</v>
      </c>
      <c r="F1361" s="2" t="s">
        <v>768</v>
      </c>
      <c r="G1361" s="2" t="s">
        <v>720</v>
      </c>
      <c r="H1361" s="2" t="s">
        <v>37</v>
      </c>
      <c r="I1361" s="2" t="s">
        <v>38</v>
      </c>
      <c r="J1361" s="44">
        <v>0.74172268900000005</v>
      </c>
    </row>
    <row r="1362" spans="1:10">
      <c r="A1362" s="2" t="s">
        <v>22</v>
      </c>
      <c r="B1362" s="2" t="s">
        <v>94</v>
      </c>
      <c r="C1362" s="2" t="s">
        <v>64</v>
      </c>
      <c r="E1362" s="2">
        <v>100</v>
      </c>
      <c r="F1362" s="2" t="s">
        <v>768</v>
      </c>
      <c r="G1362" s="2" t="s">
        <v>720</v>
      </c>
      <c r="H1362" s="2" t="s">
        <v>37</v>
      </c>
      <c r="I1362" s="2" t="s">
        <v>38</v>
      </c>
      <c r="J1362" s="44">
        <v>0</v>
      </c>
    </row>
    <row r="1363" spans="1:10">
      <c r="A1363" s="2" t="s">
        <v>22</v>
      </c>
      <c r="B1363" s="2" t="s">
        <v>95</v>
      </c>
      <c r="C1363" s="2" t="s">
        <v>64</v>
      </c>
      <c r="E1363" s="2">
        <v>100</v>
      </c>
      <c r="F1363" s="2" t="s">
        <v>768</v>
      </c>
      <c r="G1363" s="2" t="s">
        <v>720</v>
      </c>
      <c r="H1363" s="2" t="s">
        <v>37</v>
      </c>
      <c r="I1363" s="2" t="s">
        <v>38</v>
      </c>
      <c r="J1363" s="44">
        <v>0.78132352900000002</v>
      </c>
    </row>
    <row r="1364" spans="1:10">
      <c r="A1364" s="2" t="s">
        <v>22</v>
      </c>
      <c r="B1364" s="2" t="s">
        <v>96</v>
      </c>
      <c r="C1364" s="2" t="s">
        <v>64</v>
      </c>
      <c r="E1364" s="2">
        <v>100</v>
      </c>
      <c r="F1364" s="2" t="s">
        <v>768</v>
      </c>
      <c r="G1364" s="2" t="s">
        <v>720</v>
      </c>
      <c r="H1364" s="2" t="s">
        <v>37</v>
      </c>
      <c r="I1364" s="2" t="s">
        <v>38</v>
      </c>
      <c r="J1364" s="44">
        <v>2.741254412</v>
      </c>
    </row>
    <row r="1365" spans="1:10">
      <c r="A1365" s="2" t="s">
        <v>22</v>
      </c>
      <c r="B1365" s="2" t="s">
        <v>97</v>
      </c>
      <c r="C1365" s="2" t="s">
        <v>64</v>
      </c>
      <c r="E1365" s="2">
        <v>100</v>
      </c>
      <c r="F1365" s="2" t="s">
        <v>768</v>
      </c>
      <c r="G1365" s="2" t="s">
        <v>720</v>
      </c>
      <c r="H1365" s="2" t="s">
        <v>37</v>
      </c>
      <c r="I1365" s="2" t="s">
        <v>38</v>
      </c>
      <c r="J1365" s="44">
        <v>0.72959275999999995</v>
      </c>
    </row>
    <row r="1366" spans="1:10">
      <c r="A1366" s="2" t="s">
        <v>22</v>
      </c>
      <c r="B1366" s="2" t="s">
        <v>98</v>
      </c>
      <c r="C1366" s="2" t="s">
        <v>64</v>
      </c>
      <c r="E1366" s="2">
        <v>100</v>
      </c>
      <c r="F1366" s="2" t="s">
        <v>768</v>
      </c>
      <c r="G1366" s="2" t="s">
        <v>720</v>
      </c>
      <c r="H1366" s="2" t="s">
        <v>37</v>
      </c>
      <c r="I1366" s="2" t="s">
        <v>38</v>
      </c>
      <c r="J1366" s="44">
        <v>0.32857524799999999</v>
      </c>
    </row>
    <row r="1367" spans="1:10">
      <c r="A1367" s="2" t="s">
        <v>21</v>
      </c>
      <c r="B1367" s="2" t="s">
        <v>133</v>
      </c>
      <c r="C1367" s="2" t="s">
        <v>64</v>
      </c>
      <c r="E1367" s="2">
        <v>100</v>
      </c>
      <c r="F1367" s="2" t="s">
        <v>768</v>
      </c>
      <c r="G1367" s="2" t="s">
        <v>720</v>
      </c>
      <c r="H1367" s="2" t="s">
        <v>37</v>
      </c>
      <c r="I1367" s="2" t="s">
        <v>38</v>
      </c>
      <c r="J1367" s="44">
        <v>0.17499999999999999</v>
      </c>
    </row>
    <row r="1368" spans="1:10">
      <c r="A1368" s="2" t="s">
        <v>21</v>
      </c>
      <c r="B1368" s="2" t="s">
        <v>134</v>
      </c>
      <c r="C1368" s="2" t="s">
        <v>64</v>
      </c>
      <c r="E1368" s="2">
        <v>100</v>
      </c>
      <c r="F1368" s="2" t="s">
        <v>768</v>
      </c>
      <c r="G1368" s="2" t="s">
        <v>720</v>
      </c>
      <c r="H1368" s="2" t="s">
        <v>37</v>
      </c>
      <c r="I1368" s="2" t="s">
        <v>38</v>
      </c>
      <c r="J1368" s="44">
        <v>1.2749999999999999</v>
      </c>
    </row>
    <row r="1369" spans="1:10">
      <c r="A1369" s="2" t="s">
        <v>21</v>
      </c>
      <c r="B1369" s="2" t="s">
        <v>135</v>
      </c>
      <c r="C1369" s="2" t="s">
        <v>64</v>
      </c>
      <c r="E1369" s="2">
        <v>100</v>
      </c>
      <c r="F1369" s="2" t="s">
        <v>768</v>
      </c>
      <c r="G1369" s="2" t="s">
        <v>720</v>
      </c>
      <c r="H1369" s="2" t="s">
        <v>37</v>
      </c>
      <c r="I1369" s="2" t="s">
        <v>38</v>
      </c>
      <c r="J1369" s="44">
        <v>4.875</v>
      </c>
    </row>
    <row r="1370" spans="1:10">
      <c r="A1370" s="2" t="s">
        <v>21</v>
      </c>
      <c r="B1370" s="2" t="s">
        <v>136</v>
      </c>
      <c r="C1370" s="2" t="s">
        <v>64</v>
      </c>
      <c r="E1370" s="2">
        <v>100</v>
      </c>
      <c r="F1370" s="2" t="s">
        <v>768</v>
      </c>
      <c r="G1370" s="2" t="s">
        <v>720</v>
      </c>
      <c r="H1370" s="2" t="s">
        <v>37</v>
      </c>
      <c r="I1370" s="2" t="s">
        <v>38</v>
      </c>
      <c r="J1370" s="44">
        <v>3.1</v>
      </c>
    </row>
    <row r="1371" spans="1:10">
      <c r="A1371" s="2" t="s">
        <v>21</v>
      </c>
      <c r="B1371" s="2" t="s">
        <v>137</v>
      </c>
      <c r="C1371" s="2" t="s">
        <v>64</v>
      </c>
      <c r="E1371" s="2">
        <v>100</v>
      </c>
      <c r="F1371" s="2" t="s">
        <v>768</v>
      </c>
      <c r="G1371" s="2" t="s">
        <v>720</v>
      </c>
      <c r="H1371" s="2" t="s">
        <v>37</v>
      </c>
      <c r="I1371" s="2" t="s">
        <v>38</v>
      </c>
      <c r="J1371" s="44">
        <v>3.18</v>
      </c>
    </row>
    <row r="1372" spans="1:10">
      <c r="A1372" s="2" t="s">
        <v>20</v>
      </c>
      <c r="B1372" s="2" t="s">
        <v>138</v>
      </c>
      <c r="C1372" s="2" t="s">
        <v>64</v>
      </c>
      <c r="E1372" s="2">
        <v>100</v>
      </c>
      <c r="F1372" s="2" t="s">
        <v>768</v>
      </c>
      <c r="G1372" s="2" t="s">
        <v>720</v>
      </c>
      <c r="H1372" s="2" t="s">
        <v>37</v>
      </c>
      <c r="I1372" s="2" t="s">
        <v>38</v>
      </c>
      <c r="J1372" s="44">
        <v>17.325183007</v>
      </c>
    </row>
    <row r="1373" spans="1:10">
      <c r="A1373" s="2" t="s">
        <v>19</v>
      </c>
      <c r="B1373" s="2" t="s">
        <v>159</v>
      </c>
      <c r="C1373" s="2" t="s">
        <v>64</v>
      </c>
      <c r="E1373" s="2">
        <v>100</v>
      </c>
      <c r="F1373" s="2" t="s">
        <v>768</v>
      </c>
      <c r="G1373" s="2" t="s">
        <v>720</v>
      </c>
      <c r="H1373" s="2" t="s">
        <v>37</v>
      </c>
      <c r="I1373" s="2" t="s">
        <v>38</v>
      </c>
      <c r="J1373" s="44">
        <v>4.3902941179999999</v>
      </c>
    </row>
    <row r="1374" spans="1:10">
      <c r="A1374" s="2" t="s">
        <v>19</v>
      </c>
      <c r="B1374" s="2" t="s">
        <v>160</v>
      </c>
      <c r="C1374" s="2" t="s">
        <v>64</v>
      </c>
      <c r="E1374" s="2">
        <v>100</v>
      </c>
      <c r="F1374" s="2" t="s">
        <v>768</v>
      </c>
      <c r="G1374" s="2" t="s">
        <v>720</v>
      </c>
      <c r="H1374" s="2" t="s">
        <v>37</v>
      </c>
      <c r="I1374" s="2" t="s">
        <v>38</v>
      </c>
      <c r="J1374" s="44">
        <v>2.0521600000000002</v>
      </c>
    </row>
    <row r="1375" spans="1:10">
      <c r="A1375" s="2" t="s">
        <v>19</v>
      </c>
      <c r="B1375" s="2" t="s">
        <v>161</v>
      </c>
      <c r="C1375" s="2" t="s">
        <v>64</v>
      </c>
      <c r="E1375" s="2">
        <v>100</v>
      </c>
      <c r="F1375" s="2" t="s">
        <v>768</v>
      </c>
      <c r="G1375" s="2" t="s">
        <v>720</v>
      </c>
      <c r="H1375" s="2" t="s">
        <v>37</v>
      </c>
      <c r="I1375" s="2" t="s">
        <v>38</v>
      </c>
      <c r="J1375" s="44">
        <v>5.7752794119999997</v>
      </c>
    </row>
    <row r="1376" spans="1:10">
      <c r="A1376" s="2" t="s">
        <v>19</v>
      </c>
      <c r="B1376" s="2" t="s">
        <v>162</v>
      </c>
      <c r="C1376" s="2" t="s">
        <v>64</v>
      </c>
      <c r="E1376" s="2">
        <v>100</v>
      </c>
      <c r="F1376" s="2" t="s">
        <v>768</v>
      </c>
      <c r="G1376" s="2" t="s">
        <v>720</v>
      </c>
      <c r="H1376" s="2" t="s">
        <v>37</v>
      </c>
      <c r="I1376" s="2" t="s">
        <v>38</v>
      </c>
      <c r="J1376" s="44">
        <v>4.5183718490000002</v>
      </c>
    </row>
    <row r="1377" spans="1:10">
      <c r="A1377" s="2" t="s">
        <v>19</v>
      </c>
      <c r="B1377" s="2" t="s">
        <v>163</v>
      </c>
      <c r="C1377" s="2" t="s">
        <v>64</v>
      </c>
      <c r="E1377" s="2">
        <v>100</v>
      </c>
      <c r="F1377" s="2" t="s">
        <v>768</v>
      </c>
      <c r="G1377" s="2" t="s">
        <v>720</v>
      </c>
      <c r="H1377" s="2" t="s">
        <v>37</v>
      </c>
      <c r="I1377" s="2" t="s">
        <v>38</v>
      </c>
      <c r="J1377" s="44">
        <v>1.4999999999999999E-2</v>
      </c>
    </row>
    <row r="1378" spans="1:10">
      <c r="A1378" s="2" t="s">
        <v>18</v>
      </c>
      <c r="B1378" s="2" t="s">
        <v>164</v>
      </c>
      <c r="C1378" s="2" t="s">
        <v>64</v>
      </c>
      <c r="E1378" s="2">
        <v>100</v>
      </c>
      <c r="F1378" s="2" t="s">
        <v>768</v>
      </c>
      <c r="G1378" s="2" t="s">
        <v>720</v>
      </c>
      <c r="H1378" s="2" t="s">
        <v>37</v>
      </c>
      <c r="I1378" s="2" t="s">
        <v>38</v>
      </c>
      <c r="J1378" s="44">
        <v>0.578823529</v>
      </c>
    </row>
    <row r="1379" spans="1:10">
      <c r="A1379" s="2" t="s">
        <v>18</v>
      </c>
      <c r="B1379" s="2" t="s">
        <v>165</v>
      </c>
      <c r="C1379" s="2" t="s">
        <v>64</v>
      </c>
      <c r="E1379" s="2">
        <v>100</v>
      </c>
      <c r="F1379" s="2" t="s">
        <v>768</v>
      </c>
      <c r="G1379" s="2" t="s">
        <v>720</v>
      </c>
      <c r="H1379" s="2" t="s">
        <v>37</v>
      </c>
      <c r="I1379" s="2" t="s">
        <v>38</v>
      </c>
      <c r="J1379" s="44">
        <v>9.6087232619999998</v>
      </c>
    </row>
    <row r="1380" spans="1:10">
      <c r="A1380" s="2" t="s">
        <v>18</v>
      </c>
      <c r="B1380" s="2" t="s">
        <v>166</v>
      </c>
      <c r="C1380" s="2" t="s">
        <v>64</v>
      </c>
      <c r="E1380" s="2">
        <v>100</v>
      </c>
      <c r="F1380" s="2" t="s">
        <v>768</v>
      </c>
      <c r="G1380" s="2" t="s">
        <v>720</v>
      </c>
      <c r="H1380" s="2" t="s">
        <v>37</v>
      </c>
      <c r="I1380" s="2" t="s">
        <v>38</v>
      </c>
      <c r="J1380" s="44">
        <v>8.1947098930000006</v>
      </c>
    </row>
    <row r="1381" spans="1:10">
      <c r="A1381" s="2" t="s">
        <v>18</v>
      </c>
      <c r="B1381" s="2" t="s">
        <v>167</v>
      </c>
      <c r="C1381" s="2" t="s">
        <v>64</v>
      </c>
      <c r="E1381" s="2">
        <v>100</v>
      </c>
      <c r="F1381" s="2" t="s">
        <v>768</v>
      </c>
      <c r="G1381" s="2" t="s">
        <v>720</v>
      </c>
      <c r="H1381" s="2" t="s">
        <v>37</v>
      </c>
      <c r="I1381" s="2" t="s">
        <v>38</v>
      </c>
      <c r="J1381" s="44">
        <v>3.3149999999999999</v>
      </c>
    </row>
    <row r="1382" spans="1:10">
      <c r="A1382" s="2" t="s">
        <v>18</v>
      </c>
      <c r="B1382" s="2" t="s">
        <v>168</v>
      </c>
      <c r="C1382" s="2" t="s">
        <v>64</v>
      </c>
      <c r="E1382" s="2">
        <v>100</v>
      </c>
      <c r="F1382" s="2" t="s">
        <v>768</v>
      </c>
      <c r="G1382" s="2" t="s">
        <v>720</v>
      </c>
      <c r="H1382" s="2" t="s">
        <v>37</v>
      </c>
      <c r="I1382" s="2" t="s">
        <v>38</v>
      </c>
      <c r="J1382" s="44">
        <v>27.522924369999998</v>
      </c>
    </row>
    <row r="1383" spans="1:10">
      <c r="A1383" s="2" t="s">
        <v>18</v>
      </c>
      <c r="B1383" s="2" t="s">
        <v>169</v>
      </c>
      <c r="C1383" s="2" t="s">
        <v>64</v>
      </c>
      <c r="E1383" s="2">
        <v>100</v>
      </c>
      <c r="F1383" s="2" t="s">
        <v>768</v>
      </c>
      <c r="G1383" s="2" t="s">
        <v>720</v>
      </c>
      <c r="H1383" s="2" t="s">
        <v>37</v>
      </c>
      <c r="I1383" s="2" t="s">
        <v>38</v>
      </c>
      <c r="J1383" s="44">
        <v>9.9149999999999991</v>
      </c>
    </row>
    <row r="1384" spans="1:10">
      <c r="A1384" s="2" t="s">
        <v>18</v>
      </c>
      <c r="B1384" s="2" t="s">
        <v>170</v>
      </c>
      <c r="C1384" s="2" t="s">
        <v>64</v>
      </c>
      <c r="E1384" s="2">
        <v>100</v>
      </c>
      <c r="F1384" s="2" t="s">
        <v>768</v>
      </c>
      <c r="G1384" s="2" t="s">
        <v>720</v>
      </c>
      <c r="H1384" s="2" t="s">
        <v>37</v>
      </c>
      <c r="I1384" s="2" t="s">
        <v>38</v>
      </c>
      <c r="J1384" s="44">
        <v>8.8554922600000001</v>
      </c>
    </row>
    <row r="1385" spans="1:10">
      <c r="A1385" s="2" t="s">
        <v>18</v>
      </c>
      <c r="B1385" s="2" t="s">
        <v>171</v>
      </c>
      <c r="C1385" s="2" t="s">
        <v>64</v>
      </c>
      <c r="E1385" s="2">
        <v>100</v>
      </c>
      <c r="F1385" s="2" t="s">
        <v>768</v>
      </c>
      <c r="G1385" s="2" t="s">
        <v>720</v>
      </c>
      <c r="H1385" s="2" t="s">
        <v>37</v>
      </c>
      <c r="I1385" s="2" t="s">
        <v>38</v>
      </c>
      <c r="J1385" s="44">
        <v>2.5179913919999999</v>
      </c>
    </row>
    <row r="1386" spans="1:10">
      <c r="A1386" s="2" t="s">
        <v>18</v>
      </c>
      <c r="B1386" s="2" t="s">
        <v>172</v>
      </c>
      <c r="C1386" s="2" t="s">
        <v>64</v>
      </c>
      <c r="E1386" s="2">
        <v>100</v>
      </c>
      <c r="F1386" s="2" t="s">
        <v>768</v>
      </c>
      <c r="G1386" s="2" t="s">
        <v>720</v>
      </c>
      <c r="H1386" s="2" t="s">
        <v>37</v>
      </c>
      <c r="I1386" s="2" t="s">
        <v>38</v>
      </c>
      <c r="J1386" s="44">
        <v>0</v>
      </c>
    </row>
    <row r="1387" spans="1:10">
      <c r="A1387" s="2" t="s">
        <v>18</v>
      </c>
      <c r="B1387" s="2" t="s">
        <v>173</v>
      </c>
      <c r="C1387" s="2" t="s">
        <v>64</v>
      </c>
      <c r="E1387" s="2">
        <v>100</v>
      </c>
      <c r="F1387" s="2" t="s">
        <v>768</v>
      </c>
      <c r="G1387" s="2" t="s">
        <v>720</v>
      </c>
      <c r="H1387" s="2" t="s">
        <v>37</v>
      </c>
      <c r="I1387" s="2" t="s">
        <v>38</v>
      </c>
      <c r="J1387" s="44">
        <v>0</v>
      </c>
    </row>
    <row r="1388" spans="1:10">
      <c r="A1388" s="2" t="s">
        <v>18</v>
      </c>
      <c r="B1388" s="2" t="s">
        <v>174</v>
      </c>
      <c r="C1388" s="2" t="s">
        <v>64</v>
      </c>
      <c r="E1388" s="2">
        <v>100</v>
      </c>
      <c r="F1388" s="2" t="s">
        <v>768</v>
      </c>
      <c r="G1388" s="2" t="s">
        <v>720</v>
      </c>
      <c r="H1388" s="2" t="s">
        <v>37</v>
      </c>
      <c r="I1388" s="2" t="s">
        <v>38</v>
      </c>
      <c r="J1388" s="44">
        <v>0.48169705899999998</v>
      </c>
    </row>
    <row r="1389" spans="1:10">
      <c r="A1389" s="2" t="s">
        <v>18</v>
      </c>
      <c r="B1389" s="2" t="s">
        <v>175</v>
      </c>
      <c r="C1389" s="2" t="s">
        <v>64</v>
      </c>
      <c r="E1389" s="2">
        <v>100</v>
      </c>
      <c r="F1389" s="2" t="s">
        <v>768</v>
      </c>
      <c r="G1389" s="2" t="s">
        <v>720</v>
      </c>
      <c r="H1389" s="2" t="s">
        <v>37</v>
      </c>
      <c r="I1389" s="2" t="s">
        <v>38</v>
      </c>
      <c r="J1389" s="44">
        <v>8.4499999999999993</v>
      </c>
    </row>
    <row r="1390" spans="1:10">
      <c r="A1390" s="2" t="s">
        <v>18</v>
      </c>
      <c r="B1390" s="2" t="s">
        <v>176</v>
      </c>
      <c r="C1390" s="2" t="s">
        <v>64</v>
      </c>
      <c r="E1390" s="2">
        <v>100</v>
      </c>
      <c r="F1390" s="2" t="s">
        <v>768</v>
      </c>
      <c r="G1390" s="2" t="s">
        <v>720</v>
      </c>
      <c r="H1390" s="2" t="s">
        <v>37</v>
      </c>
      <c r="I1390" s="2" t="s">
        <v>38</v>
      </c>
      <c r="J1390" s="44">
        <v>5.0949999999999998</v>
      </c>
    </row>
    <row r="1391" spans="1:10">
      <c r="A1391" s="2" t="s">
        <v>18</v>
      </c>
      <c r="B1391" s="2" t="s">
        <v>177</v>
      </c>
      <c r="C1391" s="2" t="s">
        <v>64</v>
      </c>
      <c r="E1391" s="2">
        <v>100</v>
      </c>
      <c r="F1391" s="2" t="s">
        <v>768</v>
      </c>
      <c r="G1391" s="2" t="s">
        <v>720</v>
      </c>
      <c r="H1391" s="2" t="s">
        <v>37</v>
      </c>
      <c r="I1391" s="2" t="s">
        <v>38</v>
      </c>
      <c r="J1391" s="44">
        <v>13.045</v>
      </c>
    </row>
    <row r="1392" spans="1:10">
      <c r="A1392" s="2" t="s">
        <v>18</v>
      </c>
      <c r="B1392" s="2" t="s">
        <v>178</v>
      </c>
      <c r="C1392" s="2" t="s">
        <v>64</v>
      </c>
      <c r="E1392" s="2">
        <v>100</v>
      </c>
      <c r="F1392" s="2" t="s">
        <v>768</v>
      </c>
      <c r="G1392" s="2" t="s">
        <v>720</v>
      </c>
      <c r="H1392" s="2" t="s">
        <v>37</v>
      </c>
      <c r="I1392" s="2" t="s">
        <v>38</v>
      </c>
      <c r="J1392" s="44">
        <v>4.6034829720000001</v>
      </c>
    </row>
    <row r="1393" spans="1:10">
      <c r="A1393" s="2" t="s">
        <v>18</v>
      </c>
      <c r="B1393" s="2" t="s">
        <v>179</v>
      </c>
      <c r="C1393" s="2" t="s">
        <v>64</v>
      </c>
      <c r="E1393" s="2">
        <v>100</v>
      </c>
      <c r="F1393" s="2" t="s">
        <v>768</v>
      </c>
      <c r="G1393" s="2" t="s">
        <v>720</v>
      </c>
      <c r="H1393" s="2" t="s">
        <v>37</v>
      </c>
      <c r="I1393" s="2" t="s">
        <v>38</v>
      </c>
      <c r="J1393" s="44">
        <v>19.271514706000001</v>
      </c>
    </row>
    <row r="1394" spans="1:10">
      <c r="A1394" s="2" t="s">
        <v>18</v>
      </c>
      <c r="B1394" s="2" t="s">
        <v>180</v>
      </c>
      <c r="C1394" s="2" t="s">
        <v>64</v>
      </c>
      <c r="E1394" s="2">
        <v>100</v>
      </c>
      <c r="F1394" s="2" t="s">
        <v>768</v>
      </c>
      <c r="G1394" s="2" t="s">
        <v>720</v>
      </c>
      <c r="H1394" s="2" t="s">
        <v>37</v>
      </c>
      <c r="I1394" s="2" t="s">
        <v>38</v>
      </c>
      <c r="J1394" s="44">
        <v>4.7142301040000003</v>
      </c>
    </row>
    <row r="1395" spans="1:10">
      <c r="A1395" s="2" t="s">
        <v>18</v>
      </c>
      <c r="B1395" s="2" t="s">
        <v>181</v>
      </c>
      <c r="C1395" s="2" t="s">
        <v>64</v>
      </c>
      <c r="E1395" s="2">
        <v>100</v>
      </c>
      <c r="F1395" s="2" t="s">
        <v>768</v>
      </c>
      <c r="G1395" s="2" t="s">
        <v>720</v>
      </c>
      <c r="H1395" s="2" t="s">
        <v>37</v>
      </c>
      <c r="I1395" s="2" t="s">
        <v>38</v>
      </c>
      <c r="J1395" s="44">
        <v>5.4858904109999997</v>
      </c>
    </row>
    <row r="1396" spans="1:10">
      <c r="A1396" s="2" t="s">
        <v>18</v>
      </c>
      <c r="B1396" s="2" t="s">
        <v>182</v>
      </c>
      <c r="C1396" s="2" t="s">
        <v>64</v>
      </c>
      <c r="E1396" s="2">
        <v>100</v>
      </c>
      <c r="F1396" s="2" t="s">
        <v>768</v>
      </c>
      <c r="G1396" s="2" t="s">
        <v>720</v>
      </c>
      <c r="H1396" s="2" t="s">
        <v>37</v>
      </c>
      <c r="I1396" s="2" t="s">
        <v>38</v>
      </c>
      <c r="J1396" s="44">
        <v>8.6802561669999996</v>
      </c>
    </row>
    <row r="1397" spans="1:10">
      <c r="A1397" s="2" t="s">
        <v>18</v>
      </c>
      <c r="B1397" s="2" t="s">
        <v>183</v>
      </c>
      <c r="C1397" s="2" t="s">
        <v>64</v>
      </c>
      <c r="E1397" s="2">
        <v>100</v>
      </c>
      <c r="F1397" s="2" t="s">
        <v>768</v>
      </c>
      <c r="G1397" s="2" t="s">
        <v>720</v>
      </c>
      <c r="H1397" s="2" t="s">
        <v>37</v>
      </c>
      <c r="I1397" s="2" t="s">
        <v>38</v>
      </c>
      <c r="J1397" s="44">
        <v>15.443605699000001</v>
      </c>
    </row>
    <row r="1398" spans="1:10">
      <c r="A1398" s="2" t="s">
        <v>18</v>
      </c>
      <c r="B1398" s="2" t="s">
        <v>184</v>
      </c>
      <c r="C1398" s="2" t="s">
        <v>64</v>
      </c>
      <c r="E1398" s="2">
        <v>100</v>
      </c>
      <c r="F1398" s="2" t="s">
        <v>768</v>
      </c>
      <c r="G1398" s="2" t="s">
        <v>720</v>
      </c>
      <c r="H1398" s="2" t="s">
        <v>37</v>
      </c>
      <c r="I1398" s="2" t="s">
        <v>38</v>
      </c>
      <c r="J1398" s="44">
        <v>7.9938188610000003</v>
      </c>
    </row>
    <row r="1399" spans="1:10">
      <c r="A1399" s="2" t="s">
        <v>18</v>
      </c>
      <c r="B1399" s="2" t="s">
        <v>185</v>
      </c>
      <c r="C1399" s="2" t="s">
        <v>64</v>
      </c>
      <c r="E1399" s="2">
        <v>100</v>
      </c>
      <c r="F1399" s="2" t="s">
        <v>768</v>
      </c>
      <c r="G1399" s="2" t="s">
        <v>720</v>
      </c>
      <c r="H1399" s="2" t="s">
        <v>37</v>
      </c>
      <c r="I1399" s="2" t="s">
        <v>38</v>
      </c>
      <c r="J1399" s="44">
        <v>0.72267724499999997</v>
      </c>
    </row>
    <row r="1400" spans="1:10">
      <c r="A1400" s="2" t="s">
        <v>17</v>
      </c>
      <c r="B1400" s="2" t="s">
        <v>127</v>
      </c>
      <c r="C1400" s="2" t="s">
        <v>64</v>
      </c>
      <c r="E1400" s="2">
        <v>100</v>
      </c>
      <c r="F1400" s="2" t="s">
        <v>768</v>
      </c>
      <c r="G1400" s="2" t="s">
        <v>720</v>
      </c>
      <c r="H1400" s="2" t="s">
        <v>37</v>
      </c>
      <c r="I1400" s="2" t="s">
        <v>38</v>
      </c>
      <c r="J1400" s="44">
        <v>0</v>
      </c>
    </row>
    <row r="1401" spans="1:10">
      <c r="A1401" s="2" t="s">
        <v>17</v>
      </c>
      <c r="B1401" s="2" t="s">
        <v>99</v>
      </c>
      <c r="C1401" s="2" t="s">
        <v>64</v>
      </c>
      <c r="E1401" s="2">
        <v>100</v>
      </c>
      <c r="F1401" s="2" t="s">
        <v>768</v>
      </c>
      <c r="G1401" s="2" t="s">
        <v>720</v>
      </c>
      <c r="H1401" s="2" t="s">
        <v>37</v>
      </c>
      <c r="I1401" s="2" t="s">
        <v>38</v>
      </c>
      <c r="J1401" s="44">
        <v>0</v>
      </c>
    </row>
    <row r="1402" spans="1:10">
      <c r="A1402" s="2" t="s">
        <v>17</v>
      </c>
      <c r="B1402" s="2" t="s">
        <v>100</v>
      </c>
      <c r="C1402" s="2" t="s">
        <v>64</v>
      </c>
      <c r="E1402" s="2">
        <v>100</v>
      </c>
      <c r="F1402" s="2" t="s">
        <v>768</v>
      </c>
      <c r="G1402" s="2" t="s">
        <v>720</v>
      </c>
      <c r="H1402" s="2" t="s">
        <v>37</v>
      </c>
      <c r="I1402" s="2" t="s">
        <v>38</v>
      </c>
      <c r="J1402" s="44">
        <v>0</v>
      </c>
    </row>
    <row r="1403" spans="1:10">
      <c r="A1403" s="2" t="s">
        <v>17</v>
      </c>
      <c r="B1403" s="2" t="s">
        <v>101</v>
      </c>
      <c r="C1403" s="2" t="s">
        <v>64</v>
      </c>
      <c r="E1403" s="2">
        <v>100</v>
      </c>
      <c r="F1403" s="2" t="s">
        <v>768</v>
      </c>
      <c r="G1403" s="2" t="s">
        <v>720</v>
      </c>
      <c r="H1403" s="2" t="s">
        <v>37</v>
      </c>
      <c r="I1403" s="2" t="s">
        <v>38</v>
      </c>
      <c r="J1403" s="44">
        <v>0</v>
      </c>
    </row>
    <row r="1404" spans="1:10">
      <c r="A1404" s="2" t="s">
        <v>17</v>
      </c>
      <c r="B1404" s="2" t="s">
        <v>102</v>
      </c>
      <c r="C1404" s="2" t="s">
        <v>64</v>
      </c>
      <c r="E1404" s="2">
        <v>100</v>
      </c>
      <c r="F1404" s="2" t="s">
        <v>768</v>
      </c>
      <c r="G1404" s="2" t="s">
        <v>720</v>
      </c>
      <c r="H1404" s="2" t="s">
        <v>37</v>
      </c>
      <c r="I1404" s="2" t="s">
        <v>38</v>
      </c>
      <c r="J1404" s="44">
        <v>0</v>
      </c>
    </row>
    <row r="1405" spans="1:10">
      <c r="A1405" s="2" t="s">
        <v>17</v>
      </c>
      <c r="B1405" s="2" t="s">
        <v>103</v>
      </c>
      <c r="C1405" s="2" t="s">
        <v>64</v>
      </c>
      <c r="E1405" s="2">
        <v>100</v>
      </c>
      <c r="F1405" s="2" t="s">
        <v>768</v>
      </c>
      <c r="G1405" s="2" t="s">
        <v>720</v>
      </c>
      <c r="H1405" s="2" t="s">
        <v>37</v>
      </c>
      <c r="I1405" s="2" t="s">
        <v>38</v>
      </c>
      <c r="J1405" s="44">
        <v>0</v>
      </c>
    </row>
    <row r="1406" spans="1:10">
      <c r="A1406" s="2" t="s">
        <v>17</v>
      </c>
      <c r="B1406" s="2" t="s">
        <v>104</v>
      </c>
      <c r="C1406" s="2" t="s">
        <v>64</v>
      </c>
      <c r="E1406" s="2">
        <v>100</v>
      </c>
      <c r="F1406" s="2" t="s">
        <v>768</v>
      </c>
      <c r="G1406" s="2" t="s">
        <v>720</v>
      </c>
      <c r="H1406" s="2" t="s">
        <v>37</v>
      </c>
      <c r="I1406" s="2" t="s">
        <v>38</v>
      </c>
      <c r="J1406" s="44">
        <v>0</v>
      </c>
    </row>
    <row r="1407" spans="1:10">
      <c r="A1407" s="2" t="s">
        <v>17</v>
      </c>
      <c r="B1407" s="2" t="s">
        <v>105</v>
      </c>
      <c r="C1407" s="2" t="s">
        <v>64</v>
      </c>
      <c r="E1407" s="2">
        <v>100</v>
      </c>
      <c r="F1407" s="2" t="s">
        <v>768</v>
      </c>
      <c r="G1407" s="2" t="s">
        <v>720</v>
      </c>
      <c r="H1407" s="2" t="s">
        <v>37</v>
      </c>
      <c r="I1407" s="2" t="s">
        <v>38</v>
      </c>
      <c r="J1407" s="44">
        <v>0</v>
      </c>
    </row>
    <row r="1408" spans="1:10">
      <c r="A1408" s="2" t="s">
        <v>17</v>
      </c>
      <c r="B1408" s="2" t="s">
        <v>106</v>
      </c>
      <c r="C1408" s="2" t="s">
        <v>64</v>
      </c>
      <c r="E1408" s="2">
        <v>100</v>
      </c>
      <c r="F1408" s="2" t="s">
        <v>768</v>
      </c>
      <c r="G1408" s="2" t="s">
        <v>720</v>
      </c>
      <c r="H1408" s="2" t="s">
        <v>37</v>
      </c>
      <c r="I1408" s="2" t="s">
        <v>38</v>
      </c>
      <c r="J1408" s="44">
        <v>0</v>
      </c>
    </row>
    <row r="1409" spans="1:10">
      <c r="A1409" s="2" t="s">
        <v>17</v>
      </c>
      <c r="B1409" s="2" t="s">
        <v>107</v>
      </c>
      <c r="C1409" s="2" t="s">
        <v>64</v>
      </c>
      <c r="E1409" s="2">
        <v>100</v>
      </c>
      <c r="F1409" s="2" t="s">
        <v>768</v>
      </c>
      <c r="G1409" s="2" t="s">
        <v>720</v>
      </c>
      <c r="H1409" s="2" t="s">
        <v>37</v>
      </c>
      <c r="I1409" s="2" t="s">
        <v>38</v>
      </c>
      <c r="J1409" s="44">
        <v>0</v>
      </c>
    </row>
    <row r="1410" spans="1:10">
      <c r="A1410" s="2" t="s">
        <v>17</v>
      </c>
      <c r="B1410" s="2" t="s">
        <v>108</v>
      </c>
      <c r="C1410" s="2" t="s">
        <v>64</v>
      </c>
      <c r="E1410" s="2">
        <v>100</v>
      </c>
      <c r="F1410" s="2" t="s">
        <v>768</v>
      </c>
      <c r="G1410" s="2" t="s">
        <v>720</v>
      </c>
      <c r="H1410" s="2" t="s">
        <v>37</v>
      </c>
      <c r="I1410" s="2" t="s">
        <v>38</v>
      </c>
      <c r="J1410" s="44">
        <v>0</v>
      </c>
    </row>
    <row r="1411" spans="1:10">
      <c r="A1411" s="2" t="s">
        <v>17</v>
      </c>
      <c r="B1411" s="2" t="s">
        <v>109</v>
      </c>
      <c r="C1411" s="2" t="s">
        <v>64</v>
      </c>
      <c r="E1411" s="2">
        <v>100</v>
      </c>
      <c r="F1411" s="2" t="s">
        <v>768</v>
      </c>
      <c r="G1411" s="2" t="s">
        <v>720</v>
      </c>
      <c r="H1411" s="2" t="s">
        <v>37</v>
      </c>
      <c r="I1411" s="2" t="s">
        <v>38</v>
      </c>
      <c r="J1411" s="44">
        <v>0</v>
      </c>
    </row>
    <row r="1412" spans="1:10">
      <c r="A1412" s="2" t="s">
        <v>17</v>
      </c>
      <c r="B1412" s="2" t="s">
        <v>355</v>
      </c>
      <c r="C1412" s="2" t="s">
        <v>64</v>
      </c>
      <c r="E1412" s="2">
        <v>100</v>
      </c>
      <c r="F1412" s="2" t="s">
        <v>768</v>
      </c>
      <c r="G1412" s="2" t="s">
        <v>720</v>
      </c>
      <c r="H1412" s="2" t="s">
        <v>37</v>
      </c>
      <c r="I1412" s="2" t="s">
        <v>38</v>
      </c>
      <c r="J1412" s="44">
        <v>0</v>
      </c>
    </row>
    <row r="1413" spans="1:10">
      <c r="A1413" s="2" t="s">
        <v>17</v>
      </c>
      <c r="B1413" s="2" t="s">
        <v>110</v>
      </c>
      <c r="C1413" s="2" t="s">
        <v>64</v>
      </c>
      <c r="E1413" s="2">
        <v>100</v>
      </c>
      <c r="F1413" s="2" t="s">
        <v>768</v>
      </c>
      <c r="G1413" s="2" t="s">
        <v>720</v>
      </c>
      <c r="H1413" s="2" t="s">
        <v>37</v>
      </c>
      <c r="I1413" s="2" t="s">
        <v>38</v>
      </c>
      <c r="J1413" s="44">
        <v>2.1698470589999999</v>
      </c>
    </row>
    <row r="1414" spans="1:10">
      <c r="A1414" s="2" t="s">
        <v>17</v>
      </c>
      <c r="B1414" s="2" t="s">
        <v>356</v>
      </c>
      <c r="C1414" s="2" t="s">
        <v>64</v>
      </c>
      <c r="E1414" s="2">
        <v>100</v>
      </c>
      <c r="F1414" s="2" t="s">
        <v>768</v>
      </c>
      <c r="G1414" s="2" t="s">
        <v>720</v>
      </c>
      <c r="H1414" s="2" t="s">
        <v>37</v>
      </c>
      <c r="I1414" s="2" t="s">
        <v>38</v>
      </c>
      <c r="J1414" s="44">
        <v>1.8045752000000002E-2</v>
      </c>
    </row>
    <row r="1415" spans="1:10">
      <c r="A1415" s="2" t="s">
        <v>17</v>
      </c>
      <c r="B1415" s="2" t="s">
        <v>357</v>
      </c>
      <c r="C1415" s="2" t="s">
        <v>64</v>
      </c>
      <c r="E1415" s="2">
        <v>100</v>
      </c>
      <c r="F1415" s="2" t="s">
        <v>768</v>
      </c>
      <c r="G1415" s="2" t="s">
        <v>720</v>
      </c>
      <c r="H1415" s="2" t="s">
        <v>37</v>
      </c>
      <c r="I1415" s="2" t="s">
        <v>38</v>
      </c>
      <c r="J1415" s="44">
        <v>1.3109244000000001E-2</v>
      </c>
    </row>
    <row r="1416" spans="1:10">
      <c r="A1416" s="2" t="s">
        <v>17</v>
      </c>
      <c r="B1416" s="2" t="s">
        <v>111</v>
      </c>
      <c r="C1416" s="2" t="s">
        <v>64</v>
      </c>
      <c r="E1416" s="2">
        <v>100</v>
      </c>
      <c r="F1416" s="2" t="s">
        <v>768</v>
      </c>
      <c r="G1416" s="2" t="s">
        <v>720</v>
      </c>
      <c r="H1416" s="2" t="s">
        <v>37</v>
      </c>
      <c r="I1416" s="2" t="s">
        <v>38</v>
      </c>
      <c r="J1416" s="44">
        <v>0</v>
      </c>
    </row>
    <row r="1417" spans="1:10">
      <c r="A1417" s="2" t="s">
        <v>17</v>
      </c>
      <c r="B1417" s="2" t="s">
        <v>112</v>
      </c>
      <c r="C1417" s="2" t="s">
        <v>64</v>
      </c>
      <c r="E1417" s="2">
        <v>100</v>
      </c>
      <c r="F1417" s="2" t="s">
        <v>768</v>
      </c>
      <c r="G1417" s="2" t="s">
        <v>720</v>
      </c>
      <c r="H1417" s="2" t="s">
        <v>37</v>
      </c>
      <c r="I1417" s="2" t="s">
        <v>38</v>
      </c>
      <c r="J1417" s="44">
        <v>0</v>
      </c>
    </row>
    <row r="1418" spans="1:10">
      <c r="A1418" s="2" t="s">
        <v>17</v>
      </c>
      <c r="B1418" s="2" t="s">
        <v>113</v>
      </c>
      <c r="C1418" s="2" t="s">
        <v>64</v>
      </c>
      <c r="E1418" s="2">
        <v>100</v>
      </c>
      <c r="F1418" s="2" t="s">
        <v>768</v>
      </c>
      <c r="G1418" s="2" t="s">
        <v>720</v>
      </c>
      <c r="H1418" s="2" t="s">
        <v>37</v>
      </c>
      <c r="I1418" s="2" t="s">
        <v>38</v>
      </c>
      <c r="J1418" s="44">
        <v>0</v>
      </c>
    </row>
    <row r="1419" spans="1:10">
      <c r="A1419" s="2" t="s">
        <v>17</v>
      </c>
      <c r="B1419" s="2" t="s">
        <v>114</v>
      </c>
      <c r="C1419" s="2" t="s">
        <v>64</v>
      </c>
      <c r="E1419" s="2">
        <v>100</v>
      </c>
      <c r="F1419" s="2" t="s">
        <v>768</v>
      </c>
      <c r="G1419" s="2" t="s">
        <v>720</v>
      </c>
      <c r="H1419" s="2" t="s">
        <v>37</v>
      </c>
      <c r="I1419" s="2" t="s">
        <v>38</v>
      </c>
      <c r="J1419" s="44">
        <v>9.9781806720000006</v>
      </c>
    </row>
    <row r="1420" spans="1:10">
      <c r="A1420" s="2" t="s">
        <v>17</v>
      </c>
      <c r="B1420" s="2" t="s">
        <v>115</v>
      </c>
      <c r="C1420" s="2" t="s">
        <v>64</v>
      </c>
      <c r="E1420" s="2">
        <v>100</v>
      </c>
      <c r="F1420" s="2" t="s">
        <v>768</v>
      </c>
      <c r="G1420" s="2" t="s">
        <v>720</v>
      </c>
      <c r="H1420" s="2" t="s">
        <v>37</v>
      </c>
      <c r="I1420" s="2" t="s">
        <v>38</v>
      </c>
      <c r="J1420" s="44">
        <v>0</v>
      </c>
    </row>
    <row r="1421" spans="1:10">
      <c r="A1421" s="2" t="s">
        <v>17</v>
      </c>
      <c r="B1421" s="2" t="s">
        <v>116</v>
      </c>
      <c r="C1421" s="2" t="s">
        <v>64</v>
      </c>
      <c r="E1421" s="2">
        <v>100</v>
      </c>
      <c r="F1421" s="2" t="s">
        <v>768</v>
      </c>
      <c r="G1421" s="2" t="s">
        <v>720</v>
      </c>
      <c r="H1421" s="2" t="s">
        <v>37</v>
      </c>
      <c r="I1421" s="2" t="s">
        <v>38</v>
      </c>
      <c r="J1421" s="44">
        <v>0.70422664400000001</v>
      </c>
    </row>
    <row r="1422" spans="1:10">
      <c r="A1422" s="2" t="s">
        <v>17</v>
      </c>
      <c r="B1422" s="2" t="s">
        <v>117</v>
      </c>
      <c r="C1422" s="2" t="s">
        <v>64</v>
      </c>
      <c r="E1422" s="2">
        <v>100</v>
      </c>
      <c r="F1422" s="2" t="s">
        <v>768</v>
      </c>
      <c r="G1422" s="2" t="s">
        <v>720</v>
      </c>
      <c r="H1422" s="2" t="s">
        <v>37</v>
      </c>
      <c r="I1422" s="2" t="s">
        <v>38</v>
      </c>
      <c r="J1422" s="44">
        <v>2.0363051470000002</v>
      </c>
    </row>
    <row r="1423" spans="1:10">
      <c r="A1423" s="2" t="s">
        <v>17</v>
      </c>
      <c r="B1423" s="2" t="s">
        <v>118</v>
      </c>
      <c r="C1423" s="2" t="s">
        <v>64</v>
      </c>
      <c r="E1423" s="2">
        <v>100</v>
      </c>
      <c r="F1423" s="2" t="s">
        <v>768</v>
      </c>
      <c r="G1423" s="2" t="s">
        <v>720</v>
      </c>
      <c r="H1423" s="2" t="s">
        <v>37</v>
      </c>
      <c r="I1423" s="2" t="s">
        <v>38</v>
      </c>
      <c r="J1423" s="44">
        <v>3.0173729950000001</v>
      </c>
    </row>
    <row r="1424" spans="1:10">
      <c r="A1424" s="2" t="s">
        <v>17</v>
      </c>
      <c r="B1424" s="2" t="s">
        <v>119</v>
      </c>
      <c r="C1424" s="2" t="s">
        <v>64</v>
      </c>
      <c r="E1424" s="2">
        <v>100</v>
      </c>
      <c r="F1424" s="2" t="s">
        <v>768</v>
      </c>
      <c r="G1424" s="2" t="s">
        <v>720</v>
      </c>
      <c r="H1424" s="2" t="s">
        <v>37</v>
      </c>
      <c r="I1424" s="2" t="s">
        <v>38</v>
      </c>
      <c r="J1424" s="44">
        <v>4.3727940999999999E-2</v>
      </c>
    </row>
    <row r="1425" spans="1:10">
      <c r="A1425" s="2" t="s">
        <v>17</v>
      </c>
      <c r="B1425" s="2" t="s">
        <v>120</v>
      </c>
      <c r="C1425" s="2" t="s">
        <v>64</v>
      </c>
      <c r="E1425" s="2">
        <v>100</v>
      </c>
      <c r="F1425" s="2" t="s">
        <v>768</v>
      </c>
      <c r="G1425" s="2" t="s">
        <v>720</v>
      </c>
      <c r="H1425" s="2" t="s">
        <v>37</v>
      </c>
      <c r="I1425" s="2" t="s">
        <v>38</v>
      </c>
      <c r="J1425" s="44">
        <v>7.2988234999999999E-2</v>
      </c>
    </row>
    <row r="1426" spans="1:10">
      <c r="A1426" s="2" t="s">
        <v>17</v>
      </c>
      <c r="B1426" s="2" t="s">
        <v>121</v>
      </c>
      <c r="C1426" s="2" t="s">
        <v>64</v>
      </c>
      <c r="E1426" s="2">
        <v>100</v>
      </c>
      <c r="F1426" s="2" t="s">
        <v>768</v>
      </c>
      <c r="G1426" s="2" t="s">
        <v>720</v>
      </c>
      <c r="H1426" s="2" t="s">
        <v>37</v>
      </c>
      <c r="I1426" s="2" t="s">
        <v>38</v>
      </c>
      <c r="J1426" s="44">
        <v>0.30569117600000001</v>
      </c>
    </row>
    <row r="1427" spans="1:10">
      <c r="A1427" s="2" t="s">
        <v>17</v>
      </c>
      <c r="B1427" s="2" t="s">
        <v>122</v>
      </c>
      <c r="C1427" s="2" t="s">
        <v>64</v>
      </c>
      <c r="E1427" s="2">
        <v>100</v>
      </c>
      <c r="F1427" s="2" t="s">
        <v>768</v>
      </c>
      <c r="G1427" s="2" t="s">
        <v>720</v>
      </c>
      <c r="H1427" s="2" t="s">
        <v>37</v>
      </c>
      <c r="I1427" s="2" t="s">
        <v>38</v>
      </c>
      <c r="J1427" s="44">
        <v>0.30041628999999997</v>
      </c>
    </row>
    <row r="1428" spans="1:10">
      <c r="A1428" s="2" t="s">
        <v>17</v>
      </c>
      <c r="B1428" s="2" t="s">
        <v>123</v>
      </c>
      <c r="C1428" s="2" t="s">
        <v>64</v>
      </c>
      <c r="E1428" s="2">
        <v>100</v>
      </c>
      <c r="F1428" s="2" t="s">
        <v>768</v>
      </c>
      <c r="G1428" s="2" t="s">
        <v>720</v>
      </c>
      <c r="H1428" s="2" t="s">
        <v>37</v>
      </c>
      <c r="I1428" s="2" t="s">
        <v>38</v>
      </c>
      <c r="J1428" s="44">
        <v>0.13639215700000001</v>
      </c>
    </row>
    <row r="1429" spans="1:10">
      <c r="A1429" s="2" t="s">
        <v>17</v>
      </c>
      <c r="B1429" s="2" t="s">
        <v>124</v>
      </c>
      <c r="C1429" s="2" t="s">
        <v>64</v>
      </c>
      <c r="E1429" s="2">
        <v>100</v>
      </c>
      <c r="F1429" s="2" t="s">
        <v>768</v>
      </c>
      <c r="G1429" s="2" t="s">
        <v>720</v>
      </c>
      <c r="H1429" s="2" t="s">
        <v>37</v>
      </c>
      <c r="I1429" s="2" t="s">
        <v>38</v>
      </c>
      <c r="J1429" s="44">
        <v>0</v>
      </c>
    </row>
    <row r="1430" spans="1:10">
      <c r="A1430" s="2" t="s">
        <v>17</v>
      </c>
      <c r="B1430" s="2" t="s">
        <v>125</v>
      </c>
      <c r="C1430" s="2" t="s">
        <v>64</v>
      </c>
      <c r="E1430" s="2">
        <v>100</v>
      </c>
      <c r="F1430" s="2" t="s">
        <v>768</v>
      </c>
      <c r="G1430" s="2" t="s">
        <v>720</v>
      </c>
      <c r="H1430" s="2" t="s">
        <v>37</v>
      </c>
      <c r="I1430" s="2" t="s">
        <v>38</v>
      </c>
      <c r="J1430" s="44">
        <v>0</v>
      </c>
    </row>
    <row r="1431" spans="1:10">
      <c r="A1431" s="2" t="s">
        <v>17</v>
      </c>
      <c r="B1431" s="2" t="s">
        <v>126</v>
      </c>
      <c r="C1431" s="2" t="s">
        <v>64</v>
      </c>
      <c r="E1431" s="2">
        <v>100</v>
      </c>
      <c r="F1431" s="2" t="s">
        <v>768</v>
      </c>
      <c r="G1431" s="2" t="s">
        <v>720</v>
      </c>
      <c r="H1431" s="2" t="s">
        <v>37</v>
      </c>
      <c r="I1431" s="2" t="s">
        <v>38</v>
      </c>
      <c r="J1431" s="44">
        <v>0</v>
      </c>
    </row>
    <row r="1432" spans="1:10">
      <c r="A1432" s="2" t="s">
        <v>17</v>
      </c>
      <c r="B1432" s="2" t="s">
        <v>128</v>
      </c>
      <c r="C1432" s="2" t="s">
        <v>64</v>
      </c>
      <c r="E1432" s="2">
        <v>100</v>
      </c>
      <c r="F1432" s="2" t="s">
        <v>768</v>
      </c>
      <c r="G1432" s="2" t="s">
        <v>720</v>
      </c>
      <c r="H1432" s="2" t="s">
        <v>37</v>
      </c>
      <c r="I1432" s="2" t="s">
        <v>38</v>
      </c>
      <c r="J1432" s="44">
        <v>0.35176365500000001</v>
      </c>
    </row>
    <row r="1433" spans="1:10">
      <c r="A1433" s="2" t="s">
        <v>17</v>
      </c>
      <c r="B1433" s="2" t="s">
        <v>129</v>
      </c>
      <c r="C1433" s="2" t="s">
        <v>64</v>
      </c>
      <c r="E1433" s="2">
        <v>100</v>
      </c>
      <c r="F1433" s="2" t="s">
        <v>768</v>
      </c>
      <c r="G1433" s="2" t="s">
        <v>720</v>
      </c>
      <c r="H1433" s="2" t="s">
        <v>37</v>
      </c>
      <c r="I1433" s="2" t="s">
        <v>38</v>
      </c>
      <c r="J1433" s="44">
        <v>0</v>
      </c>
    </row>
    <row r="1434" spans="1:10">
      <c r="A1434" s="2" t="s">
        <v>17</v>
      </c>
      <c r="B1434" s="2" t="s">
        <v>130</v>
      </c>
      <c r="C1434" s="2" t="s">
        <v>64</v>
      </c>
      <c r="E1434" s="2">
        <v>100</v>
      </c>
      <c r="F1434" s="2" t="s">
        <v>768</v>
      </c>
      <c r="G1434" s="2" t="s">
        <v>720</v>
      </c>
      <c r="H1434" s="2" t="s">
        <v>37</v>
      </c>
      <c r="I1434" s="2" t="s">
        <v>38</v>
      </c>
      <c r="J1434" s="44">
        <v>0</v>
      </c>
    </row>
    <row r="1435" spans="1:10">
      <c r="A1435" s="2" t="s">
        <v>17</v>
      </c>
      <c r="B1435" s="2" t="s">
        <v>358</v>
      </c>
      <c r="C1435" s="2" t="s">
        <v>64</v>
      </c>
      <c r="E1435" s="2">
        <v>100</v>
      </c>
      <c r="F1435" s="2" t="s">
        <v>768</v>
      </c>
      <c r="G1435" s="2" t="s">
        <v>720</v>
      </c>
      <c r="H1435" s="2" t="s">
        <v>37</v>
      </c>
      <c r="I1435" s="2" t="s">
        <v>38</v>
      </c>
      <c r="J1435" s="44">
        <v>0</v>
      </c>
    </row>
    <row r="1436" spans="1:10">
      <c r="A1436" s="2" t="s">
        <v>17</v>
      </c>
      <c r="B1436" s="2" t="s">
        <v>131</v>
      </c>
      <c r="C1436" s="2" t="s">
        <v>64</v>
      </c>
      <c r="E1436" s="2">
        <v>100</v>
      </c>
      <c r="F1436" s="2" t="s">
        <v>768</v>
      </c>
      <c r="G1436" s="2" t="s">
        <v>720</v>
      </c>
      <c r="H1436" s="2" t="s">
        <v>37</v>
      </c>
      <c r="I1436" s="2" t="s">
        <v>38</v>
      </c>
      <c r="J1436" s="44">
        <v>3.180289916</v>
      </c>
    </row>
    <row r="1437" spans="1:10">
      <c r="A1437" s="2" t="s">
        <v>17</v>
      </c>
      <c r="B1437" s="2" t="s">
        <v>132</v>
      </c>
      <c r="C1437" s="2" t="s">
        <v>64</v>
      </c>
      <c r="E1437" s="2">
        <v>100</v>
      </c>
      <c r="F1437" s="2" t="s">
        <v>768</v>
      </c>
      <c r="G1437" s="2" t="s">
        <v>720</v>
      </c>
      <c r="H1437" s="2" t="s">
        <v>37</v>
      </c>
      <c r="I1437" s="2" t="s">
        <v>38</v>
      </c>
      <c r="J1437" s="44">
        <v>0</v>
      </c>
    </row>
    <row r="1438" spans="1:10">
      <c r="A1438" s="2" t="s">
        <v>16</v>
      </c>
      <c r="B1438" s="2" t="s">
        <v>139</v>
      </c>
      <c r="C1438" s="2" t="s">
        <v>64</v>
      </c>
      <c r="E1438" s="2">
        <v>100</v>
      </c>
      <c r="F1438" s="2" t="s">
        <v>768</v>
      </c>
      <c r="G1438" s="2" t="s">
        <v>720</v>
      </c>
      <c r="H1438" s="2" t="s">
        <v>37</v>
      </c>
      <c r="I1438" s="2" t="s">
        <v>38</v>
      </c>
      <c r="J1438" s="44">
        <v>1.9816445009999999</v>
      </c>
    </row>
    <row r="1439" spans="1:10">
      <c r="A1439" s="2" t="s">
        <v>16</v>
      </c>
      <c r="B1439" s="2" t="s">
        <v>140</v>
      </c>
      <c r="C1439" s="2" t="s">
        <v>64</v>
      </c>
      <c r="E1439" s="2">
        <v>100</v>
      </c>
      <c r="F1439" s="2" t="s">
        <v>768</v>
      </c>
      <c r="G1439" s="2" t="s">
        <v>720</v>
      </c>
      <c r="H1439" s="2" t="s">
        <v>37</v>
      </c>
      <c r="I1439" s="2" t="s">
        <v>38</v>
      </c>
      <c r="J1439" s="44">
        <v>9.6879641420000002</v>
      </c>
    </row>
    <row r="1440" spans="1:10">
      <c r="A1440" s="2" t="s">
        <v>16</v>
      </c>
      <c r="B1440" s="2" t="s">
        <v>141</v>
      </c>
      <c r="C1440" s="2" t="s">
        <v>64</v>
      </c>
      <c r="E1440" s="2">
        <v>100</v>
      </c>
      <c r="F1440" s="2" t="s">
        <v>768</v>
      </c>
      <c r="G1440" s="2" t="s">
        <v>720</v>
      </c>
      <c r="H1440" s="2" t="s">
        <v>37</v>
      </c>
      <c r="I1440" s="2" t="s">
        <v>38</v>
      </c>
      <c r="J1440" s="44">
        <v>15.563732570999999</v>
      </c>
    </row>
    <row r="1441" spans="1:10">
      <c r="A1441" s="2" t="s">
        <v>16</v>
      </c>
      <c r="B1441" s="2" t="s">
        <v>142</v>
      </c>
      <c r="C1441" s="2" t="s">
        <v>64</v>
      </c>
      <c r="E1441" s="2">
        <v>100</v>
      </c>
      <c r="F1441" s="2" t="s">
        <v>768</v>
      </c>
      <c r="G1441" s="2" t="s">
        <v>720</v>
      </c>
      <c r="H1441" s="2" t="s">
        <v>37</v>
      </c>
      <c r="I1441" s="2" t="s">
        <v>38</v>
      </c>
      <c r="J1441" s="44">
        <v>15.030895141</v>
      </c>
    </row>
    <row r="1442" spans="1:10">
      <c r="A1442" s="2" t="s">
        <v>16</v>
      </c>
      <c r="B1442" s="2" t="s">
        <v>422</v>
      </c>
      <c r="C1442" s="2" t="s">
        <v>64</v>
      </c>
      <c r="E1442" s="2">
        <v>100</v>
      </c>
      <c r="F1442" s="2" t="s">
        <v>768</v>
      </c>
      <c r="G1442" s="2" t="s">
        <v>720</v>
      </c>
      <c r="H1442" s="2" t="s">
        <v>37</v>
      </c>
      <c r="I1442" s="2" t="s">
        <v>38</v>
      </c>
      <c r="J1442" s="44">
        <v>5.0812010799999996</v>
      </c>
    </row>
    <row r="1443" spans="1:10">
      <c r="A1443" s="2" t="s">
        <v>16</v>
      </c>
      <c r="B1443" s="2" t="s">
        <v>423</v>
      </c>
      <c r="C1443" s="2" t="s">
        <v>64</v>
      </c>
      <c r="E1443" s="2">
        <v>100</v>
      </c>
      <c r="F1443" s="2" t="s">
        <v>768</v>
      </c>
      <c r="G1443" s="2" t="s">
        <v>720</v>
      </c>
      <c r="H1443" s="2" t="s">
        <v>37</v>
      </c>
      <c r="I1443" s="2" t="s">
        <v>38</v>
      </c>
      <c r="J1443" s="44">
        <v>0</v>
      </c>
    </row>
    <row r="1444" spans="1:10">
      <c r="A1444" s="2" t="s">
        <v>16</v>
      </c>
      <c r="B1444" s="2" t="s">
        <v>424</v>
      </c>
      <c r="C1444" s="2" t="s">
        <v>64</v>
      </c>
      <c r="E1444" s="2">
        <v>100</v>
      </c>
      <c r="F1444" s="2" t="s">
        <v>768</v>
      </c>
      <c r="G1444" s="2" t="s">
        <v>720</v>
      </c>
      <c r="H1444" s="2" t="s">
        <v>37</v>
      </c>
      <c r="I1444" s="2" t="s">
        <v>38</v>
      </c>
      <c r="J1444" s="44">
        <v>2.9070398480000001</v>
      </c>
    </row>
    <row r="1445" spans="1:10">
      <c r="A1445" s="2" t="s">
        <v>16</v>
      </c>
      <c r="B1445" s="2" t="s">
        <v>425</v>
      </c>
      <c r="C1445" s="2" t="s">
        <v>64</v>
      </c>
      <c r="E1445" s="2">
        <v>100</v>
      </c>
      <c r="F1445" s="2" t="s">
        <v>768</v>
      </c>
      <c r="G1445" s="2" t="s">
        <v>720</v>
      </c>
      <c r="H1445" s="2" t="s">
        <v>37</v>
      </c>
      <c r="I1445" s="2" t="s">
        <v>38</v>
      </c>
      <c r="J1445" s="44">
        <v>3.408000919</v>
      </c>
    </row>
    <row r="1446" spans="1:10">
      <c r="A1446" s="2" t="s">
        <v>16</v>
      </c>
      <c r="B1446" s="2" t="s">
        <v>426</v>
      </c>
      <c r="C1446" s="2" t="s">
        <v>64</v>
      </c>
      <c r="E1446" s="2">
        <v>100</v>
      </c>
      <c r="F1446" s="2" t="s">
        <v>768</v>
      </c>
      <c r="G1446" s="2" t="s">
        <v>720</v>
      </c>
      <c r="H1446" s="2" t="s">
        <v>37</v>
      </c>
      <c r="I1446" s="2" t="s">
        <v>38</v>
      </c>
      <c r="J1446" s="44">
        <v>4.6225110799999998</v>
      </c>
    </row>
    <row r="1447" spans="1:10">
      <c r="A1447" s="2" t="s">
        <v>16</v>
      </c>
      <c r="B1447" s="2" t="s">
        <v>427</v>
      </c>
      <c r="C1447" s="2" t="s">
        <v>64</v>
      </c>
      <c r="E1447" s="2">
        <v>100</v>
      </c>
      <c r="F1447" s="2" t="s">
        <v>768</v>
      </c>
      <c r="G1447" s="2" t="s">
        <v>720</v>
      </c>
      <c r="H1447" s="2" t="s">
        <v>37</v>
      </c>
      <c r="I1447" s="2" t="s">
        <v>38</v>
      </c>
      <c r="J1447" s="44">
        <v>3.5190908300000001</v>
      </c>
    </row>
    <row r="1448" spans="1:10">
      <c r="A1448" s="2" t="s">
        <v>16</v>
      </c>
      <c r="B1448" s="2" t="s">
        <v>428</v>
      </c>
      <c r="C1448" s="2" t="s">
        <v>64</v>
      </c>
      <c r="E1448" s="2">
        <v>100</v>
      </c>
      <c r="F1448" s="2" t="s">
        <v>768</v>
      </c>
      <c r="G1448" s="2" t="s">
        <v>720</v>
      </c>
      <c r="H1448" s="2" t="s">
        <v>37</v>
      </c>
      <c r="I1448" s="2" t="s">
        <v>38</v>
      </c>
      <c r="J1448" s="44">
        <v>5.7973235289999998</v>
      </c>
    </row>
    <row r="1449" spans="1:10">
      <c r="A1449" s="2" t="s">
        <v>16</v>
      </c>
      <c r="B1449" s="2" t="s">
        <v>429</v>
      </c>
      <c r="C1449" s="2" t="s">
        <v>64</v>
      </c>
      <c r="E1449" s="2">
        <v>100</v>
      </c>
      <c r="F1449" s="2" t="s">
        <v>768</v>
      </c>
      <c r="G1449" s="2" t="s">
        <v>720</v>
      </c>
      <c r="H1449" s="2" t="s">
        <v>37</v>
      </c>
      <c r="I1449" s="2" t="s">
        <v>38</v>
      </c>
      <c r="J1449" s="44">
        <v>9.0067647060000002</v>
      </c>
    </row>
    <row r="1450" spans="1:10">
      <c r="A1450" s="2" t="s">
        <v>16</v>
      </c>
      <c r="B1450" s="2" t="s">
        <v>430</v>
      </c>
      <c r="C1450" s="2" t="s">
        <v>64</v>
      </c>
      <c r="E1450" s="2">
        <v>100</v>
      </c>
      <c r="F1450" s="2" t="s">
        <v>768</v>
      </c>
      <c r="G1450" s="2" t="s">
        <v>720</v>
      </c>
      <c r="H1450" s="2" t="s">
        <v>37</v>
      </c>
      <c r="I1450" s="2" t="s">
        <v>38</v>
      </c>
      <c r="J1450" s="44">
        <v>12.691371324</v>
      </c>
    </row>
    <row r="1451" spans="1:10">
      <c r="A1451" s="2" t="s">
        <v>15</v>
      </c>
      <c r="B1451" s="2" t="s">
        <v>187</v>
      </c>
      <c r="C1451" s="2" t="s">
        <v>64</v>
      </c>
      <c r="E1451" s="2">
        <v>100</v>
      </c>
      <c r="F1451" s="2" t="s">
        <v>768</v>
      </c>
      <c r="G1451" s="2" t="s">
        <v>720</v>
      </c>
      <c r="H1451" s="2" t="s">
        <v>37</v>
      </c>
      <c r="I1451" s="2" t="s">
        <v>38</v>
      </c>
      <c r="J1451" s="44">
        <v>0</v>
      </c>
    </row>
    <row r="1452" spans="1:10">
      <c r="A1452" s="2" t="s">
        <v>15</v>
      </c>
      <c r="B1452" s="2" t="s">
        <v>188</v>
      </c>
      <c r="C1452" s="2" t="s">
        <v>64</v>
      </c>
      <c r="E1452" s="2">
        <v>100</v>
      </c>
      <c r="F1452" s="2" t="s">
        <v>768</v>
      </c>
      <c r="G1452" s="2" t="s">
        <v>720</v>
      </c>
      <c r="H1452" s="2" t="s">
        <v>37</v>
      </c>
      <c r="I1452" s="2" t="s">
        <v>38</v>
      </c>
      <c r="J1452" s="44">
        <v>2.9098716580000001</v>
      </c>
    </row>
    <row r="1453" spans="1:10">
      <c r="A1453" s="2" t="s">
        <v>15</v>
      </c>
      <c r="B1453" s="2" t="s">
        <v>189</v>
      </c>
      <c r="C1453" s="2" t="s">
        <v>64</v>
      </c>
      <c r="E1453" s="2">
        <v>100</v>
      </c>
      <c r="F1453" s="2" t="s">
        <v>768</v>
      </c>
      <c r="G1453" s="2" t="s">
        <v>720</v>
      </c>
      <c r="H1453" s="2" t="s">
        <v>37</v>
      </c>
      <c r="I1453" s="2" t="s">
        <v>38</v>
      </c>
      <c r="J1453" s="44">
        <v>4.3423070929999996</v>
      </c>
    </row>
    <row r="1454" spans="1:10">
      <c r="A1454" s="2" t="s">
        <v>15</v>
      </c>
      <c r="B1454" s="2" t="s">
        <v>190</v>
      </c>
      <c r="C1454" s="2" t="s">
        <v>64</v>
      </c>
      <c r="E1454" s="2">
        <v>100</v>
      </c>
      <c r="F1454" s="2" t="s">
        <v>768</v>
      </c>
      <c r="G1454" s="2" t="s">
        <v>720</v>
      </c>
      <c r="H1454" s="2" t="s">
        <v>37</v>
      </c>
      <c r="I1454" s="2" t="s">
        <v>38</v>
      </c>
      <c r="J1454" s="44">
        <v>2.3774715070000001</v>
      </c>
    </row>
    <row r="1455" spans="1:10">
      <c r="A1455" s="2" t="s">
        <v>15</v>
      </c>
      <c r="B1455" s="2" t="s">
        <v>191</v>
      </c>
      <c r="C1455" s="2" t="s">
        <v>64</v>
      </c>
      <c r="E1455" s="2">
        <v>100</v>
      </c>
      <c r="F1455" s="2" t="s">
        <v>768</v>
      </c>
      <c r="G1455" s="2" t="s">
        <v>720</v>
      </c>
      <c r="H1455" s="2" t="s">
        <v>37</v>
      </c>
      <c r="I1455" s="2" t="s">
        <v>38</v>
      </c>
      <c r="J1455" s="44">
        <v>0</v>
      </c>
    </row>
    <row r="1456" spans="1:10">
      <c r="A1456" s="2" t="s">
        <v>15</v>
      </c>
      <c r="B1456" s="2" t="s">
        <v>192</v>
      </c>
      <c r="C1456" s="2" t="s">
        <v>64</v>
      </c>
      <c r="E1456" s="2">
        <v>100</v>
      </c>
      <c r="F1456" s="2" t="s">
        <v>768</v>
      </c>
      <c r="G1456" s="2" t="s">
        <v>720</v>
      </c>
      <c r="H1456" s="2" t="s">
        <v>37</v>
      </c>
      <c r="I1456" s="2" t="s">
        <v>38</v>
      </c>
      <c r="J1456" s="44">
        <v>0</v>
      </c>
    </row>
    <row r="1457" spans="1:10">
      <c r="A1457" s="2" t="s">
        <v>15</v>
      </c>
      <c r="B1457" s="2" t="s">
        <v>193</v>
      </c>
      <c r="C1457" s="2" t="s">
        <v>64</v>
      </c>
      <c r="E1457" s="2">
        <v>100</v>
      </c>
      <c r="F1457" s="2" t="s">
        <v>768</v>
      </c>
      <c r="G1457" s="2" t="s">
        <v>720</v>
      </c>
      <c r="H1457" s="2" t="s">
        <v>37</v>
      </c>
      <c r="I1457" s="2" t="s">
        <v>38</v>
      </c>
      <c r="J1457" s="44">
        <v>0</v>
      </c>
    </row>
    <row r="1458" spans="1:10">
      <c r="A1458" s="2" t="s">
        <v>14</v>
      </c>
      <c r="B1458" s="2" t="s">
        <v>194</v>
      </c>
      <c r="C1458" s="2" t="s">
        <v>64</v>
      </c>
      <c r="E1458" s="2">
        <v>100</v>
      </c>
      <c r="F1458" s="2" t="s">
        <v>768</v>
      </c>
      <c r="G1458" s="2" t="s">
        <v>720</v>
      </c>
      <c r="H1458" s="2" t="s">
        <v>37</v>
      </c>
      <c r="I1458" s="2" t="s">
        <v>38</v>
      </c>
      <c r="J1458" s="44">
        <v>35.185000000000002</v>
      </c>
    </row>
    <row r="1459" spans="1:10">
      <c r="A1459" s="2" t="s">
        <v>14</v>
      </c>
      <c r="B1459" s="2" t="s">
        <v>195</v>
      </c>
      <c r="C1459" s="2" t="s">
        <v>64</v>
      </c>
      <c r="E1459" s="2">
        <v>100</v>
      </c>
      <c r="F1459" s="2" t="s">
        <v>768</v>
      </c>
      <c r="G1459" s="2" t="s">
        <v>720</v>
      </c>
      <c r="H1459" s="2" t="s">
        <v>37</v>
      </c>
      <c r="I1459" s="2" t="s">
        <v>38</v>
      </c>
      <c r="J1459" s="44">
        <v>35.715000000000003</v>
      </c>
    </row>
    <row r="1460" spans="1:10">
      <c r="A1460" s="2" t="s">
        <v>13</v>
      </c>
      <c r="B1460" s="2" t="s">
        <v>196</v>
      </c>
      <c r="C1460" s="2" t="s">
        <v>64</v>
      </c>
      <c r="E1460" s="2">
        <v>100</v>
      </c>
      <c r="F1460" s="2" t="s">
        <v>768</v>
      </c>
      <c r="G1460" s="2" t="s">
        <v>720</v>
      </c>
      <c r="H1460" s="2" t="s">
        <v>37</v>
      </c>
      <c r="I1460" s="2" t="s">
        <v>38</v>
      </c>
      <c r="J1460" s="44">
        <v>2.0620879580000002</v>
      </c>
    </row>
    <row r="1461" spans="1:10">
      <c r="A1461" s="2" t="s">
        <v>13</v>
      </c>
      <c r="B1461" s="2" t="s">
        <v>197</v>
      </c>
      <c r="C1461" s="2" t="s">
        <v>64</v>
      </c>
      <c r="E1461" s="2">
        <v>100</v>
      </c>
      <c r="F1461" s="2" t="s">
        <v>768</v>
      </c>
      <c r="G1461" s="2" t="s">
        <v>720</v>
      </c>
      <c r="H1461" s="2" t="s">
        <v>37</v>
      </c>
      <c r="I1461" s="2" t="s">
        <v>38</v>
      </c>
      <c r="J1461" s="44">
        <v>0.69414298600000002</v>
      </c>
    </row>
    <row r="1462" spans="1:10">
      <c r="A1462" s="2" t="s">
        <v>13</v>
      </c>
      <c r="B1462" s="2" t="s">
        <v>198</v>
      </c>
      <c r="C1462" s="2" t="s">
        <v>64</v>
      </c>
      <c r="E1462" s="2">
        <v>100</v>
      </c>
      <c r="F1462" s="2" t="s">
        <v>768</v>
      </c>
      <c r="G1462" s="2" t="s">
        <v>720</v>
      </c>
      <c r="H1462" s="2" t="s">
        <v>37</v>
      </c>
      <c r="I1462" s="2" t="s">
        <v>38</v>
      </c>
      <c r="J1462" s="44">
        <v>0.124377005</v>
      </c>
    </row>
    <row r="1463" spans="1:10">
      <c r="A1463" s="2" t="s">
        <v>13</v>
      </c>
      <c r="B1463" s="2" t="s">
        <v>199</v>
      </c>
      <c r="C1463" s="2" t="s">
        <v>64</v>
      </c>
      <c r="E1463" s="2">
        <v>100</v>
      </c>
      <c r="F1463" s="2" t="s">
        <v>768</v>
      </c>
      <c r="G1463" s="2" t="s">
        <v>720</v>
      </c>
      <c r="H1463" s="2" t="s">
        <v>37</v>
      </c>
      <c r="I1463" s="2" t="s">
        <v>38</v>
      </c>
      <c r="J1463" s="44">
        <v>0</v>
      </c>
    </row>
    <row r="1464" spans="1:10">
      <c r="A1464" s="2" t="s">
        <v>13</v>
      </c>
      <c r="B1464" s="2" t="s">
        <v>200</v>
      </c>
      <c r="C1464" s="2" t="s">
        <v>64</v>
      </c>
      <c r="E1464" s="2">
        <v>100</v>
      </c>
      <c r="F1464" s="2" t="s">
        <v>768</v>
      </c>
      <c r="G1464" s="2" t="s">
        <v>720</v>
      </c>
      <c r="H1464" s="2" t="s">
        <v>37</v>
      </c>
      <c r="I1464" s="2" t="s">
        <v>38</v>
      </c>
      <c r="J1464" s="44">
        <v>0.59836925100000005</v>
      </c>
    </row>
    <row r="1465" spans="1:10">
      <c r="A1465" s="2" t="s">
        <v>13</v>
      </c>
      <c r="B1465" s="2" t="s">
        <v>201</v>
      </c>
      <c r="C1465" s="2" t="s">
        <v>64</v>
      </c>
      <c r="E1465" s="2">
        <v>100</v>
      </c>
      <c r="F1465" s="2" t="s">
        <v>768</v>
      </c>
      <c r="G1465" s="2" t="s">
        <v>720</v>
      </c>
      <c r="H1465" s="2" t="s">
        <v>37</v>
      </c>
      <c r="I1465" s="2" t="s">
        <v>38</v>
      </c>
      <c r="J1465" s="44">
        <v>0.77955882399999998</v>
      </c>
    </row>
    <row r="1466" spans="1:10">
      <c r="A1466" s="2" t="s">
        <v>13</v>
      </c>
      <c r="B1466" s="2" t="s">
        <v>202</v>
      </c>
      <c r="C1466" s="2" t="s">
        <v>64</v>
      </c>
      <c r="E1466" s="2">
        <v>100</v>
      </c>
      <c r="F1466" s="2" t="s">
        <v>768</v>
      </c>
      <c r="G1466" s="2" t="s">
        <v>720</v>
      </c>
      <c r="H1466" s="2" t="s">
        <v>37</v>
      </c>
      <c r="I1466" s="2" t="s">
        <v>38</v>
      </c>
      <c r="J1466" s="44">
        <v>1.2562245990000001</v>
      </c>
    </row>
    <row r="1467" spans="1:10">
      <c r="A1467" s="2" t="s">
        <v>13</v>
      </c>
      <c r="B1467" s="2" t="s">
        <v>203</v>
      </c>
      <c r="C1467" s="2" t="s">
        <v>64</v>
      </c>
      <c r="E1467" s="2">
        <v>100</v>
      </c>
      <c r="F1467" s="2" t="s">
        <v>768</v>
      </c>
      <c r="G1467" s="2" t="s">
        <v>720</v>
      </c>
      <c r="H1467" s="2" t="s">
        <v>37</v>
      </c>
      <c r="I1467" s="2" t="s">
        <v>38</v>
      </c>
      <c r="J1467" s="44">
        <v>6.2813363170000001</v>
      </c>
    </row>
    <row r="1468" spans="1:10">
      <c r="A1468" s="2" t="s">
        <v>13</v>
      </c>
      <c r="B1468" s="2" t="s">
        <v>204</v>
      </c>
      <c r="C1468" s="2" t="s">
        <v>64</v>
      </c>
      <c r="E1468" s="2">
        <v>100</v>
      </c>
      <c r="F1468" s="2" t="s">
        <v>768</v>
      </c>
      <c r="G1468" s="2" t="s">
        <v>720</v>
      </c>
      <c r="H1468" s="2" t="s">
        <v>37</v>
      </c>
      <c r="I1468" s="2" t="s">
        <v>38</v>
      </c>
      <c r="J1468" s="44">
        <v>3.8757352940000001</v>
      </c>
    </row>
    <row r="1469" spans="1:10">
      <c r="A1469" s="2" t="s">
        <v>13</v>
      </c>
      <c r="B1469" s="2" t="s">
        <v>205</v>
      </c>
      <c r="C1469" s="2" t="s">
        <v>64</v>
      </c>
      <c r="E1469" s="2">
        <v>100</v>
      </c>
      <c r="F1469" s="2" t="s">
        <v>768</v>
      </c>
      <c r="G1469" s="2" t="s">
        <v>720</v>
      </c>
      <c r="H1469" s="2" t="s">
        <v>37</v>
      </c>
      <c r="I1469" s="2" t="s">
        <v>38</v>
      </c>
      <c r="J1469" s="44">
        <v>3.1291474670000001</v>
      </c>
    </row>
    <row r="1470" spans="1:10">
      <c r="A1470" s="2" t="s">
        <v>13</v>
      </c>
      <c r="B1470" s="2" t="s">
        <v>206</v>
      </c>
      <c r="C1470" s="2" t="s">
        <v>64</v>
      </c>
      <c r="E1470" s="2">
        <v>100</v>
      </c>
      <c r="F1470" s="2" t="s">
        <v>768</v>
      </c>
      <c r="G1470" s="2" t="s">
        <v>720</v>
      </c>
      <c r="H1470" s="2" t="s">
        <v>37</v>
      </c>
      <c r="I1470" s="2" t="s">
        <v>38</v>
      </c>
      <c r="J1470" s="44">
        <v>11.094085784000001</v>
      </c>
    </row>
    <row r="1471" spans="1:10">
      <c r="A1471" s="2" t="s">
        <v>13</v>
      </c>
      <c r="B1471" s="2" t="s">
        <v>207</v>
      </c>
      <c r="C1471" s="2" t="s">
        <v>64</v>
      </c>
      <c r="E1471" s="2">
        <v>100</v>
      </c>
      <c r="F1471" s="2" t="s">
        <v>768</v>
      </c>
      <c r="G1471" s="2" t="s">
        <v>720</v>
      </c>
      <c r="H1471" s="2" t="s">
        <v>37</v>
      </c>
      <c r="I1471" s="2" t="s">
        <v>38</v>
      </c>
      <c r="J1471" s="44">
        <v>15.488026817</v>
      </c>
    </row>
    <row r="1472" spans="1:10">
      <c r="A1472" s="2" t="s">
        <v>13</v>
      </c>
      <c r="B1472" s="2" t="s">
        <v>208</v>
      </c>
      <c r="C1472" s="2" t="s">
        <v>64</v>
      </c>
      <c r="E1472" s="2">
        <v>100</v>
      </c>
      <c r="F1472" s="2" t="s">
        <v>768</v>
      </c>
      <c r="G1472" s="2" t="s">
        <v>720</v>
      </c>
      <c r="H1472" s="2" t="s">
        <v>37</v>
      </c>
      <c r="I1472" s="2" t="s">
        <v>38</v>
      </c>
      <c r="J1472" s="44">
        <v>0.80071681699999997</v>
      </c>
    </row>
    <row r="1473" spans="1:10">
      <c r="A1473" s="2" t="s">
        <v>13</v>
      </c>
      <c r="B1473" s="2" t="s">
        <v>209</v>
      </c>
      <c r="C1473" s="2" t="s">
        <v>64</v>
      </c>
      <c r="E1473" s="2">
        <v>100</v>
      </c>
      <c r="F1473" s="2" t="s">
        <v>768</v>
      </c>
      <c r="G1473" s="2" t="s">
        <v>720</v>
      </c>
      <c r="H1473" s="2" t="s">
        <v>37</v>
      </c>
      <c r="I1473" s="2" t="s">
        <v>38</v>
      </c>
      <c r="J1473" s="44">
        <v>0.34670726099999999</v>
      </c>
    </row>
    <row r="1474" spans="1:10">
      <c r="A1474" s="2" t="s">
        <v>13</v>
      </c>
      <c r="B1474" s="2" t="s">
        <v>210</v>
      </c>
      <c r="C1474" s="2" t="s">
        <v>64</v>
      </c>
      <c r="E1474" s="2">
        <v>100</v>
      </c>
      <c r="F1474" s="2" t="s">
        <v>768</v>
      </c>
      <c r="G1474" s="2" t="s">
        <v>720</v>
      </c>
      <c r="H1474" s="2" t="s">
        <v>37</v>
      </c>
      <c r="I1474" s="2" t="s">
        <v>38</v>
      </c>
      <c r="J1474" s="44">
        <v>0</v>
      </c>
    </row>
    <row r="1475" spans="1:10">
      <c r="A1475" s="2" t="s">
        <v>13</v>
      </c>
      <c r="B1475" s="2" t="s">
        <v>211</v>
      </c>
      <c r="C1475" s="2" t="s">
        <v>64</v>
      </c>
      <c r="E1475" s="2">
        <v>100</v>
      </c>
      <c r="F1475" s="2" t="s">
        <v>768</v>
      </c>
      <c r="G1475" s="2" t="s">
        <v>720</v>
      </c>
      <c r="H1475" s="2" t="s">
        <v>37</v>
      </c>
      <c r="I1475" s="2" t="s">
        <v>38</v>
      </c>
      <c r="J1475" s="44">
        <v>0.40896687599999998</v>
      </c>
    </row>
    <row r="1476" spans="1:10">
      <c r="A1476" s="2" t="s">
        <v>13</v>
      </c>
      <c r="B1476" s="2" t="s">
        <v>212</v>
      </c>
      <c r="C1476" s="2" t="s">
        <v>64</v>
      </c>
      <c r="E1476" s="2">
        <v>100</v>
      </c>
      <c r="F1476" s="2" t="s">
        <v>768</v>
      </c>
      <c r="G1476" s="2" t="s">
        <v>720</v>
      </c>
      <c r="H1476" s="2" t="s">
        <v>37</v>
      </c>
      <c r="I1476" s="2" t="s">
        <v>38</v>
      </c>
      <c r="J1476" s="44">
        <v>0</v>
      </c>
    </row>
    <row r="1477" spans="1:10">
      <c r="A1477" s="2" t="s">
        <v>13</v>
      </c>
      <c r="B1477" s="2" t="s">
        <v>213</v>
      </c>
      <c r="C1477" s="2" t="s">
        <v>64</v>
      </c>
      <c r="E1477" s="2">
        <v>100</v>
      </c>
      <c r="F1477" s="2" t="s">
        <v>768</v>
      </c>
      <c r="G1477" s="2" t="s">
        <v>720</v>
      </c>
      <c r="H1477" s="2" t="s">
        <v>37</v>
      </c>
      <c r="I1477" s="2" t="s">
        <v>38</v>
      </c>
      <c r="J1477" s="44">
        <v>0</v>
      </c>
    </row>
    <row r="1478" spans="1:10">
      <c r="A1478" s="2" t="s">
        <v>13</v>
      </c>
      <c r="B1478" s="2" t="s">
        <v>214</v>
      </c>
      <c r="C1478" s="2" t="s">
        <v>64</v>
      </c>
      <c r="E1478" s="2">
        <v>100</v>
      </c>
      <c r="F1478" s="2" t="s">
        <v>768</v>
      </c>
      <c r="G1478" s="2" t="s">
        <v>720</v>
      </c>
      <c r="H1478" s="2" t="s">
        <v>37</v>
      </c>
      <c r="I1478" s="2" t="s">
        <v>38</v>
      </c>
      <c r="J1478" s="44">
        <v>1.020786765</v>
      </c>
    </row>
    <row r="1479" spans="1:10">
      <c r="A1479" s="2" t="s">
        <v>13</v>
      </c>
      <c r="B1479" s="2" t="s">
        <v>215</v>
      </c>
      <c r="C1479" s="2" t="s">
        <v>64</v>
      </c>
      <c r="E1479" s="2">
        <v>100</v>
      </c>
      <c r="F1479" s="2" t="s">
        <v>768</v>
      </c>
      <c r="G1479" s="2" t="s">
        <v>720</v>
      </c>
      <c r="H1479" s="2" t="s">
        <v>37</v>
      </c>
      <c r="I1479" s="2" t="s">
        <v>38</v>
      </c>
      <c r="J1479" s="44">
        <v>0</v>
      </c>
    </row>
    <row r="1480" spans="1:10">
      <c r="A1480" s="2" t="s">
        <v>13</v>
      </c>
      <c r="B1480" s="2" t="s">
        <v>216</v>
      </c>
      <c r="C1480" s="2" t="s">
        <v>64</v>
      </c>
      <c r="E1480" s="2">
        <v>100</v>
      </c>
      <c r="F1480" s="2" t="s">
        <v>768</v>
      </c>
      <c r="G1480" s="2" t="s">
        <v>720</v>
      </c>
      <c r="H1480" s="2" t="s">
        <v>37</v>
      </c>
      <c r="I1480" s="2" t="s">
        <v>38</v>
      </c>
      <c r="J1480" s="44">
        <v>0</v>
      </c>
    </row>
    <row r="1481" spans="1:10">
      <c r="A1481" s="2" t="s">
        <v>13</v>
      </c>
      <c r="B1481" s="2" t="s">
        <v>363</v>
      </c>
      <c r="C1481" s="2" t="s">
        <v>64</v>
      </c>
      <c r="E1481" s="2">
        <v>100</v>
      </c>
      <c r="F1481" s="2" t="s">
        <v>768</v>
      </c>
      <c r="G1481" s="2" t="s">
        <v>720</v>
      </c>
      <c r="H1481" s="2" t="s">
        <v>37</v>
      </c>
      <c r="I1481" s="2" t="s">
        <v>38</v>
      </c>
      <c r="J1481" s="44">
        <v>0</v>
      </c>
    </row>
    <row r="1482" spans="1:10">
      <c r="A1482" s="2" t="s">
        <v>12</v>
      </c>
      <c r="B1482" s="2" t="s">
        <v>219</v>
      </c>
      <c r="C1482" s="2" t="s">
        <v>64</v>
      </c>
      <c r="E1482" s="2">
        <v>100</v>
      </c>
      <c r="F1482" s="2" t="s">
        <v>768</v>
      </c>
      <c r="G1482" s="2" t="s">
        <v>720</v>
      </c>
      <c r="H1482" s="2" t="s">
        <v>37</v>
      </c>
      <c r="I1482" s="2" t="s">
        <v>38</v>
      </c>
      <c r="J1482" s="44">
        <v>38.459294118000003</v>
      </c>
    </row>
    <row r="1483" spans="1:10">
      <c r="A1483" s="2" t="s">
        <v>11</v>
      </c>
      <c r="B1483" s="2" t="s">
        <v>217</v>
      </c>
      <c r="C1483" s="2" t="s">
        <v>64</v>
      </c>
      <c r="E1483" s="2">
        <v>100</v>
      </c>
      <c r="F1483" s="2" t="s">
        <v>768</v>
      </c>
      <c r="G1483" s="2" t="s">
        <v>720</v>
      </c>
      <c r="H1483" s="2" t="s">
        <v>37</v>
      </c>
      <c r="I1483" s="2" t="s">
        <v>38</v>
      </c>
      <c r="J1483" s="44">
        <v>49.683874680000002</v>
      </c>
    </row>
    <row r="1484" spans="1:10">
      <c r="A1484" s="2" t="s">
        <v>534</v>
      </c>
      <c r="B1484" s="2" t="s">
        <v>218</v>
      </c>
      <c r="C1484" s="2" t="s">
        <v>64</v>
      </c>
      <c r="E1484" s="2">
        <v>100</v>
      </c>
      <c r="F1484" s="2" t="s">
        <v>768</v>
      </c>
      <c r="G1484" s="2" t="s">
        <v>720</v>
      </c>
      <c r="H1484" s="2" t="s">
        <v>37</v>
      </c>
      <c r="I1484" s="2" t="s">
        <v>38</v>
      </c>
      <c r="J1484" s="44">
        <v>0</v>
      </c>
    </row>
    <row r="1485" spans="1:10">
      <c r="A1485" s="2" t="s">
        <v>10</v>
      </c>
      <c r="B1485" s="2" t="s">
        <v>220</v>
      </c>
      <c r="C1485" s="2" t="s">
        <v>64</v>
      </c>
      <c r="E1485" s="2">
        <v>100</v>
      </c>
      <c r="F1485" s="2" t="s">
        <v>768</v>
      </c>
      <c r="G1485" s="2" t="s">
        <v>720</v>
      </c>
      <c r="H1485" s="2" t="s">
        <v>37</v>
      </c>
      <c r="I1485" s="2" t="s">
        <v>38</v>
      </c>
      <c r="J1485" s="44">
        <v>0</v>
      </c>
    </row>
    <row r="1486" spans="1:10">
      <c r="A1486" s="2" t="s">
        <v>9</v>
      </c>
      <c r="B1486" s="2" t="s">
        <v>221</v>
      </c>
      <c r="C1486" s="2" t="s">
        <v>64</v>
      </c>
      <c r="E1486" s="2">
        <v>100</v>
      </c>
      <c r="F1486" s="2" t="s">
        <v>768</v>
      </c>
      <c r="G1486" s="2" t="s">
        <v>720</v>
      </c>
      <c r="H1486" s="2" t="s">
        <v>37</v>
      </c>
      <c r="I1486" s="2" t="s">
        <v>38</v>
      </c>
      <c r="J1486" s="44">
        <v>0.46</v>
      </c>
    </row>
    <row r="1487" spans="1:10">
      <c r="A1487" s="2" t="s">
        <v>9</v>
      </c>
      <c r="B1487" s="2" t="s">
        <v>222</v>
      </c>
      <c r="C1487" s="2" t="s">
        <v>64</v>
      </c>
      <c r="E1487" s="2">
        <v>100</v>
      </c>
      <c r="F1487" s="2" t="s">
        <v>768</v>
      </c>
      <c r="G1487" s="2" t="s">
        <v>720</v>
      </c>
      <c r="H1487" s="2" t="s">
        <v>37</v>
      </c>
      <c r="I1487" s="2" t="s">
        <v>38</v>
      </c>
      <c r="J1487" s="44">
        <v>0.40500000000000003</v>
      </c>
    </row>
    <row r="1488" spans="1:10">
      <c r="A1488" s="2" t="s">
        <v>9</v>
      </c>
      <c r="B1488" s="2" t="s">
        <v>223</v>
      </c>
      <c r="C1488" s="2" t="s">
        <v>64</v>
      </c>
      <c r="E1488" s="2">
        <v>100</v>
      </c>
      <c r="F1488" s="2" t="s">
        <v>768</v>
      </c>
      <c r="G1488" s="2" t="s">
        <v>720</v>
      </c>
      <c r="H1488" s="2" t="s">
        <v>37</v>
      </c>
      <c r="I1488" s="2" t="s">
        <v>38</v>
      </c>
      <c r="J1488" s="44">
        <v>0.505</v>
      </c>
    </row>
    <row r="1489" spans="1:10">
      <c r="A1489" s="2" t="s">
        <v>9</v>
      </c>
      <c r="B1489" s="2" t="s">
        <v>224</v>
      </c>
      <c r="C1489" s="2" t="s">
        <v>64</v>
      </c>
      <c r="E1489" s="2">
        <v>100</v>
      </c>
      <c r="F1489" s="2" t="s">
        <v>768</v>
      </c>
      <c r="G1489" s="2" t="s">
        <v>720</v>
      </c>
      <c r="H1489" s="2" t="s">
        <v>37</v>
      </c>
      <c r="I1489" s="2" t="s">
        <v>38</v>
      </c>
      <c r="J1489" s="44">
        <v>0.43330055099999998</v>
      </c>
    </row>
    <row r="1490" spans="1:10">
      <c r="A1490" s="2" t="s">
        <v>9</v>
      </c>
      <c r="B1490" s="2" t="s">
        <v>225</v>
      </c>
      <c r="C1490" s="2" t="s">
        <v>64</v>
      </c>
      <c r="E1490" s="2">
        <v>100</v>
      </c>
      <c r="F1490" s="2" t="s">
        <v>768</v>
      </c>
      <c r="G1490" s="2" t="s">
        <v>720</v>
      </c>
      <c r="H1490" s="2" t="s">
        <v>37</v>
      </c>
      <c r="I1490" s="2" t="s">
        <v>38</v>
      </c>
      <c r="J1490" s="44">
        <v>0.33764705900000003</v>
      </c>
    </row>
    <row r="1491" spans="1:10">
      <c r="A1491" s="2" t="s">
        <v>9</v>
      </c>
      <c r="B1491" s="2" t="s">
        <v>226</v>
      </c>
      <c r="C1491" s="2" t="s">
        <v>64</v>
      </c>
      <c r="E1491" s="2">
        <v>100</v>
      </c>
      <c r="F1491" s="2" t="s">
        <v>768</v>
      </c>
      <c r="G1491" s="2" t="s">
        <v>720</v>
      </c>
      <c r="H1491" s="2" t="s">
        <v>37</v>
      </c>
      <c r="I1491" s="2" t="s">
        <v>38</v>
      </c>
      <c r="J1491" s="44">
        <v>0.31</v>
      </c>
    </row>
    <row r="1492" spans="1:10">
      <c r="A1492" s="2" t="s">
        <v>9</v>
      </c>
      <c r="B1492" s="2" t="s">
        <v>227</v>
      </c>
      <c r="C1492" s="2" t="s">
        <v>64</v>
      </c>
      <c r="E1492" s="2">
        <v>100</v>
      </c>
      <c r="F1492" s="2" t="s">
        <v>768</v>
      </c>
      <c r="G1492" s="2" t="s">
        <v>720</v>
      </c>
      <c r="H1492" s="2" t="s">
        <v>37</v>
      </c>
      <c r="I1492" s="2" t="s">
        <v>38</v>
      </c>
      <c r="J1492" s="44">
        <v>7.0000000000000007E-2</v>
      </c>
    </row>
    <row r="1493" spans="1:10">
      <c r="A1493" s="2" t="s">
        <v>9</v>
      </c>
      <c r="B1493" s="2" t="s">
        <v>228</v>
      </c>
      <c r="C1493" s="2" t="s">
        <v>64</v>
      </c>
      <c r="E1493" s="2">
        <v>100</v>
      </c>
      <c r="F1493" s="2" t="s">
        <v>768</v>
      </c>
      <c r="G1493" s="2" t="s">
        <v>720</v>
      </c>
      <c r="H1493" s="2" t="s">
        <v>37</v>
      </c>
      <c r="I1493" s="2" t="s">
        <v>38</v>
      </c>
      <c r="J1493" s="44">
        <v>0.12</v>
      </c>
    </row>
    <row r="1494" spans="1:10">
      <c r="A1494" s="2" t="s">
        <v>9</v>
      </c>
      <c r="B1494" s="2" t="s">
        <v>229</v>
      </c>
      <c r="C1494" s="2" t="s">
        <v>64</v>
      </c>
      <c r="E1494" s="2">
        <v>100</v>
      </c>
      <c r="F1494" s="2" t="s">
        <v>768</v>
      </c>
      <c r="G1494" s="2" t="s">
        <v>720</v>
      </c>
      <c r="H1494" s="2" t="s">
        <v>37</v>
      </c>
      <c r="I1494" s="2" t="s">
        <v>38</v>
      </c>
      <c r="J1494" s="44">
        <v>0.25</v>
      </c>
    </row>
    <row r="1495" spans="1:10">
      <c r="A1495" s="2" t="s">
        <v>9</v>
      </c>
      <c r="B1495" s="2" t="s">
        <v>230</v>
      </c>
      <c r="C1495" s="2" t="s">
        <v>64</v>
      </c>
      <c r="E1495" s="2">
        <v>100</v>
      </c>
      <c r="F1495" s="2" t="s">
        <v>768</v>
      </c>
      <c r="G1495" s="2" t="s">
        <v>720</v>
      </c>
      <c r="H1495" s="2" t="s">
        <v>37</v>
      </c>
      <c r="I1495" s="2" t="s">
        <v>38</v>
      </c>
      <c r="J1495" s="44">
        <v>0.43</v>
      </c>
    </row>
    <row r="1496" spans="1:10">
      <c r="A1496" s="2" t="s">
        <v>9</v>
      </c>
      <c r="B1496" s="2" t="s">
        <v>231</v>
      </c>
      <c r="C1496" s="2" t="s">
        <v>64</v>
      </c>
      <c r="E1496" s="2">
        <v>100</v>
      </c>
      <c r="F1496" s="2" t="s">
        <v>768</v>
      </c>
      <c r="G1496" s="2" t="s">
        <v>720</v>
      </c>
      <c r="H1496" s="2" t="s">
        <v>37</v>
      </c>
      <c r="I1496" s="2" t="s">
        <v>38</v>
      </c>
      <c r="J1496" s="44">
        <v>0.20499999999999999</v>
      </c>
    </row>
    <row r="1497" spans="1:10">
      <c r="A1497" s="2" t="s">
        <v>9</v>
      </c>
      <c r="B1497" s="2" t="s">
        <v>232</v>
      </c>
      <c r="C1497" s="2" t="s">
        <v>64</v>
      </c>
      <c r="E1497" s="2">
        <v>100</v>
      </c>
      <c r="F1497" s="2" t="s">
        <v>768</v>
      </c>
      <c r="G1497" s="2" t="s">
        <v>720</v>
      </c>
      <c r="H1497" s="2" t="s">
        <v>37</v>
      </c>
      <c r="I1497" s="2" t="s">
        <v>38</v>
      </c>
      <c r="J1497" s="44">
        <v>0</v>
      </c>
    </row>
    <row r="1498" spans="1:10">
      <c r="A1498" s="2" t="s">
        <v>8</v>
      </c>
      <c r="B1498" s="2" t="s">
        <v>233</v>
      </c>
      <c r="C1498" s="2" t="s">
        <v>64</v>
      </c>
      <c r="E1498" s="2">
        <v>100</v>
      </c>
      <c r="F1498" s="2" t="s">
        <v>768</v>
      </c>
      <c r="G1498" s="2" t="s">
        <v>720</v>
      </c>
      <c r="H1498" s="2" t="s">
        <v>37</v>
      </c>
      <c r="I1498" s="2" t="s">
        <v>38</v>
      </c>
      <c r="J1498" s="44">
        <v>3.4144520119999999</v>
      </c>
    </row>
    <row r="1499" spans="1:10">
      <c r="A1499" s="2" t="s">
        <v>8</v>
      </c>
      <c r="B1499" s="2" t="s">
        <v>234</v>
      </c>
      <c r="C1499" s="2" t="s">
        <v>64</v>
      </c>
      <c r="E1499" s="2">
        <v>100</v>
      </c>
      <c r="F1499" s="2" t="s">
        <v>768</v>
      </c>
      <c r="G1499" s="2" t="s">
        <v>720</v>
      </c>
      <c r="H1499" s="2" t="s">
        <v>37</v>
      </c>
      <c r="I1499" s="2" t="s">
        <v>38</v>
      </c>
      <c r="J1499" s="44">
        <v>7.4433243029999998</v>
      </c>
    </row>
    <row r="1500" spans="1:10">
      <c r="A1500" s="2" t="s">
        <v>8</v>
      </c>
      <c r="B1500" s="2" t="s">
        <v>235</v>
      </c>
      <c r="C1500" s="2" t="s">
        <v>64</v>
      </c>
      <c r="E1500" s="2">
        <v>100</v>
      </c>
      <c r="F1500" s="2" t="s">
        <v>768</v>
      </c>
      <c r="G1500" s="2" t="s">
        <v>720</v>
      </c>
      <c r="H1500" s="2" t="s">
        <v>37</v>
      </c>
      <c r="I1500" s="2" t="s">
        <v>38</v>
      </c>
      <c r="J1500" s="44">
        <v>0.37012848300000001</v>
      </c>
    </row>
    <row r="1501" spans="1:10">
      <c r="A1501" s="2" t="s">
        <v>8</v>
      </c>
      <c r="B1501" s="2" t="s">
        <v>236</v>
      </c>
      <c r="C1501" s="2" t="s">
        <v>64</v>
      </c>
      <c r="E1501" s="2">
        <v>100</v>
      </c>
      <c r="F1501" s="2" t="s">
        <v>768</v>
      </c>
      <c r="G1501" s="2" t="s">
        <v>720</v>
      </c>
      <c r="H1501" s="2" t="s">
        <v>37</v>
      </c>
      <c r="I1501" s="2" t="s">
        <v>38</v>
      </c>
      <c r="J1501" s="44">
        <v>9.2238561999999996E-2</v>
      </c>
    </row>
    <row r="1502" spans="1:10">
      <c r="A1502" s="2" t="s">
        <v>8</v>
      </c>
      <c r="B1502" s="2" t="s">
        <v>237</v>
      </c>
      <c r="C1502" s="2" t="s">
        <v>64</v>
      </c>
      <c r="E1502" s="2">
        <v>100</v>
      </c>
      <c r="F1502" s="2" t="s">
        <v>768</v>
      </c>
      <c r="G1502" s="2" t="s">
        <v>720</v>
      </c>
      <c r="H1502" s="2" t="s">
        <v>37</v>
      </c>
      <c r="I1502" s="2" t="s">
        <v>38</v>
      </c>
      <c r="J1502" s="44">
        <v>12.020544983000001</v>
      </c>
    </row>
    <row r="1503" spans="1:10">
      <c r="A1503" s="2" t="s">
        <v>8</v>
      </c>
      <c r="B1503" s="2" t="s">
        <v>238</v>
      </c>
      <c r="C1503" s="2" t="s">
        <v>64</v>
      </c>
      <c r="E1503" s="2">
        <v>100</v>
      </c>
      <c r="F1503" s="2" t="s">
        <v>768</v>
      </c>
      <c r="G1503" s="2" t="s">
        <v>720</v>
      </c>
      <c r="H1503" s="2" t="s">
        <v>37</v>
      </c>
      <c r="I1503" s="2" t="s">
        <v>38</v>
      </c>
      <c r="J1503" s="44">
        <v>1.058411765</v>
      </c>
    </row>
    <row r="1504" spans="1:10">
      <c r="A1504" s="2" t="s">
        <v>8</v>
      </c>
      <c r="B1504" s="2" t="s">
        <v>239</v>
      </c>
      <c r="C1504" s="2" t="s">
        <v>64</v>
      </c>
      <c r="E1504" s="2">
        <v>100</v>
      </c>
      <c r="F1504" s="2" t="s">
        <v>768</v>
      </c>
      <c r="G1504" s="2" t="s">
        <v>720</v>
      </c>
      <c r="H1504" s="2" t="s">
        <v>37</v>
      </c>
      <c r="I1504" s="2" t="s">
        <v>38</v>
      </c>
      <c r="J1504" s="44">
        <v>0.78297712399999997</v>
      </c>
    </row>
    <row r="1505" spans="1:10">
      <c r="A1505" s="2" t="s">
        <v>8</v>
      </c>
      <c r="B1505" s="2" t="s">
        <v>240</v>
      </c>
      <c r="C1505" s="2" t="s">
        <v>64</v>
      </c>
      <c r="E1505" s="2">
        <v>100</v>
      </c>
      <c r="F1505" s="2" t="s">
        <v>768</v>
      </c>
      <c r="G1505" s="2" t="s">
        <v>720</v>
      </c>
      <c r="H1505" s="2" t="s">
        <v>37</v>
      </c>
      <c r="I1505" s="2" t="s">
        <v>38</v>
      </c>
      <c r="J1505" s="44">
        <v>8.6349999999999998</v>
      </c>
    </row>
    <row r="1506" spans="1:10">
      <c r="A1506" s="2" t="s">
        <v>8</v>
      </c>
      <c r="B1506" s="2" t="s">
        <v>241</v>
      </c>
      <c r="C1506" s="2" t="s">
        <v>64</v>
      </c>
      <c r="E1506" s="2">
        <v>100</v>
      </c>
      <c r="F1506" s="2" t="s">
        <v>768</v>
      </c>
      <c r="G1506" s="2" t="s">
        <v>720</v>
      </c>
      <c r="H1506" s="2" t="s">
        <v>37</v>
      </c>
      <c r="I1506" s="2" t="s">
        <v>38</v>
      </c>
      <c r="J1506" s="44">
        <v>8.6218382350000002</v>
      </c>
    </row>
    <row r="1507" spans="1:10">
      <c r="A1507" s="2" t="s">
        <v>8</v>
      </c>
      <c r="B1507" s="2" t="s">
        <v>242</v>
      </c>
      <c r="C1507" s="2" t="s">
        <v>64</v>
      </c>
      <c r="E1507" s="2">
        <v>100</v>
      </c>
      <c r="F1507" s="2" t="s">
        <v>768</v>
      </c>
      <c r="G1507" s="2" t="s">
        <v>720</v>
      </c>
      <c r="H1507" s="2" t="s">
        <v>37</v>
      </c>
      <c r="I1507" s="2" t="s">
        <v>38</v>
      </c>
      <c r="J1507" s="44">
        <v>8.902100184</v>
      </c>
    </row>
    <row r="1508" spans="1:10">
      <c r="A1508" s="2" t="s">
        <v>8</v>
      </c>
      <c r="B1508" s="2" t="s">
        <v>243</v>
      </c>
      <c r="C1508" s="2" t="s">
        <v>64</v>
      </c>
      <c r="E1508" s="2">
        <v>100</v>
      </c>
      <c r="F1508" s="2" t="s">
        <v>768</v>
      </c>
      <c r="G1508" s="2" t="s">
        <v>720</v>
      </c>
      <c r="H1508" s="2" t="s">
        <v>37</v>
      </c>
      <c r="I1508" s="2" t="s">
        <v>38</v>
      </c>
      <c r="J1508" s="44">
        <v>0.879254325</v>
      </c>
    </row>
    <row r="1509" spans="1:10">
      <c r="A1509" s="2" t="s">
        <v>8</v>
      </c>
      <c r="B1509" s="2" t="s">
        <v>244</v>
      </c>
      <c r="C1509" s="2" t="s">
        <v>64</v>
      </c>
      <c r="E1509" s="2">
        <v>100</v>
      </c>
      <c r="F1509" s="2" t="s">
        <v>768</v>
      </c>
      <c r="G1509" s="2" t="s">
        <v>720</v>
      </c>
      <c r="H1509" s="2" t="s">
        <v>37</v>
      </c>
      <c r="I1509" s="2" t="s">
        <v>38</v>
      </c>
      <c r="J1509" s="44">
        <v>3.1333921569999998</v>
      </c>
    </row>
    <row r="1510" spans="1:10">
      <c r="A1510" s="2" t="s">
        <v>8</v>
      </c>
      <c r="B1510" s="2" t="s">
        <v>245</v>
      </c>
      <c r="C1510" s="2" t="s">
        <v>64</v>
      </c>
      <c r="E1510" s="2">
        <v>100</v>
      </c>
      <c r="F1510" s="2" t="s">
        <v>768</v>
      </c>
      <c r="G1510" s="2" t="s">
        <v>720</v>
      </c>
      <c r="H1510" s="2" t="s">
        <v>37</v>
      </c>
      <c r="I1510" s="2" t="s">
        <v>38</v>
      </c>
      <c r="J1510" s="44">
        <v>1.802831699</v>
      </c>
    </row>
    <row r="1511" spans="1:10">
      <c r="A1511" s="2" t="s">
        <v>8</v>
      </c>
      <c r="B1511" s="2" t="s">
        <v>246</v>
      </c>
      <c r="C1511" s="2" t="s">
        <v>64</v>
      </c>
      <c r="E1511" s="2">
        <v>100</v>
      </c>
      <c r="F1511" s="2" t="s">
        <v>768</v>
      </c>
      <c r="G1511" s="2" t="s">
        <v>720</v>
      </c>
      <c r="H1511" s="2" t="s">
        <v>37</v>
      </c>
      <c r="I1511" s="2" t="s">
        <v>38</v>
      </c>
      <c r="J1511" s="44">
        <v>9.35</v>
      </c>
    </row>
    <row r="1512" spans="1:10">
      <c r="A1512" s="2" t="s">
        <v>8</v>
      </c>
      <c r="B1512" s="2" t="s">
        <v>247</v>
      </c>
      <c r="C1512" s="2" t="s">
        <v>64</v>
      </c>
      <c r="E1512" s="2">
        <v>100</v>
      </c>
      <c r="F1512" s="2" t="s">
        <v>768</v>
      </c>
      <c r="G1512" s="2" t="s">
        <v>720</v>
      </c>
      <c r="H1512" s="2" t="s">
        <v>37</v>
      </c>
      <c r="I1512" s="2" t="s">
        <v>38</v>
      </c>
      <c r="J1512" s="44">
        <v>15.1</v>
      </c>
    </row>
    <row r="1513" spans="1:10">
      <c r="A1513" s="2" t="s">
        <v>8</v>
      </c>
      <c r="B1513" s="2" t="s">
        <v>248</v>
      </c>
      <c r="C1513" s="2" t="s">
        <v>64</v>
      </c>
      <c r="E1513" s="2">
        <v>100</v>
      </c>
      <c r="F1513" s="2" t="s">
        <v>768</v>
      </c>
      <c r="G1513" s="2" t="s">
        <v>720</v>
      </c>
      <c r="H1513" s="2" t="s">
        <v>37</v>
      </c>
      <c r="I1513" s="2" t="s">
        <v>38</v>
      </c>
      <c r="J1513" s="44">
        <v>8.4450000000000003</v>
      </c>
    </row>
    <row r="1514" spans="1:10">
      <c r="A1514" s="2" t="s">
        <v>7</v>
      </c>
      <c r="B1514" s="2" t="s">
        <v>249</v>
      </c>
      <c r="C1514" s="2" t="s">
        <v>64</v>
      </c>
      <c r="E1514" s="2">
        <v>100</v>
      </c>
      <c r="F1514" s="2" t="s">
        <v>768</v>
      </c>
      <c r="G1514" s="2" t="s">
        <v>720</v>
      </c>
      <c r="H1514" s="2" t="s">
        <v>37</v>
      </c>
      <c r="I1514" s="2" t="s">
        <v>38</v>
      </c>
      <c r="J1514" s="44">
        <v>2.5390569260000002</v>
      </c>
    </row>
    <row r="1515" spans="1:10">
      <c r="A1515" s="2" t="s">
        <v>7</v>
      </c>
      <c r="B1515" s="2" t="s">
        <v>250</v>
      </c>
      <c r="C1515" s="2" t="s">
        <v>64</v>
      </c>
      <c r="E1515" s="2">
        <v>100</v>
      </c>
      <c r="F1515" s="2" t="s">
        <v>768</v>
      </c>
      <c r="G1515" s="2" t="s">
        <v>720</v>
      </c>
      <c r="H1515" s="2" t="s">
        <v>37</v>
      </c>
      <c r="I1515" s="2" t="s">
        <v>38</v>
      </c>
      <c r="J1515" s="44">
        <v>0.30160181000000003</v>
      </c>
    </row>
    <row r="1516" spans="1:10">
      <c r="A1516" s="2" t="s">
        <v>7</v>
      </c>
      <c r="B1516" s="2" t="s">
        <v>251</v>
      </c>
      <c r="C1516" s="2" t="s">
        <v>64</v>
      </c>
      <c r="E1516" s="2">
        <v>100</v>
      </c>
      <c r="F1516" s="2" t="s">
        <v>768</v>
      </c>
      <c r="G1516" s="2" t="s">
        <v>720</v>
      </c>
      <c r="H1516" s="2" t="s">
        <v>37</v>
      </c>
      <c r="I1516" s="2" t="s">
        <v>38</v>
      </c>
      <c r="J1516" s="44">
        <v>0</v>
      </c>
    </row>
    <row r="1517" spans="1:10">
      <c r="A1517" s="2" t="s">
        <v>7</v>
      </c>
      <c r="B1517" s="2" t="s">
        <v>252</v>
      </c>
      <c r="C1517" s="2" t="s">
        <v>64</v>
      </c>
      <c r="E1517" s="2">
        <v>100</v>
      </c>
      <c r="F1517" s="2" t="s">
        <v>768</v>
      </c>
      <c r="G1517" s="2" t="s">
        <v>720</v>
      </c>
      <c r="H1517" s="2" t="s">
        <v>37</v>
      </c>
      <c r="I1517" s="2" t="s">
        <v>38</v>
      </c>
      <c r="J1517" s="44">
        <v>0</v>
      </c>
    </row>
    <row r="1518" spans="1:10">
      <c r="A1518" s="2" t="s">
        <v>7</v>
      </c>
      <c r="B1518" s="2" t="s">
        <v>253</v>
      </c>
      <c r="C1518" s="2" t="s">
        <v>64</v>
      </c>
      <c r="E1518" s="2">
        <v>100</v>
      </c>
      <c r="F1518" s="2" t="s">
        <v>768</v>
      </c>
      <c r="G1518" s="2" t="s">
        <v>720</v>
      </c>
      <c r="H1518" s="2" t="s">
        <v>37</v>
      </c>
      <c r="I1518" s="2" t="s">
        <v>38</v>
      </c>
      <c r="J1518" s="44">
        <v>0</v>
      </c>
    </row>
    <row r="1519" spans="1:10">
      <c r="A1519" s="2" t="s">
        <v>6</v>
      </c>
      <c r="B1519" s="2" t="s">
        <v>254</v>
      </c>
      <c r="C1519" s="2" t="s">
        <v>64</v>
      </c>
      <c r="E1519" s="2">
        <v>100</v>
      </c>
      <c r="F1519" s="2" t="s">
        <v>768</v>
      </c>
      <c r="G1519" s="2" t="s">
        <v>720</v>
      </c>
      <c r="H1519" s="2" t="s">
        <v>37</v>
      </c>
      <c r="I1519" s="2" t="s">
        <v>38</v>
      </c>
      <c r="J1519" s="44">
        <v>0</v>
      </c>
    </row>
    <row r="1520" spans="1:10">
      <c r="A1520" s="2" t="s">
        <v>6</v>
      </c>
      <c r="B1520" s="2" t="s">
        <v>255</v>
      </c>
      <c r="C1520" s="2" t="s">
        <v>64</v>
      </c>
      <c r="E1520" s="2">
        <v>100</v>
      </c>
      <c r="F1520" s="2" t="s">
        <v>768</v>
      </c>
      <c r="G1520" s="2" t="s">
        <v>720</v>
      </c>
      <c r="H1520" s="2" t="s">
        <v>37</v>
      </c>
      <c r="I1520" s="2" t="s">
        <v>38</v>
      </c>
      <c r="J1520" s="44">
        <v>0</v>
      </c>
    </row>
    <row r="1521" spans="1:10">
      <c r="A1521" s="2" t="s">
        <v>6</v>
      </c>
      <c r="B1521" s="2" t="s">
        <v>256</v>
      </c>
      <c r="C1521" s="2" t="s">
        <v>64</v>
      </c>
      <c r="E1521" s="2">
        <v>100</v>
      </c>
      <c r="F1521" s="2" t="s">
        <v>768</v>
      </c>
      <c r="G1521" s="2" t="s">
        <v>720</v>
      </c>
      <c r="H1521" s="2" t="s">
        <v>37</v>
      </c>
      <c r="I1521" s="2" t="s">
        <v>38</v>
      </c>
      <c r="J1521" s="44">
        <v>5.7129820970000003</v>
      </c>
    </row>
    <row r="1522" spans="1:10">
      <c r="A1522" s="2" t="s">
        <v>6</v>
      </c>
      <c r="B1522" s="2" t="s">
        <v>257</v>
      </c>
      <c r="C1522" s="2" t="s">
        <v>64</v>
      </c>
      <c r="E1522" s="2">
        <v>100</v>
      </c>
      <c r="F1522" s="2" t="s">
        <v>768</v>
      </c>
      <c r="G1522" s="2" t="s">
        <v>720</v>
      </c>
      <c r="H1522" s="2" t="s">
        <v>37</v>
      </c>
      <c r="I1522" s="2" t="s">
        <v>38</v>
      </c>
      <c r="J1522" s="44">
        <v>11.001092647</v>
      </c>
    </row>
    <row r="1523" spans="1:10">
      <c r="A1523" s="2" t="s">
        <v>6</v>
      </c>
      <c r="B1523" s="2" t="s">
        <v>258</v>
      </c>
      <c r="C1523" s="2" t="s">
        <v>64</v>
      </c>
      <c r="E1523" s="2">
        <v>100</v>
      </c>
      <c r="F1523" s="2" t="s">
        <v>768</v>
      </c>
      <c r="G1523" s="2" t="s">
        <v>720</v>
      </c>
      <c r="H1523" s="2" t="s">
        <v>37</v>
      </c>
      <c r="I1523" s="2" t="s">
        <v>38</v>
      </c>
      <c r="J1523" s="44">
        <v>0</v>
      </c>
    </row>
    <row r="1524" spans="1:10">
      <c r="A1524" s="2" t="s">
        <v>6</v>
      </c>
      <c r="B1524" s="2" t="s">
        <v>259</v>
      </c>
      <c r="C1524" s="2" t="s">
        <v>64</v>
      </c>
      <c r="E1524" s="2">
        <v>100</v>
      </c>
      <c r="F1524" s="2" t="s">
        <v>768</v>
      </c>
      <c r="G1524" s="2" t="s">
        <v>720</v>
      </c>
      <c r="H1524" s="2" t="s">
        <v>37</v>
      </c>
      <c r="I1524" s="2" t="s">
        <v>38</v>
      </c>
      <c r="J1524" s="44">
        <v>0</v>
      </c>
    </row>
    <row r="1525" spans="1:10">
      <c r="A1525" s="2" t="s">
        <v>6</v>
      </c>
      <c r="B1525" s="2" t="s">
        <v>260</v>
      </c>
      <c r="C1525" s="2" t="s">
        <v>64</v>
      </c>
      <c r="E1525" s="2">
        <v>100</v>
      </c>
      <c r="F1525" s="2" t="s">
        <v>768</v>
      </c>
      <c r="G1525" s="2" t="s">
        <v>720</v>
      </c>
      <c r="H1525" s="2" t="s">
        <v>37</v>
      </c>
      <c r="I1525" s="2" t="s">
        <v>38</v>
      </c>
      <c r="J1525" s="44">
        <v>0</v>
      </c>
    </row>
    <row r="1526" spans="1:10">
      <c r="A1526" s="2" t="s">
        <v>6</v>
      </c>
      <c r="B1526" s="2" t="s">
        <v>261</v>
      </c>
      <c r="C1526" s="2" t="s">
        <v>64</v>
      </c>
      <c r="E1526" s="2">
        <v>100</v>
      </c>
      <c r="F1526" s="2" t="s">
        <v>768</v>
      </c>
      <c r="G1526" s="2" t="s">
        <v>720</v>
      </c>
      <c r="H1526" s="2" t="s">
        <v>37</v>
      </c>
      <c r="I1526" s="2" t="s">
        <v>38</v>
      </c>
      <c r="J1526" s="44">
        <v>0</v>
      </c>
    </row>
    <row r="1527" spans="1:10">
      <c r="A1527" s="2" t="s">
        <v>5</v>
      </c>
      <c r="B1527" s="2" t="s">
        <v>270</v>
      </c>
      <c r="C1527" s="2" t="s">
        <v>64</v>
      </c>
      <c r="E1527" s="2">
        <v>100</v>
      </c>
      <c r="F1527" s="2" t="s">
        <v>768</v>
      </c>
      <c r="G1527" s="2" t="s">
        <v>720</v>
      </c>
      <c r="H1527" s="2" t="s">
        <v>37</v>
      </c>
      <c r="I1527" s="2" t="s">
        <v>38</v>
      </c>
      <c r="J1527" s="44">
        <v>0.27366515800000002</v>
      </c>
    </row>
    <row r="1528" spans="1:10">
      <c r="A1528" s="2" t="s">
        <v>5</v>
      </c>
      <c r="B1528" s="2" t="s">
        <v>271</v>
      </c>
      <c r="C1528" s="2" t="s">
        <v>64</v>
      </c>
      <c r="E1528" s="2">
        <v>100</v>
      </c>
      <c r="F1528" s="2" t="s">
        <v>768</v>
      </c>
      <c r="G1528" s="2" t="s">
        <v>720</v>
      </c>
      <c r="H1528" s="2" t="s">
        <v>37</v>
      </c>
      <c r="I1528" s="2" t="s">
        <v>38</v>
      </c>
      <c r="J1528" s="44">
        <v>4.4985915030000001</v>
      </c>
    </row>
    <row r="1529" spans="1:10">
      <c r="A1529" s="2" t="s">
        <v>5</v>
      </c>
      <c r="B1529" s="2" t="s">
        <v>272</v>
      </c>
      <c r="C1529" s="2" t="s">
        <v>64</v>
      </c>
      <c r="E1529" s="2">
        <v>100</v>
      </c>
      <c r="F1529" s="2" t="s">
        <v>768</v>
      </c>
      <c r="G1529" s="2" t="s">
        <v>720</v>
      </c>
      <c r="H1529" s="2" t="s">
        <v>37</v>
      </c>
      <c r="I1529" s="2" t="s">
        <v>38</v>
      </c>
      <c r="J1529" s="44">
        <v>0</v>
      </c>
    </row>
    <row r="1530" spans="1:10">
      <c r="A1530" s="2" t="s">
        <v>5</v>
      </c>
      <c r="B1530" s="2" t="s">
        <v>273</v>
      </c>
      <c r="C1530" s="2" t="s">
        <v>64</v>
      </c>
      <c r="E1530" s="2">
        <v>100</v>
      </c>
      <c r="F1530" s="2" t="s">
        <v>768</v>
      </c>
      <c r="G1530" s="2" t="s">
        <v>720</v>
      </c>
      <c r="H1530" s="2" t="s">
        <v>37</v>
      </c>
      <c r="I1530" s="2" t="s">
        <v>38</v>
      </c>
      <c r="J1530" s="44">
        <v>0</v>
      </c>
    </row>
    <row r="1531" spans="1:10">
      <c r="A1531" s="2" t="s">
        <v>4</v>
      </c>
      <c r="B1531" s="2" t="s">
        <v>445</v>
      </c>
      <c r="C1531" s="2" t="s">
        <v>64</v>
      </c>
      <c r="E1531" s="2">
        <v>100</v>
      </c>
      <c r="F1531" s="2" t="s">
        <v>768</v>
      </c>
      <c r="G1531" s="2" t="s">
        <v>720</v>
      </c>
      <c r="H1531" s="2" t="s">
        <v>37</v>
      </c>
      <c r="I1531" s="2" t="s">
        <v>38</v>
      </c>
      <c r="J1531" s="44">
        <v>0</v>
      </c>
    </row>
    <row r="1532" spans="1:10">
      <c r="A1532" s="2" t="s">
        <v>4</v>
      </c>
      <c r="B1532" s="2" t="s">
        <v>446</v>
      </c>
      <c r="C1532" s="2" t="s">
        <v>64</v>
      </c>
      <c r="E1532" s="2">
        <v>100</v>
      </c>
      <c r="F1532" s="2" t="s">
        <v>768</v>
      </c>
      <c r="G1532" s="2" t="s">
        <v>720</v>
      </c>
      <c r="H1532" s="2" t="s">
        <v>37</v>
      </c>
      <c r="I1532" s="2" t="s">
        <v>38</v>
      </c>
      <c r="J1532" s="44">
        <v>0.12029271</v>
      </c>
    </row>
    <row r="1533" spans="1:10">
      <c r="A1533" s="2" t="s">
        <v>3</v>
      </c>
      <c r="B1533" s="2" t="s">
        <v>362</v>
      </c>
      <c r="C1533" s="2" t="s">
        <v>64</v>
      </c>
      <c r="E1533" s="2">
        <v>100</v>
      </c>
      <c r="F1533" s="2" t="s">
        <v>768</v>
      </c>
      <c r="G1533" s="2" t="s">
        <v>720</v>
      </c>
      <c r="H1533" s="2" t="s">
        <v>37</v>
      </c>
      <c r="I1533" s="2" t="s">
        <v>38</v>
      </c>
      <c r="J1533" s="44">
        <v>0.55924513899999995</v>
      </c>
    </row>
    <row r="1534" spans="1:10">
      <c r="A1534" s="2" t="s">
        <v>3</v>
      </c>
      <c r="B1534" s="2" t="s">
        <v>143</v>
      </c>
      <c r="C1534" s="2" t="s">
        <v>64</v>
      </c>
      <c r="E1534" s="2">
        <v>100</v>
      </c>
      <c r="F1534" s="2" t="s">
        <v>768</v>
      </c>
      <c r="G1534" s="2" t="s">
        <v>720</v>
      </c>
      <c r="H1534" s="2" t="s">
        <v>37</v>
      </c>
      <c r="I1534" s="2" t="s">
        <v>38</v>
      </c>
      <c r="J1534" s="44">
        <v>3.5961590229999998</v>
      </c>
    </row>
    <row r="1535" spans="1:10">
      <c r="A1535" s="2" t="s">
        <v>3</v>
      </c>
      <c r="B1535" s="2" t="s">
        <v>144</v>
      </c>
      <c r="C1535" s="2" t="s">
        <v>64</v>
      </c>
      <c r="E1535" s="2">
        <v>100</v>
      </c>
      <c r="F1535" s="2" t="s">
        <v>768</v>
      </c>
      <c r="G1535" s="2" t="s">
        <v>720</v>
      </c>
      <c r="H1535" s="2" t="s">
        <v>37</v>
      </c>
      <c r="I1535" s="2" t="s">
        <v>38</v>
      </c>
      <c r="J1535" s="44">
        <v>3.337830882</v>
      </c>
    </row>
    <row r="1536" spans="1:10">
      <c r="A1536" s="2" t="s">
        <v>3</v>
      </c>
      <c r="B1536" s="2" t="s">
        <v>145</v>
      </c>
      <c r="C1536" s="2" t="s">
        <v>64</v>
      </c>
      <c r="E1536" s="2">
        <v>100</v>
      </c>
      <c r="F1536" s="2" t="s">
        <v>768</v>
      </c>
      <c r="G1536" s="2" t="s">
        <v>720</v>
      </c>
      <c r="H1536" s="2" t="s">
        <v>37</v>
      </c>
      <c r="I1536" s="2" t="s">
        <v>38</v>
      </c>
      <c r="J1536" s="44">
        <v>0.77495907900000005</v>
      </c>
    </row>
    <row r="1537" spans="1:10">
      <c r="A1537" s="2" t="s">
        <v>3</v>
      </c>
      <c r="B1537" s="2" t="s">
        <v>146</v>
      </c>
      <c r="C1537" s="2" t="s">
        <v>64</v>
      </c>
      <c r="E1537" s="2">
        <v>100</v>
      </c>
      <c r="F1537" s="2" t="s">
        <v>768</v>
      </c>
      <c r="G1537" s="2" t="s">
        <v>720</v>
      </c>
      <c r="H1537" s="2" t="s">
        <v>37</v>
      </c>
      <c r="I1537" s="2" t="s">
        <v>38</v>
      </c>
      <c r="J1537" s="44">
        <v>0.48858431400000002</v>
      </c>
    </row>
    <row r="1538" spans="1:10">
      <c r="A1538" s="2" t="s">
        <v>3</v>
      </c>
      <c r="B1538" s="2" t="s">
        <v>147</v>
      </c>
      <c r="C1538" s="2" t="s">
        <v>64</v>
      </c>
      <c r="E1538" s="2">
        <v>100</v>
      </c>
      <c r="F1538" s="2" t="s">
        <v>768</v>
      </c>
      <c r="G1538" s="2" t="s">
        <v>720</v>
      </c>
      <c r="H1538" s="2" t="s">
        <v>37</v>
      </c>
      <c r="I1538" s="2" t="s">
        <v>38</v>
      </c>
      <c r="J1538" s="44">
        <v>3.7548996539999999</v>
      </c>
    </row>
    <row r="1539" spans="1:10">
      <c r="A1539" s="2" t="s">
        <v>3</v>
      </c>
      <c r="B1539" s="2" t="s">
        <v>148</v>
      </c>
      <c r="C1539" s="2" t="s">
        <v>64</v>
      </c>
      <c r="E1539" s="2">
        <v>100</v>
      </c>
      <c r="F1539" s="2" t="s">
        <v>768</v>
      </c>
      <c r="G1539" s="2" t="s">
        <v>720</v>
      </c>
      <c r="H1539" s="2" t="s">
        <v>37</v>
      </c>
      <c r="I1539" s="2" t="s">
        <v>38</v>
      </c>
      <c r="J1539" s="44">
        <v>0.96248431400000001</v>
      </c>
    </row>
    <row r="1540" spans="1:10">
      <c r="A1540" s="2" t="s">
        <v>3</v>
      </c>
      <c r="B1540" s="2" t="s">
        <v>149</v>
      </c>
      <c r="C1540" s="2" t="s">
        <v>64</v>
      </c>
      <c r="E1540" s="2">
        <v>100</v>
      </c>
      <c r="F1540" s="2" t="s">
        <v>768</v>
      </c>
      <c r="G1540" s="2" t="s">
        <v>720</v>
      </c>
      <c r="H1540" s="2" t="s">
        <v>37</v>
      </c>
      <c r="I1540" s="2" t="s">
        <v>38</v>
      </c>
      <c r="J1540" s="44">
        <v>68.500695339000004</v>
      </c>
    </row>
    <row r="1541" spans="1:10">
      <c r="A1541" s="2" t="s">
        <v>3</v>
      </c>
      <c r="B1541" s="2" t="s">
        <v>150</v>
      </c>
      <c r="C1541" s="2" t="s">
        <v>64</v>
      </c>
      <c r="E1541" s="2">
        <v>100</v>
      </c>
      <c r="F1541" s="2" t="s">
        <v>768</v>
      </c>
      <c r="G1541" s="2" t="s">
        <v>720</v>
      </c>
      <c r="H1541" s="2" t="s">
        <v>37</v>
      </c>
      <c r="I1541" s="2" t="s">
        <v>38</v>
      </c>
      <c r="J1541" s="44">
        <v>0</v>
      </c>
    </row>
    <row r="1542" spans="1:10">
      <c r="A1542" s="2" t="s">
        <v>3</v>
      </c>
      <c r="B1542" s="2" t="s">
        <v>151</v>
      </c>
      <c r="C1542" s="2" t="s">
        <v>64</v>
      </c>
      <c r="E1542" s="2">
        <v>100</v>
      </c>
      <c r="F1542" s="2" t="s">
        <v>768</v>
      </c>
      <c r="G1542" s="2" t="s">
        <v>720</v>
      </c>
      <c r="H1542" s="2" t="s">
        <v>37</v>
      </c>
      <c r="I1542" s="2" t="s">
        <v>38</v>
      </c>
      <c r="J1542" s="44">
        <v>79.83737395</v>
      </c>
    </row>
    <row r="1543" spans="1:10">
      <c r="A1543" s="2" t="s">
        <v>3</v>
      </c>
      <c r="B1543" s="2" t="s">
        <v>152</v>
      </c>
      <c r="C1543" s="2" t="s">
        <v>64</v>
      </c>
      <c r="E1543" s="2">
        <v>100</v>
      </c>
      <c r="F1543" s="2" t="s">
        <v>768</v>
      </c>
      <c r="G1543" s="2" t="s">
        <v>720</v>
      </c>
      <c r="H1543" s="2" t="s">
        <v>37</v>
      </c>
      <c r="I1543" s="2" t="s">
        <v>38</v>
      </c>
      <c r="J1543" s="44">
        <v>39.301604277999999</v>
      </c>
    </row>
    <row r="1544" spans="1:10">
      <c r="A1544" s="2" t="s">
        <v>3</v>
      </c>
      <c r="B1544" s="2" t="s">
        <v>153</v>
      </c>
      <c r="C1544" s="2" t="s">
        <v>64</v>
      </c>
      <c r="E1544" s="2">
        <v>100</v>
      </c>
      <c r="F1544" s="2" t="s">
        <v>768</v>
      </c>
      <c r="G1544" s="2" t="s">
        <v>720</v>
      </c>
      <c r="H1544" s="2" t="s">
        <v>37</v>
      </c>
      <c r="I1544" s="2" t="s">
        <v>38</v>
      </c>
      <c r="J1544" s="44">
        <v>0</v>
      </c>
    </row>
    <row r="1545" spans="1:10">
      <c r="A1545" s="2" t="s">
        <v>3</v>
      </c>
      <c r="B1545" s="2" t="s">
        <v>154</v>
      </c>
      <c r="C1545" s="2" t="s">
        <v>64</v>
      </c>
      <c r="E1545" s="2">
        <v>100</v>
      </c>
      <c r="F1545" s="2" t="s">
        <v>768</v>
      </c>
      <c r="G1545" s="2" t="s">
        <v>720</v>
      </c>
      <c r="H1545" s="2" t="s">
        <v>37</v>
      </c>
      <c r="I1545" s="2" t="s">
        <v>38</v>
      </c>
      <c r="J1545" s="44">
        <v>8.1748801330000003</v>
      </c>
    </row>
    <row r="1546" spans="1:10">
      <c r="A1546" s="2" t="s">
        <v>3</v>
      </c>
      <c r="B1546" s="2" t="s">
        <v>155</v>
      </c>
      <c r="C1546" s="2" t="s">
        <v>64</v>
      </c>
      <c r="E1546" s="2">
        <v>100</v>
      </c>
      <c r="F1546" s="2" t="s">
        <v>768</v>
      </c>
      <c r="G1546" s="2" t="s">
        <v>720</v>
      </c>
      <c r="H1546" s="2" t="s">
        <v>37</v>
      </c>
      <c r="I1546" s="2" t="s">
        <v>38</v>
      </c>
      <c r="J1546" s="44">
        <v>7.095506394</v>
      </c>
    </row>
    <row r="1547" spans="1:10">
      <c r="A1547" s="2" t="s">
        <v>3</v>
      </c>
      <c r="B1547" s="2" t="s">
        <v>156</v>
      </c>
      <c r="C1547" s="2" t="s">
        <v>64</v>
      </c>
      <c r="E1547" s="2">
        <v>100</v>
      </c>
      <c r="F1547" s="2" t="s">
        <v>768</v>
      </c>
      <c r="G1547" s="2" t="s">
        <v>720</v>
      </c>
      <c r="H1547" s="2" t="s">
        <v>37</v>
      </c>
      <c r="I1547" s="2" t="s">
        <v>38</v>
      </c>
      <c r="J1547" s="44">
        <v>0.64390992599999997</v>
      </c>
    </row>
    <row r="1548" spans="1:10">
      <c r="A1548" s="2" t="s">
        <v>3</v>
      </c>
      <c r="B1548" s="2" t="s">
        <v>157</v>
      </c>
      <c r="C1548" s="2" t="s">
        <v>64</v>
      </c>
      <c r="E1548" s="2">
        <v>100</v>
      </c>
      <c r="F1548" s="2" t="s">
        <v>768</v>
      </c>
      <c r="G1548" s="2" t="s">
        <v>720</v>
      </c>
      <c r="H1548" s="2" t="s">
        <v>37</v>
      </c>
      <c r="I1548" s="2" t="s">
        <v>38</v>
      </c>
      <c r="J1548" s="44">
        <v>24.530625000000001</v>
      </c>
    </row>
    <row r="1549" spans="1:10">
      <c r="A1549" s="2" t="s">
        <v>3</v>
      </c>
      <c r="B1549" s="2" t="s">
        <v>158</v>
      </c>
      <c r="C1549" s="2" t="s">
        <v>64</v>
      </c>
      <c r="E1549" s="2">
        <v>100</v>
      </c>
      <c r="F1549" s="2" t="s">
        <v>768</v>
      </c>
      <c r="G1549" s="2" t="s">
        <v>720</v>
      </c>
      <c r="H1549" s="2" t="s">
        <v>37</v>
      </c>
      <c r="I1549" s="2" t="s">
        <v>38</v>
      </c>
      <c r="J1549" s="44">
        <v>2.7104178499999998</v>
      </c>
    </row>
    <row r="1550" spans="1:10">
      <c r="A1550" s="2" t="s">
        <v>2</v>
      </c>
      <c r="B1550" s="2" t="s">
        <v>262</v>
      </c>
      <c r="C1550" s="2" t="s">
        <v>64</v>
      </c>
      <c r="E1550" s="2">
        <v>100</v>
      </c>
      <c r="F1550" s="2" t="s">
        <v>768</v>
      </c>
      <c r="G1550" s="2" t="s">
        <v>720</v>
      </c>
      <c r="H1550" s="2" t="s">
        <v>37</v>
      </c>
      <c r="I1550" s="2" t="s">
        <v>38</v>
      </c>
      <c r="J1550" s="44">
        <v>2.6951625E-2</v>
      </c>
    </row>
    <row r="1551" spans="1:10">
      <c r="A1551" s="2" t="s">
        <v>2</v>
      </c>
      <c r="B1551" s="2" t="s">
        <v>263</v>
      </c>
      <c r="C1551" s="2" t="s">
        <v>64</v>
      </c>
      <c r="E1551" s="2">
        <v>100</v>
      </c>
      <c r="F1551" s="2" t="s">
        <v>768</v>
      </c>
      <c r="G1551" s="2" t="s">
        <v>720</v>
      </c>
      <c r="H1551" s="2" t="s">
        <v>37</v>
      </c>
      <c r="I1551" s="2" t="s">
        <v>38</v>
      </c>
      <c r="J1551" s="44">
        <v>5.6959789919999997</v>
      </c>
    </row>
    <row r="1552" spans="1:10">
      <c r="A1552" s="2" t="s">
        <v>2</v>
      </c>
      <c r="B1552" s="2" t="s">
        <v>264</v>
      </c>
      <c r="C1552" s="2" t="s">
        <v>64</v>
      </c>
      <c r="E1552" s="2">
        <v>100</v>
      </c>
      <c r="F1552" s="2" t="s">
        <v>768</v>
      </c>
      <c r="G1552" s="2" t="s">
        <v>720</v>
      </c>
      <c r="H1552" s="2" t="s">
        <v>37</v>
      </c>
      <c r="I1552" s="2" t="s">
        <v>38</v>
      </c>
      <c r="J1552" s="44">
        <v>6.9407351009999996</v>
      </c>
    </row>
    <row r="1553" spans="1:10">
      <c r="A1553" s="2" t="s">
        <v>2</v>
      </c>
      <c r="B1553" s="2" t="s">
        <v>265</v>
      </c>
      <c r="C1553" s="2" t="s">
        <v>64</v>
      </c>
      <c r="E1553" s="2">
        <v>100</v>
      </c>
      <c r="F1553" s="2" t="s">
        <v>768</v>
      </c>
      <c r="G1553" s="2" t="s">
        <v>720</v>
      </c>
      <c r="H1553" s="2" t="s">
        <v>37</v>
      </c>
      <c r="I1553" s="2" t="s">
        <v>38</v>
      </c>
      <c r="J1553" s="44">
        <v>3.6836951870000001</v>
      </c>
    </row>
    <row r="1554" spans="1:10">
      <c r="A1554" s="2" t="s">
        <v>2</v>
      </c>
      <c r="B1554" s="2" t="s">
        <v>266</v>
      </c>
      <c r="C1554" s="2" t="s">
        <v>64</v>
      </c>
      <c r="E1554" s="2">
        <v>100</v>
      </c>
      <c r="F1554" s="2" t="s">
        <v>768</v>
      </c>
      <c r="G1554" s="2" t="s">
        <v>720</v>
      </c>
      <c r="H1554" s="2" t="s">
        <v>37</v>
      </c>
      <c r="I1554" s="2" t="s">
        <v>38</v>
      </c>
      <c r="J1554" s="44">
        <v>8.1681121319999992</v>
      </c>
    </row>
    <row r="1555" spans="1:10">
      <c r="A1555" s="2" t="s">
        <v>2</v>
      </c>
      <c r="B1555" s="2" t="s">
        <v>267</v>
      </c>
      <c r="C1555" s="2" t="s">
        <v>64</v>
      </c>
      <c r="E1555" s="2">
        <v>100</v>
      </c>
      <c r="F1555" s="2" t="s">
        <v>768</v>
      </c>
      <c r="G1555" s="2" t="s">
        <v>720</v>
      </c>
      <c r="H1555" s="2" t="s">
        <v>37</v>
      </c>
      <c r="I1555" s="2" t="s">
        <v>38</v>
      </c>
      <c r="J1555" s="44">
        <v>3.3080514710000002</v>
      </c>
    </row>
    <row r="1556" spans="1:10">
      <c r="A1556" s="2" t="s">
        <v>2</v>
      </c>
      <c r="B1556" s="2" t="s">
        <v>268</v>
      </c>
      <c r="C1556" s="2" t="s">
        <v>64</v>
      </c>
      <c r="E1556" s="2">
        <v>100</v>
      </c>
      <c r="F1556" s="2" t="s">
        <v>768</v>
      </c>
      <c r="G1556" s="2" t="s">
        <v>720</v>
      </c>
      <c r="H1556" s="2" t="s">
        <v>37</v>
      </c>
      <c r="I1556" s="2" t="s">
        <v>38</v>
      </c>
      <c r="J1556" s="44">
        <v>24.207324532000001</v>
      </c>
    </row>
    <row r="1557" spans="1:10">
      <c r="A1557" s="2" t="s">
        <v>2</v>
      </c>
      <c r="B1557" s="2" t="s">
        <v>269</v>
      </c>
      <c r="C1557" s="2" t="s">
        <v>64</v>
      </c>
      <c r="E1557" s="2">
        <v>100</v>
      </c>
      <c r="F1557" s="2" t="s">
        <v>768</v>
      </c>
      <c r="G1557" s="2" t="s">
        <v>720</v>
      </c>
      <c r="H1557" s="2" t="s">
        <v>37</v>
      </c>
      <c r="I1557" s="2" t="s">
        <v>38</v>
      </c>
      <c r="J1557" s="44">
        <v>48.232300551000002</v>
      </c>
    </row>
    <row r="1558" spans="1:10">
      <c r="A1558" s="2" t="s">
        <v>1</v>
      </c>
      <c r="B1558" s="2" t="s">
        <v>298</v>
      </c>
      <c r="C1558" s="2" t="s">
        <v>64</v>
      </c>
      <c r="E1558" s="2">
        <v>100</v>
      </c>
      <c r="F1558" s="2" t="s">
        <v>768</v>
      </c>
      <c r="G1558" s="2" t="s">
        <v>720</v>
      </c>
      <c r="H1558" s="2" t="s">
        <v>37</v>
      </c>
      <c r="I1558" s="2" t="s">
        <v>38</v>
      </c>
      <c r="J1558" s="44">
        <v>0.61499999999999999</v>
      </c>
    </row>
    <row r="1559" spans="1:10">
      <c r="A1559" s="2" t="s">
        <v>1</v>
      </c>
      <c r="B1559" s="2" t="s">
        <v>299</v>
      </c>
      <c r="C1559" s="2" t="s">
        <v>64</v>
      </c>
      <c r="E1559" s="2">
        <v>100</v>
      </c>
      <c r="F1559" s="2" t="s">
        <v>768</v>
      </c>
      <c r="G1559" s="2" t="s">
        <v>720</v>
      </c>
      <c r="H1559" s="2" t="s">
        <v>37</v>
      </c>
      <c r="I1559" s="2" t="s">
        <v>38</v>
      </c>
      <c r="J1559" s="44">
        <v>3.5049999999999999</v>
      </c>
    </row>
    <row r="1560" spans="1:10">
      <c r="A1560" s="2" t="s">
        <v>1</v>
      </c>
      <c r="B1560" s="2" t="s">
        <v>300</v>
      </c>
      <c r="C1560" s="2" t="s">
        <v>64</v>
      </c>
      <c r="E1560" s="2">
        <v>100</v>
      </c>
      <c r="F1560" s="2" t="s">
        <v>768</v>
      </c>
      <c r="G1560" s="2" t="s">
        <v>720</v>
      </c>
      <c r="H1560" s="2" t="s">
        <v>37</v>
      </c>
      <c r="I1560" s="2" t="s">
        <v>38</v>
      </c>
      <c r="J1560" s="44">
        <v>2.7850000000000001</v>
      </c>
    </row>
    <row r="1561" spans="1:10">
      <c r="A1561" s="2" t="s">
        <v>1</v>
      </c>
      <c r="B1561" s="2" t="s">
        <v>301</v>
      </c>
      <c r="C1561" s="2" t="s">
        <v>64</v>
      </c>
      <c r="E1561" s="2">
        <v>100</v>
      </c>
      <c r="F1561" s="2" t="s">
        <v>768</v>
      </c>
      <c r="G1561" s="2" t="s">
        <v>720</v>
      </c>
      <c r="H1561" s="2" t="s">
        <v>37</v>
      </c>
      <c r="I1561" s="2" t="s">
        <v>38</v>
      </c>
      <c r="J1561" s="44">
        <v>2.1917892000000001E-2</v>
      </c>
    </row>
    <row r="1562" spans="1:10">
      <c r="A1562" s="2" t="s">
        <v>1</v>
      </c>
      <c r="B1562" s="2" t="s">
        <v>302</v>
      </c>
      <c r="C1562" s="2" t="s">
        <v>64</v>
      </c>
      <c r="E1562" s="2">
        <v>100</v>
      </c>
      <c r="F1562" s="2" t="s">
        <v>768</v>
      </c>
      <c r="G1562" s="2" t="s">
        <v>720</v>
      </c>
      <c r="H1562" s="2" t="s">
        <v>37</v>
      </c>
      <c r="I1562" s="2" t="s">
        <v>38</v>
      </c>
      <c r="J1562" s="44">
        <v>0.2</v>
      </c>
    </row>
    <row r="1563" spans="1:10">
      <c r="A1563" s="2" t="s">
        <v>1</v>
      </c>
      <c r="B1563" s="2" t="s">
        <v>303</v>
      </c>
      <c r="C1563" s="2" t="s">
        <v>64</v>
      </c>
      <c r="E1563" s="2">
        <v>100</v>
      </c>
      <c r="F1563" s="2" t="s">
        <v>768</v>
      </c>
      <c r="G1563" s="2" t="s">
        <v>720</v>
      </c>
      <c r="H1563" s="2" t="s">
        <v>37</v>
      </c>
      <c r="I1563" s="2" t="s">
        <v>38</v>
      </c>
      <c r="J1563" s="44">
        <v>0.13</v>
      </c>
    </row>
    <row r="1564" spans="1:10">
      <c r="A1564" s="2" t="s">
        <v>1</v>
      </c>
      <c r="B1564" s="2" t="s">
        <v>304</v>
      </c>
      <c r="C1564" s="2" t="s">
        <v>64</v>
      </c>
      <c r="E1564" s="2">
        <v>100</v>
      </c>
      <c r="F1564" s="2" t="s">
        <v>768</v>
      </c>
      <c r="G1564" s="2" t="s">
        <v>720</v>
      </c>
      <c r="H1564" s="2" t="s">
        <v>37</v>
      </c>
      <c r="I1564" s="2" t="s">
        <v>38</v>
      </c>
      <c r="J1564" s="44">
        <v>0</v>
      </c>
    </row>
    <row r="1565" spans="1:10">
      <c r="A1565" s="2" t="s">
        <v>1</v>
      </c>
      <c r="B1565" s="2" t="s">
        <v>305</v>
      </c>
      <c r="C1565" s="2" t="s">
        <v>64</v>
      </c>
      <c r="E1565" s="2">
        <v>100</v>
      </c>
      <c r="F1565" s="2" t="s">
        <v>768</v>
      </c>
      <c r="G1565" s="2" t="s">
        <v>720</v>
      </c>
      <c r="H1565" s="2" t="s">
        <v>37</v>
      </c>
      <c r="I1565" s="2" t="s">
        <v>38</v>
      </c>
      <c r="J1565" s="44">
        <v>2.1949999999999998</v>
      </c>
    </row>
    <row r="1566" spans="1:10">
      <c r="A1566" s="2" t="s">
        <v>1</v>
      </c>
      <c r="B1566" s="2" t="s">
        <v>306</v>
      </c>
      <c r="C1566" s="2" t="s">
        <v>64</v>
      </c>
      <c r="E1566" s="2">
        <v>100</v>
      </c>
      <c r="F1566" s="2" t="s">
        <v>768</v>
      </c>
      <c r="G1566" s="2" t="s">
        <v>720</v>
      </c>
      <c r="H1566" s="2" t="s">
        <v>37</v>
      </c>
      <c r="I1566" s="2" t="s">
        <v>38</v>
      </c>
      <c r="J1566" s="44">
        <v>2.52</v>
      </c>
    </row>
    <row r="1567" spans="1:10">
      <c r="A1567" s="2" t="s">
        <v>1</v>
      </c>
      <c r="B1567" s="2" t="s">
        <v>307</v>
      </c>
      <c r="C1567" s="2" t="s">
        <v>64</v>
      </c>
      <c r="E1567" s="2">
        <v>100</v>
      </c>
      <c r="F1567" s="2" t="s">
        <v>768</v>
      </c>
      <c r="G1567" s="2" t="s">
        <v>720</v>
      </c>
      <c r="H1567" s="2" t="s">
        <v>37</v>
      </c>
      <c r="I1567" s="2" t="s">
        <v>38</v>
      </c>
      <c r="J1567" s="44">
        <v>7.4999999999999997E-2</v>
      </c>
    </row>
    <row r="1568" spans="1:10">
      <c r="A1568" s="2" t="s">
        <v>1</v>
      </c>
      <c r="B1568" s="2" t="s">
        <v>308</v>
      </c>
      <c r="C1568" s="2" t="s">
        <v>64</v>
      </c>
      <c r="E1568" s="2">
        <v>100</v>
      </c>
      <c r="F1568" s="2" t="s">
        <v>768</v>
      </c>
      <c r="G1568" s="2" t="s">
        <v>720</v>
      </c>
      <c r="H1568" s="2" t="s">
        <v>37</v>
      </c>
      <c r="I1568" s="2" t="s">
        <v>38</v>
      </c>
      <c r="J1568" s="44">
        <v>3.5000000000000003E-2</v>
      </c>
    </row>
    <row r="1569" spans="1:10">
      <c r="A1569" s="2" t="s">
        <v>1</v>
      </c>
      <c r="B1569" s="2" t="s">
        <v>309</v>
      </c>
      <c r="C1569" s="2" t="s">
        <v>64</v>
      </c>
      <c r="E1569" s="2">
        <v>100</v>
      </c>
      <c r="F1569" s="2" t="s">
        <v>768</v>
      </c>
      <c r="G1569" s="2" t="s">
        <v>720</v>
      </c>
      <c r="H1569" s="2" t="s">
        <v>37</v>
      </c>
      <c r="I1569" s="2" t="s">
        <v>38</v>
      </c>
      <c r="J1569" s="44">
        <v>0.42</v>
      </c>
    </row>
    <row r="1570" spans="1:10">
      <c r="A1570" s="2" t="s">
        <v>1</v>
      </c>
      <c r="B1570" s="2" t="s">
        <v>310</v>
      </c>
      <c r="C1570" s="2" t="s">
        <v>64</v>
      </c>
      <c r="E1570" s="2">
        <v>100</v>
      </c>
      <c r="F1570" s="2" t="s">
        <v>768</v>
      </c>
      <c r="G1570" s="2" t="s">
        <v>720</v>
      </c>
      <c r="H1570" s="2" t="s">
        <v>37</v>
      </c>
      <c r="I1570" s="2" t="s">
        <v>38</v>
      </c>
      <c r="J1570" s="44">
        <v>1.26</v>
      </c>
    </row>
    <row r="1571" spans="1:10">
      <c r="A1571" s="2" t="s">
        <v>1</v>
      </c>
      <c r="B1571" s="2" t="s">
        <v>311</v>
      </c>
      <c r="C1571" s="2" t="s">
        <v>64</v>
      </c>
      <c r="E1571" s="2">
        <v>100</v>
      </c>
      <c r="F1571" s="2" t="s">
        <v>768</v>
      </c>
      <c r="G1571" s="2" t="s">
        <v>720</v>
      </c>
      <c r="H1571" s="2" t="s">
        <v>37</v>
      </c>
      <c r="I1571" s="2" t="s">
        <v>38</v>
      </c>
      <c r="J1571" s="44">
        <v>4.5</v>
      </c>
    </row>
    <row r="1572" spans="1:10">
      <c r="A1572" s="2" t="s">
        <v>1</v>
      </c>
      <c r="B1572" s="2" t="s">
        <v>312</v>
      </c>
      <c r="C1572" s="2" t="s">
        <v>64</v>
      </c>
      <c r="E1572" s="2">
        <v>100</v>
      </c>
      <c r="F1572" s="2" t="s">
        <v>768</v>
      </c>
      <c r="G1572" s="2" t="s">
        <v>720</v>
      </c>
      <c r="H1572" s="2" t="s">
        <v>37</v>
      </c>
      <c r="I1572" s="2" t="s">
        <v>38</v>
      </c>
      <c r="J1572" s="44">
        <v>1.135</v>
      </c>
    </row>
    <row r="1573" spans="1:10">
      <c r="A1573" s="2" t="s">
        <v>1</v>
      </c>
      <c r="B1573" s="2" t="s">
        <v>313</v>
      </c>
      <c r="C1573" s="2" t="s">
        <v>64</v>
      </c>
      <c r="E1573" s="2">
        <v>100</v>
      </c>
      <c r="F1573" s="2" t="s">
        <v>768</v>
      </c>
      <c r="G1573" s="2" t="s">
        <v>720</v>
      </c>
      <c r="H1573" s="2" t="s">
        <v>37</v>
      </c>
      <c r="I1573" s="2" t="s">
        <v>38</v>
      </c>
      <c r="J1573" s="44">
        <v>1.2849999999999999</v>
      </c>
    </row>
    <row r="1574" spans="1:10">
      <c r="A1574" s="2" t="s">
        <v>1</v>
      </c>
      <c r="B1574" s="2" t="s">
        <v>314</v>
      </c>
      <c r="C1574" s="2" t="s">
        <v>64</v>
      </c>
      <c r="E1574" s="2">
        <v>100</v>
      </c>
      <c r="F1574" s="2" t="s">
        <v>768</v>
      </c>
      <c r="G1574" s="2" t="s">
        <v>720</v>
      </c>
      <c r="H1574" s="2" t="s">
        <v>37</v>
      </c>
      <c r="I1574" s="2" t="s">
        <v>38</v>
      </c>
      <c r="J1574" s="44">
        <v>0</v>
      </c>
    </row>
    <row r="1575" spans="1:10">
      <c r="A1575" s="2" t="s">
        <v>1</v>
      </c>
      <c r="B1575" s="2" t="s">
        <v>315</v>
      </c>
      <c r="C1575" s="2" t="s">
        <v>64</v>
      </c>
      <c r="E1575" s="2">
        <v>100</v>
      </c>
      <c r="F1575" s="2" t="s">
        <v>768</v>
      </c>
      <c r="G1575" s="2" t="s">
        <v>720</v>
      </c>
      <c r="H1575" s="2" t="s">
        <v>37</v>
      </c>
      <c r="I1575" s="2" t="s">
        <v>38</v>
      </c>
      <c r="J1575" s="44">
        <v>7.05</v>
      </c>
    </row>
    <row r="1576" spans="1:10">
      <c r="A1576" s="2" t="s">
        <v>1</v>
      </c>
      <c r="B1576" s="2" t="s">
        <v>316</v>
      </c>
      <c r="C1576" s="2" t="s">
        <v>64</v>
      </c>
      <c r="E1576" s="2">
        <v>100</v>
      </c>
      <c r="F1576" s="2" t="s">
        <v>768</v>
      </c>
      <c r="G1576" s="2" t="s">
        <v>720</v>
      </c>
      <c r="H1576" s="2" t="s">
        <v>37</v>
      </c>
      <c r="I1576" s="2" t="s">
        <v>38</v>
      </c>
      <c r="J1576" s="44">
        <v>0.255</v>
      </c>
    </row>
    <row r="1577" spans="1:10">
      <c r="A1577" s="2" t="s">
        <v>1</v>
      </c>
      <c r="B1577" s="2" t="s">
        <v>317</v>
      </c>
      <c r="C1577" s="2" t="s">
        <v>64</v>
      </c>
      <c r="E1577" s="2">
        <v>100</v>
      </c>
      <c r="F1577" s="2" t="s">
        <v>768</v>
      </c>
      <c r="G1577" s="2" t="s">
        <v>720</v>
      </c>
      <c r="H1577" s="2" t="s">
        <v>37</v>
      </c>
      <c r="I1577" s="2" t="s">
        <v>38</v>
      </c>
      <c r="J1577" s="44">
        <v>0.17</v>
      </c>
    </row>
    <row r="1578" spans="1:10">
      <c r="A1578" s="2" t="s">
        <v>1</v>
      </c>
      <c r="B1578" s="2" t="s">
        <v>449</v>
      </c>
      <c r="C1578" s="2" t="s">
        <v>64</v>
      </c>
      <c r="E1578" s="2">
        <v>100</v>
      </c>
      <c r="F1578" s="2" t="s">
        <v>768</v>
      </c>
      <c r="G1578" s="2" t="s">
        <v>720</v>
      </c>
      <c r="H1578" s="2" t="s">
        <v>37</v>
      </c>
      <c r="I1578" s="2" t="s">
        <v>38</v>
      </c>
      <c r="J1578" s="44">
        <v>0</v>
      </c>
    </row>
    <row r="1579" spans="1:10">
      <c r="A1579" s="2" t="s">
        <v>1</v>
      </c>
      <c r="B1579" s="2" t="s">
        <v>450</v>
      </c>
      <c r="C1579" s="2" t="s">
        <v>64</v>
      </c>
      <c r="E1579" s="2">
        <v>100</v>
      </c>
      <c r="F1579" s="2" t="s">
        <v>768</v>
      </c>
      <c r="G1579" s="2" t="s">
        <v>720</v>
      </c>
      <c r="H1579" s="2" t="s">
        <v>37</v>
      </c>
      <c r="I1579" s="2" t="s">
        <v>38</v>
      </c>
      <c r="J1579" s="44">
        <v>0</v>
      </c>
    </row>
    <row r="1580" spans="1:10">
      <c r="A1580" s="2" t="s">
        <v>1</v>
      </c>
      <c r="B1580" s="2" t="s">
        <v>451</v>
      </c>
      <c r="C1580" s="2" t="s">
        <v>64</v>
      </c>
      <c r="E1580" s="2">
        <v>100</v>
      </c>
      <c r="F1580" s="2" t="s">
        <v>768</v>
      </c>
      <c r="G1580" s="2" t="s">
        <v>720</v>
      </c>
      <c r="H1580" s="2" t="s">
        <v>37</v>
      </c>
      <c r="I1580" s="2" t="s">
        <v>38</v>
      </c>
      <c r="J1580" s="44">
        <v>0</v>
      </c>
    </row>
    <row r="1581" spans="1:10">
      <c r="A1581" s="2" t="s">
        <v>1</v>
      </c>
      <c r="B1581" s="2" t="s">
        <v>452</v>
      </c>
      <c r="C1581" s="2" t="s">
        <v>64</v>
      </c>
      <c r="E1581" s="2">
        <v>100</v>
      </c>
      <c r="F1581" s="2" t="s">
        <v>768</v>
      </c>
      <c r="G1581" s="2" t="s">
        <v>720</v>
      </c>
      <c r="H1581" s="2" t="s">
        <v>37</v>
      </c>
      <c r="I1581" s="2" t="s">
        <v>38</v>
      </c>
      <c r="J1581" s="44">
        <v>0</v>
      </c>
    </row>
    <row r="1582" spans="1:10">
      <c r="A1582" s="2" t="s">
        <v>1</v>
      </c>
      <c r="B1582" s="2" t="s">
        <v>453</v>
      </c>
      <c r="C1582" s="2" t="s">
        <v>64</v>
      </c>
      <c r="E1582" s="2">
        <v>100</v>
      </c>
      <c r="F1582" s="2" t="s">
        <v>768</v>
      </c>
      <c r="G1582" s="2" t="s">
        <v>720</v>
      </c>
      <c r="H1582" s="2" t="s">
        <v>37</v>
      </c>
      <c r="I1582" s="2" t="s">
        <v>38</v>
      </c>
      <c r="J1582" s="44">
        <v>0</v>
      </c>
    </row>
    <row r="1583" spans="1:10">
      <c r="A1583" s="2" t="s">
        <v>1</v>
      </c>
      <c r="B1583" s="2" t="s">
        <v>318</v>
      </c>
      <c r="C1583" s="2" t="s">
        <v>64</v>
      </c>
      <c r="E1583" s="2">
        <v>100</v>
      </c>
      <c r="F1583" s="2" t="s">
        <v>768</v>
      </c>
      <c r="G1583" s="2" t="s">
        <v>720</v>
      </c>
      <c r="H1583" s="2" t="s">
        <v>37</v>
      </c>
      <c r="I1583" s="2" t="s">
        <v>38</v>
      </c>
      <c r="J1583" s="44">
        <v>0.68500000000000005</v>
      </c>
    </row>
    <row r="1584" spans="1:10">
      <c r="A1584" s="2" t="s">
        <v>1</v>
      </c>
      <c r="B1584" s="2" t="s">
        <v>319</v>
      </c>
      <c r="C1584" s="2" t="s">
        <v>64</v>
      </c>
      <c r="E1584" s="2">
        <v>100</v>
      </c>
      <c r="F1584" s="2" t="s">
        <v>768</v>
      </c>
      <c r="G1584" s="2" t="s">
        <v>720</v>
      </c>
      <c r="H1584" s="2" t="s">
        <v>37</v>
      </c>
      <c r="I1584" s="2" t="s">
        <v>38</v>
      </c>
      <c r="J1584" s="44">
        <v>0.12</v>
      </c>
    </row>
    <row r="1585" spans="1:10">
      <c r="A1585" s="2" t="s">
        <v>1</v>
      </c>
      <c r="B1585" s="2" t="s">
        <v>320</v>
      </c>
      <c r="C1585" s="2" t="s">
        <v>64</v>
      </c>
      <c r="E1585" s="2">
        <v>100</v>
      </c>
      <c r="F1585" s="2" t="s">
        <v>768</v>
      </c>
      <c r="G1585" s="2" t="s">
        <v>720</v>
      </c>
      <c r="H1585" s="2" t="s">
        <v>37</v>
      </c>
      <c r="I1585" s="2" t="s">
        <v>38</v>
      </c>
      <c r="J1585" s="44">
        <v>0.59499999999999997</v>
      </c>
    </row>
    <row r="1586" spans="1:10">
      <c r="A1586" s="2" t="s">
        <v>1</v>
      </c>
      <c r="B1586" s="2" t="s">
        <v>321</v>
      </c>
      <c r="C1586" s="2" t="s">
        <v>64</v>
      </c>
      <c r="E1586" s="2">
        <v>100</v>
      </c>
      <c r="F1586" s="2" t="s">
        <v>768</v>
      </c>
      <c r="G1586" s="2" t="s">
        <v>720</v>
      </c>
      <c r="H1586" s="2" t="s">
        <v>37</v>
      </c>
      <c r="I1586" s="2" t="s">
        <v>38</v>
      </c>
      <c r="J1586" s="44">
        <v>0.32500000000000001</v>
      </c>
    </row>
    <row r="1587" spans="1:10">
      <c r="A1587" s="2" t="s">
        <v>1</v>
      </c>
      <c r="B1587" s="2" t="s">
        <v>322</v>
      </c>
      <c r="C1587" s="2" t="s">
        <v>64</v>
      </c>
      <c r="E1587" s="2">
        <v>100</v>
      </c>
      <c r="F1587" s="2" t="s">
        <v>768</v>
      </c>
      <c r="G1587" s="2" t="s">
        <v>720</v>
      </c>
      <c r="H1587" s="2" t="s">
        <v>37</v>
      </c>
      <c r="I1587" s="2" t="s">
        <v>38</v>
      </c>
      <c r="J1587" s="44">
        <v>0.62</v>
      </c>
    </row>
    <row r="1588" spans="1:10">
      <c r="A1588" s="2" t="s">
        <v>1</v>
      </c>
      <c r="B1588" s="2" t="s">
        <v>323</v>
      </c>
      <c r="C1588" s="2" t="s">
        <v>64</v>
      </c>
      <c r="E1588" s="2">
        <v>100</v>
      </c>
      <c r="F1588" s="2" t="s">
        <v>768</v>
      </c>
      <c r="G1588" s="2" t="s">
        <v>720</v>
      </c>
      <c r="H1588" s="2" t="s">
        <v>37</v>
      </c>
      <c r="I1588" s="2" t="s">
        <v>38</v>
      </c>
      <c r="J1588" s="44">
        <v>1.0900000000000001</v>
      </c>
    </row>
    <row r="1589" spans="1:10">
      <c r="A1589" s="2" t="s">
        <v>1</v>
      </c>
      <c r="B1589" s="2" t="s">
        <v>324</v>
      </c>
      <c r="C1589" s="2" t="s">
        <v>64</v>
      </c>
      <c r="E1589" s="2">
        <v>100</v>
      </c>
      <c r="F1589" s="2" t="s">
        <v>768</v>
      </c>
      <c r="G1589" s="2" t="s">
        <v>720</v>
      </c>
      <c r="H1589" s="2" t="s">
        <v>37</v>
      </c>
      <c r="I1589" s="2" t="s">
        <v>38</v>
      </c>
      <c r="J1589" s="44">
        <v>0.49</v>
      </c>
    </row>
    <row r="1590" spans="1:10">
      <c r="A1590" s="2" t="s">
        <v>1</v>
      </c>
      <c r="B1590" s="2" t="s">
        <v>325</v>
      </c>
      <c r="C1590" s="2" t="s">
        <v>64</v>
      </c>
      <c r="E1590" s="2">
        <v>100</v>
      </c>
      <c r="F1590" s="2" t="s">
        <v>768</v>
      </c>
      <c r="G1590" s="2" t="s">
        <v>720</v>
      </c>
      <c r="H1590" s="2" t="s">
        <v>37</v>
      </c>
      <c r="I1590" s="2" t="s">
        <v>38</v>
      </c>
      <c r="J1590" s="44">
        <v>2.7549999999999999</v>
      </c>
    </row>
    <row r="1591" spans="1:10">
      <c r="A1591" s="2" t="s">
        <v>1</v>
      </c>
      <c r="B1591" s="2" t="s">
        <v>326</v>
      </c>
      <c r="C1591" s="2" t="s">
        <v>64</v>
      </c>
      <c r="E1591" s="2">
        <v>100</v>
      </c>
      <c r="F1591" s="2" t="s">
        <v>768</v>
      </c>
      <c r="G1591" s="2" t="s">
        <v>720</v>
      </c>
      <c r="H1591" s="2" t="s">
        <v>37</v>
      </c>
      <c r="I1591" s="2" t="s">
        <v>38</v>
      </c>
      <c r="J1591" s="44">
        <v>8.41</v>
      </c>
    </row>
    <row r="1592" spans="1:10">
      <c r="A1592" s="2" t="s">
        <v>1</v>
      </c>
      <c r="B1592" s="2" t="s">
        <v>327</v>
      </c>
      <c r="C1592" s="2" t="s">
        <v>64</v>
      </c>
      <c r="E1592" s="2">
        <v>100</v>
      </c>
      <c r="F1592" s="2" t="s">
        <v>768</v>
      </c>
      <c r="G1592" s="2" t="s">
        <v>720</v>
      </c>
      <c r="H1592" s="2" t="s">
        <v>37</v>
      </c>
      <c r="I1592" s="2" t="s">
        <v>38</v>
      </c>
      <c r="J1592" s="44">
        <v>7.19</v>
      </c>
    </row>
    <row r="1593" spans="1:10">
      <c r="A1593" s="2" t="s">
        <v>1</v>
      </c>
      <c r="B1593" s="2" t="s">
        <v>328</v>
      </c>
      <c r="C1593" s="2" t="s">
        <v>64</v>
      </c>
      <c r="E1593" s="2">
        <v>100</v>
      </c>
      <c r="F1593" s="2" t="s">
        <v>768</v>
      </c>
      <c r="G1593" s="2" t="s">
        <v>720</v>
      </c>
      <c r="H1593" s="2" t="s">
        <v>37</v>
      </c>
      <c r="I1593" s="2" t="s">
        <v>38</v>
      </c>
      <c r="J1593" s="44">
        <v>25.603180901999998</v>
      </c>
    </row>
    <row r="1594" spans="1:10">
      <c r="A1594" s="2" t="s">
        <v>1</v>
      </c>
      <c r="B1594" s="2" t="s">
        <v>329</v>
      </c>
      <c r="C1594" s="2" t="s">
        <v>64</v>
      </c>
      <c r="E1594" s="2">
        <v>100</v>
      </c>
      <c r="F1594" s="2" t="s">
        <v>768</v>
      </c>
      <c r="G1594" s="2" t="s">
        <v>720</v>
      </c>
      <c r="H1594" s="2" t="s">
        <v>37</v>
      </c>
      <c r="I1594" s="2" t="s">
        <v>38</v>
      </c>
      <c r="J1594" s="44">
        <v>14.71</v>
      </c>
    </row>
    <row r="1595" spans="1:10">
      <c r="A1595" s="2" t="s">
        <v>1</v>
      </c>
      <c r="B1595" s="2" t="s">
        <v>330</v>
      </c>
      <c r="C1595" s="2" t="s">
        <v>64</v>
      </c>
      <c r="E1595" s="2">
        <v>100</v>
      </c>
      <c r="F1595" s="2" t="s">
        <v>768</v>
      </c>
      <c r="G1595" s="2" t="s">
        <v>720</v>
      </c>
      <c r="H1595" s="2" t="s">
        <v>37</v>
      </c>
      <c r="I1595" s="2" t="s">
        <v>38</v>
      </c>
      <c r="J1595" s="44">
        <v>8.3565176470000004</v>
      </c>
    </row>
    <row r="1596" spans="1:10">
      <c r="A1596" s="2" t="s">
        <v>1</v>
      </c>
      <c r="B1596" s="2" t="s">
        <v>331</v>
      </c>
      <c r="C1596" s="2" t="s">
        <v>64</v>
      </c>
      <c r="E1596" s="2">
        <v>100</v>
      </c>
      <c r="F1596" s="2" t="s">
        <v>768</v>
      </c>
      <c r="G1596" s="2" t="s">
        <v>720</v>
      </c>
      <c r="H1596" s="2" t="s">
        <v>37</v>
      </c>
      <c r="I1596" s="2" t="s">
        <v>38</v>
      </c>
      <c r="J1596" s="44">
        <v>45.766620383000003</v>
      </c>
    </row>
    <row r="1597" spans="1:10">
      <c r="A1597" s="2" t="s">
        <v>1</v>
      </c>
      <c r="B1597" s="2" t="s">
        <v>332</v>
      </c>
      <c r="C1597" s="2" t="s">
        <v>64</v>
      </c>
      <c r="E1597" s="2">
        <v>100</v>
      </c>
      <c r="F1597" s="2" t="s">
        <v>768</v>
      </c>
      <c r="G1597" s="2" t="s">
        <v>720</v>
      </c>
      <c r="H1597" s="2" t="s">
        <v>37</v>
      </c>
      <c r="I1597" s="2" t="s">
        <v>38</v>
      </c>
      <c r="J1597" s="44">
        <v>8.7899999999999991</v>
      </c>
    </row>
    <row r="1598" spans="1:10">
      <c r="A1598" s="2" t="s">
        <v>27</v>
      </c>
      <c r="B1598" s="2" t="s">
        <v>66</v>
      </c>
      <c r="C1598" s="2" t="s">
        <v>64</v>
      </c>
      <c r="E1598" s="2">
        <v>100</v>
      </c>
      <c r="F1598" s="2" t="s">
        <v>768</v>
      </c>
      <c r="G1598" s="2" t="s">
        <v>29</v>
      </c>
      <c r="H1598" s="2" t="s">
        <v>34</v>
      </c>
      <c r="I1598" s="2" t="s">
        <v>31</v>
      </c>
      <c r="J1598" s="44">
        <v>0.38587532600000002</v>
      </c>
    </row>
    <row r="1599" spans="1:10">
      <c r="A1599" s="2" t="s">
        <v>27</v>
      </c>
      <c r="B1599" s="2" t="s">
        <v>67</v>
      </c>
      <c r="C1599" s="2" t="s">
        <v>64</v>
      </c>
      <c r="E1599" s="2">
        <v>100</v>
      </c>
      <c r="F1599" s="2" t="s">
        <v>768</v>
      </c>
      <c r="G1599" s="2" t="s">
        <v>29</v>
      </c>
      <c r="H1599" s="2" t="s">
        <v>34</v>
      </c>
      <c r="I1599" s="2" t="s">
        <v>31</v>
      </c>
      <c r="J1599" s="44">
        <v>0</v>
      </c>
    </row>
    <row r="1600" spans="1:10">
      <c r="A1600" s="2" t="s">
        <v>27</v>
      </c>
      <c r="B1600" s="2" t="s">
        <v>346</v>
      </c>
      <c r="C1600" s="2" t="s">
        <v>64</v>
      </c>
      <c r="E1600" s="2">
        <v>100</v>
      </c>
      <c r="F1600" s="2" t="s">
        <v>768</v>
      </c>
      <c r="G1600" s="2" t="s">
        <v>29</v>
      </c>
      <c r="H1600" s="2" t="s">
        <v>34</v>
      </c>
      <c r="I1600" s="2" t="s">
        <v>31</v>
      </c>
      <c r="J1600" s="44">
        <v>0</v>
      </c>
    </row>
    <row r="1601" spans="1:10">
      <c r="A1601" s="2" t="s">
        <v>27</v>
      </c>
      <c r="B1601" s="2" t="s">
        <v>68</v>
      </c>
      <c r="C1601" s="2" t="s">
        <v>64</v>
      </c>
      <c r="E1601" s="2">
        <v>100</v>
      </c>
      <c r="F1601" s="2" t="s">
        <v>768</v>
      </c>
      <c r="G1601" s="2" t="s">
        <v>29</v>
      </c>
      <c r="H1601" s="2" t="s">
        <v>34</v>
      </c>
      <c r="I1601" s="2" t="s">
        <v>31</v>
      </c>
      <c r="J1601" s="44">
        <v>0.88560500399999997</v>
      </c>
    </row>
    <row r="1602" spans="1:10">
      <c r="A1602" s="2" t="s">
        <v>27</v>
      </c>
      <c r="B1602" s="2" t="s">
        <v>69</v>
      </c>
      <c r="C1602" s="2" t="s">
        <v>64</v>
      </c>
      <c r="E1602" s="2">
        <v>100</v>
      </c>
      <c r="F1602" s="2" t="s">
        <v>768</v>
      </c>
      <c r="G1602" s="2" t="s">
        <v>29</v>
      </c>
      <c r="H1602" s="2" t="s">
        <v>34</v>
      </c>
      <c r="I1602" s="2" t="s">
        <v>31</v>
      </c>
      <c r="J1602" s="44">
        <v>1.76748968</v>
      </c>
    </row>
    <row r="1603" spans="1:10">
      <c r="A1603" s="2" t="s">
        <v>27</v>
      </c>
      <c r="B1603" s="2" t="s">
        <v>70</v>
      </c>
      <c r="C1603" s="2" t="s">
        <v>64</v>
      </c>
      <c r="E1603" s="2">
        <v>100</v>
      </c>
      <c r="F1603" s="2" t="s">
        <v>768</v>
      </c>
      <c r="G1603" s="2" t="s">
        <v>29</v>
      </c>
      <c r="H1603" s="2" t="s">
        <v>34</v>
      </c>
      <c r="I1603" s="2" t="s">
        <v>31</v>
      </c>
      <c r="J1603" s="44">
        <v>1.9267038400000001</v>
      </c>
    </row>
    <row r="1604" spans="1:10">
      <c r="A1604" s="2" t="s">
        <v>27</v>
      </c>
      <c r="B1604" s="2" t="s">
        <v>71</v>
      </c>
      <c r="C1604" s="2" t="s">
        <v>64</v>
      </c>
      <c r="E1604" s="2">
        <v>100</v>
      </c>
      <c r="F1604" s="2" t="s">
        <v>768</v>
      </c>
      <c r="G1604" s="2" t="s">
        <v>29</v>
      </c>
      <c r="H1604" s="2" t="s">
        <v>34</v>
      </c>
      <c r="I1604" s="2" t="s">
        <v>31</v>
      </c>
      <c r="J1604" s="44">
        <v>0.78612664399999999</v>
      </c>
    </row>
    <row r="1605" spans="1:10">
      <c r="A1605" s="2" t="s">
        <v>27</v>
      </c>
      <c r="B1605" s="2" t="s">
        <v>72</v>
      </c>
      <c r="C1605" s="2" t="s">
        <v>64</v>
      </c>
      <c r="E1605" s="2">
        <v>100</v>
      </c>
      <c r="F1605" s="2" t="s">
        <v>768</v>
      </c>
      <c r="G1605" s="2" t="s">
        <v>29</v>
      </c>
      <c r="H1605" s="2" t="s">
        <v>34</v>
      </c>
      <c r="I1605" s="2" t="s">
        <v>31</v>
      </c>
      <c r="J1605" s="44">
        <v>2.0084017649999999</v>
      </c>
    </row>
    <row r="1606" spans="1:10">
      <c r="A1606" s="2" t="s">
        <v>27</v>
      </c>
      <c r="B1606" s="2" t="s">
        <v>73</v>
      </c>
      <c r="C1606" s="2" t="s">
        <v>64</v>
      </c>
      <c r="E1606" s="2">
        <v>100</v>
      </c>
      <c r="F1606" s="2" t="s">
        <v>768</v>
      </c>
      <c r="G1606" s="2" t="s">
        <v>29</v>
      </c>
      <c r="H1606" s="2" t="s">
        <v>34</v>
      </c>
      <c r="I1606" s="2" t="s">
        <v>31</v>
      </c>
      <c r="J1606" s="44">
        <v>0.48580175199999998</v>
      </c>
    </row>
    <row r="1607" spans="1:10">
      <c r="A1607" s="2" t="s">
        <v>26</v>
      </c>
      <c r="B1607" s="2" t="s">
        <v>347</v>
      </c>
      <c r="C1607" s="2" t="s">
        <v>64</v>
      </c>
      <c r="E1607" s="2">
        <v>100</v>
      </c>
      <c r="F1607" s="2" t="s">
        <v>768</v>
      </c>
      <c r="G1607" s="2" t="s">
        <v>29</v>
      </c>
      <c r="H1607" s="2" t="s">
        <v>34</v>
      </c>
      <c r="I1607" s="2" t="s">
        <v>31</v>
      </c>
      <c r="J1607" s="44">
        <v>0</v>
      </c>
    </row>
    <row r="1608" spans="1:10">
      <c r="A1608" s="2" t="s">
        <v>26</v>
      </c>
      <c r="B1608" s="2" t="s">
        <v>74</v>
      </c>
      <c r="C1608" s="2" t="s">
        <v>64</v>
      </c>
      <c r="E1608" s="2">
        <v>100</v>
      </c>
      <c r="F1608" s="2" t="s">
        <v>768</v>
      </c>
      <c r="G1608" s="2" t="s">
        <v>29</v>
      </c>
      <c r="H1608" s="2" t="s">
        <v>34</v>
      </c>
      <c r="I1608" s="2" t="s">
        <v>31</v>
      </c>
      <c r="J1608" s="44">
        <v>0</v>
      </c>
    </row>
    <row r="1609" spans="1:10">
      <c r="A1609" s="2" t="s">
        <v>26</v>
      </c>
      <c r="B1609" s="2" t="s">
        <v>75</v>
      </c>
      <c r="C1609" s="2" t="s">
        <v>64</v>
      </c>
      <c r="E1609" s="2">
        <v>100</v>
      </c>
      <c r="F1609" s="2" t="s">
        <v>768</v>
      </c>
      <c r="G1609" s="2" t="s">
        <v>29</v>
      </c>
      <c r="H1609" s="2" t="s">
        <v>34</v>
      </c>
      <c r="I1609" s="2" t="s">
        <v>31</v>
      </c>
      <c r="J1609" s="44">
        <v>0</v>
      </c>
    </row>
    <row r="1610" spans="1:10">
      <c r="A1610" s="2" t="s">
        <v>26</v>
      </c>
      <c r="B1610" s="2" t="s">
        <v>76</v>
      </c>
      <c r="C1610" s="2" t="s">
        <v>64</v>
      </c>
      <c r="E1610" s="2">
        <v>100</v>
      </c>
      <c r="F1610" s="2" t="s">
        <v>768</v>
      </c>
      <c r="G1610" s="2" t="s">
        <v>29</v>
      </c>
      <c r="H1610" s="2" t="s">
        <v>34</v>
      </c>
      <c r="I1610" s="2" t="s">
        <v>31</v>
      </c>
      <c r="J1610" s="44">
        <v>0</v>
      </c>
    </row>
    <row r="1611" spans="1:10">
      <c r="A1611" s="2" t="s">
        <v>26</v>
      </c>
      <c r="B1611" s="2" t="s">
        <v>77</v>
      </c>
      <c r="C1611" s="2" t="s">
        <v>64</v>
      </c>
      <c r="E1611" s="2">
        <v>100</v>
      </c>
      <c r="F1611" s="2" t="s">
        <v>768</v>
      </c>
      <c r="G1611" s="2" t="s">
        <v>29</v>
      </c>
      <c r="H1611" s="2" t="s">
        <v>34</v>
      </c>
      <c r="I1611" s="2" t="s">
        <v>31</v>
      </c>
      <c r="J1611" s="44">
        <v>5.4309689999999999E-3</v>
      </c>
    </row>
    <row r="1612" spans="1:10">
      <c r="A1612" s="2" t="s">
        <v>26</v>
      </c>
      <c r="B1612" s="2" t="s">
        <v>78</v>
      </c>
      <c r="C1612" s="2" t="s">
        <v>64</v>
      </c>
      <c r="E1612" s="2">
        <v>100</v>
      </c>
      <c r="F1612" s="2" t="s">
        <v>768</v>
      </c>
      <c r="G1612" s="2" t="s">
        <v>29</v>
      </c>
      <c r="H1612" s="2" t="s">
        <v>34</v>
      </c>
      <c r="I1612" s="2" t="s">
        <v>31</v>
      </c>
      <c r="J1612" s="44">
        <v>0</v>
      </c>
    </row>
    <row r="1613" spans="1:10">
      <c r="A1613" s="2" t="s">
        <v>26</v>
      </c>
      <c r="B1613" s="2" t="s">
        <v>79</v>
      </c>
      <c r="C1613" s="2" t="s">
        <v>64</v>
      </c>
      <c r="E1613" s="2">
        <v>100</v>
      </c>
      <c r="F1613" s="2" t="s">
        <v>768</v>
      </c>
      <c r="G1613" s="2" t="s">
        <v>29</v>
      </c>
      <c r="H1613" s="2" t="s">
        <v>34</v>
      </c>
      <c r="I1613" s="2" t="s">
        <v>31</v>
      </c>
      <c r="J1613" s="44">
        <v>1.0861938E-2</v>
      </c>
    </row>
    <row r="1614" spans="1:10">
      <c r="A1614" s="2" t="s">
        <v>26</v>
      </c>
      <c r="B1614" s="2" t="s">
        <v>80</v>
      </c>
      <c r="C1614" s="2" t="s">
        <v>64</v>
      </c>
      <c r="E1614" s="2">
        <v>100</v>
      </c>
      <c r="F1614" s="2" t="s">
        <v>768</v>
      </c>
      <c r="G1614" s="2" t="s">
        <v>29</v>
      </c>
      <c r="H1614" s="2" t="s">
        <v>34</v>
      </c>
      <c r="I1614" s="2" t="s">
        <v>31</v>
      </c>
      <c r="J1614" s="44">
        <v>0.109346243</v>
      </c>
    </row>
    <row r="1615" spans="1:10">
      <c r="A1615" s="2" t="s">
        <v>26</v>
      </c>
      <c r="B1615" s="2" t="s">
        <v>81</v>
      </c>
      <c r="C1615" s="2" t="s">
        <v>64</v>
      </c>
      <c r="E1615" s="2">
        <v>100</v>
      </c>
      <c r="F1615" s="2" t="s">
        <v>768</v>
      </c>
      <c r="G1615" s="2" t="s">
        <v>29</v>
      </c>
      <c r="H1615" s="2" t="s">
        <v>34</v>
      </c>
      <c r="I1615" s="2" t="s">
        <v>31</v>
      </c>
      <c r="J1615" s="44">
        <v>0.16292907100000001</v>
      </c>
    </row>
    <row r="1616" spans="1:10">
      <c r="A1616" s="2" t="s">
        <v>26</v>
      </c>
      <c r="B1616" s="2" t="s">
        <v>82</v>
      </c>
      <c r="C1616" s="2" t="s">
        <v>64</v>
      </c>
      <c r="E1616" s="2">
        <v>100</v>
      </c>
      <c r="F1616" s="2" t="s">
        <v>768</v>
      </c>
      <c r="G1616" s="2" t="s">
        <v>29</v>
      </c>
      <c r="H1616" s="2" t="s">
        <v>34</v>
      </c>
      <c r="I1616" s="2" t="s">
        <v>31</v>
      </c>
      <c r="J1616" s="44">
        <v>0.38555451000000002</v>
      </c>
    </row>
    <row r="1617" spans="1:10">
      <c r="A1617" s="2" t="s">
        <v>26</v>
      </c>
      <c r="B1617" s="2" t="s">
        <v>83</v>
      </c>
      <c r="C1617" s="2" t="s">
        <v>64</v>
      </c>
      <c r="E1617" s="2">
        <v>100</v>
      </c>
      <c r="F1617" s="2" t="s">
        <v>768</v>
      </c>
      <c r="G1617" s="2" t="s">
        <v>29</v>
      </c>
      <c r="H1617" s="2" t="s">
        <v>34</v>
      </c>
      <c r="I1617" s="2" t="s">
        <v>31</v>
      </c>
      <c r="J1617" s="44">
        <v>0.23955379399999999</v>
      </c>
    </row>
    <row r="1618" spans="1:10">
      <c r="A1618" s="2" t="s">
        <v>25</v>
      </c>
      <c r="B1618" s="2" t="s">
        <v>84</v>
      </c>
      <c r="C1618" s="2" t="s">
        <v>64</v>
      </c>
      <c r="E1618" s="2">
        <v>100</v>
      </c>
      <c r="F1618" s="2" t="s">
        <v>768</v>
      </c>
      <c r="G1618" s="2" t="s">
        <v>29</v>
      </c>
      <c r="H1618" s="2" t="s">
        <v>34</v>
      </c>
      <c r="I1618" s="2" t="s">
        <v>31</v>
      </c>
      <c r="J1618" s="44">
        <v>33.292001044000003</v>
      </c>
    </row>
    <row r="1619" spans="1:10">
      <c r="A1619" s="2" t="s">
        <v>25</v>
      </c>
      <c r="B1619" s="2" t="s">
        <v>85</v>
      </c>
      <c r="C1619" s="2" t="s">
        <v>64</v>
      </c>
      <c r="E1619" s="2">
        <v>100</v>
      </c>
      <c r="F1619" s="2" t="s">
        <v>768</v>
      </c>
      <c r="G1619" s="2" t="s">
        <v>29</v>
      </c>
      <c r="H1619" s="2" t="s">
        <v>34</v>
      </c>
      <c r="I1619" s="2" t="s">
        <v>31</v>
      </c>
      <c r="J1619" s="44">
        <v>18.266259832999999</v>
      </c>
    </row>
    <row r="1620" spans="1:10">
      <c r="A1620" s="2" t="s">
        <v>25</v>
      </c>
      <c r="B1620" s="2" t="s">
        <v>86</v>
      </c>
      <c r="C1620" s="2" t="s">
        <v>64</v>
      </c>
      <c r="E1620" s="2">
        <v>100</v>
      </c>
      <c r="F1620" s="2" t="s">
        <v>768</v>
      </c>
      <c r="G1620" s="2" t="s">
        <v>29</v>
      </c>
      <c r="H1620" s="2" t="s">
        <v>34</v>
      </c>
      <c r="I1620" s="2" t="s">
        <v>31</v>
      </c>
      <c r="J1620" s="44">
        <v>10.177304285</v>
      </c>
    </row>
    <row r="1621" spans="1:10">
      <c r="A1621" s="2" t="s">
        <v>25</v>
      </c>
      <c r="B1621" s="2" t="s">
        <v>87</v>
      </c>
      <c r="C1621" s="2" t="s">
        <v>64</v>
      </c>
      <c r="E1621" s="2">
        <v>100</v>
      </c>
      <c r="F1621" s="2" t="s">
        <v>768</v>
      </c>
      <c r="G1621" s="2" t="s">
        <v>29</v>
      </c>
      <c r="H1621" s="2" t="s">
        <v>34</v>
      </c>
      <c r="I1621" s="2" t="s">
        <v>31</v>
      </c>
      <c r="J1621" s="44">
        <v>17.419946951</v>
      </c>
    </row>
    <row r="1622" spans="1:10">
      <c r="A1622" s="2" t="s">
        <v>25</v>
      </c>
      <c r="B1622" s="2" t="s">
        <v>88</v>
      </c>
      <c r="C1622" s="2" t="s">
        <v>64</v>
      </c>
      <c r="E1622" s="2">
        <v>100</v>
      </c>
      <c r="F1622" s="2" t="s">
        <v>768</v>
      </c>
      <c r="G1622" s="2" t="s">
        <v>29</v>
      </c>
      <c r="H1622" s="2" t="s">
        <v>34</v>
      </c>
      <c r="I1622" s="2" t="s">
        <v>31</v>
      </c>
      <c r="J1622" s="44">
        <v>1.6978425880000001</v>
      </c>
    </row>
    <row r="1623" spans="1:10">
      <c r="A1623" s="2" t="s">
        <v>25</v>
      </c>
      <c r="B1623" s="2" t="s">
        <v>89</v>
      </c>
      <c r="C1623" s="2" t="s">
        <v>64</v>
      </c>
      <c r="E1623" s="2">
        <v>100</v>
      </c>
      <c r="F1623" s="2" t="s">
        <v>768</v>
      </c>
      <c r="G1623" s="2" t="s">
        <v>29</v>
      </c>
      <c r="H1623" s="2" t="s">
        <v>34</v>
      </c>
      <c r="I1623" s="2" t="s">
        <v>31</v>
      </c>
      <c r="J1623" s="44">
        <v>9.2120601999999998</v>
      </c>
    </row>
    <row r="1624" spans="1:10">
      <c r="A1624" s="2" t="s">
        <v>24</v>
      </c>
      <c r="B1624" s="2" t="s">
        <v>186</v>
      </c>
      <c r="C1624" s="2" t="s">
        <v>64</v>
      </c>
      <c r="E1624" s="2">
        <v>100</v>
      </c>
      <c r="F1624" s="2" t="s">
        <v>768</v>
      </c>
      <c r="G1624" s="2" t="s">
        <v>29</v>
      </c>
      <c r="H1624" s="2" t="s">
        <v>34</v>
      </c>
      <c r="I1624" s="2" t="s">
        <v>31</v>
      </c>
      <c r="J1624" s="44">
        <v>4.4482764709999998</v>
      </c>
    </row>
    <row r="1625" spans="1:10">
      <c r="A1625" s="2" t="s">
        <v>24</v>
      </c>
      <c r="B1625" s="2" t="s">
        <v>333</v>
      </c>
      <c r="C1625" s="2" t="s">
        <v>64</v>
      </c>
      <c r="E1625" s="2">
        <v>100</v>
      </c>
      <c r="F1625" s="2" t="s">
        <v>768</v>
      </c>
      <c r="G1625" s="2" t="s">
        <v>29</v>
      </c>
      <c r="H1625" s="2" t="s">
        <v>34</v>
      </c>
      <c r="I1625" s="2" t="s">
        <v>31</v>
      </c>
      <c r="J1625" s="44">
        <v>13.232395906000001</v>
      </c>
    </row>
    <row r="1626" spans="1:10">
      <c r="A1626" s="2" t="s">
        <v>23</v>
      </c>
      <c r="B1626" s="2" t="s">
        <v>90</v>
      </c>
      <c r="C1626" s="2" t="s">
        <v>64</v>
      </c>
      <c r="E1626" s="2">
        <v>100</v>
      </c>
      <c r="F1626" s="2" t="s">
        <v>768</v>
      </c>
      <c r="G1626" s="2" t="s">
        <v>29</v>
      </c>
      <c r="H1626" s="2" t="s">
        <v>34</v>
      </c>
      <c r="I1626" s="2" t="s">
        <v>31</v>
      </c>
      <c r="J1626" s="44">
        <v>4.4099771609999996</v>
      </c>
    </row>
    <row r="1627" spans="1:10">
      <c r="A1627" s="2" t="s">
        <v>22</v>
      </c>
      <c r="B1627" s="2" t="s">
        <v>91</v>
      </c>
      <c r="C1627" s="2" t="s">
        <v>64</v>
      </c>
      <c r="E1627" s="2">
        <v>100</v>
      </c>
      <c r="F1627" s="2" t="s">
        <v>768</v>
      </c>
      <c r="G1627" s="2" t="s">
        <v>29</v>
      </c>
      <c r="H1627" s="2" t="s">
        <v>34</v>
      </c>
      <c r="I1627" s="2" t="s">
        <v>31</v>
      </c>
      <c r="J1627" s="44">
        <v>0</v>
      </c>
    </row>
    <row r="1628" spans="1:10">
      <c r="A1628" s="2" t="s">
        <v>22</v>
      </c>
      <c r="B1628" s="2" t="s">
        <v>92</v>
      </c>
      <c r="C1628" s="2" t="s">
        <v>64</v>
      </c>
      <c r="E1628" s="2">
        <v>100</v>
      </c>
      <c r="F1628" s="2" t="s">
        <v>768</v>
      </c>
      <c r="G1628" s="2" t="s">
        <v>29</v>
      </c>
      <c r="H1628" s="2" t="s">
        <v>34</v>
      </c>
      <c r="I1628" s="2" t="s">
        <v>31</v>
      </c>
      <c r="J1628" s="44">
        <v>0</v>
      </c>
    </row>
    <row r="1629" spans="1:10">
      <c r="A1629" s="2" t="s">
        <v>22</v>
      </c>
      <c r="B1629" s="2" t="s">
        <v>93</v>
      </c>
      <c r="C1629" s="2" t="s">
        <v>64</v>
      </c>
      <c r="E1629" s="2">
        <v>100</v>
      </c>
      <c r="F1629" s="2" t="s">
        <v>768</v>
      </c>
      <c r="G1629" s="2" t="s">
        <v>29</v>
      </c>
      <c r="H1629" s="2" t="s">
        <v>34</v>
      </c>
      <c r="I1629" s="2" t="s">
        <v>31</v>
      </c>
      <c r="J1629" s="44">
        <v>1.6208741529999999</v>
      </c>
    </row>
    <row r="1630" spans="1:10">
      <c r="A1630" s="2" t="s">
        <v>22</v>
      </c>
      <c r="B1630" s="2" t="s">
        <v>94</v>
      </c>
      <c r="C1630" s="2" t="s">
        <v>64</v>
      </c>
      <c r="E1630" s="2">
        <v>100</v>
      </c>
      <c r="F1630" s="2" t="s">
        <v>768</v>
      </c>
      <c r="G1630" s="2" t="s">
        <v>29</v>
      </c>
      <c r="H1630" s="2" t="s">
        <v>34</v>
      </c>
      <c r="I1630" s="2" t="s">
        <v>31</v>
      </c>
      <c r="J1630" s="44">
        <v>1.464615692</v>
      </c>
    </row>
    <row r="1631" spans="1:10">
      <c r="A1631" s="2" t="s">
        <v>22</v>
      </c>
      <c r="B1631" s="2" t="s">
        <v>95</v>
      </c>
      <c r="C1631" s="2" t="s">
        <v>64</v>
      </c>
      <c r="E1631" s="2">
        <v>100</v>
      </c>
      <c r="F1631" s="2" t="s">
        <v>768</v>
      </c>
      <c r="G1631" s="2" t="s">
        <v>29</v>
      </c>
      <c r="H1631" s="2" t="s">
        <v>34</v>
      </c>
      <c r="I1631" s="2" t="s">
        <v>31</v>
      </c>
      <c r="J1631" s="44">
        <v>0.51332955899999999</v>
      </c>
    </row>
    <row r="1632" spans="1:10">
      <c r="A1632" s="2" t="s">
        <v>22</v>
      </c>
      <c r="B1632" s="2" t="s">
        <v>96</v>
      </c>
      <c r="C1632" s="2" t="s">
        <v>64</v>
      </c>
      <c r="E1632" s="2">
        <v>100</v>
      </c>
      <c r="F1632" s="2" t="s">
        <v>768</v>
      </c>
      <c r="G1632" s="2" t="s">
        <v>29</v>
      </c>
      <c r="H1632" s="2" t="s">
        <v>34</v>
      </c>
      <c r="I1632" s="2" t="s">
        <v>31</v>
      </c>
      <c r="J1632" s="44">
        <v>0</v>
      </c>
    </row>
    <row r="1633" spans="1:10">
      <c r="A1633" s="2" t="s">
        <v>22</v>
      </c>
      <c r="B1633" s="2" t="s">
        <v>97</v>
      </c>
      <c r="C1633" s="2" t="s">
        <v>64</v>
      </c>
      <c r="E1633" s="2">
        <v>100</v>
      </c>
      <c r="F1633" s="2" t="s">
        <v>768</v>
      </c>
      <c r="G1633" s="2" t="s">
        <v>29</v>
      </c>
      <c r="H1633" s="2" t="s">
        <v>34</v>
      </c>
      <c r="I1633" s="2" t="s">
        <v>31</v>
      </c>
      <c r="J1633" s="44">
        <v>0.36181574700000002</v>
      </c>
    </row>
    <row r="1634" spans="1:10">
      <c r="A1634" s="2" t="s">
        <v>22</v>
      </c>
      <c r="B1634" s="2" t="s">
        <v>98</v>
      </c>
      <c r="C1634" s="2" t="s">
        <v>64</v>
      </c>
      <c r="E1634" s="2">
        <v>100</v>
      </c>
      <c r="F1634" s="2" t="s">
        <v>768</v>
      </c>
      <c r="G1634" s="2" t="s">
        <v>29</v>
      </c>
      <c r="H1634" s="2" t="s">
        <v>34</v>
      </c>
      <c r="I1634" s="2" t="s">
        <v>31</v>
      </c>
      <c r="J1634" s="44">
        <v>0.12735377000000001</v>
      </c>
    </row>
    <row r="1635" spans="1:10">
      <c r="A1635" s="2" t="s">
        <v>21</v>
      </c>
      <c r="B1635" s="2" t="s">
        <v>133</v>
      </c>
      <c r="C1635" s="2" t="s">
        <v>64</v>
      </c>
      <c r="E1635" s="2">
        <v>100</v>
      </c>
      <c r="F1635" s="2" t="s">
        <v>768</v>
      </c>
      <c r="G1635" s="2" t="s">
        <v>29</v>
      </c>
      <c r="H1635" s="2" t="s">
        <v>34</v>
      </c>
      <c r="I1635" s="2" t="s">
        <v>31</v>
      </c>
      <c r="J1635" s="44">
        <v>0</v>
      </c>
    </row>
    <row r="1636" spans="1:10">
      <c r="A1636" s="2" t="s">
        <v>21</v>
      </c>
      <c r="B1636" s="2" t="s">
        <v>134</v>
      </c>
      <c r="C1636" s="2" t="s">
        <v>64</v>
      </c>
      <c r="E1636" s="2">
        <v>100</v>
      </c>
      <c r="F1636" s="2" t="s">
        <v>768</v>
      </c>
      <c r="G1636" s="2" t="s">
        <v>29</v>
      </c>
      <c r="H1636" s="2" t="s">
        <v>34</v>
      </c>
      <c r="I1636" s="2" t="s">
        <v>31</v>
      </c>
      <c r="J1636" s="44">
        <v>0</v>
      </c>
    </row>
    <row r="1637" spans="1:10">
      <c r="A1637" s="2" t="s">
        <v>21</v>
      </c>
      <c r="B1637" s="2" t="s">
        <v>135</v>
      </c>
      <c r="C1637" s="2" t="s">
        <v>64</v>
      </c>
      <c r="E1637" s="2">
        <v>100</v>
      </c>
      <c r="F1637" s="2" t="s">
        <v>768</v>
      </c>
      <c r="G1637" s="2" t="s">
        <v>29</v>
      </c>
      <c r="H1637" s="2" t="s">
        <v>34</v>
      </c>
      <c r="I1637" s="2" t="s">
        <v>31</v>
      </c>
      <c r="J1637" s="44">
        <v>0</v>
      </c>
    </row>
    <row r="1638" spans="1:10">
      <c r="A1638" s="2" t="s">
        <v>21</v>
      </c>
      <c r="B1638" s="2" t="s">
        <v>136</v>
      </c>
      <c r="C1638" s="2" t="s">
        <v>64</v>
      </c>
      <c r="E1638" s="2">
        <v>100</v>
      </c>
      <c r="F1638" s="2" t="s">
        <v>768</v>
      </c>
      <c r="G1638" s="2" t="s">
        <v>29</v>
      </c>
      <c r="H1638" s="2" t="s">
        <v>34</v>
      </c>
      <c r="I1638" s="2" t="s">
        <v>31</v>
      </c>
      <c r="J1638" s="44">
        <v>0</v>
      </c>
    </row>
    <row r="1639" spans="1:10">
      <c r="A1639" s="2" t="s">
        <v>21</v>
      </c>
      <c r="B1639" s="2" t="s">
        <v>137</v>
      </c>
      <c r="C1639" s="2" t="s">
        <v>64</v>
      </c>
      <c r="E1639" s="2">
        <v>100</v>
      </c>
      <c r="F1639" s="2" t="s">
        <v>768</v>
      </c>
      <c r="G1639" s="2" t="s">
        <v>29</v>
      </c>
      <c r="H1639" s="2" t="s">
        <v>34</v>
      </c>
      <c r="I1639" s="2" t="s">
        <v>31</v>
      </c>
      <c r="J1639" s="44">
        <v>0</v>
      </c>
    </row>
    <row r="1640" spans="1:10">
      <c r="A1640" s="2" t="s">
        <v>20</v>
      </c>
      <c r="B1640" s="2" t="s">
        <v>138</v>
      </c>
      <c r="C1640" s="2" t="s">
        <v>64</v>
      </c>
      <c r="E1640" s="2">
        <v>100</v>
      </c>
      <c r="F1640" s="2" t="s">
        <v>768</v>
      </c>
      <c r="G1640" s="2" t="s">
        <v>29</v>
      </c>
      <c r="H1640" s="2" t="s">
        <v>34</v>
      </c>
      <c r="I1640" s="2" t="s">
        <v>31</v>
      </c>
      <c r="J1640" s="44">
        <v>0</v>
      </c>
    </row>
    <row r="1641" spans="1:10">
      <c r="A1641" s="2" t="s">
        <v>19</v>
      </c>
      <c r="B1641" s="2" t="s">
        <v>159</v>
      </c>
      <c r="C1641" s="2" t="s">
        <v>64</v>
      </c>
      <c r="E1641" s="2">
        <v>100</v>
      </c>
      <c r="F1641" s="2" t="s">
        <v>768</v>
      </c>
      <c r="G1641" s="2" t="s">
        <v>29</v>
      </c>
      <c r="H1641" s="2" t="s">
        <v>34</v>
      </c>
      <c r="I1641" s="2" t="s">
        <v>31</v>
      </c>
      <c r="J1641" s="44">
        <v>0</v>
      </c>
    </row>
    <row r="1642" spans="1:10">
      <c r="A1642" s="2" t="s">
        <v>19</v>
      </c>
      <c r="B1642" s="2" t="s">
        <v>160</v>
      </c>
      <c r="C1642" s="2" t="s">
        <v>64</v>
      </c>
      <c r="E1642" s="2">
        <v>100</v>
      </c>
      <c r="F1642" s="2" t="s">
        <v>768</v>
      </c>
      <c r="G1642" s="2" t="s">
        <v>29</v>
      </c>
      <c r="H1642" s="2" t="s">
        <v>34</v>
      </c>
      <c r="I1642" s="2" t="s">
        <v>31</v>
      </c>
      <c r="J1642" s="44">
        <v>0</v>
      </c>
    </row>
    <row r="1643" spans="1:10">
      <c r="A1643" s="2" t="s">
        <v>19</v>
      </c>
      <c r="B1643" s="2" t="s">
        <v>161</v>
      </c>
      <c r="C1643" s="2" t="s">
        <v>64</v>
      </c>
      <c r="E1643" s="2">
        <v>100</v>
      </c>
      <c r="F1643" s="2" t="s">
        <v>768</v>
      </c>
      <c r="G1643" s="2" t="s">
        <v>29</v>
      </c>
      <c r="H1643" s="2" t="s">
        <v>34</v>
      </c>
      <c r="I1643" s="2" t="s">
        <v>31</v>
      </c>
      <c r="J1643" s="44">
        <v>0</v>
      </c>
    </row>
    <row r="1644" spans="1:10">
      <c r="A1644" s="2" t="s">
        <v>19</v>
      </c>
      <c r="B1644" s="2" t="s">
        <v>162</v>
      </c>
      <c r="C1644" s="2" t="s">
        <v>64</v>
      </c>
      <c r="E1644" s="2">
        <v>100</v>
      </c>
      <c r="F1644" s="2" t="s">
        <v>768</v>
      </c>
      <c r="G1644" s="2" t="s">
        <v>29</v>
      </c>
      <c r="H1644" s="2" t="s">
        <v>34</v>
      </c>
      <c r="I1644" s="2" t="s">
        <v>31</v>
      </c>
      <c r="J1644" s="44">
        <v>0.69143935999999995</v>
      </c>
    </row>
    <row r="1645" spans="1:10">
      <c r="A1645" s="2" t="s">
        <v>19</v>
      </c>
      <c r="B1645" s="2" t="s">
        <v>163</v>
      </c>
      <c r="C1645" s="2" t="s">
        <v>64</v>
      </c>
      <c r="E1645" s="2">
        <v>100</v>
      </c>
      <c r="F1645" s="2" t="s">
        <v>768</v>
      </c>
      <c r="G1645" s="2" t="s">
        <v>29</v>
      </c>
      <c r="H1645" s="2" t="s">
        <v>34</v>
      </c>
      <c r="I1645" s="2" t="s">
        <v>31</v>
      </c>
      <c r="J1645" s="44">
        <v>0</v>
      </c>
    </row>
    <row r="1646" spans="1:10">
      <c r="A1646" s="2" t="s">
        <v>18</v>
      </c>
      <c r="B1646" s="2" t="s">
        <v>164</v>
      </c>
      <c r="C1646" s="2" t="s">
        <v>64</v>
      </c>
      <c r="E1646" s="2">
        <v>100</v>
      </c>
      <c r="F1646" s="2" t="s">
        <v>768</v>
      </c>
      <c r="G1646" s="2" t="s">
        <v>29</v>
      </c>
      <c r="H1646" s="2" t="s">
        <v>34</v>
      </c>
      <c r="I1646" s="2" t="s">
        <v>31</v>
      </c>
      <c r="J1646" s="44">
        <v>0</v>
      </c>
    </row>
    <row r="1647" spans="1:10">
      <c r="A1647" s="2" t="s">
        <v>18</v>
      </c>
      <c r="B1647" s="2" t="s">
        <v>165</v>
      </c>
      <c r="C1647" s="2" t="s">
        <v>64</v>
      </c>
      <c r="E1647" s="2">
        <v>100</v>
      </c>
      <c r="F1647" s="2" t="s">
        <v>768</v>
      </c>
      <c r="G1647" s="2" t="s">
        <v>29</v>
      </c>
      <c r="H1647" s="2" t="s">
        <v>34</v>
      </c>
      <c r="I1647" s="2" t="s">
        <v>31</v>
      </c>
      <c r="J1647" s="44">
        <v>0</v>
      </c>
    </row>
    <row r="1648" spans="1:10">
      <c r="A1648" s="2" t="s">
        <v>18</v>
      </c>
      <c r="B1648" s="2" t="s">
        <v>166</v>
      </c>
      <c r="C1648" s="2" t="s">
        <v>64</v>
      </c>
      <c r="E1648" s="2">
        <v>100</v>
      </c>
      <c r="F1648" s="2" t="s">
        <v>768</v>
      </c>
      <c r="G1648" s="2" t="s">
        <v>29</v>
      </c>
      <c r="H1648" s="2" t="s">
        <v>34</v>
      </c>
      <c r="I1648" s="2" t="s">
        <v>31</v>
      </c>
      <c r="J1648" s="44">
        <v>0</v>
      </c>
    </row>
    <row r="1649" spans="1:10">
      <c r="A1649" s="2" t="s">
        <v>18</v>
      </c>
      <c r="B1649" s="2" t="s">
        <v>167</v>
      </c>
      <c r="C1649" s="2" t="s">
        <v>64</v>
      </c>
      <c r="E1649" s="2">
        <v>100</v>
      </c>
      <c r="F1649" s="2" t="s">
        <v>768</v>
      </c>
      <c r="G1649" s="2" t="s">
        <v>29</v>
      </c>
      <c r="H1649" s="2" t="s">
        <v>34</v>
      </c>
      <c r="I1649" s="2" t="s">
        <v>31</v>
      </c>
      <c r="J1649" s="44">
        <v>0</v>
      </c>
    </row>
    <row r="1650" spans="1:10">
      <c r="A1650" s="2" t="s">
        <v>18</v>
      </c>
      <c r="B1650" s="2" t="s">
        <v>168</v>
      </c>
      <c r="C1650" s="2" t="s">
        <v>64</v>
      </c>
      <c r="E1650" s="2">
        <v>100</v>
      </c>
      <c r="F1650" s="2" t="s">
        <v>768</v>
      </c>
      <c r="G1650" s="2" t="s">
        <v>29</v>
      </c>
      <c r="H1650" s="2" t="s">
        <v>34</v>
      </c>
      <c r="I1650" s="2" t="s">
        <v>31</v>
      </c>
      <c r="J1650" s="44">
        <v>0</v>
      </c>
    </row>
    <row r="1651" spans="1:10">
      <c r="A1651" s="2" t="s">
        <v>18</v>
      </c>
      <c r="B1651" s="2" t="s">
        <v>169</v>
      </c>
      <c r="C1651" s="2" t="s">
        <v>64</v>
      </c>
      <c r="E1651" s="2">
        <v>100</v>
      </c>
      <c r="F1651" s="2" t="s">
        <v>768</v>
      </c>
      <c r="G1651" s="2" t="s">
        <v>29</v>
      </c>
      <c r="H1651" s="2" t="s">
        <v>34</v>
      </c>
      <c r="I1651" s="2" t="s">
        <v>31</v>
      </c>
      <c r="J1651" s="44">
        <v>0</v>
      </c>
    </row>
    <row r="1652" spans="1:10">
      <c r="A1652" s="2" t="s">
        <v>18</v>
      </c>
      <c r="B1652" s="2" t="s">
        <v>170</v>
      </c>
      <c r="C1652" s="2" t="s">
        <v>64</v>
      </c>
      <c r="E1652" s="2">
        <v>100</v>
      </c>
      <c r="F1652" s="2" t="s">
        <v>768</v>
      </c>
      <c r="G1652" s="2" t="s">
        <v>29</v>
      </c>
      <c r="H1652" s="2" t="s">
        <v>34</v>
      </c>
      <c r="I1652" s="2" t="s">
        <v>31</v>
      </c>
      <c r="J1652" s="44">
        <v>0</v>
      </c>
    </row>
    <row r="1653" spans="1:10">
      <c r="A1653" s="2" t="s">
        <v>18</v>
      </c>
      <c r="B1653" s="2" t="s">
        <v>171</v>
      </c>
      <c r="C1653" s="2" t="s">
        <v>64</v>
      </c>
      <c r="E1653" s="2">
        <v>100</v>
      </c>
      <c r="F1653" s="2" t="s">
        <v>768</v>
      </c>
      <c r="G1653" s="2" t="s">
        <v>29</v>
      </c>
      <c r="H1653" s="2" t="s">
        <v>34</v>
      </c>
      <c r="I1653" s="2" t="s">
        <v>31</v>
      </c>
      <c r="J1653" s="44">
        <v>0</v>
      </c>
    </row>
    <row r="1654" spans="1:10">
      <c r="A1654" s="2" t="s">
        <v>18</v>
      </c>
      <c r="B1654" s="2" t="s">
        <v>172</v>
      </c>
      <c r="C1654" s="2" t="s">
        <v>64</v>
      </c>
      <c r="E1654" s="2">
        <v>100</v>
      </c>
      <c r="F1654" s="2" t="s">
        <v>768</v>
      </c>
      <c r="G1654" s="2" t="s">
        <v>29</v>
      </c>
      <c r="H1654" s="2" t="s">
        <v>34</v>
      </c>
      <c r="I1654" s="2" t="s">
        <v>31</v>
      </c>
      <c r="J1654" s="44">
        <v>6.6577869639999996</v>
      </c>
    </row>
    <row r="1655" spans="1:10">
      <c r="A1655" s="2" t="s">
        <v>18</v>
      </c>
      <c r="B1655" s="2" t="s">
        <v>173</v>
      </c>
      <c r="C1655" s="2" t="s">
        <v>64</v>
      </c>
      <c r="E1655" s="2">
        <v>100</v>
      </c>
      <c r="F1655" s="2" t="s">
        <v>768</v>
      </c>
      <c r="G1655" s="2" t="s">
        <v>29</v>
      </c>
      <c r="H1655" s="2" t="s">
        <v>34</v>
      </c>
      <c r="I1655" s="2" t="s">
        <v>31</v>
      </c>
      <c r="J1655" s="44">
        <v>1.738061294</v>
      </c>
    </row>
    <row r="1656" spans="1:10">
      <c r="A1656" s="2" t="s">
        <v>18</v>
      </c>
      <c r="B1656" s="2" t="s">
        <v>174</v>
      </c>
      <c r="C1656" s="2" t="s">
        <v>64</v>
      </c>
      <c r="E1656" s="2">
        <v>100</v>
      </c>
      <c r="F1656" s="2" t="s">
        <v>768</v>
      </c>
      <c r="G1656" s="2" t="s">
        <v>29</v>
      </c>
      <c r="H1656" s="2" t="s">
        <v>34</v>
      </c>
      <c r="I1656" s="2" t="s">
        <v>31</v>
      </c>
      <c r="J1656" s="44">
        <v>2.2765547530000001</v>
      </c>
    </row>
    <row r="1657" spans="1:10">
      <c r="A1657" s="2" t="s">
        <v>18</v>
      </c>
      <c r="B1657" s="2" t="s">
        <v>175</v>
      </c>
      <c r="C1657" s="2" t="s">
        <v>64</v>
      </c>
      <c r="E1657" s="2">
        <v>100</v>
      </c>
      <c r="F1657" s="2" t="s">
        <v>768</v>
      </c>
      <c r="G1657" s="2" t="s">
        <v>29</v>
      </c>
      <c r="H1657" s="2" t="s">
        <v>34</v>
      </c>
      <c r="I1657" s="2" t="s">
        <v>31</v>
      </c>
      <c r="J1657" s="44">
        <v>0</v>
      </c>
    </row>
    <row r="1658" spans="1:10">
      <c r="A1658" s="2" t="s">
        <v>18</v>
      </c>
      <c r="B1658" s="2" t="s">
        <v>176</v>
      </c>
      <c r="C1658" s="2" t="s">
        <v>64</v>
      </c>
      <c r="E1658" s="2">
        <v>100</v>
      </c>
      <c r="F1658" s="2" t="s">
        <v>768</v>
      </c>
      <c r="G1658" s="2" t="s">
        <v>29</v>
      </c>
      <c r="H1658" s="2" t="s">
        <v>34</v>
      </c>
      <c r="I1658" s="2" t="s">
        <v>31</v>
      </c>
      <c r="J1658" s="44">
        <v>0</v>
      </c>
    </row>
    <row r="1659" spans="1:10">
      <c r="A1659" s="2" t="s">
        <v>18</v>
      </c>
      <c r="B1659" s="2" t="s">
        <v>177</v>
      </c>
      <c r="C1659" s="2" t="s">
        <v>64</v>
      </c>
      <c r="E1659" s="2">
        <v>100</v>
      </c>
      <c r="F1659" s="2" t="s">
        <v>768</v>
      </c>
      <c r="G1659" s="2" t="s">
        <v>29</v>
      </c>
      <c r="H1659" s="2" t="s">
        <v>34</v>
      </c>
      <c r="I1659" s="2" t="s">
        <v>31</v>
      </c>
      <c r="J1659" s="44">
        <v>0</v>
      </c>
    </row>
    <row r="1660" spans="1:10">
      <c r="A1660" s="2" t="s">
        <v>18</v>
      </c>
      <c r="B1660" s="2" t="s">
        <v>178</v>
      </c>
      <c r="C1660" s="2" t="s">
        <v>64</v>
      </c>
      <c r="E1660" s="2">
        <v>100</v>
      </c>
      <c r="F1660" s="2" t="s">
        <v>768</v>
      </c>
      <c r="G1660" s="2" t="s">
        <v>29</v>
      </c>
      <c r="H1660" s="2" t="s">
        <v>34</v>
      </c>
      <c r="I1660" s="2" t="s">
        <v>31</v>
      </c>
      <c r="J1660" s="44">
        <v>19.218942955999999</v>
      </c>
    </row>
    <row r="1661" spans="1:10">
      <c r="A1661" s="2" t="s">
        <v>18</v>
      </c>
      <c r="B1661" s="2" t="s">
        <v>179</v>
      </c>
      <c r="C1661" s="2" t="s">
        <v>64</v>
      </c>
      <c r="E1661" s="2">
        <v>100</v>
      </c>
      <c r="F1661" s="2" t="s">
        <v>768</v>
      </c>
      <c r="G1661" s="2" t="s">
        <v>29</v>
      </c>
      <c r="H1661" s="2" t="s">
        <v>34</v>
      </c>
      <c r="I1661" s="2" t="s">
        <v>31</v>
      </c>
      <c r="J1661" s="44">
        <v>12.57579443</v>
      </c>
    </row>
    <row r="1662" spans="1:10">
      <c r="A1662" s="2" t="s">
        <v>18</v>
      </c>
      <c r="B1662" s="2" t="s">
        <v>180</v>
      </c>
      <c r="C1662" s="2" t="s">
        <v>64</v>
      </c>
      <c r="E1662" s="2">
        <v>100</v>
      </c>
      <c r="F1662" s="2" t="s">
        <v>768</v>
      </c>
      <c r="G1662" s="2" t="s">
        <v>29</v>
      </c>
      <c r="H1662" s="2" t="s">
        <v>34</v>
      </c>
      <c r="I1662" s="2" t="s">
        <v>31</v>
      </c>
      <c r="J1662" s="44">
        <v>2.1919927389999998</v>
      </c>
    </row>
    <row r="1663" spans="1:10">
      <c r="A1663" s="2" t="s">
        <v>18</v>
      </c>
      <c r="B1663" s="2" t="s">
        <v>181</v>
      </c>
      <c r="C1663" s="2" t="s">
        <v>64</v>
      </c>
      <c r="E1663" s="2">
        <v>100</v>
      </c>
      <c r="F1663" s="2" t="s">
        <v>768</v>
      </c>
      <c r="G1663" s="2" t="s">
        <v>29</v>
      </c>
      <c r="H1663" s="2" t="s">
        <v>34</v>
      </c>
      <c r="I1663" s="2" t="s">
        <v>31</v>
      </c>
      <c r="J1663" s="44">
        <v>3.024</v>
      </c>
    </row>
    <row r="1664" spans="1:10">
      <c r="A1664" s="2" t="s">
        <v>18</v>
      </c>
      <c r="B1664" s="2" t="s">
        <v>182</v>
      </c>
      <c r="C1664" s="2" t="s">
        <v>64</v>
      </c>
      <c r="E1664" s="2">
        <v>100</v>
      </c>
      <c r="F1664" s="2" t="s">
        <v>768</v>
      </c>
      <c r="G1664" s="2" t="s">
        <v>29</v>
      </c>
      <c r="H1664" s="2" t="s">
        <v>34</v>
      </c>
      <c r="I1664" s="2" t="s">
        <v>31</v>
      </c>
      <c r="J1664" s="44">
        <v>0</v>
      </c>
    </row>
    <row r="1665" spans="1:10">
      <c r="A1665" s="2" t="s">
        <v>18</v>
      </c>
      <c r="B1665" s="2" t="s">
        <v>183</v>
      </c>
      <c r="C1665" s="2" t="s">
        <v>64</v>
      </c>
      <c r="E1665" s="2">
        <v>100</v>
      </c>
      <c r="F1665" s="2" t="s">
        <v>768</v>
      </c>
      <c r="G1665" s="2" t="s">
        <v>29</v>
      </c>
      <c r="H1665" s="2" t="s">
        <v>34</v>
      </c>
      <c r="I1665" s="2" t="s">
        <v>31</v>
      </c>
      <c r="J1665" s="44">
        <v>0</v>
      </c>
    </row>
    <row r="1666" spans="1:10">
      <c r="A1666" s="2" t="s">
        <v>18</v>
      </c>
      <c r="B1666" s="2" t="s">
        <v>184</v>
      </c>
      <c r="C1666" s="2" t="s">
        <v>64</v>
      </c>
      <c r="E1666" s="2">
        <v>100</v>
      </c>
      <c r="F1666" s="2" t="s">
        <v>768</v>
      </c>
      <c r="G1666" s="2" t="s">
        <v>29</v>
      </c>
      <c r="H1666" s="2" t="s">
        <v>34</v>
      </c>
      <c r="I1666" s="2" t="s">
        <v>31</v>
      </c>
      <c r="J1666" s="44">
        <v>4.1366406419999997</v>
      </c>
    </row>
    <row r="1667" spans="1:10">
      <c r="A1667" s="2" t="s">
        <v>18</v>
      </c>
      <c r="B1667" s="2" t="s">
        <v>185</v>
      </c>
      <c r="C1667" s="2" t="s">
        <v>64</v>
      </c>
      <c r="E1667" s="2">
        <v>100</v>
      </c>
      <c r="F1667" s="2" t="s">
        <v>768</v>
      </c>
      <c r="G1667" s="2" t="s">
        <v>29</v>
      </c>
      <c r="H1667" s="2" t="s">
        <v>34</v>
      </c>
      <c r="I1667" s="2" t="s">
        <v>31</v>
      </c>
      <c r="J1667" s="44">
        <v>1.619343529</v>
      </c>
    </row>
    <row r="1668" spans="1:10">
      <c r="A1668" s="2" t="s">
        <v>17</v>
      </c>
      <c r="B1668" s="2" t="s">
        <v>127</v>
      </c>
      <c r="C1668" s="2" t="s">
        <v>64</v>
      </c>
      <c r="E1668" s="2">
        <v>100</v>
      </c>
      <c r="F1668" s="2" t="s">
        <v>768</v>
      </c>
      <c r="G1668" s="2" t="s">
        <v>29</v>
      </c>
      <c r="H1668" s="2" t="s">
        <v>34</v>
      </c>
      <c r="I1668" s="2" t="s">
        <v>31</v>
      </c>
      <c r="J1668" s="44">
        <v>0.219305897</v>
      </c>
    </row>
    <row r="1669" spans="1:10">
      <c r="A1669" s="2" t="s">
        <v>17</v>
      </c>
      <c r="B1669" s="2" t="s">
        <v>99</v>
      </c>
      <c r="C1669" s="2" t="s">
        <v>64</v>
      </c>
      <c r="E1669" s="2">
        <v>100</v>
      </c>
      <c r="F1669" s="2" t="s">
        <v>768</v>
      </c>
      <c r="G1669" s="2" t="s">
        <v>29</v>
      </c>
      <c r="H1669" s="2" t="s">
        <v>34</v>
      </c>
      <c r="I1669" s="2" t="s">
        <v>31</v>
      </c>
      <c r="J1669" s="44">
        <v>1.435902485</v>
      </c>
    </row>
    <row r="1670" spans="1:10">
      <c r="A1670" s="2" t="s">
        <v>17</v>
      </c>
      <c r="B1670" s="2" t="s">
        <v>100</v>
      </c>
      <c r="C1670" s="2" t="s">
        <v>64</v>
      </c>
      <c r="E1670" s="2">
        <v>100</v>
      </c>
      <c r="F1670" s="2" t="s">
        <v>768</v>
      </c>
      <c r="G1670" s="2" t="s">
        <v>29</v>
      </c>
      <c r="H1670" s="2" t="s">
        <v>34</v>
      </c>
      <c r="I1670" s="2" t="s">
        <v>31</v>
      </c>
      <c r="J1670" s="44">
        <v>0.50309927600000004</v>
      </c>
    </row>
    <row r="1671" spans="1:10">
      <c r="A1671" s="2" t="s">
        <v>17</v>
      </c>
      <c r="B1671" s="2" t="s">
        <v>101</v>
      </c>
      <c r="C1671" s="2" t="s">
        <v>64</v>
      </c>
      <c r="E1671" s="2">
        <v>100</v>
      </c>
      <c r="F1671" s="2" t="s">
        <v>768</v>
      </c>
      <c r="G1671" s="2" t="s">
        <v>29</v>
      </c>
      <c r="H1671" s="2" t="s">
        <v>34</v>
      </c>
      <c r="I1671" s="2" t="s">
        <v>31</v>
      </c>
      <c r="J1671" s="44">
        <v>1.259905211</v>
      </c>
    </row>
    <row r="1672" spans="1:10">
      <c r="A1672" s="2" t="s">
        <v>17</v>
      </c>
      <c r="B1672" s="2" t="s">
        <v>102</v>
      </c>
      <c r="C1672" s="2" t="s">
        <v>64</v>
      </c>
      <c r="E1672" s="2">
        <v>100</v>
      </c>
      <c r="F1672" s="2" t="s">
        <v>768</v>
      </c>
      <c r="G1672" s="2" t="s">
        <v>29</v>
      </c>
      <c r="H1672" s="2" t="s">
        <v>34</v>
      </c>
      <c r="I1672" s="2" t="s">
        <v>31</v>
      </c>
      <c r="J1672" s="44">
        <v>1.975991045</v>
      </c>
    </row>
    <row r="1673" spans="1:10">
      <c r="A1673" s="2" t="s">
        <v>17</v>
      </c>
      <c r="B1673" s="2" t="s">
        <v>103</v>
      </c>
      <c r="C1673" s="2" t="s">
        <v>64</v>
      </c>
      <c r="E1673" s="2">
        <v>100</v>
      </c>
      <c r="F1673" s="2" t="s">
        <v>768</v>
      </c>
      <c r="G1673" s="2" t="s">
        <v>29</v>
      </c>
      <c r="H1673" s="2" t="s">
        <v>34</v>
      </c>
      <c r="I1673" s="2" t="s">
        <v>31</v>
      </c>
      <c r="J1673" s="44">
        <v>1.02749325</v>
      </c>
    </row>
    <row r="1674" spans="1:10">
      <c r="A1674" s="2" t="s">
        <v>17</v>
      </c>
      <c r="B1674" s="2" t="s">
        <v>104</v>
      </c>
      <c r="C1674" s="2" t="s">
        <v>64</v>
      </c>
      <c r="E1674" s="2">
        <v>100</v>
      </c>
      <c r="F1674" s="2" t="s">
        <v>768</v>
      </c>
      <c r="G1674" s="2" t="s">
        <v>29</v>
      </c>
      <c r="H1674" s="2" t="s">
        <v>34</v>
      </c>
      <c r="I1674" s="2" t="s">
        <v>31</v>
      </c>
      <c r="J1674" s="44">
        <v>0.50143753700000004</v>
      </c>
    </row>
    <row r="1675" spans="1:10">
      <c r="A1675" s="2" t="s">
        <v>17</v>
      </c>
      <c r="B1675" s="2" t="s">
        <v>105</v>
      </c>
      <c r="C1675" s="2" t="s">
        <v>64</v>
      </c>
      <c r="E1675" s="2">
        <v>100</v>
      </c>
      <c r="F1675" s="2" t="s">
        <v>768</v>
      </c>
      <c r="G1675" s="2" t="s">
        <v>29</v>
      </c>
      <c r="H1675" s="2" t="s">
        <v>34</v>
      </c>
      <c r="I1675" s="2" t="s">
        <v>31</v>
      </c>
      <c r="J1675" s="44">
        <v>1.345469526</v>
      </c>
    </row>
    <row r="1676" spans="1:10">
      <c r="A1676" s="2" t="s">
        <v>17</v>
      </c>
      <c r="B1676" s="2" t="s">
        <v>106</v>
      </c>
      <c r="C1676" s="2" t="s">
        <v>64</v>
      </c>
      <c r="E1676" s="2">
        <v>100</v>
      </c>
      <c r="F1676" s="2" t="s">
        <v>768</v>
      </c>
      <c r="G1676" s="2" t="s">
        <v>29</v>
      </c>
      <c r="H1676" s="2" t="s">
        <v>34</v>
      </c>
      <c r="I1676" s="2" t="s">
        <v>31</v>
      </c>
      <c r="J1676" s="44">
        <v>0.39286083900000002</v>
      </c>
    </row>
    <row r="1677" spans="1:10">
      <c r="A1677" s="2" t="s">
        <v>17</v>
      </c>
      <c r="B1677" s="2" t="s">
        <v>107</v>
      </c>
      <c r="C1677" s="2" t="s">
        <v>64</v>
      </c>
      <c r="E1677" s="2">
        <v>100</v>
      </c>
      <c r="F1677" s="2" t="s">
        <v>768</v>
      </c>
      <c r="G1677" s="2" t="s">
        <v>29</v>
      </c>
      <c r="H1677" s="2" t="s">
        <v>34</v>
      </c>
      <c r="I1677" s="2" t="s">
        <v>31</v>
      </c>
      <c r="J1677" s="44">
        <v>0.71966049700000001</v>
      </c>
    </row>
    <row r="1678" spans="1:10">
      <c r="A1678" s="2" t="s">
        <v>17</v>
      </c>
      <c r="B1678" s="2" t="s">
        <v>108</v>
      </c>
      <c r="C1678" s="2" t="s">
        <v>64</v>
      </c>
      <c r="E1678" s="2">
        <v>100</v>
      </c>
      <c r="F1678" s="2" t="s">
        <v>768</v>
      </c>
      <c r="G1678" s="2" t="s">
        <v>29</v>
      </c>
      <c r="H1678" s="2" t="s">
        <v>34</v>
      </c>
      <c r="I1678" s="2" t="s">
        <v>31</v>
      </c>
      <c r="J1678" s="44">
        <v>1.6755317270000001</v>
      </c>
    </row>
    <row r="1679" spans="1:10">
      <c r="A1679" s="2" t="s">
        <v>17</v>
      </c>
      <c r="B1679" s="2" t="s">
        <v>109</v>
      </c>
      <c r="C1679" s="2" t="s">
        <v>64</v>
      </c>
      <c r="E1679" s="2">
        <v>100</v>
      </c>
      <c r="F1679" s="2" t="s">
        <v>768</v>
      </c>
      <c r="G1679" s="2" t="s">
        <v>29</v>
      </c>
      <c r="H1679" s="2" t="s">
        <v>34</v>
      </c>
      <c r="I1679" s="2" t="s">
        <v>31</v>
      </c>
      <c r="J1679" s="44">
        <v>2.2237421030000002</v>
      </c>
    </row>
    <row r="1680" spans="1:10">
      <c r="A1680" s="2" t="s">
        <v>17</v>
      </c>
      <c r="B1680" s="2" t="s">
        <v>355</v>
      </c>
      <c r="C1680" s="2" t="s">
        <v>64</v>
      </c>
      <c r="E1680" s="2">
        <v>100</v>
      </c>
      <c r="F1680" s="2" t="s">
        <v>768</v>
      </c>
      <c r="G1680" s="2" t="s">
        <v>29</v>
      </c>
      <c r="H1680" s="2" t="s">
        <v>34</v>
      </c>
      <c r="I1680" s="2" t="s">
        <v>31</v>
      </c>
      <c r="J1680" s="44">
        <v>0</v>
      </c>
    </row>
    <row r="1681" spans="1:10">
      <c r="A1681" s="2" t="s">
        <v>17</v>
      </c>
      <c r="B1681" s="2" t="s">
        <v>110</v>
      </c>
      <c r="C1681" s="2" t="s">
        <v>64</v>
      </c>
      <c r="E1681" s="2">
        <v>100</v>
      </c>
      <c r="F1681" s="2" t="s">
        <v>768</v>
      </c>
      <c r="G1681" s="2" t="s">
        <v>29</v>
      </c>
      <c r="H1681" s="2" t="s">
        <v>34</v>
      </c>
      <c r="I1681" s="2" t="s">
        <v>31</v>
      </c>
      <c r="J1681" s="44">
        <v>4.040226702</v>
      </c>
    </row>
    <row r="1682" spans="1:10">
      <c r="A1682" s="2" t="s">
        <v>17</v>
      </c>
      <c r="B1682" s="2" t="s">
        <v>356</v>
      </c>
      <c r="C1682" s="2" t="s">
        <v>64</v>
      </c>
      <c r="E1682" s="2">
        <v>100</v>
      </c>
      <c r="F1682" s="2" t="s">
        <v>768</v>
      </c>
      <c r="G1682" s="2" t="s">
        <v>29</v>
      </c>
      <c r="H1682" s="2" t="s">
        <v>34</v>
      </c>
      <c r="I1682" s="2" t="s">
        <v>31</v>
      </c>
      <c r="J1682" s="44">
        <v>0</v>
      </c>
    </row>
    <row r="1683" spans="1:10">
      <c r="A1683" s="2" t="s">
        <v>17</v>
      </c>
      <c r="B1683" s="2" t="s">
        <v>357</v>
      </c>
      <c r="C1683" s="2" t="s">
        <v>64</v>
      </c>
      <c r="E1683" s="2">
        <v>100</v>
      </c>
      <c r="F1683" s="2" t="s">
        <v>768</v>
      </c>
      <c r="G1683" s="2" t="s">
        <v>29</v>
      </c>
      <c r="H1683" s="2" t="s">
        <v>34</v>
      </c>
      <c r="I1683" s="2" t="s">
        <v>31</v>
      </c>
      <c r="J1683" s="44">
        <v>0</v>
      </c>
    </row>
    <row r="1684" spans="1:10">
      <c r="A1684" s="2" t="s">
        <v>17</v>
      </c>
      <c r="B1684" s="2" t="s">
        <v>111</v>
      </c>
      <c r="C1684" s="2" t="s">
        <v>64</v>
      </c>
      <c r="E1684" s="2">
        <v>100</v>
      </c>
      <c r="F1684" s="2" t="s">
        <v>768</v>
      </c>
      <c r="G1684" s="2" t="s">
        <v>29</v>
      </c>
      <c r="H1684" s="2" t="s">
        <v>34</v>
      </c>
      <c r="I1684" s="2" t="s">
        <v>31</v>
      </c>
      <c r="J1684" s="44">
        <v>0.19267626800000001</v>
      </c>
    </row>
    <row r="1685" spans="1:10">
      <c r="A1685" s="2" t="s">
        <v>17</v>
      </c>
      <c r="B1685" s="2" t="s">
        <v>112</v>
      </c>
      <c r="C1685" s="2" t="s">
        <v>64</v>
      </c>
      <c r="E1685" s="2">
        <v>100</v>
      </c>
      <c r="F1685" s="2" t="s">
        <v>768</v>
      </c>
      <c r="G1685" s="2" t="s">
        <v>29</v>
      </c>
      <c r="H1685" s="2" t="s">
        <v>34</v>
      </c>
      <c r="I1685" s="2" t="s">
        <v>31</v>
      </c>
      <c r="J1685" s="44">
        <v>0.58819406500000004</v>
      </c>
    </row>
    <row r="1686" spans="1:10">
      <c r="A1686" s="2" t="s">
        <v>17</v>
      </c>
      <c r="B1686" s="2" t="s">
        <v>113</v>
      </c>
      <c r="C1686" s="2" t="s">
        <v>64</v>
      </c>
      <c r="E1686" s="2">
        <v>100</v>
      </c>
      <c r="F1686" s="2" t="s">
        <v>768</v>
      </c>
      <c r="G1686" s="2" t="s">
        <v>29</v>
      </c>
      <c r="H1686" s="2" t="s">
        <v>34</v>
      </c>
      <c r="I1686" s="2" t="s">
        <v>31</v>
      </c>
      <c r="J1686" s="44">
        <v>1.0367494100000001</v>
      </c>
    </row>
    <row r="1687" spans="1:10">
      <c r="A1687" s="2" t="s">
        <v>17</v>
      </c>
      <c r="B1687" s="2" t="s">
        <v>114</v>
      </c>
      <c r="C1687" s="2" t="s">
        <v>64</v>
      </c>
      <c r="E1687" s="2">
        <v>100</v>
      </c>
      <c r="F1687" s="2" t="s">
        <v>768</v>
      </c>
      <c r="G1687" s="2" t="s">
        <v>29</v>
      </c>
      <c r="H1687" s="2" t="s">
        <v>34</v>
      </c>
      <c r="I1687" s="2" t="s">
        <v>31</v>
      </c>
      <c r="J1687" s="44">
        <v>0</v>
      </c>
    </row>
    <row r="1688" spans="1:10">
      <c r="A1688" s="2" t="s">
        <v>17</v>
      </c>
      <c r="B1688" s="2" t="s">
        <v>115</v>
      </c>
      <c r="C1688" s="2" t="s">
        <v>64</v>
      </c>
      <c r="E1688" s="2">
        <v>100</v>
      </c>
      <c r="F1688" s="2" t="s">
        <v>768</v>
      </c>
      <c r="G1688" s="2" t="s">
        <v>29</v>
      </c>
      <c r="H1688" s="2" t="s">
        <v>34</v>
      </c>
      <c r="I1688" s="2" t="s">
        <v>31</v>
      </c>
      <c r="J1688" s="44">
        <v>1.2386116979999999</v>
      </c>
    </row>
    <row r="1689" spans="1:10">
      <c r="A1689" s="2" t="s">
        <v>17</v>
      </c>
      <c r="B1689" s="2" t="s">
        <v>116</v>
      </c>
      <c r="C1689" s="2" t="s">
        <v>64</v>
      </c>
      <c r="E1689" s="2">
        <v>100</v>
      </c>
      <c r="F1689" s="2" t="s">
        <v>768</v>
      </c>
      <c r="G1689" s="2" t="s">
        <v>29</v>
      </c>
      <c r="H1689" s="2" t="s">
        <v>34</v>
      </c>
      <c r="I1689" s="2" t="s">
        <v>31</v>
      </c>
      <c r="J1689" s="44">
        <v>0.30399702099999998</v>
      </c>
    </row>
    <row r="1690" spans="1:10">
      <c r="A1690" s="2" t="s">
        <v>17</v>
      </c>
      <c r="B1690" s="2" t="s">
        <v>117</v>
      </c>
      <c r="C1690" s="2" t="s">
        <v>64</v>
      </c>
      <c r="E1690" s="2">
        <v>100</v>
      </c>
      <c r="F1690" s="2" t="s">
        <v>768</v>
      </c>
      <c r="G1690" s="2" t="s">
        <v>29</v>
      </c>
      <c r="H1690" s="2" t="s">
        <v>34</v>
      </c>
      <c r="I1690" s="2" t="s">
        <v>31</v>
      </c>
      <c r="J1690" s="44">
        <v>1.060371967</v>
      </c>
    </row>
    <row r="1691" spans="1:10">
      <c r="A1691" s="2" t="s">
        <v>17</v>
      </c>
      <c r="B1691" s="2" t="s">
        <v>118</v>
      </c>
      <c r="C1691" s="2" t="s">
        <v>64</v>
      </c>
      <c r="E1691" s="2">
        <v>100</v>
      </c>
      <c r="F1691" s="2" t="s">
        <v>768</v>
      </c>
      <c r="G1691" s="2" t="s">
        <v>29</v>
      </c>
      <c r="H1691" s="2" t="s">
        <v>34</v>
      </c>
      <c r="I1691" s="2" t="s">
        <v>31</v>
      </c>
      <c r="J1691" s="44">
        <v>0</v>
      </c>
    </row>
    <row r="1692" spans="1:10">
      <c r="A1692" s="2" t="s">
        <v>17</v>
      </c>
      <c r="B1692" s="2" t="s">
        <v>119</v>
      </c>
      <c r="C1692" s="2" t="s">
        <v>64</v>
      </c>
      <c r="E1692" s="2">
        <v>100</v>
      </c>
      <c r="F1692" s="2" t="s">
        <v>768</v>
      </c>
      <c r="G1692" s="2" t="s">
        <v>29</v>
      </c>
      <c r="H1692" s="2" t="s">
        <v>34</v>
      </c>
      <c r="I1692" s="2" t="s">
        <v>31</v>
      </c>
      <c r="J1692" s="44">
        <v>0</v>
      </c>
    </row>
    <row r="1693" spans="1:10">
      <c r="A1693" s="2" t="s">
        <v>17</v>
      </c>
      <c r="B1693" s="2" t="s">
        <v>120</v>
      </c>
      <c r="C1693" s="2" t="s">
        <v>64</v>
      </c>
      <c r="E1693" s="2">
        <v>100</v>
      </c>
      <c r="F1693" s="2" t="s">
        <v>768</v>
      </c>
      <c r="G1693" s="2" t="s">
        <v>29</v>
      </c>
      <c r="H1693" s="2" t="s">
        <v>34</v>
      </c>
      <c r="I1693" s="2" t="s">
        <v>31</v>
      </c>
      <c r="J1693" s="44">
        <v>8.9071809000000002E-2</v>
      </c>
    </row>
    <row r="1694" spans="1:10">
      <c r="A1694" s="2" t="s">
        <v>17</v>
      </c>
      <c r="B1694" s="2" t="s">
        <v>121</v>
      </c>
      <c r="C1694" s="2" t="s">
        <v>64</v>
      </c>
      <c r="E1694" s="2">
        <v>100</v>
      </c>
      <c r="F1694" s="2" t="s">
        <v>768</v>
      </c>
      <c r="G1694" s="2" t="s">
        <v>29</v>
      </c>
      <c r="H1694" s="2" t="s">
        <v>34</v>
      </c>
      <c r="I1694" s="2" t="s">
        <v>31</v>
      </c>
      <c r="J1694" s="44">
        <v>0</v>
      </c>
    </row>
    <row r="1695" spans="1:10">
      <c r="A1695" s="2" t="s">
        <v>17</v>
      </c>
      <c r="B1695" s="2" t="s">
        <v>122</v>
      </c>
      <c r="C1695" s="2" t="s">
        <v>64</v>
      </c>
      <c r="E1695" s="2">
        <v>100</v>
      </c>
      <c r="F1695" s="2" t="s">
        <v>768</v>
      </c>
      <c r="G1695" s="2" t="s">
        <v>29</v>
      </c>
      <c r="H1695" s="2" t="s">
        <v>34</v>
      </c>
      <c r="I1695" s="2" t="s">
        <v>31</v>
      </c>
      <c r="J1695" s="44">
        <v>0.68342492600000004</v>
      </c>
    </row>
    <row r="1696" spans="1:10">
      <c r="A1696" s="2" t="s">
        <v>17</v>
      </c>
      <c r="B1696" s="2" t="s">
        <v>123</v>
      </c>
      <c r="C1696" s="2" t="s">
        <v>64</v>
      </c>
      <c r="E1696" s="2">
        <v>100</v>
      </c>
      <c r="F1696" s="2" t="s">
        <v>768</v>
      </c>
      <c r="G1696" s="2" t="s">
        <v>29</v>
      </c>
      <c r="H1696" s="2" t="s">
        <v>34</v>
      </c>
      <c r="I1696" s="2" t="s">
        <v>31</v>
      </c>
      <c r="J1696" s="44">
        <v>0.31298171899999999</v>
      </c>
    </row>
    <row r="1697" spans="1:10">
      <c r="A1697" s="2" t="s">
        <v>17</v>
      </c>
      <c r="B1697" s="2" t="s">
        <v>124</v>
      </c>
      <c r="C1697" s="2" t="s">
        <v>64</v>
      </c>
      <c r="E1697" s="2">
        <v>100</v>
      </c>
      <c r="F1697" s="2" t="s">
        <v>768</v>
      </c>
      <c r="G1697" s="2" t="s">
        <v>29</v>
      </c>
      <c r="H1697" s="2" t="s">
        <v>34</v>
      </c>
      <c r="I1697" s="2" t="s">
        <v>31</v>
      </c>
      <c r="J1697" s="44">
        <v>0.56949822800000005</v>
      </c>
    </row>
    <row r="1698" spans="1:10">
      <c r="A1698" s="2" t="s">
        <v>17</v>
      </c>
      <c r="B1698" s="2" t="s">
        <v>125</v>
      </c>
      <c r="C1698" s="2" t="s">
        <v>64</v>
      </c>
      <c r="E1698" s="2">
        <v>100</v>
      </c>
      <c r="F1698" s="2" t="s">
        <v>768</v>
      </c>
      <c r="G1698" s="2" t="s">
        <v>29</v>
      </c>
      <c r="H1698" s="2" t="s">
        <v>34</v>
      </c>
      <c r="I1698" s="2" t="s">
        <v>31</v>
      </c>
      <c r="J1698" s="44">
        <v>0.31145824300000002</v>
      </c>
    </row>
    <row r="1699" spans="1:10">
      <c r="A1699" s="2" t="s">
        <v>17</v>
      </c>
      <c r="B1699" s="2" t="s">
        <v>126</v>
      </c>
      <c r="C1699" s="2" t="s">
        <v>64</v>
      </c>
      <c r="E1699" s="2">
        <v>100</v>
      </c>
      <c r="F1699" s="2" t="s">
        <v>768</v>
      </c>
      <c r="G1699" s="2" t="s">
        <v>29</v>
      </c>
      <c r="H1699" s="2" t="s">
        <v>34</v>
      </c>
      <c r="I1699" s="2" t="s">
        <v>31</v>
      </c>
      <c r="J1699" s="44">
        <v>1.118870885</v>
      </c>
    </row>
    <row r="1700" spans="1:10">
      <c r="A1700" s="2" t="s">
        <v>17</v>
      </c>
      <c r="B1700" s="2" t="s">
        <v>128</v>
      </c>
      <c r="C1700" s="2" t="s">
        <v>64</v>
      </c>
      <c r="E1700" s="2">
        <v>100</v>
      </c>
      <c r="F1700" s="2" t="s">
        <v>768</v>
      </c>
      <c r="G1700" s="2" t="s">
        <v>29</v>
      </c>
      <c r="H1700" s="2" t="s">
        <v>34</v>
      </c>
      <c r="I1700" s="2" t="s">
        <v>31</v>
      </c>
      <c r="J1700" s="44">
        <v>1.088803003</v>
      </c>
    </row>
    <row r="1701" spans="1:10">
      <c r="A1701" s="2" t="s">
        <v>17</v>
      </c>
      <c r="B1701" s="2" t="s">
        <v>129</v>
      </c>
      <c r="C1701" s="2" t="s">
        <v>64</v>
      </c>
      <c r="E1701" s="2">
        <v>100</v>
      </c>
      <c r="F1701" s="2" t="s">
        <v>768</v>
      </c>
      <c r="G1701" s="2" t="s">
        <v>29</v>
      </c>
      <c r="H1701" s="2" t="s">
        <v>34</v>
      </c>
      <c r="I1701" s="2" t="s">
        <v>31</v>
      </c>
      <c r="J1701" s="44">
        <v>2.2730754759999998</v>
      </c>
    </row>
    <row r="1702" spans="1:10">
      <c r="A1702" s="2" t="s">
        <v>17</v>
      </c>
      <c r="B1702" s="2" t="s">
        <v>130</v>
      </c>
      <c r="C1702" s="2" t="s">
        <v>64</v>
      </c>
      <c r="E1702" s="2">
        <v>100</v>
      </c>
      <c r="F1702" s="2" t="s">
        <v>768</v>
      </c>
      <c r="G1702" s="2" t="s">
        <v>29</v>
      </c>
      <c r="H1702" s="2" t="s">
        <v>34</v>
      </c>
      <c r="I1702" s="2" t="s">
        <v>31</v>
      </c>
      <c r="J1702" s="44">
        <v>0.20029255000000001</v>
      </c>
    </row>
    <row r="1703" spans="1:10">
      <c r="A1703" s="2" t="s">
        <v>17</v>
      </c>
      <c r="B1703" s="2" t="s">
        <v>358</v>
      </c>
      <c r="C1703" s="2" t="s">
        <v>64</v>
      </c>
      <c r="E1703" s="2">
        <v>100</v>
      </c>
      <c r="F1703" s="2" t="s">
        <v>768</v>
      </c>
      <c r="G1703" s="2" t="s">
        <v>29</v>
      </c>
      <c r="H1703" s="2" t="s">
        <v>34</v>
      </c>
      <c r="I1703" s="2" t="s">
        <v>31</v>
      </c>
      <c r="J1703" s="44">
        <v>4.675487682</v>
      </c>
    </row>
    <row r="1704" spans="1:10">
      <c r="A1704" s="2" t="s">
        <v>17</v>
      </c>
      <c r="B1704" s="2" t="s">
        <v>131</v>
      </c>
      <c r="C1704" s="2" t="s">
        <v>64</v>
      </c>
      <c r="E1704" s="2">
        <v>100</v>
      </c>
      <c r="F1704" s="2" t="s">
        <v>768</v>
      </c>
      <c r="G1704" s="2" t="s">
        <v>29</v>
      </c>
      <c r="H1704" s="2" t="s">
        <v>34</v>
      </c>
      <c r="I1704" s="2" t="s">
        <v>31</v>
      </c>
      <c r="J1704" s="44">
        <v>0</v>
      </c>
    </row>
    <row r="1705" spans="1:10">
      <c r="A1705" s="2" t="s">
        <v>17</v>
      </c>
      <c r="B1705" s="2" t="s">
        <v>132</v>
      </c>
      <c r="C1705" s="2" t="s">
        <v>64</v>
      </c>
      <c r="E1705" s="2">
        <v>100</v>
      </c>
      <c r="F1705" s="2" t="s">
        <v>768</v>
      </c>
      <c r="G1705" s="2" t="s">
        <v>29</v>
      </c>
      <c r="H1705" s="2" t="s">
        <v>34</v>
      </c>
      <c r="I1705" s="2" t="s">
        <v>31</v>
      </c>
      <c r="J1705" s="44">
        <v>4.4826562499999998</v>
      </c>
    </row>
    <row r="1706" spans="1:10">
      <c r="A1706" s="2" t="s">
        <v>16</v>
      </c>
      <c r="B1706" s="2" t="s">
        <v>139</v>
      </c>
      <c r="C1706" s="2" t="s">
        <v>64</v>
      </c>
      <c r="E1706" s="2">
        <v>100</v>
      </c>
      <c r="F1706" s="2" t="s">
        <v>768</v>
      </c>
      <c r="G1706" s="2" t="s">
        <v>29</v>
      </c>
      <c r="H1706" s="2" t="s">
        <v>34</v>
      </c>
      <c r="I1706" s="2" t="s">
        <v>31</v>
      </c>
      <c r="J1706" s="44">
        <v>1.920758824</v>
      </c>
    </row>
    <row r="1707" spans="1:10">
      <c r="A1707" s="2" t="s">
        <v>16</v>
      </c>
      <c r="B1707" s="2" t="s">
        <v>140</v>
      </c>
      <c r="C1707" s="2" t="s">
        <v>64</v>
      </c>
      <c r="E1707" s="2">
        <v>100</v>
      </c>
      <c r="F1707" s="2" t="s">
        <v>768</v>
      </c>
      <c r="G1707" s="2" t="s">
        <v>29</v>
      </c>
      <c r="H1707" s="2" t="s">
        <v>34</v>
      </c>
      <c r="I1707" s="2" t="s">
        <v>31</v>
      </c>
      <c r="J1707" s="44">
        <v>0</v>
      </c>
    </row>
    <row r="1708" spans="1:10">
      <c r="A1708" s="2" t="s">
        <v>16</v>
      </c>
      <c r="B1708" s="2" t="s">
        <v>141</v>
      </c>
      <c r="C1708" s="2" t="s">
        <v>64</v>
      </c>
      <c r="E1708" s="2">
        <v>100</v>
      </c>
      <c r="F1708" s="2" t="s">
        <v>768</v>
      </c>
      <c r="G1708" s="2" t="s">
        <v>29</v>
      </c>
      <c r="H1708" s="2" t="s">
        <v>34</v>
      </c>
      <c r="I1708" s="2" t="s">
        <v>31</v>
      </c>
      <c r="J1708" s="44">
        <v>0</v>
      </c>
    </row>
    <row r="1709" spans="1:10">
      <c r="A1709" s="2" t="s">
        <v>16</v>
      </c>
      <c r="B1709" s="2" t="s">
        <v>142</v>
      </c>
      <c r="C1709" s="2" t="s">
        <v>64</v>
      </c>
      <c r="E1709" s="2">
        <v>100</v>
      </c>
      <c r="F1709" s="2" t="s">
        <v>768</v>
      </c>
      <c r="G1709" s="2" t="s">
        <v>29</v>
      </c>
      <c r="H1709" s="2" t="s">
        <v>34</v>
      </c>
      <c r="I1709" s="2" t="s">
        <v>31</v>
      </c>
      <c r="J1709" s="44">
        <v>9.0584225059999994</v>
      </c>
    </row>
    <row r="1710" spans="1:10">
      <c r="A1710" s="2" t="s">
        <v>16</v>
      </c>
      <c r="B1710" s="2" t="s">
        <v>422</v>
      </c>
      <c r="C1710" s="2" t="s">
        <v>64</v>
      </c>
      <c r="E1710" s="2">
        <v>100</v>
      </c>
      <c r="F1710" s="2" t="s">
        <v>768</v>
      </c>
      <c r="G1710" s="2" t="s">
        <v>29</v>
      </c>
      <c r="H1710" s="2" t="s">
        <v>34</v>
      </c>
      <c r="I1710" s="2" t="s">
        <v>31</v>
      </c>
      <c r="J1710" s="44">
        <v>8.9369176469999996</v>
      </c>
    </row>
    <row r="1711" spans="1:10">
      <c r="A1711" s="2" t="s">
        <v>16</v>
      </c>
      <c r="B1711" s="2" t="s">
        <v>423</v>
      </c>
      <c r="C1711" s="2" t="s">
        <v>64</v>
      </c>
      <c r="E1711" s="2">
        <v>100</v>
      </c>
      <c r="F1711" s="2" t="s">
        <v>768</v>
      </c>
      <c r="G1711" s="2" t="s">
        <v>29</v>
      </c>
      <c r="H1711" s="2" t="s">
        <v>34</v>
      </c>
      <c r="I1711" s="2" t="s">
        <v>31</v>
      </c>
      <c r="J1711" s="44">
        <v>19.129375176</v>
      </c>
    </row>
    <row r="1712" spans="1:10">
      <c r="A1712" s="2" t="s">
        <v>16</v>
      </c>
      <c r="B1712" s="2" t="s">
        <v>424</v>
      </c>
      <c r="C1712" s="2" t="s">
        <v>64</v>
      </c>
      <c r="E1712" s="2">
        <v>100</v>
      </c>
      <c r="F1712" s="2" t="s">
        <v>768</v>
      </c>
      <c r="G1712" s="2" t="s">
        <v>29</v>
      </c>
      <c r="H1712" s="2" t="s">
        <v>34</v>
      </c>
      <c r="I1712" s="2" t="s">
        <v>31</v>
      </c>
      <c r="J1712" s="44">
        <v>9.6528763919999996</v>
      </c>
    </row>
    <row r="1713" spans="1:10">
      <c r="A1713" s="2" t="s">
        <v>16</v>
      </c>
      <c r="B1713" s="2" t="s">
        <v>425</v>
      </c>
      <c r="C1713" s="2" t="s">
        <v>64</v>
      </c>
      <c r="E1713" s="2">
        <v>100</v>
      </c>
      <c r="F1713" s="2" t="s">
        <v>768</v>
      </c>
      <c r="G1713" s="2" t="s">
        <v>29</v>
      </c>
      <c r="H1713" s="2" t="s">
        <v>34</v>
      </c>
      <c r="I1713" s="2" t="s">
        <v>31</v>
      </c>
      <c r="J1713" s="44">
        <v>3.938996801</v>
      </c>
    </row>
    <row r="1714" spans="1:10">
      <c r="A1714" s="2" t="s">
        <v>16</v>
      </c>
      <c r="B1714" s="2" t="s">
        <v>426</v>
      </c>
      <c r="C1714" s="2" t="s">
        <v>64</v>
      </c>
      <c r="E1714" s="2">
        <v>100</v>
      </c>
      <c r="F1714" s="2" t="s">
        <v>768</v>
      </c>
      <c r="G1714" s="2" t="s">
        <v>29</v>
      </c>
      <c r="H1714" s="2" t="s">
        <v>34</v>
      </c>
      <c r="I1714" s="2" t="s">
        <v>31</v>
      </c>
      <c r="J1714" s="44">
        <v>21.336093728000002</v>
      </c>
    </row>
    <row r="1715" spans="1:10">
      <c r="A1715" s="2" t="s">
        <v>16</v>
      </c>
      <c r="B1715" s="2" t="s">
        <v>427</v>
      </c>
      <c r="C1715" s="2" t="s">
        <v>64</v>
      </c>
      <c r="E1715" s="2">
        <v>100</v>
      </c>
      <c r="F1715" s="2" t="s">
        <v>768</v>
      </c>
      <c r="G1715" s="2" t="s">
        <v>29</v>
      </c>
      <c r="H1715" s="2" t="s">
        <v>34</v>
      </c>
      <c r="I1715" s="2" t="s">
        <v>31</v>
      </c>
      <c r="J1715" s="44">
        <v>2.1149034599999998</v>
      </c>
    </row>
    <row r="1716" spans="1:10">
      <c r="A1716" s="2" t="s">
        <v>16</v>
      </c>
      <c r="B1716" s="2" t="s">
        <v>428</v>
      </c>
      <c r="C1716" s="2" t="s">
        <v>64</v>
      </c>
      <c r="E1716" s="2">
        <v>100</v>
      </c>
      <c r="F1716" s="2" t="s">
        <v>768</v>
      </c>
      <c r="G1716" s="2" t="s">
        <v>29</v>
      </c>
      <c r="H1716" s="2" t="s">
        <v>34</v>
      </c>
      <c r="I1716" s="2" t="s">
        <v>31</v>
      </c>
      <c r="J1716" s="44">
        <v>12.209314399</v>
      </c>
    </row>
    <row r="1717" spans="1:10">
      <c r="A1717" s="2" t="s">
        <v>16</v>
      </c>
      <c r="B1717" s="2" t="s">
        <v>429</v>
      </c>
      <c r="C1717" s="2" t="s">
        <v>64</v>
      </c>
      <c r="E1717" s="2">
        <v>100</v>
      </c>
      <c r="F1717" s="2" t="s">
        <v>768</v>
      </c>
      <c r="G1717" s="2" t="s">
        <v>29</v>
      </c>
      <c r="H1717" s="2" t="s">
        <v>34</v>
      </c>
      <c r="I1717" s="2" t="s">
        <v>31</v>
      </c>
      <c r="J1717" s="44">
        <v>15.710005348999999</v>
      </c>
    </row>
    <row r="1718" spans="1:10">
      <c r="A1718" s="2" t="s">
        <v>16</v>
      </c>
      <c r="B1718" s="2" t="s">
        <v>430</v>
      </c>
      <c r="C1718" s="2" t="s">
        <v>64</v>
      </c>
      <c r="E1718" s="2">
        <v>100</v>
      </c>
      <c r="F1718" s="2" t="s">
        <v>768</v>
      </c>
      <c r="G1718" s="2" t="s">
        <v>29</v>
      </c>
      <c r="H1718" s="2" t="s">
        <v>34</v>
      </c>
      <c r="I1718" s="2" t="s">
        <v>31</v>
      </c>
      <c r="J1718" s="44">
        <v>18.112845881999998</v>
      </c>
    </row>
    <row r="1719" spans="1:10">
      <c r="A1719" s="2" t="s">
        <v>15</v>
      </c>
      <c r="B1719" s="2" t="s">
        <v>187</v>
      </c>
      <c r="C1719" s="2" t="s">
        <v>64</v>
      </c>
      <c r="E1719" s="2">
        <v>100</v>
      </c>
      <c r="F1719" s="2" t="s">
        <v>768</v>
      </c>
      <c r="G1719" s="2" t="s">
        <v>29</v>
      </c>
      <c r="H1719" s="2" t="s">
        <v>34</v>
      </c>
      <c r="I1719" s="2" t="s">
        <v>31</v>
      </c>
      <c r="J1719" s="44">
        <v>6.0811404710000003</v>
      </c>
    </row>
    <row r="1720" spans="1:10">
      <c r="A1720" s="2" t="s">
        <v>15</v>
      </c>
      <c r="B1720" s="2" t="s">
        <v>188</v>
      </c>
      <c r="C1720" s="2" t="s">
        <v>64</v>
      </c>
      <c r="E1720" s="2">
        <v>100</v>
      </c>
      <c r="F1720" s="2" t="s">
        <v>768</v>
      </c>
      <c r="G1720" s="2" t="s">
        <v>29</v>
      </c>
      <c r="H1720" s="2" t="s">
        <v>34</v>
      </c>
      <c r="I1720" s="2" t="s">
        <v>31</v>
      </c>
      <c r="J1720" s="44">
        <v>0</v>
      </c>
    </row>
    <row r="1721" spans="1:10">
      <c r="A1721" s="2" t="s">
        <v>15</v>
      </c>
      <c r="B1721" s="2" t="s">
        <v>189</v>
      </c>
      <c r="C1721" s="2" t="s">
        <v>64</v>
      </c>
      <c r="E1721" s="2">
        <v>100</v>
      </c>
      <c r="F1721" s="2" t="s">
        <v>768</v>
      </c>
      <c r="G1721" s="2" t="s">
        <v>29</v>
      </c>
      <c r="H1721" s="2" t="s">
        <v>34</v>
      </c>
      <c r="I1721" s="2" t="s">
        <v>31</v>
      </c>
      <c r="J1721" s="44">
        <v>0.196681513</v>
      </c>
    </row>
    <row r="1722" spans="1:10">
      <c r="A1722" s="2" t="s">
        <v>15</v>
      </c>
      <c r="B1722" s="2" t="s">
        <v>190</v>
      </c>
      <c r="C1722" s="2" t="s">
        <v>64</v>
      </c>
      <c r="E1722" s="2">
        <v>100</v>
      </c>
      <c r="F1722" s="2" t="s">
        <v>768</v>
      </c>
      <c r="G1722" s="2" t="s">
        <v>29</v>
      </c>
      <c r="H1722" s="2" t="s">
        <v>34</v>
      </c>
      <c r="I1722" s="2" t="s">
        <v>31</v>
      </c>
      <c r="J1722" s="44">
        <v>2.6732097389999998</v>
      </c>
    </row>
    <row r="1723" spans="1:10">
      <c r="A1723" s="2" t="s">
        <v>15</v>
      </c>
      <c r="B1723" s="2" t="s">
        <v>191</v>
      </c>
      <c r="C1723" s="2" t="s">
        <v>64</v>
      </c>
      <c r="E1723" s="2">
        <v>100</v>
      </c>
      <c r="F1723" s="2" t="s">
        <v>768</v>
      </c>
      <c r="G1723" s="2" t="s">
        <v>29</v>
      </c>
      <c r="H1723" s="2" t="s">
        <v>34</v>
      </c>
      <c r="I1723" s="2" t="s">
        <v>31</v>
      </c>
      <c r="J1723" s="44">
        <v>11.425858550999999</v>
      </c>
    </row>
    <row r="1724" spans="1:10">
      <c r="A1724" s="2" t="s">
        <v>15</v>
      </c>
      <c r="B1724" s="2" t="s">
        <v>192</v>
      </c>
      <c r="C1724" s="2" t="s">
        <v>64</v>
      </c>
      <c r="E1724" s="2">
        <v>100</v>
      </c>
      <c r="F1724" s="2" t="s">
        <v>768</v>
      </c>
      <c r="G1724" s="2" t="s">
        <v>29</v>
      </c>
      <c r="H1724" s="2" t="s">
        <v>34</v>
      </c>
      <c r="I1724" s="2" t="s">
        <v>31</v>
      </c>
      <c r="J1724" s="44">
        <v>44.094851294000001</v>
      </c>
    </row>
    <row r="1725" spans="1:10">
      <c r="A1725" s="2" t="s">
        <v>15</v>
      </c>
      <c r="B1725" s="2" t="s">
        <v>193</v>
      </c>
      <c r="C1725" s="2" t="s">
        <v>64</v>
      </c>
      <c r="E1725" s="2">
        <v>100</v>
      </c>
      <c r="F1725" s="2" t="s">
        <v>768</v>
      </c>
      <c r="G1725" s="2" t="s">
        <v>29</v>
      </c>
      <c r="H1725" s="2" t="s">
        <v>34</v>
      </c>
      <c r="I1725" s="2" t="s">
        <v>31</v>
      </c>
      <c r="J1725" s="44">
        <v>41.056681140000002</v>
      </c>
    </row>
    <row r="1726" spans="1:10">
      <c r="A1726" s="2" t="s">
        <v>14</v>
      </c>
      <c r="B1726" s="2" t="s">
        <v>194</v>
      </c>
      <c r="C1726" s="2" t="s">
        <v>64</v>
      </c>
      <c r="E1726" s="2">
        <v>100</v>
      </c>
      <c r="F1726" s="2" t="s">
        <v>768</v>
      </c>
      <c r="G1726" s="2" t="s">
        <v>29</v>
      </c>
      <c r="H1726" s="2" t="s">
        <v>34</v>
      </c>
      <c r="I1726" s="2" t="s">
        <v>31</v>
      </c>
      <c r="J1726" s="44">
        <v>0</v>
      </c>
    </row>
    <row r="1727" spans="1:10">
      <c r="A1727" s="2" t="s">
        <v>14</v>
      </c>
      <c r="B1727" s="2" t="s">
        <v>195</v>
      </c>
      <c r="C1727" s="2" t="s">
        <v>64</v>
      </c>
      <c r="E1727" s="2">
        <v>100</v>
      </c>
      <c r="F1727" s="2" t="s">
        <v>768</v>
      </c>
      <c r="G1727" s="2" t="s">
        <v>29</v>
      </c>
      <c r="H1727" s="2" t="s">
        <v>34</v>
      </c>
      <c r="I1727" s="2" t="s">
        <v>31</v>
      </c>
      <c r="J1727" s="44">
        <v>0</v>
      </c>
    </row>
    <row r="1728" spans="1:10">
      <c r="A1728" s="2" t="s">
        <v>13</v>
      </c>
      <c r="B1728" s="2" t="s">
        <v>196</v>
      </c>
      <c r="C1728" s="2" t="s">
        <v>64</v>
      </c>
      <c r="E1728" s="2">
        <v>100</v>
      </c>
      <c r="F1728" s="2" t="s">
        <v>768</v>
      </c>
      <c r="G1728" s="2" t="s">
        <v>29</v>
      </c>
      <c r="H1728" s="2" t="s">
        <v>34</v>
      </c>
      <c r="I1728" s="2" t="s">
        <v>31</v>
      </c>
      <c r="J1728" s="44">
        <v>2.1752271150000002</v>
      </c>
    </row>
    <row r="1729" spans="1:10">
      <c r="A1729" s="2" t="s">
        <v>13</v>
      </c>
      <c r="B1729" s="2" t="s">
        <v>197</v>
      </c>
      <c r="C1729" s="2" t="s">
        <v>64</v>
      </c>
      <c r="E1729" s="2">
        <v>100</v>
      </c>
      <c r="F1729" s="2" t="s">
        <v>768</v>
      </c>
      <c r="G1729" s="2" t="s">
        <v>29</v>
      </c>
      <c r="H1729" s="2" t="s">
        <v>34</v>
      </c>
      <c r="I1729" s="2" t="s">
        <v>31</v>
      </c>
      <c r="J1729" s="44">
        <v>0.64907809599999999</v>
      </c>
    </row>
    <row r="1730" spans="1:10">
      <c r="A1730" s="2" t="s">
        <v>13</v>
      </c>
      <c r="B1730" s="2" t="s">
        <v>198</v>
      </c>
      <c r="C1730" s="2" t="s">
        <v>64</v>
      </c>
      <c r="E1730" s="2">
        <v>100</v>
      </c>
      <c r="F1730" s="2" t="s">
        <v>768</v>
      </c>
      <c r="G1730" s="2" t="s">
        <v>29</v>
      </c>
      <c r="H1730" s="2" t="s">
        <v>34</v>
      </c>
      <c r="I1730" s="2" t="s">
        <v>31</v>
      </c>
      <c r="J1730" s="44">
        <v>0.20244647700000001</v>
      </c>
    </row>
    <row r="1731" spans="1:10">
      <c r="A1731" s="2" t="s">
        <v>13</v>
      </c>
      <c r="B1731" s="2" t="s">
        <v>199</v>
      </c>
      <c r="C1731" s="2" t="s">
        <v>64</v>
      </c>
      <c r="E1731" s="2">
        <v>100</v>
      </c>
      <c r="F1731" s="2" t="s">
        <v>768</v>
      </c>
      <c r="G1731" s="2" t="s">
        <v>29</v>
      </c>
      <c r="H1731" s="2" t="s">
        <v>34</v>
      </c>
      <c r="I1731" s="2" t="s">
        <v>31</v>
      </c>
      <c r="J1731" s="44">
        <v>0.800767059</v>
      </c>
    </row>
    <row r="1732" spans="1:10">
      <c r="A1732" s="2" t="s">
        <v>13</v>
      </c>
      <c r="B1732" s="2" t="s">
        <v>200</v>
      </c>
      <c r="C1732" s="2" t="s">
        <v>64</v>
      </c>
      <c r="E1732" s="2">
        <v>100</v>
      </c>
      <c r="F1732" s="2" t="s">
        <v>768</v>
      </c>
      <c r="G1732" s="2" t="s">
        <v>29</v>
      </c>
      <c r="H1732" s="2" t="s">
        <v>34</v>
      </c>
      <c r="I1732" s="2" t="s">
        <v>31</v>
      </c>
      <c r="J1732" s="44">
        <v>2.4079767510000001</v>
      </c>
    </row>
    <row r="1733" spans="1:10">
      <c r="A1733" s="2" t="s">
        <v>13</v>
      </c>
      <c r="B1733" s="2" t="s">
        <v>201</v>
      </c>
      <c r="C1733" s="2" t="s">
        <v>64</v>
      </c>
      <c r="E1733" s="2">
        <v>100</v>
      </c>
      <c r="F1733" s="2" t="s">
        <v>768</v>
      </c>
      <c r="G1733" s="2" t="s">
        <v>29</v>
      </c>
      <c r="H1733" s="2" t="s">
        <v>34</v>
      </c>
      <c r="I1733" s="2" t="s">
        <v>31</v>
      </c>
      <c r="J1733" s="44">
        <v>2.540499106</v>
      </c>
    </row>
    <row r="1734" spans="1:10">
      <c r="A1734" s="2" t="s">
        <v>13</v>
      </c>
      <c r="B1734" s="2" t="s">
        <v>202</v>
      </c>
      <c r="C1734" s="2" t="s">
        <v>64</v>
      </c>
      <c r="E1734" s="2">
        <v>100</v>
      </c>
      <c r="F1734" s="2" t="s">
        <v>768</v>
      </c>
      <c r="G1734" s="2" t="s">
        <v>29</v>
      </c>
      <c r="H1734" s="2" t="s">
        <v>34</v>
      </c>
      <c r="I1734" s="2" t="s">
        <v>31</v>
      </c>
      <c r="J1734" s="44">
        <v>3.7121726800000001</v>
      </c>
    </row>
    <row r="1735" spans="1:10">
      <c r="A1735" s="2" t="s">
        <v>13</v>
      </c>
      <c r="B1735" s="2" t="s">
        <v>203</v>
      </c>
      <c r="C1735" s="2" t="s">
        <v>64</v>
      </c>
      <c r="E1735" s="2">
        <v>100</v>
      </c>
      <c r="F1735" s="2" t="s">
        <v>768</v>
      </c>
      <c r="G1735" s="2" t="s">
        <v>29</v>
      </c>
      <c r="H1735" s="2" t="s">
        <v>34</v>
      </c>
      <c r="I1735" s="2" t="s">
        <v>31</v>
      </c>
      <c r="J1735" s="44">
        <v>6.2120654340000003</v>
      </c>
    </row>
    <row r="1736" spans="1:10">
      <c r="A1736" s="2" t="s">
        <v>13</v>
      </c>
      <c r="B1736" s="2" t="s">
        <v>204</v>
      </c>
      <c r="C1736" s="2" t="s">
        <v>64</v>
      </c>
      <c r="E1736" s="2">
        <v>100</v>
      </c>
      <c r="F1736" s="2" t="s">
        <v>768</v>
      </c>
      <c r="G1736" s="2" t="s">
        <v>29</v>
      </c>
      <c r="H1736" s="2" t="s">
        <v>34</v>
      </c>
      <c r="I1736" s="2" t="s">
        <v>31</v>
      </c>
      <c r="J1736" s="44">
        <v>9.0537176469999991</v>
      </c>
    </row>
    <row r="1737" spans="1:10">
      <c r="A1737" s="2" t="s">
        <v>13</v>
      </c>
      <c r="B1737" s="2" t="s">
        <v>205</v>
      </c>
      <c r="C1737" s="2" t="s">
        <v>64</v>
      </c>
      <c r="E1737" s="2">
        <v>100</v>
      </c>
      <c r="F1737" s="2" t="s">
        <v>768</v>
      </c>
      <c r="G1737" s="2" t="s">
        <v>29</v>
      </c>
      <c r="H1737" s="2" t="s">
        <v>34</v>
      </c>
      <c r="I1737" s="2" t="s">
        <v>31</v>
      </c>
      <c r="J1737" s="44">
        <v>7.4087313530000003</v>
      </c>
    </row>
    <row r="1738" spans="1:10">
      <c r="A1738" s="2" t="s">
        <v>13</v>
      </c>
      <c r="B1738" s="2" t="s">
        <v>206</v>
      </c>
      <c r="C1738" s="2" t="s">
        <v>64</v>
      </c>
      <c r="E1738" s="2">
        <v>100</v>
      </c>
      <c r="F1738" s="2" t="s">
        <v>768</v>
      </c>
      <c r="G1738" s="2" t="s">
        <v>29</v>
      </c>
      <c r="H1738" s="2" t="s">
        <v>34</v>
      </c>
      <c r="I1738" s="2" t="s">
        <v>31</v>
      </c>
      <c r="J1738" s="44">
        <v>31.412736223</v>
      </c>
    </row>
    <row r="1739" spans="1:10">
      <c r="A1739" s="2" t="s">
        <v>13</v>
      </c>
      <c r="B1739" s="2" t="s">
        <v>207</v>
      </c>
      <c r="C1739" s="2" t="s">
        <v>64</v>
      </c>
      <c r="E1739" s="2">
        <v>100</v>
      </c>
      <c r="F1739" s="2" t="s">
        <v>768</v>
      </c>
      <c r="G1739" s="2" t="s">
        <v>29</v>
      </c>
      <c r="H1739" s="2" t="s">
        <v>34</v>
      </c>
      <c r="I1739" s="2" t="s">
        <v>31</v>
      </c>
      <c r="J1739" s="44">
        <v>21.966447175999999</v>
      </c>
    </row>
    <row r="1740" spans="1:10">
      <c r="A1740" s="2" t="s">
        <v>13</v>
      </c>
      <c r="B1740" s="2" t="s">
        <v>208</v>
      </c>
      <c r="C1740" s="2" t="s">
        <v>64</v>
      </c>
      <c r="E1740" s="2">
        <v>100</v>
      </c>
      <c r="F1740" s="2" t="s">
        <v>768</v>
      </c>
      <c r="G1740" s="2" t="s">
        <v>29</v>
      </c>
      <c r="H1740" s="2" t="s">
        <v>34</v>
      </c>
      <c r="I1740" s="2" t="s">
        <v>31</v>
      </c>
      <c r="J1740" s="44">
        <v>0.63457444399999996</v>
      </c>
    </row>
    <row r="1741" spans="1:10">
      <c r="A1741" s="2" t="s">
        <v>13</v>
      </c>
      <c r="B1741" s="2" t="s">
        <v>209</v>
      </c>
      <c r="C1741" s="2" t="s">
        <v>64</v>
      </c>
      <c r="E1741" s="2">
        <v>100</v>
      </c>
      <c r="F1741" s="2" t="s">
        <v>768</v>
      </c>
      <c r="G1741" s="2" t="s">
        <v>29</v>
      </c>
      <c r="H1741" s="2" t="s">
        <v>34</v>
      </c>
      <c r="I1741" s="2" t="s">
        <v>31</v>
      </c>
      <c r="J1741" s="44">
        <v>0.52805128599999995</v>
      </c>
    </row>
    <row r="1742" spans="1:10">
      <c r="A1742" s="2" t="s">
        <v>13</v>
      </c>
      <c r="B1742" s="2" t="s">
        <v>210</v>
      </c>
      <c r="C1742" s="2" t="s">
        <v>64</v>
      </c>
      <c r="E1742" s="2">
        <v>100</v>
      </c>
      <c r="F1742" s="2" t="s">
        <v>768</v>
      </c>
      <c r="G1742" s="2" t="s">
        <v>29</v>
      </c>
      <c r="H1742" s="2" t="s">
        <v>34</v>
      </c>
      <c r="I1742" s="2" t="s">
        <v>31</v>
      </c>
      <c r="J1742" s="44">
        <v>2.6451398130000001</v>
      </c>
    </row>
    <row r="1743" spans="1:10">
      <c r="A1743" s="2" t="s">
        <v>13</v>
      </c>
      <c r="B1743" s="2" t="s">
        <v>211</v>
      </c>
      <c r="C1743" s="2" t="s">
        <v>64</v>
      </c>
      <c r="E1743" s="2">
        <v>100</v>
      </c>
      <c r="F1743" s="2" t="s">
        <v>768</v>
      </c>
      <c r="G1743" s="2" t="s">
        <v>29</v>
      </c>
      <c r="H1743" s="2" t="s">
        <v>34</v>
      </c>
      <c r="I1743" s="2" t="s">
        <v>31</v>
      </c>
      <c r="J1743" s="44">
        <v>0.26650211299999998</v>
      </c>
    </row>
    <row r="1744" spans="1:10">
      <c r="A1744" s="2" t="s">
        <v>13</v>
      </c>
      <c r="B1744" s="2" t="s">
        <v>212</v>
      </c>
      <c r="C1744" s="2" t="s">
        <v>64</v>
      </c>
      <c r="E1744" s="2">
        <v>100</v>
      </c>
      <c r="F1744" s="2" t="s">
        <v>768</v>
      </c>
      <c r="G1744" s="2" t="s">
        <v>29</v>
      </c>
      <c r="H1744" s="2" t="s">
        <v>34</v>
      </c>
      <c r="I1744" s="2" t="s">
        <v>31</v>
      </c>
      <c r="J1744" s="44">
        <v>3.971791987</v>
      </c>
    </row>
    <row r="1745" spans="1:10">
      <c r="A1745" s="2" t="s">
        <v>13</v>
      </c>
      <c r="B1745" s="2" t="s">
        <v>213</v>
      </c>
      <c r="C1745" s="2" t="s">
        <v>64</v>
      </c>
      <c r="E1745" s="2">
        <v>100</v>
      </c>
      <c r="F1745" s="2" t="s">
        <v>768</v>
      </c>
      <c r="G1745" s="2" t="s">
        <v>29</v>
      </c>
      <c r="H1745" s="2" t="s">
        <v>34</v>
      </c>
      <c r="I1745" s="2" t="s">
        <v>31</v>
      </c>
      <c r="J1745" s="44">
        <v>11.378250137</v>
      </c>
    </row>
    <row r="1746" spans="1:10">
      <c r="A1746" s="2" t="s">
        <v>13</v>
      </c>
      <c r="B1746" s="2" t="s">
        <v>214</v>
      </c>
      <c r="C1746" s="2" t="s">
        <v>64</v>
      </c>
      <c r="E1746" s="2">
        <v>100</v>
      </c>
      <c r="F1746" s="2" t="s">
        <v>768</v>
      </c>
      <c r="G1746" s="2" t="s">
        <v>29</v>
      </c>
      <c r="H1746" s="2" t="s">
        <v>34</v>
      </c>
      <c r="I1746" s="2" t="s">
        <v>31</v>
      </c>
      <c r="J1746" s="44">
        <v>4.4715400680000004</v>
      </c>
    </row>
    <row r="1747" spans="1:10">
      <c r="A1747" s="2" t="s">
        <v>13</v>
      </c>
      <c r="B1747" s="2" t="s">
        <v>215</v>
      </c>
      <c r="C1747" s="2" t="s">
        <v>64</v>
      </c>
      <c r="E1747" s="2">
        <v>100</v>
      </c>
      <c r="F1747" s="2" t="s">
        <v>768</v>
      </c>
      <c r="G1747" s="2" t="s">
        <v>29</v>
      </c>
      <c r="H1747" s="2" t="s">
        <v>34</v>
      </c>
      <c r="I1747" s="2" t="s">
        <v>31</v>
      </c>
      <c r="J1747" s="44">
        <v>4.650881472</v>
      </c>
    </row>
    <row r="1748" spans="1:10">
      <c r="A1748" s="2" t="s">
        <v>13</v>
      </c>
      <c r="B1748" s="2" t="s">
        <v>216</v>
      </c>
      <c r="C1748" s="2" t="s">
        <v>64</v>
      </c>
      <c r="E1748" s="2">
        <v>100</v>
      </c>
      <c r="F1748" s="2" t="s">
        <v>768</v>
      </c>
      <c r="G1748" s="2" t="s">
        <v>29</v>
      </c>
      <c r="H1748" s="2" t="s">
        <v>34</v>
      </c>
      <c r="I1748" s="2" t="s">
        <v>31</v>
      </c>
      <c r="J1748" s="44">
        <v>5.6469033890000002</v>
      </c>
    </row>
    <row r="1749" spans="1:10">
      <c r="A1749" s="2" t="s">
        <v>13</v>
      </c>
      <c r="B1749" s="2" t="s">
        <v>363</v>
      </c>
      <c r="C1749" s="2" t="s">
        <v>64</v>
      </c>
      <c r="E1749" s="2">
        <v>100</v>
      </c>
      <c r="F1749" s="2" t="s">
        <v>768</v>
      </c>
      <c r="G1749" s="2" t="s">
        <v>29</v>
      </c>
      <c r="H1749" s="2" t="s">
        <v>34</v>
      </c>
      <c r="I1749" s="2" t="s">
        <v>31</v>
      </c>
      <c r="J1749" s="44">
        <v>6.6732843E-2</v>
      </c>
    </row>
    <row r="1750" spans="1:10">
      <c r="A1750" s="2" t="s">
        <v>12</v>
      </c>
      <c r="B1750" s="2" t="s">
        <v>219</v>
      </c>
      <c r="C1750" s="2" t="s">
        <v>64</v>
      </c>
      <c r="E1750" s="2">
        <v>100</v>
      </c>
      <c r="F1750" s="2" t="s">
        <v>768</v>
      </c>
      <c r="G1750" s="2" t="s">
        <v>29</v>
      </c>
      <c r="H1750" s="2" t="s">
        <v>34</v>
      </c>
      <c r="I1750" s="2" t="s">
        <v>31</v>
      </c>
      <c r="J1750" s="44">
        <v>0</v>
      </c>
    </row>
    <row r="1751" spans="1:10">
      <c r="A1751" s="2" t="s">
        <v>11</v>
      </c>
      <c r="B1751" s="2" t="s">
        <v>217</v>
      </c>
      <c r="C1751" s="2" t="s">
        <v>64</v>
      </c>
      <c r="E1751" s="2">
        <v>100</v>
      </c>
      <c r="F1751" s="2" t="s">
        <v>768</v>
      </c>
      <c r="G1751" s="2" t="s">
        <v>29</v>
      </c>
      <c r="H1751" s="2" t="s">
        <v>34</v>
      </c>
      <c r="I1751" s="2" t="s">
        <v>31</v>
      </c>
      <c r="J1751" s="44">
        <v>0</v>
      </c>
    </row>
    <row r="1752" spans="1:10">
      <c r="A1752" s="2" t="s">
        <v>534</v>
      </c>
      <c r="B1752" s="2" t="s">
        <v>218</v>
      </c>
      <c r="C1752" s="2" t="s">
        <v>64</v>
      </c>
      <c r="E1752" s="2">
        <v>100</v>
      </c>
      <c r="F1752" s="2" t="s">
        <v>768</v>
      </c>
      <c r="G1752" s="2" t="s">
        <v>29</v>
      </c>
      <c r="H1752" s="2" t="s">
        <v>34</v>
      </c>
      <c r="I1752" s="2" t="s">
        <v>31</v>
      </c>
      <c r="J1752" s="44">
        <v>0.17437552941176479</v>
      </c>
    </row>
    <row r="1753" spans="1:10">
      <c r="A1753" s="2" t="s">
        <v>10</v>
      </c>
      <c r="B1753" s="2" t="s">
        <v>220</v>
      </c>
      <c r="C1753" s="2" t="s">
        <v>64</v>
      </c>
      <c r="E1753" s="2">
        <v>100</v>
      </c>
      <c r="F1753" s="2" t="s">
        <v>768</v>
      </c>
      <c r="G1753" s="2" t="s">
        <v>29</v>
      </c>
      <c r="H1753" s="2" t="s">
        <v>34</v>
      </c>
      <c r="I1753" s="2" t="s">
        <v>31</v>
      </c>
      <c r="J1753" s="44">
        <v>0</v>
      </c>
    </row>
    <row r="1754" spans="1:10">
      <c r="A1754" s="2" t="s">
        <v>9</v>
      </c>
      <c r="B1754" s="2" t="s">
        <v>221</v>
      </c>
      <c r="C1754" s="2" t="s">
        <v>64</v>
      </c>
      <c r="E1754" s="2">
        <v>100</v>
      </c>
      <c r="F1754" s="2" t="s">
        <v>768</v>
      </c>
      <c r="G1754" s="2" t="s">
        <v>29</v>
      </c>
      <c r="H1754" s="2" t="s">
        <v>34</v>
      </c>
      <c r="I1754" s="2" t="s">
        <v>31</v>
      </c>
      <c r="J1754" s="44">
        <v>0</v>
      </c>
    </row>
    <row r="1755" spans="1:10">
      <c r="A1755" s="2" t="s">
        <v>9</v>
      </c>
      <c r="B1755" s="2" t="s">
        <v>222</v>
      </c>
      <c r="C1755" s="2" t="s">
        <v>64</v>
      </c>
      <c r="E1755" s="2">
        <v>100</v>
      </c>
      <c r="F1755" s="2" t="s">
        <v>768</v>
      </c>
      <c r="G1755" s="2" t="s">
        <v>29</v>
      </c>
      <c r="H1755" s="2" t="s">
        <v>34</v>
      </c>
      <c r="I1755" s="2" t="s">
        <v>31</v>
      </c>
      <c r="J1755" s="44">
        <v>0</v>
      </c>
    </row>
    <row r="1756" spans="1:10">
      <c r="A1756" s="2" t="s">
        <v>9</v>
      </c>
      <c r="B1756" s="2" t="s">
        <v>223</v>
      </c>
      <c r="C1756" s="2" t="s">
        <v>64</v>
      </c>
      <c r="E1756" s="2">
        <v>100</v>
      </c>
      <c r="F1756" s="2" t="s">
        <v>768</v>
      </c>
      <c r="G1756" s="2" t="s">
        <v>29</v>
      </c>
      <c r="H1756" s="2" t="s">
        <v>34</v>
      </c>
      <c r="I1756" s="2" t="s">
        <v>31</v>
      </c>
      <c r="J1756" s="44">
        <v>0</v>
      </c>
    </row>
    <row r="1757" spans="1:10">
      <c r="A1757" s="2" t="s">
        <v>9</v>
      </c>
      <c r="B1757" s="2" t="s">
        <v>224</v>
      </c>
      <c r="C1757" s="2" t="s">
        <v>64</v>
      </c>
      <c r="E1757" s="2">
        <v>100</v>
      </c>
      <c r="F1757" s="2" t="s">
        <v>768</v>
      </c>
      <c r="G1757" s="2" t="s">
        <v>29</v>
      </c>
      <c r="H1757" s="2" t="s">
        <v>34</v>
      </c>
      <c r="I1757" s="2" t="s">
        <v>31</v>
      </c>
      <c r="J1757" s="44">
        <v>0</v>
      </c>
    </row>
    <row r="1758" spans="1:10">
      <c r="A1758" s="2" t="s">
        <v>9</v>
      </c>
      <c r="B1758" s="2" t="s">
        <v>225</v>
      </c>
      <c r="C1758" s="2" t="s">
        <v>64</v>
      </c>
      <c r="E1758" s="2">
        <v>100</v>
      </c>
      <c r="F1758" s="2" t="s">
        <v>768</v>
      </c>
      <c r="G1758" s="2" t="s">
        <v>29</v>
      </c>
      <c r="H1758" s="2" t="s">
        <v>34</v>
      </c>
      <c r="I1758" s="2" t="s">
        <v>31</v>
      </c>
      <c r="J1758" s="44">
        <v>0</v>
      </c>
    </row>
    <row r="1759" spans="1:10">
      <c r="A1759" s="2" t="s">
        <v>9</v>
      </c>
      <c r="B1759" s="2" t="s">
        <v>226</v>
      </c>
      <c r="C1759" s="2" t="s">
        <v>64</v>
      </c>
      <c r="E1759" s="2">
        <v>100</v>
      </c>
      <c r="F1759" s="2" t="s">
        <v>768</v>
      </c>
      <c r="G1759" s="2" t="s">
        <v>29</v>
      </c>
      <c r="H1759" s="2" t="s">
        <v>34</v>
      </c>
      <c r="I1759" s="2" t="s">
        <v>31</v>
      </c>
      <c r="J1759" s="44">
        <v>0</v>
      </c>
    </row>
    <row r="1760" spans="1:10">
      <c r="A1760" s="2" t="s">
        <v>9</v>
      </c>
      <c r="B1760" s="2" t="s">
        <v>227</v>
      </c>
      <c r="C1760" s="2" t="s">
        <v>64</v>
      </c>
      <c r="E1760" s="2">
        <v>100</v>
      </c>
      <c r="F1760" s="2" t="s">
        <v>768</v>
      </c>
      <c r="G1760" s="2" t="s">
        <v>29</v>
      </c>
      <c r="H1760" s="2" t="s">
        <v>34</v>
      </c>
      <c r="I1760" s="2" t="s">
        <v>31</v>
      </c>
      <c r="J1760" s="44">
        <v>0</v>
      </c>
    </row>
    <row r="1761" spans="1:10">
      <c r="A1761" s="2" t="s">
        <v>9</v>
      </c>
      <c r="B1761" s="2" t="s">
        <v>228</v>
      </c>
      <c r="C1761" s="2" t="s">
        <v>64</v>
      </c>
      <c r="E1761" s="2">
        <v>100</v>
      </c>
      <c r="F1761" s="2" t="s">
        <v>768</v>
      </c>
      <c r="G1761" s="2" t="s">
        <v>29</v>
      </c>
      <c r="H1761" s="2" t="s">
        <v>34</v>
      </c>
      <c r="I1761" s="2" t="s">
        <v>31</v>
      </c>
      <c r="J1761" s="44">
        <v>0</v>
      </c>
    </row>
    <row r="1762" spans="1:10">
      <c r="A1762" s="2" t="s">
        <v>9</v>
      </c>
      <c r="B1762" s="2" t="s">
        <v>229</v>
      </c>
      <c r="C1762" s="2" t="s">
        <v>64</v>
      </c>
      <c r="E1762" s="2">
        <v>100</v>
      </c>
      <c r="F1762" s="2" t="s">
        <v>768</v>
      </c>
      <c r="G1762" s="2" t="s">
        <v>29</v>
      </c>
      <c r="H1762" s="2" t="s">
        <v>34</v>
      </c>
      <c r="I1762" s="2" t="s">
        <v>31</v>
      </c>
      <c r="J1762" s="44">
        <v>0</v>
      </c>
    </row>
    <row r="1763" spans="1:10">
      <c r="A1763" s="2" t="s">
        <v>9</v>
      </c>
      <c r="B1763" s="2" t="s">
        <v>230</v>
      </c>
      <c r="C1763" s="2" t="s">
        <v>64</v>
      </c>
      <c r="E1763" s="2">
        <v>100</v>
      </c>
      <c r="F1763" s="2" t="s">
        <v>768</v>
      </c>
      <c r="G1763" s="2" t="s">
        <v>29</v>
      </c>
      <c r="H1763" s="2" t="s">
        <v>34</v>
      </c>
      <c r="I1763" s="2" t="s">
        <v>31</v>
      </c>
      <c r="J1763" s="44">
        <v>0</v>
      </c>
    </row>
    <row r="1764" spans="1:10">
      <c r="A1764" s="2" t="s">
        <v>9</v>
      </c>
      <c r="B1764" s="2" t="s">
        <v>231</v>
      </c>
      <c r="C1764" s="2" t="s">
        <v>64</v>
      </c>
      <c r="E1764" s="2">
        <v>100</v>
      </c>
      <c r="F1764" s="2" t="s">
        <v>768</v>
      </c>
      <c r="G1764" s="2" t="s">
        <v>29</v>
      </c>
      <c r="H1764" s="2" t="s">
        <v>34</v>
      </c>
      <c r="I1764" s="2" t="s">
        <v>31</v>
      </c>
      <c r="J1764" s="44">
        <v>0</v>
      </c>
    </row>
    <row r="1765" spans="1:10">
      <c r="A1765" s="2" t="s">
        <v>9</v>
      </c>
      <c r="B1765" s="2" t="s">
        <v>232</v>
      </c>
      <c r="C1765" s="2" t="s">
        <v>64</v>
      </c>
      <c r="E1765" s="2">
        <v>100</v>
      </c>
      <c r="F1765" s="2" t="s">
        <v>768</v>
      </c>
      <c r="G1765" s="2" t="s">
        <v>29</v>
      </c>
      <c r="H1765" s="2" t="s">
        <v>34</v>
      </c>
      <c r="I1765" s="2" t="s">
        <v>31</v>
      </c>
      <c r="J1765" s="44">
        <v>0</v>
      </c>
    </row>
    <row r="1766" spans="1:10">
      <c r="A1766" s="2" t="s">
        <v>8</v>
      </c>
      <c r="B1766" s="2" t="s">
        <v>233</v>
      </c>
      <c r="C1766" s="2" t="s">
        <v>64</v>
      </c>
      <c r="E1766" s="2">
        <v>100</v>
      </c>
      <c r="F1766" s="2" t="s">
        <v>768</v>
      </c>
      <c r="G1766" s="2" t="s">
        <v>29</v>
      </c>
      <c r="H1766" s="2" t="s">
        <v>34</v>
      </c>
      <c r="I1766" s="2" t="s">
        <v>31</v>
      </c>
      <c r="J1766" s="44">
        <v>0</v>
      </c>
    </row>
    <row r="1767" spans="1:10">
      <c r="A1767" s="2" t="s">
        <v>8</v>
      </c>
      <c r="B1767" s="2" t="s">
        <v>234</v>
      </c>
      <c r="C1767" s="2" t="s">
        <v>64</v>
      </c>
      <c r="E1767" s="2">
        <v>100</v>
      </c>
      <c r="F1767" s="2" t="s">
        <v>768</v>
      </c>
      <c r="G1767" s="2" t="s">
        <v>29</v>
      </c>
      <c r="H1767" s="2" t="s">
        <v>34</v>
      </c>
      <c r="I1767" s="2" t="s">
        <v>31</v>
      </c>
      <c r="J1767" s="44">
        <v>0</v>
      </c>
    </row>
    <row r="1768" spans="1:10">
      <c r="A1768" s="2" t="s">
        <v>8</v>
      </c>
      <c r="B1768" s="2" t="s">
        <v>235</v>
      </c>
      <c r="C1768" s="2" t="s">
        <v>64</v>
      </c>
      <c r="E1768" s="2">
        <v>100</v>
      </c>
      <c r="F1768" s="2" t="s">
        <v>768</v>
      </c>
      <c r="G1768" s="2" t="s">
        <v>29</v>
      </c>
      <c r="H1768" s="2" t="s">
        <v>34</v>
      </c>
      <c r="I1768" s="2" t="s">
        <v>31</v>
      </c>
      <c r="J1768" s="44">
        <v>1.2579617649999999</v>
      </c>
    </row>
    <row r="1769" spans="1:10">
      <c r="A1769" s="2" t="s">
        <v>8</v>
      </c>
      <c r="B1769" s="2" t="s">
        <v>236</v>
      </c>
      <c r="C1769" s="2" t="s">
        <v>64</v>
      </c>
      <c r="E1769" s="2">
        <v>100</v>
      </c>
      <c r="F1769" s="2" t="s">
        <v>768</v>
      </c>
      <c r="G1769" s="2" t="s">
        <v>29</v>
      </c>
      <c r="H1769" s="2" t="s">
        <v>34</v>
      </c>
      <c r="I1769" s="2" t="s">
        <v>31</v>
      </c>
      <c r="J1769" s="44">
        <v>0.16755110300000001</v>
      </c>
    </row>
    <row r="1770" spans="1:10">
      <c r="A1770" s="2" t="s">
        <v>8</v>
      </c>
      <c r="B1770" s="2" t="s">
        <v>237</v>
      </c>
      <c r="C1770" s="2" t="s">
        <v>64</v>
      </c>
      <c r="E1770" s="2">
        <v>100</v>
      </c>
      <c r="F1770" s="2" t="s">
        <v>768</v>
      </c>
      <c r="G1770" s="2" t="s">
        <v>29</v>
      </c>
      <c r="H1770" s="2" t="s">
        <v>34</v>
      </c>
      <c r="I1770" s="2" t="s">
        <v>31</v>
      </c>
      <c r="J1770" s="44">
        <v>0</v>
      </c>
    </row>
    <row r="1771" spans="1:10">
      <c r="A1771" s="2" t="s">
        <v>8</v>
      </c>
      <c r="B1771" s="2" t="s">
        <v>238</v>
      </c>
      <c r="C1771" s="2" t="s">
        <v>64</v>
      </c>
      <c r="E1771" s="2">
        <v>100</v>
      </c>
      <c r="F1771" s="2" t="s">
        <v>768</v>
      </c>
      <c r="G1771" s="2" t="s">
        <v>29</v>
      </c>
      <c r="H1771" s="2" t="s">
        <v>34</v>
      </c>
      <c r="I1771" s="2" t="s">
        <v>31</v>
      </c>
      <c r="J1771" s="44">
        <v>2.3024376719999999</v>
      </c>
    </row>
    <row r="1772" spans="1:10">
      <c r="A1772" s="2" t="s">
        <v>8</v>
      </c>
      <c r="B1772" s="2" t="s">
        <v>239</v>
      </c>
      <c r="C1772" s="2" t="s">
        <v>64</v>
      </c>
      <c r="E1772" s="2">
        <v>100</v>
      </c>
      <c r="F1772" s="2" t="s">
        <v>768</v>
      </c>
      <c r="G1772" s="2" t="s">
        <v>29</v>
      </c>
      <c r="H1772" s="2" t="s">
        <v>34</v>
      </c>
      <c r="I1772" s="2" t="s">
        <v>31</v>
      </c>
      <c r="J1772" s="44">
        <v>0.31214585299999997</v>
      </c>
    </row>
    <row r="1773" spans="1:10">
      <c r="A1773" s="2" t="s">
        <v>8</v>
      </c>
      <c r="B1773" s="2" t="s">
        <v>240</v>
      </c>
      <c r="C1773" s="2" t="s">
        <v>64</v>
      </c>
      <c r="E1773" s="2">
        <v>100</v>
      </c>
      <c r="F1773" s="2" t="s">
        <v>768</v>
      </c>
      <c r="G1773" s="2" t="s">
        <v>29</v>
      </c>
      <c r="H1773" s="2" t="s">
        <v>34</v>
      </c>
      <c r="I1773" s="2" t="s">
        <v>31</v>
      </c>
      <c r="J1773" s="44">
        <v>0</v>
      </c>
    </row>
    <row r="1774" spans="1:10">
      <c r="A1774" s="2" t="s">
        <v>8</v>
      </c>
      <c r="B1774" s="2" t="s">
        <v>241</v>
      </c>
      <c r="C1774" s="2" t="s">
        <v>64</v>
      </c>
      <c r="E1774" s="2">
        <v>100</v>
      </c>
      <c r="F1774" s="2" t="s">
        <v>768</v>
      </c>
      <c r="G1774" s="2" t="s">
        <v>29</v>
      </c>
      <c r="H1774" s="2" t="s">
        <v>34</v>
      </c>
      <c r="I1774" s="2" t="s">
        <v>31</v>
      </c>
      <c r="J1774" s="44">
        <v>0</v>
      </c>
    </row>
    <row r="1775" spans="1:10">
      <c r="A1775" s="2" t="s">
        <v>8</v>
      </c>
      <c r="B1775" s="2" t="s">
        <v>242</v>
      </c>
      <c r="C1775" s="2" t="s">
        <v>64</v>
      </c>
      <c r="E1775" s="2">
        <v>100</v>
      </c>
      <c r="F1775" s="2" t="s">
        <v>768</v>
      </c>
      <c r="G1775" s="2" t="s">
        <v>29</v>
      </c>
      <c r="H1775" s="2" t="s">
        <v>34</v>
      </c>
      <c r="I1775" s="2" t="s">
        <v>31</v>
      </c>
      <c r="J1775" s="44">
        <v>0</v>
      </c>
    </row>
    <row r="1776" spans="1:10">
      <c r="A1776" s="2" t="s">
        <v>8</v>
      </c>
      <c r="B1776" s="2" t="s">
        <v>243</v>
      </c>
      <c r="C1776" s="2" t="s">
        <v>64</v>
      </c>
      <c r="E1776" s="2">
        <v>100</v>
      </c>
      <c r="F1776" s="2" t="s">
        <v>768</v>
      </c>
      <c r="G1776" s="2" t="s">
        <v>29</v>
      </c>
      <c r="H1776" s="2" t="s">
        <v>34</v>
      </c>
      <c r="I1776" s="2" t="s">
        <v>31</v>
      </c>
      <c r="J1776" s="44">
        <v>2.5298107060000001</v>
      </c>
    </row>
    <row r="1777" spans="1:10">
      <c r="A1777" s="2" t="s">
        <v>8</v>
      </c>
      <c r="B1777" s="2" t="s">
        <v>244</v>
      </c>
      <c r="C1777" s="2" t="s">
        <v>64</v>
      </c>
      <c r="E1777" s="2">
        <v>100</v>
      </c>
      <c r="F1777" s="2" t="s">
        <v>768</v>
      </c>
      <c r="G1777" s="2" t="s">
        <v>29</v>
      </c>
      <c r="H1777" s="2" t="s">
        <v>34</v>
      </c>
      <c r="I1777" s="2" t="s">
        <v>31</v>
      </c>
      <c r="J1777" s="44">
        <v>0</v>
      </c>
    </row>
    <row r="1778" spans="1:10">
      <c r="A1778" s="2" t="s">
        <v>8</v>
      </c>
      <c r="B1778" s="2" t="s">
        <v>245</v>
      </c>
      <c r="C1778" s="2" t="s">
        <v>64</v>
      </c>
      <c r="E1778" s="2">
        <v>100</v>
      </c>
      <c r="F1778" s="2" t="s">
        <v>768</v>
      </c>
      <c r="G1778" s="2" t="s">
        <v>29</v>
      </c>
      <c r="H1778" s="2" t="s">
        <v>34</v>
      </c>
      <c r="I1778" s="2" t="s">
        <v>31</v>
      </c>
      <c r="J1778" s="44">
        <v>0</v>
      </c>
    </row>
    <row r="1779" spans="1:10">
      <c r="A1779" s="2" t="s">
        <v>8</v>
      </c>
      <c r="B1779" s="2" t="s">
        <v>246</v>
      </c>
      <c r="C1779" s="2" t="s">
        <v>64</v>
      </c>
      <c r="E1779" s="2">
        <v>100</v>
      </c>
      <c r="F1779" s="2" t="s">
        <v>768</v>
      </c>
      <c r="G1779" s="2" t="s">
        <v>29</v>
      </c>
      <c r="H1779" s="2" t="s">
        <v>34</v>
      </c>
      <c r="I1779" s="2" t="s">
        <v>31</v>
      </c>
      <c r="J1779" s="44">
        <v>0</v>
      </c>
    </row>
    <row r="1780" spans="1:10">
      <c r="A1780" s="2" t="s">
        <v>8</v>
      </c>
      <c r="B1780" s="2" t="s">
        <v>247</v>
      </c>
      <c r="C1780" s="2" t="s">
        <v>64</v>
      </c>
      <c r="E1780" s="2">
        <v>100</v>
      </c>
      <c r="F1780" s="2" t="s">
        <v>768</v>
      </c>
      <c r="G1780" s="2" t="s">
        <v>29</v>
      </c>
      <c r="H1780" s="2" t="s">
        <v>34</v>
      </c>
      <c r="I1780" s="2" t="s">
        <v>31</v>
      </c>
      <c r="J1780" s="44">
        <v>0</v>
      </c>
    </row>
    <row r="1781" spans="1:10">
      <c r="A1781" s="2" t="s">
        <v>8</v>
      </c>
      <c r="B1781" s="2" t="s">
        <v>248</v>
      </c>
      <c r="C1781" s="2" t="s">
        <v>64</v>
      </c>
      <c r="E1781" s="2">
        <v>100</v>
      </c>
      <c r="F1781" s="2" t="s">
        <v>768</v>
      </c>
      <c r="G1781" s="2" t="s">
        <v>29</v>
      </c>
      <c r="H1781" s="2" t="s">
        <v>34</v>
      </c>
      <c r="I1781" s="2" t="s">
        <v>31</v>
      </c>
      <c r="J1781" s="44">
        <v>0</v>
      </c>
    </row>
    <row r="1782" spans="1:10">
      <c r="A1782" s="2" t="s">
        <v>7</v>
      </c>
      <c r="B1782" s="2" t="s">
        <v>249</v>
      </c>
      <c r="C1782" s="2" t="s">
        <v>64</v>
      </c>
      <c r="E1782" s="2">
        <v>100</v>
      </c>
      <c r="F1782" s="2" t="s">
        <v>768</v>
      </c>
      <c r="G1782" s="2" t="s">
        <v>29</v>
      </c>
      <c r="H1782" s="2" t="s">
        <v>34</v>
      </c>
      <c r="I1782" s="2" t="s">
        <v>31</v>
      </c>
      <c r="J1782" s="44">
        <v>5.5664131760000002</v>
      </c>
    </row>
    <row r="1783" spans="1:10">
      <c r="A1783" s="2" t="s">
        <v>7</v>
      </c>
      <c r="B1783" s="2" t="s">
        <v>250</v>
      </c>
      <c r="C1783" s="2" t="s">
        <v>64</v>
      </c>
      <c r="E1783" s="2">
        <v>100</v>
      </c>
      <c r="F1783" s="2" t="s">
        <v>768</v>
      </c>
      <c r="G1783" s="2" t="s">
        <v>29</v>
      </c>
      <c r="H1783" s="2" t="s">
        <v>34</v>
      </c>
      <c r="I1783" s="2" t="s">
        <v>31</v>
      </c>
      <c r="J1783" s="44">
        <v>0.77937474100000004</v>
      </c>
    </row>
    <row r="1784" spans="1:10">
      <c r="A1784" s="2" t="s">
        <v>7</v>
      </c>
      <c r="B1784" s="2" t="s">
        <v>251</v>
      </c>
      <c r="C1784" s="2" t="s">
        <v>64</v>
      </c>
      <c r="E1784" s="2">
        <v>100</v>
      </c>
      <c r="F1784" s="2" t="s">
        <v>768</v>
      </c>
      <c r="G1784" s="2" t="s">
        <v>29</v>
      </c>
      <c r="H1784" s="2" t="s">
        <v>34</v>
      </c>
      <c r="I1784" s="2" t="s">
        <v>31</v>
      </c>
      <c r="J1784" s="44">
        <v>7.8153415180000003</v>
      </c>
    </row>
    <row r="1785" spans="1:10">
      <c r="A1785" s="2" t="s">
        <v>7</v>
      </c>
      <c r="B1785" s="2" t="s">
        <v>252</v>
      </c>
      <c r="C1785" s="2" t="s">
        <v>64</v>
      </c>
      <c r="E1785" s="2">
        <v>100</v>
      </c>
      <c r="F1785" s="2" t="s">
        <v>768</v>
      </c>
      <c r="G1785" s="2" t="s">
        <v>29</v>
      </c>
      <c r="H1785" s="2" t="s">
        <v>34</v>
      </c>
      <c r="I1785" s="2" t="s">
        <v>31</v>
      </c>
      <c r="J1785" s="44">
        <v>7.5486376999999993E-2</v>
      </c>
    </row>
    <row r="1786" spans="1:10">
      <c r="A1786" s="2" t="s">
        <v>7</v>
      </c>
      <c r="B1786" s="2" t="s">
        <v>253</v>
      </c>
      <c r="C1786" s="2" t="s">
        <v>64</v>
      </c>
      <c r="E1786" s="2">
        <v>100</v>
      </c>
      <c r="F1786" s="2" t="s">
        <v>768</v>
      </c>
      <c r="G1786" s="2" t="s">
        <v>29</v>
      </c>
      <c r="H1786" s="2" t="s">
        <v>34</v>
      </c>
      <c r="I1786" s="2" t="s">
        <v>31</v>
      </c>
      <c r="J1786" s="44">
        <v>47.753783059</v>
      </c>
    </row>
    <row r="1787" spans="1:10">
      <c r="A1787" s="2" t="s">
        <v>6</v>
      </c>
      <c r="B1787" s="2" t="s">
        <v>254</v>
      </c>
      <c r="C1787" s="2" t="s">
        <v>64</v>
      </c>
      <c r="E1787" s="2">
        <v>100</v>
      </c>
      <c r="F1787" s="2" t="s">
        <v>768</v>
      </c>
      <c r="G1787" s="2" t="s">
        <v>29</v>
      </c>
      <c r="H1787" s="2" t="s">
        <v>34</v>
      </c>
      <c r="I1787" s="2" t="s">
        <v>31</v>
      </c>
      <c r="J1787" s="44">
        <v>17.591153908999999</v>
      </c>
    </row>
    <row r="1788" spans="1:10">
      <c r="A1788" s="2" t="s">
        <v>6</v>
      </c>
      <c r="B1788" s="2" t="s">
        <v>255</v>
      </c>
      <c r="C1788" s="2" t="s">
        <v>64</v>
      </c>
      <c r="E1788" s="2">
        <v>100</v>
      </c>
      <c r="F1788" s="2" t="s">
        <v>768</v>
      </c>
      <c r="G1788" s="2" t="s">
        <v>29</v>
      </c>
      <c r="H1788" s="2" t="s">
        <v>34</v>
      </c>
      <c r="I1788" s="2" t="s">
        <v>31</v>
      </c>
      <c r="J1788" s="44">
        <v>13.259363326000001</v>
      </c>
    </row>
    <row r="1789" spans="1:10">
      <c r="A1789" s="2" t="s">
        <v>6</v>
      </c>
      <c r="B1789" s="2" t="s">
        <v>256</v>
      </c>
      <c r="C1789" s="2" t="s">
        <v>64</v>
      </c>
      <c r="E1789" s="2">
        <v>100</v>
      </c>
      <c r="F1789" s="2" t="s">
        <v>768</v>
      </c>
      <c r="G1789" s="2" t="s">
        <v>29</v>
      </c>
      <c r="H1789" s="2" t="s">
        <v>34</v>
      </c>
      <c r="I1789" s="2" t="s">
        <v>31</v>
      </c>
      <c r="J1789" s="44">
        <v>19.824061110999999</v>
      </c>
    </row>
    <row r="1790" spans="1:10">
      <c r="A1790" s="2" t="s">
        <v>6</v>
      </c>
      <c r="B1790" s="2" t="s">
        <v>257</v>
      </c>
      <c r="C1790" s="2" t="s">
        <v>64</v>
      </c>
      <c r="E1790" s="2">
        <v>100</v>
      </c>
      <c r="F1790" s="2" t="s">
        <v>768</v>
      </c>
      <c r="G1790" s="2" t="s">
        <v>29</v>
      </c>
      <c r="H1790" s="2" t="s">
        <v>34</v>
      </c>
      <c r="I1790" s="2" t="s">
        <v>31</v>
      </c>
      <c r="J1790" s="44">
        <v>25.942632561</v>
      </c>
    </row>
    <row r="1791" spans="1:10">
      <c r="A1791" s="2" t="s">
        <v>6</v>
      </c>
      <c r="B1791" s="2" t="s">
        <v>258</v>
      </c>
      <c r="C1791" s="2" t="s">
        <v>64</v>
      </c>
      <c r="E1791" s="2">
        <v>100</v>
      </c>
      <c r="F1791" s="2" t="s">
        <v>768</v>
      </c>
      <c r="G1791" s="2" t="s">
        <v>29</v>
      </c>
      <c r="H1791" s="2" t="s">
        <v>34</v>
      </c>
      <c r="I1791" s="2" t="s">
        <v>31</v>
      </c>
      <c r="J1791" s="44">
        <v>55.109337641000003</v>
      </c>
    </row>
    <row r="1792" spans="1:10">
      <c r="A1792" s="2" t="s">
        <v>6</v>
      </c>
      <c r="B1792" s="2" t="s">
        <v>259</v>
      </c>
      <c r="C1792" s="2" t="s">
        <v>64</v>
      </c>
      <c r="E1792" s="2">
        <v>100</v>
      </c>
      <c r="F1792" s="2" t="s">
        <v>768</v>
      </c>
      <c r="G1792" s="2" t="s">
        <v>29</v>
      </c>
      <c r="H1792" s="2" t="s">
        <v>34</v>
      </c>
      <c r="I1792" s="2" t="s">
        <v>31</v>
      </c>
      <c r="J1792" s="44">
        <v>2.0115834370000001</v>
      </c>
    </row>
    <row r="1793" spans="1:10">
      <c r="A1793" s="2" t="s">
        <v>6</v>
      </c>
      <c r="B1793" s="2" t="s">
        <v>260</v>
      </c>
      <c r="C1793" s="2" t="s">
        <v>64</v>
      </c>
      <c r="E1793" s="2">
        <v>100</v>
      </c>
      <c r="F1793" s="2" t="s">
        <v>768</v>
      </c>
      <c r="G1793" s="2" t="s">
        <v>29</v>
      </c>
      <c r="H1793" s="2" t="s">
        <v>34</v>
      </c>
      <c r="I1793" s="2" t="s">
        <v>31</v>
      </c>
      <c r="J1793" s="44">
        <v>33.026350110999999</v>
      </c>
    </row>
    <row r="1794" spans="1:10">
      <c r="A1794" s="2" t="s">
        <v>6</v>
      </c>
      <c r="B1794" s="2" t="s">
        <v>261</v>
      </c>
      <c r="C1794" s="2" t="s">
        <v>64</v>
      </c>
      <c r="E1794" s="2">
        <v>100</v>
      </c>
      <c r="F1794" s="2" t="s">
        <v>768</v>
      </c>
      <c r="G1794" s="2" t="s">
        <v>29</v>
      </c>
      <c r="H1794" s="2" t="s">
        <v>34</v>
      </c>
      <c r="I1794" s="2" t="s">
        <v>31</v>
      </c>
      <c r="J1794" s="44">
        <v>29.526125568000001</v>
      </c>
    </row>
    <row r="1795" spans="1:10">
      <c r="A1795" s="2" t="s">
        <v>5</v>
      </c>
      <c r="B1795" s="2" t="s">
        <v>270</v>
      </c>
      <c r="C1795" s="2" t="s">
        <v>64</v>
      </c>
      <c r="E1795" s="2">
        <v>100</v>
      </c>
      <c r="F1795" s="2" t="s">
        <v>768</v>
      </c>
      <c r="G1795" s="2" t="s">
        <v>29</v>
      </c>
      <c r="H1795" s="2" t="s">
        <v>34</v>
      </c>
      <c r="I1795" s="2" t="s">
        <v>31</v>
      </c>
      <c r="J1795" s="44">
        <v>0</v>
      </c>
    </row>
    <row r="1796" spans="1:10">
      <c r="A1796" s="2" t="s">
        <v>5</v>
      </c>
      <c r="B1796" s="2" t="s">
        <v>271</v>
      </c>
      <c r="C1796" s="2" t="s">
        <v>64</v>
      </c>
      <c r="E1796" s="2">
        <v>100</v>
      </c>
      <c r="F1796" s="2" t="s">
        <v>768</v>
      </c>
      <c r="G1796" s="2" t="s">
        <v>29</v>
      </c>
      <c r="H1796" s="2" t="s">
        <v>34</v>
      </c>
      <c r="I1796" s="2" t="s">
        <v>31</v>
      </c>
      <c r="J1796" s="44">
        <v>1.7872607570000001</v>
      </c>
    </row>
    <row r="1797" spans="1:10">
      <c r="A1797" s="2" t="s">
        <v>5</v>
      </c>
      <c r="B1797" s="2" t="s">
        <v>272</v>
      </c>
      <c r="C1797" s="2" t="s">
        <v>64</v>
      </c>
      <c r="E1797" s="2">
        <v>100</v>
      </c>
      <c r="F1797" s="2" t="s">
        <v>768</v>
      </c>
      <c r="G1797" s="2" t="s">
        <v>29</v>
      </c>
      <c r="H1797" s="2" t="s">
        <v>34</v>
      </c>
      <c r="I1797" s="2" t="s">
        <v>31</v>
      </c>
      <c r="J1797" s="44">
        <v>2.086214612</v>
      </c>
    </row>
    <row r="1798" spans="1:10">
      <c r="A1798" s="2" t="s">
        <v>5</v>
      </c>
      <c r="B1798" s="2" t="s">
        <v>273</v>
      </c>
      <c r="C1798" s="2" t="s">
        <v>64</v>
      </c>
      <c r="E1798" s="2">
        <v>100</v>
      </c>
      <c r="F1798" s="2" t="s">
        <v>768</v>
      </c>
      <c r="G1798" s="2" t="s">
        <v>29</v>
      </c>
      <c r="H1798" s="2" t="s">
        <v>34</v>
      </c>
      <c r="I1798" s="2" t="s">
        <v>31</v>
      </c>
      <c r="J1798" s="44">
        <v>2.8746455289999999</v>
      </c>
    </row>
    <row r="1799" spans="1:10">
      <c r="A1799" s="2" t="s">
        <v>4</v>
      </c>
      <c r="B1799" s="2" t="s">
        <v>445</v>
      </c>
      <c r="C1799" s="2" t="s">
        <v>64</v>
      </c>
      <c r="E1799" s="2">
        <v>100</v>
      </c>
      <c r="F1799" s="2" t="s">
        <v>768</v>
      </c>
      <c r="G1799" s="2" t="s">
        <v>29</v>
      </c>
      <c r="H1799" s="2" t="s">
        <v>34</v>
      </c>
      <c r="I1799" s="2" t="s">
        <v>31</v>
      </c>
      <c r="J1799" s="44">
        <v>2.4424880099999999</v>
      </c>
    </row>
    <row r="1800" spans="1:10">
      <c r="A1800" s="2" t="s">
        <v>4</v>
      </c>
      <c r="B1800" s="2" t="s">
        <v>446</v>
      </c>
      <c r="C1800" s="2" t="s">
        <v>64</v>
      </c>
      <c r="E1800" s="2">
        <v>100</v>
      </c>
      <c r="F1800" s="2" t="s">
        <v>768</v>
      </c>
      <c r="G1800" s="2" t="s">
        <v>29</v>
      </c>
      <c r="H1800" s="2" t="s">
        <v>34</v>
      </c>
      <c r="I1800" s="2" t="s">
        <v>31</v>
      </c>
      <c r="J1800" s="44">
        <v>0.13773906</v>
      </c>
    </row>
    <row r="1801" spans="1:10">
      <c r="A1801" s="2" t="s">
        <v>3</v>
      </c>
      <c r="B1801" s="2" t="s">
        <v>362</v>
      </c>
      <c r="C1801" s="2" t="s">
        <v>64</v>
      </c>
      <c r="E1801" s="2">
        <v>100</v>
      </c>
      <c r="F1801" s="2" t="s">
        <v>768</v>
      </c>
      <c r="G1801" s="2" t="s">
        <v>29</v>
      </c>
      <c r="H1801" s="2" t="s">
        <v>34</v>
      </c>
      <c r="I1801" s="2" t="s">
        <v>31</v>
      </c>
      <c r="J1801" s="44">
        <v>0.158293243</v>
      </c>
    </row>
    <row r="1802" spans="1:10">
      <c r="A1802" s="2" t="s">
        <v>3</v>
      </c>
      <c r="B1802" s="2" t="s">
        <v>143</v>
      </c>
      <c r="C1802" s="2" t="s">
        <v>64</v>
      </c>
      <c r="E1802" s="2">
        <v>100</v>
      </c>
      <c r="F1802" s="2" t="s">
        <v>768</v>
      </c>
      <c r="G1802" s="2" t="s">
        <v>29</v>
      </c>
      <c r="H1802" s="2" t="s">
        <v>34</v>
      </c>
      <c r="I1802" s="2" t="s">
        <v>31</v>
      </c>
      <c r="J1802" s="44">
        <v>4.8154235290000003</v>
      </c>
    </row>
    <row r="1803" spans="1:10">
      <c r="A1803" s="2" t="s">
        <v>3</v>
      </c>
      <c r="B1803" s="2" t="s">
        <v>144</v>
      </c>
      <c r="C1803" s="2" t="s">
        <v>64</v>
      </c>
      <c r="E1803" s="2">
        <v>100</v>
      </c>
      <c r="F1803" s="2" t="s">
        <v>768</v>
      </c>
      <c r="G1803" s="2" t="s">
        <v>29</v>
      </c>
      <c r="H1803" s="2" t="s">
        <v>34</v>
      </c>
      <c r="I1803" s="2" t="s">
        <v>31</v>
      </c>
      <c r="J1803" s="44">
        <v>1.9931908920000001</v>
      </c>
    </row>
    <row r="1804" spans="1:10">
      <c r="A1804" s="2" t="s">
        <v>3</v>
      </c>
      <c r="B1804" s="2" t="s">
        <v>145</v>
      </c>
      <c r="C1804" s="2" t="s">
        <v>64</v>
      </c>
      <c r="E1804" s="2">
        <v>100</v>
      </c>
      <c r="F1804" s="2" t="s">
        <v>768</v>
      </c>
      <c r="G1804" s="2" t="s">
        <v>29</v>
      </c>
      <c r="H1804" s="2" t="s">
        <v>34</v>
      </c>
      <c r="I1804" s="2" t="s">
        <v>31</v>
      </c>
      <c r="J1804" s="44">
        <v>0.88451355499999995</v>
      </c>
    </row>
    <row r="1805" spans="1:10">
      <c r="A1805" s="2" t="s">
        <v>3</v>
      </c>
      <c r="B1805" s="2" t="s">
        <v>146</v>
      </c>
      <c r="C1805" s="2" t="s">
        <v>64</v>
      </c>
      <c r="E1805" s="2">
        <v>100</v>
      </c>
      <c r="F1805" s="2" t="s">
        <v>768</v>
      </c>
      <c r="G1805" s="2" t="s">
        <v>29</v>
      </c>
      <c r="H1805" s="2" t="s">
        <v>34</v>
      </c>
      <c r="I1805" s="2" t="s">
        <v>31</v>
      </c>
      <c r="J1805" s="44">
        <v>0.92539716000000005</v>
      </c>
    </row>
    <row r="1806" spans="1:10">
      <c r="A1806" s="2" t="s">
        <v>3</v>
      </c>
      <c r="B1806" s="2" t="s">
        <v>147</v>
      </c>
      <c r="C1806" s="2" t="s">
        <v>64</v>
      </c>
      <c r="E1806" s="2">
        <v>100</v>
      </c>
      <c r="F1806" s="2" t="s">
        <v>768</v>
      </c>
      <c r="G1806" s="2" t="s">
        <v>29</v>
      </c>
      <c r="H1806" s="2" t="s">
        <v>34</v>
      </c>
      <c r="I1806" s="2" t="s">
        <v>31</v>
      </c>
      <c r="J1806" s="44">
        <v>3.0408546379999999</v>
      </c>
    </row>
    <row r="1807" spans="1:10">
      <c r="A1807" s="2" t="s">
        <v>3</v>
      </c>
      <c r="B1807" s="2" t="s">
        <v>148</v>
      </c>
      <c r="C1807" s="2" t="s">
        <v>64</v>
      </c>
      <c r="E1807" s="2">
        <v>100</v>
      </c>
      <c r="F1807" s="2" t="s">
        <v>768</v>
      </c>
      <c r="G1807" s="2" t="s">
        <v>29</v>
      </c>
      <c r="H1807" s="2" t="s">
        <v>34</v>
      </c>
      <c r="I1807" s="2" t="s">
        <v>31</v>
      </c>
      <c r="J1807" s="44">
        <v>1.6391804619999999</v>
      </c>
    </row>
    <row r="1808" spans="1:10">
      <c r="A1808" s="2" t="s">
        <v>3</v>
      </c>
      <c r="B1808" s="2" t="s">
        <v>149</v>
      </c>
      <c r="C1808" s="2" t="s">
        <v>64</v>
      </c>
      <c r="E1808" s="2">
        <v>100</v>
      </c>
      <c r="F1808" s="2" t="s">
        <v>768</v>
      </c>
      <c r="G1808" s="2" t="s">
        <v>29</v>
      </c>
      <c r="H1808" s="2" t="s">
        <v>34</v>
      </c>
      <c r="I1808" s="2" t="s">
        <v>31</v>
      </c>
      <c r="J1808" s="44">
        <v>22.737849883999999</v>
      </c>
    </row>
    <row r="1809" spans="1:10">
      <c r="A1809" s="2" t="s">
        <v>3</v>
      </c>
      <c r="B1809" s="2" t="s">
        <v>150</v>
      </c>
      <c r="C1809" s="2" t="s">
        <v>64</v>
      </c>
      <c r="E1809" s="2">
        <v>100</v>
      </c>
      <c r="F1809" s="2" t="s">
        <v>768</v>
      </c>
      <c r="G1809" s="2" t="s">
        <v>29</v>
      </c>
      <c r="H1809" s="2" t="s">
        <v>34</v>
      </c>
      <c r="I1809" s="2" t="s">
        <v>31</v>
      </c>
      <c r="J1809" s="44">
        <v>2.6527460920000001</v>
      </c>
    </row>
    <row r="1810" spans="1:10">
      <c r="A1810" s="2" t="s">
        <v>3</v>
      </c>
      <c r="B1810" s="2" t="s">
        <v>151</v>
      </c>
      <c r="C1810" s="2" t="s">
        <v>64</v>
      </c>
      <c r="E1810" s="2">
        <v>100</v>
      </c>
      <c r="F1810" s="2" t="s">
        <v>768</v>
      </c>
      <c r="G1810" s="2" t="s">
        <v>29</v>
      </c>
      <c r="H1810" s="2" t="s">
        <v>34</v>
      </c>
      <c r="I1810" s="2" t="s">
        <v>31</v>
      </c>
      <c r="J1810" s="44">
        <v>53.878226056000003</v>
      </c>
    </row>
    <row r="1811" spans="1:10">
      <c r="A1811" s="2" t="s">
        <v>3</v>
      </c>
      <c r="B1811" s="2" t="s">
        <v>152</v>
      </c>
      <c r="C1811" s="2" t="s">
        <v>64</v>
      </c>
      <c r="E1811" s="2">
        <v>100</v>
      </c>
      <c r="F1811" s="2" t="s">
        <v>768</v>
      </c>
      <c r="G1811" s="2" t="s">
        <v>29</v>
      </c>
      <c r="H1811" s="2" t="s">
        <v>34</v>
      </c>
      <c r="I1811" s="2" t="s">
        <v>31</v>
      </c>
      <c r="J1811" s="44">
        <v>102.45301688000001</v>
      </c>
    </row>
    <row r="1812" spans="1:10">
      <c r="A1812" s="2" t="s">
        <v>3</v>
      </c>
      <c r="B1812" s="2" t="s">
        <v>153</v>
      </c>
      <c r="C1812" s="2" t="s">
        <v>64</v>
      </c>
      <c r="E1812" s="2">
        <v>100</v>
      </c>
      <c r="F1812" s="2" t="s">
        <v>768</v>
      </c>
      <c r="G1812" s="2" t="s">
        <v>29</v>
      </c>
      <c r="H1812" s="2" t="s">
        <v>34</v>
      </c>
      <c r="I1812" s="2" t="s">
        <v>31</v>
      </c>
      <c r="J1812" s="44">
        <v>95.507166448999996</v>
      </c>
    </row>
    <row r="1813" spans="1:10">
      <c r="A1813" s="2" t="s">
        <v>3</v>
      </c>
      <c r="B1813" s="2" t="s">
        <v>154</v>
      </c>
      <c r="C1813" s="2" t="s">
        <v>64</v>
      </c>
      <c r="E1813" s="2">
        <v>100</v>
      </c>
      <c r="F1813" s="2" t="s">
        <v>768</v>
      </c>
      <c r="G1813" s="2" t="s">
        <v>29</v>
      </c>
      <c r="H1813" s="2" t="s">
        <v>34</v>
      </c>
      <c r="I1813" s="2" t="s">
        <v>31</v>
      </c>
      <c r="J1813" s="44">
        <v>20.597003852</v>
      </c>
    </row>
    <row r="1814" spans="1:10">
      <c r="A1814" s="2" t="s">
        <v>3</v>
      </c>
      <c r="B1814" s="2" t="s">
        <v>155</v>
      </c>
      <c r="C1814" s="2" t="s">
        <v>64</v>
      </c>
      <c r="E1814" s="2">
        <v>100</v>
      </c>
      <c r="F1814" s="2" t="s">
        <v>768</v>
      </c>
      <c r="G1814" s="2" t="s">
        <v>29</v>
      </c>
      <c r="H1814" s="2" t="s">
        <v>34</v>
      </c>
      <c r="I1814" s="2" t="s">
        <v>31</v>
      </c>
      <c r="J1814" s="44">
        <v>18.960247059</v>
      </c>
    </row>
    <row r="1815" spans="1:10">
      <c r="A1815" s="2" t="s">
        <v>3</v>
      </c>
      <c r="B1815" s="2" t="s">
        <v>156</v>
      </c>
      <c r="C1815" s="2" t="s">
        <v>64</v>
      </c>
      <c r="E1815" s="2">
        <v>100</v>
      </c>
      <c r="F1815" s="2" t="s">
        <v>768</v>
      </c>
      <c r="G1815" s="2" t="s">
        <v>29</v>
      </c>
      <c r="H1815" s="2" t="s">
        <v>34</v>
      </c>
      <c r="I1815" s="2" t="s">
        <v>31</v>
      </c>
      <c r="J1815" s="44">
        <v>2.911486086</v>
      </c>
    </row>
    <row r="1816" spans="1:10">
      <c r="A1816" s="2" t="s">
        <v>3</v>
      </c>
      <c r="B1816" s="2" t="s">
        <v>157</v>
      </c>
      <c r="C1816" s="2" t="s">
        <v>64</v>
      </c>
      <c r="E1816" s="2">
        <v>100</v>
      </c>
      <c r="F1816" s="2" t="s">
        <v>768</v>
      </c>
      <c r="G1816" s="2" t="s">
        <v>29</v>
      </c>
      <c r="H1816" s="2" t="s">
        <v>34</v>
      </c>
      <c r="I1816" s="2" t="s">
        <v>31</v>
      </c>
      <c r="J1816" s="44">
        <v>110.40140947499999</v>
      </c>
    </row>
    <row r="1817" spans="1:10">
      <c r="A1817" s="2" t="s">
        <v>3</v>
      </c>
      <c r="B1817" s="2" t="s">
        <v>158</v>
      </c>
      <c r="C1817" s="2" t="s">
        <v>64</v>
      </c>
      <c r="E1817" s="2">
        <v>100</v>
      </c>
      <c r="F1817" s="2" t="s">
        <v>768</v>
      </c>
      <c r="G1817" s="2" t="s">
        <v>29</v>
      </c>
      <c r="H1817" s="2" t="s">
        <v>34</v>
      </c>
      <c r="I1817" s="2" t="s">
        <v>31</v>
      </c>
      <c r="J1817" s="44">
        <v>20.053429655999999</v>
      </c>
    </row>
    <row r="1818" spans="1:10">
      <c r="A1818" s="2" t="s">
        <v>2</v>
      </c>
      <c r="B1818" s="2" t="s">
        <v>262</v>
      </c>
      <c r="C1818" s="2" t="s">
        <v>64</v>
      </c>
      <c r="E1818" s="2">
        <v>100</v>
      </c>
      <c r="F1818" s="2" t="s">
        <v>768</v>
      </c>
      <c r="G1818" s="2" t="s">
        <v>29</v>
      </c>
      <c r="H1818" s="2" t="s">
        <v>34</v>
      </c>
      <c r="I1818" s="2" t="s">
        <v>31</v>
      </c>
      <c r="J1818" s="44">
        <v>0</v>
      </c>
    </row>
    <row r="1819" spans="1:10">
      <c r="A1819" s="2" t="s">
        <v>2</v>
      </c>
      <c r="B1819" s="2" t="s">
        <v>263</v>
      </c>
      <c r="C1819" s="2" t="s">
        <v>64</v>
      </c>
      <c r="E1819" s="2">
        <v>100</v>
      </c>
      <c r="F1819" s="2" t="s">
        <v>768</v>
      </c>
      <c r="G1819" s="2" t="s">
        <v>29</v>
      </c>
      <c r="H1819" s="2" t="s">
        <v>34</v>
      </c>
      <c r="I1819" s="2" t="s">
        <v>31</v>
      </c>
      <c r="J1819" s="44">
        <v>0</v>
      </c>
    </row>
    <row r="1820" spans="1:10">
      <c r="A1820" s="2" t="s">
        <v>2</v>
      </c>
      <c r="B1820" s="2" t="s">
        <v>264</v>
      </c>
      <c r="C1820" s="2" t="s">
        <v>64</v>
      </c>
      <c r="E1820" s="2">
        <v>100</v>
      </c>
      <c r="F1820" s="2" t="s">
        <v>768</v>
      </c>
      <c r="G1820" s="2" t="s">
        <v>29</v>
      </c>
      <c r="H1820" s="2" t="s">
        <v>34</v>
      </c>
      <c r="I1820" s="2" t="s">
        <v>31</v>
      </c>
      <c r="J1820" s="44">
        <v>1.3616056759999999</v>
      </c>
    </row>
    <row r="1821" spans="1:10">
      <c r="A1821" s="2" t="s">
        <v>2</v>
      </c>
      <c r="B1821" s="2" t="s">
        <v>265</v>
      </c>
      <c r="C1821" s="2" t="s">
        <v>64</v>
      </c>
      <c r="E1821" s="2">
        <v>100</v>
      </c>
      <c r="F1821" s="2" t="s">
        <v>768</v>
      </c>
      <c r="G1821" s="2" t="s">
        <v>29</v>
      </c>
      <c r="H1821" s="2" t="s">
        <v>34</v>
      </c>
      <c r="I1821" s="2" t="s">
        <v>31</v>
      </c>
      <c r="J1821" s="44">
        <v>0</v>
      </c>
    </row>
    <row r="1822" spans="1:10">
      <c r="A1822" s="2" t="s">
        <v>2</v>
      </c>
      <c r="B1822" s="2" t="s">
        <v>266</v>
      </c>
      <c r="C1822" s="2" t="s">
        <v>64</v>
      </c>
      <c r="E1822" s="2">
        <v>100</v>
      </c>
      <c r="F1822" s="2" t="s">
        <v>768</v>
      </c>
      <c r="G1822" s="2" t="s">
        <v>29</v>
      </c>
      <c r="H1822" s="2" t="s">
        <v>34</v>
      </c>
      <c r="I1822" s="2" t="s">
        <v>31</v>
      </c>
      <c r="J1822" s="44">
        <v>0</v>
      </c>
    </row>
    <row r="1823" spans="1:10">
      <c r="A1823" s="2" t="s">
        <v>2</v>
      </c>
      <c r="B1823" s="2" t="s">
        <v>267</v>
      </c>
      <c r="C1823" s="2" t="s">
        <v>64</v>
      </c>
      <c r="E1823" s="2">
        <v>100</v>
      </c>
      <c r="F1823" s="2" t="s">
        <v>768</v>
      </c>
      <c r="G1823" s="2" t="s">
        <v>29</v>
      </c>
      <c r="H1823" s="2" t="s">
        <v>34</v>
      </c>
      <c r="I1823" s="2" t="s">
        <v>31</v>
      </c>
      <c r="J1823" s="44">
        <v>3.7760946180000001</v>
      </c>
    </row>
    <row r="1824" spans="1:10">
      <c r="A1824" s="2" t="s">
        <v>2</v>
      </c>
      <c r="B1824" s="2" t="s">
        <v>268</v>
      </c>
      <c r="C1824" s="2" t="s">
        <v>64</v>
      </c>
      <c r="E1824" s="2">
        <v>100</v>
      </c>
      <c r="F1824" s="2" t="s">
        <v>768</v>
      </c>
      <c r="G1824" s="2" t="s">
        <v>29</v>
      </c>
      <c r="H1824" s="2" t="s">
        <v>34</v>
      </c>
      <c r="I1824" s="2" t="s">
        <v>31</v>
      </c>
      <c r="J1824" s="44">
        <v>0</v>
      </c>
    </row>
    <row r="1825" spans="1:10">
      <c r="A1825" s="2" t="s">
        <v>2</v>
      </c>
      <c r="B1825" s="2" t="s">
        <v>269</v>
      </c>
      <c r="C1825" s="2" t="s">
        <v>64</v>
      </c>
      <c r="E1825" s="2">
        <v>100</v>
      </c>
      <c r="F1825" s="2" t="s">
        <v>768</v>
      </c>
      <c r="G1825" s="2" t="s">
        <v>29</v>
      </c>
      <c r="H1825" s="2" t="s">
        <v>34</v>
      </c>
      <c r="I1825" s="2" t="s">
        <v>31</v>
      </c>
      <c r="J1825" s="44">
        <v>0</v>
      </c>
    </row>
    <row r="1826" spans="1:10">
      <c r="A1826" s="2" t="s">
        <v>1</v>
      </c>
      <c r="B1826" s="2" t="s">
        <v>298</v>
      </c>
      <c r="C1826" s="2" t="s">
        <v>64</v>
      </c>
      <c r="E1826" s="2">
        <v>100</v>
      </c>
      <c r="F1826" s="2" t="s">
        <v>768</v>
      </c>
      <c r="G1826" s="2" t="s">
        <v>29</v>
      </c>
      <c r="H1826" s="2" t="s">
        <v>34</v>
      </c>
      <c r="I1826" s="2" t="s">
        <v>31</v>
      </c>
      <c r="J1826" s="44">
        <v>0</v>
      </c>
    </row>
    <row r="1827" spans="1:10">
      <c r="A1827" s="2" t="s">
        <v>1</v>
      </c>
      <c r="B1827" s="2" t="s">
        <v>299</v>
      </c>
      <c r="C1827" s="2" t="s">
        <v>64</v>
      </c>
      <c r="E1827" s="2">
        <v>100</v>
      </c>
      <c r="F1827" s="2" t="s">
        <v>768</v>
      </c>
      <c r="G1827" s="2" t="s">
        <v>29</v>
      </c>
      <c r="H1827" s="2" t="s">
        <v>34</v>
      </c>
      <c r="I1827" s="2" t="s">
        <v>31</v>
      </c>
      <c r="J1827" s="44">
        <v>0</v>
      </c>
    </row>
    <row r="1828" spans="1:10">
      <c r="A1828" s="2" t="s">
        <v>1</v>
      </c>
      <c r="B1828" s="2" t="s">
        <v>300</v>
      </c>
      <c r="C1828" s="2" t="s">
        <v>64</v>
      </c>
      <c r="E1828" s="2">
        <v>100</v>
      </c>
      <c r="F1828" s="2" t="s">
        <v>768</v>
      </c>
      <c r="G1828" s="2" t="s">
        <v>29</v>
      </c>
      <c r="H1828" s="2" t="s">
        <v>34</v>
      </c>
      <c r="I1828" s="2" t="s">
        <v>31</v>
      </c>
      <c r="J1828" s="44">
        <v>0</v>
      </c>
    </row>
    <row r="1829" spans="1:10">
      <c r="A1829" s="2" t="s">
        <v>1</v>
      </c>
      <c r="B1829" s="2" t="s">
        <v>301</v>
      </c>
      <c r="C1829" s="2" t="s">
        <v>64</v>
      </c>
      <c r="E1829" s="2">
        <v>100</v>
      </c>
      <c r="F1829" s="2" t="s">
        <v>768</v>
      </c>
      <c r="G1829" s="2" t="s">
        <v>29</v>
      </c>
      <c r="H1829" s="2" t="s">
        <v>34</v>
      </c>
      <c r="I1829" s="2" t="s">
        <v>31</v>
      </c>
      <c r="J1829" s="44">
        <v>0</v>
      </c>
    </row>
    <row r="1830" spans="1:10">
      <c r="A1830" s="2" t="s">
        <v>1</v>
      </c>
      <c r="B1830" s="2" t="s">
        <v>302</v>
      </c>
      <c r="C1830" s="2" t="s">
        <v>64</v>
      </c>
      <c r="E1830" s="2">
        <v>100</v>
      </c>
      <c r="F1830" s="2" t="s">
        <v>768</v>
      </c>
      <c r="G1830" s="2" t="s">
        <v>29</v>
      </c>
      <c r="H1830" s="2" t="s">
        <v>34</v>
      </c>
      <c r="I1830" s="2" t="s">
        <v>31</v>
      </c>
      <c r="J1830" s="44">
        <v>0</v>
      </c>
    </row>
    <row r="1831" spans="1:10">
      <c r="A1831" s="2" t="s">
        <v>1</v>
      </c>
      <c r="B1831" s="2" t="s">
        <v>303</v>
      </c>
      <c r="C1831" s="2" t="s">
        <v>64</v>
      </c>
      <c r="E1831" s="2">
        <v>100</v>
      </c>
      <c r="F1831" s="2" t="s">
        <v>768</v>
      </c>
      <c r="G1831" s="2" t="s">
        <v>29</v>
      </c>
      <c r="H1831" s="2" t="s">
        <v>34</v>
      </c>
      <c r="I1831" s="2" t="s">
        <v>31</v>
      </c>
      <c r="J1831" s="44">
        <v>0</v>
      </c>
    </row>
    <row r="1832" spans="1:10">
      <c r="A1832" s="2" t="s">
        <v>1</v>
      </c>
      <c r="B1832" s="2" t="s">
        <v>304</v>
      </c>
      <c r="C1832" s="2" t="s">
        <v>64</v>
      </c>
      <c r="E1832" s="2">
        <v>100</v>
      </c>
      <c r="F1832" s="2" t="s">
        <v>768</v>
      </c>
      <c r="G1832" s="2" t="s">
        <v>29</v>
      </c>
      <c r="H1832" s="2" t="s">
        <v>34</v>
      </c>
      <c r="I1832" s="2" t="s">
        <v>31</v>
      </c>
      <c r="J1832" s="44">
        <v>0</v>
      </c>
    </row>
    <row r="1833" spans="1:10">
      <c r="A1833" s="2" t="s">
        <v>1</v>
      </c>
      <c r="B1833" s="2" t="s">
        <v>305</v>
      </c>
      <c r="C1833" s="2" t="s">
        <v>64</v>
      </c>
      <c r="E1833" s="2">
        <v>100</v>
      </c>
      <c r="F1833" s="2" t="s">
        <v>768</v>
      </c>
      <c r="G1833" s="2" t="s">
        <v>29</v>
      </c>
      <c r="H1833" s="2" t="s">
        <v>34</v>
      </c>
      <c r="I1833" s="2" t="s">
        <v>31</v>
      </c>
      <c r="J1833" s="44">
        <v>0</v>
      </c>
    </row>
    <row r="1834" spans="1:10">
      <c r="A1834" s="2" t="s">
        <v>1</v>
      </c>
      <c r="B1834" s="2" t="s">
        <v>306</v>
      </c>
      <c r="C1834" s="2" t="s">
        <v>64</v>
      </c>
      <c r="E1834" s="2">
        <v>100</v>
      </c>
      <c r="F1834" s="2" t="s">
        <v>768</v>
      </c>
      <c r="G1834" s="2" t="s">
        <v>29</v>
      </c>
      <c r="H1834" s="2" t="s">
        <v>34</v>
      </c>
      <c r="I1834" s="2" t="s">
        <v>31</v>
      </c>
      <c r="J1834" s="44">
        <v>0</v>
      </c>
    </row>
    <row r="1835" spans="1:10">
      <c r="A1835" s="2" t="s">
        <v>1</v>
      </c>
      <c r="B1835" s="2" t="s">
        <v>307</v>
      </c>
      <c r="C1835" s="2" t="s">
        <v>64</v>
      </c>
      <c r="E1835" s="2">
        <v>100</v>
      </c>
      <c r="F1835" s="2" t="s">
        <v>768</v>
      </c>
      <c r="G1835" s="2" t="s">
        <v>29</v>
      </c>
      <c r="H1835" s="2" t="s">
        <v>34</v>
      </c>
      <c r="I1835" s="2" t="s">
        <v>31</v>
      </c>
      <c r="J1835" s="44">
        <v>0</v>
      </c>
    </row>
    <row r="1836" spans="1:10">
      <c r="A1836" s="2" t="s">
        <v>1</v>
      </c>
      <c r="B1836" s="2" t="s">
        <v>308</v>
      </c>
      <c r="C1836" s="2" t="s">
        <v>64</v>
      </c>
      <c r="E1836" s="2">
        <v>100</v>
      </c>
      <c r="F1836" s="2" t="s">
        <v>768</v>
      </c>
      <c r="G1836" s="2" t="s">
        <v>29</v>
      </c>
      <c r="H1836" s="2" t="s">
        <v>34</v>
      </c>
      <c r="I1836" s="2" t="s">
        <v>31</v>
      </c>
      <c r="J1836" s="44">
        <v>0</v>
      </c>
    </row>
    <row r="1837" spans="1:10">
      <c r="A1837" s="2" t="s">
        <v>1</v>
      </c>
      <c r="B1837" s="2" t="s">
        <v>309</v>
      </c>
      <c r="C1837" s="2" t="s">
        <v>64</v>
      </c>
      <c r="E1837" s="2">
        <v>100</v>
      </c>
      <c r="F1837" s="2" t="s">
        <v>768</v>
      </c>
      <c r="G1837" s="2" t="s">
        <v>29</v>
      </c>
      <c r="H1837" s="2" t="s">
        <v>34</v>
      </c>
      <c r="I1837" s="2" t="s">
        <v>31</v>
      </c>
      <c r="J1837" s="44">
        <v>0</v>
      </c>
    </row>
    <row r="1838" spans="1:10">
      <c r="A1838" s="2" t="s">
        <v>1</v>
      </c>
      <c r="B1838" s="2" t="s">
        <v>310</v>
      </c>
      <c r="C1838" s="2" t="s">
        <v>64</v>
      </c>
      <c r="E1838" s="2">
        <v>100</v>
      </c>
      <c r="F1838" s="2" t="s">
        <v>768</v>
      </c>
      <c r="G1838" s="2" t="s">
        <v>29</v>
      </c>
      <c r="H1838" s="2" t="s">
        <v>34</v>
      </c>
      <c r="I1838" s="2" t="s">
        <v>31</v>
      </c>
      <c r="J1838" s="44">
        <v>0</v>
      </c>
    </row>
    <row r="1839" spans="1:10">
      <c r="A1839" s="2" t="s">
        <v>1</v>
      </c>
      <c r="B1839" s="2" t="s">
        <v>311</v>
      </c>
      <c r="C1839" s="2" t="s">
        <v>64</v>
      </c>
      <c r="E1839" s="2">
        <v>100</v>
      </c>
      <c r="F1839" s="2" t="s">
        <v>768</v>
      </c>
      <c r="G1839" s="2" t="s">
        <v>29</v>
      </c>
      <c r="H1839" s="2" t="s">
        <v>34</v>
      </c>
      <c r="I1839" s="2" t="s">
        <v>31</v>
      </c>
      <c r="J1839" s="44">
        <v>0</v>
      </c>
    </row>
    <row r="1840" spans="1:10">
      <c r="A1840" s="2" t="s">
        <v>1</v>
      </c>
      <c r="B1840" s="2" t="s">
        <v>312</v>
      </c>
      <c r="C1840" s="2" t="s">
        <v>64</v>
      </c>
      <c r="E1840" s="2">
        <v>100</v>
      </c>
      <c r="F1840" s="2" t="s">
        <v>768</v>
      </c>
      <c r="G1840" s="2" t="s">
        <v>29</v>
      </c>
      <c r="H1840" s="2" t="s">
        <v>34</v>
      </c>
      <c r="I1840" s="2" t="s">
        <v>31</v>
      </c>
      <c r="J1840" s="44">
        <v>0</v>
      </c>
    </row>
    <row r="1841" spans="1:10">
      <c r="A1841" s="2" t="s">
        <v>1</v>
      </c>
      <c r="B1841" s="2" t="s">
        <v>313</v>
      </c>
      <c r="C1841" s="2" t="s">
        <v>64</v>
      </c>
      <c r="E1841" s="2">
        <v>100</v>
      </c>
      <c r="F1841" s="2" t="s">
        <v>768</v>
      </c>
      <c r="G1841" s="2" t="s">
        <v>29</v>
      </c>
      <c r="H1841" s="2" t="s">
        <v>34</v>
      </c>
      <c r="I1841" s="2" t="s">
        <v>31</v>
      </c>
      <c r="J1841" s="44">
        <v>0</v>
      </c>
    </row>
    <row r="1842" spans="1:10">
      <c r="A1842" s="2" t="s">
        <v>1</v>
      </c>
      <c r="B1842" s="2" t="s">
        <v>314</v>
      </c>
      <c r="C1842" s="2" t="s">
        <v>64</v>
      </c>
      <c r="E1842" s="2">
        <v>100</v>
      </c>
      <c r="F1842" s="2" t="s">
        <v>768</v>
      </c>
      <c r="G1842" s="2" t="s">
        <v>29</v>
      </c>
      <c r="H1842" s="2" t="s">
        <v>34</v>
      </c>
      <c r="I1842" s="2" t="s">
        <v>31</v>
      </c>
      <c r="J1842" s="44">
        <v>0</v>
      </c>
    </row>
    <row r="1843" spans="1:10">
      <c r="A1843" s="2" t="s">
        <v>1</v>
      </c>
      <c r="B1843" s="2" t="s">
        <v>315</v>
      </c>
      <c r="C1843" s="2" t="s">
        <v>64</v>
      </c>
      <c r="E1843" s="2">
        <v>100</v>
      </c>
      <c r="F1843" s="2" t="s">
        <v>768</v>
      </c>
      <c r="G1843" s="2" t="s">
        <v>29</v>
      </c>
      <c r="H1843" s="2" t="s">
        <v>34</v>
      </c>
      <c r="I1843" s="2" t="s">
        <v>31</v>
      </c>
      <c r="J1843" s="44">
        <v>0</v>
      </c>
    </row>
    <row r="1844" spans="1:10">
      <c r="A1844" s="2" t="s">
        <v>1</v>
      </c>
      <c r="B1844" s="2" t="s">
        <v>316</v>
      </c>
      <c r="C1844" s="2" t="s">
        <v>64</v>
      </c>
      <c r="E1844" s="2">
        <v>100</v>
      </c>
      <c r="F1844" s="2" t="s">
        <v>768</v>
      </c>
      <c r="G1844" s="2" t="s">
        <v>29</v>
      </c>
      <c r="H1844" s="2" t="s">
        <v>34</v>
      </c>
      <c r="I1844" s="2" t="s">
        <v>31</v>
      </c>
      <c r="J1844" s="44">
        <v>0</v>
      </c>
    </row>
    <row r="1845" spans="1:10">
      <c r="A1845" s="2" t="s">
        <v>1</v>
      </c>
      <c r="B1845" s="2" t="s">
        <v>317</v>
      </c>
      <c r="C1845" s="2" t="s">
        <v>64</v>
      </c>
      <c r="E1845" s="2">
        <v>100</v>
      </c>
      <c r="F1845" s="2" t="s">
        <v>768</v>
      </c>
      <c r="G1845" s="2" t="s">
        <v>29</v>
      </c>
      <c r="H1845" s="2" t="s">
        <v>34</v>
      </c>
      <c r="I1845" s="2" t="s">
        <v>31</v>
      </c>
      <c r="J1845" s="44">
        <v>0</v>
      </c>
    </row>
    <row r="1846" spans="1:10">
      <c r="A1846" s="2" t="s">
        <v>1</v>
      </c>
      <c r="B1846" s="2" t="s">
        <v>449</v>
      </c>
      <c r="C1846" s="2" t="s">
        <v>64</v>
      </c>
      <c r="E1846" s="2">
        <v>100</v>
      </c>
      <c r="F1846" s="2" t="s">
        <v>768</v>
      </c>
      <c r="G1846" s="2" t="s">
        <v>29</v>
      </c>
      <c r="H1846" s="2" t="s">
        <v>34</v>
      </c>
      <c r="I1846" s="2" t="s">
        <v>31</v>
      </c>
      <c r="J1846" s="44">
        <v>0</v>
      </c>
    </row>
    <row r="1847" spans="1:10">
      <c r="A1847" s="2" t="s">
        <v>1</v>
      </c>
      <c r="B1847" s="2" t="s">
        <v>450</v>
      </c>
      <c r="C1847" s="2" t="s">
        <v>64</v>
      </c>
      <c r="E1847" s="2">
        <v>100</v>
      </c>
      <c r="F1847" s="2" t="s">
        <v>768</v>
      </c>
      <c r="G1847" s="2" t="s">
        <v>29</v>
      </c>
      <c r="H1847" s="2" t="s">
        <v>34</v>
      </c>
      <c r="I1847" s="2" t="s">
        <v>31</v>
      </c>
      <c r="J1847" s="44">
        <v>0</v>
      </c>
    </row>
    <row r="1848" spans="1:10">
      <c r="A1848" s="2" t="s">
        <v>1</v>
      </c>
      <c r="B1848" s="2" t="s">
        <v>451</v>
      </c>
      <c r="C1848" s="2" t="s">
        <v>64</v>
      </c>
      <c r="E1848" s="2">
        <v>100</v>
      </c>
      <c r="F1848" s="2" t="s">
        <v>768</v>
      </c>
      <c r="G1848" s="2" t="s">
        <v>29</v>
      </c>
      <c r="H1848" s="2" t="s">
        <v>34</v>
      </c>
      <c r="I1848" s="2" t="s">
        <v>31</v>
      </c>
      <c r="J1848" s="44">
        <v>0</v>
      </c>
    </row>
    <row r="1849" spans="1:10">
      <c r="A1849" s="2" t="s">
        <v>1</v>
      </c>
      <c r="B1849" s="2" t="s">
        <v>452</v>
      </c>
      <c r="C1849" s="2" t="s">
        <v>64</v>
      </c>
      <c r="E1849" s="2">
        <v>100</v>
      </c>
      <c r="F1849" s="2" t="s">
        <v>768</v>
      </c>
      <c r="G1849" s="2" t="s">
        <v>29</v>
      </c>
      <c r="H1849" s="2" t="s">
        <v>34</v>
      </c>
      <c r="I1849" s="2" t="s">
        <v>31</v>
      </c>
      <c r="J1849" s="44">
        <v>0</v>
      </c>
    </row>
    <row r="1850" spans="1:10">
      <c r="A1850" s="2" t="s">
        <v>1</v>
      </c>
      <c r="B1850" s="2" t="s">
        <v>453</v>
      </c>
      <c r="C1850" s="2" t="s">
        <v>64</v>
      </c>
      <c r="E1850" s="2">
        <v>100</v>
      </c>
      <c r="F1850" s="2" t="s">
        <v>768</v>
      </c>
      <c r="G1850" s="2" t="s">
        <v>29</v>
      </c>
      <c r="H1850" s="2" t="s">
        <v>34</v>
      </c>
      <c r="I1850" s="2" t="s">
        <v>31</v>
      </c>
      <c r="J1850" s="44">
        <v>0</v>
      </c>
    </row>
    <row r="1851" spans="1:10">
      <c r="A1851" s="2" t="s">
        <v>1</v>
      </c>
      <c r="B1851" s="2" t="s">
        <v>318</v>
      </c>
      <c r="C1851" s="2" t="s">
        <v>64</v>
      </c>
      <c r="E1851" s="2">
        <v>100</v>
      </c>
      <c r="F1851" s="2" t="s">
        <v>768</v>
      </c>
      <c r="G1851" s="2" t="s">
        <v>29</v>
      </c>
      <c r="H1851" s="2" t="s">
        <v>34</v>
      </c>
      <c r="I1851" s="2" t="s">
        <v>31</v>
      </c>
      <c r="J1851" s="44">
        <v>0</v>
      </c>
    </row>
    <row r="1852" spans="1:10">
      <c r="A1852" s="2" t="s">
        <v>1</v>
      </c>
      <c r="B1852" s="2" t="s">
        <v>319</v>
      </c>
      <c r="C1852" s="2" t="s">
        <v>64</v>
      </c>
      <c r="E1852" s="2">
        <v>100</v>
      </c>
      <c r="F1852" s="2" t="s">
        <v>768</v>
      </c>
      <c r="G1852" s="2" t="s">
        <v>29</v>
      </c>
      <c r="H1852" s="2" t="s">
        <v>34</v>
      </c>
      <c r="I1852" s="2" t="s">
        <v>31</v>
      </c>
      <c r="J1852" s="44">
        <v>0</v>
      </c>
    </row>
    <row r="1853" spans="1:10">
      <c r="A1853" s="2" t="s">
        <v>1</v>
      </c>
      <c r="B1853" s="2" t="s">
        <v>320</v>
      </c>
      <c r="C1853" s="2" t="s">
        <v>64</v>
      </c>
      <c r="E1853" s="2">
        <v>100</v>
      </c>
      <c r="F1853" s="2" t="s">
        <v>768</v>
      </c>
      <c r="G1853" s="2" t="s">
        <v>29</v>
      </c>
      <c r="H1853" s="2" t="s">
        <v>34</v>
      </c>
      <c r="I1853" s="2" t="s">
        <v>31</v>
      </c>
      <c r="J1853" s="44">
        <v>0</v>
      </c>
    </row>
    <row r="1854" spans="1:10">
      <c r="A1854" s="2" t="s">
        <v>1</v>
      </c>
      <c r="B1854" s="2" t="s">
        <v>321</v>
      </c>
      <c r="C1854" s="2" t="s">
        <v>64</v>
      </c>
      <c r="E1854" s="2">
        <v>100</v>
      </c>
      <c r="F1854" s="2" t="s">
        <v>768</v>
      </c>
      <c r="G1854" s="2" t="s">
        <v>29</v>
      </c>
      <c r="H1854" s="2" t="s">
        <v>34</v>
      </c>
      <c r="I1854" s="2" t="s">
        <v>31</v>
      </c>
      <c r="J1854" s="44">
        <v>0</v>
      </c>
    </row>
    <row r="1855" spans="1:10">
      <c r="A1855" s="2" t="s">
        <v>1</v>
      </c>
      <c r="B1855" s="2" t="s">
        <v>322</v>
      </c>
      <c r="C1855" s="2" t="s">
        <v>64</v>
      </c>
      <c r="E1855" s="2">
        <v>100</v>
      </c>
      <c r="F1855" s="2" t="s">
        <v>768</v>
      </c>
      <c r="G1855" s="2" t="s">
        <v>29</v>
      </c>
      <c r="H1855" s="2" t="s">
        <v>34</v>
      </c>
      <c r="I1855" s="2" t="s">
        <v>31</v>
      </c>
      <c r="J1855" s="44">
        <v>0</v>
      </c>
    </row>
    <row r="1856" spans="1:10">
      <c r="A1856" s="2" t="s">
        <v>1</v>
      </c>
      <c r="B1856" s="2" t="s">
        <v>323</v>
      </c>
      <c r="C1856" s="2" t="s">
        <v>64</v>
      </c>
      <c r="E1856" s="2">
        <v>100</v>
      </c>
      <c r="F1856" s="2" t="s">
        <v>768</v>
      </c>
      <c r="G1856" s="2" t="s">
        <v>29</v>
      </c>
      <c r="H1856" s="2" t="s">
        <v>34</v>
      </c>
      <c r="I1856" s="2" t="s">
        <v>31</v>
      </c>
      <c r="J1856" s="44">
        <v>0</v>
      </c>
    </row>
    <row r="1857" spans="1:10">
      <c r="A1857" s="2" t="s">
        <v>1</v>
      </c>
      <c r="B1857" s="2" t="s">
        <v>324</v>
      </c>
      <c r="C1857" s="2" t="s">
        <v>64</v>
      </c>
      <c r="E1857" s="2">
        <v>100</v>
      </c>
      <c r="F1857" s="2" t="s">
        <v>768</v>
      </c>
      <c r="G1857" s="2" t="s">
        <v>29</v>
      </c>
      <c r="H1857" s="2" t="s">
        <v>34</v>
      </c>
      <c r="I1857" s="2" t="s">
        <v>31</v>
      </c>
      <c r="J1857" s="44">
        <v>0</v>
      </c>
    </row>
    <row r="1858" spans="1:10">
      <c r="A1858" s="2" t="s">
        <v>1</v>
      </c>
      <c r="B1858" s="2" t="s">
        <v>325</v>
      </c>
      <c r="C1858" s="2" t="s">
        <v>64</v>
      </c>
      <c r="E1858" s="2">
        <v>100</v>
      </c>
      <c r="F1858" s="2" t="s">
        <v>768</v>
      </c>
      <c r="G1858" s="2" t="s">
        <v>29</v>
      </c>
      <c r="H1858" s="2" t="s">
        <v>34</v>
      </c>
      <c r="I1858" s="2" t="s">
        <v>31</v>
      </c>
      <c r="J1858" s="44">
        <v>0</v>
      </c>
    </row>
    <row r="1859" spans="1:10">
      <c r="A1859" s="2" t="s">
        <v>1</v>
      </c>
      <c r="B1859" s="2" t="s">
        <v>326</v>
      </c>
      <c r="C1859" s="2" t="s">
        <v>64</v>
      </c>
      <c r="E1859" s="2">
        <v>100</v>
      </c>
      <c r="F1859" s="2" t="s">
        <v>768</v>
      </c>
      <c r="G1859" s="2" t="s">
        <v>29</v>
      </c>
      <c r="H1859" s="2" t="s">
        <v>34</v>
      </c>
      <c r="I1859" s="2" t="s">
        <v>31</v>
      </c>
      <c r="J1859" s="44">
        <v>0</v>
      </c>
    </row>
    <row r="1860" spans="1:10">
      <c r="A1860" s="2" t="s">
        <v>1</v>
      </c>
      <c r="B1860" s="2" t="s">
        <v>327</v>
      </c>
      <c r="C1860" s="2" t="s">
        <v>64</v>
      </c>
      <c r="E1860" s="2">
        <v>100</v>
      </c>
      <c r="F1860" s="2" t="s">
        <v>768</v>
      </c>
      <c r="G1860" s="2" t="s">
        <v>29</v>
      </c>
      <c r="H1860" s="2" t="s">
        <v>34</v>
      </c>
      <c r="I1860" s="2" t="s">
        <v>31</v>
      </c>
      <c r="J1860" s="44">
        <v>0</v>
      </c>
    </row>
    <row r="1861" spans="1:10">
      <c r="A1861" s="2" t="s">
        <v>1</v>
      </c>
      <c r="B1861" s="2" t="s">
        <v>328</v>
      </c>
      <c r="C1861" s="2" t="s">
        <v>64</v>
      </c>
      <c r="E1861" s="2">
        <v>100</v>
      </c>
      <c r="F1861" s="2" t="s">
        <v>768</v>
      </c>
      <c r="G1861" s="2" t="s">
        <v>29</v>
      </c>
      <c r="H1861" s="2" t="s">
        <v>34</v>
      </c>
      <c r="I1861" s="2" t="s">
        <v>31</v>
      </c>
      <c r="J1861" s="44">
        <v>0</v>
      </c>
    </row>
    <row r="1862" spans="1:10">
      <c r="A1862" s="2" t="s">
        <v>1</v>
      </c>
      <c r="B1862" s="2" t="s">
        <v>329</v>
      </c>
      <c r="C1862" s="2" t="s">
        <v>64</v>
      </c>
      <c r="E1862" s="2">
        <v>100</v>
      </c>
      <c r="F1862" s="2" t="s">
        <v>768</v>
      </c>
      <c r="G1862" s="2" t="s">
        <v>29</v>
      </c>
      <c r="H1862" s="2" t="s">
        <v>34</v>
      </c>
      <c r="I1862" s="2" t="s">
        <v>31</v>
      </c>
      <c r="J1862" s="44">
        <v>0</v>
      </c>
    </row>
    <row r="1863" spans="1:10">
      <c r="A1863" s="2" t="s">
        <v>1</v>
      </c>
      <c r="B1863" s="2" t="s">
        <v>330</v>
      </c>
      <c r="C1863" s="2" t="s">
        <v>64</v>
      </c>
      <c r="E1863" s="2">
        <v>100</v>
      </c>
      <c r="F1863" s="2" t="s">
        <v>768</v>
      </c>
      <c r="G1863" s="2" t="s">
        <v>29</v>
      </c>
      <c r="H1863" s="2" t="s">
        <v>34</v>
      </c>
      <c r="I1863" s="2" t="s">
        <v>31</v>
      </c>
      <c r="J1863" s="44">
        <v>0</v>
      </c>
    </row>
    <row r="1864" spans="1:10">
      <c r="A1864" s="2" t="s">
        <v>1</v>
      </c>
      <c r="B1864" s="2" t="s">
        <v>331</v>
      </c>
      <c r="C1864" s="2" t="s">
        <v>64</v>
      </c>
      <c r="E1864" s="2">
        <v>100</v>
      </c>
      <c r="F1864" s="2" t="s">
        <v>768</v>
      </c>
      <c r="G1864" s="2" t="s">
        <v>29</v>
      </c>
      <c r="H1864" s="2" t="s">
        <v>34</v>
      </c>
      <c r="I1864" s="2" t="s">
        <v>31</v>
      </c>
      <c r="J1864" s="44">
        <v>0</v>
      </c>
    </row>
    <row r="1865" spans="1:10">
      <c r="A1865" s="2" t="s">
        <v>1</v>
      </c>
      <c r="B1865" s="2" t="s">
        <v>332</v>
      </c>
      <c r="C1865" s="2" t="s">
        <v>64</v>
      </c>
      <c r="E1865" s="2">
        <v>100</v>
      </c>
      <c r="F1865" s="2" t="s">
        <v>768</v>
      </c>
      <c r="G1865" s="2" t="s">
        <v>29</v>
      </c>
      <c r="H1865" s="2" t="s">
        <v>34</v>
      </c>
      <c r="I1865" s="2" t="s">
        <v>31</v>
      </c>
      <c r="J1865" s="44">
        <v>0</v>
      </c>
    </row>
    <row r="1866" spans="1:10">
      <c r="A1866" s="2" t="s">
        <v>27</v>
      </c>
      <c r="B1866" s="2" t="s">
        <v>66</v>
      </c>
      <c r="C1866" s="2" t="s">
        <v>64</v>
      </c>
      <c r="E1866" s="2">
        <v>100</v>
      </c>
      <c r="F1866" s="2" t="s">
        <v>768</v>
      </c>
      <c r="G1866" s="2" t="s">
        <v>28</v>
      </c>
      <c r="H1866" s="2" t="s">
        <v>34</v>
      </c>
      <c r="I1866" s="2" t="s">
        <v>31</v>
      </c>
      <c r="J1866" s="44">
        <v>0.95028013300000003</v>
      </c>
    </row>
    <row r="1867" spans="1:10">
      <c r="A1867" s="2" t="s">
        <v>27</v>
      </c>
      <c r="B1867" s="2" t="s">
        <v>67</v>
      </c>
      <c r="C1867" s="2" t="s">
        <v>64</v>
      </c>
      <c r="E1867" s="2">
        <v>100</v>
      </c>
      <c r="F1867" s="2" t="s">
        <v>768</v>
      </c>
      <c r="G1867" s="2" t="s">
        <v>28</v>
      </c>
      <c r="H1867" s="2" t="s">
        <v>34</v>
      </c>
      <c r="I1867" s="2" t="s">
        <v>31</v>
      </c>
      <c r="J1867" s="44">
        <v>2.5374596029999998</v>
      </c>
    </row>
    <row r="1868" spans="1:10">
      <c r="A1868" s="2" t="s">
        <v>27</v>
      </c>
      <c r="B1868" s="2" t="s">
        <v>346</v>
      </c>
      <c r="C1868" s="2" t="s">
        <v>64</v>
      </c>
      <c r="E1868" s="2">
        <v>100</v>
      </c>
      <c r="F1868" s="2" t="s">
        <v>768</v>
      </c>
      <c r="G1868" s="2" t="s">
        <v>28</v>
      </c>
      <c r="H1868" s="2" t="s">
        <v>34</v>
      </c>
      <c r="I1868" s="2" t="s">
        <v>31</v>
      </c>
      <c r="J1868" s="44">
        <v>0</v>
      </c>
    </row>
    <row r="1869" spans="1:10">
      <c r="A1869" s="2" t="s">
        <v>27</v>
      </c>
      <c r="B1869" s="2" t="s">
        <v>68</v>
      </c>
      <c r="C1869" s="2" t="s">
        <v>64</v>
      </c>
      <c r="E1869" s="2">
        <v>100</v>
      </c>
      <c r="F1869" s="2" t="s">
        <v>768</v>
      </c>
      <c r="G1869" s="2" t="s">
        <v>28</v>
      </c>
      <c r="H1869" s="2" t="s">
        <v>34</v>
      </c>
      <c r="I1869" s="2" t="s">
        <v>31</v>
      </c>
      <c r="J1869" s="44">
        <v>1.150477628</v>
      </c>
    </row>
    <row r="1870" spans="1:10">
      <c r="A1870" s="2" t="s">
        <v>27</v>
      </c>
      <c r="B1870" s="2" t="s">
        <v>69</v>
      </c>
      <c r="C1870" s="2" t="s">
        <v>64</v>
      </c>
      <c r="E1870" s="2">
        <v>100</v>
      </c>
      <c r="F1870" s="2" t="s">
        <v>768</v>
      </c>
      <c r="G1870" s="2" t="s">
        <v>28</v>
      </c>
      <c r="H1870" s="2" t="s">
        <v>34</v>
      </c>
      <c r="I1870" s="2" t="s">
        <v>31</v>
      </c>
      <c r="J1870" s="44">
        <v>0.99915685099999996</v>
      </c>
    </row>
    <row r="1871" spans="1:10">
      <c r="A1871" s="2" t="s">
        <v>27</v>
      </c>
      <c r="B1871" s="2" t="s">
        <v>70</v>
      </c>
      <c r="C1871" s="2" t="s">
        <v>64</v>
      </c>
      <c r="E1871" s="2">
        <v>100</v>
      </c>
      <c r="F1871" s="2" t="s">
        <v>768</v>
      </c>
      <c r="G1871" s="2" t="s">
        <v>28</v>
      </c>
      <c r="H1871" s="2" t="s">
        <v>34</v>
      </c>
      <c r="I1871" s="2" t="s">
        <v>31</v>
      </c>
      <c r="J1871" s="44">
        <v>4.1518620540000004</v>
      </c>
    </row>
    <row r="1872" spans="1:10">
      <c r="A1872" s="2" t="s">
        <v>27</v>
      </c>
      <c r="B1872" s="2" t="s">
        <v>71</v>
      </c>
      <c r="C1872" s="2" t="s">
        <v>64</v>
      </c>
      <c r="E1872" s="2">
        <v>100</v>
      </c>
      <c r="F1872" s="2" t="s">
        <v>768</v>
      </c>
      <c r="G1872" s="2" t="s">
        <v>28</v>
      </c>
      <c r="H1872" s="2" t="s">
        <v>34</v>
      </c>
      <c r="I1872" s="2" t="s">
        <v>31</v>
      </c>
      <c r="J1872" s="44">
        <v>1.122296988</v>
      </c>
    </row>
    <row r="1873" spans="1:10">
      <c r="A1873" s="2" t="s">
        <v>27</v>
      </c>
      <c r="B1873" s="2" t="s">
        <v>72</v>
      </c>
      <c r="C1873" s="2" t="s">
        <v>64</v>
      </c>
      <c r="E1873" s="2">
        <v>100</v>
      </c>
      <c r="F1873" s="2" t="s">
        <v>768</v>
      </c>
      <c r="G1873" s="2" t="s">
        <v>28</v>
      </c>
      <c r="H1873" s="2" t="s">
        <v>34</v>
      </c>
      <c r="I1873" s="2" t="s">
        <v>31</v>
      </c>
      <c r="J1873" s="44">
        <v>2.6162954620000001</v>
      </c>
    </row>
    <row r="1874" spans="1:10">
      <c r="A1874" s="2" t="s">
        <v>27</v>
      </c>
      <c r="B1874" s="2" t="s">
        <v>73</v>
      </c>
      <c r="C1874" s="2" t="s">
        <v>64</v>
      </c>
      <c r="E1874" s="2">
        <v>100</v>
      </c>
      <c r="F1874" s="2" t="s">
        <v>768</v>
      </c>
      <c r="G1874" s="2" t="s">
        <v>28</v>
      </c>
      <c r="H1874" s="2" t="s">
        <v>34</v>
      </c>
      <c r="I1874" s="2" t="s">
        <v>31</v>
      </c>
      <c r="J1874" s="44">
        <v>0.73442814899999997</v>
      </c>
    </row>
    <row r="1875" spans="1:10">
      <c r="A1875" s="2" t="s">
        <v>26</v>
      </c>
      <c r="B1875" s="2" t="s">
        <v>347</v>
      </c>
      <c r="C1875" s="2" t="s">
        <v>64</v>
      </c>
      <c r="E1875" s="2">
        <v>100</v>
      </c>
      <c r="F1875" s="2" t="s">
        <v>768</v>
      </c>
      <c r="G1875" s="2" t="s">
        <v>28</v>
      </c>
      <c r="H1875" s="2" t="s">
        <v>34</v>
      </c>
      <c r="I1875" s="2" t="s">
        <v>31</v>
      </c>
      <c r="J1875" s="44">
        <v>0</v>
      </c>
    </row>
    <row r="1876" spans="1:10">
      <c r="A1876" s="2" t="s">
        <v>26</v>
      </c>
      <c r="B1876" s="2" t="s">
        <v>74</v>
      </c>
      <c r="C1876" s="2" t="s">
        <v>64</v>
      </c>
      <c r="E1876" s="2">
        <v>100</v>
      </c>
      <c r="F1876" s="2" t="s">
        <v>768</v>
      </c>
      <c r="G1876" s="2" t="s">
        <v>28</v>
      </c>
      <c r="H1876" s="2" t="s">
        <v>34</v>
      </c>
      <c r="I1876" s="2" t="s">
        <v>31</v>
      </c>
      <c r="J1876" s="44">
        <v>5.9130000000000002E-2</v>
      </c>
    </row>
    <row r="1877" spans="1:10">
      <c r="A1877" s="2" t="s">
        <v>26</v>
      </c>
      <c r="B1877" s="2" t="s">
        <v>75</v>
      </c>
      <c r="C1877" s="2" t="s">
        <v>64</v>
      </c>
      <c r="E1877" s="2">
        <v>100</v>
      </c>
      <c r="F1877" s="2" t="s">
        <v>768</v>
      </c>
      <c r="G1877" s="2" t="s">
        <v>28</v>
      </c>
      <c r="H1877" s="2" t="s">
        <v>34</v>
      </c>
      <c r="I1877" s="2" t="s">
        <v>31</v>
      </c>
      <c r="J1877" s="44">
        <v>7.8839999999999993E-2</v>
      </c>
    </row>
    <row r="1878" spans="1:10">
      <c r="A1878" s="2" t="s">
        <v>26</v>
      </c>
      <c r="B1878" s="2" t="s">
        <v>76</v>
      </c>
      <c r="C1878" s="2" t="s">
        <v>64</v>
      </c>
      <c r="E1878" s="2">
        <v>100</v>
      </c>
      <c r="F1878" s="2" t="s">
        <v>768</v>
      </c>
      <c r="G1878" s="2" t="s">
        <v>28</v>
      </c>
      <c r="H1878" s="2" t="s">
        <v>34</v>
      </c>
      <c r="I1878" s="2" t="s">
        <v>31</v>
      </c>
      <c r="J1878" s="44">
        <v>0</v>
      </c>
    </row>
    <row r="1879" spans="1:10">
      <c r="A1879" s="2" t="s">
        <v>26</v>
      </c>
      <c r="B1879" s="2" t="s">
        <v>77</v>
      </c>
      <c r="C1879" s="2" t="s">
        <v>64</v>
      </c>
      <c r="E1879" s="2">
        <v>100</v>
      </c>
      <c r="F1879" s="2" t="s">
        <v>768</v>
      </c>
      <c r="G1879" s="2" t="s">
        <v>28</v>
      </c>
      <c r="H1879" s="2" t="s">
        <v>34</v>
      </c>
      <c r="I1879" s="2" t="s">
        <v>31</v>
      </c>
      <c r="J1879" s="44">
        <v>1.616735E-3</v>
      </c>
    </row>
    <row r="1880" spans="1:10">
      <c r="A1880" s="2" t="s">
        <v>26</v>
      </c>
      <c r="B1880" s="2" t="s">
        <v>78</v>
      </c>
      <c r="C1880" s="2" t="s">
        <v>64</v>
      </c>
      <c r="E1880" s="2">
        <v>100</v>
      </c>
      <c r="F1880" s="2" t="s">
        <v>768</v>
      </c>
      <c r="G1880" s="2" t="s">
        <v>28</v>
      </c>
      <c r="H1880" s="2" t="s">
        <v>34</v>
      </c>
      <c r="I1880" s="2" t="s">
        <v>31</v>
      </c>
      <c r="J1880" s="44">
        <v>4.2007467999999999E-2</v>
      </c>
    </row>
    <row r="1881" spans="1:10">
      <c r="A1881" s="2" t="s">
        <v>26</v>
      </c>
      <c r="B1881" s="2" t="s">
        <v>79</v>
      </c>
      <c r="C1881" s="2" t="s">
        <v>64</v>
      </c>
      <c r="E1881" s="2">
        <v>100</v>
      </c>
      <c r="F1881" s="2" t="s">
        <v>768</v>
      </c>
      <c r="G1881" s="2" t="s">
        <v>28</v>
      </c>
      <c r="H1881" s="2" t="s">
        <v>34</v>
      </c>
      <c r="I1881" s="2" t="s">
        <v>31</v>
      </c>
      <c r="J1881" s="44">
        <v>3.2334709999999999E-3</v>
      </c>
    </row>
    <row r="1882" spans="1:10">
      <c r="A1882" s="2" t="s">
        <v>26</v>
      </c>
      <c r="B1882" s="2" t="s">
        <v>80</v>
      </c>
      <c r="C1882" s="2" t="s">
        <v>64</v>
      </c>
      <c r="E1882" s="2">
        <v>100</v>
      </c>
      <c r="F1882" s="2" t="s">
        <v>768</v>
      </c>
      <c r="G1882" s="2" t="s">
        <v>28</v>
      </c>
      <c r="H1882" s="2" t="s">
        <v>34</v>
      </c>
      <c r="I1882" s="2" t="s">
        <v>31</v>
      </c>
      <c r="J1882" s="44">
        <v>0.15506197299999999</v>
      </c>
    </row>
    <row r="1883" spans="1:10">
      <c r="A1883" s="2" t="s">
        <v>26</v>
      </c>
      <c r="B1883" s="2" t="s">
        <v>81</v>
      </c>
      <c r="C1883" s="2" t="s">
        <v>64</v>
      </c>
      <c r="E1883" s="2">
        <v>100</v>
      </c>
      <c r="F1883" s="2" t="s">
        <v>768</v>
      </c>
      <c r="G1883" s="2" t="s">
        <v>28</v>
      </c>
      <c r="H1883" s="2" t="s">
        <v>34</v>
      </c>
      <c r="I1883" s="2" t="s">
        <v>31</v>
      </c>
      <c r="J1883" s="44">
        <v>4.8502059E-2</v>
      </c>
    </row>
    <row r="1884" spans="1:10">
      <c r="A1884" s="2" t="s">
        <v>26</v>
      </c>
      <c r="B1884" s="2" t="s">
        <v>82</v>
      </c>
      <c r="C1884" s="2" t="s">
        <v>64</v>
      </c>
      <c r="E1884" s="2">
        <v>100</v>
      </c>
      <c r="F1884" s="2" t="s">
        <v>768</v>
      </c>
      <c r="G1884" s="2" t="s">
        <v>28</v>
      </c>
      <c r="H1884" s="2" t="s">
        <v>34</v>
      </c>
      <c r="I1884" s="2" t="s">
        <v>31</v>
      </c>
      <c r="J1884" s="44">
        <v>0.13500705900000001</v>
      </c>
    </row>
    <row r="1885" spans="1:10">
      <c r="A1885" s="2" t="s">
        <v>26</v>
      </c>
      <c r="B1885" s="2" t="s">
        <v>83</v>
      </c>
      <c r="C1885" s="2" t="s">
        <v>64</v>
      </c>
      <c r="E1885" s="2">
        <v>100</v>
      </c>
      <c r="F1885" s="2" t="s">
        <v>768</v>
      </c>
      <c r="G1885" s="2" t="s">
        <v>28</v>
      </c>
      <c r="H1885" s="2" t="s">
        <v>34</v>
      </c>
      <c r="I1885" s="2" t="s">
        <v>31</v>
      </c>
      <c r="J1885" s="44">
        <v>8.6666029000000006E-2</v>
      </c>
    </row>
    <row r="1886" spans="1:10">
      <c r="A1886" s="2" t="s">
        <v>25</v>
      </c>
      <c r="B1886" s="2" t="s">
        <v>84</v>
      </c>
      <c r="C1886" s="2" t="s">
        <v>64</v>
      </c>
      <c r="E1886" s="2">
        <v>100</v>
      </c>
      <c r="F1886" s="2" t="s">
        <v>768</v>
      </c>
      <c r="G1886" s="2" t="s">
        <v>28</v>
      </c>
      <c r="H1886" s="2" t="s">
        <v>34</v>
      </c>
      <c r="I1886" s="2" t="s">
        <v>31</v>
      </c>
      <c r="J1886" s="44">
        <v>9.6253812609999994</v>
      </c>
    </row>
    <row r="1887" spans="1:10">
      <c r="A1887" s="2" t="s">
        <v>25</v>
      </c>
      <c r="B1887" s="2" t="s">
        <v>85</v>
      </c>
      <c r="C1887" s="2" t="s">
        <v>64</v>
      </c>
      <c r="E1887" s="2">
        <v>100</v>
      </c>
      <c r="F1887" s="2" t="s">
        <v>768</v>
      </c>
      <c r="G1887" s="2" t="s">
        <v>28</v>
      </c>
      <c r="H1887" s="2" t="s">
        <v>34</v>
      </c>
      <c r="I1887" s="2" t="s">
        <v>31</v>
      </c>
      <c r="J1887" s="44">
        <v>7.9394894469999997</v>
      </c>
    </row>
    <row r="1888" spans="1:10">
      <c r="A1888" s="2" t="s">
        <v>25</v>
      </c>
      <c r="B1888" s="2" t="s">
        <v>86</v>
      </c>
      <c r="C1888" s="2" t="s">
        <v>64</v>
      </c>
      <c r="E1888" s="2">
        <v>100</v>
      </c>
      <c r="F1888" s="2" t="s">
        <v>768</v>
      </c>
      <c r="G1888" s="2" t="s">
        <v>28</v>
      </c>
      <c r="H1888" s="2" t="s">
        <v>34</v>
      </c>
      <c r="I1888" s="2" t="s">
        <v>31</v>
      </c>
      <c r="J1888" s="44">
        <v>16.369368295000001</v>
      </c>
    </row>
    <row r="1889" spans="1:10">
      <c r="A1889" s="2" t="s">
        <v>25</v>
      </c>
      <c r="B1889" s="2" t="s">
        <v>87</v>
      </c>
      <c r="C1889" s="2" t="s">
        <v>64</v>
      </c>
      <c r="E1889" s="2">
        <v>100</v>
      </c>
      <c r="F1889" s="2" t="s">
        <v>768</v>
      </c>
      <c r="G1889" s="2" t="s">
        <v>28</v>
      </c>
      <c r="H1889" s="2" t="s">
        <v>34</v>
      </c>
      <c r="I1889" s="2" t="s">
        <v>31</v>
      </c>
      <c r="J1889" s="44">
        <v>7.7061938540000003</v>
      </c>
    </row>
    <row r="1890" spans="1:10">
      <c r="A1890" s="2" t="s">
        <v>25</v>
      </c>
      <c r="B1890" s="2" t="s">
        <v>88</v>
      </c>
      <c r="C1890" s="2" t="s">
        <v>64</v>
      </c>
      <c r="E1890" s="2">
        <v>100</v>
      </c>
      <c r="F1890" s="2" t="s">
        <v>768</v>
      </c>
      <c r="G1890" s="2" t="s">
        <v>28</v>
      </c>
      <c r="H1890" s="2" t="s">
        <v>34</v>
      </c>
      <c r="I1890" s="2" t="s">
        <v>31</v>
      </c>
      <c r="J1890" s="44">
        <v>3.1846722349999999</v>
      </c>
    </row>
    <row r="1891" spans="1:10">
      <c r="A1891" s="2" t="s">
        <v>25</v>
      </c>
      <c r="B1891" s="2" t="s">
        <v>89</v>
      </c>
      <c r="C1891" s="2" t="s">
        <v>64</v>
      </c>
      <c r="E1891" s="2">
        <v>100</v>
      </c>
      <c r="F1891" s="2" t="s">
        <v>768</v>
      </c>
      <c r="G1891" s="2" t="s">
        <v>28</v>
      </c>
      <c r="H1891" s="2" t="s">
        <v>34</v>
      </c>
      <c r="I1891" s="2" t="s">
        <v>31</v>
      </c>
      <c r="J1891" s="44">
        <v>5.9460692220000002</v>
      </c>
    </row>
    <row r="1892" spans="1:10">
      <c r="A1892" s="2" t="s">
        <v>24</v>
      </c>
      <c r="B1892" s="2" t="s">
        <v>186</v>
      </c>
      <c r="C1892" s="2" t="s">
        <v>64</v>
      </c>
      <c r="E1892" s="2">
        <v>100</v>
      </c>
      <c r="F1892" s="2" t="s">
        <v>768</v>
      </c>
      <c r="G1892" s="2" t="s">
        <v>28</v>
      </c>
      <c r="H1892" s="2" t="s">
        <v>34</v>
      </c>
      <c r="I1892" s="2" t="s">
        <v>31</v>
      </c>
      <c r="J1892" s="44">
        <v>7.1848235459999996</v>
      </c>
    </row>
    <row r="1893" spans="1:10">
      <c r="A1893" s="2" t="s">
        <v>24</v>
      </c>
      <c r="B1893" s="2" t="s">
        <v>333</v>
      </c>
      <c r="C1893" s="2" t="s">
        <v>64</v>
      </c>
      <c r="E1893" s="2">
        <v>100</v>
      </c>
      <c r="F1893" s="2" t="s">
        <v>768</v>
      </c>
      <c r="G1893" s="2" t="s">
        <v>28</v>
      </c>
      <c r="H1893" s="2" t="s">
        <v>34</v>
      </c>
      <c r="I1893" s="2" t="s">
        <v>31</v>
      </c>
      <c r="J1893" s="44">
        <v>7.2631833090000004</v>
      </c>
    </row>
    <row r="1894" spans="1:10">
      <c r="A1894" s="2" t="s">
        <v>23</v>
      </c>
      <c r="B1894" s="2" t="s">
        <v>90</v>
      </c>
      <c r="C1894" s="2" t="s">
        <v>64</v>
      </c>
      <c r="E1894" s="2">
        <v>100</v>
      </c>
      <c r="F1894" s="2" t="s">
        <v>768</v>
      </c>
      <c r="G1894" s="2" t="s">
        <v>28</v>
      </c>
      <c r="H1894" s="2" t="s">
        <v>34</v>
      </c>
      <c r="I1894" s="2" t="s">
        <v>31</v>
      </c>
      <c r="J1894" s="44">
        <v>2.4399047650000001</v>
      </c>
    </row>
    <row r="1895" spans="1:10">
      <c r="A1895" s="2" t="s">
        <v>22</v>
      </c>
      <c r="B1895" s="2" t="s">
        <v>91</v>
      </c>
      <c r="C1895" s="2" t="s">
        <v>64</v>
      </c>
      <c r="E1895" s="2">
        <v>100</v>
      </c>
      <c r="F1895" s="2" t="s">
        <v>768</v>
      </c>
      <c r="G1895" s="2" t="s">
        <v>28</v>
      </c>
      <c r="H1895" s="2" t="s">
        <v>34</v>
      </c>
      <c r="I1895" s="2" t="s">
        <v>31</v>
      </c>
      <c r="J1895" s="44">
        <v>0</v>
      </c>
    </row>
    <row r="1896" spans="1:10">
      <c r="A1896" s="2" t="s">
        <v>22</v>
      </c>
      <c r="B1896" s="2" t="s">
        <v>92</v>
      </c>
      <c r="C1896" s="2" t="s">
        <v>64</v>
      </c>
      <c r="E1896" s="2">
        <v>100</v>
      </c>
      <c r="F1896" s="2" t="s">
        <v>768</v>
      </c>
      <c r="G1896" s="2" t="s">
        <v>28</v>
      </c>
      <c r="H1896" s="2" t="s">
        <v>34</v>
      </c>
      <c r="I1896" s="2" t="s">
        <v>31</v>
      </c>
      <c r="J1896" s="44">
        <v>1.094924483</v>
      </c>
    </row>
    <row r="1897" spans="1:10">
      <c r="A1897" s="2" t="s">
        <v>22</v>
      </c>
      <c r="B1897" s="2" t="s">
        <v>93</v>
      </c>
      <c r="C1897" s="2" t="s">
        <v>64</v>
      </c>
      <c r="E1897" s="2">
        <v>100</v>
      </c>
      <c r="F1897" s="2" t="s">
        <v>768</v>
      </c>
      <c r="G1897" s="2" t="s">
        <v>28</v>
      </c>
      <c r="H1897" s="2" t="s">
        <v>34</v>
      </c>
      <c r="I1897" s="2" t="s">
        <v>31</v>
      </c>
      <c r="J1897" s="44">
        <v>2.7120085270000001</v>
      </c>
    </row>
    <row r="1898" spans="1:10">
      <c r="A1898" s="2" t="s">
        <v>22</v>
      </c>
      <c r="B1898" s="2" t="s">
        <v>94</v>
      </c>
      <c r="C1898" s="2" t="s">
        <v>64</v>
      </c>
      <c r="E1898" s="2">
        <v>100</v>
      </c>
      <c r="F1898" s="2" t="s">
        <v>768</v>
      </c>
      <c r="G1898" s="2" t="s">
        <v>28</v>
      </c>
      <c r="H1898" s="2" t="s">
        <v>34</v>
      </c>
      <c r="I1898" s="2" t="s">
        <v>31</v>
      </c>
      <c r="J1898" s="44">
        <v>1.8716776820000001</v>
      </c>
    </row>
    <row r="1899" spans="1:10">
      <c r="A1899" s="2" t="s">
        <v>22</v>
      </c>
      <c r="B1899" s="2" t="s">
        <v>95</v>
      </c>
      <c r="C1899" s="2" t="s">
        <v>64</v>
      </c>
      <c r="E1899" s="2">
        <v>100</v>
      </c>
      <c r="F1899" s="2" t="s">
        <v>768</v>
      </c>
      <c r="G1899" s="2" t="s">
        <v>28</v>
      </c>
      <c r="H1899" s="2" t="s">
        <v>34</v>
      </c>
      <c r="I1899" s="2" t="s">
        <v>31</v>
      </c>
      <c r="J1899" s="44">
        <v>1.1999911759999999</v>
      </c>
    </row>
    <row r="1900" spans="1:10">
      <c r="A1900" s="2" t="s">
        <v>22</v>
      </c>
      <c r="B1900" s="2" t="s">
        <v>96</v>
      </c>
      <c r="C1900" s="2" t="s">
        <v>64</v>
      </c>
      <c r="E1900" s="2">
        <v>100</v>
      </c>
      <c r="F1900" s="2" t="s">
        <v>768</v>
      </c>
      <c r="G1900" s="2" t="s">
        <v>28</v>
      </c>
      <c r="H1900" s="2" t="s">
        <v>34</v>
      </c>
      <c r="I1900" s="2" t="s">
        <v>31</v>
      </c>
      <c r="J1900" s="44">
        <v>1.7812825539999999</v>
      </c>
    </row>
    <row r="1901" spans="1:10">
      <c r="A1901" s="2" t="s">
        <v>22</v>
      </c>
      <c r="B1901" s="2" t="s">
        <v>97</v>
      </c>
      <c r="C1901" s="2" t="s">
        <v>64</v>
      </c>
      <c r="E1901" s="2">
        <v>100</v>
      </c>
      <c r="F1901" s="2" t="s">
        <v>768</v>
      </c>
      <c r="G1901" s="2" t="s">
        <v>28</v>
      </c>
      <c r="H1901" s="2" t="s">
        <v>34</v>
      </c>
      <c r="I1901" s="2" t="s">
        <v>31</v>
      </c>
      <c r="J1901" s="44">
        <v>0.856180995</v>
      </c>
    </row>
    <row r="1902" spans="1:10">
      <c r="A1902" s="2" t="s">
        <v>22</v>
      </c>
      <c r="B1902" s="2" t="s">
        <v>98</v>
      </c>
      <c r="C1902" s="2" t="s">
        <v>64</v>
      </c>
      <c r="E1902" s="2">
        <v>100</v>
      </c>
      <c r="F1902" s="2" t="s">
        <v>768</v>
      </c>
      <c r="G1902" s="2" t="s">
        <v>28</v>
      </c>
      <c r="H1902" s="2" t="s">
        <v>34</v>
      </c>
      <c r="I1902" s="2" t="s">
        <v>31</v>
      </c>
      <c r="J1902" s="44">
        <v>0.46978762400000001</v>
      </c>
    </row>
    <row r="1903" spans="1:10">
      <c r="A1903" s="2" t="s">
        <v>21</v>
      </c>
      <c r="B1903" s="2" t="s">
        <v>133</v>
      </c>
      <c r="C1903" s="2" t="s">
        <v>64</v>
      </c>
      <c r="E1903" s="2">
        <v>100</v>
      </c>
      <c r="F1903" s="2" t="s">
        <v>768</v>
      </c>
      <c r="G1903" s="2" t="s">
        <v>28</v>
      </c>
      <c r="H1903" s="2" t="s">
        <v>34</v>
      </c>
      <c r="I1903" s="2" t="s">
        <v>31</v>
      </c>
      <c r="J1903" s="44">
        <v>0</v>
      </c>
    </row>
    <row r="1904" spans="1:10">
      <c r="A1904" s="2" t="s">
        <v>21</v>
      </c>
      <c r="B1904" s="2" t="s">
        <v>134</v>
      </c>
      <c r="C1904" s="2" t="s">
        <v>64</v>
      </c>
      <c r="E1904" s="2">
        <v>100</v>
      </c>
      <c r="F1904" s="2" t="s">
        <v>768</v>
      </c>
      <c r="G1904" s="2" t="s">
        <v>28</v>
      </c>
      <c r="H1904" s="2" t="s">
        <v>34</v>
      </c>
      <c r="I1904" s="2" t="s">
        <v>31</v>
      </c>
      <c r="J1904" s="44">
        <v>0</v>
      </c>
    </row>
    <row r="1905" spans="1:10">
      <c r="A1905" s="2" t="s">
        <v>21</v>
      </c>
      <c r="B1905" s="2" t="s">
        <v>135</v>
      </c>
      <c r="C1905" s="2" t="s">
        <v>64</v>
      </c>
      <c r="E1905" s="2">
        <v>100</v>
      </c>
      <c r="F1905" s="2" t="s">
        <v>768</v>
      </c>
      <c r="G1905" s="2" t="s">
        <v>28</v>
      </c>
      <c r="H1905" s="2" t="s">
        <v>34</v>
      </c>
      <c r="I1905" s="2" t="s">
        <v>31</v>
      </c>
      <c r="J1905" s="44">
        <v>0</v>
      </c>
    </row>
    <row r="1906" spans="1:10">
      <c r="A1906" s="2" t="s">
        <v>21</v>
      </c>
      <c r="B1906" s="2" t="s">
        <v>136</v>
      </c>
      <c r="C1906" s="2" t="s">
        <v>64</v>
      </c>
      <c r="E1906" s="2">
        <v>100</v>
      </c>
      <c r="F1906" s="2" t="s">
        <v>768</v>
      </c>
      <c r="G1906" s="2" t="s">
        <v>28</v>
      </c>
      <c r="H1906" s="2" t="s">
        <v>34</v>
      </c>
      <c r="I1906" s="2" t="s">
        <v>31</v>
      </c>
      <c r="J1906" s="44">
        <v>0</v>
      </c>
    </row>
    <row r="1907" spans="1:10">
      <c r="A1907" s="2" t="s">
        <v>21</v>
      </c>
      <c r="B1907" s="2" t="s">
        <v>137</v>
      </c>
      <c r="C1907" s="2" t="s">
        <v>64</v>
      </c>
      <c r="E1907" s="2">
        <v>100</v>
      </c>
      <c r="F1907" s="2" t="s">
        <v>768</v>
      </c>
      <c r="G1907" s="2" t="s">
        <v>28</v>
      </c>
      <c r="H1907" s="2" t="s">
        <v>34</v>
      </c>
      <c r="I1907" s="2" t="s">
        <v>31</v>
      </c>
      <c r="J1907" s="44">
        <v>0</v>
      </c>
    </row>
    <row r="1908" spans="1:10">
      <c r="A1908" s="2" t="s">
        <v>20</v>
      </c>
      <c r="B1908" s="2" t="s">
        <v>138</v>
      </c>
      <c r="C1908" s="2" t="s">
        <v>64</v>
      </c>
      <c r="E1908" s="2">
        <v>100</v>
      </c>
      <c r="F1908" s="2" t="s">
        <v>768</v>
      </c>
      <c r="G1908" s="2" t="s">
        <v>28</v>
      </c>
      <c r="H1908" s="2" t="s">
        <v>34</v>
      </c>
      <c r="I1908" s="2" t="s">
        <v>31</v>
      </c>
      <c r="J1908" s="44">
        <v>11.244194294</v>
      </c>
    </row>
    <row r="1909" spans="1:10">
      <c r="A1909" s="2" t="s">
        <v>19</v>
      </c>
      <c r="B1909" s="2" t="s">
        <v>159</v>
      </c>
      <c r="C1909" s="2" t="s">
        <v>64</v>
      </c>
      <c r="E1909" s="2">
        <v>100</v>
      </c>
      <c r="F1909" s="2" t="s">
        <v>768</v>
      </c>
      <c r="G1909" s="2" t="s">
        <v>28</v>
      </c>
      <c r="H1909" s="2" t="s">
        <v>34</v>
      </c>
      <c r="I1909" s="2" t="s">
        <v>31</v>
      </c>
      <c r="J1909" s="44">
        <v>3.8133052940000001</v>
      </c>
    </row>
    <row r="1910" spans="1:10">
      <c r="A1910" s="2" t="s">
        <v>19</v>
      </c>
      <c r="B1910" s="2" t="s">
        <v>160</v>
      </c>
      <c r="C1910" s="2" t="s">
        <v>64</v>
      </c>
      <c r="E1910" s="2">
        <v>100</v>
      </c>
      <c r="F1910" s="2" t="s">
        <v>768</v>
      </c>
      <c r="G1910" s="2" t="s">
        <v>28</v>
      </c>
      <c r="H1910" s="2" t="s">
        <v>34</v>
      </c>
      <c r="I1910" s="2" t="s">
        <v>31</v>
      </c>
      <c r="J1910" s="44">
        <v>1.31631264</v>
      </c>
    </row>
    <row r="1911" spans="1:10">
      <c r="A1911" s="2" t="s">
        <v>19</v>
      </c>
      <c r="B1911" s="2" t="s">
        <v>161</v>
      </c>
      <c r="C1911" s="2" t="s">
        <v>64</v>
      </c>
      <c r="E1911" s="2">
        <v>100</v>
      </c>
      <c r="F1911" s="2" t="s">
        <v>768</v>
      </c>
      <c r="G1911" s="2" t="s">
        <v>28</v>
      </c>
      <c r="H1911" s="2" t="s">
        <v>34</v>
      </c>
      <c r="I1911" s="2" t="s">
        <v>31</v>
      </c>
      <c r="J1911" s="44">
        <v>4.7199942789999998</v>
      </c>
    </row>
    <row r="1912" spans="1:10">
      <c r="A1912" s="2" t="s">
        <v>19</v>
      </c>
      <c r="B1912" s="2" t="s">
        <v>162</v>
      </c>
      <c r="C1912" s="2" t="s">
        <v>64</v>
      </c>
      <c r="E1912" s="2">
        <v>100</v>
      </c>
      <c r="F1912" s="2" t="s">
        <v>768</v>
      </c>
      <c r="G1912" s="2" t="s">
        <v>28</v>
      </c>
      <c r="H1912" s="2" t="s">
        <v>34</v>
      </c>
      <c r="I1912" s="2" t="s">
        <v>31</v>
      </c>
      <c r="J1912" s="44">
        <v>8.9790706230000001</v>
      </c>
    </row>
    <row r="1913" spans="1:10">
      <c r="A1913" s="2" t="s">
        <v>19</v>
      </c>
      <c r="B1913" s="2" t="s">
        <v>163</v>
      </c>
      <c r="C1913" s="2" t="s">
        <v>64</v>
      </c>
      <c r="E1913" s="2">
        <v>100</v>
      </c>
      <c r="F1913" s="2" t="s">
        <v>768</v>
      </c>
      <c r="G1913" s="2" t="s">
        <v>28</v>
      </c>
      <c r="H1913" s="2" t="s">
        <v>34</v>
      </c>
      <c r="I1913" s="2" t="s">
        <v>31</v>
      </c>
      <c r="J1913" s="44">
        <v>0</v>
      </c>
    </row>
    <row r="1914" spans="1:10">
      <c r="A1914" s="2" t="s">
        <v>18</v>
      </c>
      <c r="B1914" s="2" t="s">
        <v>164</v>
      </c>
      <c r="C1914" s="2" t="s">
        <v>64</v>
      </c>
      <c r="E1914" s="2">
        <v>100</v>
      </c>
      <c r="F1914" s="2" t="s">
        <v>768</v>
      </c>
      <c r="G1914" s="2" t="s">
        <v>28</v>
      </c>
      <c r="H1914" s="2" t="s">
        <v>34</v>
      </c>
      <c r="I1914" s="2" t="s">
        <v>31</v>
      </c>
      <c r="J1914" s="44">
        <v>0.87941382400000001</v>
      </c>
    </row>
    <row r="1915" spans="1:10">
      <c r="A1915" s="2" t="s">
        <v>18</v>
      </c>
      <c r="B1915" s="2" t="s">
        <v>165</v>
      </c>
      <c r="C1915" s="2" t="s">
        <v>64</v>
      </c>
      <c r="E1915" s="2">
        <v>100</v>
      </c>
      <c r="F1915" s="2" t="s">
        <v>768</v>
      </c>
      <c r="G1915" s="2" t="s">
        <v>28</v>
      </c>
      <c r="H1915" s="2" t="s">
        <v>34</v>
      </c>
      <c r="I1915" s="2" t="s">
        <v>31</v>
      </c>
      <c r="J1915" s="44">
        <v>26.147831450999998</v>
      </c>
    </row>
    <row r="1916" spans="1:10">
      <c r="A1916" s="2" t="s">
        <v>18</v>
      </c>
      <c r="B1916" s="2" t="s">
        <v>166</v>
      </c>
      <c r="C1916" s="2" t="s">
        <v>64</v>
      </c>
      <c r="E1916" s="2">
        <v>100</v>
      </c>
      <c r="F1916" s="2" t="s">
        <v>768</v>
      </c>
      <c r="G1916" s="2" t="s">
        <v>28</v>
      </c>
      <c r="H1916" s="2" t="s">
        <v>34</v>
      </c>
      <c r="I1916" s="2" t="s">
        <v>31</v>
      </c>
      <c r="J1916" s="44">
        <v>4.1396718010000004</v>
      </c>
    </row>
    <row r="1917" spans="1:10">
      <c r="A1917" s="2" t="s">
        <v>18</v>
      </c>
      <c r="B1917" s="2" t="s">
        <v>167</v>
      </c>
      <c r="C1917" s="2" t="s">
        <v>64</v>
      </c>
      <c r="E1917" s="2">
        <v>100</v>
      </c>
      <c r="F1917" s="2" t="s">
        <v>768</v>
      </c>
      <c r="G1917" s="2" t="s">
        <v>28</v>
      </c>
      <c r="H1917" s="2" t="s">
        <v>34</v>
      </c>
      <c r="I1917" s="2" t="s">
        <v>31</v>
      </c>
      <c r="J1917" s="44">
        <v>0</v>
      </c>
    </row>
    <row r="1918" spans="1:10">
      <c r="A1918" s="2" t="s">
        <v>18</v>
      </c>
      <c r="B1918" s="2" t="s">
        <v>168</v>
      </c>
      <c r="C1918" s="2" t="s">
        <v>64</v>
      </c>
      <c r="E1918" s="2">
        <v>100</v>
      </c>
      <c r="F1918" s="2" t="s">
        <v>768</v>
      </c>
      <c r="G1918" s="2" t="s">
        <v>28</v>
      </c>
      <c r="H1918" s="2" t="s">
        <v>34</v>
      </c>
      <c r="I1918" s="2" t="s">
        <v>31</v>
      </c>
      <c r="J1918" s="44">
        <v>25.646801066999998</v>
      </c>
    </row>
    <row r="1919" spans="1:10">
      <c r="A1919" s="2" t="s">
        <v>18</v>
      </c>
      <c r="B1919" s="2" t="s">
        <v>169</v>
      </c>
      <c r="C1919" s="2" t="s">
        <v>64</v>
      </c>
      <c r="E1919" s="2">
        <v>100</v>
      </c>
      <c r="F1919" s="2" t="s">
        <v>768</v>
      </c>
      <c r="G1919" s="2" t="s">
        <v>28</v>
      </c>
      <c r="H1919" s="2" t="s">
        <v>34</v>
      </c>
      <c r="I1919" s="2" t="s">
        <v>31</v>
      </c>
      <c r="J1919" s="44">
        <v>0</v>
      </c>
    </row>
    <row r="1920" spans="1:10">
      <c r="A1920" s="2" t="s">
        <v>18</v>
      </c>
      <c r="B1920" s="2" t="s">
        <v>170</v>
      </c>
      <c r="C1920" s="2" t="s">
        <v>64</v>
      </c>
      <c r="E1920" s="2">
        <v>100</v>
      </c>
      <c r="F1920" s="2" t="s">
        <v>768</v>
      </c>
      <c r="G1920" s="2" t="s">
        <v>28</v>
      </c>
      <c r="H1920" s="2" t="s">
        <v>34</v>
      </c>
      <c r="I1920" s="2" t="s">
        <v>31</v>
      </c>
      <c r="J1920" s="44">
        <v>25.779709754999999</v>
      </c>
    </row>
    <row r="1921" spans="1:10">
      <c r="A1921" s="2" t="s">
        <v>18</v>
      </c>
      <c r="B1921" s="2" t="s">
        <v>171</v>
      </c>
      <c r="C1921" s="2" t="s">
        <v>64</v>
      </c>
      <c r="E1921" s="2">
        <v>100</v>
      </c>
      <c r="F1921" s="2" t="s">
        <v>768</v>
      </c>
      <c r="G1921" s="2" t="s">
        <v>28</v>
      </c>
      <c r="H1921" s="2" t="s">
        <v>34</v>
      </c>
      <c r="I1921" s="2" t="s">
        <v>31</v>
      </c>
      <c r="J1921" s="44">
        <v>1.3442389669999999</v>
      </c>
    </row>
    <row r="1922" spans="1:10">
      <c r="A1922" s="2" t="s">
        <v>18</v>
      </c>
      <c r="B1922" s="2" t="s">
        <v>172</v>
      </c>
      <c r="C1922" s="2" t="s">
        <v>64</v>
      </c>
      <c r="E1922" s="2">
        <v>100</v>
      </c>
      <c r="F1922" s="2" t="s">
        <v>768</v>
      </c>
      <c r="G1922" s="2" t="s">
        <v>28</v>
      </c>
      <c r="H1922" s="2" t="s">
        <v>34</v>
      </c>
      <c r="I1922" s="2" t="s">
        <v>31</v>
      </c>
      <c r="J1922" s="44">
        <v>9.8786931899999999</v>
      </c>
    </row>
    <row r="1923" spans="1:10">
      <c r="A1923" s="2" t="s">
        <v>18</v>
      </c>
      <c r="B1923" s="2" t="s">
        <v>173</v>
      </c>
      <c r="C1923" s="2" t="s">
        <v>64</v>
      </c>
      <c r="E1923" s="2">
        <v>100</v>
      </c>
      <c r="F1923" s="2" t="s">
        <v>768</v>
      </c>
      <c r="G1923" s="2" t="s">
        <v>28</v>
      </c>
      <c r="H1923" s="2" t="s">
        <v>34</v>
      </c>
      <c r="I1923" s="2" t="s">
        <v>31</v>
      </c>
      <c r="J1923" s="44">
        <v>0.48532976500000002</v>
      </c>
    </row>
    <row r="1924" spans="1:10">
      <c r="A1924" s="2" t="s">
        <v>18</v>
      </c>
      <c r="B1924" s="2" t="s">
        <v>174</v>
      </c>
      <c r="C1924" s="2" t="s">
        <v>64</v>
      </c>
      <c r="E1924" s="2">
        <v>100</v>
      </c>
      <c r="F1924" s="2" t="s">
        <v>768</v>
      </c>
      <c r="G1924" s="2" t="s">
        <v>28</v>
      </c>
      <c r="H1924" s="2" t="s">
        <v>34</v>
      </c>
      <c r="I1924" s="2" t="s">
        <v>31</v>
      </c>
      <c r="J1924" s="44">
        <v>3.9681561300000001</v>
      </c>
    </row>
    <row r="1925" spans="1:10">
      <c r="A1925" s="2" t="s">
        <v>18</v>
      </c>
      <c r="B1925" s="2" t="s">
        <v>175</v>
      </c>
      <c r="C1925" s="2" t="s">
        <v>64</v>
      </c>
      <c r="E1925" s="2">
        <v>100</v>
      </c>
      <c r="F1925" s="2" t="s">
        <v>768</v>
      </c>
      <c r="G1925" s="2" t="s">
        <v>28</v>
      </c>
      <c r="H1925" s="2" t="s">
        <v>34</v>
      </c>
      <c r="I1925" s="2" t="s">
        <v>31</v>
      </c>
      <c r="J1925" s="44">
        <v>0</v>
      </c>
    </row>
    <row r="1926" spans="1:10">
      <c r="A1926" s="2" t="s">
        <v>18</v>
      </c>
      <c r="B1926" s="2" t="s">
        <v>176</v>
      </c>
      <c r="C1926" s="2" t="s">
        <v>64</v>
      </c>
      <c r="E1926" s="2">
        <v>100</v>
      </c>
      <c r="F1926" s="2" t="s">
        <v>768</v>
      </c>
      <c r="G1926" s="2" t="s">
        <v>28</v>
      </c>
      <c r="H1926" s="2" t="s">
        <v>34</v>
      </c>
      <c r="I1926" s="2" t="s">
        <v>31</v>
      </c>
      <c r="J1926" s="44">
        <v>0</v>
      </c>
    </row>
    <row r="1927" spans="1:10">
      <c r="A1927" s="2" t="s">
        <v>18</v>
      </c>
      <c r="B1927" s="2" t="s">
        <v>177</v>
      </c>
      <c r="C1927" s="2" t="s">
        <v>64</v>
      </c>
      <c r="E1927" s="2">
        <v>100</v>
      </c>
      <c r="F1927" s="2" t="s">
        <v>768</v>
      </c>
      <c r="G1927" s="2" t="s">
        <v>28</v>
      </c>
      <c r="H1927" s="2" t="s">
        <v>34</v>
      </c>
      <c r="I1927" s="2" t="s">
        <v>31</v>
      </c>
      <c r="J1927" s="44">
        <v>0</v>
      </c>
    </row>
    <row r="1928" spans="1:10">
      <c r="A1928" s="2" t="s">
        <v>18</v>
      </c>
      <c r="B1928" s="2" t="s">
        <v>178</v>
      </c>
      <c r="C1928" s="2" t="s">
        <v>64</v>
      </c>
      <c r="E1928" s="2">
        <v>100</v>
      </c>
      <c r="F1928" s="2" t="s">
        <v>768</v>
      </c>
      <c r="G1928" s="2" t="s">
        <v>28</v>
      </c>
      <c r="H1928" s="2" t="s">
        <v>34</v>
      </c>
      <c r="I1928" s="2" t="s">
        <v>31</v>
      </c>
      <c r="J1928" s="44">
        <v>19.502450546999999</v>
      </c>
    </row>
    <row r="1929" spans="1:10">
      <c r="A1929" s="2" t="s">
        <v>18</v>
      </c>
      <c r="B1929" s="2" t="s">
        <v>179</v>
      </c>
      <c r="C1929" s="2" t="s">
        <v>64</v>
      </c>
      <c r="E1929" s="2">
        <v>100</v>
      </c>
      <c r="F1929" s="2" t="s">
        <v>768</v>
      </c>
      <c r="G1929" s="2" t="s">
        <v>28</v>
      </c>
      <c r="H1929" s="2" t="s">
        <v>34</v>
      </c>
      <c r="I1929" s="2" t="s">
        <v>31</v>
      </c>
      <c r="J1929" s="44">
        <v>35.665435961999997</v>
      </c>
    </row>
    <row r="1930" spans="1:10">
      <c r="A1930" s="2" t="s">
        <v>18</v>
      </c>
      <c r="B1930" s="2" t="s">
        <v>180</v>
      </c>
      <c r="C1930" s="2" t="s">
        <v>64</v>
      </c>
      <c r="E1930" s="2">
        <v>100</v>
      </c>
      <c r="F1930" s="2" t="s">
        <v>768</v>
      </c>
      <c r="G1930" s="2" t="s">
        <v>28</v>
      </c>
      <c r="H1930" s="2" t="s">
        <v>34</v>
      </c>
      <c r="I1930" s="2" t="s">
        <v>31</v>
      </c>
      <c r="J1930" s="44">
        <v>11.049226086999999</v>
      </c>
    </row>
    <row r="1931" spans="1:10">
      <c r="A1931" s="2" t="s">
        <v>18</v>
      </c>
      <c r="B1931" s="2" t="s">
        <v>181</v>
      </c>
      <c r="C1931" s="2" t="s">
        <v>64</v>
      </c>
      <c r="E1931" s="2">
        <v>100</v>
      </c>
      <c r="F1931" s="2" t="s">
        <v>768</v>
      </c>
      <c r="G1931" s="2" t="s">
        <v>28</v>
      </c>
      <c r="H1931" s="2" t="s">
        <v>34</v>
      </c>
      <c r="I1931" s="2" t="s">
        <v>31</v>
      </c>
      <c r="J1931" s="44">
        <v>3.8879999999999999</v>
      </c>
    </row>
    <row r="1932" spans="1:10">
      <c r="A1932" s="2" t="s">
        <v>18</v>
      </c>
      <c r="B1932" s="2" t="s">
        <v>182</v>
      </c>
      <c r="C1932" s="2" t="s">
        <v>64</v>
      </c>
      <c r="E1932" s="2">
        <v>100</v>
      </c>
      <c r="F1932" s="2" t="s">
        <v>768</v>
      </c>
      <c r="G1932" s="2" t="s">
        <v>28</v>
      </c>
      <c r="H1932" s="2" t="s">
        <v>34</v>
      </c>
      <c r="I1932" s="2" t="s">
        <v>31</v>
      </c>
      <c r="J1932" s="44">
        <v>11.697380095</v>
      </c>
    </row>
    <row r="1933" spans="1:10">
      <c r="A1933" s="2" t="s">
        <v>18</v>
      </c>
      <c r="B1933" s="2" t="s">
        <v>183</v>
      </c>
      <c r="C1933" s="2" t="s">
        <v>64</v>
      </c>
      <c r="E1933" s="2">
        <v>100</v>
      </c>
      <c r="F1933" s="2" t="s">
        <v>768</v>
      </c>
      <c r="G1933" s="2" t="s">
        <v>28</v>
      </c>
      <c r="H1933" s="2" t="s">
        <v>34</v>
      </c>
      <c r="I1933" s="2" t="s">
        <v>31</v>
      </c>
      <c r="J1933" s="44">
        <v>4.0334431679999998</v>
      </c>
    </row>
    <row r="1934" spans="1:10">
      <c r="A1934" s="2" t="s">
        <v>18</v>
      </c>
      <c r="B1934" s="2" t="s">
        <v>184</v>
      </c>
      <c r="C1934" s="2" t="s">
        <v>64</v>
      </c>
      <c r="E1934" s="2">
        <v>100</v>
      </c>
      <c r="F1934" s="2" t="s">
        <v>768</v>
      </c>
      <c r="G1934" s="2" t="s">
        <v>28</v>
      </c>
      <c r="H1934" s="2" t="s">
        <v>34</v>
      </c>
      <c r="I1934" s="2" t="s">
        <v>31</v>
      </c>
      <c r="J1934" s="44">
        <v>5.257948142</v>
      </c>
    </row>
    <row r="1935" spans="1:10">
      <c r="A1935" s="2" t="s">
        <v>18</v>
      </c>
      <c r="B1935" s="2" t="s">
        <v>185</v>
      </c>
      <c r="C1935" s="2" t="s">
        <v>64</v>
      </c>
      <c r="E1935" s="2">
        <v>100</v>
      </c>
      <c r="F1935" s="2" t="s">
        <v>768</v>
      </c>
      <c r="G1935" s="2" t="s">
        <v>28</v>
      </c>
      <c r="H1935" s="2" t="s">
        <v>34</v>
      </c>
      <c r="I1935" s="2" t="s">
        <v>31</v>
      </c>
      <c r="J1935" s="44">
        <v>1.0467449689999999</v>
      </c>
    </row>
    <row r="1936" spans="1:10">
      <c r="A1936" s="2" t="s">
        <v>17</v>
      </c>
      <c r="B1936" s="2" t="s">
        <v>127</v>
      </c>
      <c r="C1936" s="2" t="s">
        <v>64</v>
      </c>
      <c r="E1936" s="2">
        <v>100</v>
      </c>
      <c r="F1936" s="2" t="s">
        <v>768</v>
      </c>
      <c r="G1936" s="2" t="s">
        <v>28</v>
      </c>
      <c r="H1936" s="2" t="s">
        <v>34</v>
      </c>
      <c r="I1936" s="2" t="s">
        <v>31</v>
      </c>
      <c r="J1936" s="44">
        <v>0.14775543499999999</v>
      </c>
    </row>
    <row r="1937" spans="1:10">
      <c r="A1937" s="2" t="s">
        <v>17</v>
      </c>
      <c r="B1937" s="2" t="s">
        <v>99</v>
      </c>
      <c r="C1937" s="2" t="s">
        <v>64</v>
      </c>
      <c r="E1937" s="2">
        <v>100</v>
      </c>
      <c r="F1937" s="2" t="s">
        <v>768</v>
      </c>
      <c r="G1937" s="2" t="s">
        <v>28</v>
      </c>
      <c r="H1937" s="2" t="s">
        <v>34</v>
      </c>
      <c r="I1937" s="2" t="s">
        <v>31</v>
      </c>
      <c r="J1937" s="44">
        <v>0.395214485</v>
      </c>
    </row>
    <row r="1938" spans="1:10">
      <c r="A1938" s="2" t="s">
        <v>17</v>
      </c>
      <c r="B1938" s="2" t="s">
        <v>100</v>
      </c>
      <c r="C1938" s="2" t="s">
        <v>64</v>
      </c>
      <c r="E1938" s="2">
        <v>100</v>
      </c>
      <c r="F1938" s="2" t="s">
        <v>768</v>
      </c>
      <c r="G1938" s="2" t="s">
        <v>28</v>
      </c>
      <c r="H1938" s="2" t="s">
        <v>34</v>
      </c>
      <c r="I1938" s="2" t="s">
        <v>31</v>
      </c>
      <c r="J1938" s="44">
        <v>0</v>
      </c>
    </row>
    <row r="1939" spans="1:10">
      <c r="A1939" s="2" t="s">
        <v>17</v>
      </c>
      <c r="B1939" s="2" t="s">
        <v>101</v>
      </c>
      <c r="C1939" s="2" t="s">
        <v>64</v>
      </c>
      <c r="E1939" s="2">
        <v>100</v>
      </c>
      <c r="F1939" s="2" t="s">
        <v>768</v>
      </c>
      <c r="G1939" s="2" t="s">
        <v>28</v>
      </c>
      <c r="H1939" s="2" t="s">
        <v>34</v>
      </c>
      <c r="I1939" s="2" t="s">
        <v>31</v>
      </c>
      <c r="J1939" s="44">
        <v>0.47275658799999998</v>
      </c>
    </row>
    <row r="1940" spans="1:10">
      <c r="A1940" s="2" t="s">
        <v>17</v>
      </c>
      <c r="B1940" s="2" t="s">
        <v>102</v>
      </c>
      <c r="C1940" s="2" t="s">
        <v>64</v>
      </c>
      <c r="E1940" s="2">
        <v>100</v>
      </c>
      <c r="F1940" s="2" t="s">
        <v>768</v>
      </c>
      <c r="G1940" s="2" t="s">
        <v>28</v>
      </c>
      <c r="H1940" s="2" t="s">
        <v>34</v>
      </c>
      <c r="I1940" s="2" t="s">
        <v>31</v>
      </c>
      <c r="J1940" s="44">
        <v>0.68711200500000003</v>
      </c>
    </row>
    <row r="1941" spans="1:10">
      <c r="A1941" s="2" t="s">
        <v>17</v>
      </c>
      <c r="B1941" s="2" t="s">
        <v>103</v>
      </c>
      <c r="C1941" s="2" t="s">
        <v>64</v>
      </c>
      <c r="E1941" s="2">
        <v>100</v>
      </c>
      <c r="F1941" s="2" t="s">
        <v>768</v>
      </c>
      <c r="G1941" s="2" t="s">
        <v>28</v>
      </c>
      <c r="H1941" s="2" t="s">
        <v>34</v>
      </c>
      <c r="I1941" s="2" t="s">
        <v>31</v>
      </c>
      <c r="J1941" s="44">
        <v>0.90197887499999996</v>
      </c>
    </row>
    <row r="1942" spans="1:10">
      <c r="A1942" s="2" t="s">
        <v>17</v>
      </c>
      <c r="B1942" s="2" t="s">
        <v>104</v>
      </c>
      <c r="C1942" s="2" t="s">
        <v>64</v>
      </c>
      <c r="E1942" s="2">
        <v>100</v>
      </c>
      <c r="F1942" s="2" t="s">
        <v>768</v>
      </c>
      <c r="G1942" s="2" t="s">
        <v>28</v>
      </c>
      <c r="H1942" s="2" t="s">
        <v>34</v>
      </c>
      <c r="I1942" s="2" t="s">
        <v>31</v>
      </c>
      <c r="J1942" s="44">
        <v>0.56745959599999996</v>
      </c>
    </row>
    <row r="1943" spans="1:10">
      <c r="A1943" s="2" t="s">
        <v>17</v>
      </c>
      <c r="B1943" s="2" t="s">
        <v>105</v>
      </c>
      <c r="C1943" s="2" t="s">
        <v>64</v>
      </c>
      <c r="E1943" s="2">
        <v>100</v>
      </c>
      <c r="F1943" s="2" t="s">
        <v>768</v>
      </c>
      <c r="G1943" s="2" t="s">
        <v>28</v>
      </c>
      <c r="H1943" s="2" t="s">
        <v>34</v>
      </c>
      <c r="I1943" s="2" t="s">
        <v>31</v>
      </c>
      <c r="J1943" s="44">
        <v>0.51008803700000005</v>
      </c>
    </row>
    <row r="1944" spans="1:10">
      <c r="A1944" s="2" t="s">
        <v>17</v>
      </c>
      <c r="B1944" s="2" t="s">
        <v>106</v>
      </c>
      <c r="C1944" s="2" t="s">
        <v>64</v>
      </c>
      <c r="E1944" s="2">
        <v>100</v>
      </c>
      <c r="F1944" s="2" t="s">
        <v>768</v>
      </c>
      <c r="G1944" s="2" t="s">
        <v>28</v>
      </c>
      <c r="H1944" s="2" t="s">
        <v>34</v>
      </c>
      <c r="I1944" s="2" t="s">
        <v>31</v>
      </c>
      <c r="J1944" s="44">
        <v>0.115874148</v>
      </c>
    </row>
    <row r="1945" spans="1:10">
      <c r="A1945" s="2" t="s">
        <v>17</v>
      </c>
      <c r="B1945" s="2" t="s">
        <v>107</v>
      </c>
      <c r="C1945" s="2" t="s">
        <v>64</v>
      </c>
      <c r="E1945" s="2">
        <v>100</v>
      </c>
      <c r="F1945" s="2" t="s">
        <v>768</v>
      </c>
      <c r="G1945" s="2" t="s">
        <v>28</v>
      </c>
      <c r="H1945" s="2" t="s">
        <v>34</v>
      </c>
      <c r="I1945" s="2" t="s">
        <v>31</v>
      </c>
      <c r="J1945" s="44">
        <v>0.20124489700000001</v>
      </c>
    </row>
    <row r="1946" spans="1:10">
      <c r="A1946" s="2" t="s">
        <v>17</v>
      </c>
      <c r="B1946" s="2" t="s">
        <v>108</v>
      </c>
      <c r="C1946" s="2" t="s">
        <v>64</v>
      </c>
      <c r="E1946" s="2">
        <v>100</v>
      </c>
      <c r="F1946" s="2" t="s">
        <v>768</v>
      </c>
      <c r="G1946" s="2" t="s">
        <v>28</v>
      </c>
      <c r="H1946" s="2" t="s">
        <v>34</v>
      </c>
      <c r="I1946" s="2" t="s">
        <v>31</v>
      </c>
      <c r="J1946" s="44">
        <v>0.46929896500000001</v>
      </c>
    </row>
    <row r="1947" spans="1:10">
      <c r="A1947" s="2" t="s">
        <v>17</v>
      </c>
      <c r="B1947" s="2" t="s">
        <v>109</v>
      </c>
      <c r="C1947" s="2" t="s">
        <v>64</v>
      </c>
      <c r="E1947" s="2">
        <v>100</v>
      </c>
      <c r="F1947" s="2" t="s">
        <v>768</v>
      </c>
      <c r="G1947" s="2" t="s">
        <v>28</v>
      </c>
      <c r="H1947" s="2" t="s">
        <v>34</v>
      </c>
      <c r="I1947" s="2" t="s">
        <v>31</v>
      </c>
      <c r="J1947" s="44">
        <v>1.4042629659999999</v>
      </c>
    </row>
    <row r="1948" spans="1:10">
      <c r="A1948" s="2" t="s">
        <v>17</v>
      </c>
      <c r="B1948" s="2" t="s">
        <v>355</v>
      </c>
      <c r="C1948" s="2" t="s">
        <v>64</v>
      </c>
      <c r="E1948" s="2">
        <v>100</v>
      </c>
      <c r="F1948" s="2" t="s">
        <v>768</v>
      </c>
      <c r="G1948" s="2" t="s">
        <v>28</v>
      </c>
      <c r="H1948" s="2" t="s">
        <v>34</v>
      </c>
      <c r="I1948" s="2" t="s">
        <v>31</v>
      </c>
      <c r="J1948" s="44">
        <v>0</v>
      </c>
    </row>
    <row r="1949" spans="1:10">
      <c r="A1949" s="2" t="s">
        <v>17</v>
      </c>
      <c r="B1949" s="2" t="s">
        <v>110</v>
      </c>
      <c r="C1949" s="2" t="s">
        <v>64</v>
      </c>
      <c r="E1949" s="2">
        <v>100</v>
      </c>
      <c r="F1949" s="2" t="s">
        <v>768</v>
      </c>
      <c r="G1949" s="2" t="s">
        <v>28</v>
      </c>
      <c r="H1949" s="2" t="s">
        <v>34</v>
      </c>
      <c r="I1949" s="2" t="s">
        <v>31</v>
      </c>
      <c r="J1949" s="44">
        <v>10.928504258</v>
      </c>
    </row>
    <row r="1950" spans="1:10">
      <c r="A1950" s="2" t="s">
        <v>17</v>
      </c>
      <c r="B1950" s="2" t="s">
        <v>356</v>
      </c>
      <c r="C1950" s="2" t="s">
        <v>64</v>
      </c>
      <c r="E1950" s="2">
        <v>100</v>
      </c>
      <c r="F1950" s="2" t="s">
        <v>768</v>
      </c>
      <c r="G1950" s="2" t="s">
        <v>28</v>
      </c>
      <c r="H1950" s="2" t="s">
        <v>34</v>
      </c>
      <c r="I1950" s="2" t="s">
        <v>31</v>
      </c>
      <c r="J1950" s="44">
        <v>3.8518239999999998E-3</v>
      </c>
    </row>
    <row r="1951" spans="1:10">
      <c r="A1951" s="2" t="s">
        <v>17</v>
      </c>
      <c r="B1951" s="2" t="s">
        <v>357</v>
      </c>
      <c r="C1951" s="2" t="s">
        <v>64</v>
      </c>
      <c r="E1951" s="2">
        <v>100</v>
      </c>
      <c r="F1951" s="2" t="s">
        <v>768</v>
      </c>
      <c r="G1951" s="2" t="s">
        <v>28</v>
      </c>
      <c r="H1951" s="2" t="s">
        <v>34</v>
      </c>
      <c r="I1951" s="2" t="s">
        <v>31</v>
      </c>
      <c r="J1951" s="44">
        <v>2.3436681000000001E-2</v>
      </c>
    </row>
    <row r="1952" spans="1:10">
      <c r="A1952" s="2" t="s">
        <v>17</v>
      </c>
      <c r="B1952" s="2" t="s">
        <v>111</v>
      </c>
      <c r="C1952" s="2" t="s">
        <v>64</v>
      </c>
      <c r="E1952" s="2">
        <v>100</v>
      </c>
      <c r="F1952" s="2" t="s">
        <v>768</v>
      </c>
      <c r="G1952" s="2" t="s">
        <v>28</v>
      </c>
      <c r="H1952" s="2" t="s">
        <v>34</v>
      </c>
      <c r="I1952" s="2" t="s">
        <v>31</v>
      </c>
      <c r="J1952" s="44">
        <v>0</v>
      </c>
    </row>
    <row r="1953" spans="1:10">
      <c r="A1953" s="2" t="s">
        <v>17</v>
      </c>
      <c r="B1953" s="2" t="s">
        <v>112</v>
      </c>
      <c r="C1953" s="2" t="s">
        <v>64</v>
      </c>
      <c r="E1953" s="2">
        <v>100</v>
      </c>
      <c r="F1953" s="2" t="s">
        <v>768</v>
      </c>
      <c r="G1953" s="2" t="s">
        <v>28</v>
      </c>
      <c r="H1953" s="2" t="s">
        <v>34</v>
      </c>
      <c r="I1953" s="2" t="s">
        <v>31</v>
      </c>
      <c r="J1953" s="44">
        <v>0</v>
      </c>
    </row>
    <row r="1954" spans="1:10">
      <c r="A1954" s="2" t="s">
        <v>17</v>
      </c>
      <c r="B1954" s="2" t="s">
        <v>113</v>
      </c>
      <c r="C1954" s="2" t="s">
        <v>64</v>
      </c>
      <c r="E1954" s="2">
        <v>100</v>
      </c>
      <c r="F1954" s="2" t="s">
        <v>768</v>
      </c>
      <c r="G1954" s="2" t="s">
        <v>28</v>
      </c>
      <c r="H1954" s="2" t="s">
        <v>34</v>
      </c>
      <c r="I1954" s="2" t="s">
        <v>31</v>
      </c>
      <c r="J1954" s="44">
        <v>0.51074134299999996</v>
      </c>
    </row>
    <row r="1955" spans="1:10">
      <c r="A1955" s="2" t="s">
        <v>17</v>
      </c>
      <c r="B1955" s="2" t="s">
        <v>114</v>
      </c>
      <c r="C1955" s="2" t="s">
        <v>64</v>
      </c>
      <c r="E1955" s="2">
        <v>100</v>
      </c>
      <c r="F1955" s="2" t="s">
        <v>768</v>
      </c>
      <c r="G1955" s="2" t="s">
        <v>28</v>
      </c>
      <c r="H1955" s="2" t="s">
        <v>34</v>
      </c>
      <c r="I1955" s="2" t="s">
        <v>31</v>
      </c>
      <c r="J1955" s="44">
        <v>5.896875895</v>
      </c>
    </row>
    <row r="1956" spans="1:10">
      <c r="A1956" s="2" t="s">
        <v>17</v>
      </c>
      <c r="B1956" s="2" t="s">
        <v>115</v>
      </c>
      <c r="C1956" s="2" t="s">
        <v>64</v>
      </c>
      <c r="E1956" s="2">
        <v>100</v>
      </c>
      <c r="F1956" s="2" t="s">
        <v>768</v>
      </c>
      <c r="G1956" s="2" t="s">
        <v>28</v>
      </c>
      <c r="H1956" s="2" t="s">
        <v>34</v>
      </c>
      <c r="I1956" s="2" t="s">
        <v>31</v>
      </c>
      <c r="J1956" s="44">
        <v>2.9210892460000002</v>
      </c>
    </row>
    <row r="1957" spans="1:10">
      <c r="A1957" s="2" t="s">
        <v>17</v>
      </c>
      <c r="B1957" s="2" t="s">
        <v>116</v>
      </c>
      <c r="C1957" s="2" t="s">
        <v>64</v>
      </c>
      <c r="E1957" s="2">
        <v>100</v>
      </c>
      <c r="F1957" s="2" t="s">
        <v>768</v>
      </c>
      <c r="G1957" s="2" t="s">
        <v>28</v>
      </c>
      <c r="H1957" s="2" t="s">
        <v>34</v>
      </c>
      <c r="I1957" s="2" t="s">
        <v>31</v>
      </c>
      <c r="J1957" s="44">
        <v>2.4193459719999999</v>
      </c>
    </row>
    <row r="1958" spans="1:10">
      <c r="A1958" s="2" t="s">
        <v>17</v>
      </c>
      <c r="B1958" s="2" t="s">
        <v>117</v>
      </c>
      <c r="C1958" s="2" t="s">
        <v>64</v>
      </c>
      <c r="E1958" s="2">
        <v>100</v>
      </c>
      <c r="F1958" s="2" t="s">
        <v>768</v>
      </c>
      <c r="G1958" s="2" t="s">
        <v>28</v>
      </c>
      <c r="H1958" s="2" t="s">
        <v>34</v>
      </c>
      <c r="I1958" s="2" t="s">
        <v>31</v>
      </c>
      <c r="J1958" s="44">
        <v>5.020132169</v>
      </c>
    </row>
    <row r="1959" spans="1:10">
      <c r="A1959" s="2" t="s">
        <v>17</v>
      </c>
      <c r="B1959" s="2" t="s">
        <v>118</v>
      </c>
      <c r="C1959" s="2" t="s">
        <v>64</v>
      </c>
      <c r="E1959" s="2">
        <v>100</v>
      </c>
      <c r="F1959" s="2" t="s">
        <v>768</v>
      </c>
      <c r="G1959" s="2" t="s">
        <v>28</v>
      </c>
      <c r="H1959" s="2" t="s">
        <v>34</v>
      </c>
      <c r="I1959" s="2" t="s">
        <v>31</v>
      </c>
      <c r="J1959" s="44">
        <v>2.380232828</v>
      </c>
    </row>
    <row r="1960" spans="1:10">
      <c r="A1960" s="2" t="s">
        <v>17</v>
      </c>
      <c r="B1960" s="2" t="s">
        <v>119</v>
      </c>
      <c r="C1960" s="2" t="s">
        <v>64</v>
      </c>
      <c r="E1960" s="2">
        <v>100</v>
      </c>
      <c r="F1960" s="2" t="s">
        <v>768</v>
      </c>
      <c r="G1960" s="2" t="s">
        <v>28</v>
      </c>
      <c r="H1960" s="2" t="s">
        <v>34</v>
      </c>
      <c r="I1960" s="2" t="s">
        <v>31</v>
      </c>
      <c r="J1960" s="44">
        <v>0.101057228</v>
      </c>
    </row>
    <row r="1961" spans="1:10">
      <c r="A1961" s="2" t="s">
        <v>17</v>
      </c>
      <c r="B1961" s="2" t="s">
        <v>120</v>
      </c>
      <c r="C1961" s="2" t="s">
        <v>64</v>
      </c>
      <c r="E1961" s="2">
        <v>100</v>
      </c>
      <c r="F1961" s="2" t="s">
        <v>768</v>
      </c>
      <c r="G1961" s="2" t="s">
        <v>28</v>
      </c>
      <c r="H1961" s="2" t="s">
        <v>34</v>
      </c>
      <c r="I1961" s="2" t="s">
        <v>31</v>
      </c>
      <c r="J1961" s="44">
        <v>0.214659291</v>
      </c>
    </row>
    <row r="1962" spans="1:10">
      <c r="A1962" s="2" t="s">
        <v>17</v>
      </c>
      <c r="B1962" s="2" t="s">
        <v>121</v>
      </c>
      <c r="C1962" s="2" t="s">
        <v>64</v>
      </c>
      <c r="E1962" s="2">
        <v>100</v>
      </c>
      <c r="F1962" s="2" t="s">
        <v>768</v>
      </c>
      <c r="G1962" s="2" t="s">
        <v>28</v>
      </c>
      <c r="H1962" s="2" t="s">
        <v>34</v>
      </c>
      <c r="I1962" s="2" t="s">
        <v>31</v>
      </c>
      <c r="J1962" s="44">
        <v>2.7284726909999999</v>
      </c>
    </row>
    <row r="1963" spans="1:10">
      <c r="A1963" s="2" t="s">
        <v>17</v>
      </c>
      <c r="B1963" s="2" t="s">
        <v>122</v>
      </c>
      <c r="C1963" s="2" t="s">
        <v>64</v>
      </c>
      <c r="E1963" s="2">
        <v>100</v>
      </c>
      <c r="F1963" s="2" t="s">
        <v>768</v>
      </c>
      <c r="G1963" s="2" t="s">
        <v>28</v>
      </c>
      <c r="H1963" s="2" t="s">
        <v>34</v>
      </c>
      <c r="I1963" s="2" t="s">
        <v>31</v>
      </c>
      <c r="J1963" s="44">
        <v>1.919310302</v>
      </c>
    </row>
    <row r="1964" spans="1:10">
      <c r="A1964" s="2" t="s">
        <v>17</v>
      </c>
      <c r="B1964" s="2" t="s">
        <v>123</v>
      </c>
      <c r="C1964" s="2" t="s">
        <v>64</v>
      </c>
      <c r="E1964" s="2">
        <v>100</v>
      </c>
      <c r="F1964" s="2" t="s">
        <v>768</v>
      </c>
      <c r="G1964" s="2" t="s">
        <v>28</v>
      </c>
      <c r="H1964" s="2" t="s">
        <v>34</v>
      </c>
      <c r="I1964" s="2" t="s">
        <v>31</v>
      </c>
      <c r="J1964" s="44">
        <v>0.860755618</v>
      </c>
    </row>
    <row r="1965" spans="1:10">
      <c r="A1965" s="2" t="s">
        <v>17</v>
      </c>
      <c r="B1965" s="2" t="s">
        <v>124</v>
      </c>
      <c r="C1965" s="2" t="s">
        <v>64</v>
      </c>
      <c r="E1965" s="2">
        <v>100</v>
      </c>
      <c r="F1965" s="2" t="s">
        <v>768</v>
      </c>
      <c r="G1965" s="2" t="s">
        <v>28</v>
      </c>
      <c r="H1965" s="2" t="s">
        <v>34</v>
      </c>
      <c r="I1965" s="2" t="s">
        <v>31</v>
      </c>
      <c r="J1965" s="44">
        <v>0.20325937499999999</v>
      </c>
    </row>
    <row r="1966" spans="1:10">
      <c r="A1966" s="2" t="s">
        <v>17</v>
      </c>
      <c r="B1966" s="2" t="s">
        <v>125</v>
      </c>
      <c r="C1966" s="2" t="s">
        <v>64</v>
      </c>
      <c r="E1966" s="2">
        <v>100</v>
      </c>
      <c r="F1966" s="2" t="s">
        <v>768</v>
      </c>
      <c r="G1966" s="2" t="s">
        <v>28</v>
      </c>
      <c r="H1966" s="2" t="s">
        <v>34</v>
      </c>
      <c r="I1966" s="2" t="s">
        <v>31</v>
      </c>
      <c r="J1966" s="44">
        <v>0.220614588</v>
      </c>
    </row>
    <row r="1967" spans="1:10">
      <c r="A1967" s="2" t="s">
        <v>17</v>
      </c>
      <c r="B1967" s="2" t="s">
        <v>126</v>
      </c>
      <c r="C1967" s="2" t="s">
        <v>64</v>
      </c>
      <c r="E1967" s="2">
        <v>100</v>
      </c>
      <c r="F1967" s="2" t="s">
        <v>768</v>
      </c>
      <c r="G1967" s="2" t="s">
        <v>28</v>
      </c>
      <c r="H1967" s="2" t="s">
        <v>34</v>
      </c>
      <c r="I1967" s="2" t="s">
        <v>31</v>
      </c>
      <c r="J1967" s="44">
        <v>0.41485334000000001</v>
      </c>
    </row>
    <row r="1968" spans="1:10">
      <c r="A1968" s="2" t="s">
        <v>17</v>
      </c>
      <c r="B1968" s="2" t="s">
        <v>128</v>
      </c>
      <c r="C1968" s="2" t="s">
        <v>64</v>
      </c>
      <c r="E1968" s="2">
        <v>100</v>
      </c>
      <c r="F1968" s="2" t="s">
        <v>768</v>
      </c>
      <c r="G1968" s="2" t="s">
        <v>28</v>
      </c>
      <c r="H1968" s="2" t="s">
        <v>34</v>
      </c>
      <c r="I1968" s="2" t="s">
        <v>31</v>
      </c>
      <c r="J1968" s="44">
        <v>3.2383392600000001</v>
      </c>
    </row>
    <row r="1969" spans="1:10">
      <c r="A1969" s="2" t="s">
        <v>17</v>
      </c>
      <c r="B1969" s="2" t="s">
        <v>129</v>
      </c>
      <c r="C1969" s="2" t="s">
        <v>64</v>
      </c>
      <c r="E1969" s="2">
        <v>100</v>
      </c>
      <c r="F1969" s="2" t="s">
        <v>768</v>
      </c>
      <c r="G1969" s="2" t="s">
        <v>28</v>
      </c>
      <c r="H1969" s="2" t="s">
        <v>34</v>
      </c>
      <c r="I1969" s="2" t="s">
        <v>31</v>
      </c>
      <c r="J1969" s="44">
        <v>3.808439388</v>
      </c>
    </row>
    <row r="1970" spans="1:10">
      <c r="A1970" s="2" t="s">
        <v>17</v>
      </c>
      <c r="B1970" s="2" t="s">
        <v>130</v>
      </c>
      <c r="C1970" s="2" t="s">
        <v>64</v>
      </c>
      <c r="E1970" s="2">
        <v>100</v>
      </c>
      <c r="F1970" s="2" t="s">
        <v>768</v>
      </c>
      <c r="G1970" s="2" t="s">
        <v>28</v>
      </c>
      <c r="H1970" s="2" t="s">
        <v>34</v>
      </c>
      <c r="I1970" s="2" t="s">
        <v>31</v>
      </c>
      <c r="J1970" s="44">
        <v>2.1471010069999998</v>
      </c>
    </row>
    <row r="1971" spans="1:10">
      <c r="A1971" s="2" t="s">
        <v>17</v>
      </c>
      <c r="B1971" s="2" t="s">
        <v>358</v>
      </c>
      <c r="C1971" s="2" t="s">
        <v>64</v>
      </c>
      <c r="E1971" s="2">
        <v>100</v>
      </c>
      <c r="F1971" s="2" t="s">
        <v>768</v>
      </c>
      <c r="G1971" s="2" t="s">
        <v>28</v>
      </c>
      <c r="H1971" s="2" t="s">
        <v>34</v>
      </c>
      <c r="I1971" s="2" t="s">
        <v>31</v>
      </c>
      <c r="J1971" s="44">
        <v>19.729918693999998</v>
      </c>
    </row>
    <row r="1972" spans="1:10">
      <c r="A1972" s="2" t="s">
        <v>17</v>
      </c>
      <c r="B1972" s="2" t="s">
        <v>131</v>
      </c>
      <c r="C1972" s="2" t="s">
        <v>64</v>
      </c>
      <c r="E1972" s="2">
        <v>100</v>
      </c>
      <c r="F1972" s="2" t="s">
        <v>768</v>
      </c>
      <c r="G1972" s="2" t="s">
        <v>28</v>
      </c>
      <c r="H1972" s="2" t="s">
        <v>34</v>
      </c>
      <c r="I1972" s="2" t="s">
        <v>31</v>
      </c>
      <c r="J1972" s="44">
        <v>0.29507857599999998</v>
      </c>
    </row>
    <row r="1973" spans="1:10">
      <c r="A1973" s="2" t="s">
        <v>17</v>
      </c>
      <c r="B1973" s="2" t="s">
        <v>132</v>
      </c>
      <c r="C1973" s="2" t="s">
        <v>64</v>
      </c>
      <c r="E1973" s="2">
        <v>100</v>
      </c>
      <c r="F1973" s="2" t="s">
        <v>768</v>
      </c>
      <c r="G1973" s="2" t="s">
        <v>28</v>
      </c>
      <c r="H1973" s="2" t="s">
        <v>34</v>
      </c>
      <c r="I1973" s="2" t="s">
        <v>31</v>
      </c>
      <c r="J1973" s="44">
        <v>5.4865021010000001</v>
      </c>
    </row>
    <row r="1974" spans="1:10">
      <c r="A1974" s="2" t="s">
        <v>16</v>
      </c>
      <c r="B1974" s="2" t="s">
        <v>139</v>
      </c>
      <c r="C1974" s="2" t="s">
        <v>64</v>
      </c>
      <c r="E1974" s="2">
        <v>100</v>
      </c>
      <c r="F1974" s="2" t="s">
        <v>768</v>
      </c>
      <c r="G1974" s="2" t="s">
        <v>28</v>
      </c>
      <c r="H1974" s="2" t="s">
        <v>34</v>
      </c>
      <c r="I1974" s="2" t="s">
        <v>31</v>
      </c>
      <c r="J1974" s="44">
        <v>2.239234953</v>
      </c>
    </row>
    <row r="1975" spans="1:10">
      <c r="A1975" s="2" t="s">
        <v>16</v>
      </c>
      <c r="B1975" s="2" t="s">
        <v>140</v>
      </c>
      <c r="C1975" s="2" t="s">
        <v>64</v>
      </c>
      <c r="E1975" s="2">
        <v>100</v>
      </c>
      <c r="F1975" s="2" t="s">
        <v>768</v>
      </c>
      <c r="G1975" s="2" t="s">
        <v>28</v>
      </c>
      <c r="H1975" s="2" t="s">
        <v>34</v>
      </c>
      <c r="I1975" s="2" t="s">
        <v>31</v>
      </c>
      <c r="J1975" s="44">
        <v>2.3297926759999998</v>
      </c>
    </row>
    <row r="1976" spans="1:10">
      <c r="A1976" s="2" t="s">
        <v>16</v>
      </c>
      <c r="B1976" s="2" t="s">
        <v>141</v>
      </c>
      <c r="C1976" s="2" t="s">
        <v>64</v>
      </c>
      <c r="E1976" s="2">
        <v>100</v>
      </c>
      <c r="F1976" s="2" t="s">
        <v>768</v>
      </c>
      <c r="G1976" s="2" t="s">
        <v>28</v>
      </c>
      <c r="H1976" s="2" t="s">
        <v>34</v>
      </c>
      <c r="I1976" s="2" t="s">
        <v>31</v>
      </c>
      <c r="J1976" s="44">
        <v>2.4268281030000001</v>
      </c>
    </row>
    <row r="1977" spans="1:10">
      <c r="A1977" s="2" t="s">
        <v>16</v>
      </c>
      <c r="B1977" s="2" t="s">
        <v>142</v>
      </c>
      <c r="C1977" s="2" t="s">
        <v>64</v>
      </c>
      <c r="E1977" s="2">
        <v>100</v>
      </c>
      <c r="F1977" s="2" t="s">
        <v>768</v>
      </c>
      <c r="G1977" s="2" t="s">
        <v>28</v>
      </c>
      <c r="H1977" s="2" t="s">
        <v>34</v>
      </c>
      <c r="I1977" s="2" t="s">
        <v>31</v>
      </c>
      <c r="J1977" s="44">
        <v>11.646543223</v>
      </c>
    </row>
    <row r="1978" spans="1:10">
      <c r="A1978" s="2" t="s">
        <v>16</v>
      </c>
      <c r="B1978" s="2" t="s">
        <v>422</v>
      </c>
      <c r="C1978" s="2" t="s">
        <v>64</v>
      </c>
      <c r="E1978" s="2">
        <v>100</v>
      </c>
      <c r="F1978" s="2" t="s">
        <v>768</v>
      </c>
      <c r="G1978" s="2" t="s">
        <v>28</v>
      </c>
      <c r="H1978" s="2" t="s">
        <v>34</v>
      </c>
      <c r="I1978" s="2" t="s">
        <v>31</v>
      </c>
      <c r="J1978" s="44">
        <v>16.053622270999998</v>
      </c>
    </row>
    <row r="1979" spans="1:10">
      <c r="A1979" s="2" t="s">
        <v>16</v>
      </c>
      <c r="B1979" s="2" t="s">
        <v>423</v>
      </c>
      <c r="C1979" s="2" t="s">
        <v>64</v>
      </c>
      <c r="E1979" s="2">
        <v>100</v>
      </c>
      <c r="F1979" s="2" t="s">
        <v>768</v>
      </c>
      <c r="G1979" s="2" t="s">
        <v>28</v>
      </c>
      <c r="H1979" s="2" t="s">
        <v>34</v>
      </c>
      <c r="I1979" s="2" t="s">
        <v>31</v>
      </c>
      <c r="J1979" s="44">
        <v>9.4268678819999998</v>
      </c>
    </row>
    <row r="1980" spans="1:10">
      <c r="A1980" s="2" t="s">
        <v>16</v>
      </c>
      <c r="B1980" s="2" t="s">
        <v>424</v>
      </c>
      <c r="C1980" s="2" t="s">
        <v>64</v>
      </c>
      <c r="E1980" s="2">
        <v>100</v>
      </c>
      <c r="F1980" s="2" t="s">
        <v>768</v>
      </c>
      <c r="G1980" s="2" t="s">
        <v>28</v>
      </c>
      <c r="H1980" s="2" t="s">
        <v>34</v>
      </c>
      <c r="I1980" s="2" t="s">
        <v>31</v>
      </c>
      <c r="J1980" s="44">
        <v>3.7279535849999998</v>
      </c>
    </row>
    <row r="1981" spans="1:10">
      <c r="A1981" s="2" t="s">
        <v>16</v>
      </c>
      <c r="B1981" s="2" t="s">
        <v>425</v>
      </c>
      <c r="C1981" s="2" t="s">
        <v>64</v>
      </c>
      <c r="E1981" s="2">
        <v>100</v>
      </c>
      <c r="F1981" s="2" t="s">
        <v>768</v>
      </c>
      <c r="G1981" s="2" t="s">
        <v>28</v>
      </c>
      <c r="H1981" s="2" t="s">
        <v>34</v>
      </c>
      <c r="I1981" s="2" t="s">
        <v>31</v>
      </c>
      <c r="J1981" s="44">
        <v>4.3505334869999999</v>
      </c>
    </row>
    <row r="1982" spans="1:10">
      <c r="A1982" s="2" t="s">
        <v>16</v>
      </c>
      <c r="B1982" s="2" t="s">
        <v>426</v>
      </c>
      <c r="C1982" s="2" t="s">
        <v>64</v>
      </c>
      <c r="E1982" s="2">
        <v>100</v>
      </c>
      <c r="F1982" s="2" t="s">
        <v>768</v>
      </c>
      <c r="G1982" s="2" t="s">
        <v>28</v>
      </c>
      <c r="H1982" s="2" t="s">
        <v>34</v>
      </c>
      <c r="I1982" s="2" t="s">
        <v>31</v>
      </c>
      <c r="J1982" s="44">
        <v>5.0031442720000001</v>
      </c>
    </row>
    <row r="1983" spans="1:10">
      <c r="A1983" s="2" t="s">
        <v>16</v>
      </c>
      <c r="B1983" s="2" t="s">
        <v>427</v>
      </c>
      <c r="C1983" s="2" t="s">
        <v>64</v>
      </c>
      <c r="E1983" s="2">
        <v>100</v>
      </c>
      <c r="F1983" s="2" t="s">
        <v>768</v>
      </c>
      <c r="G1983" s="2" t="s">
        <v>28</v>
      </c>
      <c r="H1983" s="2" t="s">
        <v>34</v>
      </c>
      <c r="I1983" s="2" t="s">
        <v>31</v>
      </c>
      <c r="J1983" s="44">
        <v>2.7191615919999998</v>
      </c>
    </row>
    <row r="1984" spans="1:10">
      <c r="A1984" s="2" t="s">
        <v>16</v>
      </c>
      <c r="B1984" s="2" t="s">
        <v>428</v>
      </c>
      <c r="C1984" s="2" t="s">
        <v>64</v>
      </c>
      <c r="E1984" s="2">
        <v>100</v>
      </c>
      <c r="F1984" s="2" t="s">
        <v>768</v>
      </c>
      <c r="G1984" s="2" t="s">
        <v>28</v>
      </c>
      <c r="H1984" s="2" t="s">
        <v>34</v>
      </c>
      <c r="I1984" s="2" t="s">
        <v>31</v>
      </c>
      <c r="J1984" s="44">
        <v>13.667019711</v>
      </c>
    </row>
    <row r="1985" spans="1:10">
      <c r="A1985" s="2" t="s">
        <v>16</v>
      </c>
      <c r="B1985" s="2" t="s">
        <v>429</v>
      </c>
      <c r="C1985" s="2" t="s">
        <v>64</v>
      </c>
      <c r="E1985" s="2">
        <v>100</v>
      </c>
      <c r="F1985" s="2" t="s">
        <v>768</v>
      </c>
      <c r="G1985" s="2" t="s">
        <v>28</v>
      </c>
      <c r="H1985" s="2" t="s">
        <v>34</v>
      </c>
      <c r="I1985" s="2" t="s">
        <v>31</v>
      </c>
      <c r="J1985" s="44">
        <v>12.420082588</v>
      </c>
    </row>
    <row r="1986" spans="1:10">
      <c r="A1986" s="2" t="s">
        <v>16</v>
      </c>
      <c r="B1986" s="2" t="s">
        <v>430</v>
      </c>
      <c r="C1986" s="2" t="s">
        <v>64</v>
      </c>
      <c r="E1986" s="2">
        <v>100</v>
      </c>
      <c r="F1986" s="2" t="s">
        <v>768</v>
      </c>
      <c r="G1986" s="2" t="s">
        <v>28</v>
      </c>
      <c r="H1986" s="2" t="s">
        <v>34</v>
      </c>
      <c r="I1986" s="2" t="s">
        <v>31</v>
      </c>
      <c r="J1986" s="44">
        <v>24.60318431</v>
      </c>
    </row>
    <row r="1987" spans="1:10">
      <c r="A1987" s="2" t="s">
        <v>15</v>
      </c>
      <c r="B1987" s="2" t="s">
        <v>187</v>
      </c>
      <c r="C1987" s="2" t="s">
        <v>64</v>
      </c>
      <c r="E1987" s="2">
        <v>100</v>
      </c>
      <c r="F1987" s="2" t="s">
        <v>768</v>
      </c>
      <c r="G1987" s="2" t="s">
        <v>28</v>
      </c>
      <c r="H1987" s="2" t="s">
        <v>34</v>
      </c>
      <c r="I1987" s="2" t="s">
        <v>31</v>
      </c>
      <c r="J1987" s="44">
        <v>3.061310824</v>
      </c>
    </row>
    <row r="1988" spans="1:10">
      <c r="A1988" s="2" t="s">
        <v>15</v>
      </c>
      <c r="B1988" s="2" t="s">
        <v>188</v>
      </c>
      <c r="C1988" s="2" t="s">
        <v>64</v>
      </c>
      <c r="E1988" s="2">
        <v>100</v>
      </c>
      <c r="F1988" s="2" t="s">
        <v>768</v>
      </c>
      <c r="G1988" s="2" t="s">
        <v>28</v>
      </c>
      <c r="H1988" s="2" t="s">
        <v>34</v>
      </c>
      <c r="I1988" s="2" t="s">
        <v>31</v>
      </c>
      <c r="J1988" s="44">
        <v>14.349132963000001</v>
      </c>
    </row>
    <row r="1989" spans="1:10">
      <c r="A1989" s="2" t="s">
        <v>15</v>
      </c>
      <c r="B1989" s="2" t="s">
        <v>189</v>
      </c>
      <c r="C1989" s="2" t="s">
        <v>64</v>
      </c>
      <c r="E1989" s="2">
        <v>100</v>
      </c>
      <c r="F1989" s="2" t="s">
        <v>768</v>
      </c>
      <c r="G1989" s="2" t="s">
        <v>28</v>
      </c>
      <c r="H1989" s="2" t="s">
        <v>34</v>
      </c>
      <c r="I1989" s="2" t="s">
        <v>31</v>
      </c>
      <c r="J1989" s="44">
        <v>6.2567314879999998</v>
      </c>
    </row>
    <row r="1990" spans="1:10">
      <c r="A1990" s="2" t="s">
        <v>15</v>
      </c>
      <c r="B1990" s="2" t="s">
        <v>190</v>
      </c>
      <c r="C1990" s="2" t="s">
        <v>64</v>
      </c>
      <c r="E1990" s="2">
        <v>100</v>
      </c>
      <c r="F1990" s="2" t="s">
        <v>768</v>
      </c>
      <c r="G1990" s="2" t="s">
        <v>28</v>
      </c>
      <c r="H1990" s="2" t="s">
        <v>34</v>
      </c>
      <c r="I1990" s="2" t="s">
        <v>31</v>
      </c>
      <c r="J1990" s="44">
        <v>22.851284708000001</v>
      </c>
    </row>
    <row r="1991" spans="1:10">
      <c r="A1991" s="2" t="s">
        <v>15</v>
      </c>
      <c r="B1991" s="2" t="s">
        <v>191</v>
      </c>
      <c r="C1991" s="2" t="s">
        <v>64</v>
      </c>
      <c r="E1991" s="2">
        <v>100</v>
      </c>
      <c r="F1991" s="2" t="s">
        <v>768</v>
      </c>
      <c r="G1991" s="2" t="s">
        <v>28</v>
      </c>
      <c r="H1991" s="2" t="s">
        <v>34</v>
      </c>
      <c r="I1991" s="2" t="s">
        <v>31</v>
      </c>
      <c r="J1991" s="44">
        <v>0</v>
      </c>
    </row>
    <row r="1992" spans="1:10">
      <c r="A1992" s="2" t="s">
        <v>15</v>
      </c>
      <c r="B1992" s="2" t="s">
        <v>192</v>
      </c>
      <c r="C1992" s="2" t="s">
        <v>64</v>
      </c>
      <c r="E1992" s="2">
        <v>100</v>
      </c>
      <c r="F1992" s="2" t="s">
        <v>768</v>
      </c>
      <c r="G1992" s="2" t="s">
        <v>28</v>
      </c>
      <c r="H1992" s="2" t="s">
        <v>34</v>
      </c>
      <c r="I1992" s="2" t="s">
        <v>31</v>
      </c>
      <c r="J1992" s="44">
        <v>0</v>
      </c>
    </row>
    <row r="1993" spans="1:10">
      <c r="A1993" s="2" t="s">
        <v>15</v>
      </c>
      <c r="B1993" s="2" t="s">
        <v>193</v>
      </c>
      <c r="C1993" s="2" t="s">
        <v>64</v>
      </c>
      <c r="E1993" s="2">
        <v>100</v>
      </c>
      <c r="F1993" s="2" t="s">
        <v>768</v>
      </c>
      <c r="G1993" s="2" t="s">
        <v>28</v>
      </c>
      <c r="H1993" s="2" t="s">
        <v>34</v>
      </c>
      <c r="I1993" s="2" t="s">
        <v>31</v>
      </c>
      <c r="J1993" s="44">
        <v>17.616958533999998</v>
      </c>
    </row>
    <row r="1994" spans="1:10">
      <c r="A1994" s="2" t="s">
        <v>14</v>
      </c>
      <c r="B1994" s="2" t="s">
        <v>194</v>
      </c>
      <c r="C1994" s="2" t="s">
        <v>64</v>
      </c>
      <c r="E1994" s="2">
        <v>100</v>
      </c>
      <c r="F1994" s="2" t="s">
        <v>768</v>
      </c>
      <c r="G1994" s="2" t="s">
        <v>28</v>
      </c>
      <c r="H1994" s="2" t="s">
        <v>34</v>
      </c>
      <c r="I1994" s="2" t="s">
        <v>31</v>
      </c>
      <c r="J1994" s="44">
        <v>0</v>
      </c>
    </row>
    <row r="1995" spans="1:10">
      <c r="A1995" s="2" t="s">
        <v>14</v>
      </c>
      <c r="B1995" s="2" t="s">
        <v>195</v>
      </c>
      <c r="C1995" s="2" t="s">
        <v>64</v>
      </c>
      <c r="E1995" s="2">
        <v>100</v>
      </c>
      <c r="F1995" s="2" t="s">
        <v>768</v>
      </c>
      <c r="G1995" s="2" t="s">
        <v>28</v>
      </c>
      <c r="H1995" s="2" t="s">
        <v>34</v>
      </c>
      <c r="I1995" s="2" t="s">
        <v>31</v>
      </c>
      <c r="J1995" s="44">
        <v>0</v>
      </c>
    </row>
    <row r="1996" spans="1:10">
      <c r="A1996" s="2" t="s">
        <v>13</v>
      </c>
      <c r="B1996" s="2" t="s">
        <v>196</v>
      </c>
      <c r="C1996" s="2" t="s">
        <v>64</v>
      </c>
      <c r="E1996" s="2">
        <v>100</v>
      </c>
      <c r="F1996" s="2" t="s">
        <v>768</v>
      </c>
      <c r="G1996" s="2" t="s">
        <v>28</v>
      </c>
      <c r="H1996" s="2" t="s">
        <v>34</v>
      </c>
      <c r="I1996" s="2" t="s">
        <v>31</v>
      </c>
      <c r="J1996" s="44">
        <v>1.3497303</v>
      </c>
    </row>
    <row r="1997" spans="1:10">
      <c r="A1997" s="2" t="s">
        <v>13</v>
      </c>
      <c r="B1997" s="2" t="s">
        <v>197</v>
      </c>
      <c r="C1997" s="2" t="s">
        <v>64</v>
      </c>
      <c r="E1997" s="2">
        <v>100</v>
      </c>
      <c r="F1997" s="2" t="s">
        <v>768</v>
      </c>
      <c r="G1997" s="2" t="s">
        <v>28</v>
      </c>
      <c r="H1997" s="2" t="s">
        <v>34</v>
      </c>
      <c r="I1997" s="2" t="s">
        <v>31</v>
      </c>
      <c r="J1997" s="44">
        <v>0.78138020799999997</v>
      </c>
    </row>
    <row r="1998" spans="1:10">
      <c r="A1998" s="2" t="s">
        <v>13</v>
      </c>
      <c r="B1998" s="2" t="s">
        <v>198</v>
      </c>
      <c r="C1998" s="2" t="s">
        <v>64</v>
      </c>
      <c r="E1998" s="2">
        <v>100</v>
      </c>
      <c r="F1998" s="2" t="s">
        <v>768</v>
      </c>
      <c r="G1998" s="2" t="s">
        <v>28</v>
      </c>
      <c r="H1998" s="2" t="s">
        <v>34</v>
      </c>
      <c r="I1998" s="2" t="s">
        <v>31</v>
      </c>
      <c r="J1998" s="44">
        <v>0.13902478400000001</v>
      </c>
    </row>
    <row r="1999" spans="1:10">
      <c r="A1999" s="2" t="s">
        <v>13</v>
      </c>
      <c r="B1999" s="2" t="s">
        <v>199</v>
      </c>
      <c r="C1999" s="2" t="s">
        <v>64</v>
      </c>
      <c r="E1999" s="2">
        <v>100</v>
      </c>
      <c r="F1999" s="2" t="s">
        <v>768</v>
      </c>
      <c r="G1999" s="2" t="s">
        <v>28</v>
      </c>
      <c r="H1999" s="2" t="s">
        <v>34</v>
      </c>
      <c r="I1999" s="2" t="s">
        <v>31</v>
      </c>
      <c r="J1999" s="44">
        <v>1.5591363620000001</v>
      </c>
    </row>
    <row r="2000" spans="1:10">
      <c r="A2000" s="2" t="s">
        <v>13</v>
      </c>
      <c r="B2000" s="2" t="s">
        <v>200</v>
      </c>
      <c r="C2000" s="2" t="s">
        <v>64</v>
      </c>
      <c r="E2000" s="2">
        <v>100</v>
      </c>
      <c r="F2000" s="2" t="s">
        <v>768</v>
      </c>
      <c r="G2000" s="2" t="s">
        <v>28</v>
      </c>
      <c r="H2000" s="2" t="s">
        <v>34</v>
      </c>
      <c r="I2000" s="2" t="s">
        <v>31</v>
      </c>
      <c r="J2000" s="44">
        <v>1.0492284300000001</v>
      </c>
    </row>
    <row r="2001" spans="1:10">
      <c r="A2001" s="2" t="s">
        <v>13</v>
      </c>
      <c r="B2001" s="2" t="s">
        <v>201</v>
      </c>
      <c r="C2001" s="2" t="s">
        <v>64</v>
      </c>
      <c r="E2001" s="2">
        <v>100</v>
      </c>
      <c r="F2001" s="2" t="s">
        <v>768</v>
      </c>
      <c r="G2001" s="2" t="s">
        <v>28</v>
      </c>
      <c r="H2001" s="2" t="s">
        <v>34</v>
      </c>
      <c r="I2001" s="2" t="s">
        <v>31</v>
      </c>
      <c r="J2001" s="44">
        <v>3.0326609310000001</v>
      </c>
    </row>
    <row r="2002" spans="1:10">
      <c r="A2002" s="2" t="s">
        <v>13</v>
      </c>
      <c r="B2002" s="2" t="s">
        <v>202</v>
      </c>
      <c r="C2002" s="2" t="s">
        <v>64</v>
      </c>
      <c r="E2002" s="2">
        <v>100</v>
      </c>
      <c r="F2002" s="2" t="s">
        <v>768</v>
      </c>
      <c r="G2002" s="2" t="s">
        <v>28</v>
      </c>
      <c r="H2002" s="2" t="s">
        <v>34</v>
      </c>
      <c r="I2002" s="2" t="s">
        <v>31</v>
      </c>
      <c r="J2002" s="44">
        <v>3.0365146950000002</v>
      </c>
    </row>
    <row r="2003" spans="1:10">
      <c r="A2003" s="2" t="s">
        <v>13</v>
      </c>
      <c r="B2003" s="2" t="s">
        <v>203</v>
      </c>
      <c r="C2003" s="2" t="s">
        <v>64</v>
      </c>
      <c r="E2003" s="2">
        <v>100</v>
      </c>
      <c r="F2003" s="2" t="s">
        <v>768</v>
      </c>
      <c r="G2003" s="2" t="s">
        <v>28</v>
      </c>
      <c r="H2003" s="2" t="s">
        <v>34</v>
      </c>
      <c r="I2003" s="2" t="s">
        <v>31</v>
      </c>
      <c r="J2003" s="44">
        <v>47.099874847000002</v>
      </c>
    </row>
    <row r="2004" spans="1:10">
      <c r="A2004" s="2" t="s">
        <v>13</v>
      </c>
      <c r="B2004" s="2" t="s">
        <v>204</v>
      </c>
      <c r="C2004" s="2" t="s">
        <v>64</v>
      </c>
      <c r="E2004" s="2">
        <v>100</v>
      </c>
      <c r="F2004" s="2" t="s">
        <v>768</v>
      </c>
      <c r="G2004" s="2" t="s">
        <v>28</v>
      </c>
      <c r="H2004" s="2" t="s">
        <v>34</v>
      </c>
      <c r="I2004" s="2" t="s">
        <v>31</v>
      </c>
      <c r="J2004" s="44">
        <v>13.946767015000001</v>
      </c>
    </row>
    <row r="2005" spans="1:10">
      <c r="A2005" s="2" t="s">
        <v>13</v>
      </c>
      <c r="B2005" s="2" t="s">
        <v>205</v>
      </c>
      <c r="C2005" s="2" t="s">
        <v>64</v>
      </c>
      <c r="E2005" s="2">
        <v>100</v>
      </c>
      <c r="F2005" s="2" t="s">
        <v>768</v>
      </c>
      <c r="G2005" s="2" t="s">
        <v>28</v>
      </c>
      <c r="H2005" s="2" t="s">
        <v>34</v>
      </c>
      <c r="I2005" s="2" t="s">
        <v>31</v>
      </c>
      <c r="J2005" s="44">
        <v>8.1770819259999996</v>
      </c>
    </row>
    <row r="2006" spans="1:10">
      <c r="A2006" s="2" t="s">
        <v>13</v>
      </c>
      <c r="B2006" s="2" t="s">
        <v>206</v>
      </c>
      <c r="C2006" s="2" t="s">
        <v>64</v>
      </c>
      <c r="E2006" s="2">
        <v>100</v>
      </c>
      <c r="F2006" s="2" t="s">
        <v>768</v>
      </c>
      <c r="G2006" s="2" t="s">
        <v>28</v>
      </c>
      <c r="H2006" s="2" t="s">
        <v>34</v>
      </c>
      <c r="I2006" s="2" t="s">
        <v>31</v>
      </c>
      <c r="J2006" s="44">
        <v>36.148954131000004</v>
      </c>
    </row>
    <row r="2007" spans="1:10">
      <c r="A2007" s="2" t="s">
        <v>13</v>
      </c>
      <c r="B2007" s="2" t="s">
        <v>207</v>
      </c>
      <c r="C2007" s="2" t="s">
        <v>64</v>
      </c>
      <c r="E2007" s="2">
        <v>100</v>
      </c>
      <c r="F2007" s="2" t="s">
        <v>768</v>
      </c>
      <c r="G2007" s="2" t="s">
        <v>28</v>
      </c>
      <c r="H2007" s="2" t="s">
        <v>34</v>
      </c>
      <c r="I2007" s="2" t="s">
        <v>31</v>
      </c>
      <c r="J2007" s="44">
        <v>33.562019202999998</v>
      </c>
    </row>
    <row r="2008" spans="1:10">
      <c r="A2008" s="2" t="s">
        <v>13</v>
      </c>
      <c r="B2008" s="2" t="s">
        <v>208</v>
      </c>
      <c r="C2008" s="2" t="s">
        <v>64</v>
      </c>
      <c r="E2008" s="2">
        <v>100</v>
      </c>
      <c r="F2008" s="2" t="s">
        <v>768</v>
      </c>
      <c r="G2008" s="2" t="s">
        <v>28</v>
      </c>
      <c r="H2008" s="2" t="s">
        <v>34</v>
      </c>
      <c r="I2008" s="2" t="s">
        <v>31</v>
      </c>
      <c r="J2008" s="44">
        <v>0.93348879299999998</v>
      </c>
    </row>
    <row r="2009" spans="1:10">
      <c r="A2009" s="2" t="s">
        <v>13</v>
      </c>
      <c r="B2009" s="2" t="s">
        <v>209</v>
      </c>
      <c r="C2009" s="2" t="s">
        <v>64</v>
      </c>
      <c r="E2009" s="2">
        <v>100</v>
      </c>
      <c r="F2009" s="2" t="s">
        <v>768</v>
      </c>
      <c r="G2009" s="2" t="s">
        <v>28</v>
      </c>
      <c r="H2009" s="2" t="s">
        <v>34</v>
      </c>
      <c r="I2009" s="2" t="s">
        <v>31</v>
      </c>
      <c r="J2009" s="44">
        <v>0.44167007899999999</v>
      </c>
    </row>
    <row r="2010" spans="1:10">
      <c r="A2010" s="2" t="s">
        <v>13</v>
      </c>
      <c r="B2010" s="2" t="s">
        <v>210</v>
      </c>
      <c r="C2010" s="2" t="s">
        <v>64</v>
      </c>
      <c r="E2010" s="2">
        <v>100</v>
      </c>
      <c r="F2010" s="2" t="s">
        <v>768</v>
      </c>
      <c r="G2010" s="2" t="s">
        <v>28</v>
      </c>
      <c r="H2010" s="2" t="s">
        <v>34</v>
      </c>
      <c r="I2010" s="2" t="s">
        <v>31</v>
      </c>
      <c r="J2010" s="44">
        <v>0</v>
      </c>
    </row>
    <row r="2011" spans="1:10">
      <c r="A2011" s="2" t="s">
        <v>13</v>
      </c>
      <c r="B2011" s="2" t="s">
        <v>211</v>
      </c>
      <c r="C2011" s="2" t="s">
        <v>64</v>
      </c>
      <c r="E2011" s="2">
        <v>100</v>
      </c>
      <c r="F2011" s="2" t="s">
        <v>768</v>
      </c>
      <c r="G2011" s="2" t="s">
        <v>28</v>
      </c>
      <c r="H2011" s="2" t="s">
        <v>34</v>
      </c>
      <c r="I2011" s="2" t="s">
        <v>31</v>
      </c>
      <c r="J2011" s="44">
        <v>0.34264557400000001</v>
      </c>
    </row>
    <row r="2012" spans="1:10">
      <c r="A2012" s="2" t="s">
        <v>13</v>
      </c>
      <c r="B2012" s="2" t="s">
        <v>212</v>
      </c>
      <c r="C2012" s="2" t="s">
        <v>64</v>
      </c>
      <c r="E2012" s="2">
        <v>100</v>
      </c>
      <c r="F2012" s="2" t="s">
        <v>768</v>
      </c>
      <c r="G2012" s="2" t="s">
        <v>28</v>
      </c>
      <c r="H2012" s="2" t="s">
        <v>34</v>
      </c>
      <c r="I2012" s="2" t="s">
        <v>31</v>
      </c>
      <c r="J2012" s="44">
        <v>0</v>
      </c>
    </row>
    <row r="2013" spans="1:10">
      <c r="A2013" s="2" t="s">
        <v>13</v>
      </c>
      <c r="B2013" s="2" t="s">
        <v>213</v>
      </c>
      <c r="C2013" s="2" t="s">
        <v>64</v>
      </c>
      <c r="E2013" s="2">
        <v>100</v>
      </c>
      <c r="F2013" s="2" t="s">
        <v>768</v>
      </c>
      <c r="G2013" s="2" t="s">
        <v>28</v>
      </c>
      <c r="H2013" s="2" t="s">
        <v>34</v>
      </c>
      <c r="I2013" s="2" t="s">
        <v>31</v>
      </c>
      <c r="J2013" s="44">
        <v>5.3684878749999996</v>
      </c>
    </row>
    <row r="2014" spans="1:10">
      <c r="A2014" s="2" t="s">
        <v>13</v>
      </c>
      <c r="B2014" s="2" t="s">
        <v>214</v>
      </c>
      <c r="C2014" s="2" t="s">
        <v>64</v>
      </c>
      <c r="E2014" s="2">
        <v>100</v>
      </c>
      <c r="F2014" s="2" t="s">
        <v>768</v>
      </c>
      <c r="G2014" s="2" t="s">
        <v>28</v>
      </c>
      <c r="H2014" s="2" t="s">
        <v>34</v>
      </c>
      <c r="I2014" s="2" t="s">
        <v>31</v>
      </c>
      <c r="J2014" s="44">
        <v>1.7044889160000001</v>
      </c>
    </row>
    <row r="2015" spans="1:10">
      <c r="A2015" s="2" t="s">
        <v>13</v>
      </c>
      <c r="B2015" s="2" t="s">
        <v>215</v>
      </c>
      <c r="C2015" s="2" t="s">
        <v>64</v>
      </c>
      <c r="E2015" s="2">
        <v>100</v>
      </c>
      <c r="F2015" s="2" t="s">
        <v>768</v>
      </c>
      <c r="G2015" s="2" t="s">
        <v>28</v>
      </c>
      <c r="H2015" s="2" t="s">
        <v>34</v>
      </c>
      <c r="I2015" s="2" t="s">
        <v>31</v>
      </c>
      <c r="J2015" s="44">
        <v>2.9743520430000001</v>
      </c>
    </row>
    <row r="2016" spans="1:10">
      <c r="A2016" s="2" t="s">
        <v>13</v>
      </c>
      <c r="B2016" s="2" t="s">
        <v>216</v>
      </c>
      <c r="C2016" s="2" t="s">
        <v>64</v>
      </c>
      <c r="E2016" s="2">
        <v>100</v>
      </c>
      <c r="F2016" s="2" t="s">
        <v>768</v>
      </c>
      <c r="G2016" s="2" t="s">
        <v>28</v>
      </c>
      <c r="H2016" s="2" t="s">
        <v>34</v>
      </c>
      <c r="I2016" s="2" t="s">
        <v>31</v>
      </c>
      <c r="J2016" s="44">
        <v>3.0832237060000001</v>
      </c>
    </row>
    <row r="2017" spans="1:10">
      <c r="A2017" s="2" t="s">
        <v>13</v>
      </c>
      <c r="B2017" s="2" t="s">
        <v>363</v>
      </c>
      <c r="C2017" s="2" t="s">
        <v>64</v>
      </c>
      <c r="E2017" s="2">
        <v>100</v>
      </c>
      <c r="F2017" s="2" t="s">
        <v>768</v>
      </c>
      <c r="G2017" s="2" t="s">
        <v>28</v>
      </c>
      <c r="H2017" s="2" t="s">
        <v>34</v>
      </c>
      <c r="I2017" s="2" t="s">
        <v>31</v>
      </c>
      <c r="J2017" s="44">
        <v>2.6533138000000001E-2</v>
      </c>
    </row>
    <row r="2018" spans="1:10">
      <c r="A2018" s="2" t="s">
        <v>12</v>
      </c>
      <c r="B2018" s="2" t="s">
        <v>219</v>
      </c>
      <c r="C2018" s="2" t="s">
        <v>64</v>
      </c>
      <c r="E2018" s="2">
        <v>100</v>
      </c>
      <c r="F2018" s="2" t="s">
        <v>768</v>
      </c>
      <c r="G2018" s="2" t="s">
        <v>28</v>
      </c>
      <c r="H2018" s="2" t="s">
        <v>34</v>
      </c>
      <c r="I2018" s="2" t="s">
        <v>31</v>
      </c>
      <c r="J2018" s="44">
        <v>24.481211294000001</v>
      </c>
    </row>
    <row r="2019" spans="1:10">
      <c r="A2019" s="2" t="s">
        <v>11</v>
      </c>
      <c r="B2019" s="2" t="s">
        <v>217</v>
      </c>
      <c r="C2019" s="2" t="s">
        <v>64</v>
      </c>
      <c r="E2019" s="2">
        <v>100</v>
      </c>
      <c r="F2019" s="2" t="s">
        <v>768</v>
      </c>
      <c r="G2019" s="2" t="s">
        <v>28</v>
      </c>
      <c r="H2019" s="2" t="s">
        <v>34</v>
      </c>
      <c r="I2019" s="2" t="s">
        <v>31</v>
      </c>
      <c r="J2019" s="44">
        <v>15.021238005000001</v>
      </c>
    </row>
    <row r="2020" spans="1:10">
      <c r="A2020" s="2" t="s">
        <v>534</v>
      </c>
      <c r="B2020" s="2" t="s">
        <v>218</v>
      </c>
      <c r="C2020" s="2" t="s">
        <v>64</v>
      </c>
      <c r="E2020" s="2">
        <v>100</v>
      </c>
      <c r="F2020" s="2" t="s">
        <v>768</v>
      </c>
      <c r="G2020" s="2" t="s">
        <v>28</v>
      </c>
      <c r="H2020" s="2" t="s">
        <v>34</v>
      </c>
      <c r="I2020" s="2" t="s">
        <v>31</v>
      </c>
      <c r="J2020" s="44">
        <v>0.13058289075630242</v>
      </c>
    </row>
    <row r="2021" spans="1:10">
      <c r="A2021" s="2" t="s">
        <v>10</v>
      </c>
      <c r="B2021" s="2" t="s">
        <v>220</v>
      </c>
      <c r="C2021" s="2" t="s">
        <v>64</v>
      </c>
      <c r="E2021" s="2">
        <v>100</v>
      </c>
      <c r="F2021" s="2" t="s">
        <v>768</v>
      </c>
      <c r="G2021" s="2" t="s">
        <v>28</v>
      </c>
      <c r="H2021" s="2" t="s">
        <v>34</v>
      </c>
      <c r="I2021" s="2" t="s">
        <v>31</v>
      </c>
      <c r="J2021" s="44">
        <v>0</v>
      </c>
    </row>
    <row r="2022" spans="1:10">
      <c r="A2022" s="2" t="s">
        <v>9</v>
      </c>
      <c r="B2022" s="2" t="s">
        <v>221</v>
      </c>
      <c r="C2022" s="2" t="s">
        <v>64</v>
      </c>
      <c r="E2022" s="2">
        <v>100</v>
      </c>
      <c r="F2022" s="2" t="s">
        <v>768</v>
      </c>
      <c r="G2022" s="2" t="s">
        <v>28</v>
      </c>
      <c r="H2022" s="2" t="s">
        <v>34</v>
      </c>
      <c r="I2022" s="2" t="s">
        <v>31</v>
      </c>
      <c r="J2022" s="44">
        <v>0</v>
      </c>
    </row>
    <row r="2023" spans="1:10">
      <c r="A2023" s="2" t="s">
        <v>9</v>
      </c>
      <c r="B2023" s="2" t="s">
        <v>222</v>
      </c>
      <c r="C2023" s="2" t="s">
        <v>64</v>
      </c>
      <c r="E2023" s="2">
        <v>100</v>
      </c>
      <c r="F2023" s="2" t="s">
        <v>768</v>
      </c>
      <c r="G2023" s="2" t="s">
        <v>28</v>
      </c>
      <c r="H2023" s="2" t="s">
        <v>34</v>
      </c>
      <c r="I2023" s="2" t="s">
        <v>31</v>
      </c>
      <c r="J2023" s="44">
        <v>0</v>
      </c>
    </row>
    <row r="2024" spans="1:10">
      <c r="A2024" s="2" t="s">
        <v>9</v>
      </c>
      <c r="B2024" s="2" t="s">
        <v>223</v>
      </c>
      <c r="C2024" s="2" t="s">
        <v>64</v>
      </c>
      <c r="E2024" s="2">
        <v>100</v>
      </c>
      <c r="F2024" s="2" t="s">
        <v>768</v>
      </c>
      <c r="G2024" s="2" t="s">
        <v>28</v>
      </c>
      <c r="H2024" s="2" t="s">
        <v>34</v>
      </c>
      <c r="I2024" s="2" t="s">
        <v>31</v>
      </c>
      <c r="J2024" s="44">
        <v>0</v>
      </c>
    </row>
    <row r="2025" spans="1:10">
      <c r="A2025" s="2" t="s">
        <v>9</v>
      </c>
      <c r="B2025" s="2" t="s">
        <v>224</v>
      </c>
      <c r="C2025" s="2" t="s">
        <v>64</v>
      </c>
      <c r="E2025" s="2">
        <v>100</v>
      </c>
      <c r="F2025" s="2" t="s">
        <v>768</v>
      </c>
      <c r="G2025" s="2" t="s">
        <v>28</v>
      </c>
      <c r="H2025" s="2" t="s">
        <v>34</v>
      </c>
      <c r="I2025" s="2" t="s">
        <v>31</v>
      </c>
      <c r="J2025" s="44">
        <v>0.16102961299999999</v>
      </c>
    </row>
    <row r="2026" spans="1:10">
      <c r="A2026" s="2" t="s">
        <v>9</v>
      </c>
      <c r="B2026" s="2" t="s">
        <v>225</v>
      </c>
      <c r="C2026" s="2" t="s">
        <v>64</v>
      </c>
      <c r="E2026" s="2">
        <v>100</v>
      </c>
      <c r="F2026" s="2" t="s">
        <v>768</v>
      </c>
      <c r="G2026" s="2" t="s">
        <v>28</v>
      </c>
      <c r="H2026" s="2" t="s">
        <v>34</v>
      </c>
      <c r="I2026" s="2" t="s">
        <v>31</v>
      </c>
      <c r="J2026" s="44">
        <v>0.43825764699999997</v>
      </c>
    </row>
    <row r="2027" spans="1:10">
      <c r="A2027" s="2" t="s">
        <v>9</v>
      </c>
      <c r="B2027" s="2" t="s">
        <v>226</v>
      </c>
      <c r="C2027" s="2" t="s">
        <v>64</v>
      </c>
      <c r="E2027" s="2">
        <v>100</v>
      </c>
      <c r="F2027" s="2" t="s">
        <v>768</v>
      </c>
      <c r="G2027" s="2" t="s">
        <v>28</v>
      </c>
      <c r="H2027" s="2" t="s">
        <v>34</v>
      </c>
      <c r="I2027" s="2" t="s">
        <v>31</v>
      </c>
      <c r="J2027" s="44">
        <v>0</v>
      </c>
    </row>
    <row r="2028" spans="1:10">
      <c r="A2028" s="2" t="s">
        <v>9</v>
      </c>
      <c r="B2028" s="2" t="s">
        <v>227</v>
      </c>
      <c r="C2028" s="2" t="s">
        <v>64</v>
      </c>
      <c r="E2028" s="2">
        <v>100</v>
      </c>
      <c r="F2028" s="2" t="s">
        <v>768</v>
      </c>
      <c r="G2028" s="2" t="s">
        <v>28</v>
      </c>
      <c r="H2028" s="2" t="s">
        <v>34</v>
      </c>
      <c r="I2028" s="2" t="s">
        <v>31</v>
      </c>
      <c r="J2028" s="44">
        <v>0</v>
      </c>
    </row>
    <row r="2029" spans="1:10">
      <c r="A2029" s="2" t="s">
        <v>9</v>
      </c>
      <c r="B2029" s="2" t="s">
        <v>228</v>
      </c>
      <c r="C2029" s="2" t="s">
        <v>64</v>
      </c>
      <c r="E2029" s="2">
        <v>100</v>
      </c>
      <c r="F2029" s="2" t="s">
        <v>768</v>
      </c>
      <c r="G2029" s="2" t="s">
        <v>28</v>
      </c>
      <c r="H2029" s="2" t="s">
        <v>34</v>
      </c>
      <c r="I2029" s="2" t="s">
        <v>31</v>
      </c>
      <c r="J2029" s="44">
        <v>0</v>
      </c>
    </row>
    <row r="2030" spans="1:10">
      <c r="A2030" s="2" t="s">
        <v>9</v>
      </c>
      <c r="B2030" s="2" t="s">
        <v>229</v>
      </c>
      <c r="C2030" s="2" t="s">
        <v>64</v>
      </c>
      <c r="E2030" s="2">
        <v>100</v>
      </c>
      <c r="F2030" s="2" t="s">
        <v>768</v>
      </c>
      <c r="G2030" s="2" t="s">
        <v>28</v>
      </c>
      <c r="H2030" s="2" t="s">
        <v>34</v>
      </c>
      <c r="I2030" s="2" t="s">
        <v>31</v>
      </c>
      <c r="J2030" s="44">
        <v>0</v>
      </c>
    </row>
    <row r="2031" spans="1:10">
      <c r="A2031" s="2" t="s">
        <v>9</v>
      </c>
      <c r="B2031" s="2" t="s">
        <v>230</v>
      </c>
      <c r="C2031" s="2" t="s">
        <v>64</v>
      </c>
      <c r="E2031" s="2">
        <v>100</v>
      </c>
      <c r="F2031" s="2" t="s">
        <v>768</v>
      </c>
      <c r="G2031" s="2" t="s">
        <v>28</v>
      </c>
      <c r="H2031" s="2" t="s">
        <v>34</v>
      </c>
      <c r="I2031" s="2" t="s">
        <v>31</v>
      </c>
      <c r="J2031" s="44">
        <v>0</v>
      </c>
    </row>
    <row r="2032" spans="1:10">
      <c r="A2032" s="2" t="s">
        <v>9</v>
      </c>
      <c r="B2032" s="2" t="s">
        <v>231</v>
      </c>
      <c r="C2032" s="2" t="s">
        <v>64</v>
      </c>
      <c r="E2032" s="2">
        <v>100</v>
      </c>
      <c r="F2032" s="2" t="s">
        <v>768</v>
      </c>
      <c r="G2032" s="2" t="s">
        <v>28</v>
      </c>
      <c r="H2032" s="2" t="s">
        <v>34</v>
      </c>
      <c r="I2032" s="2" t="s">
        <v>31</v>
      </c>
      <c r="J2032" s="44">
        <v>0</v>
      </c>
    </row>
    <row r="2033" spans="1:10">
      <c r="A2033" s="2" t="s">
        <v>9</v>
      </c>
      <c r="B2033" s="2" t="s">
        <v>232</v>
      </c>
      <c r="C2033" s="2" t="s">
        <v>64</v>
      </c>
      <c r="E2033" s="2">
        <v>100</v>
      </c>
      <c r="F2033" s="2" t="s">
        <v>768</v>
      </c>
      <c r="G2033" s="2" t="s">
        <v>28</v>
      </c>
      <c r="H2033" s="2" t="s">
        <v>34</v>
      </c>
      <c r="I2033" s="2" t="s">
        <v>31</v>
      </c>
      <c r="J2033" s="44">
        <v>7.8839999999999993E-2</v>
      </c>
    </row>
    <row r="2034" spans="1:10">
      <c r="A2034" s="2" t="s">
        <v>8</v>
      </c>
      <c r="B2034" s="2" t="s">
        <v>233</v>
      </c>
      <c r="C2034" s="2" t="s">
        <v>64</v>
      </c>
      <c r="E2034" s="2">
        <v>100</v>
      </c>
      <c r="F2034" s="2" t="s">
        <v>768</v>
      </c>
      <c r="G2034" s="2" t="s">
        <v>28</v>
      </c>
      <c r="H2034" s="2" t="s">
        <v>34</v>
      </c>
      <c r="I2034" s="2" t="s">
        <v>31</v>
      </c>
      <c r="J2034" s="44">
        <v>6.4363950839999999</v>
      </c>
    </row>
    <row r="2035" spans="1:10">
      <c r="A2035" s="2" t="s">
        <v>8</v>
      </c>
      <c r="B2035" s="2" t="s">
        <v>234</v>
      </c>
      <c r="C2035" s="2" t="s">
        <v>64</v>
      </c>
      <c r="E2035" s="2">
        <v>100</v>
      </c>
      <c r="F2035" s="2" t="s">
        <v>768</v>
      </c>
      <c r="G2035" s="2" t="s">
        <v>28</v>
      </c>
      <c r="H2035" s="2" t="s">
        <v>34</v>
      </c>
      <c r="I2035" s="2" t="s">
        <v>31</v>
      </c>
      <c r="J2035" s="44">
        <v>6.5076027979999997</v>
      </c>
    </row>
    <row r="2036" spans="1:10">
      <c r="A2036" s="2" t="s">
        <v>8</v>
      </c>
      <c r="B2036" s="2" t="s">
        <v>235</v>
      </c>
      <c r="C2036" s="2" t="s">
        <v>64</v>
      </c>
      <c r="E2036" s="2">
        <v>100</v>
      </c>
      <c r="F2036" s="2" t="s">
        <v>768</v>
      </c>
      <c r="G2036" s="2" t="s">
        <v>28</v>
      </c>
      <c r="H2036" s="2" t="s">
        <v>34</v>
      </c>
      <c r="I2036" s="2" t="s">
        <v>31</v>
      </c>
      <c r="J2036" s="44">
        <v>2.063488832</v>
      </c>
    </row>
    <row r="2037" spans="1:10">
      <c r="A2037" s="2" t="s">
        <v>8</v>
      </c>
      <c r="B2037" s="2" t="s">
        <v>236</v>
      </c>
      <c r="C2037" s="2" t="s">
        <v>64</v>
      </c>
      <c r="E2037" s="2">
        <v>100</v>
      </c>
      <c r="F2037" s="2" t="s">
        <v>768</v>
      </c>
      <c r="G2037" s="2" t="s">
        <v>28</v>
      </c>
      <c r="H2037" s="2" t="s">
        <v>34</v>
      </c>
      <c r="I2037" s="2" t="s">
        <v>31</v>
      </c>
      <c r="J2037" s="44">
        <v>0.58827494700000005</v>
      </c>
    </row>
    <row r="2038" spans="1:10">
      <c r="A2038" s="2" t="s">
        <v>8</v>
      </c>
      <c r="B2038" s="2" t="s">
        <v>237</v>
      </c>
      <c r="C2038" s="2" t="s">
        <v>64</v>
      </c>
      <c r="E2038" s="2">
        <v>100</v>
      </c>
      <c r="F2038" s="2" t="s">
        <v>768</v>
      </c>
      <c r="G2038" s="2" t="s">
        <v>28</v>
      </c>
      <c r="H2038" s="2" t="s">
        <v>34</v>
      </c>
      <c r="I2038" s="2" t="s">
        <v>31</v>
      </c>
      <c r="J2038" s="44">
        <v>3.4087558389999999</v>
      </c>
    </row>
    <row r="2039" spans="1:10">
      <c r="A2039" s="2" t="s">
        <v>8</v>
      </c>
      <c r="B2039" s="2" t="s">
        <v>238</v>
      </c>
      <c r="C2039" s="2" t="s">
        <v>64</v>
      </c>
      <c r="E2039" s="2">
        <v>100</v>
      </c>
      <c r="F2039" s="2" t="s">
        <v>768</v>
      </c>
      <c r="G2039" s="2" t="s">
        <v>28</v>
      </c>
      <c r="H2039" s="2" t="s">
        <v>34</v>
      </c>
      <c r="I2039" s="2" t="s">
        <v>31</v>
      </c>
      <c r="J2039" s="44">
        <v>4.286278405</v>
      </c>
    </row>
    <row r="2040" spans="1:10">
      <c r="A2040" s="2" t="s">
        <v>8</v>
      </c>
      <c r="B2040" s="2" t="s">
        <v>239</v>
      </c>
      <c r="C2040" s="2" t="s">
        <v>64</v>
      </c>
      <c r="E2040" s="2">
        <v>100</v>
      </c>
      <c r="F2040" s="2" t="s">
        <v>768</v>
      </c>
      <c r="G2040" s="2" t="s">
        <v>28</v>
      </c>
      <c r="H2040" s="2" t="s">
        <v>34</v>
      </c>
      <c r="I2040" s="2" t="s">
        <v>31</v>
      </c>
      <c r="J2040" s="44">
        <v>3.0420517060000001</v>
      </c>
    </row>
    <row r="2041" spans="1:10">
      <c r="A2041" s="2" t="s">
        <v>8</v>
      </c>
      <c r="B2041" s="2" t="s">
        <v>240</v>
      </c>
      <c r="C2041" s="2" t="s">
        <v>64</v>
      </c>
      <c r="E2041" s="2">
        <v>100</v>
      </c>
      <c r="F2041" s="2" t="s">
        <v>768</v>
      </c>
      <c r="G2041" s="2" t="s">
        <v>28</v>
      </c>
      <c r="H2041" s="2" t="s">
        <v>34</v>
      </c>
      <c r="I2041" s="2" t="s">
        <v>31</v>
      </c>
      <c r="J2041" s="44">
        <v>0</v>
      </c>
    </row>
    <row r="2042" spans="1:10">
      <c r="A2042" s="2" t="s">
        <v>8</v>
      </c>
      <c r="B2042" s="2" t="s">
        <v>241</v>
      </c>
      <c r="C2042" s="2" t="s">
        <v>64</v>
      </c>
      <c r="E2042" s="2">
        <v>100</v>
      </c>
      <c r="F2042" s="2" t="s">
        <v>768</v>
      </c>
      <c r="G2042" s="2" t="s">
        <v>28</v>
      </c>
      <c r="H2042" s="2" t="s">
        <v>34</v>
      </c>
      <c r="I2042" s="2" t="s">
        <v>31</v>
      </c>
      <c r="J2042" s="44">
        <v>6.5893718379999999</v>
      </c>
    </row>
    <row r="2043" spans="1:10">
      <c r="A2043" s="2" t="s">
        <v>8</v>
      </c>
      <c r="B2043" s="2" t="s">
        <v>242</v>
      </c>
      <c r="C2043" s="2" t="s">
        <v>64</v>
      </c>
      <c r="E2043" s="2">
        <v>100</v>
      </c>
      <c r="F2043" s="2" t="s">
        <v>768</v>
      </c>
      <c r="G2043" s="2" t="s">
        <v>28</v>
      </c>
      <c r="H2043" s="2" t="s">
        <v>34</v>
      </c>
      <c r="I2043" s="2" t="s">
        <v>31</v>
      </c>
      <c r="J2043" s="44">
        <v>5.6920505380000002</v>
      </c>
    </row>
    <row r="2044" spans="1:10">
      <c r="A2044" s="2" t="s">
        <v>8</v>
      </c>
      <c r="B2044" s="2" t="s">
        <v>243</v>
      </c>
      <c r="C2044" s="2" t="s">
        <v>64</v>
      </c>
      <c r="E2044" s="2">
        <v>100</v>
      </c>
      <c r="F2044" s="2" t="s">
        <v>768</v>
      </c>
      <c r="G2044" s="2" t="s">
        <v>28</v>
      </c>
      <c r="H2044" s="2" t="s">
        <v>34</v>
      </c>
      <c r="I2044" s="2" t="s">
        <v>31</v>
      </c>
      <c r="J2044" s="44">
        <v>5.6479209600000004</v>
      </c>
    </row>
    <row r="2045" spans="1:10">
      <c r="A2045" s="2" t="s">
        <v>8</v>
      </c>
      <c r="B2045" s="2" t="s">
        <v>244</v>
      </c>
      <c r="C2045" s="2" t="s">
        <v>64</v>
      </c>
      <c r="E2045" s="2">
        <v>100</v>
      </c>
      <c r="F2045" s="2" t="s">
        <v>768</v>
      </c>
      <c r="G2045" s="2" t="s">
        <v>28</v>
      </c>
      <c r="H2045" s="2" t="s">
        <v>34</v>
      </c>
      <c r="I2045" s="2" t="s">
        <v>31</v>
      </c>
      <c r="J2045" s="44">
        <v>5.9851540590000001</v>
      </c>
    </row>
    <row r="2046" spans="1:10">
      <c r="A2046" s="2" t="s">
        <v>8</v>
      </c>
      <c r="B2046" s="2" t="s">
        <v>245</v>
      </c>
      <c r="C2046" s="2" t="s">
        <v>64</v>
      </c>
      <c r="E2046" s="2">
        <v>100</v>
      </c>
      <c r="F2046" s="2" t="s">
        <v>768</v>
      </c>
      <c r="G2046" s="2" t="s">
        <v>28</v>
      </c>
      <c r="H2046" s="2" t="s">
        <v>34</v>
      </c>
      <c r="I2046" s="2" t="s">
        <v>31</v>
      </c>
      <c r="J2046" s="44">
        <v>1.758463721</v>
      </c>
    </row>
    <row r="2047" spans="1:10">
      <c r="A2047" s="2" t="s">
        <v>8</v>
      </c>
      <c r="B2047" s="2" t="s">
        <v>246</v>
      </c>
      <c r="C2047" s="2" t="s">
        <v>64</v>
      </c>
      <c r="E2047" s="2">
        <v>100</v>
      </c>
      <c r="F2047" s="2" t="s">
        <v>768</v>
      </c>
      <c r="G2047" s="2" t="s">
        <v>28</v>
      </c>
      <c r="H2047" s="2" t="s">
        <v>34</v>
      </c>
      <c r="I2047" s="2" t="s">
        <v>31</v>
      </c>
      <c r="J2047" s="44">
        <v>0</v>
      </c>
    </row>
    <row r="2048" spans="1:10">
      <c r="A2048" s="2" t="s">
        <v>8</v>
      </c>
      <c r="B2048" s="2" t="s">
        <v>247</v>
      </c>
      <c r="C2048" s="2" t="s">
        <v>64</v>
      </c>
      <c r="E2048" s="2">
        <v>100</v>
      </c>
      <c r="F2048" s="2" t="s">
        <v>768</v>
      </c>
      <c r="G2048" s="2" t="s">
        <v>28</v>
      </c>
      <c r="H2048" s="2" t="s">
        <v>34</v>
      </c>
      <c r="I2048" s="2" t="s">
        <v>31</v>
      </c>
      <c r="J2048" s="44">
        <v>0</v>
      </c>
    </row>
    <row r="2049" spans="1:10">
      <c r="A2049" s="2" t="s">
        <v>8</v>
      </c>
      <c r="B2049" s="2" t="s">
        <v>248</v>
      </c>
      <c r="C2049" s="2" t="s">
        <v>64</v>
      </c>
      <c r="E2049" s="2">
        <v>100</v>
      </c>
      <c r="F2049" s="2" t="s">
        <v>768</v>
      </c>
      <c r="G2049" s="2" t="s">
        <v>28</v>
      </c>
      <c r="H2049" s="2" t="s">
        <v>34</v>
      </c>
      <c r="I2049" s="2" t="s">
        <v>31</v>
      </c>
      <c r="J2049" s="44">
        <v>0</v>
      </c>
    </row>
    <row r="2050" spans="1:10">
      <c r="A2050" s="2" t="s">
        <v>7</v>
      </c>
      <c r="B2050" s="2" t="s">
        <v>249</v>
      </c>
      <c r="C2050" s="2" t="s">
        <v>64</v>
      </c>
      <c r="E2050" s="2">
        <v>100</v>
      </c>
      <c r="F2050" s="2" t="s">
        <v>768</v>
      </c>
      <c r="G2050" s="2" t="s">
        <v>28</v>
      </c>
      <c r="H2050" s="2" t="s">
        <v>34</v>
      </c>
      <c r="I2050" s="2" t="s">
        <v>31</v>
      </c>
      <c r="J2050" s="44">
        <v>8.9259647740000005</v>
      </c>
    </row>
    <row r="2051" spans="1:10">
      <c r="A2051" s="2" t="s">
        <v>7</v>
      </c>
      <c r="B2051" s="2" t="s">
        <v>250</v>
      </c>
      <c r="C2051" s="2" t="s">
        <v>64</v>
      </c>
      <c r="E2051" s="2">
        <v>100</v>
      </c>
      <c r="F2051" s="2" t="s">
        <v>768</v>
      </c>
      <c r="G2051" s="2" t="s">
        <v>28</v>
      </c>
      <c r="H2051" s="2" t="s">
        <v>34</v>
      </c>
      <c r="I2051" s="2" t="s">
        <v>31</v>
      </c>
      <c r="J2051" s="44">
        <v>1.576799595</v>
      </c>
    </row>
    <row r="2052" spans="1:10">
      <c r="A2052" s="2" t="s">
        <v>7</v>
      </c>
      <c r="B2052" s="2" t="s">
        <v>251</v>
      </c>
      <c r="C2052" s="2" t="s">
        <v>64</v>
      </c>
      <c r="E2052" s="2">
        <v>100</v>
      </c>
      <c r="F2052" s="2" t="s">
        <v>768</v>
      </c>
      <c r="G2052" s="2" t="s">
        <v>28</v>
      </c>
      <c r="H2052" s="2" t="s">
        <v>34</v>
      </c>
      <c r="I2052" s="2" t="s">
        <v>31</v>
      </c>
      <c r="J2052" s="44">
        <v>4.6166617060000004</v>
      </c>
    </row>
    <row r="2053" spans="1:10">
      <c r="A2053" s="2" t="s">
        <v>7</v>
      </c>
      <c r="B2053" s="2" t="s">
        <v>252</v>
      </c>
      <c r="C2053" s="2" t="s">
        <v>64</v>
      </c>
      <c r="E2053" s="2">
        <v>100</v>
      </c>
      <c r="F2053" s="2" t="s">
        <v>768</v>
      </c>
      <c r="G2053" s="2" t="s">
        <v>28</v>
      </c>
      <c r="H2053" s="2" t="s">
        <v>34</v>
      </c>
      <c r="I2053" s="2" t="s">
        <v>31</v>
      </c>
      <c r="J2053" s="44">
        <v>0.68149108700000005</v>
      </c>
    </row>
    <row r="2054" spans="1:10">
      <c r="A2054" s="2" t="s">
        <v>7</v>
      </c>
      <c r="B2054" s="2" t="s">
        <v>253</v>
      </c>
      <c r="C2054" s="2" t="s">
        <v>64</v>
      </c>
      <c r="E2054" s="2">
        <v>100</v>
      </c>
      <c r="F2054" s="2" t="s">
        <v>768</v>
      </c>
      <c r="G2054" s="2" t="s">
        <v>28</v>
      </c>
      <c r="H2054" s="2" t="s">
        <v>34</v>
      </c>
      <c r="I2054" s="2" t="s">
        <v>31</v>
      </c>
      <c r="J2054" s="44">
        <v>25.444538924</v>
      </c>
    </row>
    <row r="2055" spans="1:10">
      <c r="A2055" s="2" t="s">
        <v>6</v>
      </c>
      <c r="B2055" s="2" t="s">
        <v>254</v>
      </c>
      <c r="C2055" s="2" t="s">
        <v>64</v>
      </c>
      <c r="E2055" s="2">
        <v>100</v>
      </c>
      <c r="F2055" s="2" t="s">
        <v>768</v>
      </c>
      <c r="G2055" s="2" t="s">
        <v>28</v>
      </c>
      <c r="H2055" s="2" t="s">
        <v>34</v>
      </c>
      <c r="I2055" s="2" t="s">
        <v>31</v>
      </c>
      <c r="J2055" s="44">
        <v>9.0958662290000003</v>
      </c>
    </row>
    <row r="2056" spans="1:10">
      <c r="A2056" s="2" t="s">
        <v>6</v>
      </c>
      <c r="B2056" s="2" t="s">
        <v>255</v>
      </c>
      <c r="C2056" s="2" t="s">
        <v>64</v>
      </c>
      <c r="E2056" s="2">
        <v>100</v>
      </c>
      <c r="F2056" s="2" t="s">
        <v>768</v>
      </c>
      <c r="G2056" s="2" t="s">
        <v>28</v>
      </c>
      <c r="H2056" s="2" t="s">
        <v>34</v>
      </c>
      <c r="I2056" s="2" t="s">
        <v>31</v>
      </c>
      <c r="J2056" s="44">
        <v>11.564160992</v>
      </c>
    </row>
    <row r="2057" spans="1:10">
      <c r="A2057" s="2" t="s">
        <v>6</v>
      </c>
      <c r="B2057" s="2" t="s">
        <v>256</v>
      </c>
      <c r="C2057" s="2" t="s">
        <v>64</v>
      </c>
      <c r="E2057" s="2">
        <v>100</v>
      </c>
      <c r="F2057" s="2" t="s">
        <v>768</v>
      </c>
      <c r="G2057" s="2" t="s">
        <v>28</v>
      </c>
      <c r="H2057" s="2" t="s">
        <v>34</v>
      </c>
      <c r="I2057" s="2" t="s">
        <v>31</v>
      </c>
      <c r="J2057" s="44">
        <v>26.875513716</v>
      </c>
    </row>
    <row r="2058" spans="1:10">
      <c r="A2058" s="2" t="s">
        <v>6</v>
      </c>
      <c r="B2058" s="2" t="s">
        <v>257</v>
      </c>
      <c r="C2058" s="2" t="s">
        <v>64</v>
      </c>
      <c r="E2058" s="2">
        <v>100</v>
      </c>
      <c r="F2058" s="2" t="s">
        <v>768</v>
      </c>
      <c r="G2058" s="2" t="s">
        <v>28</v>
      </c>
      <c r="H2058" s="2" t="s">
        <v>34</v>
      </c>
      <c r="I2058" s="2" t="s">
        <v>31</v>
      </c>
      <c r="J2058" s="44">
        <v>52.273128100000001</v>
      </c>
    </row>
    <row r="2059" spans="1:10">
      <c r="A2059" s="2" t="s">
        <v>6</v>
      </c>
      <c r="B2059" s="2" t="s">
        <v>258</v>
      </c>
      <c r="C2059" s="2" t="s">
        <v>64</v>
      </c>
      <c r="E2059" s="2">
        <v>100</v>
      </c>
      <c r="F2059" s="2" t="s">
        <v>768</v>
      </c>
      <c r="G2059" s="2" t="s">
        <v>28</v>
      </c>
      <c r="H2059" s="2" t="s">
        <v>34</v>
      </c>
      <c r="I2059" s="2" t="s">
        <v>31</v>
      </c>
      <c r="J2059" s="44">
        <v>39.214436294000002</v>
      </c>
    </row>
    <row r="2060" spans="1:10">
      <c r="A2060" s="2" t="s">
        <v>6</v>
      </c>
      <c r="B2060" s="2" t="s">
        <v>259</v>
      </c>
      <c r="C2060" s="2" t="s">
        <v>64</v>
      </c>
      <c r="E2060" s="2">
        <v>100</v>
      </c>
      <c r="F2060" s="2" t="s">
        <v>768</v>
      </c>
      <c r="G2060" s="2" t="s">
        <v>28</v>
      </c>
      <c r="H2060" s="2" t="s">
        <v>34</v>
      </c>
      <c r="I2060" s="2" t="s">
        <v>31</v>
      </c>
      <c r="J2060" s="44">
        <v>0</v>
      </c>
    </row>
    <row r="2061" spans="1:10">
      <c r="A2061" s="2" t="s">
        <v>6</v>
      </c>
      <c r="B2061" s="2" t="s">
        <v>260</v>
      </c>
      <c r="C2061" s="2" t="s">
        <v>64</v>
      </c>
      <c r="E2061" s="2">
        <v>100</v>
      </c>
      <c r="F2061" s="2" t="s">
        <v>768</v>
      </c>
      <c r="G2061" s="2" t="s">
        <v>28</v>
      </c>
      <c r="H2061" s="2" t="s">
        <v>34</v>
      </c>
      <c r="I2061" s="2" t="s">
        <v>31</v>
      </c>
      <c r="J2061" s="44">
        <v>12.880753113999999</v>
      </c>
    </row>
    <row r="2062" spans="1:10">
      <c r="A2062" s="2" t="s">
        <v>6</v>
      </c>
      <c r="B2062" s="2" t="s">
        <v>261</v>
      </c>
      <c r="C2062" s="2" t="s">
        <v>64</v>
      </c>
      <c r="E2062" s="2">
        <v>100</v>
      </c>
      <c r="F2062" s="2" t="s">
        <v>768</v>
      </c>
      <c r="G2062" s="2" t="s">
        <v>28</v>
      </c>
      <c r="H2062" s="2" t="s">
        <v>34</v>
      </c>
      <c r="I2062" s="2" t="s">
        <v>31</v>
      </c>
      <c r="J2062" s="44">
        <v>10.632211676000001</v>
      </c>
    </row>
    <row r="2063" spans="1:10">
      <c r="A2063" s="2" t="s">
        <v>5</v>
      </c>
      <c r="B2063" s="2" t="s">
        <v>270</v>
      </c>
      <c r="C2063" s="2" t="s">
        <v>64</v>
      </c>
      <c r="E2063" s="2">
        <v>100</v>
      </c>
      <c r="F2063" s="2" t="s">
        <v>768</v>
      </c>
      <c r="G2063" s="2" t="s">
        <v>28</v>
      </c>
      <c r="H2063" s="2" t="s">
        <v>34</v>
      </c>
      <c r="I2063" s="2" t="s">
        <v>31</v>
      </c>
      <c r="J2063" s="44">
        <v>0.288425973</v>
      </c>
    </row>
    <row r="2064" spans="1:10">
      <c r="A2064" s="2" t="s">
        <v>5</v>
      </c>
      <c r="B2064" s="2" t="s">
        <v>271</v>
      </c>
      <c r="C2064" s="2" t="s">
        <v>64</v>
      </c>
      <c r="E2064" s="2">
        <v>100</v>
      </c>
      <c r="F2064" s="2" t="s">
        <v>768</v>
      </c>
      <c r="G2064" s="2" t="s">
        <v>28</v>
      </c>
      <c r="H2064" s="2" t="s">
        <v>34</v>
      </c>
      <c r="I2064" s="2" t="s">
        <v>31</v>
      </c>
      <c r="J2064" s="44">
        <v>8.6833394599999991</v>
      </c>
    </row>
    <row r="2065" spans="1:10">
      <c r="A2065" s="2" t="s">
        <v>5</v>
      </c>
      <c r="B2065" s="2" t="s">
        <v>272</v>
      </c>
      <c r="C2065" s="2" t="s">
        <v>64</v>
      </c>
      <c r="E2065" s="2">
        <v>100</v>
      </c>
      <c r="F2065" s="2" t="s">
        <v>768</v>
      </c>
      <c r="G2065" s="2" t="s">
        <v>28</v>
      </c>
      <c r="H2065" s="2" t="s">
        <v>34</v>
      </c>
      <c r="I2065" s="2" t="s">
        <v>31</v>
      </c>
      <c r="J2065" s="44">
        <v>1.018489129</v>
      </c>
    </row>
    <row r="2066" spans="1:10">
      <c r="A2066" s="2" t="s">
        <v>5</v>
      </c>
      <c r="B2066" s="2" t="s">
        <v>273</v>
      </c>
      <c r="C2066" s="2" t="s">
        <v>64</v>
      </c>
      <c r="E2066" s="2">
        <v>100</v>
      </c>
      <c r="F2066" s="2" t="s">
        <v>768</v>
      </c>
      <c r="G2066" s="2" t="s">
        <v>28</v>
      </c>
      <c r="H2066" s="2" t="s">
        <v>34</v>
      </c>
      <c r="I2066" s="2" t="s">
        <v>31</v>
      </c>
      <c r="J2066" s="44">
        <v>0</v>
      </c>
    </row>
    <row r="2067" spans="1:10">
      <c r="A2067" s="2" t="s">
        <v>4</v>
      </c>
      <c r="B2067" s="2" t="s">
        <v>445</v>
      </c>
      <c r="C2067" s="2" t="s">
        <v>64</v>
      </c>
      <c r="E2067" s="2">
        <v>100</v>
      </c>
      <c r="F2067" s="2" t="s">
        <v>768</v>
      </c>
      <c r="G2067" s="2" t="s">
        <v>28</v>
      </c>
      <c r="H2067" s="2" t="s">
        <v>34</v>
      </c>
      <c r="I2067" s="2" t="s">
        <v>31</v>
      </c>
      <c r="J2067" s="44">
        <v>1.477450406</v>
      </c>
    </row>
    <row r="2068" spans="1:10">
      <c r="A2068" s="2" t="s">
        <v>4</v>
      </c>
      <c r="B2068" s="2" t="s">
        <v>446</v>
      </c>
      <c r="C2068" s="2" t="s">
        <v>64</v>
      </c>
      <c r="E2068" s="2">
        <v>100</v>
      </c>
      <c r="F2068" s="2" t="s">
        <v>768</v>
      </c>
      <c r="G2068" s="2" t="s">
        <v>28</v>
      </c>
      <c r="H2068" s="2" t="s">
        <v>34</v>
      </c>
      <c r="I2068" s="2" t="s">
        <v>31</v>
      </c>
      <c r="J2068" s="44">
        <v>0.10311364200000001</v>
      </c>
    </row>
    <row r="2069" spans="1:10">
      <c r="A2069" s="2" t="s">
        <v>3</v>
      </c>
      <c r="B2069" s="2" t="s">
        <v>362</v>
      </c>
      <c r="C2069" s="2" t="s">
        <v>64</v>
      </c>
      <c r="E2069" s="2">
        <v>100</v>
      </c>
      <c r="F2069" s="2" t="s">
        <v>768</v>
      </c>
      <c r="G2069" s="2" t="s">
        <v>28</v>
      </c>
      <c r="H2069" s="2" t="s">
        <v>34</v>
      </c>
      <c r="I2069" s="2" t="s">
        <v>31</v>
      </c>
      <c r="J2069" s="44">
        <v>0.20351988300000001</v>
      </c>
    </row>
    <row r="2070" spans="1:10">
      <c r="A2070" s="2" t="s">
        <v>3</v>
      </c>
      <c r="B2070" s="2" t="s">
        <v>143</v>
      </c>
      <c r="C2070" s="2" t="s">
        <v>64</v>
      </c>
      <c r="E2070" s="2">
        <v>100</v>
      </c>
      <c r="F2070" s="2" t="s">
        <v>768</v>
      </c>
      <c r="G2070" s="2" t="s">
        <v>28</v>
      </c>
      <c r="H2070" s="2" t="s">
        <v>34</v>
      </c>
      <c r="I2070" s="2" t="s">
        <v>31</v>
      </c>
      <c r="J2070" s="44">
        <v>8.4275231470000005</v>
      </c>
    </row>
    <row r="2071" spans="1:10">
      <c r="A2071" s="2" t="s">
        <v>3</v>
      </c>
      <c r="B2071" s="2" t="s">
        <v>144</v>
      </c>
      <c r="C2071" s="2" t="s">
        <v>64</v>
      </c>
      <c r="E2071" s="2">
        <v>100</v>
      </c>
      <c r="F2071" s="2" t="s">
        <v>768</v>
      </c>
      <c r="G2071" s="2" t="s">
        <v>28</v>
      </c>
      <c r="H2071" s="2" t="s">
        <v>34</v>
      </c>
      <c r="I2071" s="2" t="s">
        <v>31</v>
      </c>
      <c r="J2071" s="44">
        <v>3.8368034849999999</v>
      </c>
    </row>
    <row r="2072" spans="1:10">
      <c r="A2072" s="2" t="s">
        <v>3</v>
      </c>
      <c r="B2072" s="2" t="s">
        <v>145</v>
      </c>
      <c r="C2072" s="2" t="s">
        <v>64</v>
      </c>
      <c r="E2072" s="2">
        <v>100</v>
      </c>
      <c r="F2072" s="2" t="s">
        <v>768</v>
      </c>
      <c r="G2072" s="2" t="s">
        <v>28</v>
      </c>
      <c r="H2072" s="2" t="s">
        <v>34</v>
      </c>
      <c r="I2072" s="2" t="s">
        <v>31</v>
      </c>
      <c r="J2072" s="44">
        <v>1.4272258010000001</v>
      </c>
    </row>
    <row r="2073" spans="1:10">
      <c r="A2073" s="2" t="s">
        <v>3</v>
      </c>
      <c r="B2073" s="2" t="s">
        <v>146</v>
      </c>
      <c r="C2073" s="2" t="s">
        <v>64</v>
      </c>
      <c r="E2073" s="2">
        <v>100</v>
      </c>
      <c r="F2073" s="2" t="s">
        <v>768</v>
      </c>
      <c r="G2073" s="2" t="s">
        <v>28</v>
      </c>
      <c r="H2073" s="2" t="s">
        <v>34</v>
      </c>
      <c r="I2073" s="2" t="s">
        <v>31</v>
      </c>
      <c r="J2073" s="44">
        <v>1.7405646459999999</v>
      </c>
    </row>
    <row r="2074" spans="1:10">
      <c r="A2074" s="2" t="s">
        <v>3</v>
      </c>
      <c r="B2074" s="2" t="s">
        <v>147</v>
      </c>
      <c r="C2074" s="2" t="s">
        <v>64</v>
      </c>
      <c r="E2074" s="2">
        <v>100</v>
      </c>
      <c r="F2074" s="2" t="s">
        <v>768</v>
      </c>
      <c r="G2074" s="2" t="s">
        <v>28</v>
      </c>
      <c r="H2074" s="2" t="s">
        <v>34</v>
      </c>
      <c r="I2074" s="2" t="s">
        <v>31</v>
      </c>
      <c r="J2074" s="44">
        <v>8.4388425330000008</v>
      </c>
    </row>
    <row r="2075" spans="1:10">
      <c r="A2075" s="2" t="s">
        <v>3</v>
      </c>
      <c r="B2075" s="2" t="s">
        <v>148</v>
      </c>
      <c r="C2075" s="2" t="s">
        <v>64</v>
      </c>
      <c r="E2075" s="2">
        <v>100</v>
      </c>
      <c r="F2075" s="2" t="s">
        <v>768</v>
      </c>
      <c r="G2075" s="2" t="s">
        <v>28</v>
      </c>
      <c r="H2075" s="2" t="s">
        <v>34</v>
      </c>
      <c r="I2075" s="2" t="s">
        <v>31</v>
      </c>
      <c r="J2075" s="44">
        <v>3.8104406810000002</v>
      </c>
    </row>
    <row r="2076" spans="1:10">
      <c r="A2076" s="2" t="s">
        <v>3</v>
      </c>
      <c r="B2076" s="2" t="s">
        <v>149</v>
      </c>
      <c r="C2076" s="2" t="s">
        <v>64</v>
      </c>
      <c r="E2076" s="2">
        <v>100</v>
      </c>
      <c r="F2076" s="2" t="s">
        <v>768</v>
      </c>
      <c r="G2076" s="2" t="s">
        <v>28</v>
      </c>
      <c r="H2076" s="2" t="s">
        <v>34</v>
      </c>
      <c r="I2076" s="2" t="s">
        <v>31</v>
      </c>
      <c r="J2076" s="44">
        <v>59.636641064999999</v>
      </c>
    </row>
    <row r="2077" spans="1:10">
      <c r="A2077" s="2" t="s">
        <v>3</v>
      </c>
      <c r="B2077" s="2" t="s">
        <v>150</v>
      </c>
      <c r="C2077" s="2" t="s">
        <v>64</v>
      </c>
      <c r="E2077" s="2">
        <v>100</v>
      </c>
      <c r="F2077" s="2" t="s">
        <v>768</v>
      </c>
      <c r="G2077" s="2" t="s">
        <v>28</v>
      </c>
      <c r="H2077" s="2" t="s">
        <v>34</v>
      </c>
      <c r="I2077" s="2" t="s">
        <v>31</v>
      </c>
      <c r="J2077" s="44">
        <v>0.96141991000000004</v>
      </c>
    </row>
    <row r="2078" spans="1:10">
      <c r="A2078" s="2" t="s">
        <v>3</v>
      </c>
      <c r="B2078" s="2" t="s">
        <v>151</v>
      </c>
      <c r="C2078" s="2" t="s">
        <v>64</v>
      </c>
      <c r="E2078" s="2">
        <v>100</v>
      </c>
      <c r="F2078" s="2" t="s">
        <v>768</v>
      </c>
      <c r="G2078" s="2" t="s">
        <v>28</v>
      </c>
      <c r="H2078" s="2" t="s">
        <v>34</v>
      </c>
      <c r="I2078" s="2" t="s">
        <v>31</v>
      </c>
      <c r="J2078" s="44">
        <v>176.073396016</v>
      </c>
    </row>
    <row r="2079" spans="1:10">
      <c r="A2079" s="2" t="s">
        <v>3</v>
      </c>
      <c r="B2079" s="2" t="s">
        <v>152</v>
      </c>
      <c r="C2079" s="2" t="s">
        <v>64</v>
      </c>
      <c r="E2079" s="2">
        <v>100</v>
      </c>
      <c r="F2079" s="2" t="s">
        <v>768</v>
      </c>
      <c r="G2079" s="2" t="s">
        <v>28</v>
      </c>
      <c r="H2079" s="2" t="s">
        <v>34</v>
      </c>
      <c r="I2079" s="2" t="s">
        <v>31</v>
      </c>
      <c r="J2079" s="44">
        <v>175.66867038699999</v>
      </c>
    </row>
    <row r="2080" spans="1:10">
      <c r="A2080" s="2" t="s">
        <v>3</v>
      </c>
      <c r="B2080" s="2" t="s">
        <v>153</v>
      </c>
      <c r="C2080" s="2" t="s">
        <v>64</v>
      </c>
      <c r="E2080" s="2">
        <v>100</v>
      </c>
      <c r="F2080" s="2" t="s">
        <v>768</v>
      </c>
      <c r="G2080" s="2" t="s">
        <v>28</v>
      </c>
      <c r="H2080" s="2" t="s">
        <v>34</v>
      </c>
      <c r="I2080" s="2" t="s">
        <v>31</v>
      </c>
      <c r="J2080" s="44">
        <v>27.576174043999998</v>
      </c>
    </row>
    <row r="2081" spans="1:10">
      <c r="A2081" s="2" t="s">
        <v>3</v>
      </c>
      <c r="B2081" s="2" t="s">
        <v>154</v>
      </c>
      <c r="C2081" s="2" t="s">
        <v>64</v>
      </c>
      <c r="E2081" s="2">
        <v>100</v>
      </c>
      <c r="F2081" s="2" t="s">
        <v>768</v>
      </c>
      <c r="G2081" s="2" t="s">
        <v>28</v>
      </c>
      <c r="H2081" s="2" t="s">
        <v>34</v>
      </c>
      <c r="I2081" s="2" t="s">
        <v>31</v>
      </c>
      <c r="J2081" s="44">
        <v>19.270283362000001</v>
      </c>
    </row>
    <row r="2082" spans="1:10">
      <c r="A2082" s="2" t="s">
        <v>3</v>
      </c>
      <c r="B2082" s="2" t="s">
        <v>155</v>
      </c>
      <c r="C2082" s="2" t="s">
        <v>64</v>
      </c>
      <c r="E2082" s="2">
        <v>100</v>
      </c>
      <c r="F2082" s="2" t="s">
        <v>768</v>
      </c>
      <c r="G2082" s="2" t="s">
        <v>28</v>
      </c>
      <c r="H2082" s="2" t="s">
        <v>34</v>
      </c>
      <c r="I2082" s="2" t="s">
        <v>31</v>
      </c>
      <c r="J2082" s="44">
        <v>24.744447273999999</v>
      </c>
    </row>
    <row r="2083" spans="1:10">
      <c r="A2083" s="2" t="s">
        <v>3</v>
      </c>
      <c r="B2083" s="2" t="s">
        <v>156</v>
      </c>
      <c r="C2083" s="2" t="s">
        <v>64</v>
      </c>
      <c r="E2083" s="2">
        <v>100</v>
      </c>
      <c r="F2083" s="2" t="s">
        <v>768</v>
      </c>
      <c r="G2083" s="2" t="s">
        <v>28</v>
      </c>
      <c r="H2083" s="2" t="s">
        <v>34</v>
      </c>
      <c r="I2083" s="2" t="s">
        <v>31</v>
      </c>
      <c r="J2083" s="44">
        <v>1.412974282</v>
      </c>
    </row>
    <row r="2084" spans="1:10">
      <c r="A2084" s="2" t="s">
        <v>3</v>
      </c>
      <c r="B2084" s="2" t="s">
        <v>157</v>
      </c>
      <c r="C2084" s="2" t="s">
        <v>64</v>
      </c>
      <c r="E2084" s="2">
        <v>100</v>
      </c>
      <c r="F2084" s="2" t="s">
        <v>768</v>
      </c>
      <c r="G2084" s="2" t="s">
        <v>28</v>
      </c>
      <c r="H2084" s="2" t="s">
        <v>34</v>
      </c>
      <c r="I2084" s="2" t="s">
        <v>31</v>
      </c>
      <c r="J2084" s="44">
        <v>49.547096549999999</v>
      </c>
    </row>
    <row r="2085" spans="1:10">
      <c r="A2085" s="2" t="s">
        <v>3</v>
      </c>
      <c r="B2085" s="2" t="s">
        <v>158</v>
      </c>
      <c r="C2085" s="2" t="s">
        <v>64</v>
      </c>
      <c r="E2085" s="2">
        <v>100</v>
      </c>
      <c r="F2085" s="2" t="s">
        <v>768</v>
      </c>
      <c r="G2085" s="2" t="s">
        <v>28</v>
      </c>
      <c r="H2085" s="2" t="s">
        <v>34</v>
      </c>
      <c r="I2085" s="2" t="s">
        <v>31</v>
      </c>
      <c r="J2085" s="44">
        <v>10.855676300000001</v>
      </c>
    </row>
    <row r="2086" spans="1:10">
      <c r="A2086" s="2" t="s">
        <v>2</v>
      </c>
      <c r="B2086" s="2" t="s">
        <v>262</v>
      </c>
      <c r="C2086" s="2" t="s">
        <v>64</v>
      </c>
      <c r="E2086" s="2">
        <v>100</v>
      </c>
      <c r="F2086" s="2" t="s">
        <v>768</v>
      </c>
      <c r="G2086" s="2" t="s">
        <v>28</v>
      </c>
      <c r="H2086" s="2" t="s">
        <v>34</v>
      </c>
      <c r="I2086" s="2" t="s">
        <v>31</v>
      </c>
      <c r="J2086" s="44">
        <v>1.5863346E-2</v>
      </c>
    </row>
    <row r="2087" spans="1:10">
      <c r="A2087" s="2" t="s">
        <v>2</v>
      </c>
      <c r="B2087" s="2" t="s">
        <v>263</v>
      </c>
      <c r="C2087" s="2" t="s">
        <v>64</v>
      </c>
      <c r="E2087" s="2">
        <v>100</v>
      </c>
      <c r="F2087" s="2" t="s">
        <v>768</v>
      </c>
      <c r="G2087" s="2" t="s">
        <v>28</v>
      </c>
      <c r="H2087" s="2" t="s">
        <v>34</v>
      </c>
      <c r="I2087" s="2" t="s">
        <v>31</v>
      </c>
      <c r="J2087" s="44">
        <v>5.5464354079999998</v>
      </c>
    </row>
    <row r="2088" spans="1:10">
      <c r="A2088" s="2" t="s">
        <v>2</v>
      </c>
      <c r="B2088" s="2" t="s">
        <v>264</v>
      </c>
      <c r="C2088" s="2" t="s">
        <v>64</v>
      </c>
      <c r="E2088" s="2">
        <v>100</v>
      </c>
      <c r="F2088" s="2" t="s">
        <v>768</v>
      </c>
      <c r="G2088" s="2" t="s">
        <v>28</v>
      </c>
      <c r="H2088" s="2" t="s">
        <v>34</v>
      </c>
      <c r="I2088" s="2" t="s">
        <v>31</v>
      </c>
      <c r="J2088" s="44">
        <v>3.5203402480000001</v>
      </c>
    </row>
    <row r="2089" spans="1:10">
      <c r="A2089" s="2" t="s">
        <v>2</v>
      </c>
      <c r="B2089" s="2" t="s">
        <v>265</v>
      </c>
      <c r="C2089" s="2" t="s">
        <v>64</v>
      </c>
      <c r="E2089" s="2">
        <v>100</v>
      </c>
      <c r="F2089" s="2" t="s">
        <v>768</v>
      </c>
      <c r="G2089" s="2" t="s">
        <v>28</v>
      </c>
      <c r="H2089" s="2" t="s">
        <v>34</v>
      </c>
      <c r="I2089" s="2" t="s">
        <v>31</v>
      </c>
      <c r="J2089" s="44">
        <v>0.98807178600000001</v>
      </c>
    </row>
    <row r="2090" spans="1:10">
      <c r="A2090" s="2" t="s">
        <v>2</v>
      </c>
      <c r="B2090" s="2" t="s">
        <v>266</v>
      </c>
      <c r="C2090" s="2" t="s">
        <v>64</v>
      </c>
      <c r="E2090" s="2">
        <v>100</v>
      </c>
      <c r="F2090" s="2" t="s">
        <v>768</v>
      </c>
      <c r="G2090" s="2" t="s">
        <v>28</v>
      </c>
      <c r="H2090" s="2" t="s">
        <v>34</v>
      </c>
      <c r="I2090" s="2" t="s">
        <v>31</v>
      </c>
      <c r="J2090" s="44">
        <v>6.1630959870000002</v>
      </c>
    </row>
    <row r="2091" spans="1:10">
      <c r="A2091" s="2" t="s">
        <v>2</v>
      </c>
      <c r="B2091" s="2" t="s">
        <v>267</v>
      </c>
      <c r="C2091" s="2" t="s">
        <v>64</v>
      </c>
      <c r="E2091" s="2">
        <v>100</v>
      </c>
      <c r="F2091" s="2" t="s">
        <v>768</v>
      </c>
      <c r="G2091" s="2" t="s">
        <v>28</v>
      </c>
      <c r="H2091" s="2" t="s">
        <v>34</v>
      </c>
      <c r="I2091" s="2" t="s">
        <v>31</v>
      </c>
      <c r="J2091" s="44">
        <v>6.1667517570000001</v>
      </c>
    </row>
    <row r="2092" spans="1:10">
      <c r="A2092" s="2" t="s">
        <v>2</v>
      </c>
      <c r="B2092" s="2" t="s">
        <v>268</v>
      </c>
      <c r="C2092" s="2" t="s">
        <v>64</v>
      </c>
      <c r="E2092" s="2">
        <v>100</v>
      </c>
      <c r="F2092" s="2" t="s">
        <v>768</v>
      </c>
      <c r="G2092" s="2" t="s">
        <v>28</v>
      </c>
      <c r="H2092" s="2" t="s">
        <v>34</v>
      </c>
      <c r="I2092" s="2" t="s">
        <v>31</v>
      </c>
      <c r="J2092" s="44">
        <v>7.4162333470000004</v>
      </c>
    </row>
    <row r="2093" spans="1:10">
      <c r="A2093" s="2" t="s">
        <v>2</v>
      </c>
      <c r="B2093" s="2" t="s">
        <v>269</v>
      </c>
      <c r="C2093" s="2" t="s">
        <v>64</v>
      </c>
      <c r="E2093" s="2">
        <v>100</v>
      </c>
      <c r="F2093" s="2" t="s">
        <v>768</v>
      </c>
      <c r="G2093" s="2" t="s">
        <v>28</v>
      </c>
      <c r="H2093" s="2" t="s">
        <v>34</v>
      </c>
      <c r="I2093" s="2" t="s">
        <v>31</v>
      </c>
      <c r="J2093" s="44">
        <v>12.028420613</v>
      </c>
    </row>
    <row r="2094" spans="1:10">
      <c r="A2094" s="2" t="s">
        <v>1</v>
      </c>
      <c r="B2094" s="2" t="s">
        <v>298</v>
      </c>
      <c r="C2094" s="2" t="s">
        <v>64</v>
      </c>
      <c r="E2094" s="2">
        <v>100</v>
      </c>
      <c r="F2094" s="2" t="s">
        <v>768</v>
      </c>
      <c r="G2094" s="2" t="s">
        <v>28</v>
      </c>
      <c r="H2094" s="2" t="s">
        <v>34</v>
      </c>
      <c r="I2094" s="2" t="s">
        <v>31</v>
      </c>
      <c r="J2094" s="44">
        <v>0</v>
      </c>
    </row>
    <row r="2095" spans="1:10">
      <c r="A2095" s="2" t="s">
        <v>1</v>
      </c>
      <c r="B2095" s="2" t="s">
        <v>299</v>
      </c>
      <c r="C2095" s="2" t="s">
        <v>64</v>
      </c>
      <c r="E2095" s="2">
        <v>100</v>
      </c>
      <c r="F2095" s="2" t="s">
        <v>768</v>
      </c>
      <c r="G2095" s="2" t="s">
        <v>28</v>
      </c>
      <c r="H2095" s="2" t="s">
        <v>34</v>
      </c>
      <c r="I2095" s="2" t="s">
        <v>31</v>
      </c>
      <c r="J2095" s="44">
        <v>0</v>
      </c>
    </row>
    <row r="2096" spans="1:10">
      <c r="A2096" s="2" t="s">
        <v>1</v>
      </c>
      <c r="B2096" s="2" t="s">
        <v>300</v>
      </c>
      <c r="C2096" s="2" t="s">
        <v>64</v>
      </c>
      <c r="E2096" s="2">
        <v>100</v>
      </c>
      <c r="F2096" s="2" t="s">
        <v>768</v>
      </c>
      <c r="G2096" s="2" t="s">
        <v>28</v>
      </c>
      <c r="H2096" s="2" t="s">
        <v>34</v>
      </c>
      <c r="I2096" s="2" t="s">
        <v>31</v>
      </c>
      <c r="J2096" s="44">
        <v>0</v>
      </c>
    </row>
    <row r="2097" spans="1:10">
      <c r="A2097" s="2" t="s">
        <v>1</v>
      </c>
      <c r="B2097" s="2" t="s">
        <v>301</v>
      </c>
      <c r="C2097" s="2" t="s">
        <v>64</v>
      </c>
      <c r="E2097" s="2">
        <v>100</v>
      </c>
      <c r="F2097" s="2" t="s">
        <v>768</v>
      </c>
      <c r="G2097" s="2" t="s">
        <v>28</v>
      </c>
      <c r="H2097" s="2" t="s">
        <v>34</v>
      </c>
      <c r="I2097" s="2" t="s">
        <v>31</v>
      </c>
      <c r="J2097" s="44">
        <v>6.0748349999999998E-3</v>
      </c>
    </row>
    <row r="2098" spans="1:10">
      <c r="A2098" s="2" t="s">
        <v>1</v>
      </c>
      <c r="B2098" s="2" t="s">
        <v>302</v>
      </c>
      <c r="C2098" s="2" t="s">
        <v>64</v>
      </c>
      <c r="E2098" s="2">
        <v>100</v>
      </c>
      <c r="F2098" s="2" t="s">
        <v>768</v>
      </c>
      <c r="G2098" s="2" t="s">
        <v>28</v>
      </c>
      <c r="H2098" s="2" t="s">
        <v>34</v>
      </c>
      <c r="I2098" s="2" t="s">
        <v>31</v>
      </c>
      <c r="J2098" s="44">
        <v>0</v>
      </c>
    </row>
    <row r="2099" spans="1:10">
      <c r="A2099" s="2" t="s">
        <v>1</v>
      </c>
      <c r="B2099" s="2" t="s">
        <v>303</v>
      </c>
      <c r="C2099" s="2" t="s">
        <v>64</v>
      </c>
      <c r="E2099" s="2">
        <v>100</v>
      </c>
      <c r="F2099" s="2" t="s">
        <v>768</v>
      </c>
      <c r="G2099" s="2" t="s">
        <v>28</v>
      </c>
      <c r="H2099" s="2" t="s">
        <v>34</v>
      </c>
      <c r="I2099" s="2" t="s">
        <v>31</v>
      </c>
      <c r="J2099" s="44">
        <v>0</v>
      </c>
    </row>
    <row r="2100" spans="1:10">
      <c r="A2100" s="2" t="s">
        <v>1</v>
      </c>
      <c r="B2100" s="2" t="s">
        <v>304</v>
      </c>
      <c r="C2100" s="2" t="s">
        <v>64</v>
      </c>
      <c r="E2100" s="2">
        <v>100</v>
      </c>
      <c r="F2100" s="2" t="s">
        <v>768</v>
      </c>
      <c r="G2100" s="2" t="s">
        <v>28</v>
      </c>
      <c r="H2100" s="2" t="s">
        <v>34</v>
      </c>
      <c r="I2100" s="2" t="s">
        <v>31</v>
      </c>
      <c r="J2100" s="44">
        <v>0</v>
      </c>
    </row>
    <row r="2101" spans="1:10">
      <c r="A2101" s="2" t="s">
        <v>1</v>
      </c>
      <c r="B2101" s="2" t="s">
        <v>305</v>
      </c>
      <c r="C2101" s="2" t="s">
        <v>64</v>
      </c>
      <c r="E2101" s="2">
        <v>100</v>
      </c>
      <c r="F2101" s="2" t="s">
        <v>768</v>
      </c>
      <c r="G2101" s="2" t="s">
        <v>28</v>
      </c>
      <c r="H2101" s="2" t="s">
        <v>34</v>
      </c>
      <c r="I2101" s="2" t="s">
        <v>31</v>
      </c>
      <c r="J2101" s="44">
        <v>0</v>
      </c>
    </row>
    <row r="2102" spans="1:10">
      <c r="A2102" s="2" t="s">
        <v>1</v>
      </c>
      <c r="B2102" s="2" t="s">
        <v>306</v>
      </c>
      <c r="C2102" s="2" t="s">
        <v>64</v>
      </c>
      <c r="E2102" s="2">
        <v>100</v>
      </c>
      <c r="F2102" s="2" t="s">
        <v>768</v>
      </c>
      <c r="G2102" s="2" t="s">
        <v>28</v>
      </c>
      <c r="H2102" s="2" t="s">
        <v>34</v>
      </c>
      <c r="I2102" s="2" t="s">
        <v>31</v>
      </c>
      <c r="J2102" s="44">
        <v>0</v>
      </c>
    </row>
    <row r="2103" spans="1:10">
      <c r="A2103" s="2" t="s">
        <v>1</v>
      </c>
      <c r="B2103" s="2" t="s">
        <v>307</v>
      </c>
      <c r="C2103" s="2" t="s">
        <v>64</v>
      </c>
      <c r="E2103" s="2">
        <v>100</v>
      </c>
      <c r="F2103" s="2" t="s">
        <v>768</v>
      </c>
      <c r="G2103" s="2" t="s">
        <v>28</v>
      </c>
      <c r="H2103" s="2" t="s">
        <v>34</v>
      </c>
      <c r="I2103" s="2" t="s">
        <v>31</v>
      </c>
      <c r="J2103" s="44">
        <v>0</v>
      </c>
    </row>
    <row r="2104" spans="1:10">
      <c r="A2104" s="2" t="s">
        <v>1</v>
      </c>
      <c r="B2104" s="2" t="s">
        <v>308</v>
      </c>
      <c r="C2104" s="2" t="s">
        <v>64</v>
      </c>
      <c r="E2104" s="2">
        <v>100</v>
      </c>
      <c r="F2104" s="2" t="s">
        <v>768</v>
      </c>
      <c r="G2104" s="2" t="s">
        <v>28</v>
      </c>
      <c r="H2104" s="2" t="s">
        <v>34</v>
      </c>
      <c r="I2104" s="2" t="s">
        <v>31</v>
      </c>
      <c r="J2104" s="44">
        <v>0</v>
      </c>
    </row>
    <row r="2105" spans="1:10">
      <c r="A2105" s="2" t="s">
        <v>1</v>
      </c>
      <c r="B2105" s="2" t="s">
        <v>309</v>
      </c>
      <c r="C2105" s="2" t="s">
        <v>64</v>
      </c>
      <c r="E2105" s="2">
        <v>100</v>
      </c>
      <c r="F2105" s="2" t="s">
        <v>768</v>
      </c>
      <c r="G2105" s="2" t="s">
        <v>28</v>
      </c>
      <c r="H2105" s="2" t="s">
        <v>34</v>
      </c>
      <c r="I2105" s="2" t="s">
        <v>31</v>
      </c>
      <c r="J2105" s="44">
        <v>0</v>
      </c>
    </row>
    <row r="2106" spans="1:10">
      <c r="A2106" s="2" t="s">
        <v>1</v>
      </c>
      <c r="B2106" s="2" t="s">
        <v>310</v>
      </c>
      <c r="C2106" s="2" t="s">
        <v>64</v>
      </c>
      <c r="E2106" s="2">
        <v>100</v>
      </c>
      <c r="F2106" s="2" t="s">
        <v>768</v>
      </c>
      <c r="G2106" s="2" t="s">
        <v>28</v>
      </c>
      <c r="H2106" s="2" t="s">
        <v>34</v>
      </c>
      <c r="I2106" s="2" t="s">
        <v>31</v>
      </c>
      <c r="J2106" s="44">
        <v>0</v>
      </c>
    </row>
    <row r="2107" spans="1:10">
      <c r="A2107" s="2" t="s">
        <v>1</v>
      </c>
      <c r="B2107" s="2" t="s">
        <v>311</v>
      </c>
      <c r="C2107" s="2" t="s">
        <v>64</v>
      </c>
      <c r="E2107" s="2">
        <v>100</v>
      </c>
      <c r="F2107" s="2" t="s">
        <v>768</v>
      </c>
      <c r="G2107" s="2" t="s">
        <v>28</v>
      </c>
      <c r="H2107" s="2" t="s">
        <v>34</v>
      </c>
      <c r="I2107" s="2" t="s">
        <v>31</v>
      </c>
      <c r="J2107" s="44">
        <v>0</v>
      </c>
    </row>
    <row r="2108" spans="1:10">
      <c r="A2108" s="2" t="s">
        <v>1</v>
      </c>
      <c r="B2108" s="2" t="s">
        <v>312</v>
      </c>
      <c r="C2108" s="2" t="s">
        <v>64</v>
      </c>
      <c r="E2108" s="2">
        <v>100</v>
      </c>
      <c r="F2108" s="2" t="s">
        <v>768</v>
      </c>
      <c r="G2108" s="2" t="s">
        <v>28</v>
      </c>
      <c r="H2108" s="2" t="s">
        <v>34</v>
      </c>
      <c r="I2108" s="2" t="s">
        <v>31</v>
      </c>
      <c r="J2108" s="44">
        <v>0</v>
      </c>
    </row>
    <row r="2109" spans="1:10">
      <c r="A2109" s="2" t="s">
        <v>1</v>
      </c>
      <c r="B2109" s="2" t="s">
        <v>313</v>
      </c>
      <c r="C2109" s="2" t="s">
        <v>64</v>
      </c>
      <c r="E2109" s="2">
        <v>100</v>
      </c>
      <c r="F2109" s="2" t="s">
        <v>768</v>
      </c>
      <c r="G2109" s="2" t="s">
        <v>28</v>
      </c>
      <c r="H2109" s="2" t="s">
        <v>34</v>
      </c>
      <c r="I2109" s="2" t="s">
        <v>31</v>
      </c>
      <c r="J2109" s="44">
        <v>0</v>
      </c>
    </row>
    <row r="2110" spans="1:10">
      <c r="A2110" s="2" t="s">
        <v>1</v>
      </c>
      <c r="B2110" s="2" t="s">
        <v>314</v>
      </c>
      <c r="C2110" s="2" t="s">
        <v>64</v>
      </c>
      <c r="E2110" s="2">
        <v>100</v>
      </c>
      <c r="F2110" s="2" t="s">
        <v>768</v>
      </c>
      <c r="G2110" s="2" t="s">
        <v>28</v>
      </c>
      <c r="H2110" s="2" t="s">
        <v>34</v>
      </c>
      <c r="I2110" s="2" t="s">
        <v>31</v>
      </c>
      <c r="J2110" s="44">
        <v>0</v>
      </c>
    </row>
    <row r="2111" spans="1:10">
      <c r="A2111" s="2" t="s">
        <v>1</v>
      </c>
      <c r="B2111" s="2" t="s">
        <v>315</v>
      </c>
      <c r="C2111" s="2" t="s">
        <v>64</v>
      </c>
      <c r="E2111" s="2">
        <v>100</v>
      </c>
      <c r="F2111" s="2" t="s">
        <v>768</v>
      </c>
      <c r="G2111" s="2" t="s">
        <v>28</v>
      </c>
      <c r="H2111" s="2" t="s">
        <v>34</v>
      </c>
      <c r="I2111" s="2" t="s">
        <v>31</v>
      </c>
      <c r="J2111" s="44">
        <v>0</v>
      </c>
    </row>
    <row r="2112" spans="1:10">
      <c r="A2112" s="2" t="s">
        <v>1</v>
      </c>
      <c r="B2112" s="2" t="s">
        <v>316</v>
      </c>
      <c r="C2112" s="2" t="s">
        <v>64</v>
      </c>
      <c r="E2112" s="2">
        <v>100</v>
      </c>
      <c r="F2112" s="2" t="s">
        <v>768</v>
      </c>
      <c r="G2112" s="2" t="s">
        <v>28</v>
      </c>
      <c r="H2112" s="2" t="s">
        <v>34</v>
      </c>
      <c r="I2112" s="2" t="s">
        <v>31</v>
      </c>
      <c r="J2112" s="44">
        <v>0</v>
      </c>
    </row>
    <row r="2113" spans="1:10">
      <c r="A2113" s="2" t="s">
        <v>1</v>
      </c>
      <c r="B2113" s="2" t="s">
        <v>317</v>
      </c>
      <c r="C2113" s="2" t="s">
        <v>64</v>
      </c>
      <c r="E2113" s="2">
        <v>100</v>
      </c>
      <c r="F2113" s="2" t="s">
        <v>768</v>
      </c>
      <c r="G2113" s="2" t="s">
        <v>28</v>
      </c>
      <c r="H2113" s="2" t="s">
        <v>34</v>
      </c>
      <c r="I2113" s="2" t="s">
        <v>31</v>
      </c>
      <c r="J2113" s="44">
        <v>0</v>
      </c>
    </row>
    <row r="2114" spans="1:10">
      <c r="A2114" s="2" t="s">
        <v>1</v>
      </c>
      <c r="B2114" s="2" t="s">
        <v>449</v>
      </c>
      <c r="C2114" s="2" t="s">
        <v>64</v>
      </c>
      <c r="E2114" s="2">
        <v>100</v>
      </c>
      <c r="F2114" s="2" t="s">
        <v>768</v>
      </c>
      <c r="G2114" s="2" t="s">
        <v>28</v>
      </c>
      <c r="H2114" s="2" t="s">
        <v>34</v>
      </c>
      <c r="I2114" s="2" t="s">
        <v>31</v>
      </c>
      <c r="J2114" s="44">
        <v>0</v>
      </c>
    </row>
    <row r="2115" spans="1:10">
      <c r="A2115" s="2" t="s">
        <v>1</v>
      </c>
      <c r="B2115" s="2" t="s">
        <v>450</v>
      </c>
      <c r="C2115" s="2" t="s">
        <v>64</v>
      </c>
      <c r="E2115" s="2">
        <v>100</v>
      </c>
      <c r="F2115" s="2" t="s">
        <v>768</v>
      </c>
      <c r="G2115" s="2" t="s">
        <v>28</v>
      </c>
      <c r="H2115" s="2" t="s">
        <v>34</v>
      </c>
      <c r="I2115" s="2" t="s">
        <v>31</v>
      </c>
      <c r="J2115" s="44">
        <v>0</v>
      </c>
    </row>
    <row r="2116" spans="1:10">
      <c r="A2116" s="2" t="s">
        <v>1</v>
      </c>
      <c r="B2116" s="2" t="s">
        <v>451</v>
      </c>
      <c r="C2116" s="2" t="s">
        <v>64</v>
      </c>
      <c r="E2116" s="2">
        <v>100</v>
      </c>
      <c r="F2116" s="2" t="s">
        <v>768</v>
      </c>
      <c r="G2116" s="2" t="s">
        <v>28</v>
      </c>
      <c r="H2116" s="2" t="s">
        <v>34</v>
      </c>
      <c r="I2116" s="2" t="s">
        <v>31</v>
      </c>
      <c r="J2116" s="44">
        <v>0</v>
      </c>
    </row>
    <row r="2117" spans="1:10">
      <c r="A2117" s="2" t="s">
        <v>1</v>
      </c>
      <c r="B2117" s="2" t="s">
        <v>452</v>
      </c>
      <c r="C2117" s="2" t="s">
        <v>64</v>
      </c>
      <c r="E2117" s="2">
        <v>100</v>
      </c>
      <c r="F2117" s="2" t="s">
        <v>768</v>
      </c>
      <c r="G2117" s="2" t="s">
        <v>28</v>
      </c>
      <c r="H2117" s="2" t="s">
        <v>34</v>
      </c>
      <c r="I2117" s="2" t="s">
        <v>31</v>
      </c>
      <c r="J2117" s="44">
        <v>0</v>
      </c>
    </row>
    <row r="2118" spans="1:10">
      <c r="A2118" s="2" t="s">
        <v>1</v>
      </c>
      <c r="B2118" s="2" t="s">
        <v>453</v>
      </c>
      <c r="C2118" s="2" t="s">
        <v>64</v>
      </c>
      <c r="E2118" s="2">
        <v>100</v>
      </c>
      <c r="F2118" s="2" t="s">
        <v>768</v>
      </c>
      <c r="G2118" s="2" t="s">
        <v>28</v>
      </c>
      <c r="H2118" s="2" t="s">
        <v>34</v>
      </c>
      <c r="I2118" s="2" t="s">
        <v>31</v>
      </c>
      <c r="J2118" s="44">
        <v>0</v>
      </c>
    </row>
    <row r="2119" spans="1:10">
      <c r="A2119" s="2" t="s">
        <v>1</v>
      </c>
      <c r="B2119" s="2" t="s">
        <v>318</v>
      </c>
      <c r="C2119" s="2" t="s">
        <v>64</v>
      </c>
      <c r="E2119" s="2">
        <v>100</v>
      </c>
      <c r="F2119" s="2" t="s">
        <v>768</v>
      </c>
      <c r="G2119" s="2" t="s">
        <v>28</v>
      </c>
      <c r="H2119" s="2" t="s">
        <v>34</v>
      </c>
      <c r="I2119" s="2" t="s">
        <v>31</v>
      </c>
      <c r="J2119" s="44">
        <v>0</v>
      </c>
    </row>
    <row r="2120" spans="1:10">
      <c r="A2120" s="2" t="s">
        <v>1</v>
      </c>
      <c r="B2120" s="2" t="s">
        <v>319</v>
      </c>
      <c r="C2120" s="2" t="s">
        <v>64</v>
      </c>
      <c r="E2120" s="2">
        <v>100</v>
      </c>
      <c r="F2120" s="2" t="s">
        <v>768</v>
      </c>
      <c r="G2120" s="2" t="s">
        <v>28</v>
      </c>
      <c r="H2120" s="2" t="s">
        <v>34</v>
      </c>
      <c r="I2120" s="2" t="s">
        <v>31</v>
      </c>
      <c r="J2120" s="44">
        <v>0</v>
      </c>
    </row>
    <row r="2121" spans="1:10">
      <c r="A2121" s="2" t="s">
        <v>1</v>
      </c>
      <c r="B2121" s="2" t="s">
        <v>320</v>
      </c>
      <c r="C2121" s="2" t="s">
        <v>64</v>
      </c>
      <c r="E2121" s="2">
        <v>100</v>
      </c>
      <c r="F2121" s="2" t="s">
        <v>768</v>
      </c>
      <c r="G2121" s="2" t="s">
        <v>28</v>
      </c>
      <c r="H2121" s="2" t="s">
        <v>34</v>
      </c>
      <c r="I2121" s="2" t="s">
        <v>31</v>
      </c>
      <c r="J2121" s="44">
        <v>0</v>
      </c>
    </row>
    <row r="2122" spans="1:10">
      <c r="A2122" s="2" t="s">
        <v>1</v>
      </c>
      <c r="B2122" s="2" t="s">
        <v>321</v>
      </c>
      <c r="C2122" s="2" t="s">
        <v>64</v>
      </c>
      <c r="E2122" s="2">
        <v>100</v>
      </c>
      <c r="F2122" s="2" t="s">
        <v>768</v>
      </c>
      <c r="G2122" s="2" t="s">
        <v>28</v>
      </c>
      <c r="H2122" s="2" t="s">
        <v>34</v>
      </c>
      <c r="I2122" s="2" t="s">
        <v>31</v>
      </c>
      <c r="J2122" s="44">
        <v>0</v>
      </c>
    </row>
    <row r="2123" spans="1:10">
      <c r="A2123" s="2" t="s">
        <v>1</v>
      </c>
      <c r="B2123" s="2" t="s">
        <v>322</v>
      </c>
      <c r="C2123" s="2" t="s">
        <v>64</v>
      </c>
      <c r="E2123" s="2">
        <v>100</v>
      </c>
      <c r="F2123" s="2" t="s">
        <v>768</v>
      </c>
      <c r="G2123" s="2" t="s">
        <v>28</v>
      </c>
      <c r="H2123" s="2" t="s">
        <v>34</v>
      </c>
      <c r="I2123" s="2" t="s">
        <v>31</v>
      </c>
      <c r="J2123" s="44">
        <v>0</v>
      </c>
    </row>
    <row r="2124" spans="1:10">
      <c r="A2124" s="2" t="s">
        <v>1</v>
      </c>
      <c r="B2124" s="2" t="s">
        <v>323</v>
      </c>
      <c r="C2124" s="2" t="s">
        <v>64</v>
      </c>
      <c r="E2124" s="2">
        <v>100</v>
      </c>
      <c r="F2124" s="2" t="s">
        <v>768</v>
      </c>
      <c r="G2124" s="2" t="s">
        <v>28</v>
      </c>
      <c r="H2124" s="2" t="s">
        <v>34</v>
      </c>
      <c r="I2124" s="2" t="s">
        <v>31</v>
      </c>
      <c r="J2124" s="44">
        <v>0</v>
      </c>
    </row>
    <row r="2125" spans="1:10">
      <c r="A2125" s="2" t="s">
        <v>1</v>
      </c>
      <c r="B2125" s="2" t="s">
        <v>324</v>
      </c>
      <c r="C2125" s="2" t="s">
        <v>64</v>
      </c>
      <c r="E2125" s="2">
        <v>100</v>
      </c>
      <c r="F2125" s="2" t="s">
        <v>768</v>
      </c>
      <c r="G2125" s="2" t="s">
        <v>28</v>
      </c>
      <c r="H2125" s="2" t="s">
        <v>34</v>
      </c>
      <c r="I2125" s="2" t="s">
        <v>31</v>
      </c>
      <c r="J2125" s="44">
        <v>0</v>
      </c>
    </row>
    <row r="2126" spans="1:10">
      <c r="A2126" s="2" t="s">
        <v>1</v>
      </c>
      <c r="B2126" s="2" t="s">
        <v>325</v>
      </c>
      <c r="C2126" s="2" t="s">
        <v>64</v>
      </c>
      <c r="E2126" s="2">
        <v>100</v>
      </c>
      <c r="F2126" s="2" t="s">
        <v>768</v>
      </c>
      <c r="G2126" s="2" t="s">
        <v>28</v>
      </c>
      <c r="H2126" s="2" t="s">
        <v>34</v>
      </c>
      <c r="I2126" s="2" t="s">
        <v>31</v>
      </c>
      <c r="J2126" s="44">
        <v>0</v>
      </c>
    </row>
    <row r="2127" spans="1:10">
      <c r="A2127" s="2" t="s">
        <v>1</v>
      </c>
      <c r="B2127" s="2" t="s">
        <v>326</v>
      </c>
      <c r="C2127" s="2" t="s">
        <v>64</v>
      </c>
      <c r="E2127" s="2">
        <v>100</v>
      </c>
      <c r="F2127" s="2" t="s">
        <v>768</v>
      </c>
      <c r="G2127" s="2" t="s">
        <v>28</v>
      </c>
      <c r="H2127" s="2" t="s">
        <v>34</v>
      </c>
      <c r="I2127" s="2" t="s">
        <v>31</v>
      </c>
      <c r="J2127" s="44">
        <v>0</v>
      </c>
    </row>
    <row r="2128" spans="1:10">
      <c r="A2128" s="2" t="s">
        <v>1</v>
      </c>
      <c r="B2128" s="2" t="s">
        <v>327</v>
      </c>
      <c r="C2128" s="2" t="s">
        <v>64</v>
      </c>
      <c r="E2128" s="2">
        <v>100</v>
      </c>
      <c r="F2128" s="2" t="s">
        <v>768</v>
      </c>
      <c r="G2128" s="2" t="s">
        <v>28</v>
      </c>
      <c r="H2128" s="2" t="s">
        <v>34</v>
      </c>
      <c r="I2128" s="2" t="s">
        <v>31</v>
      </c>
      <c r="J2128" s="44">
        <v>0</v>
      </c>
    </row>
    <row r="2129" spans="1:10">
      <c r="A2129" s="2" t="s">
        <v>1</v>
      </c>
      <c r="B2129" s="2" t="s">
        <v>328</v>
      </c>
      <c r="C2129" s="2" t="s">
        <v>64</v>
      </c>
      <c r="E2129" s="2">
        <v>100</v>
      </c>
      <c r="F2129" s="2" t="s">
        <v>768</v>
      </c>
      <c r="G2129" s="2" t="s">
        <v>28</v>
      </c>
      <c r="H2129" s="2" t="s">
        <v>34</v>
      </c>
      <c r="I2129" s="2" t="s">
        <v>31</v>
      </c>
      <c r="J2129" s="44">
        <v>6.9513604410000003</v>
      </c>
    </row>
    <row r="2130" spans="1:10">
      <c r="A2130" s="2" t="s">
        <v>1</v>
      </c>
      <c r="B2130" s="2" t="s">
        <v>329</v>
      </c>
      <c r="C2130" s="2" t="s">
        <v>64</v>
      </c>
      <c r="E2130" s="2">
        <v>100</v>
      </c>
      <c r="F2130" s="2" t="s">
        <v>768</v>
      </c>
      <c r="G2130" s="2" t="s">
        <v>28</v>
      </c>
      <c r="H2130" s="2" t="s">
        <v>34</v>
      </c>
      <c r="I2130" s="2" t="s">
        <v>31</v>
      </c>
      <c r="J2130" s="44">
        <v>0</v>
      </c>
    </row>
    <row r="2131" spans="1:10">
      <c r="A2131" s="2" t="s">
        <v>1</v>
      </c>
      <c r="B2131" s="2" t="s">
        <v>330</v>
      </c>
      <c r="C2131" s="2" t="s">
        <v>64</v>
      </c>
      <c r="E2131" s="2">
        <v>100</v>
      </c>
      <c r="F2131" s="2" t="s">
        <v>768</v>
      </c>
      <c r="G2131" s="2" t="s">
        <v>28</v>
      </c>
      <c r="H2131" s="2" t="s">
        <v>34</v>
      </c>
      <c r="I2131" s="2" t="s">
        <v>31</v>
      </c>
      <c r="J2131" s="44">
        <v>8.5703717999999998E-2</v>
      </c>
    </row>
    <row r="2132" spans="1:10">
      <c r="A2132" s="2" t="s">
        <v>1</v>
      </c>
      <c r="B2132" s="2" t="s">
        <v>331</v>
      </c>
      <c r="C2132" s="2" t="s">
        <v>64</v>
      </c>
      <c r="E2132" s="2">
        <v>100</v>
      </c>
      <c r="F2132" s="2" t="s">
        <v>768</v>
      </c>
      <c r="G2132" s="2" t="s">
        <v>28</v>
      </c>
      <c r="H2132" s="2" t="s">
        <v>34</v>
      </c>
      <c r="I2132" s="2" t="s">
        <v>31</v>
      </c>
      <c r="J2132" s="44">
        <v>17.075521224999999</v>
      </c>
    </row>
    <row r="2133" spans="1:10">
      <c r="A2133" s="2" t="s">
        <v>1</v>
      </c>
      <c r="B2133" s="2" t="s">
        <v>332</v>
      </c>
      <c r="C2133" s="2" t="s">
        <v>64</v>
      </c>
      <c r="E2133" s="2">
        <v>100</v>
      </c>
      <c r="F2133" s="2" t="s">
        <v>768</v>
      </c>
      <c r="G2133" s="2" t="s">
        <v>28</v>
      </c>
      <c r="H2133" s="2" t="s">
        <v>34</v>
      </c>
      <c r="I2133" s="2" t="s">
        <v>31</v>
      </c>
      <c r="J2133" s="44">
        <v>0</v>
      </c>
    </row>
    <row r="2134" spans="1:10">
      <c r="A2134" s="2" t="s">
        <v>27</v>
      </c>
      <c r="B2134" s="2" t="s">
        <v>66</v>
      </c>
      <c r="C2134" s="2" t="s">
        <v>64</v>
      </c>
      <c r="E2134" s="2">
        <v>100</v>
      </c>
      <c r="F2134" s="2" t="s">
        <v>768</v>
      </c>
      <c r="G2134" s="2" t="s">
        <v>720</v>
      </c>
      <c r="H2134" s="2" t="s">
        <v>34</v>
      </c>
      <c r="I2134" s="2" t="s">
        <v>31</v>
      </c>
      <c r="J2134" s="44">
        <v>2.6843755169999999</v>
      </c>
    </row>
    <row r="2135" spans="1:10">
      <c r="A2135" s="2" t="s">
        <v>27</v>
      </c>
      <c r="B2135" s="2" t="s">
        <v>67</v>
      </c>
      <c r="C2135" s="2" t="s">
        <v>64</v>
      </c>
      <c r="E2135" s="2">
        <v>100</v>
      </c>
      <c r="F2135" s="2" t="s">
        <v>768</v>
      </c>
      <c r="G2135" s="2" t="s">
        <v>720</v>
      </c>
      <c r="H2135" s="2" t="s">
        <v>34</v>
      </c>
      <c r="I2135" s="2" t="s">
        <v>31</v>
      </c>
      <c r="J2135" s="44">
        <v>17.744430516000001</v>
      </c>
    </row>
    <row r="2136" spans="1:10">
      <c r="A2136" s="2" t="s">
        <v>27</v>
      </c>
      <c r="B2136" s="2" t="s">
        <v>346</v>
      </c>
      <c r="C2136" s="2" t="s">
        <v>64</v>
      </c>
      <c r="E2136" s="2">
        <v>100</v>
      </c>
      <c r="F2136" s="2" t="s">
        <v>768</v>
      </c>
      <c r="G2136" s="2" t="s">
        <v>720</v>
      </c>
      <c r="H2136" s="2" t="s">
        <v>34</v>
      </c>
      <c r="I2136" s="2" t="s">
        <v>31</v>
      </c>
      <c r="J2136" s="44">
        <v>0</v>
      </c>
    </row>
    <row r="2137" spans="1:10">
      <c r="A2137" s="2" t="s">
        <v>27</v>
      </c>
      <c r="B2137" s="2" t="s">
        <v>68</v>
      </c>
      <c r="C2137" s="2" t="s">
        <v>64</v>
      </c>
      <c r="E2137" s="2">
        <v>100</v>
      </c>
      <c r="F2137" s="2" t="s">
        <v>768</v>
      </c>
      <c r="G2137" s="2" t="s">
        <v>720</v>
      </c>
      <c r="H2137" s="2" t="s">
        <v>34</v>
      </c>
      <c r="I2137" s="2" t="s">
        <v>31</v>
      </c>
      <c r="J2137" s="44">
        <v>4.1197474569999999</v>
      </c>
    </row>
    <row r="2138" spans="1:10">
      <c r="A2138" s="2" t="s">
        <v>27</v>
      </c>
      <c r="B2138" s="2" t="s">
        <v>69</v>
      </c>
      <c r="C2138" s="2" t="s">
        <v>64</v>
      </c>
      <c r="E2138" s="2">
        <v>100</v>
      </c>
      <c r="F2138" s="2" t="s">
        <v>768</v>
      </c>
      <c r="G2138" s="2" t="s">
        <v>720</v>
      </c>
      <c r="H2138" s="2" t="s">
        <v>34</v>
      </c>
      <c r="I2138" s="2" t="s">
        <v>31</v>
      </c>
      <c r="J2138" s="44">
        <v>3.1792612560000002</v>
      </c>
    </row>
    <row r="2139" spans="1:10">
      <c r="A2139" s="2" t="s">
        <v>27</v>
      </c>
      <c r="B2139" s="2" t="s">
        <v>70</v>
      </c>
      <c r="C2139" s="2" t="s">
        <v>64</v>
      </c>
      <c r="E2139" s="2">
        <v>100</v>
      </c>
      <c r="F2139" s="2" t="s">
        <v>768</v>
      </c>
      <c r="G2139" s="2" t="s">
        <v>720</v>
      </c>
      <c r="H2139" s="2" t="s">
        <v>34</v>
      </c>
      <c r="I2139" s="2" t="s">
        <v>31</v>
      </c>
      <c r="J2139" s="44">
        <v>4.3121067149999996</v>
      </c>
    </row>
    <row r="2140" spans="1:10">
      <c r="A2140" s="2" t="s">
        <v>27</v>
      </c>
      <c r="B2140" s="2" t="s">
        <v>71</v>
      </c>
      <c r="C2140" s="2" t="s">
        <v>64</v>
      </c>
      <c r="E2140" s="2">
        <v>100</v>
      </c>
      <c r="F2140" s="2" t="s">
        <v>768</v>
      </c>
      <c r="G2140" s="2" t="s">
        <v>720</v>
      </c>
      <c r="H2140" s="2" t="s">
        <v>34</v>
      </c>
      <c r="I2140" s="2" t="s">
        <v>31</v>
      </c>
      <c r="J2140" s="44">
        <v>3.8270258930000001</v>
      </c>
    </row>
    <row r="2141" spans="1:10">
      <c r="A2141" s="2" t="s">
        <v>27</v>
      </c>
      <c r="B2141" s="2" t="s">
        <v>72</v>
      </c>
      <c r="C2141" s="2" t="s">
        <v>64</v>
      </c>
      <c r="E2141" s="2">
        <v>100</v>
      </c>
      <c r="F2141" s="2" t="s">
        <v>768</v>
      </c>
      <c r="G2141" s="2" t="s">
        <v>720</v>
      </c>
      <c r="H2141" s="2" t="s">
        <v>34</v>
      </c>
      <c r="I2141" s="2" t="s">
        <v>31</v>
      </c>
      <c r="J2141" s="44">
        <v>7.4732456860000003</v>
      </c>
    </row>
    <row r="2142" spans="1:10">
      <c r="A2142" s="2" t="s">
        <v>27</v>
      </c>
      <c r="B2142" s="2" t="s">
        <v>73</v>
      </c>
      <c r="C2142" s="2" t="s">
        <v>64</v>
      </c>
      <c r="E2142" s="2">
        <v>100</v>
      </c>
      <c r="F2142" s="2" t="s">
        <v>768</v>
      </c>
      <c r="G2142" s="2" t="s">
        <v>720</v>
      </c>
      <c r="H2142" s="2" t="s">
        <v>34</v>
      </c>
      <c r="I2142" s="2" t="s">
        <v>31</v>
      </c>
      <c r="J2142" s="44">
        <v>1.8979335930000001</v>
      </c>
    </row>
    <row r="2143" spans="1:10">
      <c r="A2143" s="2" t="s">
        <v>26</v>
      </c>
      <c r="B2143" s="2" t="s">
        <v>347</v>
      </c>
      <c r="C2143" s="2" t="s">
        <v>64</v>
      </c>
      <c r="E2143" s="2">
        <v>100</v>
      </c>
      <c r="F2143" s="2" t="s">
        <v>768</v>
      </c>
      <c r="G2143" s="2" t="s">
        <v>720</v>
      </c>
      <c r="H2143" s="2" t="s">
        <v>34</v>
      </c>
      <c r="I2143" s="2" t="s">
        <v>31</v>
      </c>
      <c r="J2143" s="44">
        <v>0</v>
      </c>
    </row>
    <row r="2144" spans="1:10">
      <c r="A2144" s="2" t="s">
        <v>26</v>
      </c>
      <c r="B2144" s="2" t="s">
        <v>74</v>
      </c>
      <c r="C2144" s="2" t="s">
        <v>64</v>
      </c>
      <c r="E2144" s="2">
        <v>100</v>
      </c>
      <c r="F2144" s="2" t="s">
        <v>768</v>
      </c>
      <c r="G2144" s="2" t="s">
        <v>720</v>
      </c>
      <c r="H2144" s="2" t="s">
        <v>34</v>
      </c>
      <c r="I2144" s="2" t="s">
        <v>31</v>
      </c>
      <c r="J2144" s="44">
        <v>0</v>
      </c>
    </row>
    <row r="2145" spans="1:10">
      <c r="A2145" s="2" t="s">
        <v>26</v>
      </c>
      <c r="B2145" s="2" t="s">
        <v>75</v>
      </c>
      <c r="C2145" s="2" t="s">
        <v>64</v>
      </c>
      <c r="E2145" s="2">
        <v>100</v>
      </c>
      <c r="F2145" s="2" t="s">
        <v>768</v>
      </c>
      <c r="G2145" s="2" t="s">
        <v>720</v>
      </c>
      <c r="H2145" s="2" t="s">
        <v>34</v>
      </c>
      <c r="I2145" s="2" t="s">
        <v>31</v>
      </c>
      <c r="J2145" s="44">
        <v>0</v>
      </c>
    </row>
    <row r="2146" spans="1:10">
      <c r="A2146" s="2" t="s">
        <v>26</v>
      </c>
      <c r="B2146" s="2" t="s">
        <v>76</v>
      </c>
      <c r="C2146" s="2" t="s">
        <v>64</v>
      </c>
      <c r="E2146" s="2">
        <v>100</v>
      </c>
      <c r="F2146" s="2" t="s">
        <v>768</v>
      </c>
      <c r="G2146" s="2" t="s">
        <v>720</v>
      </c>
      <c r="H2146" s="2" t="s">
        <v>34</v>
      </c>
      <c r="I2146" s="2" t="s">
        <v>31</v>
      </c>
      <c r="J2146" s="44">
        <v>0.101426154</v>
      </c>
    </row>
    <row r="2147" spans="1:10">
      <c r="A2147" s="2" t="s">
        <v>26</v>
      </c>
      <c r="B2147" s="2" t="s">
        <v>77</v>
      </c>
      <c r="C2147" s="2" t="s">
        <v>64</v>
      </c>
      <c r="E2147" s="2">
        <v>100</v>
      </c>
      <c r="F2147" s="2" t="s">
        <v>768</v>
      </c>
      <c r="G2147" s="2" t="s">
        <v>720</v>
      </c>
      <c r="H2147" s="2" t="s">
        <v>34</v>
      </c>
      <c r="I2147" s="2" t="s">
        <v>31</v>
      </c>
      <c r="J2147" s="44">
        <v>0</v>
      </c>
    </row>
    <row r="2148" spans="1:10">
      <c r="A2148" s="2" t="s">
        <v>26</v>
      </c>
      <c r="B2148" s="2" t="s">
        <v>78</v>
      </c>
      <c r="C2148" s="2" t="s">
        <v>64</v>
      </c>
      <c r="E2148" s="2">
        <v>100</v>
      </c>
      <c r="F2148" s="2" t="s">
        <v>768</v>
      </c>
      <c r="G2148" s="2" t="s">
        <v>720</v>
      </c>
      <c r="H2148" s="2" t="s">
        <v>34</v>
      </c>
      <c r="I2148" s="2" t="s">
        <v>31</v>
      </c>
      <c r="J2148" s="44">
        <v>0.20198032799999999</v>
      </c>
    </row>
    <row r="2149" spans="1:10">
      <c r="A2149" s="2" t="s">
        <v>26</v>
      </c>
      <c r="B2149" s="2" t="s">
        <v>79</v>
      </c>
      <c r="C2149" s="2" t="s">
        <v>64</v>
      </c>
      <c r="E2149" s="2">
        <v>100</v>
      </c>
      <c r="F2149" s="2" t="s">
        <v>768</v>
      </c>
      <c r="G2149" s="2" t="s">
        <v>720</v>
      </c>
      <c r="H2149" s="2" t="s">
        <v>34</v>
      </c>
      <c r="I2149" s="2" t="s">
        <v>31</v>
      </c>
      <c r="J2149" s="44">
        <v>0</v>
      </c>
    </row>
    <row r="2150" spans="1:10">
      <c r="A2150" s="2" t="s">
        <v>26</v>
      </c>
      <c r="B2150" s="2" t="s">
        <v>80</v>
      </c>
      <c r="C2150" s="2" t="s">
        <v>64</v>
      </c>
      <c r="E2150" s="2">
        <v>100</v>
      </c>
      <c r="F2150" s="2" t="s">
        <v>768</v>
      </c>
      <c r="G2150" s="2" t="s">
        <v>720</v>
      </c>
      <c r="H2150" s="2" t="s">
        <v>34</v>
      </c>
      <c r="I2150" s="2" t="s">
        <v>31</v>
      </c>
      <c r="J2150" s="44">
        <v>0</v>
      </c>
    </row>
    <row r="2151" spans="1:10">
      <c r="A2151" s="2" t="s">
        <v>26</v>
      </c>
      <c r="B2151" s="2" t="s">
        <v>81</v>
      </c>
      <c r="C2151" s="2" t="s">
        <v>64</v>
      </c>
      <c r="E2151" s="2">
        <v>100</v>
      </c>
      <c r="F2151" s="2" t="s">
        <v>768</v>
      </c>
      <c r="G2151" s="2" t="s">
        <v>720</v>
      </c>
      <c r="H2151" s="2" t="s">
        <v>34</v>
      </c>
      <c r="I2151" s="2" t="s">
        <v>31</v>
      </c>
      <c r="J2151" s="44">
        <v>0</v>
      </c>
    </row>
    <row r="2152" spans="1:10">
      <c r="A2152" s="2" t="s">
        <v>26</v>
      </c>
      <c r="B2152" s="2" t="s">
        <v>82</v>
      </c>
      <c r="C2152" s="2" t="s">
        <v>64</v>
      </c>
      <c r="E2152" s="2">
        <v>100</v>
      </c>
      <c r="F2152" s="2" t="s">
        <v>768</v>
      </c>
      <c r="G2152" s="2" t="s">
        <v>720</v>
      </c>
      <c r="H2152" s="2" t="s">
        <v>34</v>
      </c>
      <c r="I2152" s="2" t="s">
        <v>31</v>
      </c>
      <c r="J2152" s="44">
        <v>0</v>
      </c>
    </row>
    <row r="2153" spans="1:10">
      <c r="A2153" s="2" t="s">
        <v>26</v>
      </c>
      <c r="B2153" s="2" t="s">
        <v>83</v>
      </c>
      <c r="C2153" s="2" t="s">
        <v>64</v>
      </c>
      <c r="E2153" s="2">
        <v>100</v>
      </c>
      <c r="F2153" s="2" t="s">
        <v>768</v>
      </c>
      <c r="G2153" s="2" t="s">
        <v>720</v>
      </c>
      <c r="H2153" s="2" t="s">
        <v>34</v>
      </c>
      <c r="I2153" s="2" t="s">
        <v>31</v>
      </c>
      <c r="J2153" s="44">
        <v>0</v>
      </c>
    </row>
    <row r="2154" spans="1:10">
      <c r="A2154" s="2" t="s">
        <v>25</v>
      </c>
      <c r="B2154" s="2" t="s">
        <v>84</v>
      </c>
      <c r="C2154" s="2" t="s">
        <v>64</v>
      </c>
      <c r="E2154" s="2">
        <v>100</v>
      </c>
      <c r="F2154" s="2" t="s">
        <v>768</v>
      </c>
      <c r="G2154" s="2" t="s">
        <v>720</v>
      </c>
      <c r="H2154" s="2" t="s">
        <v>34</v>
      </c>
      <c r="I2154" s="2" t="s">
        <v>31</v>
      </c>
      <c r="J2154" s="44">
        <v>0</v>
      </c>
    </row>
    <row r="2155" spans="1:10">
      <c r="A2155" s="2" t="s">
        <v>25</v>
      </c>
      <c r="B2155" s="2" t="s">
        <v>85</v>
      </c>
      <c r="C2155" s="2" t="s">
        <v>64</v>
      </c>
      <c r="E2155" s="2">
        <v>100</v>
      </c>
      <c r="F2155" s="2" t="s">
        <v>768</v>
      </c>
      <c r="G2155" s="2" t="s">
        <v>720</v>
      </c>
      <c r="H2155" s="2" t="s">
        <v>34</v>
      </c>
      <c r="I2155" s="2" t="s">
        <v>31</v>
      </c>
      <c r="J2155" s="44">
        <v>0</v>
      </c>
    </row>
    <row r="2156" spans="1:10">
      <c r="A2156" s="2" t="s">
        <v>25</v>
      </c>
      <c r="B2156" s="2" t="s">
        <v>86</v>
      </c>
      <c r="C2156" s="2" t="s">
        <v>64</v>
      </c>
      <c r="E2156" s="2">
        <v>100</v>
      </c>
      <c r="F2156" s="2" t="s">
        <v>768</v>
      </c>
      <c r="G2156" s="2" t="s">
        <v>720</v>
      </c>
      <c r="H2156" s="2" t="s">
        <v>34</v>
      </c>
      <c r="I2156" s="2" t="s">
        <v>31</v>
      </c>
      <c r="J2156" s="44">
        <v>7.7498180159999999</v>
      </c>
    </row>
    <row r="2157" spans="1:10">
      <c r="A2157" s="2" t="s">
        <v>25</v>
      </c>
      <c r="B2157" s="2" t="s">
        <v>87</v>
      </c>
      <c r="C2157" s="2" t="s">
        <v>64</v>
      </c>
      <c r="E2157" s="2">
        <v>100</v>
      </c>
      <c r="F2157" s="2" t="s">
        <v>768</v>
      </c>
      <c r="G2157" s="2" t="s">
        <v>720</v>
      </c>
      <c r="H2157" s="2" t="s">
        <v>34</v>
      </c>
      <c r="I2157" s="2" t="s">
        <v>31</v>
      </c>
      <c r="J2157" s="44">
        <v>0</v>
      </c>
    </row>
    <row r="2158" spans="1:10">
      <c r="A2158" s="2" t="s">
        <v>25</v>
      </c>
      <c r="B2158" s="2" t="s">
        <v>88</v>
      </c>
      <c r="C2158" s="2" t="s">
        <v>64</v>
      </c>
      <c r="E2158" s="2">
        <v>100</v>
      </c>
      <c r="F2158" s="2" t="s">
        <v>768</v>
      </c>
      <c r="G2158" s="2" t="s">
        <v>720</v>
      </c>
      <c r="H2158" s="2" t="s">
        <v>34</v>
      </c>
      <c r="I2158" s="2" t="s">
        <v>31</v>
      </c>
      <c r="J2158" s="44">
        <v>0</v>
      </c>
    </row>
    <row r="2159" spans="1:10">
      <c r="A2159" s="2" t="s">
        <v>25</v>
      </c>
      <c r="B2159" s="2" t="s">
        <v>89</v>
      </c>
      <c r="C2159" s="2" t="s">
        <v>64</v>
      </c>
      <c r="E2159" s="2">
        <v>100</v>
      </c>
      <c r="F2159" s="2" t="s">
        <v>768</v>
      </c>
      <c r="G2159" s="2" t="s">
        <v>720</v>
      </c>
      <c r="H2159" s="2" t="s">
        <v>34</v>
      </c>
      <c r="I2159" s="2" t="s">
        <v>31</v>
      </c>
      <c r="J2159" s="44">
        <v>0</v>
      </c>
    </row>
    <row r="2160" spans="1:10">
      <c r="A2160" s="2" t="s">
        <v>24</v>
      </c>
      <c r="B2160" s="2" t="s">
        <v>186</v>
      </c>
      <c r="C2160" s="2" t="s">
        <v>64</v>
      </c>
      <c r="E2160" s="2">
        <v>100</v>
      </c>
      <c r="F2160" s="2" t="s">
        <v>768</v>
      </c>
      <c r="G2160" s="2" t="s">
        <v>720</v>
      </c>
      <c r="H2160" s="2" t="s">
        <v>34</v>
      </c>
      <c r="I2160" s="2" t="s">
        <v>31</v>
      </c>
      <c r="J2160" s="44">
        <v>9.1381645890000005</v>
      </c>
    </row>
    <row r="2161" spans="1:10">
      <c r="A2161" s="2" t="s">
        <v>24</v>
      </c>
      <c r="B2161" s="2" t="s">
        <v>333</v>
      </c>
      <c r="C2161" s="2" t="s">
        <v>64</v>
      </c>
      <c r="E2161" s="2">
        <v>100</v>
      </c>
      <c r="F2161" s="2" t="s">
        <v>768</v>
      </c>
      <c r="G2161" s="2" t="s">
        <v>720</v>
      </c>
      <c r="H2161" s="2" t="s">
        <v>34</v>
      </c>
      <c r="I2161" s="2" t="s">
        <v>31</v>
      </c>
      <c r="J2161" s="44">
        <v>0</v>
      </c>
    </row>
    <row r="2162" spans="1:10">
      <c r="A2162" s="2" t="s">
        <v>23</v>
      </c>
      <c r="B2162" s="2" t="s">
        <v>90</v>
      </c>
      <c r="C2162" s="2" t="s">
        <v>64</v>
      </c>
      <c r="E2162" s="2">
        <v>100</v>
      </c>
      <c r="F2162" s="2" t="s">
        <v>768</v>
      </c>
      <c r="G2162" s="2" t="s">
        <v>720</v>
      </c>
      <c r="H2162" s="2" t="s">
        <v>34</v>
      </c>
      <c r="I2162" s="2" t="s">
        <v>31</v>
      </c>
      <c r="J2162" s="44">
        <v>0</v>
      </c>
    </row>
    <row r="2163" spans="1:10">
      <c r="A2163" s="2" t="s">
        <v>22</v>
      </c>
      <c r="B2163" s="2" t="s">
        <v>91</v>
      </c>
      <c r="C2163" s="2" t="s">
        <v>64</v>
      </c>
      <c r="E2163" s="2">
        <v>100</v>
      </c>
      <c r="F2163" s="2" t="s">
        <v>768</v>
      </c>
      <c r="G2163" s="2" t="s">
        <v>720</v>
      </c>
      <c r="H2163" s="2" t="s">
        <v>34</v>
      </c>
      <c r="I2163" s="2" t="s">
        <v>31</v>
      </c>
      <c r="J2163" s="44">
        <v>0</v>
      </c>
    </row>
    <row r="2164" spans="1:10">
      <c r="A2164" s="2" t="s">
        <v>22</v>
      </c>
      <c r="B2164" s="2" t="s">
        <v>92</v>
      </c>
      <c r="C2164" s="2" t="s">
        <v>64</v>
      </c>
      <c r="E2164" s="2">
        <v>100</v>
      </c>
      <c r="F2164" s="2" t="s">
        <v>768</v>
      </c>
      <c r="G2164" s="2" t="s">
        <v>720</v>
      </c>
      <c r="H2164" s="2" t="s">
        <v>34</v>
      </c>
      <c r="I2164" s="2" t="s">
        <v>31</v>
      </c>
      <c r="J2164" s="44">
        <v>0.49231459599999999</v>
      </c>
    </row>
    <row r="2165" spans="1:10">
      <c r="A2165" s="2" t="s">
        <v>22</v>
      </c>
      <c r="B2165" s="2" t="s">
        <v>93</v>
      </c>
      <c r="C2165" s="2" t="s">
        <v>64</v>
      </c>
      <c r="E2165" s="2">
        <v>100</v>
      </c>
      <c r="F2165" s="2" t="s">
        <v>768</v>
      </c>
      <c r="G2165" s="2" t="s">
        <v>720</v>
      </c>
      <c r="H2165" s="2" t="s">
        <v>34</v>
      </c>
      <c r="I2165" s="2" t="s">
        <v>31</v>
      </c>
      <c r="J2165" s="44">
        <v>1.7258959819999999</v>
      </c>
    </row>
    <row r="2166" spans="1:10">
      <c r="A2166" s="2" t="s">
        <v>22</v>
      </c>
      <c r="B2166" s="2" t="s">
        <v>94</v>
      </c>
      <c r="C2166" s="2" t="s">
        <v>64</v>
      </c>
      <c r="E2166" s="2">
        <v>100</v>
      </c>
      <c r="F2166" s="2" t="s">
        <v>768</v>
      </c>
      <c r="G2166" s="2" t="s">
        <v>720</v>
      </c>
      <c r="H2166" s="2" t="s">
        <v>34</v>
      </c>
      <c r="I2166" s="2" t="s">
        <v>31</v>
      </c>
      <c r="J2166" s="44">
        <v>0</v>
      </c>
    </row>
    <row r="2167" spans="1:10">
      <c r="A2167" s="2" t="s">
        <v>22</v>
      </c>
      <c r="B2167" s="2" t="s">
        <v>95</v>
      </c>
      <c r="C2167" s="2" t="s">
        <v>64</v>
      </c>
      <c r="E2167" s="2">
        <v>100</v>
      </c>
      <c r="F2167" s="2" t="s">
        <v>768</v>
      </c>
      <c r="G2167" s="2" t="s">
        <v>720</v>
      </c>
      <c r="H2167" s="2" t="s">
        <v>34</v>
      </c>
      <c r="I2167" s="2" t="s">
        <v>31</v>
      </c>
      <c r="J2167" s="44">
        <v>1.858039116</v>
      </c>
    </row>
    <row r="2168" spans="1:10">
      <c r="A2168" s="2" t="s">
        <v>22</v>
      </c>
      <c r="B2168" s="2" t="s">
        <v>96</v>
      </c>
      <c r="C2168" s="2" t="s">
        <v>64</v>
      </c>
      <c r="E2168" s="2">
        <v>100</v>
      </c>
      <c r="F2168" s="2" t="s">
        <v>768</v>
      </c>
      <c r="G2168" s="2" t="s">
        <v>720</v>
      </c>
      <c r="H2168" s="2" t="s">
        <v>34</v>
      </c>
      <c r="I2168" s="2" t="s">
        <v>31</v>
      </c>
      <c r="J2168" s="44">
        <v>6.9015979810000001</v>
      </c>
    </row>
    <row r="2169" spans="1:10">
      <c r="A2169" s="2" t="s">
        <v>22</v>
      </c>
      <c r="B2169" s="2" t="s">
        <v>97</v>
      </c>
      <c r="C2169" s="2" t="s">
        <v>64</v>
      </c>
      <c r="E2169" s="2">
        <v>100</v>
      </c>
      <c r="F2169" s="2" t="s">
        <v>768</v>
      </c>
      <c r="G2169" s="2" t="s">
        <v>720</v>
      </c>
      <c r="H2169" s="2" t="s">
        <v>34</v>
      </c>
      <c r="I2169" s="2" t="s">
        <v>31</v>
      </c>
      <c r="J2169" s="44">
        <v>1.6929176749999999</v>
      </c>
    </row>
    <row r="2170" spans="1:10">
      <c r="A2170" s="2" t="s">
        <v>22</v>
      </c>
      <c r="B2170" s="2" t="s">
        <v>98</v>
      </c>
      <c r="C2170" s="2" t="s">
        <v>64</v>
      </c>
      <c r="E2170" s="2">
        <v>100</v>
      </c>
      <c r="F2170" s="2" t="s">
        <v>768</v>
      </c>
      <c r="G2170" s="2" t="s">
        <v>720</v>
      </c>
      <c r="H2170" s="2" t="s">
        <v>34</v>
      </c>
      <c r="I2170" s="2" t="s">
        <v>31</v>
      </c>
      <c r="J2170" s="44">
        <v>0.76210696</v>
      </c>
    </row>
    <row r="2171" spans="1:10">
      <c r="A2171" s="2" t="s">
        <v>21</v>
      </c>
      <c r="B2171" s="2" t="s">
        <v>133</v>
      </c>
      <c r="C2171" s="2" t="s">
        <v>64</v>
      </c>
      <c r="E2171" s="2">
        <v>100</v>
      </c>
      <c r="F2171" s="2" t="s">
        <v>768</v>
      </c>
      <c r="G2171" s="2" t="s">
        <v>720</v>
      </c>
      <c r="H2171" s="2" t="s">
        <v>34</v>
      </c>
      <c r="I2171" s="2" t="s">
        <v>31</v>
      </c>
      <c r="J2171" s="44">
        <v>0.59695978100000002</v>
      </c>
    </row>
    <row r="2172" spans="1:10">
      <c r="A2172" s="2" t="s">
        <v>21</v>
      </c>
      <c r="B2172" s="2" t="s">
        <v>134</v>
      </c>
      <c r="C2172" s="2" t="s">
        <v>64</v>
      </c>
      <c r="E2172" s="2">
        <v>100</v>
      </c>
      <c r="F2172" s="2" t="s">
        <v>768</v>
      </c>
      <c r="G2172" s="2" t="s">
        <v>720</v>
      </c>
      <c r="H2172" s="2" t="s">
        <v>34</v>
      </c>
      <c r="I2172" s="2" t="s">
        <v>31</v>
      </c>
      <c r="J2172" s="44">
        <v>4.0348012500000001</v>
      </c>
    </row>
    <row r="2173" spans="1:10">
      <c r="A2173" s="2" t="s">
        <v>21</v>
      </c>
      <c r="B2173" s="2" t="s">
        <v>135</v>
      </c>
      <c r="C2173" s="2" t="s">
        <v>64</v>
      </c>
      <c r="E2173" s="2">
        <v>100</v>
      </c>
      <c r="F2173" s="2" t="s">
        <v>768</v>
      </c>
      <c r="G2173" s="2" t="s">
        <v>720</v>
      </c>
      <c r="H2173" s="2" t="s">
        <v>34</v>
      </c>
      <c r="I2173" s="2" t="s">
        <v>31</v>
      </c>
      <c r="J2173" s="44">
        <v>14.882692499999999</v>
      </c>
    </row>
    <row r="2174" spans="1:10">
      <c r="A2174" s="2" t="s">
        <v>21</v>
      </c>
      <c r="B2174" s="2" t="s">
        <v>136</v>
      </c>
      <c r="C2174" s="2" t="s">
        <v>64</v>
      </c>
      <c r="E2174" s="2">
        <v>100</v>
      </c>
      <c r="F2174" s="2" t="s">
        <v>768</v>
      </c>
      <c r="G2174" s="2" t="s">
        <v>720</v>
      </c>
      <c r="H2174" s="2" t="s">
        <v>34</v>
      </c>
      <c r="I2174" s="2" t="s">
        <v>31</v>
      </c>
      <c r="J2174" s="44">
        <v>9.6658387500000007</v>
      </c>
    </row>
    <row r="2175" spans="1:10">
      <c r="A2175" s="2" t="s">
        <v>21</v>
      </c>
      <c r="B2175" s="2" t="s">
        <v>137</v>
      </c>
      <c r="C2175" s="2" t="s">
        <v>64</v>
      </c>
      <c r="E2175" s="2">
        <v>100</v>
      </c>
      <c r="F2175" s="2" t="s">
        <v>768</v>
      </c>
      <c r="G2175" s="2" t="s">
        <v>720</v>
      </c>
      <c r="H2175" s="2" t="s">
        <v>34</v>
      </c>
      <c r="I2175" s="2" t="s">
        <v>31</v>
      </c>
      <c r="J2175" s="44">
        <v>10.936405575</v>
      </c>
    </row>
    <row r="2176" spans="1:10">
      <c r="A2176" s="2" t="s">
        <v>20</v>
      </c>
      <c r="B2176" s="2" t="s">
        <v>138</v>
      </c>
      <c r="C2176" s="2" t="s">
        <v>64</v>
      </c>
      <c r="E2176" s="2">
        <v>100</v>
      </c>
      <c r="F2176" s="2" t="s">
        <v>768</v>
      </c>
      <c r="G2176" s="2" t="s">
        <v>720</v>
      </c>
      <c r="H2176" s="2" t="s">
        <v>34</v>
      </c>
      <c r="I2176" s="2" t="s">
        <v>31</v>
      </c>
      <c r="J2176" s="44">
        <v>43.054855603</v>
      </c>
    </row>
    <row r="2177" spans="1:10">
      <c r="A2177" s="2" t="s">
        <v>19</v>
      </c>
      <c r="B2177" s="2" t="s">
        <v>159</v>
      </c>
      <c r="C2177" s="2" t="s">
        <v>64</v>
      </c>
      <c r="E2177" s="2">
        <v>100</v>
      </c>
      <c r="F2177" s="2" t="s">
        <v>768</v>
      </c>
      <c r="G2177" s="2" t="s">
        <v>720</v>
      </c>
      <c r="H2177" s="2" t="s">
        <v>34</v>
      </c>
      <c r="I2177" s="2" t="s">
        <v>31</v>
      </c>
      <c r="J2177" s="44">
        <v>11.001136804</v>
      </c>
    </row>
    <row r="2178" spans="1:10">
      <c r="A2178" s="2" t="s">
        <v>19</v>
      </c>
      <c r="B2178" s="2" t="s">
        <v>160</v>
      </c>
      <c r="C2178" s="2" t="s">
        <v>64</v>
      </c>
      <c r="E2178" s="2">
        <v>100</v>
      </c>
      <c r="F2178" s="2" t="s">
        <v>768</v>
      </c>
      <c r="G2178" s="2" t="s">
        <v>720</v>
      </c>
      <c r="H2178" s="2" t="s">
        <v>34</v>
      </c>
      <c r="I2178" s="2" t="s">
        <v>31</v>
      </c>
      <c r="J2178" s="44">
        <v>5.1584937039999996</v>
      </c>
    </row>
    <row r="2179" spans="1:10">
      <c r="A2179" s="2" t="s">
        <v>19</v>
      </c>
      <c r="B2179" s="2" t="s">
        <v>161</v>
      </c>
      <c r="C2179" s="2" t="s">
        <v>64</v>
      </c>
      <c r="E2179" s="2">
        <v>100</v>
      </c>
      <c r="F2179" s="2" t="s">
        <v>768</v>
      </c>
      <c r="G2179" s="2" t="s">
        <v>720</v>
      </c>
      <c r="H2179" s="2" t="s">
        <v>34</v>
      </c>
      <c r="I2179" s="2" t="s">
        <v>31</v>
      </c>
      <c r="J2179" s="44">
        <v>14.609409781</v>
      </c>
    </row>
    <row r="2180" spans="1:10">
      <c r="A2180" s="2" t="s">
        <v>19</v>
      </c>
      <c r="B2180" s="2" t="s">
        <v>162</v>
      </c>
      <c r="C2180" s="2" t="s">
        <v>64</v>
      </c>
      <c r="E2180" s="2">
        <v>100</v>
      </c>
      <c r="F2180" s="2" t="s">
        <v>768</v>
      </c>
      <c r="G2180" s="2" t="s">
        <v>720</v>
      </c>
      <c r="H2180" s="2" t="s">
        <v>34</v>
      </c>
      <c r="I2180" s="2" t="s">
        <v>31</v>
      </c>
      <c r="J2180" s="44">
        <v>11.501973026</v>
      </c>
    </row>
    <row r="2181" spans="1:10">
      <c r="A2181" s="2" t="s">
        <v>19</v>
      </c>
      <c r="B2181" s="2" t="s">
        <v>163</v>
      </c>
      <c r="C2181" s="2" t="s">
        <v>64</v>
      </c>
      <c r="E2181" s="2">
        <v>100</v>
      </c>
      <c r="F2181" s="2" t="s">
        <v>768</v>
      </c>
      <c r="G2181" s="2" t="s">
        <v>720</v>
      </c>
      <c r="H2181" s="2" t="s">
        <v>34</v>
      </c>
      <c r="I2181" s="2" t="s">
        <v>31</v>
      </c>
      <c r="J2181" s="44">
        <v>4.8445538000000003E-2</v>
      </c>
    </row>
    <row r="2182" spans="1:10">
      <c r="A2182" s="2" t="s">
        <v>18</v>
      </c>
      <c r="B2182" s="2" t="s">
        <v>164</v>
      </c>
      <c r="C2182" s="2" t="s">
        <v>64</v>
      </c>
      <c r="E2182" s="2">
        <v>100</v>
      </c>
      <c r="F2182" s="2" t="s">
        <v>768</v>
      </c>
      <c r="G2182" s="2" t="s">
        <v>720</v>
      </c>
      <c r="H2182" s="2" t="s">
        <v>34</v>
      </c>
      <c r="I2182" s="2" t="s">
        <v>31</v>
      </c>
      <c r="J2182" s="44">
        <v>1.3355364599999999</v>
      </c>
    </row>
    <row r="2183" spans="1:10">
      <c r="A2183" s="2" t="s">
        <v>18</v>
      </c>
      <c r="B2183" s="2" t="s">
        <v>165</v>
      </c>
      <c r="C2183" s="2" t="s">
        <v>64</v>
      </c>
      <c r="E2183" s="2">
        <v>100</v>
      </c>
      <c r="F2183" s="2" t="s">
        <v>768</v>
      </c>
      <c r="G2183" s="2" t="s">
        <v>720</v>
      </c>
      <c r="H2183" s="2" t="s">
        <v>34</v>
      </c>
      <c r="I2183" s="2" t="s">
        <v>31</v>
      </c>
      <c r="J2183" s="44">
        <v>22.045281768999999</v>
      </c>
    </row>
    <row r="2184" spans="1:10">
      <c r="A2184" s="2" t="s">
        <v>18</v>
      </c>
      <c r="B2184" s="2" t="s">
        <v>166</v>
      </c>
      <c r="C2184" s="2" t="s">
        <v>64</v>
      </c>
      <c r="E2184" s="2">
        <v>100</v>
      </c>
      <c r="F2184" s="2" t="s">
        <v>768</v>
      </c>
      <c r="G2184" s="2" t="s">
        <v>720</v>
      </c>
      <c r="H2184" s="2" t="s">
        <v>34</v>
      </c>
      <c r="I2184" s="2" t="s">
        <v>31</v>
      </c>
      <c r="J2184" s="44">
        <v>20.560822717000001</v>
      </c>
    </row>
    <row r="2185" spans="1:10">
      <c r="A2185" s="2" t="s">
        <v>18</v>
      </c>
      <c r="B2185" s="2" t="s">
        <v>167</v>
      </c>
      <c r="C2185" s="2" t="s">
        <v>64</v>
      </c>
      <c r="E2185" s="2">
        <v>100</v>
      </c>
      <c r="F2185" s="2" t="s">
        <v>768</v>
      </c>
      <c r="G2185" s="2" t="s">
        <v>720</v>
      </c>
      <c r="H2185" s="2" t="s">
        <v>34</v>
      </c>
      <c r="I2185" s="2" t="s">
        <v>31</v>
      </c>
      <c r="J2185" s="44">
        <v>8.7657243860000005</v>
      </c>
    </row>
    <row r="2186" spans="1:10">
      <c r="A2186" s="2" t="s">
        <v>18</v>
      </c>
      <c r="B2186" s="2" t="s">
        <v>168</v>
      </c>
      <c r="C2186" s="2" t="s">
        <v>64</v>
      </c>
      <c r="E2186" s="2">
        <v>100</v>
      </c>
      <c r="F2186" s="2" t="s">
        <v>768</v>
      </c>
      <c r="G2186" s="2" t="s">
        <v>720</v>
      </c>
      <c r="H2186" s="2" t="s">
        <v>34</v>
      </c>
      <c r="I2186" s="2" t="s">
        <v>31</v>
      </c>
      <c r="J2186" s="44">
        <v>67.059513483999993</v>
      </c>
    </row>
    <row r="2187" spans="1:10">
      <c r="A2187" s="2" t="s">
        <v>18</v>
      </c>
      <c r="B2187" s="2" t="s">
        <v>169</v>
      </c>
      <c r="C2187" s="2" t="s">
        <v>64</v>
      </c>
      <c r="E2187" s="2">
        <v>100</v>
      </c>
      <c r="F2187" s="2" t="s">
        <v>768</v>
      </c>
      <c r="G2187" s="2" t="s">
        <v>720</v>
      </c>
      <c r="H2187" s="2" t="s">
        <v>34</v>
      </c>
      <c r="I2187" s="2" t="s">
        <v>31</v>
      </c>
      <c r="J2187" s="44">
        <v>27.754371646999999</v>
      </c>
    </row>
    <row r="2188" spans="1:10">
      <c r="A2188" s="2" t="s">
        <v>18</v>
      </c>
      <c r="B2188" s="2" t="s">
        <v>170</v>
      </c>
      <c r="C2188" s="2" t="s">
        <v>64</v>
      </c>
      <c r="E2188" s="2">
        <v>100</v>
      </c>
      <c r="F2188" s="2" t="s">
        <v>768</v>
      </c>
      <c r="G2188" s="2" t="s">
        <v>720</v>
      </c>
      <c r="H2188" s="2" t="s">
        <v>34</v>
      </c>
      <c r="I2188" s="2" t="s">
        <v>31</v>
      </c>
      <c r="J2188" s="44">
        <v>20.564412306000001</v>
      </c>
    </row>
    <row r="2189" spans="1:10">
      <c r="A2189" s="2" t="s">
        <v>18</v>
      </c>
      <c r="B2189" s="2" t="s">
        <v>171</v>
      </c>
      <c r="C2189" s="2" t="s">
        <v>64</v>
      </c>
      <c r="E2189" s="2">
        <v>100</v>
      </c>
      <c r="F2189" s="2" t="s">
        <v>768</v>
      </c>
      <c r="G2189" s="2" t="s">
        <v>720</v>
      </c>
      <c r="H2189" s="2" t="s">
        <v>34</v>
      </c>
      <c r="I2189" s="2" t="s">
        <v>31</v>
      </c>
      <c r="J2189" s="44">
        <v>6.4633705020000001</v>
      </c>
    </row>
    <row r="2190" spans="1:10">
      <c r="A2190" s="2" t="s">
        <v>18</v>
      </c>
      <c r="B2190" s="2" t="s">
        <v>172</v>
      </c>
      <c r="C2190" s="2" t="s">
        <v>64</v>
      </c>
      <c r="E2190" s="2">
        <v>100</v>
      </c>
      <c r="F2190" s="2" t="s">
        <v>768</v>
      </c>
      <c r="G2190" s="2" t="s">
        <v>720</v>
      </c>
      <c r="H2190" s="2" t="s">
        <v>34</v>
      </c>
      <c r="I2190" s="2" t="s">
        <v>31</v>
      </c>
      <c r="J2190" s="44">
        <v>0</v>
      </c>
    </row>
    <row r="2191" spans="1:10">
      <c r="A2191" s="2" t="s">
        <v>18</v>
      </c>
      <c r="B2191" s="2" t="s">
        <v>173</v>
      </c>
      <c r="C2191" s="2" t="s">
        <v>64</v>
      </c>
      <c r="E2191" s="2">
        <v>100</v>
      </c>
      <c r="F2191" s="2" t="s">
        <v>768</v>
      </c>
      <c r="G2191" s="2" t="s">
        <v>720</v>
      </c>
      <c r="H2191" s="2" t="s">
        <v>34</v>
      </c>
      <c r="I2191" s="2" t="s">
        <v>31</v>
      </c>
      <c r="J2191" s="44">
        <v>0</v>
      </c>
    </row>
    <row r="2192" spans="1:10">
      <c r="A2192" s="2" t="s">
        <v>18</v>
      </c>
      <c r="B2192" s="2" t="s">
        <v>174</v>
      </c>
      <c r="C2192" s="2" t="s">
        <v>64</v>
      </c>
      <c r="E2192" s="2">
        <v>100</v>
      </c>
      <c r="F2192" s="2" t="s">
        <v>768</v>
      </c>
      <c r="G2192" s="2" t="s">
        <v>720</v>
      </c>
      <c r="H2192" s="2" t="s">
        <v>34</v>
      </c>
      <c r="I2192" s="2" t="s">
        <v>31</v>
      </c>
      <c r="J2192" s="44">
        <v>1.073773192</v>
      </c>
    </row>
    <row r="2193" spans="1:10">
      <c r="A2193" s="2" t="s">
        <v>18</v>
      </c>
      <c r="B2193" s="2" t="s">
        <v>175</v>
      </c>
      <c r="C2193" s="2" t="s">
        <v>64</v>
      </c>
      <c r="E2193" s="2">
        <v>100</v>
      </c>
      <c r="F2193" s="2" t="s">
        <v>768</v>
      </c>
      <c r="G2193" s="2" t="s">
        <v>720</v>
      </c>
      <c r="H2193" s="2" t="s">
        <v>34</v>
      </c>
      <c r="I2193" s="2" t="s">
        <v>31</v>
      </c>
      <c r="J2193" s="44">
        <v>22.650732000000001</v>
      </c>
    </row>
    <row r="2194" spans="1:10">
      <c r="A2194" s="2" t="s">
        <v>18</v>
      </c>
      <c r="B2194" s="2" t="s">
        <v>176</v>
      </c>
      <c r="C2194" s="2" t="s">
        <v>64</v>
      </c>
      <c r="E2194" s="2">
        <v>100</v>
      </c>
      <c r="F2194" s="2" t="s">
        <v>768</v>
      </c>
      <c r="G2194" s="2" t="s">
        <v>720</v>
      </c>
      <c r="H2194" s="2" t="s">
        <v>34</v>
      </c>
      <c r="I2194" s="2" t="s">
        <v>31</v>
      </c>
      <c r="J2194" s="44">
        <v>13.870850905999999</v>
      </c>
    </row>
    <row r="2195" spans="1:10">
      <c r="A2195" s="2" t="s">
        <v>18</v>
      </c>
      <c r="B2195" s="2" t="s">
        <v>177</v>
      </c>
      <c r="C2195" s="2" t="s">
        <v>64</v>
      </c>
      <c r="E2195" s="2">
        <v>100</v>
      </c>
      <c r="F2195" s="2" t="s">
        <v>768</v>
      </c>
      <c r="G2195" s="2" t="s">
        <v>720</v>
      </c>
      <c r="H2195" s="2" t="s">
        <v>34</v>
      </c>
      <c r="I2195" s="2" t="s">
        <v>31</v>
      </c>
      <c r="J2195" s="44">
        <v>32.612428252000001</v>
      </c>
    </row>
    <row r="2196" spans="1:10">
      <c r="A2196" s="2" t="s">
        <v>18</v>
      </c>
      <c r="B2196" s="2" t="s">
        <v>178</v>
      </c>
      <c r="C2196" s="2" t="s">
        <v>64</v>
      </c>
      <c r="E2196" s="2">
        <v>100</v>
      </c>
      <c r="F2196" s="2" t="s">
        <v>768</v>
      </c>
      <c r="G2196" s="2" t="s">
        <v>720</v>
      </c>
      <c r="H2196" s="2" t="s">
        <v>34</v>
      </c>
      <c r="I2196" s="2" t="s">
        <v>31</v>
      </c>
      <c r="J2196" s="44">
        <v>11.225892454</v>
      </c>
    </row>
    <row r="2197" spans="1:10">
      <c r="A2197" s="2" t="s">
        <v>18</v>
      </c>
      <c r="B2197" s="2" t="s">
        <v>179</v>
      </c>
      <c r="C2197" s="2" t="s">
        <v>64</v>
      </c>
      <c r="E2197" s="2">
        <v>100</v>
      </c>
      <c r="F2197" s="2" t="s">
        <v>768</v>
      </c>
      <c r="G2197" s="2" t="s">
        <v>720</v>
      </c>
      <c r="H2197" s="2" t="s">
        <v>34</v>
      </c>
      <c r="I2197" s="2" t="s">
        <v>31</v>
      </c>
      <c r="J2197" s="44">
        <v>49.236961547999996</v>
      </c>
    </row>
    <row r="2198" spans="1:10">
      <c r="A2198" s="2" t="s">
        <v>18</v>
      </c>
      <c r="B2198" s="2" t="s">
        <v>180</v>
      </c>
      <c r="C2198" s="2" t="s">
        <v>64</v>
      </c>
      <c r="E2198" s="2">
        <v>100</v>
      </c>
      <c r="F2198" s="2" t="s">
        <v>768</v>
      </c>
      <c r="G2198" s="2" t="s">
        <v>720</v>
      </c>
      <c r="H2198" s="2" t="s">
        <v>34</v>
      </c>
      <c r="I2198" s="2" t="s">
        <v>31</v>
      </c>
      <c r="J2198" s="44">
        <v>10.761005114</v>
      </c>
    </row>
    <row r="2199" spans="1:10">
      <c r="A2199" s="2" t="s">
        <v>18</v>
      </c>
      <c r="B2199" s="2" t="s">
        <v>181</v>
      </c>
      <c r="C2199" s="2" t="s">
        <v>64</v>
      </c>
      <c r="E2199" s="2">
        <v>100</v>
      </c>
      <c r="F2199" s="2" t="s">
        <v>768</v>
      </c>
      <c r="G2199" s="2" t="s">
        <v>720</v>
      </c>
      <c r="H2199" s="2" t="s">
        <v>34</v>
      </c>
      <c r="I2199" s="2" t="s">
        <v>31</v>
      </c>
      <c r="J2199" s="44">
        <v>14.730788362</v>
      </c>
    </row>
    <row r="2200" spans="1:10">
      <c r="A2200" s="2" t="s">
        <v>18</v>
      </c>
      <c r="B2200" s="2" t="s">
        <v>182</v>
      </c>
      <c r="C2200" s="2" t="s">
        <v>64</v>
      </c>
      <c r="E2200" s="2">
        <v>100</v>
      </c>
      <c r="F2200" s="2" t="s">
        <v>768</v>
      </c>
      <c r="G2200" s="2" t="s">
        <v>720</v>
      </c>
      <c r="H2200" s="2" t="s">
        <v>34</v>
      </c>
      <c r="I2200" s="2" t="s">
        <v>31</v>
      </c>
      <c r="J2200" s="44">
        <v>22.056075206999999</v>
      </c>
    </row>
    <row r="2201" spans="1:10">
      <c r="A2201" s="2" t="s">
        <v>18</v>
      </c>
      <c r="B2201" s="2" t="s">
        <v>183</v>
      </c>
      <c r="C2201" s="2" t="s">
        <v>64</v>
      </c>
      <c r="E2201" s="2">
        <v>100</v>
      </c>
      <c r="F2201" s="2" t="s">
        <v>768</v>
      </c>
      <c r="G2201" s="2" t="s">
        <v>720</v>
      </c>
      <c r="H2201" s="2" t="s">
        <v>34</v>
      </c>
      <c r="I2201" s="2" t="s">
        <v>31</v>
      </c>
      <c r="J2201" s="44">
        <v>45.781623172000003</v>
      </c>
    </row>
    <row r="2202" spans="1:10">
      <c r="A2202" s="2" t="s">
        <v>18</v>
      </c>
      <c r="B2202" s="2" t="s">
        <v>184</v>
      </c>
      <c r="C2202" s="2" t="s">
        <v>64</v>
      </c>
      <c r="E2202" s="2">
        <v>100</v>
      </c>
      <c r="F2202" s="2" t="s">
        <v>768</v>
      </c>
      <c r="G2202" s="2" t="s">
        <v>720</v>
      </c>
      <c r="H2202" s="2" t="s">
        <v>34</v>
      </c>
      <c r="I2202" s="2" t="s">
        <v>31</v>
      </c>
      <c r="J2202" s="44">
        <v>23.064765404999999</v>
      </c>
    </row>
    <row r="2203" spans="1:10">
      <c r="A2203" s="2" t="s">
        <v>18</v>
      </c>
      <c r="B2203" s="2" t="s">
        <v>185</v>
      </c>
      <c r="C2203" s="2" t="s">
        <v>64</v>
      </c>
      <c r="E2203" s="2">
        <v>100</v>
      </c>
      <c r="F2203" s="2" t="s">
        <v>768</v>
      </c>
      <c r="G2203" s="2" t="s">
        <v>720</v>
      </c>
      <c r="H2203" s="2" t="s">
        <v>34</v>
      </c>
      <c r="I2203" s="2" t="s">
        <v>31</v>
      </c>
      <c r="J2203" s="44">
        <v>1.678216454</v>
      </c>
    </row>
    <row r="2204" spans="1:10">
      <c r="A2204" s="2" t="s">
        <v>17</v>
      </c>
      <c r="B2204" s="2" t="s">
        <v>127</v>
      </c>
      <c r="C2204" s="2" t="s">
        <v>64</v>
      </c>
      <c r="E2204" s="2">
        <v>100</v>
      </c>
      <c r="F2204" s="2" t="s">
        <v>768</v>
      </c>
      <c r="G2204" s="2" t="s">
        <v>720</v>
      </c>
      <c r="H2204" s="2" t="s">
        <v>34</v>
      </c>
      <c r="I2204" s="2" t="s">
        <v>31</v>
      </c>
      <c r="J2204" s="44">
        <v>0</v>
      </c>
    </row>
    <row r="2205" spans="1:10">
      <c r="A2205" s="2" t="s">
        <v>17</v>
      </c>
      <c r="B2205" s="2" t="s">
        <v>99</v>
      </c>
      <c r="C2205" s="2" t="s">
        <v>64</v>
      </c>
      <c r="E2205" s="2">
        <v>100</v>
      </c>
      <c r="F2205" s="2" t="s">
        <v>768</v>
      </c>
      <c r="G2205" s="2" t="s">
        <v>720</v>
      </c>
      <c r="H2205" s="2" t="s">
        <v>34</v>
      </c>
      <c r="I2205" s="2" t="s">
        <v>31</v>
      </c>
      <c r="J2205" s="44">
        <v>0</v>
      </c>
    </row>
    <row r="2206" spans="1:10">
      <c r="A2206" s="2" t="s">
        <v>17</v>
      </c>
      <c r="B2206" s="2" t="s">
        <v>100</v>
      </c>
      <c r="C2206" s="2" t="s">
        <v>64</v>
      </c>
      <c r="E2206" s="2">
        <v>100</v>
      </c>
      <c r="F2206" s="2" t="s">
        <v>768</v>
      </c>
      <c r="G2206" s="2" t="s">
        <v>720</v>
      </c>
      <c r="H2206" s="2" t="s">
        <v>34</v>
      </c>
      <c r="I2206" s="2" t="s">
        <v>31</v>
      </c>
      <c r="J2206" s="44">
        <v>0</v>
      </c>
    </row>
    <row r="2207" spans="1:10">
      <c r="A2207" s="2" t="s">
        <v>17</v>
      </c>
      <c r="B2207" s="2" t="s">
        <v>101</v>
      </c>
      <c r="C2207" s="2" t="s">
        <v>64</v>
      </c>
      <c r="E2207" s="2">
        <v>100</v>
      </c>
      <c r="F2207" s="2" t="s">
        <v>768</v>
      </c>
      <c r="G2207" s="2" t="s">
        <v>720</v>
      </c>
      <c r="H2207" s="2" t="s">
        <v>34</v>
      </c>
      <c r="I2207" s="2" t="s">
        <v>31</v>
      </c>
      <c r="J2207" s="44">
        <v>0</v>
      </c>
    </row>
    <row r="2208" spans="1:10">
      <c r="A2208" s="2" t="s">
        <v>17</v>
      </c>
      <c r="B2208" s="2" t="s">
        <v>102</v>
      </c>
      <c r="C2208" s="2" t="s">
        <v>64</v>
      </c>
      <c r="E2208" s="2">
        <v>100</v>
      </c>
      <c r="F2208" s="2" t="s">
        <v>768</v>
      </c>
      <c r="G2208" s="2" t="s">
        <v>720</v>
      </c>
      <c r="H2208" s="2" t="s">
        <v>34</v>
      </c>
      <c r="I2208" s="2" t="s">
        <v>31</v>
      </c>
      <c r="J2208" s="44">
        <v>0</v>
      </c>
    </row>
    <row r="2209" spans="1:10">
      <c r="A2209" s="2" t="s">
        <v>17</v>
      </c>
      <c r="B2209" s="2" t="s">
        <v>103</v>
      </c>
      <c r="C2209" s="2" t="s">
        <v>64</v>
      </c>
      <c r="E2209" s="2">
        <v>100</v>
      </c>
      <c r="F2209" s="2" t="s">
        <v>768</v>
      </c>
      <c r="G2209" s="2" t="s">
        <v>720</v>
      </c>
      <c r="H2209" s="2" t="s">
        <v>34</v>
      </c>
      <c r="I2209" s="2" t="s">
        <v>31</v>
      </c>
      <c r="J2209" s="44">
        <v>0</v>
      </c>
    </row>
    <row r="2210" spans="1:10">
      <c r="A2210" s="2" t="s">
        <v>17</v>
      </c>
      <c r="B2210" s="2" t="s">
        <v>104</v>
      </c>
      <c r="C2210" s="2" t="s">
        <v>64</v>
      </c>
      <c r="E2210" s="2">
        <v>100</v>
      </c>
      <c r="F2210" s="2" t="s">
        <v>768</v>
      </c>
      <c r="G2210" s="2" t="s">
        <v>720</v>
      </c>
      <c r="H2210" s="2" t="s">
        <v>34</v>
      </c>
      <c r="I2210" s="2" t="s">
        <v>31</v>
      </c>
      <c r="J2210" s="44">
        <v>0</v>
      </c>
    </row>
    <row r="2211" spans="1:10">
      <c r="A2211" s="2" t="s">
        <v>17</v>
      </c>
      <c r="B2211" s="2" t="s">
        <v>105</v>
      </c>
      <c r="C2211" s="2" t="s">
        <v>64</v>
      </c>
      <c r="E2211" s="2">
        <v>100</v>
      </c>
      <c r="F2211" s="2" t="s">
        <v>768</v>
      </c>
      <c r="G2211" s="2" t="s">
        <v>720</v>
      </c>
      <c r="H2211" s="2" t="s">
        <v>34</v>
      </c>
      <c r="I2211" s="2" t="s">
        <v>31</v>
      </c>
      <c r="J2211" s="44">
        <v>0</v>
      </c>
    </row>
    <row r="2212" spans="1:10">
      <c r="A2212" s="2" t="s">
        <v>17</v>
      </c>
      <c r="B2212" s="2" t="s">
        <v>106</v>
      </c>
      <c r="C2212" s="2" t="s">
        <v>64</v>
      </c>
      <c r="E2212" s="2">
        <v>100</v>
      </c>
      <c r="F2212" s="2" t="s">
        <v>768</v>
      </c>
      <c r="G2212" s="2" t="s">
        <v>720</v>
      </c>
      <c r="H2212" s="2" t="s">
        <v>34</v>
      </c>
      <c r="I2212" s="2" t="s">
        <v>31</v>
      </c>
      <c r="J2212" s="44">
        <v>0</v>
      </c>
    </row>
    <row r="2213" spans="1:10">
      <c r="A2213" s="2" t="s">
        <v>17</v>
      </c>
      <c r="B2213" s="2" t="s">
        <v>107</v>
      </c>
      <c r="C2213" s="2" t="s">
        <v>64</v>
      </c>
      <c r="E2213" s="2">
        <v>100</v>
      </c>
      <c r="F2213" s="2" t="s">
        <v>768</v>
      </c>
      <c r="G2213" s="2" t="s">
        <v>720</v>
      </c>
      <c r="H2213" s="2" t="s">
        <v>34</v>
      </c>
      <c r="I2213" s="2" t="s">
        <v>31</v>
      </c>
      <c r="J2213" s="44">
        <v>0</v>
      </c>
    </row>
    <row r="2214" spans="1:10">
      <c r="A2214" s="2" t="s">
        <v>17</v>
      </c>
      <c r="B2214" s="2" t="s">
        <v>108</v>
      </c>
      <c r="C2214" s="2" t="s">
        <v>64</v>
      </c>
      <c r="E2214" s="2">
        <v>100</v>
      </c>
      <c r="F2214" s="2" t="s">
        <v>768</v>
      </c>
      <c r="G2214" s="2" t="s">
        <v>720</v>
      </c>
      <c r="H2214" s="2" t="s">
        <v>34</v>
      </c>
      <c r="I2214" s="2" t="s">
        <v>31</v>
      </c>
      <c r="J2214" s="44">
        <v>0</v>
      </c>
    </row>
    <row r="2215" spans="1:10">
      <c r="A2215" s="2" t="s">
        <v>17</v>
      </c>
      <c r="B2215" s="2" t="s">
        <v>109</v>
      </c>
      <c r="C2215" s="2" t="s">
        <v>64</v>
      </c>
      <c r="E2215" s="2">
        <v>100</v>
      </c>
      <c r="F2215" s="2" t="s">
        <v>768</v>
      </c>
      <c r="G2215" s="2" t="s">
        <v>720</v>
      </c>
      <c r="H2215" s="2" t="s">
        <v>34</v>
      </c>
      <c r="I2215" s="2" t="s">
        <v>31</v>
      </c>
      <c r="J2215" s="44">
        <v>0</v>
      </c>
    </row>
    <row r="2216" spans="1:10">
      <c r="A2216" s="2" t="s">
        <v>17</v>
      </c>
      <c r="B2216" s="2" t="s">
        <v>355</v>
      </c>
      <c r="C2216" s="2" t="s">
        <v>64</v>
      </c>
      <c r="E2216" s="2">
        <v>100</v>
      </c>
      <c r="F2216" s="2" t="s">
        <v>768</v>
      </c>
      <c r="G2216" s="2" t="s">
        <v>720</v>
      </c>
      <c r="H2216" s="2" t="s">
        <v>34</v>
      </c>
      <c r="I2216" s="2" t="s">
        <v>31</v>
      </c>
      <c r="J2216" s="44">
        <v>0</v>
      </c>
    </row>
    <row r="2217" spans="1:10">
      <c r="A2217" s="2" t="s">
        <v>17</v>
      </c>
      <c r="B2217" s="2" t="s">
        <v>110</v>
      </c>
      <c r="C2217" s="2" t="s">
        <v>64</v>
      </c>
      <c r="E2217" s="2">
        <v>100</v>
      </c>
      <c r="F2217" s="2" t="s">
        <v>768</v>
      </c>
      <c r="G2217" s="2" t="s">
        <v>720</v>
      </c>
      <c r="H2217" s="2" t="s">
        <v>34</v>
      </c>
      <c r="I2217" s="2" t="s">
        <v>31</v>
      </c>
      <c r="J2217" s="44">
        <v>5.0388649489999997</v>
      </c>
    </row>
    <row r="2218" spans="1:10">
      <c r="A2218" s="2" t="s">
        <v>17</v>
      </c>
      <c r="B2218" s="2" t="s">
        <v>356</v>
      </c>
      <c r="C2218" s="2" t="s">
        <v>64</v>
      </c>
      <c r="E2218" s="2">
        <v>100</v>
      </c>
      <c r="F2218" s="2" t="s">
        <v>768</v>
      </c>
      <c r="G2218" s="2" t="s">
        <v>720</v>
      </c>
      <c r="H2218" s="2" t="s">
        <v>34</v>
      </c>
      <c r="I2218" s="2" t="s">
        <v>31</v>
      </c>
      <c r="J2218" s="44">
        <v>4.8027466999999997E-2</v>
      </c>
    </row>
    <row r="2219" spans="1:10">
      <c r="A2219" s="2" t="s">
        <v>17</v>
      </c>
      <c r="B2219" s="2" t="s">
        <v>357</v>
      </c>
      <c r="C2219" s="2" t="s">
        <v>64</v>
      </c>
      <c r="E2219" s="2">
        <v>100</v>
      </c>
      <c r="F2219" s="2" t="s">
        <v>768</v>
      </c>
      <c r="G2219" s="2" t="s">
        <v>720</v>
      </c>
      <c r="H2219" s="2" t="s">
        <v>34</v>
      </c>
      <c r="I2219" s="2" t="s">
        <v>31</v>
      </c>
      <c r="J2219" s="44">
        <v>2.9600666000000001E-2</v>
      </c>
    </row>
    <row r="2220" spans="1:10">
      <c r="A2220" s="2" t="s">
        <v>17</v>
      </c>
      <c r="B2220" s="2" t="s">
        <v>111</v>
      </c>
      <c r="C2220" s="2" t="s">
        <v>64</v>
      </c>
      <c r="E2220" s="2">
        <v>100</v>
      </c>
      <c r="F2220" s="2" t="s">
        <v>768</v>
      </c>
      <c r="G2220" s="2" t="s">
        <v>720</v>
      </c>
      <c r="H2220" s="2" t="s">
        <v>34</v>
      </c>
      <c r="I2220" s="2" t="s">
        <v>31</v>
      </c>
      <c r="J2220" s="44">
        <v>0</v>
      </c>
    </row>
    <row r="2221" spans="1:10">
      <c r="A2221" s="2" t="s">
        <v>17</v>
      </c>
      <c r="B2221" s="2" t="s">
        <v>112</v>
      </c>
      <c r="C2221" s="2" t="s">
        <v>64</v>
      </c>
      <c r="E2221" s="2">
        <v>100</v>
      </c>
      <c r="F2221" s="2" t="s">
        <v>768</v>
      </c>
      <c r="G2221" s="2" t="s">
        <v>720</v>
      </c>
      <c r="H2221" s="2" t="s">
        <v>34</v>
      </c>
      <c r="I2221" s="2" t="s">
        <v>31</v>
      </c>
      <c r="J2221" s="44">
        <v>0</v>
      </c>
    </row>
    <row r="2222" spans="1:10">
      <c r="A2222" s="2" t="s">
        <v>17</v>
      </c>
      <c r="B2222" s="2" t="s">
        <v>113</v>
      </c>
      <c r="C2222" s="2" t="s">
        <v>64</v>
      </c>
      <c r="E2222" s="2">
        <v>100</v>
      </c>
      <c r="F2222" s="2" t="s">
        <v>768</v>
      </c>
      <c r="G2222" s="2" t="s">
        <v>720</v>
      </c>
      <c r="H2222" s="2" t="s">
        <v>34</v>
      </c>
      <c r="I2222" s="2" t="s">
        <v>31</v>
      </c>
      <c r="J2222" s="44">
        <v>0</v>
      </c>
    </row>
    <row r="2223" spans="1:10">
      <c r="A2223" s="2" t="s">
        <v>17</v>
      </c>
      <c r="B2223" s="2" t="s">
        <v>114</v>
      </c>
      <c r="C2223" s="2" t="s">
        <v>64</v>
      </c>
      <c r="E2223" s="2">
        <v>100</v>
      </c>
      <c r="F2223" s="2" t="s">
        <v>768</v>
      </c>
      <c r="G2223" s="2" t="s">
        <v>720</v>
      </c>
      <c r="H2223" s="2" t="s">
        <v>34</v>
      </c>
      <c r="I2223" s="2" t="s">
        <v>31</v>
      </c>
      <c r="J2223" s="44">
        <v>25.725520899999999</v>
      </c>
    </row>
    <row r="2224" spans="1:10">
      <c r="A2224" s="2" t="s">
        <v>17</v>
      </c>
      <c r="B2224" s="2" t="s">
        <v>115</v>
      </c>
      <c r="C2224" s="2" t="s">
        <v>64</v>
      </c>
      <c r="E2224" s="2">
        <v>100</v>
      </c>
      <c r="F2224" s="2" t="s">
        <v>768</v>
      </c>
      <c r="G2224" s="2" t="s">
        <v>720</v>
      </c>
      <c r="H2224" s="2" t="s">
        <v>34</v>
      </c>
      <c r="I2224" s="2" t="s">
        <v>31</v>
      </c>
      <c r="J2224" s="44">
        <v>0</v>
      </c>
    </row>
    <row r="2225" spans="1:10">
      <c r="A2225" s="2" t="s">
        <v>17</v>
      </c>
      <c r="B2225" s="2" t="s">
        <v>116</v>
      </c>
      <c r="C2225" s="2" t="s">
        <v>64</v>
      </c>
      <c r="E2225" s="2">
        <v>100</v>
      </c>
      <c r="F2225" s="2" t="s">
        <v>768</v>
      </c>
      <c r="G2225" s="2" t="s">
        <v>720</v>
      </c>
      <c r="H2225" s="2" t="s">
        <v>34</v>
      </c>
      <c r="I2225" s="2" t="s">
        <v>31</v>
      </c>
      <c r="J2225" s="44">
        <v>1.609151719</v>
      </c>
    </row>
    <row r="2226" spans="1:10">
      <c r="A2226" s="2" t="s">
        <v>17</v>
      </c>
      <c r="B2226" s="2" t="s">
        <v>117</v>
      </c>
      <c r="C2226" s="2" t="s">
        <v>64</v>
      </c>
      <c r="E2226" s="2">
        <v>100</v>
      </c>
      <c r="F2226" s="2" t="s">
        <v>768</v>
      </c>
      <c r="G2226" s="2" t="s">
        <v>720</v>
      </c>
      <c r="H2226" s="2" t="s">
        <v>34</v>
      </c>
      <c r="I2226" s="2" t="s">
        <v>31</v>
      </c>
      <c r="J2226" s="44">
        <v>5.3541971190000002</v>
      </c>
    </row>
    <row r="2227" spans="1:10">
      <c r="A2227" s="2" t="s">
        <v>17</v>
      </c>
      <c r="B2227" s="2" t="s">
        <v>118</v>
      </c>
      <c r="C2227" s="2" t="s">
        <v>64</v>
      </c>
      <c r="E2227" s="2">
        <v>100</v>
      </c>
      <c r="F2227" s="2" t="s">
        <v>768</v>
      </c>
      <c r="G2227" s="2" t="s">
        <v>720</v>
      </c>
      <c r="H2227" s="2" t="s">
        <v>34</v>
      </c>
      <c r="I2227" s="2" t="s">
        <v>31</v>
      </c>
      <c r="J2227" s="44">
        <v>7.683034481</v>
      </c>
    </row>
    <row r="2228" spans="1:10">
      <c r="A2228" s="2" t="s">
        <v>17</v>
      </c>
      <c r="B2228" s="2" t="s">
        <v>119</v>
      </c>
      <c r="C2228" s="2" t="s">
        <v>64</v>
      </c>
      <c r="E2228" s="2">
        <v>100</v>
      </c>
      <c r="F2228" s="2" t="s">
        <v>768</v>
      </c>
      <c r="G2228" s="2" t="s">
        <v>720</v>
      </c>
      <c r="H2228" s="2" t="s">
        <v>34</v>
      </c>
      <c r="I2228" s="2" t="s">
        <v>31</v>
      </c>
      <c r="J2228" s="44">
        <v>0.10052846</v>
      </c>
    </row>
    <row r="2229" spans="1:10">
      <c r="A2229" s="2" t="s">
        <v>17</v>
      </c>
      <c r="B2229" s="2" t="s">
        <v>120</v>
      </c>
      <c r="C2229" s="2" t="s">
        <v>64</v>
      </c>
      <c r="E2229" s="2">
        <v>100</v>
      </c>
      <c r="F2229" s="2" t="s">
        <v>768</v>
      </c>
      <c r="G2229" s="2" t="s">
        <v>720</v>
      </c>
      <c r="H2229" s="2" t="s">
        <v>34</v>
      </c>
      <c r="I2229" s="2" t="s">
        <v>31</v>
      </c>
      <c r="J2229" s="44">
        <v>0.164739465</v>
      </c>
    </row>
    <row r="2230" spans="1:10">
      <c r="A2230" s="2" t="s">
        <v>17</v>
      </c>
      <c r="B2230" s="2" t="s">
        <v>121</v>
      </c>
      <c r="C2230" s="2" t="s">
        <v>64</v>
      </c>
      <c r="E2230" s="2">
        <v>100</v>
      </c>
      <c r="F2230" s="2" t="s">
        <v>768</v>
      </c>
      <c r="G2230" s="2" t="s">
        <v>720</v>
      </c>
      <c r="H2230" s="2" t="s">
        <v>34</v>
      </c>
      <c r="I2230" s="2" t="s">
        <v>31</v>
      </c>
      <c r="J2230" s="44">
        <v>0.69707905299999995</v>
      </c>
    </row>
    <row r="2231" spans="1:10">
      <c r="A2231" s="2" t="s">
        <v>17</v>
      </c>
      <c r="B2231" s="2" t="s">
        <v>122</v>
      </c>
      <c r="C2231" s="2" t="s">
        <v>64</v>
      </c>
      <c r="E2231" s="2">
        <v>100</v>
      </c>
      <c r="F2231" s="2" t="s">
        <v>768</v>
      </c>
      <c r="G2231" s="2" t="s">
        <v>720</v>
      </c>
      <c r="H2231" s="2" t="s">
        <v>34</v>
      </c>
      <c r="I2231" s="2" t="s">
        <v>31</v>
      </c>
      <c r="J2231" s="44">
        <v>0.68505053100000002</v>
      </c>
    </row>
    <row r="2232" spans="1:10">
      <c r="A2232" s="2" t="s">
        <v>17</v>
      </c>
      <c r="B2232" s="2" t="s">
        <v>123</v>
      </c>
      <c r="C2232" s="2" t="s">
        <v>64</v>
      </c>
      <c r="E2232" s="2">
        <v>100</v>
      </c>
      <c r="F2232" s="2" t="s">
        <v>768</v>
      </c>
      <c r="G2232" s="2" t="s">
        <v>720</v>
      </c>
      <c r="H2232" s="2" t="s">
        <v>34</v>
      </c>
      <c r="I2232" s="2" t="s">
        <v>31</v>
      </c>
      <c r="J2232" s="44">
        <v>0.30213385999999998</v>
      </c>
    </row>
    <row r="2233" spans="1:10">
      <c r="A2233" s="2" t="s">
        <v>17</v>
      </c>
      <c r="B2233" s="2" t="s">
        <v>124</v>
      </c>
      <c r="C2233" s="2" t="s">
        <v>64</v>
      </c>
      <c r="E2233" s="2">
        <v>100</v>
      </c>
      <c r="F2233" s="2" t="s">
        <v>768</v>
      </c>
      <c r="G2233" s="2" t="s">
        <v>720</v>
      </c>
      <c r="H2233" s="2" t="s">
        <v>34</v>
      </c>
      <c r="I2233" s="2" t="s">
        <v>31</v>
      </c>
      <c r="J2233" s="44">
        <v>0</v>
      </c>
    </row>
    <row r="2234" spans="1:10">
      <c r="A2234" s="2" t="s">
        <v>17</v>
      </c>
      <c r="B2234" s="2" t="s">
        <v>125</v>
      </c>
      <c r="C2234" s="2" t="s">
        <v>64</v>
      </c>
      <c r="E2234" s="2">
        <v>100</v>
      </c>
      <c r="F2234" s="2" t="s">
        <v>768</v>
      </c>
      <c r="G2234" s="2" t="s">
        <v>720</v>
      </c>
      <c r="H2234" s="2" t="s">
        <v>34</v>
      </c>
      <c r="I2234" s="2" t="s">
        <v>31</v>
      </c>
      <c r="J2234" s="44">
        <v>0</v>
      </c>
    </row>
    <row r="2235" spans="1:10">
      <c r="A2235" s="2" t="s">
        <v>17</v>
      </c>
      <c r="B2235" s="2" t="s">
        <v>126</v>
      </c>
      <c r="C2235" s="2" t="s">
        <v>64</v>
      </c>
      <c r="E2235" s="2">
        <v>100</v>
      </c>
      <c r="F2235" s="2" t="s">
        <v>768</v>
      </c>
      <c r="G2235" s="2" t="s">
        <v>720</v>
      </c>
      <c r="H2235" s="2" t="s">
        <v>34</v>
      </c>
      <c r="I2235" s="2" t="s">
        <v>31</v>
      </c>
      <c r="J2235" s="44">
        <v>0</v>
      </c>
    </row>
    <row r="2236" spans="1:10">
      <c r="A2236" s="2" t="s">
        <v>17</v>
      </c>
      <c r="B2236" s="2" t="s">
        <v>128</v>
      </c>
      <c r="C2236" s="2" t="s">
        <v>64</v>
      </c>
      <c r="E2236" s="2">
        <v>100</v>
      </c>
      <c r="F2236" s="2" t="s">
        <v>768</v>
      </c>
      <c r="G2236" s="2" t="s">
        <v>720</v>
      </c>
      <c r="H2236" s="2" t="s">
        <v>34</v>
      </c>
      <c r="I2236" s="2" t="s">
        <v>31</v>
      </c>
      <c r="J2236" s="44">
        <v>0.78413263300000002</v>
      </c>
    </row>
    <row r="2237" spans="1:10">
      <c r="A2237" s="2" t="s">
        <v>17</v>
      </c>
      <c r="B2237" s="2" t="s">
        <v>129</v>
      </c>
      <c r="C2237" s="2" t="s">
        <v>64</v>
      </c>
      <c r="E2237" s="2">
        <v>100</v>
      </c>
      <c r="F2237" s="2" t="s">
        <v>768</v>
      </c>
      <c r="G2237" s="2" t="s">
        <v>720</v>
      </c>
      <c r="H2237" s="2" t="s">
        <v>34</v>
      </c>
      <c r="I2237" s="2" t="s">
        <v>31</v>
      </c>
      <c r="J2237" s="44">
        <v>0</v>
      </c>
    </row>
    <row r="2238" spans="1:10">
      <c r="A2238" s="2" t="s">
        <v>17</v>
      </c>
      <c r="B2238" s="2" t="s">
        <v>130</v>
      </c>
      <c r="C2238" s="2" t="s">
        <v>64</v>
      </c>
      <c r="E2238" s="2">
        <v>100</v>
      </c>
      <c r="F2238" s="2" t="s">
        <v>768</v>
      </c>
      <c r="G2238" s="2" t="s">
        <v>720</v>
      </c>
      <c r="H2238" s="2" t="s">
        <v>34</v>
      </c>
      <c r="I2238" s="2" t="s">
        <v>31</v>
      </c>
      <c r="J2238" s="44">
        <v>0</v>
      </c>
    </row>
    <row r="2239" spans="1:10">
      <c r="A2239" s="2" t="s">
        <v>17</v>
      </c>
      <c r="B2239" s="2" t="s">
        <v>358</v>
      </c>
      <c r="C2239" s="2" t="s">
        <v>64</v>
      </c>
      <c r="E2239" s="2">
        <v>100</v>
      </c>
      <c r="F2239" s="2" t="s">
        <v>768</v>
      </c>
      <c r="G2239" s="2" t="s">
        <v>720</v>
      </c>
      <c r="H2239" s="2" t="s">
        <v>34</v>
      </c>
      <c r="I2239" s="2" t="s">
        <v>31</v>
      </c>
      <c r="J2239" s="44">
        <v>0</v>
      </c>
    </row>
    <row r="2240" spans="1:10">
      <c r="A2240" s="2" t="s">
        <v>17</v>
      </c>
      <c r="B2240" s="2" t="s">
        <v>131</v>
      </c>
      <c r="C2240" s="2" t="s">
        <v>64</v>
      </c>
      <c r="E2240" s="2">
        <v>100</v>
      </c>
      <c r="F2240" s="2" t="s">
        <v>768</v>
      </c>
      <c r="G2240" s="2" t="s">
        <v>720</v>
      </c>
      <c r="H2240" s="2" t="s">
        <v>34</v>
      </c>
      <c r="I2240" s="2" t="s">
        <v>31</v>
      </c>
      <c r="J2240" s="44">
        <v>8.9163429660000002</v>
      </c>
    </row>
    <row r="2241" spans="1:10">
      <c r="A2241" s="2" t="s">
        <v>17</v>
      </c>
      <c r="B2241" s="2" t="s">
        <v>132</v>
      </c>
      <c r="C2241" s="2" t="s">
        <v>64</v>
      </c>
      <c r="E2241" s="2">
        <v>100</v>
      </c>
      <c r="F2241" s="2" t="s">
        <v>768</v>
      </c>
      <c r="G2241" s="2" t="s">
        <v>720</v>
      </c>
      <c r="H2241" s="2" t="s">
        <v>34</v>
      </c>
      <c r="I2241" s="2" t="s">
        <v>31</v>
      </c>
      <c r="J2241" s="44">
        <v>0</v>
      </c>
    </row>
    <row r="2242" spans="1:10">
      <c r="A2242" s="2" t="s">
        <v>16</v>
      </c>
      <c r="B2242" s="2" t="s">
        <v>139</v>
      </c>
      <c r="C2242" s="2" t="s">
        <v>64</v>
      </c>
      <c r="E2242" s="2">
        <v>100</v>
      </c>
      <c r="F2242" s="2" t="s">
        <v>768</v>
      </c>
      <c r="G2242" s="2" t="s">
        <v>720</v>
      </c>
      <c r="H2242" s="2" t="s">
        <v>34</v>
      </c>
      <c r="I2242" s="2" t="s">
        <v>31</v>
      </c>
      <c r="J2242" s="44">
        <v>5.5516910150000003</v>
      </c>
    </row>
    <row r="2243" spans="1:10">
      <c r="A2243" s="2" t="s">
        <v>16</v>
      </c>
      <c r="B2243" s="2" t="s">
        <v>140</v>
      </c>
      <c r="C2243" s="2" t="s">
        <v>64</v>
      </c>
      <c r="E2243" s="2">
        <v>100</v>
      </c>
      <c r="F2243" s="2" t="s">
        <v>768</v>
      </c>
      <c r="G2243" s="2" t="s">
        <v>720</v>
      </c>
      <c r="H2243" s="2" t="s">
        <v>34</v>
      </c>
      <c r="I2243" s="2" t="s">
        <v>31</v>
      </c>
      <c r="J2243" s="44">
        <v>30.860931058999999</v>
      </c>
    </row>
    <row r="2244" spans="1:10">
      <c r="A2244" s="2" t="s">
        <v>16</v>
      </c>
      <c r="B2244" s="2" t="s">
        <v>141</v>
      </c>
      <c r="C2244" s="2" t="s">
        <v>64</v>
      </c>
      <c r="E2244" s="2">
        <v>100</v>
      </c>
      <c r="F2244" s="2" t="s">
        <v>768</v>
      </c>
      <c r="G2244" s="2" t="s">
        <v>720</v>
      </c>
      <c r="H2244" s="2" t="s">
        <v>34</v>
      </c>
      <c r="I2244" s="2" t="s">
        <v>31</v>
      </c>
      <c r="J2244" s="44">
        <v>50.612279102000002</v>
      </c>
    </row>
    <row r="2245" spans="1:10">
      <c r="A2245" s="2" t="s">
        <v>16</v>
      </c>
      <c r="B2245" s="2" t="s">
        <v>142</v>
      </c>
      <c r="C2245" s="2" t="s">
        <v>64</v>
      </c>
      <c r="E2245" s="2">
        <v>100</v>
      </c>
      <c r="F2245" s="2" t="s">
        <v>768</v>
      </c>
      <c r="G2245" s="2" t="s">
        <v>720</v>
      </c>
      <c r="H2245" s="2" t="s">
        <v>34</v>
      </c>
      <c r="I2245" s="2" t="s">
        <v>31</v>
      </c>
      <c r="J2245" s="44">
        <v>41.130616617000001</v>
      </c>
    </row>
    <row r="2246" spans="1:10">
      <c r="A2246" s="2" t="s">
        <v>16</v>
      </c>
      <c r="B2246" s="2" t="s">
        <v>422</v>
      </c>
      <c r="C2246" s="2" t="s">
        <v>64</v>
      </c>
      <c r="E2246" s="2">
        <v>100</v>
      </c>
      <c r="F2246" s="2" t="s">
        <v>768</v>
      </c>
      <c r="G2246" s="2" t="s">
        <v>720</v>
      </c>
      <c r="H2246" s="2" t="s">
        <v>34</v>
      </c>
      <c r="I2246" s="2" t="s">
        <v>31</v>
      </c>
      <c r="J2246" s="44">
        <v>13.336704694</v>
      </c>
    </row>
    <row r="2247" spans="1:10">
      <c r="A2247" s="2" t="s">
        <v>16</v>
      </c>
      <c r="B2247" s="2" t="s">
        <v>423</v>
      </c>
      <c r="C2247" s="2" t="s">
        <v>64</v>
      </c>
      <c r="E2247" s="2">
        <v>100</v>
      </c>
      <c r="F2247" s="2" t="s">
        <v>768</v>
      </c>
      <c r="G2247" s="2" t="s">
        <v>720</v>
      </c>
      <c r="H2247" s="2" t="s">
        <v>34</v>
      </c>
      <c r="I2247" s="2" t="s">
        <v>31</v>
      </c>
      <c r="J2247" s="44">
        <v>0</v>
      </c>
    </row>
    <row r="2248" spans="1:10">
      <c r="A2248" s="2" t="s">
        <v>16</v>
      </c>
      <c r="B2248" s="2" t="s">
        <v>424</v>
      </c>
      <c r="C2248" s="2" t="s">
        <v>64</v>
      </c>
      <c r="E2248" s="2">
        <v>100</v>
      </c>
      <c r="F2248" s="2" t="s">
        <v>768</v>
      </c>
      <c r="G2248" s="2" t="s">
        <v>720</v>
      </c>
      <c r="H2248" s="2" t="s">
        <v>34</v>
      </c>
      <c r="I2248" s="2" t="s">
        <v>31</v>
      </c>
      <c r="J2248" s="44">
        <v>6.8184328939999999</v>
      </c>
    </row>
    <row r="2249" spans="1:10">
      <c r="A2249" s="2" t="s">
        <v>16</v>
      </c>
      <c r="B2249" s="2" t="s">
        <v>425</v>
      </c>
      <c r="C2249" s="2" t="s">
        <v>64</v>
      </c>
      <c r="E2249" s="2">
        <v>100</v>
      </c>
      <c r="F2249" s="2" t="s">
        <v>768</v>
      </c>
      <c r="G2249" s="2" t="s">
        <v>720</v>
      </c>
      <c r="H2249" s="2" t="s">
        <v>34</v>
      </c>
      <c r="I2249" s="2" t="s">
        <v>31</v>
      </c>
      <c r="J2249" s="44">
        <v>9.9759301100000002</v>
      </c>
    </row>
    <row r="2250" spans="1:10">
      <c r="A2250" s="2" t="s">
        <v>16</v>
      </c>
      <c r="B2250" s="2" t="s">
        <v>426</v>
      </c>
      <c r="C2250" s="2" t="s">
        <v>64</v>
      </c>
      <c r="E2250" s="2">
        <v>100</v>
      </c>
      <c r="F2250" s="2" t="s">
        <v>768</v>
      </c>
      <c r="G2250" s="2" t="s">
        <v>720</v>
      </c>
      <c r="H2250" s="2" t="s">
        <v>34</v>
      </c>
      <c r="I2250" s="2" t="s">
        <v>31</v>
      </c>
      <c r="J2250" s="44">
        <v>11.293805742</v>
      </c>
    </row>
    <row r="2251" spans="1:10">
      <c r="A2251" s="2" t="s">
        <v>16</v>
      </c>
      <c r="B2251" s="2" t="s">
        <v>427</v>
      </c>
      <c r="C2251" s="2" t="s">
        <v>64</v>
      </c>
      <c r="E2251" s="2">
        <v>100</v>
      </c>
      <c r="F2251" s="2" t="s">
        <v>768</v>
      </c>
      <c r="G2251" s="2" t="s">
        <v>720</v>
      </c>
      <c r="H2251" s="2" t="s">
        <v>34</v>
      </c>
      <c r="I2251" s="2" t="s">
        <v>31</v>
      </c>
      <c r="J2251" s="44">
        <v>9.4331341159999997</v>
      </c>
    </row>
    <row r="2252" spans="1:10">
      <c r="A2252" s="2" t="s">
        <v>16</v>
      </c>
      <c r="B2252" s="2" t="s">
        <v>428</v>
      </c>
      <c r="C2252" s="2" t="s">
        <v>64</v>
      </c>
      <c r="E2252" s="2">
        <v>100</v>
      </c>
      <c r="F2252" s="2" t="s">
        <v>768</v>
      </c>
      <c r="G2252" s="2" t="s">
        <v>720</v>
      </c>
      <c r="H2252" s="2" t="s">
        <v>34</v>
      </c>
      <c r="I2252" s="2" t="s">
        <v>31</v>
      </c>
      <c r="J2252" s="44">
        <v>16.996955455999998</v>
      </c>
    </row>
    <row r="2253" spans="1:10">
      <c r="A2253" s="2" t="s">
        <v>16</v>
      </c>
      <c r="B2253" s="2" t="s">
        <v>429</v>
      </c>
      <c r="C2253" s="2" t="s">
        <v>64</v>
      </c>
      <c r="E2253" s="2">
        <v>100</v>
      </c>
      <c r="F2253" s="2" t="s">
        <v>768</v>
      </c>
      <c r="G2253" s="2" t="s">
        <v>720</v>
      </c>
      <c r="H2253" s="2" t="s">
        <v>34</v>
      </c>
      <c r="I2253" s="2" t="s">
        <v>31</v>
      </c>
      <c r="J2253" s="44">
        <v>24.017427506000001</v>
      </c>
    </row>
    <row r="2254" spans="1:10">
      <c r="A2254" s="2" t="s">
        <v>16</v>
      </c>
      <c r="B2254" s="2" t="s">
        <v>430</v>
      </c>
      <c r="C2254" s="2" t="s">
        <v>64</v>
      </c>
      <c r="E2254" s="2">
        <v>100</v>
      </c>
      <c r="F2254" s="2" t="s">
        <v>768</v>
      </c>
      <c r="G2254" s="2" t="s">
        <v>720</v>
      </c>
      <c r="H2254" s="2" t="s">
        <v>34</v>
      </c>
      <c r="I2254" s="2" t="s">
        <v>31</v>
      </c>
      <c r="J2254" s="44">
        <v>34.728731947</v>
      </c>
    </row>
    <row r="2255" spans="1:10">
      <c r="A2255" s="2" t="s">
        <v>15</v>
      </c>
      <c r="B2255" s="2" t="s">
        <v>187</v>
      </c>
      <c r="C2255" s="2" t="s">
        <v>64</v>
      </c>
      <c r="E2255" s="2">
        <v>100</v>
      </c>
      <c r="F2255" s="2" t="s">
        <v>768</v>
      </c>
      <c r="G2255" s="2" t="s">
        <v>720</v>
      </c>
      <c r="H2255" s="2" t="s">
        <v>34</v>
      </c>
      <c r="I2255" s="2" t="s">
        <v>31</v>
      </c>
      <c r="J2255" s="44">
        <v>0</v>
      </c>
    </row>
    <row r="2256" spans="1:10">
      <c r="A2256" s="2" t="s">
        <v>15</v>
      </c>
      <c r="B2256" s="2" t="s">
        <v>188</v>
      </c>
      <c r="C2256" s="2" t="s">
        <v>64</v>
      </c>
      <c r="E2256" s="2">
        <v>100</v>
      </c>
      <c r="F2256" s="2" t="s">
        <v>768</v>
      </c>
      <c r="G2256" s="2" t="s">
        <v>720</v>
      </c>
      <c r="H2256" s="2" t="s">
        <v>34</v>
      </c>
      <c r="I2256" s="2" t="s">
        <v>31</v>
      </c>
      <c r="J2256" s="44">
        <v>6.7167403529999996</v>
      </c>
    </row>
    <row r="2257" spans="1:10">
      <c r="A2257" s="2" t="s">
        <v>15</v>
      </c>
      <c r="B2257" s="2" t="s">
        <v>189</v>
      </c>
      <c r="C2257" s="2" t="s">
        <v>64</v>
      </c>
      <c r="E2257" s="2">
        <v>100</v>
      </c>
      <c r="F2257" s="2" t="s">
        <v>768</v>
      </c>
      <c r="G2257" s="2" t="s">
        <v>720</v>
      </c>
      <c r="H2257" s="2" t="s">
        <v>34</v>
      </c>
      <c r="I2257" s="2" t="s">
        <v>31</v>
      </c>
      <c r="J2257" s="44">
        <v>10.225253887999999</v>
      </c>
    </row>
    <row r="2258" spans="1:10">
      <c r="A2258" s="2" t="s">
        <v>15</v>
      </c>
      <c r="B2258" s="2" t="s">
        <v>190</v>
      </c>
      <c r="C2258" s="2" t="s">
        <v>64</v>
      </c>
      <c r="E2258" s="2">
        <v>100</v>
      </c>
      <c r="F2258" s="2" t="s">
        <v>768</v>
      </c>
      <c r="G2258" s="2" t="s">
        <v>720</v>
      </c>
      <c r="H2258" s="2" t="s">
        <v>34</v>
      </c>
      <c r="I2258" s="2" t="s">
        <v>31</v>
      </c>
      <c r="J2258" s="44">
        <v>5.3882449589999997</v>
      </c>
    </row>
    <row r="2259" spans="1:10">
      <c r="A2259" s="2" t="s">
        <v>15</v>
      </c>
      <c r="B2259" s="2" t="s">
        <v>191</v>
      </c>
      <c r="C2259" s="2" t="s">
        <v>64</v>
      </c>
      <c r="E2259" s="2">
        <v>100</v>
      </c>
      <c r="F2259" s="2" t="s">
        <v>768</v>
      </c>
      <c r="G2259" s="2" t="s">
        <v>720</v>
      </c>
      <c r="H2259" s="2" t="s">
        <v>34</v>
      </c>
      <c r="I2259" s="2" t="s">
        <v>31</v>
      </c>
      <c r="J2259" s="44">
        <v>0</v>
      </c>
    </row>
    <row r="2260" spans="1:10">
      <c r="A2260" s="2" t="s">
        <v>15</v>
      </c>
      <c r="B2260" s="2" t="s">
        <v>192</v>
      </c>
      <c r="C2260" s="2" t="s">
        <v>64</v>
      </c>
      <c r="E2260" s="2">
        <v>100</v>
      </c>
      <c r="F2260" s="2" t="s">
        <v>768</v>
      </c>
      <c r="G2260" s="2" t="s">
        <v>720</v>
      </c>
      <c r="H2260" s="2" t="s">
        <v>34</v>
      </c>
      <c r="I2260" s="2" t="s">
        <v>31</v>
      </c>
      <c r="J2260" s="44">
        <v>0</v>
      </c>
    </row>
    <row r="2261" spans="1:10">
      <c r="A2261" s="2" t="s">
        <v>15</v>
      </c>
      <c r="B2261" s="2" t="s">
        <v>193</v>
      </c>
      <c r="C2261" s="2" t="s">
        <v>64</v>
      </c>
      <c r="E2261" s="2">
        <v>100</v>
      </c>
      <c r="F2261" s="2" t="s">
        <v>768</v>
      </c>
      <c r="G2261" s="2" t="s">
        <v>720</v>
      </c>
      <c r="H2261" s="2" t="s">
        <v>34</v>
      </c>
      <c r="I2261" s="2" t="s">
        <v>31</v>
      </c>
      <c r="J2261" s="44">
        <v>0</v>
      </c>
    </row>
    <row r="2262" spans="1:10">
      <c r="A2262" s="2" t="s">
        <v>14</v>
      </c>
      <c r="B2262" s="2" t="s">
        <v>194</v>
      </c>
      <c r="C2262" s="2" t="s">
        <v>64</v>
      </c>
      <c r="E2262" s="2">
        <v>100</v>
      </c>
      <c r="F2262" s="2" t="s">
        <v>768</v>
      </c>
      <c r="G2262" s="2" t="s">
        <v>720</v>
      </c>
      <c r="H2262" s="2" t="s">
        <v>34</v>
      </c>
      <c r="I2262" s="2" t="s">
        <v>31</v>
      </c>
      <c r="J2262" s="44">
        <v>137.39607477600001</v>
      </c>
    </row>
    <row r="2263" spans="1:10">
      <c r="A2263" s="2" t="s">
        <v>14</v>
      </c>
      <c r="B2263" s="2" t="s">
        <v>195</v>
      </c>
      <c r="C2263" s="2" t="s">
        <v>64</v>
      </c>
      <c r="E2263" s="2">
        <v>100</v>
      </c>
      <c r="F2263" s="2" t="s">
        <v>768</v>
      </c>
      <c r="G2263" s="2" t="s">
        <v>720</v>
      </c>
      <c r="H2263" s="2" t="s">
        <v>34</v>
      </c>
      <c r="I2263" s="2" t="s">
        <v>31</v>
      </c>
      <c r="J2263" s="44">
        <v>139.947709613</v>
      </c>
    </row>
    <row r="2264" spans="1:10">
      <c r="A2264" s="2" t="s">
        <v>13</v>
      </c>
      <c r="B2264" s="2" t="s">
        <v>196</v>
      </c>
      <c r="C2264" s="2" t="s">
        <v>64</v>
      </c>
      <c r="E2264" s="2">
        <v>100</v>
      </c>
      <c r="F2264" s="2" t="s">
        <v>768</v>
      </c>
      <c r="G2264" s="2" t="s">
        <v>720</v>
      </c>
      <c r="H2264" s="2" t="s">
        <v>34</v>
      </c>
      <c r="I2264" s="2" t="s">
        <v>31</v>
      </c>
      <c r="J2264" s="44">
        <v>5.2012714740000003</v>
      </c>
    </row>
    <row r="2265" spans="1:10">
      <c r="A2265" s="2" t="s">
        <v>13</v>
      </c>
      <c r="B2265" s="2" t="s">
        <v>197</v>
      </c>
      <c r="C2265" s="2" t="s">
        <v>64</v>
      </c>
      <c r="E2265" s="2">
        <v>100</v>
      </c>
      <c r="F2265" s="2" t="s">
        <v>768</v>
      </c>
      <c r="G2265" s="2" t="s">
        <v>720</v>
      </c>
      <c r="H2265" s="2" t="s">
        <v>34</v>
      </c>
      <c r="I2265" s="2" t="s">
        <v>31</v>
      </c>
      <c r="J2265" s="44">
        <v>1.889765235</v>
      </c>
    </row>
    <row r="2266" spans="1:10">
      <c r="A2266" s="2" t="s">
        <v>13</v>
      </c>
      <c r="B2266" s="2" t="s">
        <v>198</v>
      </c>
      <c r="C2266" s="2" t="s">
        <v>64</v>
      </c>
      <c r="E2266" s="2">
        <v>100</v>
      </c>
      <c r="F2266" s="2" t="s">
        <v>768</v>
      </c>
      <c r="G2266" s="2" t="s">
        <v>720</v>
      </c>
      <c r="H2266" s="2" t="s">
        <v>34</v>
      </c>
      <c r="I2266" s="2" t="s">
        <v>31</v>
      </c>
      <c r="J2266" s="44">
        <v>0.30098613400000002</v>
      </c>
    </row>
    <row r="2267" spans="1:10">
      <c r="A2267" s="2" t="s">
        <v>13</v>
      </c>
      <c r="B2267" s="2" t="s">
        <v>199</v>
      </c>
      <c r="C2267" s="2" t="s">
        <v>64</v>
      </c>
      <c r="E2267" s="2">
        <v>100</v>
      </c>
      <c r="F2267" s="2" t="s">
        <v>768</v>
      </c>
      <c r="G2267" s="2" t="s">
        <v>720</v>
      </c>
      <c r="H2267" s="2" t="s">
        <v>34</v>
      </c>
      <c r="I2267" s="2" t="s">
        <v>31</v>
      </c>
      <c r="J2267" s="44">
        <v>0</v>
      </c>
    </row>
    <row r="2268" spans="1:10">
      <c r="A2268" s="2" t="s">
        <v>13</v>
      </c>
      <c r="B2268" s="2" t="s">
        <v>200</v>
      </c>
      <c r="C2268" s="2" t="s">
        <v>64</v>
      </c>
      <c r="E2268" s="2">
        <v>100</v>
      </c>
      <c r="F2268" s="2" t="s">
        <v>768</v>
      </c>
      <c r="G2268" s="2" t="s">
        <v>720</v>
      </c>
      <c r="H2268" s="2" t="s">
        <v>34</v>
      </c>
      <c r="I2268" s="2" t="s">
        <v>31</v>
      </c>
      <c r="J2268" s="44">
        <v>1.4173924</v>
      </c>
    </row>
    <row r="2269" spans="1:10">
      <c r="A2269" s="2" t="s">
        <v>13</v>
      </c>
      <c r="B2269" s="2" t="s">
        <v>201</v>
      </c>
      <c r="C2269" s="2" t="s">
        <v>64</v>
      </c>
      <c r="E2269" s="2">
        <v>100</v>
      </c>
      <c r="F2269" s="2" t="s">
        <v>768</v>
      </c>
      <c r="G2269" s="2" t="s">
        <v>720</v>
      </c>
      <c r="H2269" s="2" t="s">
        <v>34</v>
      </c>
      <c r="I2269" s="2" t="s">
        <v>31</v>
      </c>
      <c r="J2269" s="44">
        <v>1.8429589120000001</v>
      </c>
    </row>
    <row r="2270" spans="1:10">
      <c r="A2270" s="2" t="s">
        <v>13</v>
      </c>
      <c r="B2270" s="2" t="s">
        <v>202</v>
      </c>
      <c r="C2270" s="2" t="s">
        <v>64</v>
      </c>
      <c r="E2270" s="2">
        <v>100</v>
      </c>
      <c r="F2270" s="2" t="s">
        <v>768</v>
      </c>
      <c r="G2270" s="2" t="s">
        <v>720</v>
      </c>
      <c r="H2270" s="2" t="s">
        <v>34</v>
      </c>
      <c r="I2270" s="2" t="s">
        <v>31</v>
      </c>
      <c r="J2270" s="44">
        <v>3.0400007179999999</v>
      </c>
    </row>
    <row r="2271" spans="1:10">
      <c r="A2271" s="2" t="s">
        <v>13</v>
      </c>
      <c r="B2271" s="2" t="s">
        <v>203</v>
      </c>
      <c r="C2271" s="2" t="s">
        <v>64</v>
      </c>
      <c r="E2271" s="2">
        <v>100</v>
      </c>
      <c r="F2271" s="2" t="s">
        <v>768</v>
      </c>
      <c r="G2271" s="2" t="s">
        <v>720</v>
      </c>
      <c r="H2271" s="2" t="s">
        <v>34</v>
      </c>
      <c r="I2271" s="2" t="s">
        <v>31</v>
      </c>
      <c r="J2271" s="44">
        <v>14.878970363000001</v>
      </c>
    </row>
    <row r="2272" spans="1:10">
      <c r="A2272" s="2" t="s">
        <v>13</v>
      </c>
      <c r="B2272" s="2" t="s">
        <v>204</v>
      </c>
      <c r="C2272" s="2" t="s">
        <v>64</v>
      </c>
      <c r="E2272" s="2">
        <v>100</v>
      </c>
      <c r="F2272" s="2" t="s">
        <v>768</v>
      </c>
      <c r="G2272" s="2" t="s">
        <v>720</v>
      </c>
      <c r="H2272" s="2" t="s">
        <v>34</v>
      </c>
      <c r="I2272" s="2" t="s">
        <v>31</v>
      </c>
      <c r="J2272" s="44">
        <v>9.3249755160000003</v>
      </c>
    </row>
    <row r="2273" spans="1:10">
      <c r="A2273" s="2" t="s">
        <v>13</v>
      </c>
      <c r="B2273" s="2" t="s">
        <v>205</v>
      </c>
      <c r="C2273" s="2" t="s">
        <v>64</v>
      </c>
      <c r="E2273" s="2">
        <v>100</v>
      </c>
      <c r="F2273" s="2" t="s">
        <v>768</v>
      </c>
      <c r="G2273" s="2" t="s">
        <v>720</v>
      </c>
      <c r="H2273" s="2" t="s">
        <v>34</v>
      </c>
      <c r="I2273" s="2" t="s">
        <v>31</v>
      </c>
      <c r="J2273" s="44">
        <v>7.7325653839999999</v>
      </c>
    </row>
    <row r="2274" spans="1:10">
      <c r="A2274" s="2" t="s">
        <v>13</v>
      </c>
      <c r="B2274" s="2" t="s">
        <v>206</v>
      </c>
      <c r="C2274" s="2" t="s">
        <v>64</v>
      </c>
      <c r="E2274" s="2">
        <v>100</v>
      </c>
      <c r="F2274" s="2" t="s">
        <v>768</v>
      </c>
      <c r="G2274" s="2" t="s">
        <v>720</v>
      </c>
      <c r="H2274" s="2" t="s">
        <v>34</v>
      </c>
      <c r="I2274" s="2" t="s">
        <v>31</v>
      </c>
      <c r="J2274" s="44">
        <v>26.795503792000002</v>
      </c>
    </row>
    <row r="2275" spans="1:10">
      <c r="A2275" s="2" t="s">
        <v>13</v>
      </c>
      <c r="B2275" s="2" t="s">
        <v>207</v>
      </c>
      <c r="C2275" s="2" t="s">
        <v>64</v>
      </c>
      <c r="E2275" s="2">
        <v>100</v>
      </c>
      <c r="F2275" s="2" t="s">
        <v>768</v>
      </c>
      <c r="G2275" s="2" t="s">
        <v>720</v>
      </c>
      <c r="H2275" s="2" t="s">
        <v>34</v>
      </c>
      <c r="I2275" s="2" t="s">
        <v>31</v>
      </c>
      <c r="J2275" s="44">
        <v>38.849721185999996</v>
      </c>
    </row>
    <row r="2276" spans="1:10">
      <c r="A2276" s="2" t="s">
        <v>13</v>
      </c>
      <c r="B2276" s="2" t="s">
        <v>208</v>
      </c>
      <c r="C2276" s="2" t="s">
        <v>64</v>
      </c>
      <c r="E2276" s="2">
        <v>100</v>
      </c>
      <c r="F2276" s="2" t="s">
        <v>768</v>
      </c>
      <c r="G2276" s="2" t="s">
        <v>720</v>
      </c>
      <c r="H2276" s="2" t="s">
        <v>34</v>
      </c>
      <c r="I2276" s="2" t="s">
        <v>31</v>
      </c>
      <c r="J2276" s="44">
        <v>2.0532110750000001</v>
      </c>
    </row>
    <row r="2277" spans="1:10">
      <c r="A2277" s="2" t="s">
        <v>13</v>
      </c>
      <c r="B2277" s="2" t="s">
        <v>209</v>
      </c>
      <c r="C2277" s="2" t="s">
        <v>64</v>
      </c>
      <c r="E2277" s="2">
        <v>100</v>
      </c>
      <c r="F2277" s="2" t="s">
        <v>768</v>
      </c>
      <c r="G2277" s="2" t="s">
        <v>720</v>
      </c>
      <c r="H2277" s="2" t="s">
        <v>34</v>
      </c>
      <c r="I2277" s="2" t="s">
        <v>31</v>
      </c>
      <c r="J2277" s="44">
        <v>0.88580541499999998</v>
      </c>
    </row>
    <row r="2278" spans="1:10">
      <c r="A2278" s="2" t="s">
        <v>13</v>
      </c>
      <c r="B2278" s="2" t="s">
        <v>210</v>
      </c>
      <c r="C2278" s="2" t="s">
        <v>64</v>
      </c>
      <c r="E2278" s="2">
        <v>100</v>
      </c>
      <c r="F2278" s="2" t="s">
        <v>768</v>
      </c>
      <c r="G2278" s="2" t="s">
        <v>720</v>
      </c>
      <c r="H2278" s="2" t="s">
        <v>34</v>
      </c>
      <c r="I2278" s="2" t="s">
        <v>31</v>
      </c>
      <c r="J2278" s="44">
        <v>0</v>
      </c>
    </row>
    <row r="2279" spans="1:10">
      <c r="A2279" s="2" t="s">
        <v>13</v>
      </c>
      <c r="B2279" s="2" t="s">
        <v>211</v>
      </c>
      <c r="C2279" s="2" t="s">
        <v>64</v>
      </c>
      <c r="E2279" s="2">
        <v>100</v>
      </c>
      <c r="F2279" s="2" t="s">
        <v>768</v>
      </c>
      <c r="G2279" s="2" t="s">
        <v>720</v>
      </c>
      <c r="H2279" s="2" t="s">
        <v>34</v>
      </c>
      <c r="I2279" s="2" t="s">
        <v>31</v>
      </c>
      <c r="J2279" s="44">
        <v>0.92496958500000004</v>
      </c>
    </row>
    <row r="2280" spans="1:10">
      <c r="A2280" s="2" t="s">
        <v>13</v>
      </c>
      <c r="B2280" s="2" t="s">
        <v>212</v>
      </c>
      <c r="C2280" s="2" t="s">
        <v>64</v>
      </c>
      <c r="E2280" s="2">
        <v>100</v>
      </c>
      <c r="F2280" s="2" t="s">
        <v>768</v>
      </c>
      <c r="G2280" s="2" t="s">
        <v>720</v>
      </c>
      <c r="H2280" s="2" t="s">
        <v>34</v>
      </c>
      <c r="I2280" s="2" t="s">
        <v>31</v>
      </c>
      <c r="J2280" s="44">
        <v>0</v>
      </c>
    </row>
    <row r="2281" spans="1:10">
      <c r="A2281" s="2" t="s">
        <v>13</v>
      </c>
      <c r="B2281" s="2" t="s">
        <v>213</v>
      </c>
      <c r="C2281" s="2" t="s">
        <v>64</v>
      </c>
      <c r="E2281" s="2">
        <v>100</v>
      </c>
      <c r="F2281" s="2" t="s">
        <v>768</v>
      </c>
      <c r="G2281" s="2" t="s">
        <v>720</v>
      </c>
      <c r="H2281" s="2" t="s">
        <v>34</v>
      </c>
      <c r="I2281" s="2" t="s">
        <v>31</v>
      </c>
      <c r="J2281" s="44">
        <v>0</v>
      </c>
    </row>
    <row r="2282" spans="1:10">
      <c r="A2282" s="2" t="s">
        <v>13</v>
      </c>
      <c r="B2282" s="2" t="s">
        <v>214</v>
      </c>
      <c r="C2282" s="2" t="s">
        <v>64</v>
      </c>
      <c r="E2282" s="2">
        <v>100</v>
      </c>
      <c r="F2282" s="2" t="s">
        <v>768</v>
      </c>
      <c r="G2282" s="2" t="s">
        <v>720</v>
      </c>
      <c r="H2282" s="2" t="s">
        <v>34</v>
      </c>
      <c r="I2282" s="2" t="s">
        <v>31</v>
      </c>
      <c r="J2282" s="44">
        <v>2.3799936900000001</v>
      </c>
    </row>
    <row r="2283" spans="1:10">
      <c r="A2283" s="2" t="s">
        <v>13</v>
      </c>
      <c r="B2283" s="2" t="s">
        <v>215</v>
      </c>
      <c r="C2283" s="2" t="s">
        <v>64</v>
      </c>
      <c r="E2283" s="2">
        <v>100</v>
      </c>
      <c r="F2283" s="2" t="s">
        <v>768</v>
      </c>
      <c r="G2283" s="2" t="s">
        <v>720</v>
      </c>
      <c r="H2283" s="2" t="s">
        <v>34</v>
      </c>
      <c r="I2283" s="2" t="s">
        <v>31</v>
      </c>
      <c r="J2283" s="44">
        <v>0</v>
      </c>
    </row>
    <row r="2284" spans="1:10">
      <c r="A2284" s="2" t="s">
        <v>13</v>
      </c>
      <c r="B2284" s="2" t="s">
        <v>216</v>
      </c>
      <c r="C2284" s="2" t="s">
        <v>64</v>
      </c>
      <c r="E2284" s="2">
        <v>100</v>
      </c>
      <c r="F2284" s="2" t="s">
        <v>768</v>
      </c>
      <c r="G2284" s="2" t="s">
        <v>720</v>
      </c>
      <c r="H2284" s="2" t="s">
        <v>34</v>
      </c>
      <c r="I2284" s="2" t="s">
        <v>31</v>
      </c>
      <c r="J2284" s="44">
        <v>0</v>
      </c>
    </row>
    <row r="2285" spans="1:10">
      <c r="A2285" s="2" t="s">
        <v>13</v>
      </c>
      <c r="B2285" s="2" t="s">
        <v>363</v>
      </c>
      <c r="C2285" s="2" t="s">
        <v>64</v>
      </c>
      <c r="E2285" s="2">
        <v>100</v>
      </c>
      <c r="F2285" s="2" t="s">
        <v>768</v>
      </c>
      <c r="G2285" s="2" t="s">
        <v>720</v>
      </c>
      <c r="H2285" s="2" t="s">
        <v>34</v>
      </c>
      <c r="I2285" s="2" t="s">
        <v>31</v>
      </c>
      <c r="J2285" s="44">
        <v>0</v>
      </c>
    </row>
    <row r="2286" spans="1:10">
      <c r="A2286" s="2" t="s">
        <v>12</v>
      </c>
      <c r="B2286" s="2" t="s">
        <v>219</v>
      </c>
      <c r="C2286" s="2" t="s">
        <v>64</v>
      </c>
      <c r="E2286" s="2">
        <v>100</v>
      </c>
      <c r="F2286" s="2" t="s">
        <v>768</v>
      </c>
      <c r="G2286" s="2" t="s">
        <v>720</v>
      </c>
      <c r="H2286" s="2" t="s">
        <v>34</v>
      </c>
      <c r="I2286" s="2" t="s">
        <v>31</v>
      </c>
      <c r="J2286" s="44">
        <v>99.001475382999999</v>
      </c>
    </row>
    <row r="2287" spans="1:10">
      <c r="A2287" s="2" t="s">
        <v>11</v>
      </c>
      <c r="B2287" s="2" t="s">
        <v>217</v>
      </c>
      <c r="C2287" s="2" t="s">
        <v>64</v>
      </c>
      <c r="E2287" s="2">
        <v>100</v>
      </c>
      <c r="F2287" s="2" t="s">
        <v>768</v>
      </c>
      <c r="G2287" s="2" t="s">
        <v>720</v>
      </c>
      <c r="H2287" s="2" t="s">
        <v>34</v>
      </c>
      <c r="I2287" s="2" t="s">
        <v>31</v>
      </c>
      <c r="J2287" s="44">
        <v>129.19212539</v>
      </c>
    </row>
    <row r="2288" spans="1:10">
      <c r="A2288" s="2" t="s">
        <v>534</v>
      </c>
      <c r="B2288" s="2" t="s">
        <v>218</v>
      </c>
      <c r="C2288" s="2" t="s">
        <v>64</v>
      </c>
      <c r="E2288" s="2">
        <v>100</v>
      </c>
      <c r="F2288" s="2" t="s">
        <v>768</v>
      </c>
      <c r="G2288" s="2" t="s">
        <v>720</v>
      </c>
      <c r="H2288" s="2" t="s">
        <v>34</v>
      </c>
      <c r="I2288" s="2" t="s">
        <v>31</v>
      </c>
      <c r="J2288" s="44">
        <v>0</v>
      </c>
    </row>
    <row r="2289" spans="1:10">
      <c r="A2289" s="2" t="s">
        <v>10</v>
      </c>
      <c r="B2289" s="2" t="s">
        <v>220</v>
      </c>
      <c r="C2289" s="2" t="s">
        <v>64</v>
      </c>
      <c r="E2289" s="2">
        <v>100</v>
      </c>
      <c r="F2289" s="2" t="s">
        <v>768</v>
      </c>
      <c r="G2289" s="2" t="s">
        <v>720</v>
      </c>
      <c r="H2289" s="2" t="s">
        <v>34</v>
      </c>
      <c r="I2289" s="2" t="s">
        <v>31</v>
      </c>
      <c r="J2289" s="44">
        <v>0</v>
      </c>
    </row>
    <row r="2290" spans="1:10">
      <c r="A2290" s="2" t="s">
        <v>9</v>
      </c>
      <c r="B2290" s="2" t="s">
        <v>221</v>
      </c>
      <c r="C2290" s="2" t="s">
        <v>64</v>
      </c>
      <c r="E2290" s="2">
        <v>100</v>
      </c>
      <c r="F2290" s="2" t="s">
        <v>768</v>
      </c>
      <c r="G2290" s="2" t="s">
        <v>720</v>
      </c>
      <c r="H2290" s="2" t="s">
        <v>34</v>
      </c>
      <c r="I2290" s="2" t="s">
        <v>31</v>
      </c>
      <c r="J2290" s="44">
        <v>1.385049075</v>
      </c>
    </row>
    <row r="2291" spans="1:10">
      <c r="A2291" s="2" t="s">
        <v>9</v>
      </c>
      <c r="B2291" s="2" t="s">
        <v>222</v>
      </c>
      <c r="C2291" s="2" t="s">
        <v>64</v>
      </c>
      <c r="E2291" s="2">
        <v>100</v>
      </c>
      <c r="F2291" s="2" t="s">
        <v>768</v>
      </c>
      <c r="G2291" s="2" t="s">
        <v>720</v>
      </c>
      <c r="H2291" s="2" t="s">
        <v>34</v>
      </c>
      <c r="I2291" s="2" t="s">
        <v>31</v>
      </c>
      <c r="J2291" s="44">
        <v>1.2741036750000001</v>
      </c>
    </row>
    <row r="2292" spans="1:10">
      <c r="A2292" s="2" t="s">
        <v>9</v>
      </c>
      <c r="B2292" s="2" t="s">
        <v>223</v>
      </c>
      <c r="C2292" s="2" t="s">
        <v>64</v>
      </c>
      <c r="E2292" s="2">
        <v>100</v>
      </c>
      <c r="F2292" s="2" t="s">
        <v>768</v>
      </c>
      <c r="G2292" s="2" t="s">
        <v>720</v>
      </c>
      <c r="H2292" s="2" t="s">
        <v>34</v>
      </c>
      <c r="I2292" s="2" t="s">
        <v>31</v>
      </c>
      <c r="J2292" s="44">
        <v>1.2361756129999999</v>
      </c>
    </row>
    <row r="2293" spans="1:10">
      <c r="A2293" s="2" t="s">
        <v>9</v>
      </c>
      <c r="B2293" s="2" t="s">
        <v>224</v>
      </c>
      <c r="C2293" s="2" t="s">
        <v>64</v>
      </c>
      <c r="E2293" s="2">
        <v>100</v>
      </c>
      <c r="F2293" s="2" t="s">
        <v>768</v>
      </c>
      <c r="G2293" s="2" t="s">
        <v>720</v>
      </c>
      <c r="H2293" s="2" t="s">
        <v>34</v>
      </c>
      <c r="I2293" s="2" t="s">
        <v>31</v>
      </c>
      <c r="J2293" s="44">
        <v>1.0969610080000001</v>
      </c>
    </row>
    <row r="2294" spans="1:10">
      <c r="A2294" s="2" t="s">
        <v>9</v>
      </c>
      <c r="B2294" s="2" t="s">
        <v>225</v>
      </c>
      <c r="C2294" s="2" t="s">
        <v>64</v>
      </c>
      <c r="E2294" s="2">
        <v>100</v>
      </c>
      <c r="F2294" s="2" t="s">
        <v>768</v>
      </c>
      <c r="G2294" s="2" t="s">
        <v>720</v>
      </c>
      <c r="H2294" s="2" t="s">
        <v>34</v>
      </c>
      <c r="I2294" s="2" t="s">
        <v>31</v>
      </c>
      <c r="J2294" s="44">
        <v>0.81080370000000002</v>
      </c>
    </row>
    <row r="2295" spans="1:10">
      <c r="A2295" s="2" t="s">
        <v>9</v>
      </c>
      <c r="B2295" s="2" t="s">
        <v>226</v>
      </c>
      <c r="C2295" s="2" t="s">
        <v>64</v>
      </c>
      <c r="E2295" s="2">
        <v>100</v>
      </c>
      <c r="F2295" s="2" t="s">
        <v>768</v>
      </c>
      <c r="G2295" s="2" t="s">
        <v>720</v>
      </c>
      <c r="H2295" s="2" t="s">
        <v>34</v>
      </c>
      <c r="I2295" s="2" t="s">
        <v>31</v>
      </c>
      <c r="J2295" s="44">
        <v>0.96225588799999995</v>
      </c>
    </row>
    <row r="2296" spans="1:10">
      <c r="A2296" s="2" t="s">
        <v>9</v>
      </c>
      <c r="B2296" s="2" t="s">
        <v>227</v>
      </c>
      <c r="C2296" s="2" t="s">
        <v>64</v>
      </c>
      <c r="E2296" s="2">
        <v>100</v>
      </c>
      <c r="F2296" s="2" t="s">
        <v>768</v>
      </c>
      <c r="G2296" s="2" t="s">
        <v>720</v>
      </c>
      <c r="H2296" s="2" t="s">
        <v>34</v>
      </c>
      <c r="I2296" s="2" t="s">
        <v>31</v>
      </c>
      <c r="J2296" s="44">
        <v>0.195424924</v>
      </c>
    </row>
    <row r="2297" spans="1:10">
      <c r="A2297" s="2" t="s">
        <v>9</v>
      </c>
      <c r="B2297" s="2" t="s">
        <v>228</v>
      </c>
      <c r="C2297" s="2" t="s">
        <v>64</v>
      </c>
      <c r="E2297" s="2">
        <v>100</v>
      </c>
      <c r="F2297" s="2" t="s">
        <v>768</v>
      </c>
      <c r="G2297" s="2" t="s">
        <v>720</v>
      </c>
      <c r="H2297" s="2" t="s">
        <v>34</v>
      </c>
      <c r="I2297" s="2" t="s">
        <v>31</v>
      </c>
      <c r="J2297" s="44">
        <v>0.41046074999999999</v>
      </c>
    </row>
    <row r="2298" spans="1:10">
      <c r="A2298" s="2" t="s">
        <v>9</v>
      </c>
      <c r="B2298" s="2" t="s">
        <v>229</v>
      </c>
      <c r="C2298" s="2" t="s">
        <v>64</v>
      </c>
      <c r="E2298" s="2">
        <v>100</v>
      </c>
      <c r="F2298" s="2" t="s">
        <v>768</v>
      </c>
      <c r="G2298" s="2" t="s">
        <v>720</v>
      </c>
      <c r="H2298" s="2" t="s">
        <v>34</v>
      </c>
      <c r="I2298" s="2" t="s">
        <v>31</v>
      </c>
      <c r="J2298" s="44">
        <v>0.72447253099999998</v>
      </c>
    </row>
    <row r="2299" spans="1:10">
      <c r="A2299" s="2" t="s">
        <v>9</v>
      </c>
      <c r="B2299" s="2" t="s">
        <v>230</v>
      </c>
      <c r="C2299" s="2" t="s">
        <v>64</v>
      </c>
      <c r="E2299" s="2">
        <v>100</v>
      </c>
      <c r="F2299" s="2" t="s">
        <v>768</v>
      </c>
      <c r="G2299" s="2" t="s">
        <v>720</v>
      </c>
      <c r="H2299" s="2" t="s">
        <v>34</v>
      </c>
      <c r="I2299" s="2" t="s">
        <v>31</v>
      </c>
      <c r="J2299" s="44">
        <v>1.246092754</v>
      </c>
    </row>
    <row r="2300" spans="1:10">
      <c r="A2300" s="2" t="s">
        <v>9</v>
      </c>
      <c r="B2300" s="2" t="s">
        <v>231</v>
      </c>
      <c r="C2300" s="2" t="s">
        <v>64</v>
      </c>
      <c r="E2300" s="2">
        <v>100</v>
      </c>
      <c r="F2300" s="2" t="s">
        <v>768</v>
      </c>
      <c r="G2300" s="2" t="s">
        <v>720</v>
      </c>
      <c r="H2300" s="2" t="s">
        <v>34</v>
      </c>
      <c r="I2300" s="2" t="s">
        <v>31</v>
      </c>
      <c r="J2300" s="44">
        <v>0.57231584800000002</v>
      </c>
    </row>
    <row r="2301" spans="1:10">
      <c r="A2301" s="2" t="s">
        <v>9</v>
      </c>
      <c r="B2301" s="2" t="s">
        <v>232</v>
      </c>
      <c r="C2301" s="2" t="s">
        <v>64</v>
      </c>
      <c r="E2301" s="2">
        <v>100</v>
      </c>
      <c r="F2301" s="2" t="s">
        <v>768</v>
      </c>
      <c r="G2301" s="2" t="s">
        <v>720</v>
      </c>
      <c r="H2301" s="2" t="s">
        <v>34</v>
      </c>
      <c r="I2301" s="2" t="s">
        <v>31</v>
      </c>
      <c r="J2301" s="44">
        <v>0</v>
      </c>
    </row>
    <row r="2302" spans="1:10">
      <c r="A2302" s="2" t="s">
        <v>8</v>
      </c>
      <c r="B2302" s="2" t="s">
        <v>233</v>
      </c>
      <c r="C2302" s="2" t="s">
        <v>64</v>
      </c>
      <c r="E2302" s="2">
        <v>100</v>
      </c>
      <c r="F2302" s="2" t="s">
        <v>768</v>
      </c>
      <c r="G2302" s="2" t="s">
        <v>720</v>
      </c>
      <c r="H2302" s="2" t="s">
        <v>34</v>
      </c>
      <c r="I2302" s="2" t="s">
        <v>31</v>
      </c>
      <c r="J2302" s="44">
        <v>8.0085630509999994</v>
      </c>
    </row>
    <row r="2303" spans="1:10">
      <c r="A2303" s="2" t="s">
        <v>8</v>
      </c>
      <c r="B2303" s="2" t="s">
        <v>234</v>
      </c>
      <c r="C2303" s="2" t="s">
        <v>64</v>
      </c>
      <c r="E2303" s="2">
        <v>100</v>
      </c>
      <c r="F2303" s="2" t="s">
        <v>768</v>
      </c>
      <c r="G2303" s="2" t="s">
        <v>720</v>
      </c>
      <c r="H2303" s="2" t="s">
        <v>34</v>
      </c>
      <c r="I2303" s="2" t="s">
        <v>31</v>
      </c>
      <c r="J2303" s="44">
        <v>17.835426977000001</v>
      </c>
    </row>
    <row r="2304" spans="1:10">
      <c r="A2304" s="2" t="s">
        <v>8</v>
      </c>
      <c r="B2304" s="2" t="s">
        <v>235</v>
      </c>
      <c r="C2304" s="2" t="s">
        <v>64</v>
      </c>
      <c r="E2304" s="2">
        <v>100</v>
      </c>
      <c r="F2304" s="2" t="s">
        <v>768</v>
      </c>
      <c r="G2304" s="2" t="s">
        <v>720</v>
      </c>
      <c r="H2304" s="2" t="s">
        <v>34</v>
      </c>
      <c r="I2304" s="2" t="s">
        <v>31</v>
      </c>
      <c r="J2304" s="44">
        <v>0.83196046199999996</v>
      </c>
    </row>
    <row r="2305" spans="1:10">
      <c r="A2305" s="2" t="s">
        <v>8</v>
      </c>
      <c r="B2305" s="2" t="s">
        <v>236</v>
      </c>
      <c r="C2305" s="2" t="s">
        <v>64</v>
      </c>
      <c r="E2305" s="2">
        <v>100</v>
      </c>
      <c r="F2305" s="2" t="s">
        <v>768</v>
      </c>
      <c r="G2305" s="2" t="s">
        <v>720</v>
      </c>
      <c r="H2305" s="2" t="s">
        <v>34</v>
      </c>
      <c r="I2305" s="2" t="s">
        <v>31</v>
      </c>
      <c r="J2305" s="44">
        <v>0.21505685899999999</v>
      </c>
    </row>
    <row r="2306" spans="1:10">
      <c r="A2306" s="2" t="s">
        <v>8</v>
      </c>
      <c r="B2306" s="2" t="s">
        <v>237</v>
      </c>
      <c r="C2306" s="2" t="s">
        <v>64</v>
      </c>
      <c r="E2306" s="2">
        <v>100</v>
      </c>
      <c r="F2306" s="2" t="s">
        <v>768</v>
      </c>
      <c r="G2306" s="2" t="s">
        <v>720</v>
      </c>
      <c r="H2306" s="2" t="s">
        <v>34</v>
      </c>
      <c r="I2306" s="2" t="s">
        <v>31</v>
      </c>
      <c r="J2306" s="44">
        <v>28.921295997000001</v>
      </c>
    </row>
    <row r="2307" spans="1:10">
      <c r="A2307" s="2" t="s">
        <v>8</v>
      </c>
      <c r="B2307" s="2" t="s">
        <v>238</v>
      </c>
      <c r="C2307" s="2" t="s">
        <v>64</v>
      </c>
      <c r="E2307" s="2">
        <v>100</v>
      </c>
      <c r="F2307" s="2" t="s">
        <v>768</v>
      </c>
      <c r="G2307" s="2" t="s">
        <v>720</v>
      </c>
      <c r="H2307" s="2" t="s">
        <v>34</v>
      </c>
      <c r="I2307" s="2" t="s">
        <v>31</v>
      </c>
      <c r="J2307" s="44">
        <v>2.3938337029999999</v>
      </c>
    </row>
    <row r="2308" spans="1:10">
      <c r="A2308" s="2" t="s">
        <v>8</v>
      </c>
      <c r="B2308" s="2" t="s">
        <v>239</v>
      </c>
      <c r="C2308" s="2" t="s">
        <v>64</v>
      </c>
      <c r="E2308" s="2">
        <v>100</v>
      </c>
      <c r="F2308" s="2" t="s">
        <v>768</v>
      </c>
      <c r="G2308" s="2" t="s">
        <v>720</v>
      </c>
      <c r="H2308" s="2" t="s">
        <v>34</v>
      </c>
      <c r="I2308" s="2" t="s">
        <v>31</v>
      </c>
      <c r="J2308" s="44">
        <v>1.7708769790000001</v>
      </c>
    </row>
    <row r="2309" spans="1:10">
      <c r="A2309" s="2" t="s">
        <v>8</v>
      </c>
      <c r="B2309" s="2" t="s">
        <v>240</v>
      </c>
      <c r="C2309" s="2" t="s">
        <v>64</v>
      </c>
      <c r="E2309" s="2">
        <v>100</v>
      </c>
      <c r="F2309" s="2" t="s">
        <v>768</v>
      </c>
      <c r="G2309" s="2" t="s">
        <v>720</v>
      </c>
      <c r="H2309" s="2" t="s">
        <v>34</v>
      </c>
      <c r="I2309" s="2" t="s">
        <v>31</v>
      </c>
      <c r="J2309" s="44">
        <v>21.406619417000002</v>
      </c>
    </row>
    <row r="2310" spans="1:10">
      <c r="A2310" s="2" t="s">
        <v>8</v>
      </c>
      <c r="B2310" s="2" t="s">
        <v>241</v>
      </c>
      <c r="C2310" s="2" t="s">
        <v>64</v>
      </c>
      <c r="E2310" s="2">
        <v>100</v>
      </c>
      <c r="F2310" s="2" t="s">
        <v>768</v>
      </c>
      <c r="G2310" s="2" t="s">
        <v>720</v>
      </c>
      <c r="H2310" s="2" t="s">
        <v>34</v>
      </c>
      <c r="I2310" s="2" t="s">
        <v>31</v>
      </c>
      <c r="J2310" s="44">
        <v>20.749777780999999</v>
      </c>
    </row>
    <row r="2311" spans="1:10">
      <c r="A2311" s="2" t="s">
        <v>8</v>
      </c>
      <c r="B2311" s="2" t="s">
        <v>242</v>
      </c>
      <c r="C2311" s="2" t="s">
        <v>64</v>
      </c>
      <c r="E2311" s="2">
        <v>100</v>
      </c>
      <c r="F2311" s="2" t="s">
        <v>768</v>
      </c>
      <c r="G2311" s="2" t="s">
        <v>720</v>
      </c>
      <c r="H2311" s="2" t="s">
        <v>34</v>
      </c>
      <c r="I2311" s="2" t="s">
        <v>31</v>
      </c>
      <c r="J2311" s="44">
        <v>22.649360741999999</v>
      </c>
    </row>
    <row r="2312" spans="1:10">
      <c r="A2312" s="2" t="s">
        <v>8</v>
      </c>
      <c r="B2312" s="2" t="s">
        <v>243</v>
      </c>
      <c r="C2312" s="2" t="s">
        <v>64</v>
      </c>
      <c r="E2312" s="2">
        <v>100</v>
      </c>
      <c r="F2312" s="2" t="s">
        <v>768</v>
      </c>
      <c r="G2312" s="2" t="s">
        <v>720</v>
      </c>
      <c r="H2312" s="2" t="s">
        <v>34</v>
      </c>
      <c r="I2312" s="2" t="s">
        <v>31</v>
      </c>
      <c r="J2312" s="44">
        <v>2.0131802699999999</v>
      </c>
    </row>
    <row r="2313" spans="1:10">
      <c r="A2313" s="2" t="s">
        <v>8</v>
      </c>
      <c r="B2313" s="2" t="s">
        <v>244</v>
      </c>
      <c r="C2313" s="2" t="s">
        <v>64</v>
      </c>
      <c r="E2313" s="2">
        <v>100</v>
      </c>
      <c r="F2313" s="2" t="s">
        <v>768</v>
      </c>
      <c r="G2313" s="2" t="s">
        <v>720</v>
      </c>
      <c r="H2313" s="2" t="s">
        <v>34</v>
      </c>
      <c r="I2313" s="2" t="s">
        <v>31</v>
      </c>
      <c r="J2313" s="44">
        <v>7.4368321120000003</v>
      </c>
    </row>
    <row r="2314" spans="1:10">
      <c r="A2314" s="2" t="s">
        <v>8</v>
      </c>
      <c r="B2314" s="2" t="s">
        <v>245</v>
      </c>
      <c r="C2314" s="2" t="s">
        <v>64</v>
      </c>
      <c r="E2314" s="2">
        <v>100</v>
      </c>
      <c r="F2314" s="2" t="s">
        <v>768</v>
      </c>
      <c r="G2314" s="2" t="s">
        <v>720</v>
      </c>
      <c r="H2314" s="2" t="s">
        <v>34</v>
      </c>
      <c r="I2314" s="2" t="s">
        <v>31</v>
      </c>
      <c r="J2314" s="44">
        <v>4.3739491419999998</v>
      </c>
    </row>
    <row r="2315" spans="1:10">
      <c r="A2315" s="2" t="s">
        <v>8</v>
      </c>
      <c r="B2315" s="2" t="s">
        <v>246</v>
      </c>
      <c r="C2315" s="2" t="s">
        <v>64</v>
      </c>
      <c r="E2315" s="2">
        <v>100</v>
      </c>
      <c r="F2315" s="2" t="s">
        <v>768</v>
      </c>
      <c r="G2315" s="2" t="s">
        <v>720</v>
      </c>
      <c r="H2315" s="2" t="s">
        <v>34</v>
      </c>
      <c r="I2315" s="2" t="s">
        <v>31</v>
      </c>
      <c r="J2315" s="44">
        <v>23.414109881000002</v>
      </c>
    </row>
    <row r="2316" spans="1:10">
      <c r="A2316" s="2" t="s">
        <v>8</v>
      </c>
      <c r="B2316" s="2" t="s">
        <v>247</v>
      </c>
      <c r="C2316" s="2" t="s">
        <v>64</v>
      </c>
      <c r="E2316" s="2">
        <v>100</v>
      </c>
      <c r="F2316" s="2" t="s">
        <v>768</v>
      </c>
      <c r="G2316" s="2" t="s">
        <v>720</v>
      </c>
      <c r="H2316" s="2" t="s">
        <v>34</v>
      </c>
      <c r="I2316" s="2" t="s">
        <v>31</v>
      </c>
      <c r="J2316" s="44">
        <v>39.281838375</v>
      </c>
    </row>
    <row r="2317" spans="1:10">
      <c r="A2317" s="2" t="s">
        <v>8</v>
      </c>
      <c r="B2317" s="2" t="s">
        <v>248</v>
      </c>
      <c r="C2317" s="2" t="s">
        <v>64</v>
      </c>
      <c r="E2317" s="2">
        <v>100</v>
      </c>
      <c r="F2317" s="2" t="s">
        <v>768</v>
      </c>
      <c r="G2317" s="2" t="s">
        <v>720</v>
      </c>
      <c r="H2317" s="2" t="s">
        <v>34</v>
      </c>
      <c r="I2317" s="2" t="s">
        <v>31</v>
      </c>
      <c r="J2317" s="44">
        <v>22.708070853999999</v>
      </c>
    </row>
    <row r="2318" spans="1:10">
      <c r="A2318" s="2" t="s">
        <v>7</v>
      </c>
      <c r="B2318" s="2" t="s">
        <v>249</v>
      </c>
      <c r="C2318" s="2" t="s">
        <v>64</v>
      </c>
      <c r="E2318" s="2">
        <v>100</v>
      </c>
      <c r="F2318" s="2" t="s">
        <v>768</v>
      </c>
      <c r="G2318" s="2" t="s">
        <v>720</v>
      </c>
      <c r="H2318" s="2" t="s">
        <v>34</v>
      </c>
      <c r="I2318" s="2" t="s">
        <v>31</v>
      </c>
      <c r="J2318" s="44">
        <v>6.2743683060000004</v>
      </c>
    </row>
    <row r="2319" spans="1:10">
      <c r="A2319" s="2" t="s">
        <v>7</v>
      </c>
      <c r="B2319" s="2" t="s">
        <v>250</v>
      </c>
      <c r="C2319" s="2" t="s">
        <v>64</v>
      </c>
      <c r="E2319" s="2">
        <v>100</v>
      </c>
      <c r="F2319" s="2" t="s">
        <v>768</v>
      </c>
      <c r="G2319" s="2" t="s">
        <v>720</v>
      </c>
      <c r="H2319" s="2" t="s">
        <v>34</v>
      </c>
      <c r="I2319" s="2" t="s">
        <v>31</v>
      </c>
      <c r="J2319" s="44">
        <v>0.72424698200000004</v>
      </c>
    </row>
    <row r="2320" spans="1:10">
      <c r="A2320" s="2" t="s">
        <v>7</v>
      </c>
      <c r="B2320" s="2" t="s">
        <v>251</v>
      </c>
      <c r="C2320" s="2" t="s">
        <v>64</v>
      </c>
      <c r="E2320" s="2">
        <v>100</v>
      </c>
      <c r="F2320" s="2" t="s">
        <v>768</v>
      </c>
      <c r="G2320" s="2" t="s">
        <v>720</v>
      </c>
      <c r="H2320" s="2" t="s">
        <v>34</v>
      </c>
      <c r="I2320" s="2" t="s">
        <v>31</v>
      </c>
      <c r="J2320" s="44">
        <v>0</v>
      </c>
    </row>
    <row r="2321" spans="1:10">
      <c r="A2321" s="2" t="s">
        <v>7</v>
      </c>
      <c r="B2321" s="2" t="s">
        <v>252</v>
      </c>
      <c r="C2321" s="2" t="s">
        <v>64</v>
      </c>
      <c r="E2321" s="2">
        <v>100</v>
      </c>
      <c r="F2321" s="2" t="s">
        <v>768</v>
      </c>
      <c r="G2321" s="2" t="s">
        <v>720</v>
      </c>
      <c r="H2321" s="2" t="s">
        <v>34</v>
      </c>
      <c r="I2321" s="2" t="s">
        <v>31</v>
      </c>
      <c r="J2321" s="44">
        <v>0</v>
      </c>
    </row>
    <row r="2322" spans="1:10">
      <c r="A2322" s="2" t="s">
        <v>7</v>
      </c>
      <c r="B2322" s="2" t="s">
        <v>253</v>
      </c>
      <c r="C2322" s="2" t="s">
        <v>64</v>
      </c>
      <c r="E2322" s="2">
        <v>100</v>
      </c>
      <c r="F2322" s="2" t="s">
        <v>768</v>
      </c>
      <c r="G2322" s="2" t="s">
        <v>720</v>
      </c>
      <c r="H2322" s="2" t="s">
        <v>34</v>
      </c>
      <c r="I2322" s="2" t="s">
        <v>31</v>
      </c>
      <c r="J2322" s="44">
        <v>0</v>
      </c>
    </row>
    <row r="2323" spans="1:10">
      <c r="A2323" s="2" t="s">
        <v>6</v>
      </c>
      <c r="B2323" s="2" t="s">
        <v>254</v>
      </c>
      <c r="C2323" s="2" t="s">
        <v>64</v>
      </c>
      <c r="E2323" s="2">
        <v>100</v>
      </c>
      <c r="F2323" s="2" t="s">
        <v>768</v>
      </c>
      <c r="G2323" s="2" t="s">
        <v>720</v>
      </c>
      <c r="H2323" s="2" t="s">
        <v>34</v>
      </c>
      <c r="I2323" s="2" t="s">
        <v>31</v>
      </c>
      <c r="J2323" s="44">
        <v>0</v>
      </c>
    </row>
    <row r="2324" spans="1:10">
      <c r="A2324" s="2" t="s">
        <v>6</v>
      </c>
      <c r="B2324" s="2" t="s">
        <v>255</v>
      </c>
      <c r="C2324" s="2" t="s">
        <v>64</v>
      </c>
      <c r="E2324" s="2">
        <v>100</v>
      </c>
      <c r="F2324" s="2" t="s">
        <v>768</v>
      </c>
      <c r="G2324" s="2" t="s">
        <v>720</v>
      </c>
      <c r="H2324" s="2" t="s">
        <v>34</v>
      </c>
      <c r="I2324" s="2" t="s">
        <v>31</v>
      </c>
      <c r="J2324" s="44">
        <v>0</v>
      </c>
    </row>
    <row r="2325" spans="1:10">
      <c r="A2325" s="2" t="s">
        <v>6</v>
      </c>
      <c r="B2325" s="2" t="s">
        <v>256</v>
      </c>
      <c r="C2325" s="2" t="s">
        <v>64</v>
      </c>
      <c r="E2325" s="2">
        <v>100</v>
      </c>
      <c r="F2325" s="2" t="s">
        <v>768</v>
      </c>
      <c r="G2325" s="2" t="s">
        <v>720</v>
      </c>
      <c r="H2325" s="2" t="s">
        <v>34</v>
      </c>
      <c r="I2325" s="2" t="s">
        <v>31</v>
      </c>
      <c r="J2325" s="44">
        <v>13.45291596</v>
      </c>
    </row>
    <row r="2326" spans="1:10">
      <c r="A2326" s="2" t="s">
        <v>6</v>
      </c>
      <c r="B2326" s="2" t="s">
        <v>257</v>
      </c>
      <c r="C2326" s="2" t="s">
        <v>64</v>
      </c>
      <c r="E2326" s="2">
        <v>100</v>
      </c>
      <c r="F2326" s="2" t="s">
        <v>768</v>
      </c>
      <c r="G2326" s="2" t="s">
        <v>720</v>
      </c>
      <c r="H2326" s="2" t="s">
        <v>34</v>
      </c>
      <c r="I2326" s="2" t="s">
        <v>31</v>
      </c>
      <c r="J2326" s="44">
        <v>25.086204104</v>
      </c>
    </row>
    <row r="2327" spans="1:10">
      <c r="A2327" s="2" t="s">
        <v>6</v>
      </c>
      <c r="B2327" s="2" t="s">
        <v>258</v>
      </c>
      <c r="C2327" s="2" t="s">
        <v>64</v>
      </c>
      <c r="E2327" s="2">
        <v>100</v>
      </c>
      <c r="F2327" s="2" t="s">
        <v>768</v>
      </c>
      <c r="G2327" s="2" t="s">
        <v>720</v>
      </c>
      <c r="H2327" s="2" t="s">
        <v>34</v>
      </c>
      <c r="I2327" s="2" t="s">
        <v>31</v>
      </c>
      <c r="J2327" s="44">
        <v>0</v>
      </c>
    </row>
    <row r="2328" spans="1:10">
      <c r="A2328" s="2" t="s">
        <v>6</v>
      </c>
      <c r="B2328" s="2" t="s">
        <v>259</v>
      </c>
      <c r="C2328" s="2" t="s">
        <v>64</v>
      </c>
      <c r="E2328" s="2">
        <v>100</v>
      </c>
      <c r="F2328" s="2" t="s">
        <v>768</v>
      </c>
      <c r="G2328" s="2" t="s">
        <v>720</v>
      </c>
      <c r="H2328" s="2" t="s">
        <v>34</v>
      </c>
      <c r="I2328" s="2" t="s">
        <v>31</v>
      </c>
      <c r="J2328" s="44">
        <v>0</v>
      </c>
    </row>
    <row r="2329" spans="1:10">
      <c r="A2329" s="2" t="s">
        <v>6</v>
      </c>
      <c r="B2329" s="2" t="s">
        <v>260</v>
      </c>
      <c r="C2329" s="2" t="s">
        <v>64</v>
      </c>
      <c r="E2329" s="2">
        <v>100</v>
      </c>
      <c r="F2329" s="2" t="s">
        <v>768</v>
      </c>
      <c r="G2329" s="2" t="s">
        <v>720</v>
      </c>
      <c r="H2329" s="2" t="s">
        <v>34</v>
      </c>
      <c r="I2329" s="2" t="s">
        <v>31</v>
      </c>
      <c r="J2329" s="44">
        <v>0</v>
      </c>
    </row>
    <row r="2330" spans="1:10">
      <c r="A2330" s="2" t="s">
        <v>6</v>
      </c>
      <c r="B2330" s="2" t="s">
        <v>261</v>
      </c>
      <c r="C2330" s="2" t="s">
        <v>64</v>
      </c>
      <c r="E2330" s="2">
        <v>100</v>
      </c>
      <c r="F2330" s="2" t="s">
        <v>768</v>
      </c>
      <c r="G2330" s="2" t="s">
        <v>720</v>
      </c>
      <c r="H2330" s="2" t="s">
        <v>34</v>
      </c>
      <c r="I2330" s="2" t="s">
        <v>31</v>
      </c>
      <c r="J2330" s="44">
        <v>0</v>
      </c>
    </row>
    <row r="2331" spans="1:10">
      <c r="A2331" s="2" t="s">
        <v>5</v>
      </c>
      <c r="B2331" s="2" t="s">
        <v>270</v>
      </c>
      <c r="C2331" s="2" t="s">
        <v>64</v>
      </c>
      <c r="E2331" s="2">
        <v>100</v>
      </c>
      <c r="F2331" s="2" t="s">
        <v>768</v>
      </c>
      <c r="G2331" s="2" t="s">
        <v>720</v>
      </c>
      <c r="H2331" s="2" t="s">
        <v>34</v>
      </c>
      <c r="I2331" s="2" t="s">
        <v>31</v>
      </c>
      <c r="J2331" s="44">
        <v>0.66841158499999997</v>
      </c>
    </row>
    <row r="2332" spans="1:10">
      <c r="A2332" s="2" t="s">
        <v>5</v>
      </c>
      <c r="B2332" s="2" t="s">
        <v>271</v>
      </c>
      <c r="C2332" s="2" t="s">
        <v>64</v>
      </c>
      <c r="E2332" s="2">
        <v>100</v>
      </c>
      <c r="F2332" s="2" t="s">
        <v>768</v>
      </c>
      <c r="G2332" s="2" t="s">
        <v>720</v>
      </c>
      <c r="H2332" s="2" t="s">
        <v>34</v>
      </c>
      <c r="I2332" s="2" t="s">
        <v>31</v>
      </c>
      <c r="J2332" s="44">
        <v>10.593272024999999</v>
      </c>
    </row>
    <row r="2333" spans="1:10">
      <c r="A2333" s="2" t="s">
        <v>5</v>
      </c>
      <c r="B2333" s="2" t="s">
        <v>272</v>
      </c>
      <c r="C2333" s="2" t="s">
        <v>64</v>
      </c>
      <c r="E2333" s="2">
        <v>100</v>
      </c>
      <c r="F2333" s="2" t="s">
        <v>768</v>
      </c>
      <c r="G2333" s="2" t="s">
        <v>720</v>
      </c>
      <c r="H2333" s="2" t="s">
        <v>34</v>
      </c>
      <c r="I2333" s="2" t="s">
        <v>31</v>
      </c>
      <c r="J2333" s="44">
        <v>0</v>
      </c>
    </row>
    <row r="2334" spans="1:10">
      <c r="A2334" s="2" t="s">
        <v>5</v>
      </c>
      <c r="B2334" s="2" t="s">
        <v>273</v>
      </c>
      <c r="C2334" s="2" t="s">
        <v>64</v>
      </c>
      <c r="E2334" s="2">
        <v>100</v>
      </c>
      <c r="F2334" s="2" t="s">
        <v>768</v>
      </c>
      <c r="G2334" s="2" t="s">
        <v>720</v>
      </c>
      <c r="H2334" s="2" t="s">
        <v>34</v>
      </c>
      <c r="I2334" s="2" t="s">
        <v>31</v>
      </c>
      <c r="J2334" s="44">
        <v>0</v>
      </c>
    </row>
    <row r="2335" spans="1:10">
      <c r="A2335" s="2" t="s">
        <v>4</v>
      </c>
      <c r="B2335" s="2" t="s">
        <v>445</v>
      </c>
      <c r="C2335" s="2" t="s">
        <v>64</v>
      </c>
      <c r="E2335" s="2">
        <v>100</v>
      </c>
      <c r="F2335" s="2" t="s">
        <v>768</v>
      </c>
      <c r="G2335" s="2" t="s">
        <v>720</v>
      </c>
      <c r="H2335" s="2" t="s">
        <v>34</v>
      </c>
      <c r="I2335" s="2" t="s">
        <v>31</v>
      </c>
      <c r="J2335" s="44">
        <v>0</v>
      </c>
    </row>
    <row r="2336" spans="1:10">
      <c r="A2336" s="2" t="s">
        <v>4</v>
      </c>
      <c r="B2336" s="2" t="s">
        <v>446</v>
      </c>
      <c r="C2336" s="2" t="s">
        <v>64</v>
      </c>
      <c r="E2336" s="2">
        <v>100</v>
      </c>
      <c r="F2336" s="2" t="s">
        <v>768</v>
      </c>
      <c r="G2336" s="2" t="s">
        <v>720</v>
      </c>
      <c r="H2336" s="2" t="s">
        <v>34</v>
      </c>
      <c r="I2336" s="2" t="s">
        <v>31</v>
      </c>
      <c r="J2336" s="44">
        <v>0.27934628700000003</v>
      </c>
    </row>
    <row r="2337" spans="1:10">
      <c r="A2337" s="2" t="s">
        <v>3</v>
      </c>
      <c r="B2337" s="2" t="s">
        <v>362</v>
      </c>
      <c r="C2337" s="2" t="s">
        <v>64</v>
      </c>
      <c r="E2337" s="2">
        <v>100</v>
      </c>
      <c r="F2337" s="2" t="s">
        <v>768</v>
      </c>
      <c r="G2337" s="2" t="s">
        <v>720</v>
      </c>
      <c r="H2337" s="2" t="s">
        <v>34</v>
      </c>
      <c r="I2337" s="2" t="s">
        <v>31</v>
      </c>
      <c r="J2337" s="44">
        <v>1.7703375560000001</v>
      </c>
    </row>
    <row r="2338" spans="1:10">
      <c r="A2338" s="2" t="s">
        <v>3</v>
      </c>
      <c r="B2338" s="2" t="s">
        <v>143</v>
      </c>
      <c r="C2338" s="2" t="s">
        <v>64</v>
      </c>
      <c r="E2338" s="2">
        <v>100</v>
      </c>
      <c r="F2338" s="2" t="s">
        <v>768</v>
      </c>
      <c r="G2338" s="2" t="s">
        <v>720</v>
      </c>
      <c r="H2338" s="2" t="s">
        <v>34</v>
      </c>
      <c r="I2338" s="2" t="s">
        <v>31</v>
      </c>
      <c r="J2338" s="44">
        <v>9.6229844050000004</v>
      </c>
    </row>
    <row r="2339" spans="1:10">
      <c r="A2339" s="2" t="s">
        <v>3</v>
      </c>
      <c r="B2339" s="2" t="s">
        <v>144</v>
      </c>
      <c r="C2339" s="2" t="s">
        <v>64</v>
      </c>
      <c r="E2339" s="2">
        <v>100</v>
      </c>
      <c r="F2339" s="2" t="s">
        <v>768</v>
      </c>
      <c r="G2339" s="2" t="s">
        <v>720</v>
      </c>
      <c r="H2339" s="2" t="s">
        <v>34</v>
      </c>
      <c r="I2339" s="2" t="s">
        <v>31</v>
      </c>
      <c r="J2339" s="44">
        <v>9.3821920030000001</v>
      </c>
    </row>
    <row r="2340" spans="1:10">
      <c r="A2340" s="2" t="s">
        <v>3</v>
      </c>
      <c r="B2340" s="2" t="s">
        <v>145</v>
      </c>
      <c r="C2340" s="2" t="s">
        <v>64</v>
      </c>
      <c r="E2340" s="2">
        <v>100</v>
      </c>
      <c r="F2340" s="2" t="s">
        <v>768</v>
      </c>
      <c r="G2340" s="2" t="s">
        <v>720</v>
      </c>
      <c r="H2340" s="2" t="s">
        <v>34</v>
      </c>
      <c r="I2340" s="2" t="s">
        <v>31</v>
      </c>
      <c r="J2340" s="44">
        <v>2.001588527</v>
      </c>
    </row>
    <row r="2341" spans="1:10">
      <c r="A2341" s="2" t="s">
        <v>3</v>
      </c>
      <c r="B2341" s="2" t="s">
        <v>146</v>
      </c>
      <c r="C2341" s="2" t="s">
        <v>64</v>
      </c>
      <c r="E2341" s="2">
        <v>100</v>
      </c>
      <c r="F2341" s="2" t="s">
        <v>768</v>
      </c>
      <c r="G2341" s="2" t="s">
        <v>720</v>
      </c>
      <c r="H2341" s="2" t="s">
        <v>34</v>
      </c>
      <c r="I2341" s="2" t="s">
        <v>31</v>
      </c>
      <c r="J2341" s="44">
        <v>1.3346908099999999</v>
      </c>
    </row>
    <row r="2342" spans="1:10">
      <c r="A2342" s="2" t="s">
        <v>3</v>
      </c>
      <c r="B2342" s="2" t="s">
        <v>147</v>
      </c>
      <c r="C2342" s="2" t="s">
        <v>64</v>
      </c>
      <c r="E2342" s="2">
        <v>100</v>
      </c>
      <c r="F2342" s="2" t="s">
        <v>768</v>
      </c>
      <c r="G2342" s="2" t="s">
        <v>720</v>
      </c>
      <c r="H2342" s="2" t="s">
        <v>34</v>
      </c>
      <c r="I2342" s="2" t="s">
        <v>31</v>
      </c>
      <c r="J2342" s="44">
        <v>9.1915156029999991</v>
      </c>
    </row>
    <row r="2343" spans="1:10">
      <c r="A2343" s="2" t="s">
        <v>3</v>
      </c>
      <c r="B2343" s="2" t="s">
        <v>148</v>
      </c>
      <c r="C2343" s="2" t="s">
        <v>64</v>
      </c>
      <c r="E2343" s="2">
        <v>100</v>
      </c>
      <c r="F2343" s="2" t="s">
        <v>768</v>
      </c>
      <c r="G2343" s="2" t="s">
        <v>720</v>
      </c>
      <c r="H2343" s="2" t="s">
        <v>34</v>
      </c>
      <c r="I2343" s="2" t="s">
        <v>31</v>
      </c>
      <c r="J2343" s="44">
        <v>2.2709348170000001</v>
      </c>
    </row>
    <row r="2344" spans="1:10">
      <c r="A2344" s="2" t="s">
        <v>3</v>
      </c>
      <c r="B2344" s="2" t="s">
        <v>149</v>
      </c>
      <c r="C2344" s="2" t="s">
        <v>64</v>
      </c>
      <c r="E2344" s="2">
        <v>100</v>
      </c>
      <c r="F2344" s="2" t="s">
        <v>768</v>
      </c>
      <c r="G2344" s="2" t="s">
        <v>720</v>
      </c>
      <c r="H2344" s="2" t="s">
        <v>34</v>
      </c>
      <c r="I2344" s="2" t="s">
        <v>31</v>
      </c>
      <c r="J2344" s="44">
        <v>169.31031447300001</v>
      </c>
    </row>
    <row r="2345" spans="1:10">
      <c r="A2345" s="2" t="s">
        <v>3</v>
      </c>
      <c r="B2345" s="2" t="s">
        <v>150</v>
      </c>
      <c r="C2345" s="2" t="s">
        <v>64</v>
      </c>
      <c r="E2345" s="2">
        <v>100</v>
      </c>
      <c r="F2345" s="2" t="s">
        <v>768</v>
      </c>
      <c r="G2345" s="2" t="s">
        <v>720</v>
      </c>
      <c r="H2345" s="2" t="s">
        <v>34</v>
      </c>
      <c r="I2345" s="2" t="s">
        <v>31</v>
      </c>
      <c r="J2345" s="44">
        <v>0</v>
      </c>
    </row>
    <row r="2346" spans="1:10">
      <c r="A2346" s="2" t="s">
        <v>3</v>
      </c>
      <c r="B2346" s="2" t="s">
        <v>151</v>
      </c>
      <c r="C2346" s="2" t="s">
        <v>64</v>
      </c>
      <c r="E2346" s="2">
        <v>100</v>
      </c>
      <c r="F2346" s="2" t="s">
        <v>768</v>
      </c>
      <c r="G2346" s="2" t="s">
        <v>720</v>
      </c>
      <c r="H2346" s="2" t="s">
        <v>34</v>
      </c>
      <c r="I2346" s="2" t="s">
        <v>31</v>
      </c>
      <c r="J2346" s="44">
        <v>196.17479852100001</v>
      </c>
    </row>
    <row r="2347" spans="1:10">
      <c r="A2347" s="2" t="s">
        <v>3</v>
      </c>
      <c r="B2347" s="2" t="s">
        <v>152</v>
      </c>
      <c r="C2347" s="2" t="s">
        <v>64</v>
      </c>
      <c r="E2347" s="2">
        <v>100</v>
      </c>
      <c r="F2347" s="2" t="s">
        <v>768</v>
      </c>
      <c r="G2347" s="2" t="s">
        <v>720</v>
      </c>
      <c r="H2347" s="2" t="s">
        <v>34</v>
      </c>
      <c r="I2347" s="2" t="s">
        <v>31</v>
      </c>
      <c r="J2347" s="44">
        <v>92.5473195</v>
      </c>
    </row>
    <row r="2348" spans="1:10">
      <c r="A2348" s="2" t="s">
        <v>3</v>
      </c>
      <c r="B2348" s="2" t="s">
        <v>153</v>
      </c>
      <c r="C2348" s="2" t="s">
        <v>64</v>
      </c>
      <c r="E2348" s="2">
        <v>100</v>
      </c>
      <c r="F2348" s="2" t="s">
        <v>768</v>
      </c>
      <c r="G2348" s="2" t="s">
        <v>720</v>
      </c>
      <c r="H2348" s="2" t="s">
        <v>34</v>
      </c>
      <c r="I2348" s="2" t="s">
        <v>31</v>
      </c>
      <c r="J2348" s="44">
        <v>0</v>
      </c>
    </row>
    <row r="2349" spans="1:10">
      <c r="A2349" s="2" t="s">
        <v>3</v>
      </c>
      <c r="B2349" s="2" t="s">
        <v>154</v>
      </c>
      <c r="C2349" s="2" t="s">
        <v>64</v>
      </c>
      <c r="E2349" s="2">
        <v>100</v>
      </c>
      <c r="F2349" s="2" t="s">
        <v>768</v>
      </c>
      <c r="G2349" s="2" t="s">
        <v>720</v>
      </c>
      <c r="H2349" s="2" t="s">
        <v>34</v>
      </c>
      <c r="I2349" s="2" t="s">
        <v>31</v>
      </c>
      <c r="J2349" s="44">
        <v>21.152379720999999</v>
      </c>
    </row>
    <row r="2350" spans="1:10">
      <c r="A2350" s="2" t="s">
        <v>3</v>
      </c>
      <c r="B2350" s="2" t="s">
        <v>155</v>
      </c>
      <c r="C2350" s="2" t="s">
        <v>64</v>
      </c>
      <c r="E2350" s="2">
        <v>100</v>
      </c>
      <c r="F2350" s="2" t="s">
        <v>768</v>
      </c>
      <c r="G2350" s="2" t="s">
        <v>720</v>
      </c>
      <c r="H2350" s="2" t="s">
        <v>34</v>
      </c>
      <c r="I2350" s="2" t="s">
        <v>31</v>
      </c>
      <c r="J2350" s="44">
        <v>18.359516362000001</v>
      </c>
    </row>
    <row r="2351" spans="1:10">
      <c r="A2351" s="2" t="s">
        <v>3</v>
      </c>
      <c r="B2351" s="2" t="s">
        <v>156</v>
      </c>
      <c r="C2351" s="2" t="s">
        <v>64</v>
      </c>
      <c r="E2351" s="2">
        <v>100</v>
      </c>
      <c r="F2351" s="2" t="s">
        <v>768</v>
      </c>
      <c r="G2351" s="2" t="s">
        <v>720</v>
      </c>
      <c r="H2351" s="2" t="s">
        <v>34</v>
      </c>
      <c r="I2351" s="2" t="s">
        <v>31</v>
      </c>
      <c r="J2351" s="44">
        <v>1.5971855720000001</v>
      </c>
    </row>
    <row r="2352" spans="1:10">
      <c r="A2352" s="2" t="s">
        <v>3</v>
      </c>
      <c r="B2352" s="2" t="s">
        <v>157</v>
      </c>
      <c r="C2352" s="2" t="s">
        <v>64</v>
      </c>
      <c r="E2352" s="2">
        <v>100</v>
      </c>
      <c r="F2352" s="2" t="s">
        <v>768</v>
      </c>
      <c r="G2352" s="2" t="s">
        <v>720</v>
      </c>
      <c r="H2352" s="2" t="s">
        <v>34</v>
      </c>
      <c r="I2352" s="2" t="s">
        <v>31</v>
      </c>
      <c r="J2352" s="44">
        <v>59.933682949000001</v>
      </c>
    </row>
    <row r="2353" spans="1:10">
      <c r="A2353" s="2" t="s">
        <v>3</v>
      </c>
      <c r="B2353" s="2" t="s">
        <v>158</v>
      </c>
      <c r="C2353" s="2" t="s">
        <v>64</v>
      </c>
      <c r="E2353" s="2">
        <v>100</v>
      </c>
      <c r="F2353" s="2" t="s">
        <v>768</v>
      </c>
      <c r="G2353" s="2" t="s">
        <v>720</v>
      </c>
      <c r="H2353" s="2" t="s">
        <v>34</v>
      </c>
      <c r="I2353" s="2" t="s">
        <v>31</v>
      </c>
      <c r="J2353" s="44">
        <v>6.0545313930000004</v>
      </c>
    </row>
    <row r="2354" spans="1:10">
      <c r="A2354" s="2" t="s">
        <v>2</v>
      </c>
      <c r="B2354" s="2" t="s">
        <v>262</v>
      </c>
      <c r="C2354" s="2" t="s">
        <v>64</v>
      </c>
      <c r="E2354" s="2">
        <v>100</v>
      </c>
      <c r="F2354" s="2" t="s">
        <v>768</v>
      </c>
      <c r="G2354" s="2" t="s">
        <v>720</v>
      </c>
      <c r="H2354" s="2" t="s">
        <v>34</v>
      </c>
      <c r="I2354" s="2" t="s">
        <v>31</v>
      </c>
      <c r="J2354" s="44">
        <v>7.3410119999999995E-2</v>
      </c>
    </row>
    <row r="2355" spans="1:10">
      <c r="A2355" s="2" t="s">
        <v>2</v>
      </c>
      <c r="B2355" s="2" t="s">
        <v>263</v>
      </c>
      <c r="C2355" s="2" t="s">
        <v>64</v>
      </c>
      <c r="E2355" s="2">
        <v>100</v>
      </c>
      <c r="F2355" s="2" t="s">
        <v>768</v>
      </c>
      <c r="G2355" s="2" t="s">
        <v>720</v>
      </c>
      <c r="H2355" s="2" t="s">
        <v>34</v>
      </c>
      <c r="I2355" s="2" t="s">
        <v>31</v>
      </c>
      <c r="J2355" s="44">
        <v>15.021008598</v>
      </c>
    </row>
    <row r="2356" spans="1:10">
      <c r="A2356" s="2" t="s">
        <v>2</v>
      </c>
      <c r="B2356" s="2" t="s">
        <v>264</v>
      </c>
      <c r="C2356" s="2" t="s">
        <v>64</v>
      </c>
      <c r="E2356" s="2">
        <v>100</v>
      </c>
      <c r="F2356" s="2" t="s">
        <v>768</v>
      </c>
      <c r="G2356" s="2" t="s">
        <v>720</v>
      </c>
      <c r="H2356" s="2" t="s">
        <v>34</v>
      </c>
      <c r="I2356" s="2" t="s">
        <v>31</v>
      </c>
      <c r="J2356" s="44">
        <v>20.436953602999999</v>
      </c>
    </row>
    <row r="2357" spans="1:10">
      <c r="A2357" s="2" t="s">
        <v>2</v>
      </c>
      <c r="B2357" s="2" t="s">
        <v>265</v>
      </c>
      <c r="C2357" s="2" t="s">
        <v>64</v>
      </c>
      <c r="E2357" s="2">
        <v>100</v>
      </c>
      <c r="F2357" s="2" t="s">
        <v>768</v>
      </c>
      <c r="G2357" s="2" t="s">
        <v>720</v>
      </c>
      <c r="H2357" s="2" t="s">
        <v>34</v>
      </c>
      <c r="I2357" s="2" t="s">
        <v>31</v>
      </c>
      <c r="J2357" s="44">
        <v>10.671515307</v>
      </c>
    </row>
    <row r="2358" spans="1:10">
      <c r="A2358" s="2" t="s">
        <v>2</v>
      </c>
      <c r="B2358" s="2" t="s">
        <v>266</v>
      </c>
      <c r="C2358" s="2" t="s">
        <v>64</v>
      </c>
      <c r="E2358" s="2">
        <v>100</v>
      </c>
      <c r="F2358" s="2" t="s">
        <v>768</v>
      </c>
      <c r="G2358" s="2" t="s">
        <v>720</v>
      </c>
      <c r="H2358" s="2" t="s">
        <v>34</v>
      </c>
      <c r="I2358" s="2" t="s">
        <v>31</v>
      </c>
      <c r="J2358" s="44">
        <v>22.036303393000001</v>
      </c>
    </row>
    <row r="2359" spans="1:10">
      <c r="A2359" s="2" t="s">
        <v>2</v>
      </c>
      <c r="B2359" s="2" t="s">
        <v>267</v>
      </c>
      <c r="C2359" s="2" t="s">
        <v>64</v>
      </c>
      <c r="E2359" s="2">
        <v>100</v>
      </c>
      <c r="F2359" s="2" t="s">
        <v>768</v>
      </c>
      <c r="G2359" s="2" t="s">
        <v>720</v>
      </c>
      <c r="H2359" s="2" t="s">
        <v>34</v>
      </c>
      <c r="I2359" s="2" t="s">
        <v>31</v>
      </c>
      <c r="J2359" s="44">
        <v>8.7596665379999994</v>
      </c>
    </row>
    <row r="2360" spans="1:10">
      <c r="A2360" s="2" t="s">
        <v>2</v>
      </c>
      <c r="B2360" s="2" t="s">
        <v>268</v>
      </c>
      <c r="C2360" s="2" t="s">
        <v>64</v>
      </c>
      <c r="E2360" s="2">
        <v>100</v>
      </c>
      <c r="F2360" s="2" t="s">
        <v>768</v>
      </c>
      <c r="G2360" s="2" t="s">
        <v>720</v>
      </c>
      <c r="H2360" s="2" t="s">
        <v>34</v>
      </c>
      <c r="I2360" s="2" t="s">
        <v>31</v>
      </c>
      <c r="J2360" s="44">
        <v>78.126129141000007</v>
      </c>
    </row>
    <row r="2361" spans="1:10">
      <c r="A2361" s="2" t="s">
        <v>2</v>
      </c>
      <c r="B2361" s="2" t="s">
        <v>269</v>
      </c>
      <c r="C2361" s="2" t="s">
        <v>64</v>
      </c>
      <c r="E2361" s="2">
        <v>100</v>
      </c>
      <c r="F2361" s="2" t="s">
        <v>768</v>
      </c>
      <c r="G2361" s="2" t="s">
        <v>720</v>
      </c>
      <c r="H2361" s="2" t="s">
        <v>34</v>
      </c>
      <c r="I2361" s="2" t="s">
        <v>31</v>
      </c>
      <c r="J2361" s="44">
        <v>146.23638625199999</v>
      </c>
    </row>
    <row r="2362" spans="1:10">
      <c r="A2362" s="2" t="s">
        <v>1</v>
      </c>
      <c r="B2362" s="2" t="s">
        <v>298</v>
      </c>
      <c r="C2362" s="2" t="s">
        <v>64</v>
      </c>
      <c r="E2362" s="2">
        <v>100</v>
      </c>
      <c r="F2362" s="2" t="s">
        <v>768</v>
      </c>
      <c r="G2362" s="2" t="s">
        <v>720</v>
      </c>
      <c r="H2362" s="2" t="s">
        <v>34</v>
      </c>
      <c r="I2362" s="2" t="s">
        <v>31</v>
      </c>
      <c r="J2362" s="44">
        <v>1.946770661</v>
      </c>
    </row>
    <row r="2363" spans="1:10">
      <c r="A2363" s="2" t="s">
        <v>1</v>
      </c>
      <c r="B2363" s="2" t="s">
        <v>299</v>
      </c>
      <c r="C2363" s="2" t="s">
        <v>64</v>
      </c>
      <c r="E2363" s="2">
        <v>100</v>
      </c>
      <c r="F2363" s="2" t="s">
        <v>768</v>
      </c>
      <c r="G2363" s="2" t="s">
        <v>720</v>
      </c>
      <c r="H2363" s="2" t="s">
        <v>34</v>
      </c>
      <c r="I2363" s="2" t="s">
        <v>31</v>
      </c>
      <c r="J2363" s="44">
        <v>11.711580713</v>
      </c>
    </row>
    <row r="2364" spans="1:10">
      <c r="A2364" s="2" t="s">
        <v>1</v>
      </c>
      <c r="B2364" s="2" t="s">
        <v>300</v>
      </c>
      <c r="C2364" s="2" t="s">
        <v>64</v>
      </c>
      <c r="E2364" s="2">
        <v>100</v>
      </c>
      <c r="F2364" s="2" t="s">
        <v>768</v>
      </c>
      <c r="G2364" s="2" t="s">
        <v>720</v>
      </c>
      <c r="H2364" s="2" t="s">
        <v>34</v>
      </c>
      <c r="I2364" s="2" t="s">
        <v>31</v>
      </c>
      <c r="J2364" s="44">
        <v>8.9428786880000004</v>
      </c>
    </row>
    <row r="2365" spans="1:10">
      <c r="A2365" s="2" t="s">
        <v>1</v>
      </c>
      <c r="B2365" s="2" t="s">
        <v>301</v>
      </c>
      <c r="C2365" s="2" t="s">
        <v>64</v>
      </c>
      <c r="E2365" s="2">
        <v>100</v>
      </c>
      <c r="F2365" s="2" t="s">
        <v>768</v>
      </c>
      <c r="G2365" s="2" t="s">
        <v>720</v>
      </c>
      <c r="H2365" s="2" t="s">
        <v>34</v>
      </c>
      <c r="I2365" s="2" t="s">
        <v>31</v>
      </c>
      <c r="J2365" s="44">
        <v>5.8446223999999998E-2</v>
      </c>
    </row>
    <row r="2366" spans="1:10">
      <c r="A2366" s="2" t="s">
        <v>1</v>
      </c>
      <c r="B2366" s="2" t="s">
        <v>302</v>
      </c>
      <c r="C2366" s="2" t="s">
        <v>64</v>
      </c>
      <c r="E2366" s="2">
        <v>100</v>
      </c>
      <c r="F2366" s="2" t="s">
        <v>768</v>
      </c>
      <c r="G2366" s="2" t="s">
        <v>720</v>
      </c>
      <c r="H2366" s="2" t="s">
        <v>34</v>
      </c>
      <c r="I2366" s="2" t="s">
        <v>31</v>
      </c>
      <c r="J2366" s="44">
        <v>0.61420192500000004</v>
      </c>
    </row>
    <row r="2367" spans="1:10">
      <c r="A2367" s="2" t="s">
        <v>1</v>
      </c>
      <c r="B2367" s="2" t="s">
        <v>303</v>
      </c>
      <c r="C2367" s="2" t="s">
        <v>64</v>
      </c>
      <c r="E2367" s="2">
        <v>100</v>
      </c>
      <c r="F2367" s="2" t="s">
        <v>768</v>
      </c>
      <c r="G2367" s="2" t="s">
        <v>720</v>
      </c>
      <c r="H2367" s="2" t="s">
        <v>34</v>
      </c>
      <c r="I2367" s="2" t="s">
        <v>31</v>
      </c>
      <c r="J2367" s="44">
        <v>0.41598940499999998</v>
      </c>
    </row>
    <row r="2368" spans="1:10">
      <c r="A2368" s="2" t="s">
        <v>1</v>
      </c>
      <c r="B2368" s="2" t="s">
        <v>304</v>
      </c>
      <c r="C2368" s="2" t="s">
        <v>64</v>
      </c>
      <c r="E2368" s="2">
        <v>100</v>
      </c>
      <c r="F2368" s="2" t="s">
        <v>768</v>
      </c>
      <c r="G2368" s="2" t="s">
        <v>720</v>
      </c>
      <c r="H2368" s="2" t="s">
        <v>34</v>
      </c>
      <c r="I2368" s="2" t="s">
        <v>31</v>
      </c>
      <c r="J2368" s="44">
        <v>0</v>
      </c>
    </row>
    <row r="2369" spans="1:10">
      <c r="A2369" s="2" t="s">
        <v>1</v>
      </c>
      <c r="B2369" s="2" t="s">
        <v>305</v>
      </c>
      <c r="C2369" s="2" t="s">
        <v>64</v>
      </c>
      <c r="E2369" s="2">
        <v>100</v>
      </c>
      <c r="F2369" s="2" t="s">
        <v>768</v>
      </c>
      <c r="G2369" s="2" t="s">
        <v>720</v>
      </c>
      <c r="H2369" s="2" t="s">
        <v>34</v>
      </c>
      <c r="I2369" s="2" t="s">
        <v>31</v>
      </c>
      <c r="J2369" s="44">
        <v>7.0789820060000004</v>
      </c>
    </row>
    <row r="2370" spans="1:10">
      <c r="A2370" s="2" t="s">
        <v>1</v>
      </c>
      <c r="B2370" s="2" t="s">
        <v>306</v>
      </c>
      <c r="C2370" s="2" t="s">
        <v>64</v>
      </c>
      <c r="E2370" s="2">
        <v>100</v>
      </c>
      <c r="F2370" s="2" t="s">
        <v>768</v>
      </c>
      <c r="G2370" s="2" t="s">
        <v>720</v>
      </c>
      <c r="H2370" s="2" t="s">
        <v>34</v>
      </c>
      <c r="I2370" s="2" t="s">
        <v>31</v>
      </c>
      <c r="J2370" s="44">
        <v>7.8104817000000004</v>
      </c>
    </row>
    <row r="2371" spans="1:10">
      <c r="A2371" s="2" t="s">
        <v>1</v>
      </c>
      <c r="B2371" s="2" t="s">
        <v>307</v>
      </c>
      <c r="C2371" s="2" t="s">
        <v>64</v>
      </c>
      <c r="E2371" s="2">
        <v>100</v>
      </c>
      <c r="F2371" s="2" t="s">
        <v>768</v>
      </c>
      <c r="G2371" s="2" t="s">
        <v>720</v>
      </c>
      <c r="H2371" s="2" t="s">
        <v>34</v>
      </c>
      <c r="I2371" s="2" t="s">
        <v>31</v>
      </c>
      <c r="J2371" s="44">
        <v>0.21357222200000001</v>
      </c>
    </row>
    <row r="2372" spans="1:10">
      <c r="A2372" s="2" t="s">
        <v>1</v>
      </c>
      <c r="B2372" s="2" t="s">
        <v>308</v>
      </c>
      <c r="C2372" s="2" t="s">
        <v>64</v>
      </c>
      <c r="E2372" s="2">
        <v>100</v>
      </c>
      <c r="F2372" s="2" t="s">
        <v>768</v>
      </c>
      <c r="G2372" s="2" t="s">
        <v>720</v>
      </c>
      <c r="H2372" s="2" t="s">
        <v>34</v>
      </c>
      <c r="I2372" s="2" t="s">
        <v>31</v>
      </c>
      <c r="J2372" s="44">
        <v>9.9292409999999998E-2</v>
      </c>
    </row>
    <row r="2373" spans="1:10">
      <c r="A2373" s="2" t="s">
        <v>1</v>
      </c>
      <c r="B2373" s="2" t="s">
        <v>309</v>
      </c>
      <c r="C2373" s="2" t="s">
        <v>64</v>
      </c>
      <c r="E2373" s="2">
        <v>100</v>
      </c>
      <c r="F2373" s="2" t="s">
        <v>768</v>
      </c>
      <c r="G2373" s="2" t="s">
        <v>720</v>
      </c>
      <c r="H2373" s="2" t="s">
        <v>34</v>
      </c>
      <c r="I2373" s="2" t="s">
        <v>31</v>
      </c>
      <c r="J2373" s="44">
        <v>1.2157456499999999</v>
      </c>
    </row>
    <row r="2374" spans="1:10">
      <c r="A2374" s="2" t="s">
        <v>1</v>
      </c>
      <c r="B2374" s="2" t="s">
        <v>310</v>
      </c>
      <c r="C2374" s="2" t="s">
        <v>64</v>
      </c>
      <c r="E2374" s="2">
        <v>100</v>
      </c>
      <c r="F2374" s="2" t="s">
        <v>768</v>
      </c>
      <c r="G2374" s="2" t="s">
        <v>720</v>
      </c>
      <c r="H2374" s="2" t="s">
        <v>34</v>
      </c>
      <c r="I2374" s="2" t="s">
        <v>31</v>
      </c>
      <c r="J2374" s="44">
        <v>3.7703751749999999</v>
      </c>
    </row>
    <row r="2375" spans="1:10">
      <c r="A2375" s="2" t="s">
        <v>1</v>
      </c>
      <c r="B2375" s="2" t="s">
        <v>311</v>
      </c>
      <c r="C2375" s="2" t="s">
        <v>64</v>
      </c>
      <c r="E2375" s="2">
        <v>100</v>
      </c>
      <c r="F2375" s="2" t="s">
        <v>768</v>
      </c>
      <c r="G2375" s="2" t="s">
        <v>720</v>
      </c>
      <c r="H2375" s="2" t="s">
        <v>34</v>
      </c>
      <c r="I2375" s="2" t="s">
        <v>31</v>
      </c>
      <c r="J2375" s="44">
        <v>13.825825875</v>
      </c>
    </row>
    <row r="2376" spans="1:10">
      <c r="A2376" s="2" t="s">
        <v>1</v>
      </c>
      <c r="B2376" s="2" t="s">
        <v>312</v>
      </c>
      <c r="C2376" s="2" t="s">
        <v>64</v>
      </c>
      <c r="E2376" s="2">
        <v>100</v>
      </c>
      <c r="F2376" s="2" t="s">
        <v>768</v>
      </c>
      <c r="G2376" s="2" t="s">
        <v>720</v>
      </c>
      <c r="H2376" s="2" t="s">
        <v>34</v>
      </c>
      <c r="I2376" s="2" t="s">
        <v>31</v>
      </c>
      <c r="J2376" s="44">
        <v>3.3382279499999998</v>
      </c>
    </row>
    <row r="2377" spans="1:10">
      <c r="A2377" s="2" t="s">
        <v>1</v>
      </c>
      <c r="B2377" s="2" t="s">
        <v>313</v>
      </c>
      <c r="C2377" s="2" t="s">
        <v>64</v>
      </c>
      <c r="E2377" s="2">
        <v>100</v>
      </c>
      <c r="F2377" s="2" t="s">
        <v>768</v>
      </c>
      <c r="G2377" s="2" t="s">
        <v>720</v>
      </c>
      <c r="H2377" s="2" t="s">
        <v>34</v>
      </c>
      <c r="I2377" s="2" t="s">
        <v>31</v>
      </c>
      <c r="J2377" s="44">
        <v>3.9528254440000001</v>
      </c>
    </row>
    <row r="2378" spans="1:10">
      <c r="A2378" s="2" t="s">
        <v>1</v>
      </c>
      <c r="B2378" s="2" t="s">
        <v>314</v>
      </c>
      <c r="C2378" s="2" t="s">
        <v>64</v>
      </c>
      <c r="E2378" s="2">
        <v>100</v>
      </c>
      <c r="F2378" s="2" t="s">
        <v>768</v>
      </c>
      <c r="G2378" s="2" t="s">
        <v>720</v>
      </c>
      <c r="H2378" s="2" t="s">
        <v>34</v>
      </c>
      <c r="I2378" s="2" t="s">
        <v>31</v>
      </c>
      <c r="J2378" s="44">
        <v>0</v>
      </c>
    </row>
    <row r="2379" spans="1:10">
      <c r="A2379" s="2" t="s">
        <v>1</v>
      </c>
      <c r="B2379" s="2" t="s">
        <v>315</v>
      </c>
      <c r="C2379" s="2" t="s">
        <v>64</v>
      </c>
      <c r="E2379" s="2">
        <v>100</v>
      </c>
      <c r="F2379" s="2" t="s">
        <v>768</v>
      </c>
      <c r="G2379" s="2" t="s">
        <v>720</v>
      </c>
      <c r="H2379" s="2" t="s">
        <v>34</v>
      </c>
      <c r="I2379" s="2" t="s">
        <v>31</v>
      </c>
      <c r="J2379" s="44">
        <v>21.401269931000002</v>
      </c>
    </row>
    <row r="2380" spans="1:10">
      <c r="A2380" s="2" t="s">
        <v>1</v>
      </c>
      <c r="B2380" s="2" t="s">
        <v>316</v>
      </c>
      <c r="C2380" s="2" t="s">
        <v>64</v>
      </c>
      <c r="E2380" s="2">
        <v>100</v>
      </c>
      <c r="F2380" s="2" t="s">
        <v>768</v>
      </c>
      <c r="G2380" s="2" t="s">
        <v>720</v>
      </c>
      <c r="H2380" s="2" t="s">
        <v>34</v>
      </c>
      <c r="I2380" s="2" t="s">
        <v>31</v>
      </c>
      <c r="J2380" s="44">
        <v>0.73670723999999999</v>
      </c>
    </row>
    <row r="2381" spans="1:10">
      <c r="A2381" s="2" t="s">
        <v>1</v>
      </c>
      <c r="B2381" s="2" t="s">
        <v>317</v>
      </c>
      <c r="C2381" s="2" t="s">
        <v>64</v>
      </c>
      <c r="E2381" s="2">
        <v>100</v>
      </c>
      <c r="F2381" s="2" t="s">
        <v>768</v>
      </c>
      <c r="G2381" s="2" t="s">
        <v>720</v>
      </c>
      <c r="H2381" s="2" t="s">
        <v>34</v>
      </c>
      <c r="I2381" s="2" t="s">
        <v>31</v>
      </c>
      <c r="J2381" s="44">
        <v>0.53243553799999999</v>
      </c>
    </row>
    <row r="2382" spans="1:10">
      <c r="A2382" s="2" t="s">
        <v>1</v>
      </c>
      <c r="B2382" s="2" t="s">
        <v>449</v>
      </c>
      <c r="C2382" s="2" t="s">
        <v>64</v>
      </c>
      <c r="E2382" s="2">
        <v>100</v>
      </c>
      <c r="F2382" s="2" t="s">
        <v>768</v>
      </c>
      <c r="G2382" s="2" t="s">
        <v>720</v>
      </c>
      <c r="H2382" s="2" t="s">
        <v>34</v>
      </c>
      <c r="I2382" s="2" t="s">
        <v>31</v>
      </c>
      <c r="J2382" s="44">
        <v>0</v>
      </c>
    </row>
    <row r="2383" spans="1:10">
      <c r="A2383" s="2" t="s">
        <v>1</v>
      </c>
      <c r="B2383" s="2" t="s">
        <v>450</v>
      </c>
      <c r="C2383" s="2" t="s">
        <v>64</v>
      </c>
      <c r="E2383" s="2">
        <v>100</v>
      </c>
      <c r="F2383" s="2" t="s">
        <v>768</v>
      </c>
      <c r="G2383" s="2" t="s">
        <v>720</v>
      </c>
      <c r="H2383" s="2" t="s">
        <v>34</v>
      </c>
      <c r="I2383" s="2" t="s">
        <v>31</v>
      </c>
      <c r="J2383" s="44">
        <v>0</v>
      </c>
    </row>
    <row r="2384" spans="1:10">
      <c r="A2384" s="2" t="s">
        <v>1</v>
      </c>
      <c r="B2384" s="2" t="s">
        <v>451</v>
      </c>
      <c r="C2384" s="2" t="s">
        <v>64</v>
      </c>
      <c r="E2384" s="2">
        <v>100</v>
      </c>
      <c r="F2384" s="2" t="s">
        <v>768</v>
      </c>
      <c r="G2384" s="2" t="s">
        <v>720</v>
      </c>
      <c r="H2384" s="2" t="s">
        <v>34</v>
      </c>
      <c r="I2384" s="2" t="s">
        <v>31</v>
      </c>
      <c r="J2384" s="44">
        <v>0</v>
      </c>
    </row>
    <row r="2385" spans="1:10">
      <c r="A2385" s="2" t="s">
        <v>1</v>
      </c>
      <c r="B2385" s="2" t="s">
        <v>452</v>
      </c>
      <c r="C2385" s="2" t="s">
        <v>64</v>
      </c>
      <c r="E2385" s="2">
        <v>100</v>
      </c>
      <c r="F2385" s="2" t="s">
        <v>768</v>
      </c>
      <c r="G2385" s="2" t="s">
        <v>720</v>
      </c>
      <c r="H2385" s="2" t="s">
        <v>34</v>
      </c>
      <c r="I2385" s="2" t="s">
        <v>31</v>
      </c>
      <c r="J2385" s="44">
        <v>0</v>
      </c>
    </row>
    <row r="2386" spans="1:10">
      <c r="A2386" s="2" t="s">
        <v>1</v>
      </c>
      <c r="B2386" s="2" t="s">
        <v>453</v>
      </c>
      <c r="C2386" s="2" t="s">
        <v>64</v>
      </c>
      <c r="E2386" s="2">
        <v>100</v>
      </c>
      <c r="F2386" s="2" t="s">
        <v>768</v>
      </c>
      <c r="G2386" s="2" t="s">
        <v>720</v>
      </c>
      <c r="H2386" s="2" t="s">
        <v>34</v>
      </c>
      <c r="I2386" s="2" t="s">
        <v>31</v>
      </c>
      <c r="J2386" s="44">
        <v>0</v>
      </c>
    </row>
    <row r="2387" spans="1:10">
      <c r="A2387" s="2" t="s">
        <v>1</v>
      </c>
      <c r="B2387" s="2" t="s">
        <v>318</v>
      </c>
      <c r="C2387" s="2" t="s">
        <v>64</v>
      </c>
      <c r="E2387" s="2">
        <v>100</v>
      </c>
      <c r="F2387" s="2" t="s">
        <v>768</v>
      </c>
      <c r="G2387" s="2" t="s">
        <v>720</v>
      </c>
      <c r="H2387" s="2" t="s">
        <v>34</v>
      </c>
      <c r="I2387" s="2" t="s">
        <v>31</v>
      </c>
      <c r="J2387" s="44">
        <v>1.976447625</v>
      </c>
    </row>
    <row r="2388" spans="1:10">
      <c r="A2388" s="2" t="s">
        <v>1</v>
      </c>
      <c r="B2388" s="2" t="s">
        <v>319</v>
      </c>
      <c r="C2388" s="2" t="s">
        <v>64</v>
      </c>
      <c r="E2388" s="2">
        <v>100</v>
      </c>
      <c r="F2388" s="2" t="s">
        <v>768</v>
      </c>
      <c r="G2388" s="2" t="s">
        <v>720</v>
      </c>
      <c r="H2388" s="2" t="s">
        <v>34</v>
      </c>
      <c r="I2388" s="2" t="s">
        <v>31</v>
      </c>
      <c r="J2388" s="44">
        <v>0.33317127000000002</v>
      </c>
    </row>
    <row r="2389" spans="1:10">
      <c r="A2389" s="2" t="s">
        <v>1</v>
      </c>
      <c r="B2389" s="2" t="s">
        <v>320</v>
      </c>
      <c r="C2389" s="2" t="s">
        <v>64</v>
      </c>
      <c r="E2389" s="2">
        <v>100</v>
      </c>
      <c r="F2389" s="2" t="s">
        <v>768</v>
      </c>
      <c r="G2389" s="2" t="s">
        <v>720</v>
      </c>
      <c r="H2389" s="2" t="s">
        <v>34</v>
      </c>
      <c r="I2389" s="2" t="s">
        <v>31</v>
      </c>
      <c r="J2389" s="44">
        <v>1.7029234689999999</v>
      </c>
    </row>
    <row r="2390" spans="1:10">
      <c r="A2390" s="2" t="s">
        <v>1</v>
      </c>
      <c r="B2390" s="2" t="s">
        <v>321</v>
      </c>
      <c r="C2390" s="2" t="s">
        <v>64</v>
      </c>
      <c r="E2390" s="2">
        <v>100</v>
      </c>
      <c r="F2390" s="2" t="s">
        <v>768</v>
      </c>
      <c r="G2390" s="2" t="s">
        <v>720</v>
      </c>
      <c r="H2390" s="2" t="s">
        <v>34</v>
      </c>
      <c r="I2390" s="2" t="s">
        <v>31</v>
      </c>
      <c r="J2390" s="44">
        <v>0.90233885599999997</v>
      </c>
    </row>
    <row r="2391" spans="1:10">
      <c r="A2391" s="2" t="s">
        <v>1</v>
      </c>
      <c r="B2391" s="2" t="s">
        <v>322</v>
      </c>
      <c r="C2391" s="2" t="s">
        <v>64</v>
      </c>
      <c r="E2391" s="2">
        <v>100</v>
      </c>
      <c r="F2391" s="2" t="s">
        <v>768</v>
      </c>
      <c r="G2391" s="2" t="s">
        <v>720</v>
      </c>
      <c r="H2391" s="2" t="s">
        <v>34</v>
      </c>
      <c r="I2391" s="2" t="s">
        <v>31</v>
      </c>
      <c r="J2391" s="44">
        <v>1.8408373499999999</v>
      </c>
    </row>
    <row r="2392" spans="1:10">
      <c r="A2392" s="2" t="s">
        <v>1</v>
      </c>
      <c r="B2392" s="2" t="s">
        <v>323</v>
      </c>
      <c r="C2392" s="2" t="s">
        <v>64</v>
      </c>
      <c r="E2392" s="2">
        <v>100</v>
      </c>
      <c r="F2392" s="2" t="s">
        <v>768</v>
      </c>
      <c r="G2392" s="2" t="s">
        <v>720</v>
      </c>
      <c r="H2392" s="2" t="s">
        <v>34</v>
      </c>
      <c r="I2392" s="2" t="s">
        <v>31</v>
      </c>
      <c r="J2392" s="44">
        <v>3.5406660749999999</v>
      </c>
    </row>
    <row r="2393" spans="1:10">
      <c r="A2393" s="2" t="s">
        <v>1</v>
      </c>
      <c r="B2393" s="2" t="s">
        <v>324</v>
      </c>
      <c r="C2393" s="2" t="s">
        <v>64</v>
      </c>
      <c r="E2393" s="2">
        <v>100</v>
      </c>
      <c r="F2393" s="2" t="s">
        <v>768</v>
      </c>
      <c r="G2393" s="2" t="s">
        <v>720</v>
      </c>
      <c r="H2393" s="2" t="s">
        <v>34</v>
      </c>
      <c r="I2393" s="2" t="s">
        <v>31</v>
      </c>
      <c r="J2393" s="44">
        <v>1.9154834999999999</v>
      </c>
    </row>
    <row r="2394" spans="1:10">
      <c r="A2394" s="2" t="s">
        <v>1</v>
      </c>
      <c r="B2394" s="2" t="s">
        <v>325</v>
      </c>
      <c r="C2394" s="2" t="s">
        <v>64</v>
      </c>
      <c r="E2394" s="2">
        <v>100</v>
      </c>
      <c r="F2394" s="2" t="s">
        <v>768</v>
      </c>
      <c r="G2394" s="2" t="s">
        <v>720</v>
      </c>
      <c r="H2394" s="2" t="s">
        <v>34</v>
      </c>
      <c r="I2394" s="2" t="s">
        <v>31</v>
      </c>
      <c r="J2394" s="44">
        <v>10.051727700000001</v>
      </c>
    </row>
    <row r="2395" spans="1:10">
      <c r="A2395" s="2" t="s">
        <v>1</v>
      </c>
      <c r="B2395" s="2" t="s">
        <v>326</v>
      </c>
      <c r="C2395" s="2" t="s">
        <v>64</v>
      </c>
      <c r="E2395" s="2">
        <v>100</v>
      </c>
      <c r="F2395" s="2" t="s">
        <v>768</v>
      </c>
      <c r="G2395" s="2" t="s">
        <v>720</v>
      </c>
      <c r="H2395" s="2" t="s">
        <v>34</v>
      </c>
      <c r="I2395" s="2" t="s">
        <v>31</v>
      </c>
      <c r="J2395" s="44">
        <v>29.705770463</v>
      </c>
    </row>
    <row r="2396" spans="1:10">
      <c r="A2396" s="2" t="s">
        <v>1</v>
      </c>
      <c r="B2396" s="2" t="s">
        <v>327</v>
      </c>
      <c r="C2396" s="2" t="s">
        <v>64</v>
      </c>
      <c r="E2396" s="2">
        <v>100</v>
      </c>
      <c r="F2396" s="2" t="s">
        <v>768</v>
      </c>
      <c r="G2396" s="2" t="s">
        <v>720</v>
      </c>
      <c r="H2396" s="2" t="s">
        <v>34</v>
      </c>
      <c r="I2396" s="2" t="s">
        <v>31</v>
      </c>
      <c r="J2396" s="44">
        <v>23.790388837999998</v>
      </c>
    </row>
    <row r="2397" spans="1:10">
      <c r="A2397" s="2" t="s">
        <v>1</v>
      </c>
      <c r="B2397" s="2" t="s">
        <v>328</v>
      </c>
      <c r="C2397" s="2" t="s">
        <v>64</v>
      </c>
      <c r="E2397" s="2">
        <v>100</v>
      </c>
      <c r="F2397" s="2" t="s">
        <v>768</v>
      </c>
      <c r="G2397" s="2" t="s">
        <v>720</v>
      </c>
      <c r="H2397" s="2" t="s">
        <v>34</v>
      </c>
      <c r="I2397" s="2" t="s">
        <v>31</v>
      </c>
      <c r="J2397" s="44">
        <v>78.758680866000006</v>
      </c>
    </row>
    <row r="2398" spans="1:10">
      <c r="A2398" s="2" t="s">
        <v>1</v>
      </c>
      <c r="B2398" s="2" t="s">
        <v>329</v>
      </c>
      <c r="C2398" s="2" t="s">
        <v>64</v>
      </c>
      <c r="E2398" s="2">
        <v>100</v>
      </c>
      <c r="F2398" s="2" t="s">
        <v>768</v>
      </c>
      <c r="G2398" s="2" t="s">
        <v>720</v>
      </c>
      <c r="H2398" s="2" t="s">
        <v>34</v>
      </c>
      <c r="I2398" s="2" t="s">
        <v>31</v>
      </c>
      <c r="J2398" s="44">
        <v>46.071333863</v>
      </c>
    </row>
    <row r="2399" spans="1:10">
      <c r="A2399" s="2" t="s">
        <v>1</v>
      </c>
      <c r="B2399" s="2" t="s">
        <v>330</v>
      </c>
      <c r="C2399" s="2" t="s">
        <v>64</v>
      </c>
      <c r="E2399" s="2">
        <v>100</v>
      </c>
      <c r="F2399" s="2" t="s">
        <v>768</v>
      </c>
      <c r="G2399" s="2" t="s">
        <v>720</v>
      </c>
      <c r="H2399" s="2" t="s">
        <v>34</v>
      </c>
      <c r="I2399" s="2" t="s">
        <v>31</v>
      </c>
      <c r="J2399" s="44">
        <v>27.058202192</v>
      </c>
    </row>
    <row r="2400" spans="1:10">
      <c r="A2400" s="2" t="s">
        <v>1</v>
      </c>
      <c r="B2400" s="2" t="s">
        <v>331</v>
      </c>
      <c r="C2400" s="2" t="s">
        <v>64</v>
      </c>
      <c r="E2400" s="2">
        <v>100</v>
      </c>
      <c r="F2400" s="2" t="s">
        <v>768</v>
      </c>
      <c r="G2400" s="2" t="s">
        <v>720</v>
      </c>
      <c r="H2400" s="2" t="s">
        <v>34</v>
      </c>
      <c r="I2400" s="2" t="s">
        <v>31</v>
      </c>
      <c r="J2400" s="44">
        <v>152.92424209800001</v>
      </c>
    </row>
    <row r="2401" spans="1:10">
      <c r="A2401" s="2" t="s">
        <v>1</v>
      </c>
      <c r="B2401" s="2" t="s">
        <v>332</v>
      </c>
      <c r="C2401" s="2" t="s">
        <v>64</v>
      </c>
      <c r="E2401" s="2">
        <v>100</v>
      </c>
      <c r="F2401" s="2" t="s">
        <v>768</v>
      </c>
      <c r="G2401" s="2" t="s">
        <v>720</v>
      </c>
      <c r="H2401" s="2" t="s">
        <v>34</v>
      </c>
      <c r="I2401" s="2" t="s">
        <v>31</v>
      </c>
      <c r="J2401" s="44">
        <v>34.295978159999997</v>
      </c>
    </row>
    <row r="2402" spans="1:10">
      <c r="A2402" s="2" t="s">
        <v>27</v>
      </c>
      <c r="B2402" s="2" t="s">
        <v>66</v>
      </c>
      <c r="C2402" s="2" t="s">
        <v>64</v>
      </c>
      <c r="E2402" s="2">
        <v>100</v>
      </c>
      <c r="F2402" s="2" t="s">
        <v>767</v>
      </c>
      <c r="G2402" s="2" t="s">
        <v>29</v>
      </c>
      <c r="H2402" s="2" t="s">
        <v>37</v>
      </c>
      <c r="I2402" s="2" t="s">
        <v>38</v>
      </c>
      <c r="J2402" s="44">
        <v>0.78851387299999998</v>
      </c>
    </row>
    <row r="2403" spans="1:10">
      <c r="A2403" s="2" t="s">
        <v>27</v>
      </c>
      <c r="B2403" s="2" t="s">
        <v>67</v>
      </c>
      <c r="C2403" s="2" t="s">
        <v>64</v>
      </c>
      <c r="E2403" s="2">
        <v>100</v>
      </c>
      <c r="F2403" s="2" t="s">
        <v>767</v>
      </c>
      <c r="G2403" s="2" t="s">
        <v>29</v>
      </c>
      <c r="H2403" s="2" t="s">
        <v>37</v>
      </c>
      <c r="I2403" s="2" t="s">
        <v>38</v>
      </c>
      <c r="J2403" s="44">
        <v>0</v>
      </c>
    </row>
    <row r="2404" spans="1:10">
      <c r="A2404" s="2" t="s">
        <v>27</v>
      </c>
      <c r="B2404" s="2" t="s">
        <v>346</v>
      </c>
      <c r="C2404" s="2" t="s">
        <v>64</v>
      </c>
      <c r="E2404" s="2">
        <v>100</v>
      </c>
      <c r="F2404" s="2" t="s">
        <v>767</v>
      </c>
      <c r="G2404" s="2" t="s">
        <v>29</v>
      </c>
      <c r="H2404" s="2" t="s">
        <v>37</v>
      </c>
      <c r="I2404" s="2" t="s">
        <v>38</v>
      </c>
      <c r="J2404" s="44">
        <v>0</v>
      </c>
    </row>
    <row r="2405" spans="1:10">
      <c r="A2405" s="2" t="s">
        <v>27</v>
      </c>
      <c r="B2405" s="2" t="s">
        <v>68</v>
      </c>
      <c r="C2405" s="2" t="s">
        <v>64</v>
      </c>
      <c r="E2405" s="2">
        <v>100</v>
      </c>
      <c r="F2405" s="2" t="s">
        <v>767</v>
      </c>
      <c r="G2405" s="2" t="s">
        <v>29</v>
      </c>
      <c r="H2405" s="2" t="s">
        <v>37</v>
      </c>
      <c r="I2405" s="2" t="s">
        <v>38</v>
      </c>
      <c r="J2405" s="44">
        <v>0.95178821800000002</v>
      </c>
    </row>
    <row r="2406" spans="1:10">
      <c r="A2406" s="2" t="s">
        <v>27</v>
      </c>
      <c r="B2406" s="2" t="s">
        <v>69</v>
      </c>
      <c r="C2406" s="2" t="s">
        <v>64</v>
      </c>
      <c r="E2406" s="2">
        <v>100</v>
      </c>
      <c r="F2406" s="2" t="s">
        <v>767</v>
      </c>
      <c r="G2406" s="2" t="s">
        <v>29</v>
      </c>
      <c r="H2406" s="2" t="s">
        <v>37</v>
      </c>
      <c r="I2406" s="2" t="s">
        <v>38</v>
      </c>
      <c r="J2406" s="44">
        <v>2.4432101730000002</v>
      </c>
    </row>
    <row r="2407" spans="1:10">
      <c r="A2407" s="2" t="s">
        <v>27</v>
      </c>
      <c r="B2407" s="2" t="s">
        <v>70</v>
      </c>
      <c r="C2407" s="2" t="s">
        <v>64</v>
      </c>
      <c r="E2407" s="2">
        <v>100</v>
      </c>
      <c r="F2407" s="2" t="s">
        <v>767</v>
      </c>
      <c r="G2407" s="2" t="s">
        <v>29</v>
      </c>
      <c r="H2407" s="2" t="s">
        <v>37</v>
      </c>
      <c r="I2407" s="2" t="s">
        <v>38</v>
      </c>
      <c r="J2407" s="44">
        <v>4.1385173010000003</v>
      </c>
    </row>
    <row r="2408" spans="1:10">
      <c r="A2408" s="2" t="s">
        <v>27</v>
      </c>
      <c r="B2408" s="2" t="s">
        <v>71</v>
      </c>
      <c r="C2408" s="2" t="s">
        <v>64</v>
      </c>
      <c r="E2408" s="2">
        <v>100</v>
      </c>
      <c r="F2408" s="2" t="s">
        <v>767</v>
      </c>
      <c r="G2408" s="2" t="s">
        <v>29</v>
      </c>
      <c r="H2408" s="2" t="s">
        <v>37</v>
      </c>
      <c r="I2408" s="2" t="s">
        <v>38</v>
      </c>
      <c r="J2408" s="44">
        <v>0.69550173000000004</v>
      </c>
    </row>
    <row r="2409" spans="1:10">
      <c r="A2409" s="2" t="s">
        <v>27</v>
      </c>
      <c r="B2409" s="2" t="s">
        <v>72</v>
      </c>
      <c r="C2409" s="2" t="s">
        <v>64</v>
      </c>
      <c r="E2409" s="2">
        <v>100</v>
      </c>
      <c r="F2409" s="2" t="s">
        <v>767</v>
      </c>
      <c r="G2409" s="2" t="s">
        <v>29</v>
      </c>
      <c r="H2409" s="2" t="s">
        <v>37</v>
      </c>
      <c r="I2409" s="2" t="s">
        <v>38</v>
      </c>
      <c r="J2409" s="44">
        <v>1.6674153300000001</v>
      </c>
    </row>
    <row r="2410" spans="1:10">
      <c r="A2410" s="2" t="s">
        <v>27</v>
      </c>
      <c r="B2410" s="2" t="s">
        <v>73</v>
      </c>
      <c r="C2410" s="2" t="s">
        <v>64</v>
      </c>
      <c r="E2410" s="2">
        <v>100</v>
      </c>
      <c r="F2410" s="2" t="s">
        <v>767</v>
      </c>
      <c r="G2410" s="2" t="s">
        <v>29</v>
      </c>
      <c r="H2410" s="2" t="s">
        <v>37</v>
      </c>
      <c r="I2410" s="2" t="s">
        <v>38</v>
      </c>
      <c r="J2410" s="44">
        <v>0.42653316600000002</v>
      </c>
    </row>
    <row r="2411" spans="1:10">
      <c r="A2411" s="2" t="s">
        <v>26</v>
      </c>
      <c r="B2411" s="2" t="s">
        <v>347</v>
      </c>
      <c r="C2411" s="2" t="s">
        <v>64</v>
      </c>
      <c r="E2411" s="2">
        <v>100</v>
      </c>
      <c r="F2411" s="2" t="s">
        <v>767</v>
      </c>
      <c r="G2411" s="2" t="s">
        <v>29</v>
      </c>
      <c r="H2411" s="2" t="s">
        <v>37</v>
      </c>
      <c r="I2411" s="2" t="s">
        <v>38</v>
      </c>
      <c r="J2411" s="44">
        <v>0</v>
      </c>
    </row>
    <row r="2412" spans="1:10">
      <c r="A2412" s="2" t="s">
        <v>26</v>
      </c>
      <c r="B2412" s="2" t="s">
        <v>74</v>
      </c>
      <c r="C2412" s="2" t="s">
        <v>64</v>
      </c>
      <c r="E2412" s="2">
        <v>100</v>
      </c>
      <c r="F2412" s="2" t="s">
        <v>767</v>
      </c>
      <c r="G2412" s="2" t="s">
        <v>29</v>
      </c>
      <c r="H2412" s="2" t="s">
        <v>37</v>
      </c>
      <c r="I2412" s="2" t="s">
        <v>38</v>
      </c>
      <c r="J2412" s="44">
        <v>0</v>
      </c>
    </row>
    <row r="2413" spans="1:10">
      <c r="A2413" s="2" t="s">
        <v>26</v>
      </c>
      <c r="B2413" s="2" t="s">
        <v>75</v>
      </c>
      <c r="C2413" s="2" t="s">
        <v>64</v>
      </c>
      <c r="E2413" s="2">
        <v>100</v>
      </c>
      <c r="F2413" s="2" t="s">
        <v>767</v>
      </c>
      <c r="G2413" s="2" t="s">
        <v>29</v>
      </c>
      <c r="H2413" s="2" t="s">
        <v>37</v>
      </c>
      <c r="I2413" s="2" t="s">
        <v>38</v>
      </c>
      <c r="J2413" s="44">
        <v>0</v>
      </c>
    </row>
    <row r="2414" spans="1:10">
      <c r="A2414" s="2" t="s">
        <v>26</v>
      </c>
      <c r="B2414" s="2" t="s">
        <v>76</v>
      </c>
      <c r="C2414" s="2" t="s">
        <v>64</v>
      </c>
      <c r="E2414" s="2">
        <v>100</v>
      </c>
      <c r="F2414" s="2" t="s">
        <v>767</v>
      </c>
      <c r="G2414" s="2" t="s">
        <v>29</v>
      </c>
      <c r="H2414" s="2" t="s">
        <v>37</v>
      </c>
      <c r="I2414" s="2" t="s">
        <v>38</v>
      </c>
      <c r="J2414" s="44">
        <v>0</v>
      </c>
    </row>
    <row r="2415" spans="1:10">
      <c r="A2415" s="2" t="s">
        <v>26</v>
      </c>
      <c r="B2415" s="2" t="s">
        <v>77</v>
      </c>
      <c r="C2415" s="2" t="s">
        <v>64</v>
      </c>
      <c r="E2415" s="2">
        <v>100</v>
      </c>
      <c r="F2415" s="2" t="s">
        <v>767</v>
      </c>
      <c r="G2415" s="2" t="s">
        <v>29</v>
      </c>
      <c r="H2415" s="2" t="s">
        <v>37</v>
      </c>
      <c r="I2415" s="2" t="s">
        <v>38</v>
      </c>
      <c r="J2415" s="44">
        <v>0.58100386199999998</v>
      </c>
    </row>
    <row r="2416" spans="1:10">
      <c r="A2416" s="2" t="s">
        <v>26</v>
      </c>
      <c r="B2416" s="2" t="s">
        <v>78</v>
      </c>
      <c r="C2416" s="2" t="s">
        <v>64</v>
      </c>
      <c r="E2416" s="2">
        <v>100</v>
      </c>
      <c r="F2416" s="2" t="s">
        <v>767</v>
      </c>
      <c r="G2416" s="2" t="s">
        <v>29</v>
      </c>
      <c r="H2416" s="2" t="s">
        <v>37</v>
      </c>
      <c r="I2416" s="2" t="s">
        <v>38</v>
      </c>
      <c r="J2416" s="44">
        <v>0</v>
      </c>
    </row>
    <row r="2417" spans="1:10">
      <c r="A2417" s="2" t="s">
        <v>26</v>
      </c>
      <c r="B2417" s="2" t="s">
        <v>79</v>
      </c>
      <c r="C2417" s="2" t="s">
        <v>64</v>
      </c>
      <c r="E2417" s="2">
        <v>100</v>
      </c>
      <c r="F2417" s="2" t="s">
        <v>767</v>
      </c>
      <c r="G2417" s="2" t="s">
        <v>29</v>
      </c>
      <c r="H2417" s="2" t="s">
        <v>37</v>
      </c>
      <c r="I2417" s="2" t="s">
        <v>38</v>
      </c>
      <c r="J2417" s="44">
        <v>0.85379226100000005</v>
      </c>
    </row>
    <row r="2418" spans="1:10">
      <c r="A2418" s="2" t="s">
        <v>26</v>
      </c>
      <c r="B2418" s="2" t="s">
        <v>80</v>
      </c>
      <c r="C2418" s="2" t="s">
        <v>64</v>
      </c>
      <c r="E2418" s="2">
        <v>100</v>
      </c>
      <c r="F2418" s="2" t="s">
        <v>767</v>
      </c>
      <c r="G2418" s="2" t="s">
        <v>29</v>
      </c>
      <c r="H2418" s="2" t="s">
        <v>37</v>
      </c>
      <c r="I2418" s="2" t="s">
        <v>38</v>
      </c>
      <c r="J2418" s="44">
        <v>2.1422258059999999</v>
      </c>
    </row>
    <row r="2419" spans="1:10">
      <c r="A2419" s="2" t="s">
        <v>26</v>
      </c>
      <c r="B2419" s="2" t="s">
        <v>81</v>
      </c>
      <c r="C2419" s="2" t="s">
        <v>64</v>
      </c>
      <c r="E2419" s="2">
        <v>100</v>
      </c>
      <c r="F2419" s="2" t="s">
        <v>767</v>
      </c>
      <c r="G2419" s="2" t="s">
        <v>29</v>
      </c>
      <c r="H2419" s="2" t="s">
        <v>37</v>
      </c>
      <c r="I2419" s="2" t="s">
        <v>38</v>
      </c>
      <c r="J2419" s="44">
        <v>1.8811771390000001</v>
      </c>
    </row>
    <row r="2420" spans="1:10">
      <c r="A2420" s="2" t="s">
        <v>26</v>
      </c>
      <c r="B2420" s="2" t="s">
        <v>82</v>
      </c>
      <c r="C2420" s="2" t="s">
        <v>64</v>
      </c>
      <c r="E2420" s="2">
        <v>100</v>
      </c>
      <c r="F2420" s="2" t="s">
        <v>767</v>
      </c>
      <c r="G2420" s="2" t="s">
        <v>29</v>
      </c>
      <c r="H2420" s="2" t="s">
        <v>37</v>
      </c>
      <c r="I2420" s="2" t="s">
        <v>38</v>
      </c>
      <c r="J2420" s="44">
        <v>2.530751634</v>
      </c>
    </row>
    <row r="2421" spans="1:10">
      <c r="A2421" s="2" t="s">
        <v>26</v>
      </c>
      <c r="B2421" s="2" t="s">
        <v>83</v>
      </c>
      <c r="C2421" s="2" t="s">
        <v>64</v>
      </c>
      <c r="E2421" s="2">
        <v>100</v>
      </c>
      <c r="F2421" s="2" t="s">
        <v>767</v>
      </c>
      <c r="G2421" s="2" t="s">
        <v>29</v>
      </c>
      <c r="H2421" s="2" t="s">
        <v>37</v>
      </c>
      <c r="I2421" s="2" t="s">
        <v>38</v>
      </c>
      <c r="J2421" s="44">
        <v>2.7753970589999999</v>
      </c>
    </row>
    <row r="2422" spans="1:10">
      <c r="A2422" s="2" t="s">
        <v>25</v>
      </c>
      <c r="B2422" s="2" t="s">
        <v>84</v>
      </c>
      <c r="C2422" s="2" t="s">
        <v>64</v>
      </c>
      <c r="E2422" s="2">
        <v>100</v>
      </c>
      <c r="F2422" s="2" t="s">
        <v>767</v>
      </c>
      <c r="G2422" s="2" t="s">
        <v>29</v>
      </c>
      <c r="H2422" s="2" t="s">
        <v>37</v>
      </c>
      <c r="I2422" s="2" t="s">
        <v>38</v>
      </c>
      <c r="J2422" s="44">
        <v>35.468616806999997</v>
      </c>
    </row>
    <row r="2423" spans="1:10">
      <c r="A2423" s="2" t="s">
        <v>25</v>
      </c>
      <c r="B2423" s="2" t="s">
        <v>85</v>
      </c>
      <c r="C2423" s="2" t="s">
        <v>64</v>
      </c>
      <c r="E2423" s="2">
        <v>100</v>
      </c>
      <c r="F2423" s="2" t="s">
        <v>767</v>
      </c>
      <c r="G2423" s="2" t="s">
        <v>29</v>
      </c>
      <c r="H2423" s="2" t="s">
        <v>37</v>
      </c>
      <c r="I2423" s="2" t="s">
        <v>38</v>
      </c>
      <c r="J2423" s="44">
        <v>23.505945989000001</v>
      </c>
    </row>
    <row r="2424" spans="1:10">
      <c r="A2424" s="2" t="s">
        <v>25</v>
      </c>
      <c r="B2424" s="2" t="s">
        <v>86</v>
      </c>
      <c r="C2424" s="2" t="s">
        <v>64</v>
      </c>
      <c r="E2424" s="2">
        <v>100</v>
      </c>
      <c r="F2424" s="2" t="s">
        <v>767</v>
      </c>
      <c r="G2424" s="2" t="s">
        <v>29</v>
      </c>
      <c r="H2424" s="2" t="s">
        <v>37</v>
      </c>
      <c r="I2424" s="2" t="s">
        <v>38</v>
      </c>
      <c r="J2424" s="44">
        <v>13.738179649999999</v>
      </c>
    </row>
    <row r="2425" spans="1:10">
      <c r="A2425" s="2" t="s">
        <v>25</v>
      </c>
      <c r="B2425" s="2" t="s">
        <v>87</v>
      </c>
      <c r="C2425" s="2" t="s">
        <v>64</v>
      </c>
      <c r="E2425" s="2">
        <v>100</v>
      </c>
      <c r="F2425" s="2" t="s">
        <v>767</v>
      </c>
      <c r="G2425" s="2" t="s">
        <v>29</v>
      </c>
      <c r="H2425" s="2" t="s">
        <v>37</v>
      </c>
      <c r="I2425" s="2" t="s">
        <v>38</v>
      </c>
      <c r="J2425" s="44">
        <v>22.294525629999999</v>
      </c>
    </row>
    <row r="2426" spans="1:10">
      <c r="A2426" s="2" t="s">
        <v>25</v>
      </c>
      <c r="B2426" s="2" t="s">
        <v>88</v>
      </c>
      <c r="C2426" s="2" t="s">
        <v>64</v>
      </c>
      <c r="E2426" s="2">
        <v>100</v>
      </c>
      <c r="F2426" s="2" t="s">
        <v>767</v>
      </c>
      <c r="G2426" s="2" t="s">
        <v>29</v>
      </c>
      <c r="H2426" s="2" t="s">
        <v>37</v>
      </c>
      <c r="I2426" s="2" t="s">
        <v>38</v>
      </c>
      <c r="J2426" s="44">
        <v>2.3884598929999998</v>
      </c>
    </row>
    <row r="2427" spans="1:10">
      <c r="A2427" s="2" t="s">
        <v>25</v>
      </c>
      <c r="B2427" s="2" t="s">
        <v>89</v>
      </c>
      <c r="C2427" s="2" t="s">
        <v>64</v>
      </c>
      <c r="E2427" s="2">
        <v>100</v>
      </c>
      <c r="F2427" s="2" t="s">
        <v>767</v>
      </c>
      <c r="G2427" s="2" t="s">
        <v>29</v>
      </c>
      <c r="H2427" s="2" t="s">
        <v>37</v>
      </c>
      <c r="I2427" s="2" t="s">
        <v>38</v>
      </c>
      <c r="J2427" s="44">
        <v>12.202654302999999</v>
      </c>
    </row>
    <row r="2428" spans="1:10">
      <c r="A2428" s="2" t="s">
        <v>24</v>
      </c>
      <c r="B2428" s="2" t="s">
        <v>186</v>
      </c>
      <c r="C2428" s="2" t="s">
        <v>64</v>
      </c>
      <c r="E2428" s="2">
        <v>100</v>
      </c>
      <c r="F2428" s="2" t="s">
        <v>767</v>
      </c>
      <c r="G2428" s="2" t="s">
        <v>29</v>
      </c>
      <c r="H2428" s="2" t="s">
        <v>37</v>
      </c>
      <c r="I2428" s="2" t="s">
        <v>38</v>
      </c>
      <c r="J2428" s="44">
        <v>6.6176470590000003</v>
      </c>
    </row>
    <row r="2429" spans="1:10">
      <c r="A2429" s="2" t="s">
        <v>24</v>
      </c>
      <c r="B2429" s="2" t="s">
        <v>333</v>
      </c>
      <c r="C2429" s="2" t="s">
        <v>64</v>
      </c>
      <c r="E2429" s="2">
        <v>100</v>
      </c>
      <c r="F2429" s="2" t="s">
        <v>767</v>
      </c>
      <c r="G2429" s="2" t="s">
        <v>29</v>
      </c>
      <c r="H2429" s="2" t="s">
        <v>37</v>
      </c>
      <c r="I2429" s="2" t="s">
        <v>38</v>
      </c>
      <c r="J2429" s="44">
        <v>26.906694497</v>
      </c>
    </row>
    <row r="2430" spans="1:10">
      <c r="A2430" s="2" t="s">
        <v>23</v>
      </c>
      <c r="B2430" s="2" t="s">
        <v>90</v>
      </c>
      <c r="C2430" s="2" t="s">
        <v>64</v>
      </c>
      <c r="E2430" s="2">
        <v>100</v>
      </c>
      <c r="F2430" s="2" t="s">
        <v>767</v>
      </c>
      <c r="G2430" s="2" t="s">
        <v>29</v>
      </c>
      <c r="H2430" s="2" t="s">
        <v>37</v>
      </c>
      <c r="I2430" s="2" t="s">
        <v>38</v>
      </c>
      <c r="J2430" s="44">
        <v>7.5016129139999999</v>
      </c>
    </row>
    <row r="2431" spans="1:10">
      <c r="A2431" s="2" t="s">
        <v>22</v>
      </c>
      <c r="B2431" s="2" t="s">
        <v>91</v>
      </c>
      <c r="C2431" s="2" t="s">
        <v>64</v>
      </c>
      <c r="E2431" s="2">
        <v>100</v>
      </c>
      <c r="F2431" s="2" t="s">
        <v>767</v>
      </c>
      <c r="G2431" s="2" t="s">
        <v>29</v>
      </c>
      <c r="H2431" s="2" t="s">
        <v>37</v>
      </c>
      <c r="I2431" s="2" t="s">
        <v>38</v>
      </c>
      <c r="J2431" s="44">
        <v>0</v>
      </c>
    </row>
    <row r="2432" spans="1:10">
      <c r="A2432" s="2" t="s">
        <v>22</v>
      </c>
      <c r="B2432" s="2" t="s">
        <v>92</v>
      </c>
      <c r="C2432" s="2" t="s">
        <v>64</v>
      </c>
      <c r="E2432" s="2">
        <v>100</v>
      </c>
      <c r="F2432" s="2" t="s">
        <v>767</v>
      </c>
      <c r="G2432" s="2" t="s">
        <v>29</v>
      </c>
      <c r="H2432" s="2" t="s">
        <v>37</v>
      </c>
      <c r="I2432" s="2" t="s">
        <v>38</v>
      </c>
      <c r="J2432" s="44">
        <v>0</v>
      </c>
    </row>
    <row r="2433" spans="1:10">
      <c r="A2433" s="2" t="s">
        <v>22</v>
      </c>
      <c r="B2433" s="2" t="s">
        <v>93</v>
      </c>
      <c r="C2433" s="2" t="s">
        <v>64</v>
      </c>
      <c r="E2433" s="2">
        <v>100</v>
      </c>
      <c r="F2433" s="2" t="s">
        <v>767</v>
      </c>
      <c r="G2433" s="2" t="s">
        <v>29</v>
      </c>
      <c r="H2433" s="2" t="s">
        <v>37</v>
      </c>
      <c r="I2433" s="2" t="s">
        <v>38</v>
      </c>
      <c r="J2433" s="44">
        <v>8.8798371320000005</v>
      </c>
    </row>
    <row r="2434" spans="1:10">
      <c r="A2434" s="2" t="s">
        <v>22</v>
      </c>
      <c r="B2434" s="2" t="s">
        <v>94</v>
      </c>
      <c r="C2434" s="2" t="s">
        <v>64</v>
      </c>
      <c r="E2434" s="2">
        <v>100</v>
      </c>
      <c r="F2434" s="2" t="s">
        <v>767</v>
      </c>
      <c r="G2434" s="2" t="s">
        <v>29</v>
      </c>
      <c r="H2434" s="2" t="s">
        <v>37</v>
      </c>
      <c r="I2434" s="2" t="s">
        <v>38</v>
      </c>
      <c r="J2434" s="44">
        <v>5.4414705879999996</v>
      </c>
    </row>
    <row r="2435" spans="1:10">
      <c r="A2435" s="2" t="s">
        <v>22</v>
      </c>
      <c r="B2435" s="2" t="s">
        <v>95</v>
      </c>
      <c r="C2435" s="2" t="s">
        <v>64</v>
      </c>
      <c r="E2435" s="2">
        <v>100</v>
      </c>
      <c r="F2435" s="2" t="s">
        <v>767</v>
      </c>
      <c r="G2435" s="2" t="s">
        <v>29</v>
      </c>
      <c r="H2435" s="2" t="s">
        <v>37</v>
      </c>
      <c r="I2435" s="2" t="s">
        <v>38</v>
      </c>
      <c r="J2435" s="44">
        <v>3.4155000000000002</v>
      </c>
    </row>
    <row r="2436" spans="1:10">
      <c r="A2436" s="2" t="s">
        <v>22</v>
      </c>
      <c r="B2436" s="2" t="s">
        <v>96</v>
      </c>
      <c r="C2436" s="2" t="s">
        <v>64</v>
      </c>
      <c r="E2436" s="2">
        <v>100</v>
      </c>
      <c r="F2436" s="2" t="s">
        <v>767</v>
      </c>
      <c r="G2436" s="2" t="s">
        <v>29</v>
      </c>
      <c r="H2436" s="2" t="s">
        <v>37</v>
      </c>
      <c r="I2436" s="2" t="s">
        <v>38</v>
      </c>
      <c r="J2436" s="44">
        <v>0</v>
      </c>
    </row>
    <row r="2437" spans="1:10">
      <c r="A2437" s="2" t="s">
        <v>22</v>
      </c>
      <c r="B2437" s="2" t="s">
        <v>97</v>
      </c>
      <c r="C2437" s="2" t="s">
        <v>64</v>
      </c>
      <c r="E2437" s="2">
        <v>100</v>
      </c>
      <c r="F2437" s="2" t="s">
        <v>767</v>
      </c>
      <c r="G2437" s="2" t="s">
        <v>29</v>
      </c>
      <c r="H2437" s="2" t="s">
        <v>37</v>
      </c>
      <c r="I2437" s="2" t="s">
        <v>38</v>
      </c>
      <c r="J2437" s="44">
        <v>2.0525145440000001</v>
      </c>
    </row>
    <row r="2438" spans="1:10">
      <c r="A2438" s="2" t="s">
        <v>22</v>
      </c>
      <c r="B2438" s="2" t="s">
        <v>98</v>
      </c>
      <c r="C2438" s="2" t="s">
        <v>64</v>
      </c>
      <c r="E2438" s="2">
        <v>100</v>
      </c>
      <c r="F2438" s="2" t="s">
        <v>767</v>
      </c>
      <c r="G2438" s="2" t="s">
        <v>29</v>
      </c>
      <c r="H2438" s="2" t="s">
        <v>37</v>
      </c>
      <c r="I2438" s="2" t="s">
        <v>38</v>
      </c>
      <c r="J2438" s="44">
        <v>0.76940107000000002</v>
      </c>
    </row>
    <row r="2439" spans="1:10">
      <c r="A2439" s="2" t="s">
        <v>21</v>
      </c>
      <c r="B2439" s="2" t="s">
        <v>133</v>
      </c>
      <c r="C2439" s="2" t="s">
        <v>64</v>
      </c>
      <c r="E2439" s="2">
        <v>100</v>
      </c>
      <c r="F2439" s="2" t="s">
        <v>767</v>
      </c>
      <c r="G2439" s="2" t="s">
        <v>29</v>
      </c>
      <c r="H2439" s="2" t="s">
        <v>37</v>
      </c>
      <c r="I2439" s="2" t="s">
        <v>38</v>
      </c>
      <c r="J2439" s="44">
        <v>0</v>
      </c>
    </row>
    <row r="2440" spans="1:10">
      <c r="A2440" s="2" t="s">
        <v>21</v>
      </c>
      <c r="B2440" s="2" t="s">
        <v>134</v>
      </c>
      <c r="C2440" s="2" t="s">
        <v>64</v>
      </c>
      <c r="E2440" s="2">
        <v>100</v>
      </c>
      <c r="F2440" s="2" t="s">
        <v>767</v>
      </c>
      <c r="G2440" s="2" t="s">
        <v>29</v>
      </c>
      <c r="H2440" s="2" t="s">
        <v>37</v>
      </c>
      <c r="I2440" s="2" t="s">
        <v>38</v>
      </c>
      <c r="J2440" s="44">
        <v>0</v>
      </c>
    </row>
    <row r="2441" spans="1:10">
      <c r="A2441" s="2" t="s">
        <v>21</v>
      </c>
      <c r="B2441" s="2" t="s">
        <v>135</v>
      </c>
      <c r="C2441" s="2" t="s">
        <v>64</v>
      </c>
      <c r="E2441" s="2">
        <v>100</v>
      </c>
      <c r="F2441" s="2" t="s">
        <v>767</v>
      </c>
      <c r="G2441" s="2" t="s">
        <v>29</v>
      </c>
      <c r="H2441" s="2" t="s">
        <v>37</v>
      </c>
      <c r="I2441" s="2" t="s">
        <v>38</v>
      </c>
      <c r="J2441" s="44">
        <v>0</v>
      </c>
    </row>
    <row r="2442" spans="1:10">
      <c r="A2442" s="2" t="s">
        <v>21</v>
      </c>
      <c r="B2442" s="2" t="s">
        <v>136</v>
      </c>
      <c r="C2442" s="2" t="s">
        <v>64</v>
      </c>
      <c r="E2442" s="2">
        <v>100</v>
      </c>
      <c r="F2442" s="2" t="s">
        <v>767</v>
      </c>
      <c r="G2442" s="2" t="s">
        <v>29</v>
      </c>
      <c r="H2442" s="2" t="s">
        <v>37</v>
      </c>
      <c r="I2442" s="2" t="s">
        <v>38</v>
      </c>
      <c r="J2442" s="44">
        <v>0</v>
      </c>
    </row>
    <row r="2443" spans="1:10">
      <c r="A2443" s="2" t="s">
        <v>21</v>
      </c>
      <c r="B2443" s="2" t="s">
        <v>137</v>
      </c>
      <c r="C2443" s="2" t="s">
        <v>64</v>
      </c>
      <c r="E2443" s="2">
        <v>100</v>
      </c>
      <c r="F2443" s="2" t="s">
        <v>767</v>
      </c>
      <c r="G2443" s="2" t="s">
        <v>29</v>
      </c>
      <c r="H2443" s="2" t="s">
        <v>37</v>
      </c>
      <c r="I2443" s="2" t="s">
        <v>38</v>
      </c>
      <c r="J2443" s="44">
        <v>0</v>
      </c>
    </row>
    <row r="2444" spans="1:10">
      <c r="A2444" s="2" t="s">
        <v>20</v>
      </c>
      <c r="B2444" s="2" t="s">
        <v>138</v>
      </c>
      <c r="C2444" s="2" t="s">
        <v>64</v>
      </c>
      <c r="E2444" s="2">
        <v>100</v>
      </c>
      <c r="F2444" s="2" t="s">
        <v>767</v>
      </c>
      <c r="G2444" s="2" t="s">
        <v>29</v>
      </c>
      <c r="H2444" s="2" t="s">
        <v>37</v>
      </c>
      <c r="I2444" s="2" t="s">
        <v>38</v>
      </c>
      <c r="J2444" s="44">
        <v>0</v>
      </c>
    </row>
    <row r="2445" spans="1:10">
      <c r="A2445" s="2" t="s">
        <v>19</v>
      </c>
      <c r="B2445" s="2" t="s">
        <v>159</v>
      </c>
      <c r="C2445" s="2" t="s">
        <v>64</v>
      </c>
      <c r="E2445" s="2">
        <v>100</v>
      </c>
      <c r="F2445" s="2" t="s">
        <v>767</v>
      </c>
      <c r="G2445" s="2" t="s">
        <v>29</v>
      </c>
      <c r="H2445" s="2" t="s">
        <v>37</v>
      </c>
      <c r="I2445" s="2" t="s">
        <v>38</v>
      </c>
      <c r="J2445" s="44">
        <v>0</v>
      </c>
    </row>
    <row r="2446" spans="1:10">
      <c r="A2446" s="2" t="s">
        <v>19</v>
      </c>
      <c r="B2446" s="2" t="s">
        <v>160</v>
      </c>
      <c r="C2446" s="2" t="s">
        <v>64</v>
      </c>
      <c r="E2446" s="2">
        <v>100</v>
      </c>
      <c r="F2446" s="2" t="s">
        <v>767</v>
      </c>
      <c r="G2446" s="2" t="s">
        <v>29</v>
      </c>
      <c r="H2446" s="2" t="s">
        <v>37</v>
      </c>
      <c r="I2446" s="2" t="s">
        <v>38</v>
      </c>
      <c r="J2446" s="44">
        <v>0</v>
      </c>
    </row>
    <row r="2447" spans="1:10">
      <c r="A2447" s="2" t="s">
        <v>19</v>
      </c>
      <c r="B2447" s="2" t="s">
        <v>161</v>
      </c>
      <c r="C2447" s="2" t="s">
        <v>64</v>
      </c>
      <c r="E2447" s="2">
        <v>100</v>
      </c>
      <c r="F2447" s="2" t="s">
        <v>767</v>
      </c>
      <c r="G2447" s="2" t="s">
        <v>29</v>
      </c>
      <c r="H2447" s="2" t="s">
        <v>37</v>
      </c>
      <c r="I2447" s="2" t="s">
        <v>38</v>
      </c>
      <c r="J2447" s="44">
        <v>0</v>
      </c>
    </row>
    <row r="2448" spans="1:10">
      <c r="A2448" s="2" t="s">
        <v>19</v>
      </c>
      <c r="B2448" s="2" t="s">
        <v>162</v>
      </c>
      <c r="C2448" s="2" t="s">
        <v>64</v>
      </c>
      <c r="E2448" s="2">
        <v>100</v>
      </c>
      <c r="F2448" s="2" t="s">
        <v>767</v>
      </c>
      <c r="G2448" s="2" t="s">
        <v>29</v>
      </c>
      <c r="H2448" s="2" t="s">
        <v>37</v>
      </c>
      <c r="I2448" s="2" t="s">
        <v>38</v>
      </c>
      <c r="J2448" s="44">
        <v>0.69490441199999997</v>
      </c>
    </row>
    <row r="2449" spans="1:10">
      <c r="A2449" s="2" t="s">
        <v>19</v>
      </c>
      <c r="B2449" s="2" t="s">
        <v>163</v>
      </c>
      <c r="C2449" s="2" t="s">
        <v>64</v>
      </c>
      <c r="E2449" s="2">
        <v>100</v>
      </c>
      <c r="F2449" s="2" t="s">
        <v>767</v>
      </c>
      <c r="G2449" s="2" t="s">
        <v>29</v>
      </c>
      <c r="H2449" s="2" t="s">
        <v>37</v>
      </c>
      <c r="I2449" s="2" t="s">
        <v>38</v>
      </c>
      <c r="J2449" s="44">
        <v>0</v>
      </c>
    </row>
    <row r="2450" spans="1:10">
      <c r="A2450" s="2" t="s">
        <v>18</v>
      </c>
      <c r="B2450" s="2" t="s">
        <v>164</v>
      </c>
      <c r="C2450" s="2" t="s">
        <v>64</v>
      </c>
      <c r="E2450" s="2">
        <v>100</v>
      </c>
      <c r="F2450" s="2" t="s">
        <v>767</v>
      </c>
      <c r="G2450" s="2" t="s">
        <v>29</v>
      </c>
      <c r="H2450" s="2" t="s">
        <v>37</v>
      </c>
      <c r="I2450" s="2" t="s">
        <v>38</v>
      </c>
      <c r="J2450" s="44">
        <v>0</v>
      </c>
    </row>
    <row r="2451" spans="1:10">
      <c r="A2451" s="2" t="s">
        <v>18</v>
      </c>
      <c r="B2451" s="2" t="s">
        <v>165</v>
      </c>
      <c r="C2451" s="2" t="s">
        <v>64</v>
      </c>
      <c r="E2451" s="2">
        <v>100</v>
      </c>
      <c r="F2451" s="2" t="s">
        <v>767</v>
      </c>
      <c r="G2451" s="2" t="s">
        <v>29</v>
      </c>
      <c r="H2451" s="2" t="s">
        <v>37</v>
      </c>
      <c r="I2451" s="2" t="s">
        <v>38</v>
      </c>
      <c r="J2451" s="44">
        <v>0</v>
      </c>
    </row>
    <row r="2452" spans="1:10">
      <c r="A2452" s="2" t="s">
        <v>18</v>
      </c>
      <c r="B2452" s="2" t="s">
        <v>166</v>
      </c>
      <c r="C2452" s="2" t="s">
        <v>64</v>
      </c>
      <c r="E2452" s="2">
        <v>100</v>
      </c>
      <c r="F2452" s="2" t="s">
        <v>767</v>
      </c>
      <c r="G2452" s="2" t="s">
        <v>29</v>
      </c>
      <c r="H2452" s="2" t="s">
        <v>37</v>
      </c>
      <c r="I2452" s="2" t="s">
        <v>38</v>
      </c>
      <c r="J2452" s="44">
        <v>0</v>
      </c>
    </row>
    <row r="2453" spans="1:10">
      <c r="A2453" s="2" t="s">
        <v>18</v>
      </c>
      <c r="B2453" s="2" t="s">
        <v>167</v>
      </c>
      <c r="C2453" s="2" t="s">
        <v>64</v>
      </c>
      <c r="E2453" s="2">
        <v>100</v>
      </c>
      <c r="F2453" s="2" t="s">
        <v>767</v>
      </c>
      <c r="G2453" s="2" t="s">
        <v>29</v>
      </c>
      <c r="H2453" s="2" t="s">
        <v>37</v>
      </c>
      <c r="I2453" s="2" t="s">
        <v>38</v>
      </c>
      <c r="J2453" s="44">
        <v>0</v>
      </c>
    </row>
    <row r="2454" spans="1:10">
      <c r="A2454" s="2" t="s">
        <v>18</v>
      </c>
      <c r="B2454" s="2" t="s">
        <v>168</v>
      </c>
      <c r="C2454" s="2" t="s">
        <v>64</v>
      </c>
      <c r="E2454" s="2">
        <v>100</v>
      </c>
      <c r="F2454" s="2" t="s">
        <v>767</v>
      </c>
      <c r="G2454" s="2" t="s">
        <v>29</v>
      </c>
      <c r="H2454" s="2" t="s">
        <v>37</v>
      </c>
      <c r="I2454" s="2" t="s">
        <v>38</v>
      </c>
      <c r="J2454" s="44">
        <v>0</v>
      </c>
    </row>
    <row r="2455" spans="1:10">
      <c r="A2455" s="2" t="s">
        <v>18</v>
      </c>
      <c r="B2455" s="2" t="s">
        <v>169</v>
      </c>
      <c r="C2455" s="2" t="s">
        <v>64</v>
      </c>
      <c r="E2455" s="2">
        <v>100</v>
      </c>
      <c r="F2455" s="2" t="s">
        <v>767</v>
      </c>
      <c r="G2455" s="2" t="s">
        <v>29</v>
      </c>
      <c r="H2455" s="2" t="s">
        <v>37</v>
      </c>
      <c r="I2455" s="2" t="s">
        <v>38</v>
      </c>
      <c r="J2455" s="44">
        <v>0</v>
      </c>
    </row>
    <row r="2456" spans="1:10">
      <c r="A2456" s="2" t="s">
        <v>18</v>
      </c>
      <c r="B2456" s="2" t="s">
        <v>170</v>
      </c>
      <c r="C2456" s="2" t="s">
        <v>64</v>
      </c>
      <c r="E2456" s="2">
        <v>100</v>
      </c>
      <c r="F2456" s="2" t="s">
        <v>767</v>
      </c>
      <c r="G2456" s="2" t="s">
        <v>29</v>
      </c>
      <c r="H2456" s="2" t="s">
        <v>37</v>
      </c>
      <c r="I2456" s="2" t="s">
        <v>38</v>
      </c>
      <c r="J2456" s="44">
        <v>0</v>
      </c>
    </row>
    <row r="2457" spans="1:10">
      <c r="A2457" s="2" t="s">
        <v>18</v>
      </c>
      <c r="B2457" s="2" t="s">
        <v>171</v>
      </c>
      <c r="C2457" s="2" t="s">
        <v>64</v>
      </c>
      <c r="E2457" s="2">
        <v>100</v>
      </c>
      <c r="F2457" s="2" t="s">
        <v>767</v>
      </c>
      <c r="G2457" s="2" t="s">
        <v>29</v>
      </c>
      <c r="H2457" s="2" t="s">
        <v>37</v>
      </c>
      <c r="I2457" s="2" t="s">
        <v>38</v>
      </c>
      <c r="J2457" s="44">
        <v>0</v>
      </c>
    </row>
    <row r="2458" spans="1:10">
      <c r="A2458" s="2" t="s">
        <v>18</v>
      </c>
      <c r="B2458" s="2" t="s">
        <v>172</v>
      </c>
      <c r="C2458" s="2" t="s">
        <v>64</v>
      </c>
      <c r="E2458" s="2">
        <v>100</v>
      </c>
      <c r="F2458" s="2" t="s">
        <v>767</v>
      </c>
      <c r="G2458" s="2" t="s">
        <v>29</v>
      </c>
      <c r="H2458" s="2" t="s">
        <v>37</v>
      </c>
      <c r="I2458" s="2" t="s">
        <v>38</v>
      </c>
      <c r="J2458" s="44">
        <v>19.660626935</v>
      </c>
    </row>
    <row r="2459" spans="1:10">
      <c r="A2459" s="2" t="s">
        <v>18</v>
      </c>
      <c r="B2459" s="2" t="s">
        <v>173</v>
      </c>
      <c r="C2459" s="2" t="s">
        <v>64</v>
      </c>
      <c r="E2459" s="2">
        <v>100</v>
      </c>
      <c r="F2459" s="2" t="s">
        <v>767</v>
      </c>
      <c r="G2459" s="2" t="s">
        <v>29</v>
      </c>
      <c r="H2459" s="2" t="s">
        <v>37</v>
      </c>
      <c r="I2459" s="2" t="s">
        <v>38</v>
      </c>
      <c r="J2459" s="44">
        <v>6.7697254899999999</v>
      </c>
    </row>
    <row r="2460" spans="1:10">
      <c r="A2460" s="2" t="s">
        <v>18</v>
      </c>
      <c r="B2460" s="2" t="s">
        <v>174</v>
      </c>
      <c r="C2460" s="2" t="s">
        <v>64</v>
      </c>
      <c r="E2460" s="2">
        <v>100</v>
      </c>
      <c r="F2460" s="2" t="s">
        <v>767</v>
      </c>
      <c r="G2460" s="2" t="s">
        <v>29</v>
      </c>
      <c r="H2460" s="2" t="s">
        <v>37</v>
      </c>
      <c r="I2460" s="2" t="s">
        <v>38</v>
      </c>
      <c r="J2460" s="44">
        <v>8.3057342799999994</v>
      </c>
    </row>
    <row r="2461" spans="1:10">
      <c r="A2461" s="2" t="s">
        <v>18</v>
      </c>
      <c r="B2461" s="2" t="s">
        <v>175</v>
      </c>
      <c r="C2461" s="2" t="s">
        <v>64</v>
      </c>
      <c r="E2461" s="2">
        <v>100</v>
      </c>
      <c r="F2461" s="2" t="s">
        <v>767</v>
      </c>
      <c r="G2461" s="2" t="s">
        <v>29</v>
      </c>
      <c r="H2461" s="2" t="s">
        <v>37</v>
      </c>
      <c r="I2461" s="2" t="s">
        <v>38</v>
      </c>
      <c r="J2461" s="44">
        <v>0</v>
      </c>
    </row>
    <row r="2462" spans="1:10">
      <c r="A2462" s="2" t="s">
        <v>18</v>
      </c>
      <c r="B2462" s="2" t="s">
        <v>176</v>
      </c>
      <c r="C2462" s="2" t="s">
        <v>64</v>
      </c>
      <c r="E2462" s="2">
        <v>100</v>
      </c>
      <c r="F2462" s="2" t="s">
        <v>767</v>
      </c>
      <c r="G2462" s="2" t="s">
        <v>29</v>
      </c>
      <c r="H2462" s="2" t="s">
        <v>37</v>
      </c>
      <c r="I2462" s="2" t="s">
        <v>38</v>
      </c>
      <c r="J2462" s="44">
        <v>0</v>
      </c>
    </row>
    <row r="2463" spans="1:10">
      <c r="A2463" s="2" t="s">
        <v>18</v>
      </c>
      <c r="B2463" s="2" t="s">
        <v>177</v>
      </c>
      <c r="C2463" s="2" t="s">
        <v>64</v>
      </c>
      <c r="E2463" s="2">
        <v>100</v>
      </c>
      <c r="F2463" s="2" t="s">
        <v>767</v>
      </c>
      <c r="G2463" s="2" t="s">
        <v>29</v>
      </c>
      <c r="H2463" s="2" t="s">
        <v>37</v>
      </c>
      <c r="I2463" s="2" t="s">
        <v>38</v>
      </c>
      <c r="J2463" s="44">
        <v>0</v>
      </c>
    </row>
    <row r="2464" spans="1:10">
      <c r="A2464" s="2" t="s">
        <v>18</v>
      </c>
      <c r="B2464" s="2" t="s">
        <v>178</v>
      </c>
      <c r="C2464" s="2" t="s">
        <v>64</v>
      </c>
      <c r="E2464" s="2">
        <v>100</v>
      </c>
      <c r="F2464" s="2" t="s">
        <v>767</v>
      </c>
      <c r="G2464" s="2" t="s">
        <v>29</v>
      </c>
      <c r="H2464" s="2" t="s">
        <v>37</v>
      </c>
      <c r="I2464" s="2" t="s">
        <v>38</v>
      </c>
      <c r="J2464" s="44">
        <v>33.075220588000001</v>
      </c>
    </row>
    <row r="2465" spans="1:10">
      <c r="A2465" s="2" t="s">
        <v>18</v>
      </c>
      <c r="B2465" s="2" t="s">
        <v>179</v>
      </c>
      <c r="C2465" s="2" t="s">
        <v>64</v>
      </c>
      <c r="E2465" s="2">
        <v>100</v>
      </c>
      <c r="F2465" s="2" t="s">
        <v>767</v>
      </c>
      <c r="G2465" s="2" t="s">
        <v>29</v>
      </c>
      <c r="H2465" s="2" t="s">
        <v>37</v>
      </c>
      <c r="I2465" s="2" t="s">
        <v>38</v>
      </c>
      <c r="J2465" s="44">
        <v>18.734400519000001</v>
      </c>
    </row>
    <row r="2466" spans="1:10">
      <c r="A2466" s="2" t="s">
        <v>18</v>
      </c>
      <c r="B2466" s="2" t="s">
        <v>180</v>
      </c>
      <c r="C2466" s="2" t="s">
        <v>64</v>
      </c>
      <c r="E2466" s="2">
        <v>100</v>
      </c>
      <c r="F2466" s="2" t="s">
        <v>767</v>
      </c>
      <c r="G2466" s="2" t="s">
        <v>29</v>
      </c>
      <c r="H2466" s="2" t="s">
        <v>37</v>
      </c>
      <c r="I2466" s="2" t="s">
        <v>38</v>
      </c>
      <c r="J2466" s="44">
        <v>4.2263345589999997</v>
      </c>
    </row>
    <row r="2467" spans="1:10">
      <c r="A2467" s="2" t="s">
        <v>18</v>
      </c>
      <c r="B2467" s="2" t="s">
        <v>181</v>
      </c>
      <c r="C2467" s="2" t="s">
        <v>64</v>
      </c>
      <c r="E2467" s="2">
        <v>100</v>
      </c>
      <c r="F2467" s="2" t="s">
        <v>767</v>
      </c>
      <c r="G2467" s="2" t="s">
        <v>29</v>
      </c>
      <c r="H2467" s="2" t="s">
        <v>37</v>
      </c>
      <c r="I2467" s="2" t="s">
        <v>38</v>
      </c>
      <c r="J2467" s="44">
        <v>9.621273167</v>
      </c>
    </row>
    <row r="2468" spans="1:10">
      <c r="A2468" s="2" t="s">
        <v>18</v>
      </c>
      <c r="B2468" s="2" t="s">
        <v>182</v>
      </c>
      <c r="C2468" s="2" t="s">
        <v>64</v>
      </c>
      <c r="E2468" s="2">
        <v>100</v>
      </c>
      <c r="F2468" s="2" t="s">
        <v>767</v>
      </c>
      <c r="G2468" s="2" t="s">
        <v>29</v>
      </c>
      <c r="H2468" s="2" t="s">
        <v>37</v>
      </c>
      <c r="I2468" s="2" t="s">
        <v>38</v>
      </c>
      <c r="J2468" s="44">
        <v>0</v>
      </c>
    </row>
    <row r="2469" spans="1:10">
      <c r="A2469" s="2" t="s">
        <v>18</v>
      </c>
      <c r="B2469" s="2" t="s">
        <v>183</v>
      </c>
      <c r="C2469" s="2" t="s">
        <v>64</v>
      </c>
      <c r="E2469" s="2">
        <v>100</v>
      </c>
      <c r="F2469" s="2" t="s">
        <v>767</v>
      </c>
      <c r="G2469" s="2" t="s">
        <v>29</v>
      </c>
      <c r="H2469" s="2" t="s">
        <v>37</v>
      </c>
      <c r="I2469" s="2" t="s">
        <v>38</v>
      </c>
      <c r="J2469" s="44">
        <v>0</v>
      </c>
    </row>
    <row r="2470" spans="1:10">
      <c r="A2470" s="2" t="s">
        <v>18</v>
      </c>
      <c r="B2470" s="2" t="s">
        <v>184</v>
      </c>
      <c r="C2470" s="2" t="s">
        <v>64</v>
      </c>
      <c r="E2470" s="2">
        <v>100</v>
      </c>
      <c r="F2470" s="2" t="s">
        <v>767</v>
      </c>
      <c r="G2470" s="2" t="s">
        <v>29</v>
      </c>
      <c r="H2470" s="2" t="s">
        <v>37</v>
      </c>
      <c r="I2470" s="2" t="s">
        <v>38</v>
      </c>
      <c r="J2470" s="44">
        <v>5.335828877</v>
      </c>
    </row>
    <row r="2471" spans="1:10">
      <c r="A2471" s="2" t="s">
        <v>18</v>
      </c>
      <c r="B2471" s="2" t="s">
        <v>185</v>
      </c>
      <c r="C2471" s="2" t="s">
        <v>64</v>
      </c>
      <c r="E2471" s="2">
        <v>100</v>
      </c>
      <c r="F2471" s="2" t="s">
        <v>767</v>
      </c>
      <c r="G2471" s="2" t="s">
        <v>29</v>
      </c>
      <c r="H2471" s="2" t="s">
        <v>37</v>
      </c>
      <c r="I2471" s="2" t="s">
        <v>38</v>
      </c>
      <c r="J2471" s="44">
        <v>1.703629359</v>
      </c>
    </row>
    <row r="2472" spans="1:10">
      <c r="A2472" s="2" t="s">
        <v>17</v>
      </c>
      <c r="B2472" s="2" t="s">
        <v>127</v>
      </c>
      <c r="C2472" s="2" t="s">
        <v>64</v>
      </c>
      <c r="E2472" s="2">
        <v>100</v>
      </c>
      <c r="F2472" s="2" t="s">
        <v>767</v>
      </c>
      <c r="G2472" s="2" t="s">
        <v>29</v>
      </c>
      <c r="H2472" s="2" t="s">
        <v>37</v>
      </c>
      <c r="I2472" s="2" t="s">
        <v>38</v>
      </c>
      <c r="J2472" s="44">
        <v>0.61726310200000001</v>
      </c>
    </row>
    <row r="2473" spans="1:10">
      <c r="A2473" s="2" t="s">
        <v>17</v>
      </c>
      <c r="B2473" s="2" t="s">
        <v>99</v>
      </c>
      <c r="C2473" s="2" t="s">
        <v>64</v>
      </c>
      <c r="E2473" s="2">
        <v>100</v>
      </c>
      <c r="F2473" s="2" t="s">
        <v>767</v>
      </c>
      <c r="G2473" s="2" t="s">
        <v>29</v>
      </c>
      <c r="H2473" s="2" t="s">
        <v>37</v>
      </c>
      <c r="I2473" s="2" t="s">
        <v>38</v>
      </c>
      <c r="J2473" s="44">
        <v>10.868745587999999</v>
      </c>
    </row>
    <row r="2474" spans="1:10">
      <c r="A2474" s="2" t="s">
        <v>17</v>
      </c>
      <c r="B2474" s="2" t="s">
        <v>100</v>
      </c>
      <c r="C2474" s="2" t="s">
        <v>64</v>
      </c>
      <c r="E2474" s="2">
        <v>100</v>
      </c>
      <c r="F2474" s="2" t="s">
        <v>767</v>
      </c>
      <c r="G2474" s="2" t="s">
        <v>29</v>
      </c>
      <c r="H2474" s="2" t="s">
        <v>37</v>
      </c>
      <c r="I2474" s="2" t="s">
        <v>38</v>
      </c>
      <c r="J2474" s="44">
        <v>3.4063823530000001</v>
      </c>
    </row>
    <row r="2475" spans="1:10">
      <c r="A2475" s="2" t="s">
        <v>17</v>
      </c>
      <c r="B2475" s="2" t="s">
        <v>101</v>
      </c>
      <c r="C2475" s="2" t="s">
        <v>64</v>
      </c>
      <c r="E2475" s="2">
        <v>100</v>
      </c>
      <c r="F2475" s="2" t="s">
        <v>767</v>
      </c>
      <c r="G2475" s="2" t="s">
        <v>29</v>
      </c>
      <c r="H2475" s="2" t="s">
        <v>37</v>
      </c>
      <c r="I2475" s="2" t="s">
        <v>38</v>
      </c>
      <c r="J2475" s="44">
        <v>5.607647526</v>
      </c>
    </row>
    <row r="2476" spans="1:10">
      <c r="A2476" s="2" t="s">
        <v>17</v>
      </c>
      <c r="B2476" s="2" t="s">
        <v>102</v>
      </c>
      <c r="C2476" s="2" t="s">
        <v>64</v>
      </c>
      <c r="E2476" s="2">
        <v>100</v>
      </c>
      <c r="F2476" s="2" t="s">
        <v>767</v>
      </c>
      <c r="G2476" s="2" t="s">
        <v>29</v>
      </c>
      <c r="H2476" s="2" t="s">
        <v>37</v>
      </c>
      <c r="I2476" s="2" t="s">
        <v>38</v>
      </c>
      <c r="J2476" s="44">
        <v>9.8046244340000008</v>
      </c>
    </row>
    <row r="2477" spans="1:10">
      <c r="A2477" s="2" t="s">
        <v>17</v>
      </c>
      <c r="B2477" s="2" t="s">
        <v>103</v>
      </c>
      <c r="C2477" s="2" t="s">
        <v>64</v>
      </c>
      <c r="E2477" s="2">
        <v>100</v>
      </c>
      <c r="F2477" s="2" t="s">
        <v>767</v>
      </c>
      <c r="G2477" s="2" t="s">
        <v>29</v>
      </c>
      <c r="H2477" s="2" t="s">
        <v>37</v>
      </c>
      <c r="I2477" s="2" t="s">
        <v>38</v>
      </c>
      <c r="J2477" s="44">
        <v>9.1779191180000002</v>
      </c>
    </row>
    <row r="2478" spans="1:10">
      <c r="A2478" s="2" t="s">
        <v>17</v>
      </c>
      <c r="B2478" s="2" t="s">
        <v>104</v>
      </c>
      <c r="C2478" s="2" t="s">
        <v>64</v>
      </c>
      <c r="E2478" s="2">
        <v>100</v>
      </c>
      <c r="F2478" s="2" t="s">
        <v>767</v>
      </c>
      <c r="G2478" s="2" t="s">
        <v>29</v>
      </c>
      <c r="H2478" s="2" t="s">
        <v>37</v>
      </c>
      <c r="I2478" s="2" t="s">
        <v>38</v>
      </c>
      <c r="J2478" s="44">
        <v>7.3184313730000001</v>
      </c>
    </row>
    <row r="2479" spans="1:10">
      <c r="A2479" s="2" t="s">
        <v>17</v>
      </c>
      <c r="B2479" s="2" t="s">
        <v>105</v>
      </c>
      <c r="C2479" s="2" t="s">
        <v>64</v>
      </c>
      <c r="E2479" s="2">
        <v>100</v>
      </c>
      <c r="F2479" s="2" t="s">
        <v>767</v>
      </c>
      <c r="G2479" s="2" t="s">
        <v>29</v>
      </c>
      <c r="H2479" s="2" t="s">
        <v>37</v>
      </c>
      <c r="I2479" s="2" t="s">
        <v>38</v>
      </c>
      <c r="J2479" s="44">
        <v>5.3164054439999999</v>
      </c>
    </row>
    <row r="2480" spans="1:10">
      <c r="A2480" s="2" t="s">
        <v>17</v>
      </c>
      <c r="B2480" s="2" t="s">
        <v>106</v>
      </c>
      <c r="C2480" s="2" t="s">
        <v>64</v>
      </c>
      <c r="E2480" s="2">
        <v>100</v>
      </c>
      <c r="F2480" s="2" t="s">
        <v>767</v>
      </c>
      <c r="G2480" s="2" t="s">
        <v>29</v>
      </c>
      <c r="H2480" s="2" t="s">
        <v>37</v>
      </c>
      <c r="I2480" s="2" t="s">
        <v>38</v>
      </c>
      <c r="J2480" s="44">
        <v>2.7020238970000001</v>
      </c>
    </row>
    <row r="2481" spans="1:10">
      <c r="A2481" s="2" t="s">
        <v>17</v>
      </c>
      <c r="B2481" s="2" t="s">
        <v>107</v>
      </c>
      <c r="C2481" s="2" t="s">
        <v>64</v>
      </c>
      <c r="E2481" s="2">
        <v>100</v>
      </c>
      <c r="F2481" s="2" t="s">
        <v>767</v>
      </c>
      <c r="G2481" s="2" t="s">
        <v>29</v>
      </c>
      <c r="H2481" s="2" t="s">
        <v>37</v>
      </c>
      <c r="I2481" s="2" t="s">
        <v>38</v>
      </c>
      <c r="J2481" s="44">
        <v>5.4398382349999999</v>
      </c>
    </row>
    <row r="2482" spans="1:10">
      <c r="A2482" s="2" t="s">
        <v>17</v>
      </c>
      <c r="B2482" s="2" t="s">
        <v>108</v>
      </c>
      <c r="C2482" s="2" t="s">
        <v>64</v>
      </c>
      <c r="E2482" s="2">
        <v>100</v>
      </c>
      <c r="F2482" s="2" t="s">
        <v>767</v>
      </c>
      <c r="G2482" s="2" t="s">
        <v>29</v>
      </c>
      <c r="H2482" s="2" t="s">
        <v>37</v>
      </c>
      <c r="I2482" s="2" t="s">
        <v>38</v>
      </c>
      <c r="J2482" s="44">
        <v>6.179760784</v>
      </c>
    </row>
    <row r="2483" spans="1:10">
      <c r="A2483" s="2" t="s">
        <v>17</v>
      </c>
      <c r="B2483" s="2" t="s">
        <v>109</v>
      </c>
      <c r="C2483" s="2" t="s">
        <v>64</v>
      </c>
      <c r="E2483" s="2">
        <v>100</v>
      </c>
      <c r="F2483" s="2" t="s">
        <v>767</v>
      </c>
      <c r="G2483" s="2" t="s">
        <v>29</v>
      </c>
      <c r="H2483" s="2" t="s">
        <v>37</v>
      </c>
      <c r="I2483" s="2" t="s">
        <v>38</v>
      </c>
      <c r="J2483" s="44">
        <v>9.4994677000000003</v>
      </c>
    </row>
    <row r="2484" spans="1:10">
      <c r="A2484" s="2" t="s">
        <v>17</v>
      </c>
      <c r="B2484" s="2" t="s">
        <v>355</v>
      </c>
      <c r="C2484" s="2" t="s">
        <v>64</v>
      </c>
      <c r="E2484" s="2">
        <v>100</v>
      </c>
      <c r="F2484" s="2" t="s">
        <v>767</v>
      </c>
      <c r="G2484" s="2" t="s">
        <v>29</v>
      </c>
      <c r="H2484" s="2" t="s">
        <v>37</v>
      </c>
      <c r="I2484" s="2" t="s">
        <v>38</v>
      </c>
      <c r="J2484" s="44">
        <v>4.1148073E-2</v>
      </c>
    </row>
    <row r="2485" spans="1:10">
      <c r="A2485" s="2" t="s">
        <v>17</v>
      </c>
      <c r="B2485" s="2" t="s">
        <v>110</v>
      </c>
      <c r="C2485" s="2" t="s">
        <v>64</v>
      </c>
      <c r="E2485" s="2">
        <v>100</v>
      </c>
      <c r="F2485" s="2" t="s">
        <v>767</v>
      </c>
      <c r="G2485" s="2" t="s">
        <v>29</v>
      </c>
      <c r="H2485" s="2" t="s">
        <v>37</v>
      </c>
      <c r="I2485" s="2" t="s">
        <v>38</v>
      </c>
      <c r="J2485" s="44">
        <v>10.508910632999999</v>
      </c>
    </row>
    <row r="2486" spans="1:10">
      <c r="A2486" s="2" t="s">
        <v>17</v>
      </c>
      <c r="B2486" s="2" t="s">
        <v>356</v>
      </c>
      <c r="C2486" s="2" t="s">
        <v>64</v>
      </c>
      <c r="E2486" s="2">
        <v>100</v>
      </c>
      <c r="F2486" s="2" t="s">
        <v>767</v>
      </c>
      <c r="G2486" s="2" t="s">
        <v>29</v>
      </c>
      <c r="H2486" s="2" t="s">
        <v>37</v>
      </c>
      <c r="I2486" s="2" t="s">
        <v>38</v>
      </c>
      <c r="J2486" s="44">
        <v>0</v>
      </c>
    </row>
    <row r="2487" spans="1:10">
      <c r="A2487" s="2" t="s">
        <v>17</v>
      </c>
      <c r="B2487" s="2" t="s">
        <v>357</v>
      </c>
      <c r="C2487" s="2" t="s">
        <v>64</v>
      </c>
      <c r="E2487" s="2">
        <v>100</v>
      </c>
      <c r="F2487" s="2" t="s">
        <v>767</v>
      </c>
      <c r="G2487" s="2" t="s">
        <v>29</v>
      </c>
      <c r="H2487" s="2" t="s">
        <v>37</v>
      </c>
      <c r="I2487" s="2" t="s">
        <v>38</v>
      </c>
      <c r="J2487" s="44">
        <v>0</v>
      </c>
    </row>
    <row r="2488" spans="1:10">
      <c r="A2488" s="2" t="s">
        <v>17</v>
      </c>
      <c r="B2488" s="2" t="s">
        <v>111</v>
      </c>
      <c r="C2488" s="2" t="s">
        <v>64</v>
      </c>
      <c r="E2488" s="2">
        <v>100</v>
      </c>
      <c r="F2488" s="2" t="s">
        <v>767</v>
      </c>
      <c r="G2488" s="2" t="s">
        <v>29</v>
      </c>
      <c r="H2488" s="2" t="s">
        <v>37</v>
      </c>
      <c r="I2488" s="2" t="s">
        <v>38</v>
      </c>
      <c r="J2488" s="44">
        <v>2.1571780189999998</v>
      </c>
    </row>
    <row r="2489" spans="1:10">
      <c r="A2489" s="2" t="s">
        <v>17</v>
      </c>
      <c r="B2489" s="2" t="s">
        <v>112</v>
      </c>
      <c r="C2489" s="2" t="s">
        <v>64</v>
      </c>
      <c r="E2489" s="2">
        <v>100</v>
      </c>
      <c r="F2489" s="2" t="s">
        <v>767</v>
      </c>
      <c r="G2489" s="2" t="s">
        <v>29</v>
      </c>
      <c r="H2489" s="2" t="s">
        <v>37</v>
      </c>
      <c r="I2489" s="2" t="s">
        <v>38</v>
      </c>
      <c r="J2489" s="44">
        <v>3.3446507350000001</v>
      </c>
    </row>
    <row r="2490" spans="1:10">
      <c r="A2490" s="2" t="s">
        <v>17</v>
      </c>
      <c r="B2490" s="2" t="s">
        <v>113</v>
      </c>
      <c r="C2490" s="2" t="s">
        <v>64</v>
      </c>
      <c r="E2490" s="2">
        <v>100</v>
      </c>
      <c r="F2490" s="2" t="s">
        <v>767</v>
      </c>
      <c r="G2490" s="2" t="s">
        <v>29</v>
      </c>
      <c r="H2490" s="2" t="s">
        <v>37</v>
      </c>
      <c r="I2490" s="2" t="s">
        <v>38</v>
      </c>
      <c r="J2490" s="44">
        <v>4.7842802149999999</v>
      </c>
    </row>
    <row r="2491" spans="1:10">
      <c r="A2491" s="2" t="s">
        <v>17</v>
      </c>
      <c r="B2491" s="2" t="s">
        <v>114</v>
      </c>
      <c r="C2491" s="2" t="s">
        <v>64</v>
      </c>
      <c r="E2491" s="2">
        <v>100</v>
      </c>
      <c r="F2491" s="2" t="s">
        <v>767</v>
      </c>
      <c r="G2491" s="2" t="s">
        <v>29</v>
      </c>
      <c r="H2491" s="2" t="s">
        <v>37</v>
      </c>
      <c r="I2491" s="2" t="s">
        <v>38</v>
      </c>
      <c r="J2491" s="44">
        <v>0</v>
      </c>
    </row>
    <row r="2492" spans="1:10">
      <c r="A2492" s="2" t="s">
        <v>17</v>
      </c>
      <c r="B2492" s="2" t="s">
        <v>115</v>
      </c>
      <c r="C2492" s="2" t="s">
        <v>64</v>
      </c>
      <c r="E2492" s="2">
        <v>100</v>
      </c>
      <c r="F2492" s="2" t="s">
        <v>767</v>
      </c>
      <c r="G2492" s="2" t="s">
        <v>29</v>
      </c>
      <c r="H2492" s="2" t="s">
        <v>37</v>
      </c>
      <c r="I2492" s="2" t="s">
        <v>38</v>
      </c>
      <c r="J2492" s="44">
        <v>4.5584800000000003</v>
      </c>
    </row>
    <row r="2493" spans="1:10">
      <c r="A2493" s="2" t="s">
        <v>17</v>
      </c>
      <c r="B2493" s="2" t="s">
        <v>116</v>
      </c>
      <c r="C2493" s="2" t="s">
        <v>64</v>
      </c>
      <c r="E2493" s="2">
        <v>100</v>
      </c>
      <c r="F2493" s="2" t="s">
        <v>767</v>
      </c>
      <c r="G2493" s="2" t="s">
        <v>29</v>
      </c>
      <c r="H2493" s="2" t="s">
        <v>37</v>
      </c>
      <c r="I2493" s="2" t="s">
        <v>38</v>
      </c>
      <c r="J2493" s="44">
        <v>1.3117726240000001</v>
      </c>
    </row>
    <row r="2494" spans="1:10">
      <c r="A2494" s="2" t="s">
        <v>17</v>
      </c>
      <c r="B2494" s="2" t="s">
        <v>117</v>
      </c>
      <c r="C2494" s="2" t="s">
        <v>64</v>
      </c>
      <c r="E2494" s="2">
        <v>100</v>
      </c>
      <c r="F2494" s="2" t="s">
        <v>767</v>
      </c>
      <c r="G2494" s="2" t="s">
        <v>29</v>
      </c>
      <c r="H2494" s="2" t="s">
        <v>37</v>
      </c>
      <c r="I2494" s="2" t="s">
        <v>38</v>
      </c>
      <c r="J2494" s="44">
        <v>3.6899264710000002</v>
      </c>
    </row>
    <row r="2495" spans="1:10">
      <c r="A2495" s="2" t="s">
        <v>17</v>
      </c>
      <c r="B2495" s="2" t="s">
        <v>118</v>
      </c>
      <c r="C2495" s="2" t="s">
        <v>64</v>
      </c>
      <c r="E2495" s="2">
        <v>100</v>
      </c>
      <c r="F2495" s="2" t="s">
        <v>767</v>
      </c>
      <c r="G2495" s="2" t="s">
        <v>29</v>
      </c>
      <c r="H2495" s="2" t="s">
        <v>37</v>
      </c>
      <c r="I2495" s="2" t="s">
        <v>38</v>
      </c>
      <c r="J2495" s="44">
        <v>0</v>
      </c>
    </row>
    <row r="2496" spans="1:10">
      <c r="A2496" s="2" t="s">
        <v>17</v>
      </c>
      <c r="B2496" s="2" t="s">
        <v>119</v>
      </c>
      <c r="C2496" s="2" t="s">
        <v>64</v>
      </c>
      <c r="E2496" s="2">
        <v>100</v>
      </c>
      <c r="F2496" s="2" t="s">
        <v>767</v>
      </c>
      <c r="G2496" s="2" t="s">
        <v>29</v>
      </c>
      <c r="H2496" s="2" t="s">
        <v>37</v>
      </c>
      <c r="I2496" s="2" t="s">
        <v>38</v>
      </c>
      <c r="J2496" s="44">
        <v>0</v>
      </c>
    </row>
    <row r="2497" spans="1:10">
      <c r="A2497" s="2" t="s">
        <v>17</v>
      </c>
      <c r="B2497" s="2" t="s">
        <v>120</v>
      </c>
      <c r="C2497" s="2" t="s">
        <v>64</v>
      </c>
      <c r="E2497" s="2">
        <v>100</v>
      </c>
      <c r="F2497" s="2" t="s">
        <v>767</v>
      </c>
      <c r="G2497" s="2" t="s">
        <v>29</v>
      </c>
      <c r="H2497" s="2" t="s">
        <v>37</v>
      </c>
      <c r="I2497" s="2" t="s">
        <v>38</v>
      </c>
      <c r="J2497" s="44">
        <v>1.0458529409999999</v>
      </c>
    </row>
    <row r="2498" spans="1:10">
      <c r="A2498" s="2" t="s">
        <v>17</v>
      </c>
      <c r="B2498" s="2" t="s">
        <v>121</v>
      </c>
      <c r="C2498" s="2" t="s">
        <v>64</v>
      </c>
      <c r="E2498" s="2">
        <v>100</v>
      </c>
      <c r="F2498" s="2" t="s">
        <v>767</v>
      </c>
      <c r="G2498" s="2" t="s">
        <v>29</v>
      </c>
      <c r="H2498" s="2" t="s">
        <v>37</v>
      </c>
      <c r="I2498" s="2" t="s">
        <v>38</v>
      </c>
      <c r="J2498" s="44">
        <v>0</v>
      </c>
    </row>
    <row r="2499" spans="1:10">
      <c r="A2499" s="2" t="s">
        <v>17</v>
      </c>
      <c r="B2499" s="2" t="s">
        <v>122</v>
      </c>
      <c r="C2499" s="2" t="s">
        <v>64</v>
      </c>
      <c r="E2499" s="2">
        <v>100</v>
      </c>
      <c r="F2499" s="2" t="s">
        <v>767</v>
      </c>
      <c r="G2499" s="2" t="s">
        <v>29</v>
      </c>
      <c r="H2499" s="2" t="s">
        <v>37</v>
      </c>
      <c r="I2499" s="2" t="s">
        <v>38</v>
      </c>
      <c r="J2499" s="44">
        <v>2.112408088</v>
      </c>
    </row>
    <row r="2500" spans="1:10">
      <c r="A2500" s="2" t="s">
        <v>17</v>
      </c>
      <c r="B2500" s="2" t="s">
        <v>123</v>
      </c>
      <c r="C2500" s="2" t="s">
        <v>64</v>
      </c>
      <c r="E2500" s="2">
        <v>100</v>
      </c>
      <c r="F2500" s="2" t="s">
        <v>767</v>
      </c>
      <c r="G2500" s="2" t="s">
        <v>29</v>
      </c>
      <c r="H2500" s="2" t="s">
        <v>37</v>
      </c>
      <c r="I2500" s="2" t="s">
        <v>38</v>
      </c>
      <c r="J2500" s="44">
        <v>1.1348416290000001</v>
      </c>
    </row>
    <row r="2501" spans="1:10">
      <c r="A2501" s="2" t="s">
        <v>17</v>
      </c>
      <c r="B2501" s="2" t="s">
        <v>124</v>
      </c>
      <c r="C2501" s="2" t="s">
        <v>64</v>
      </c>
      <c r="E2501" s="2">
        <v>100</v>
      </c>
      <c r="F2501" s="2" t="s">
        <v>767</v>
      </c>
      <c r="G2501" s="2" t="s">
        <v>29</v>
      </c>
      <c r="H2501" s="2" t="s">
        <v>37</v>
      </c>
      <c r="I2501" s="2" t="s">
        <v>38</v>
      </c>
      <c r="J2501" s="44">
        <v>4.1932536039999997</v>
      </c>
    </row>
    <row r="2502" spans="1:10">
      <c r="A2502" s="2" t="s">
        <v>17</v>
      </c>
      <c r="B2502" s="2" t="s">
        <v>125</v>
      </c>
      <c r="C2502" s="2" t="s">
        <v>64</v>
      </c>
      <c r="E2502" s="2">
        <v>100</v>
      </c>
      <c r="F2502" s="2" t="s">
        <v>767</v>
      </c>
      <c r="G2502" s="2" t="s">
        <v>29</v>
      </c>
      <c r="H2502" s="2" t="s">
        <v>37</v>
      </c>
      <c r="I2502" s="2" t="s">
        <v>38</v>
      </c>
      <c r="J2502" s="44">
        <v>2.3845637439999998</v>
      </c>
    </row>
    <row r="2503" spans="1:10">
      <c r="A2503" s="2" t="s">
        <v>17</v>
      </c>
      <c r="B2503" s="2" t="s">
        <v>126</v>
      </c>
      <c r="C2503" s="2" t="s">
        <v>64</v>
      </c>
      <c r="E2503" s="2">
        <v>100</v>
      </c>
      <c r="F2503" s="2" t="s">
        <v>767</v>
      </c>
      <c r="G2503" s="2" t="s">
        <v>29</v>
      </c>
      <c r="H2503" s="2" t="s">
        <v>37</v>
      </c>
      <c r="I2503" s="2" t="s">
        <v>38</v>
      </c>
      <c r="J2503" s="44">
        <v>5.4231980350000004</v>
      </c>
    </row>
    <row r="2504" spans="1:10">
      <c r="A2504" s="2" t="s">
        <v>17</v>
      </c>
      <c r="B2504" s="2" t="s">
        <v>128</v>
      </c>
      <c r="C2504" s="2" t="s">
        <v>64</v>
      </c>
      <c r="E2504" s="2">
        <v>100</v>
      </c>
      <c r="F2504" s="2" t="s">
        <v>767</v>
      </c>
      <c r="G2504" s="2" t="s">
        <v>29</v>
      </c>
      <c r="H2504" s="2" t="s">
        <v>37</v>
      </c>
      <c r="I2504" s="2" t="s">
        <v>38</v>
      </c>
      <c r="J2504" s="44">
        <v>2.9420614970000001</v>
      </c>
    </row>
    <row r="2505" spans="1:10">
      <c r="A2505" s="2" t="s">
        <v>17</v>
      </c>
      <c r="B2505" s="2" t="s">
        <v>129</v>
      </c>
      <c r="C2505" s="2" t="s">
        <v>64</v>
      </c>
      <c r="E2505" s="2">
        <v>100</v>
      </c>
      <c r="F2505" s="2" t="s">
        <v>767</v>
      </c>
      <c r="G2505" s="2" t="s">
        <v>29</v>
      </c>
      <c r="H2505" s="2" t="s">
        <v>37</v>
      </c>
      <c r="I2505" s="2" t="s">
        <v>38</v>
      </c>
      <c r="J2505" s="44">
        <v>5.2037812499999996</v>
      </c>
    </row>
    <row r="2506" spans="1:10">
      <c r="A2506" s="2" t="s">
        <v>17</v>
      </c>
      <c r="B2506" s="2" t="s">
        <v>130</v>
      </c>
      <c r="C2506" s="2" t="s">
        <v>64</v>
      </c>
      <c r="E2506" s="2">
        <v>100</v>
      </c>
      <c r="F2506" s="2" t="s">
        <v>767</v>
      </c>
      <c r="G2506" s="2" t="s">
        <v>29</v>
      </c>
      <c r="H2506" s="2" t="s">
        <v>37</v>
      </c>
      <c r="I2506" s="2" t="s">
        <v>38</v>
      </c>
      <c r="J2506" s="44">
        <v>0.83158045000000003</v>
      </c>
    </row>
    <row r="2507" spans="1:10">
      <c r="A2507" s="2" t="s">
        <v>17</v>
      </c>
      <c r="B2507" s="2" t="s">
        <v>358</v>
      </c>
      <c r="C2507" s="2" t="s">
        <v>64</v>
      </c>
      <c r="E2507" s="2">
        <v>100</v>
      </c>
      <c r="F2507" s="2" t="s">
        <v>767</v>
      </c>
      <c r="G2507" s="2" t="s">
        <v>29</v>
      </c>
      <c r="H2507" s="2" t="s">
        <v>37</v>
      </c>
      <c r="I2507" s="2" t="s">
        <v>38</v>
      </c>
      <c r="J2507" s="44">
        <v>9.1461794120000004</v>
      </c>
    </row>
    <row r="2508" spans="1:10">
      <c r="A2508" s="2" t="s">
        <v>17</v>
      </c>
      <c r="B2508" s="2" t="s">
        <v>131</v>
      </c>
      <c r="C2508" s="2" t="s">
        <v>64</v>
      </c>
      <c r="E2508" s="2">
        <v>100</v>
      </c>
      <c r="F2508" s="2" t="s">
        <v>767</v>
      </c>
      <c r="G2508" s="2" t="s">
        <v>29</v>
      </c>
      <c r="H2508" s="2" t="s">
        <v>37</v>
      </c>
      <c r="I2508" s="2" t="s">
        <v>38</v>
      </c>
      <c r="J2508" s="44">
        <v>0</v>
      </c>
    </row>
    <row r="2509" spans="1:10">
      <c r="A2509" s="2" t="s">
        <v>17</v>
      </c>
      <c r="B2509" s="2" t="s">
        <v>132</v>
      </c>
      <c r="C2509" s="2" t="s">
        <v>64</v>
      </c>
      <c r="E2509" s="2">
        <v>100</v>
      </c>
      <c r="F2509" s="2" t="s">
        <v>767</v>
      </c>
      <c r="G2509" s="2" t="s">
        <v>29</v>
      </c>
      <c r="H2509" s="2" t="s">
        <v>37</v>
      </c>
      <c r="I2509" s="2" t="s">
        <v>38</v>
      </c>
      <c r="J2509" s="44">
        <v>13.502357142999999</v>
      </c>
    </row>
    <row r="2510" spans="1:10">
      <c r="A2510" s="2" t="s">
        <v>16</v>
      </c>
      <c r="B2510" s="2" t="s">
        <v>139</v>
      </c>
      <c r="C2510" s="2" t="s">
        <v>64</v>
      </c>
      <c r="E2510" s="2">
        <v>100</v>
      </c>
      <c r="F2510" s="2" t="s">
        <v>767</v>
      </c>
      <c r="G2510" s="2" t="s">
        <v>29</v>
      </c>
      <c r="H2510" s="2" t="s">
        <v>37</v>
      </c>
      <c r="I2510" s="2" t="s">
        <v>38</v>
      </c>
      <c r="J2510" s="44">
        <v>2.118907563</v>
      </c>
    </row>
    <row r="2511" spans="1:10">
      <c r="A2511" s="2" t="s">
        <v>16</v>
      </c>
      <c r="B2511" s="2" t="s">
        <v>140</v>
      </c>
      <c r="C2511" s="2" t="s">
        <v>64</v>
      </c>
      <c r="E2511" s="2">
        <v>100</v>
      </c>
      <c r="F2511" s="2" t="s">
        <v>767</v>
      </c>
      <c r="G2511" s="2" t="s">
        <v>29</v>
      </c>
      <c r="H2511" s="2" t="s">
        <v>37</v>
      </c>
      <c r="I2511" s="2" t="s">
        <v>38</v>
      </c>
      <c r="J2511" s="44">
        <v>0</v>
      </c>
    </row>
    <row r="2512" spans="1:10">
      <c r="A2512" s="2" t="s">
        <v>16</v>
      </c>
      <c r="B2512" s="2" t="s">
        <v>141</v>
      </c>
      <c r="C2512" s="2" t="s">
        <v>64</v>
      </c>
      <c r="E2512" s="2">
        <v>100</v>
      </c>
      <c r="F2512" s="2" t="s">
        <v>767</v>
      </c>
      <c r="G2512" s="2" t="s">
        <v>29</v>
      </c>
      <c r="H2512" s="2" t="s">
        <v>37</v>
      </c>
      <c r="I2512" s="2" t="s">
        <v>38</v>
      </c>
      <c r="J2512" s="44">
        <v>0</v>
      </c>
    </row>
    <row r="2513" spans="1:10">
      <c r="A2513" s="2" t="s">
        <v>16</v>
      </c>
      <c r="B2513" s="2" t="s">
        <v>142</v>
      </c>
      <c r="C2513" s="2" t="s">
        <v>64</v>
      </c>
      <c r="E2513" s="2">
        <v>100</v>
      </c>
      <c r="F2513" s="2" t="s">
        <v>767</v>
      </c>
      <c r="G2513" s="2" t="s">
        <v>29</v>
      </c>
      <c r="H2513" s="2" t="s">
        <v>37</v>
      </c>
      <c r="I2513" s="2" t="s">
        <v>38</v>
      </c>
      <c r="J2513" s="44">
        <v>6.6485933499999996</v>
      </c>
    </row>
    <row r="2514" spans="1:10">
      <c r="A2514" s="2" t="s">
        <v>16</v>
      </c>
      <c r="B2514" s="2" t="s">
        <v>422</v>
      </c>
      <c r="C2514" s="2" t="s">
        <v>64</v>
      </c>
      <c r="E2514" s="2">
        <v>100</v>
      </c>
      <c r="F2514" s="2" t="s">
        <v>767</v>
      </c>
      <c r="G2514" s="2" t="s">
        <v>29</v>
      </c>
      <c r="H2514" s="2" t="s">
        <v>37</v>
      </c>
      <c r="I2514" s="2" t="s">
        <v>38</v>
      </c>
      <c r="J2514" s="44">
        <v>7.4397759099999998</v>
      </c>
    </row>
    <row r="2515" spans="1:10">
      <c r="A2515" s="2" t="s">
        <v>16</v>
      </c>
      <c r="B2515" s="2" t="s">
        <v>423</v>
      </c>
      <c r="C2515" s="2" t="s">
        <v>64</v>
      </c>
      <c r="E2515" s="2">
        <v>100</v>
      </c>
      <c r="F2515" s="2" t="s">
        <v>767</v>
      </c>
      <c r="G2515" s="2" t="s">
        <v>29</v>
      </c>
      <c r="H2515" s="2" t="s">
        <v>37</v>
      </c>
      <c r="I2515" s="2" t="s">
        <v>38</v>
      </c>
      <c r="J2515" s="44">
        <v>17.807563725000001</v>
      </c>
    </row>
    <row r="2516" spans="1:10">
      <c r="A2516" s="2" t="s">
        <v>16</v>
      </c>
      <c r="B2516" s="2" t="s">
        <v>424</v>
      </c>
      <c r="C2516" s="2" t="s">
        <v>64</v>
      </c>
      <c r="E2516" s="2">
        <v>100</v>
      </c>
      <c r="F2516" s="2" t="s">
        <v>767</v>
      </c>
      <c r="G2516" s="2" t="s">
        <v>29</v>
      </c>
      <c r="H2516" s="2" t="s">
        <v>37</v>
      </c>
      <c r="I2516" s="2" t="s">
        <v>38</v>
      </c>
      <c r="J2516" s="44">
        <v>7.4529553489999998</v>
      </c>
    </row>
    <row r="2517" spans="1:10">
      <c r="A2517" s="2" t="s">
        <v>16</v>
      </c>
      <c r="B2517" s="2" t="s">
        <v>425</v>
      </c>
      <c r="C2517" s="2" t="s">
        <v>64</v>
      </c>
      <c r="E2517" s="2">
        <v>100</v>
      </c>
      <c r="F2517" s="2" t="s">
        <v>767</v>
      </c>
      <c r="G2517" s="2" t="s">
        <v>29</v>
      </c>
      <c r="H2517" s="2" t="s">
        <v>37</v>
      </c>
      <c r="I2517" s="2" t="s">
        <v>38</v>
      </c>
      <c r="J2517" s="44">
        <v>3.2551615549999999</v>
      </c>
    </row>
    <row r="2518" spans="1:10">
      <c r="A2518" s="2" t="s">
        <v>16</v>
      </c>
      <c r="B2518" s="2" t="s">
        <v>426</v>
      </c>
      <c r="C2518" s="2" t="s">
        <v>64</v>
      </c>
      <c r="E2518" s="2">
        <v>100</v>
      </c>
      <c r="F2518" s="2" t="s">
        <v>767</v>
      </c>
      <c r="G2518" s="2" t="s">
        <v>29</v>
      </c>
      <c r="H2518" s="2" t="s">
        <v>37</v>
      </c>
      <c r="I2518" s="2" t="s">
        <v>38</v>
      </c>
      <c r="J2518" s="44">
        <v>17.497045266000001</v>
      </c>
    </row>
    <row r="2519" spans="1:10">
      <c r="A2519" s="2" t="s">
        <v>16</v>
      </c>
      <c r="B2519" s="2" t="s">
        <v>427</v>
      </c>
      <c r="C2519" s="2" t="s">
        <v>64</v>
      </c>
      <c r="E2519" s="2">
        <v>100</v>
      </c>
      <c r="F2519" s="2" t="s">
        <v>767</v>
      </c>
      <c r="G2519" s="2" t="s">
        <v>29</v>
      </c>
      <c r="H2519" s="2" t="s">
        <v>37</v>
      </c>
      <c r="I2519" s="2" t="s">
        <v>38</v>
      </c>
      <c r="J2519" s="44">
        <v>1.5788927340000001</v>
      </c>
    </row>
    <row r="2520" spans="1:10">
      <c r="A2520" s="2" t="s">
        <v>16</v>
      </c>
      <c r="B2520" s="2" t="s">
        <v>428</v>
      </c>
      <c r="C2520" s="2" t="s">
        <v>64</v>
      </c>
      <c r="E2520" s="2">
        <v>100</v>
      </c>
      <c r="F2520" s="2" t="s">
        <v>767</v>
      </c>
      <c r="G2520" s="2" t="s">
        <v>29</v>
      </c>
      <c r="H2520" s="2" t="s">
        <v>37</v>
      </c>
      <c r="I2520" s="2" t="s">
        <v>38</v>
      </c>
      <c r="J2520" s="44">
        <v>9.2711466480000002</v>
      </c>
    </row>
    <row r="2521" spans="1:10">
      <c r="A2521" s="2" t="s">
        <v>16</v>
      </c>
      <c r="B2521" s="2" t="s">
        <v>429</v>
      </c>
      <c r="C2521" s="2" t="s">
        <v>64</v>
      </c>
      <c r="E2521" s="2">
        <v>100</v>
      </c>
      <c r="F2521" s="2" t="s">
        <v>767</v>
      </c>
      <c r="G2521" s="2" t="s">
        <v>29</v>
      </c>
      <c r="H2521" s="2" t="s">
        <v>37</v>
      </c>
      <c r="I2521" s="2" t="s">
        <v>38</v>
      </c>
      <c r="J2521" s="44">
        <v>11.942476581999999</v>
      </c>
    </row>
    <row r="2522" spans="1:10">
      <c r="A2522" s="2" t="s">
        <v>16</v>
      </c>
      <c r="B2522" s="2" t="s">
        <v>430</v>
      </c>
      <c r="C2522" s="2" t="s">
        <v>64</v>
      </c>
      <c r="E2522" s="2">
        <v>100</v>
      </c>
      <c r="F2522" s="2" t="s">
        <v>767</v>
      </c>
      <c r="G2522" s="2" t="s">
        <v>29</v>
      </c>
      <c r="H2522" s="2" t="s">
        <v>37</v>
      </c>
      <c r="I2522" s="2" t="s">
        <v>38</v>
      </c>
      <c r="J2522" s="44">
        <v>13.032941176</v>
      </c>
    </row>
    <row r="2523" spans="1:10">
      <c r="A2523" s="2" t="s">
        <v>15</v>
      </c>
      <c r="B2523" s="2" t="s">
        <v>187</v>
      </c>
      <c r="C2523" s="2" t="s">
        <v>64</v>
      </c>
      <c r="E2523" s="2">
        <v>100</v>
      </c>
      <c r="F2523" s="2" t="s">
        <v>767</v>
      </c>
      <c r="G2523" s="2" t="s">
        <v>29</v>
      </c>
      <c r="H2523" s="2" t="s">
        <v>37</v>
      </c>
      <c r="I2523" s="2" t="s">
        <v>38</v>
      </c>
      <c r="J2523" s="44">
        <v>9.2595147059999992</v>
      </c>
    </row>
    <row r="2524" spans="1:10">
      <c r="A2524" s="2" t="s">
        <v>15</v>
      </c>
      <c r="B2524" s="2" t="s">
        <v>188</v>
      </c>
      <c r="C2524" s="2" t="s">
        <v>64</v>
      </c>
      <c r="E2524" s="2">
        <v>100</v>
      </c>
      <c r="F2524" s="2" t="s">
        <v>767</v>
      </c>
      <c r="G2524" s="2" t="s">
        <v>29</v>
      </c>
      <c r="H2524" s="2" t="s">
        <v>37</v>
      </c>
      <c r="I2524" s="2" t="s">
        <v>38</v>
      </c>
      <c r="J2524" s="44">
        <v>0</v>
      </c>
    </row>
    <row r="2525" spans="1:10">
      <c r="A2525" s="2" t="s">
        <v>15</v>
      </c>
      <c r="B2525" s="2" t="s">
        <v>189</v>
      </c>
      <c r="C2525" s="2" t="s">
        <v>64</v>
      </c>
      <c r="E2525" s="2">
        <v>100</v>
      </c>
      <c r="F2525" s="2" t="s">
        <v>767</v>
      </c>
      <c r="G2525" s="2" t="s">
        <v>29</v>
      </c>
      <c r="H2525" s="2" t="s">
        <v>37</v>
      </c>
      <c r="I2525" s="2" t="s">
        <v>38</v>
      </c>
      <c r="J2525" s="44">
        <v>0.397565744</v>
      </c>
    </row>
    <row r="2526" spans="1:10">
      <c r="A2526" s="2" t="s">
        <v>15</v>
      </c>
      <c r="B2526" s="2" t="s">
        <v>190</v>
      </c>
      <c r="C2526" s="2" t="s">
        <v>64</v>
      </c>
      <c r="E2526" s="2">
        <v>100</v>
      </c>
      <c r="F2526" s="2" t="s">
        <v>767</v>
      </c>
      <c r="G2526" s="2" t="s">
        <v>29</v>
      </c>
      <c r="H2526" s="2" t="s">
        <v>37</v>
      </c>
      <c r="I2526" s="2" t="s">
        <v>38</v>
      </c>
      <c r="J2526" s="44">
        <v>3.8276537429999999</v>
      </c>
    </row>
    <row r="2527" spans="1:10">
      <c r="A2527" s="2" t="s">
        <v>15</v>
      </c>
      <c r="B2527" s="2" t="s">
        <v>191</v>
      </c>
      <c r="C2527" s="2" t="s">
        <v>64</v>
      </c>
      <c r="E2527" s="2">
        <v>100</v>
      </c>
      <c r="F2527" s="2" t="s">
        <v>767</v>
      </c>
      <c r="G2527" s="2" t="s">
        <v>29</v>
      </c>
      <c r="H2527" s="2" t="s">
        <v>37</v>
      </c>
      <c r="I2527" s="2" t="s">
        <v>38</v>
      </c>
      <c r="J2527" s="44">
        <v>15.558392157</v>
      </c>
    </row>
    <row r="2528" spans="1:10">
      <c r="A2528" s="2" t="s">
        <v>15</v>
      </c>
      <c r="B2528" s="2" t="s">
        <v>192</v>
      </c>
      <c r="C2528" s="2" t="s">
        <v>64</v>
      </c>
      <c r="E2528" s="2">
        <v>100</v>
      </c>
      <c r="F2528" s="2" t="s">
        <v>767</v>
      </c>
      <c r="G2528" s="2" t="s">
        <v>29</v>
      </c>
      <c r="H2528" s="2" t="s">
        <v>37</v>
      </c>
      <c r="I2528" s="2" t="s">
        <v>38</v>
      </c>
      <c r="J2528" s="44">
        <v>47.508941176</v>
      </c>
    </row>
    <row r="2529" spans="1:10">
      <c r="A2529" s="2" t="s">
        <v>15</v>
      </c>
      <c r="B2529" s="2" t="s">
        <v>193</v>
      </c>
      <c r="C2529" s="2" t="s">
        <v>64</v>
      </c>
      <c r="E2529" s="2">
        <v>100</v>
      </c>
      <c r="F2529" s="2" t="s">
        <v>767</v>
      </c>
      <c r="G2529" s="2" t="s">
        <v>29</v>
      </c>
      <c r="H2529" s="2" t="s">
        <v>37</v>
      </c>
      <c r="I2529" s="2" t="s">
        <v>38</v>
      </c>
      <c r="J2529" s="44">
        <v>44.735251130999998</v>
      </c>
    </row>
    <row r="2530" spans="1:10">
      <c r="A2530" s="2" t="s">
        <v>14</v>
      </c>
      <c r="B2530" s="2" t="s">
        <v>194</v>
      </c>
      <c r="C2530" s="2" t="s">
        <v>64</v>
      </c>
      <c r="E2530" s="2">
        <v>100</v>
      </c>
      <c r="F2530" s="2" t="s">
        <v>767</v>
      </c>
      <c r="G2530" s="2" t="s">
        <v>29</v>
      </c>
      <c r="H2530" s="2" t="s">
        <v>37</v>
      </c>
      <c r="I2530" s="2" t="s">
        <v>38</v>
      </c>
      <c r="J2530" s="44">
        <v>0</v>
      </c>
    </row>
    <row r="2531" spans="1:10">
      <c r="A2531" s="2" t="s">
        <v>14</v>
      </c>
      <c r="B2531" s="2" t="s">
        <v>195</v>
      </c>
      <c r="C2531" s="2" t="s">
        <v>64</v>
      </c>
      <c r="E2531" s="2">
        <v>100</v>
      </c>
      <c r="F2531" s="2" t="s">
        <v>767</v>
      </c>
      <c r="G2531" s="2" t="s">
        <v>29</v>
      </c>
      <c r="H2531" s="2" t="s">
        <v>37</v>
      </c>
      <c r="I2531" s="2" t="s">
        <v>38</v>
      </c>
      <c r="J2531" s="44">
        <v>0</v>
      </c>
    </row>
    <row r="2532" spans="1:10">
      <c r="A2532" s="2" t="s">
        <v>13</v>
      </c>
      <c r="B2532" s="2" t="s">
        <v>196</v>
      </c>
      <c r="C2532" s="2" t="s">
        <v>64</v>
      </c>
      <c r="E2532" s="2">
        <v>100</v>
      </c>
      <c r="F2532" s="2" t="s">
        <v>767</v>
      </c>
      <c r="G2532" s="2" t="s">
        <v>29</v>
      </c>
      <c r="H2532" s="2" t="s">
        <v>37</v>
      </c>
      <c r="I2532" s="2" t="s">
        <v>38</v>
      </c>
      <c r="J2532" s="44">
        <v>3.8782685899999998</v>
      </c>
    </row>
    <row r="2533" spans="1:10">
      <c r="A2533" s="2" t="s">
        <v>13</v>
      </c>
      <c r="B2533" s="2" t="s">
        <v>197</v>
      </c>
      <c r="C2533" s="2" t="s">
        <v>64</v>
      </c>
      <c r="E2533" s="2">
        <v>100</v>
      </c>
      <c r="F2533" s="2" t="s">
        <v>767</v>
      </c>
      <c r="G2533" s="2" t="s">
        <v>29</v>
      </c>
      <c r="H2533" s="2" t="s">
        <v>37</v>
      </c>
      <c r="I2533" s="2" t="s">
        <v>38</v>
      </c>
      <c r="J2533" s="44">
        <v>0.55851442299999998</v>
      </c>
    </row>
    <row r="2534" spans="1:10">
      <c r="A2534" s="2" t="s">
        <v>13</v>
      </c>
      <c r="B2534" s="2" t="s">
        <v>198</v>
      </c>
      <c r="C2534" s="2" t="s">
        <v>64</v>
      </c>
      <c r="E2534" s="2">
        <v>100</v>
      </c>
      <c r="F2534" s="2" t="s">
        <v>767</v>
      </c>
      <c r="G2534" s="2" t="s">
        <v>29</v>
      </c>
      <c r="H2534" s="2" t="s">
        <v>37</v>
      </c>
      <c r="I2534" s="2" t="s">
        <v>38</v>
      </c>
      <c r="J2534" s="44">
        <v>0.322486667</v>
      </c>
    </row>
    <row r="2535" spans="1:10">
      <c r="A2535" s="2" t="s">
        <v>13</v>
      </c>
      <c r="B2535" s="2" t="s">
        <v>199</v>
      </c>
      <c r="C2535" s="2" t="s">
        <v>64</v>
      </c>
      <c r="E2535" s="2">
        <v>100</v>
      </c>
      <c r="F2535" s="2" t="s">
        <v>767</v>
      </c>
      <c r="G2535" s="2" t="s">
        <v>29</v>
      </c>
      <c r="H2535" s="2" t="s">
        <v>37</v>
      </c>
      <c r="I2535" s="2" t="s">
        <v>38</v>
      </c>
      <c r="J2535" s="44">
        <v>2.0339495799999998</v>
      </c>
    </row>
    <row r="2536" spans="1:10">
      <c r="A2536" s="2" t="s">
        <v>13</v>
      </c>
      <c r="B2536" s="2" t="s">
        <v>200</v>
      </c>
      <c r="C2536" s="2" t="s">
        <v>64</v>
      </c>
      <c r="E2536" s="2">
        <v>100</v>
      </c>
      <c r="F2536" s="2" t="s">
        <v>767</v>
      </c>
      <c r="G2536" s="2" t="s">
        <v>29</v>
      </c>
      <c r="H2536" s="2" t="s">
        <v>37</v>
      </c>
      <c r="I2536" s="2" t="s">
        <v>38</v>
      </c>
      <c r="J2536" s="44">
        <v>4.8256189059999999</v>
      </c>
    </row>
    <row r="2537" spans="1:10">
      <c r="A2537" s="2" t="s">
        <v>13</v>
      </c>
      <c r="B2537" s="2" t="s">
        <v>201</v>
      </c>
      <c r="C2537" s="2" t="s">
        <v>64</v>
      </c>
      <c r="E2537" s="2">
        <v>100</v>
      </c>
      <c r="F2537" s="2" t="s">
        <v>767</v>
      </c>
      <c r="G2537" s="2" t="s">
        <v>29</v>
      </c>
      <c r="H2537" s="2" t="s">
        <v>37</v>
      </c>
      <c r="I2537" s="2" t="s">
        <v>38</v>
      </c>
      <c r="J2537" s="44">
        <v>3.204580596</v>
      </c>
    </row>
    <row r="2538" spans="1:10">
      <c r="A2538" s="2" t="s">
        <v>13</v>
      </c>
      <c r="B2538" s="2" t="s">
        <v>202</v>
      </c>
      <c r="C2538" s="2" t="s">
        <v>64</v>
      </c>
      <c r="E2538" s="2">
        <v>100</v>
      </c>
      <c r="F2538" s="2" t="s">
        <v>767</v>
      </c>
      <c r="G2538" s="2" t="s">
        <v>29</v>
      </c>
      <c r="H2538" s="2" t="s">
        <v>37</v>
      </c>
      <c r="I2538" s="2" t="s">
        <v>38</v>
      </c>
      <c r="J2538" s="44">
        <v>5.884461538</v>
      </c>
    </row>
    <row r="2539" spans="1:10">
      <c r="A2539" s="2" t="s">
        <v>13</v>
      </c>
      <c r="B2539" s="2" t="s">
        <v>203</v>
      </c>
      <c r="C2539" s="2" t="s">
        <v>64</v>
      </c>
      <c r="E2539" s="2">
        <v>100</v>
      </c>
      <c r="F2539" s="2" t="s">
        <v>767</v>
      </c>
      <c r="G2539" s="2" t="s">
        <v>29</v>
      </c>
      <c r="H2539" s="2" t="s">
        <v>37</v>
      </c>
      <c r="I2539" s="2" t="s">
        <v>38</v>
      </c>
      <c r="J2539" s="44">
        <v>7.3521360290000004</v>
      </c>
    </row>
    <row r="2540" spans="1:10">
      <c r="A2540" s="2" t="s">
        <v>13</v>
      </c>
      <c r="B2540" s="2" t="s">
        <v>204</v>
      </c>
      <c r="C2540" s="2" t="s">
        <v>64</v>
      </c>
      <c r="E2540" s="2">
        <v>100</v>
      </c>
      <c r="F2540" s="2" t="s">
        <v>767</v>
      </c>
      <c r="G2540" s="2" t="s">
        <v>29</v>
      </c>
      <c r="H2540" s="2" t="s">
        <v>37</v>
      </c>
      <c r="I2540" s="2" t="s">
        <v>38</v>
      </c>
      <c r="J2540" s="44">
        <v>8.1663865550000008</v>
      </c>
    </row>
    <row r="2541" spans="1:10">
      <c r="A2541" s="2" t="s">
        <v>13</v>
      </c>
      <c r="B2541" s="2" t="s">
        <v>205</v>
      </c>
      <c r="C2541" s="2" t="s">
        <v>64</v>
      </c>
      <c r="E2541" s="2">
        <v>100</v>
      </c>
      <c r="F2541" s="2" t="s">
        <v>767</v>
      </c>
      <c r="G2541" s="2" t="s">
        <v>29</v>
      </c>
      <c r="H2541" s="2" t="s">
        <v>37</v>
      </c>
      <c r="I2541" s="2" t="s">
        <v>38</v>
      </c>
      <c r="J2541" s="44">
        <v>8.1375630250000004</v>
      </c>
    </row>
    <row r="2542" spans="1:10">
      <c r="A2542" s="2" t="s">
        <v>13</v>
      </c>
      <c r="B2542" s="2" t="s">
        <v>206</v>
      </c>
      <c r="C2542" s="2" t="s">
        <v>64</v>
      </c>
      <c r="E2542" s="2">
        <v>100</v>
      </c>
      <c r="F2542" s="2" t="s">
        <v>767</v>
      </c>
      <c r="G2542" s="2" t="s">
        <v>29</v>
      </c>
      <c r="H2542" s="2" t="s">
        <v>37</v>
      </c>
      <c r="I2542" s="2" t="s">
        <v>38</v>
      </c>
      <c r="J2542" s="44">
        <v>31.408049536</v>
      </c>
    </row>
    <row r="2543" spans="1:10">
      <c r="A2543" s="2" t="s">
        <v>13</v>
      </c>
      <c r="B2543" s="2" t="s">
        <v>207</v>
      </c>
      <c r="C2543" s="2" t="s">
        <v>64</v>
      </c>
      <c r="E2543" s="2">
        <v>100</v>
      </c>
      <c r="F2543" s="2" t="s">
        <v>767</v>
      </c>
      <c r="G2543" s="2" t="s">
        <v>29</v>
      </c>
      <c r="H2543" s="2" t="s">
        <v>37</v>
      </c>
      <c r="I2543" s="2" t="s">
        <v>38</v>
      </c>
      <c r="J2543" s="44">
        <v>22.095411765000001</v>
      </c>
    </row>
    <row r="2544" spans="1:10">
      <c r="A2544" s="2" t="s">
        <v>13</v>
      </c>
      <c r="B2544" s="2" t="s">
        <v>208</v>
      </c>
      <c r="C2544" s="2" t="s">
        <v>64</v>
      </c>
      <c r="E2544" s="2">
        <v>100</v>
      </c>
      <c r="F2544" s="2" t="s">
        <v>767</v>
      </c>
      <c r="G2544" s="2" t="s">
        <v>29</v>
      </c>
      <c r="H2544" s="2" t="s">
        <v>37</v>
      </c>
      <c r="I2544" s="2" t="s">
        <v>38</v>
      </c>
      <c r="J2544" s="44">
        <v>0.62063196700000001</v>
      </c>
    </row>
    <row r="2545" spans="1:10">
      <c r="A2545" s="2" t="s">
        <v>13</v>
      </c>
      <c r="B2545" s="2" t="s">
        <v>209</v>
      </c>
      <c r="C2545" s="2" t="s">
        <v>64</v>
      </c>
      <c r="E2545" s="2">
        <v>100</v>
      </c>
      <c r="F2545" s="2" t="s">
        <v>767</v>
      </c>
      <c r="G2545" s="2" t="s">
        <v>29</v>
      </c>
      <c r="H2545" s="2" t="s">
        <v>37</v>
      </c>
      <c r="I2545" s="2" t="s">
        <v>38</v>
      </c>
      <c r="J2545" s="44">
        <v>0.51988847699999996</v>
      </c>
    </row>
    <row r="2546" spans="1:10">
      <c r="A2546" s="2" t="s">
        <v>13</v>
      </c>
      <c r="B2546" s="2" t="s">
        <v>210</v>
      </c>
      <c r="C2546" s="2" t="s">
        <v>64</v>
      </c>
      <c r="E2546" s="2">
        <v>100</v>
      </c>
      <c r="F2546" s="2" t="s">
        <v>767</v>
      </c>
      <c r="G2546" s="2" t="s">
        <v>29</v>
      </c>
      <c r="H2546" s="2" t="s">
        <v>37</v>
      </c>
      <c r="I2546" s="2" t="s">
        <v>38</v>
      </c>
      <c r="J2546" s="44">
        <v>5.1965853659999999</v>
      </c>
    </row>
    <row r="2547" spans="1:10">
      <c r="A2547" s="2" t="s">
        <v>13</v>
      </c>
      <c r="B2547" s="2" t="s">
        <v>211</v>
      </c>
      <c r="C2547" s="2" t="s">
        <v>64</v>
      </c>
      <c r="E2547" s="2">
        <v>100</v>
      </c>
      <c r="F2547" s="2" t="s">
        <v>767</v>
      </c>
      <c r="G2547" s="2" t="s">
        <v>29</v>
      </c>
      <c r="H2547" s="2" t="s">
        <v>37</v>
      </c>
      <c r="I2547" s="2" t="s">
        <v>38</v>
      </c>
      <c r="J2547" s="44">
        <v>0.50234151900000001</v>
      </c>
    </row>
    <row r="2548" spans="1:10">
      <c r="A2548" s="2" t="s">
        <v>13</v>
      </c>
      <c r="B2548" s="2" t="s">
        <v>212</v>
      </c>
      <c r="C2548" s="2" t="s">
        <v>64</v>
      </c>
      <c r="E2548" s="2">
        <v>100</v>
      </c>
      <c r="F2548" s="2" t="s">
        <v>767</v>
      </c>
      <c r="G2548" s="2" t="s">
        <v>29</v>
      </c>
      <c r="H2548" s="2" t="s">
        <v>37</v>
      </c>
      <c r="I2548" s="2" t="s">
        <v>38</v>
      </c>
      <c r="J2548" s="44">
        <v>7.976043529</v>
      </c>
    </row>
    <row r="2549" spans="1:10">
      <c r="A2549" s="2" t="s">
        <v>13</v>
      </c>
      <c r="B2549" s="2" t="s">
        <v>213</v>
      </c>
      <c r="C2549" s="2" t="s">
        <v>64</v>
      </c>
      <c r="E2549" s="2">
        <v>100</v>
      </c>
      <c r="F2549" s="2" t="s">
        <v>767</v>
      </c>
      <c r="G2549" s="2" t="s">
        <v>29</v>
      </c>
      <c r="H2549" s="2" t="s">
        <v>37</v>
      </c>
      <c r="I2549" s="2" t="s">
        <v>38</v>
      </c>
      <c r="J2549" s="44">
        <v>13.84473749</v>
      </c>
    </row>
    <row r="2550" spans="1:10">
      <c r="A2550" s="2" t="s">
        <v>13</v>
      </c>
      <c r="B2550" s="2" t="s">
        <v>214</v>
      </c>
      <c r="C2550" s="2" t="s">
        <v>64</v>
      </c>
      <c r="E2550" s="2">
        <v>100</v>
      </c>
      <c r="F2550" s="2" t="s">
        <v>767</v>
      </c>
      <c r="G2550" s="2" t="s">
        <v>29</v>
      </c>
      <c r="H2550" s="2" t="s">
        <v>37</v>
      </c>
      <c r="I2550" s="2" t="s">
        <v>38</v>
      </c>
      <c r="J2550" s="44">
        <v>5.8428669930000003</v>
      </c>
    </row>
    <row r="2551" spans="1:10">
      <c r="A2551" s="2" t="s">
        <v>13</v>
      </c>
      <c r="B2551" s="2" t="s">
        <v>215</v>
      </c>
      <c r="C2551" s="2" t="s">
        <v>64</v>
      </c>
      <c r="E2551" s="2">
        <v>100</v>
      </c>
      <c r="F2551" s="2" t="s">
        <v>767</v>
      </c>
      <c r="G2551" s="2" t="s">
        <v>29</v>
      </c>
      <c r="H2551" s="2" t="s">
        <v>37</v>
      </c>
      <c r="I2551" s="2" t="s">
        <v>38</v>
      </c>
      <c r="J2551" s="44">
        <v>7.552597681</v>
      </c>
    </row>
    <row r="2552" spans="1:10">
      <c r="A2552" s="2" t="s">
        <v>13</v>
      </c>
      <c r="B2552" s="2" t="s">
        <v>216</v>
      </c>
      <c r="C2552" s="2" t="s">
        <v>64</v>
      </c>
      <c r="E2552" s="2">
        <v>100</v>
      </c>
      <c r="F2552" s="2" t="s">
        <v>767</v>
      </c>
      <c r="G2552" s="2" t="s">
        <v>29</v>
      </c>
      <c r="H2552" s="2" t="s">
        <v>37</v>
      </c>
      <c r="I2552" s="2" t="s">
        <v>38</v>
      </c>
      <c r="J2552" s="44">
        <v>10.064658695</v>
      </c>
    </row>
    <row r="2553" spans="1:10">
      <c r="A2553" s="2" t="s">
        <v>13</v>
      </c>
      <c r="B2553" s="2" t="s">
        <v>363</v>
      </c>
      <c r="C2553" s="2" t="s">
        <v>64</v>
      </c>
      <c r="E2553" s="2">
        <v>100</v>
      </c>
      <c r="F2553" s="2" t="s">
        <v>767</v>
      </c>
      <c r="G2553" s="2" t="s">
        <v>29</v>
      </c>
      <c r="H2553" s="2" t="s">
        <v>37</v>
      </c>
      <c r="I2553" s="2" t="s">
        <v>38</v>
      </c>
      <c r="J2553" s="44">
        <v>4.5423528999999997E-2</v>
      </c>
    </row>
    <row r="2554" spans="1:10">
      <c r="A2554" s="2" t="s">
        <v>12</v>
      </c>
      <c r="B2554" s="2" t="s">
        <v>219</v>
      </c>
      <c r="C2554" s="2" t="s">
        <v>64</v>
      </c>
      <c r="E2554" s="2">
        <v>100</v>
      </c>
      <c r="F2554" s="2" t="s">
        <v>767</v>
      </c>
      <c r="G2554" s="2" t="s">
        <v>29</v>
      </c>
      <c r="H2554" s="2" t="s">
        <v>37</v>
      </c>
      <c r="I2554" s="2" t="s">
        <v>38</v>
      </c>
      <c r="J2554" s="44">
        <v>0</v>
      </c>
    </row>
    <row r="2555" spans="1:10">
      <c r="A2555" s="2" t="s">
        <v>11</v>
      </c>
      <c r="B2555" s="2" t="s">
        <v>217</v>
      </c>
      <c r="C2555" s="2" t="s">
        <v>64</v>
      </c>
      <c r="E2555" s="2">
        <v>100</v>
      </c>
      <c r="F2555" s="2" t="s">
        <v>767</v>
      </c>
      <c r="G2555" s="2" t="s">
        <v>29</v>
      </c>
      <c r="H2555" s="2" t="s">
        <v>37</v>
      </c>
      <c r="I2555" s="2" t="s">
        <v>38</v>
      </c>
      <c r="J2555" s="44">
        <v>0</v>
      </c>
    </row>
    <row r="2556" spans="1:10">
      <c r="A2556" s="2" t="s">
        <v>534</v>
      </c>
      <c r="B2556" s="2" t="s">
        <v>218</v>
      </c>
      <c r="C2556" s="2" t="s">
        <v>64</v>
      </c>
      <c r="E2556" s="2">
        <v>100</v>
      </c>
      <c r="F2556" s="2" t="s">
        <v>767</v>
      </c>
      <c r="G2556" s="2" t="s">
        <v>29</v>
      </c>
      <c r="H2556" s="2" t="s">
        <v>37</v>
      </c>
      <c r="I2556" s="2" t="s">
        <v>38</v>
      </c>
      <c r="J2556" s="44">
        <v>1.5197983193277318</v>
      </c>
    </row>
    <row r="2557" spans="1:10">
      <c r="A2557" s="2" t="s">
        <v>10</v>
      </c>
      <c r="B2557" s="2" t="s">
        <v>220</v>
      </c>
      <c r="C2557" s="2" t="s">
        <v>64</v>
      </c>
      <c r="E2557" s="2">
        <v>100</v>
      </c>
      <c r="F2557" s="2" t="s">
        <v>767</v>
      </c>
      <c r="G2557" s="2" t="s">
        <v>29</v>
      </c>
      <c r="H2557" s="2" t="s">
        <v>37</v>
      </c>
      <c r="I2557" s="2" t="s">
        <v>38</v>
      </c>
      <c r="J2557" s="44">
        <v>0</v>
      </c>
    </row>
    <row r="2558" spans="1:10">
      <c r="A2558" s="2" t="s">
        <v>9</v>
      </c>
      <c r="B2558" s="2" t="s">
        <v>221</v>
      </c>
      <c r="C2558" s="2" t="s">
        <v>64</v>
      </c>
      <c r="E2558" s="2">
        <v>100</v>
      </c>
      <c r="F2558" s="2" t="s">
        <v>767</v>
      </c>
      <c r="G2558" s="2" t="s">
        <v>29</v>
      </c>
      <c r="H2558" s="2" t="s">
        <v>37</v>
      </c>
      <c r="I2558" s="2" t="s">
        <v>38</v>
      </c>
      <c r="J2558" s="44">
        <v>0</v>
      </c>
    </row>
    <row r="2559" spans="1:10">
      <c r="A2559" s="2" t="s">
        <v>9</v>
      </c>
      <c r="B2559" s="2" t="s">
        <v>222</v>
      </c>
      <c r="C2559" s="2" t="s">
        <v>64</v>
      </c>
      <c r="E2559" s="2">
        <v>100</v>
      </c>
      <c r="F2559" s="2" t="s">
        <v>767</v>
      </c>
      <c r="G2559" s="2" t="s">
        <v>29</v>
      </c>
      <c r="H2559" s="2" t="s">
        <v>37</v>
      </c>
      <c r="I2559" s="2" t="s">
        <v>38</v>
      </c>
      <c r="J2559" s="44">
        <v>0</v>
      </c>
    </row>
    <row r="2560" spans="1:10">
      <c r="A2560" s="2" t="s">
        <v>9</v>
      </c>
      <c r="B2560" s="2" t="s">
        <v>223</v>
      </c>
      <c r="C2560" s="2" t="s">
        <v>64</v>
      </c>
      <c r="E2560" s="2">
        <v>100</v>
      </c>
      <c r="F2560" s="2" t="s">
        <v>767</v>
      </c>
      <c r="G2560" s="2" t="s">
        <v>29</v>
      </c>
      <c r="H2560" s="2" t="s">
        <v>37</v>
      </c>
      <c r="I2560" s="2" t="s">
        <v>38</v>
      </c>
      <c r="J2560" s="44">
        <v>0</v>
      </c>
    </row>
    <row r="2561" spans="1:10">
      <c r="A2561" s="2" t="s">
        <v>9</v>
      </c>
      <c r="B2561" s="2" t="s">
        <v>224</v>
      </c>
      <c r="C2561" s="2" t="s">
        <v>64</v>
      </c>
      <c r="E2561" s="2">
        <v>100</v>
      </c>
      <c r="F2561" s="2" t="s">
        <v>767</v>
      </c>
      <c r="G2561" s="2" t="s">
        <v>29</v>
      </c>
      <c r="H2561" s="2" t="s">
        <v>37</v>
      </c>
      <c r="I2561" s="2" t="s">
        <v>38</v>
      </c>
      <c r="J2561" s="44">
        <v>0</v>
      </c>
    </row>
    <row r="2562" spans="1:10">
      <c r="A2562" s="2" t="s">
        <v>9</v>
      </c>
      <c r="B2562" s="2" t="s">
        <v>225</v>
      </c>
      <c r="C2562" s="2" t="s">
        <v>64</v>
      </c>
      <c r="E2562" s="2">
        <v>100</v>
      </c>
      <c r="F2562" s="2" t="s">
        <v>767</v>
      </c>
      <c r="G2562" s="2" t="s">
        <v>29</v>
      </c>
      <c r="H2562" s="2" t="s">
        <v>37</v>
      </c>
      <c r="I2562" s="2" t="s">
        <v>38</v>
      </c>
      <c r="J2562" s="44">
        <v>0</v>
      </c>
    </row>
    <row r="2563" spans="1:10">
      <c r="A2563" s="2" t="s">
        <v>9</v>
      </c>
      <c r="B2563" s="2" t="s">
        <v>226</v>
      </c>
      <c r="C2563" s="2" t="s">
        <v>64</v>
      </c>
      <c r="E2563" s="2">
        <v>100</v>
      </c>
      <c r="F2563" s="2" t="s">
        <v>767</v>
      </c>
      <c r="G2563" s="2" t="s">
        <v>29</v>
      </c>
      <c r="H2563" s="2" t="s">
        <v>37</v>
      </c>
      <c r="I2563" s="2" t="s">
        <v>38</v>
      </c>
      <c r="J2563" s="44">
        <v>0</v>
      </c>
    </row>
    <row r="2564" spans="1:10">
      <c r="A2564" s="2" t="s">
        <v>9</v>
      </c>
      <c r="B2564" s="2" t="s">
        <v>227</v>
      </c>
      <c r="C2564" s="2" t="s">
        <v>64</v>
      </c>
      <c r="E2564" s="2">
        <v>100</v>
      </c>
      <c r="F2564" s="2" t="s">
        <v>767</v>
      </c>
      <c r="G2564" s="2" t="s">
        <v>29</v>
      </c>
      <c r="H2564" s="2" t="s">
        <v>37</v>
      </c>
      <c r="I2564" s="2" t="s">
        <v>38</v>
      </c>
      <c r="J2564" s="44">
        <v>0</v>
      </c>
    </row>
    <row r="2565" spans="1:10">
      <c r="A2565" s="2" t="s">
        <v>9</v>
      </c>
      <c r="B2565" s="2" t="s">
        <v>228</v>
      </c>
      <c r="C2565" s="2" t="s">
        <v>64</v>
      </c>
      <c r="E2565" s="2">
        <v>100</v>
      </c>
      <c r="F2565" s="2" t="s">
        <v>767</v>
      </c>
      <c r="G2565" s="2" t="s">
        <v>29</v>
      </c>
      <c r="H2565" s="2" t="s">
        <v>37</v>
      </c>
      <c r="I2565" s="2" t="s">
        <v>38</v>
      </c>
      <c r="J2565" s="44">
        <v>0</v>
      </c>
    </row>
    <row r="2566" spans="1:10">
      <c r="A2566" s="2" t="s">
        <v>9</v>
      </c>
      <c r="B2566" s="2" t="s">
        <v>229</v>
      </c>
      <c r="C2566" s="2" t="s">
        <v>64</v>
      </c>
      <c r="E2566" s="2">
        <v>100</v>
      </c>
      <c r="F2566" s="2" t="s">
        <v>767</v>
      </c>
      <c r="G2566" s="2" t="s">
        <v>29</v>
      </c>
      <c r="H2566" s="2" t="s">
        <v>37</v>
      </c>
      <c r="I2566" s="2" t="s">
        <v>38</v>
      </c>
      <c r="J2566" s="44">
        <v>0</v>
      </c>
    </row>
    <row r="2567" spans="1:10">
      <c r="A2567" s="2" t="s">
        <v>9</v>
      </c>
      <c r="B2567" s="2" t="s">
        <v>230</v>
      </c>
      <c r="C2567" s="2" t="s">
        <v>64</v>
      </c>
      <c r="E2567" s="2">
        <v>100</v>
      </c>
      <c r="F2567" s="2" t="s">
        <v>767</v>
      </c>
      <c r="G2567" s="2" t="s">
        <v>29</v>
      </c>
      <c r="H2567" s="2" t="s">
        <v>37</v>
      </c>
      <c r="I2567" s="2" t="s">
        <v>38</v>
      </c>
      <c r="J2567" s="44">
        <v>0</v>
      </c>
    </row>
    <row r="2568" spans="1:10">
      <c r="A2568" s="2" t="s">
        <v>9</v>
      </c>
      <c r="B2568" s="2" t="s">
        <v>231</v>
      </c>
      <c r="C2568" s="2" t="s">
        <v>64</v>
      </c>
      <c r="E2568" s="2">
        <v>100</v>
      </c>
      <c r="F2568" s="2" t="s">
        <v>767</v>
      </c>
      <c r="G2568" s="2" t="s">
        <v>29</v>
      </c>
      <c r="H2568" s="2" t="s">
        <v>37</v>
      </c>
      <c r="I2568" s="2" t="s">
        <v>38</v>
      </c>
      <c r="J2568" s="44">
        <v>0</v>
      </c>
    </row>
    <row r="2569" spans="1:10">
      <c r="A2569" s="2" t="s">
        <v>9</v>
      </c>
      <c r="B2569" s="2" t="s">
        <v>232</v>
      </c>
      <c r="C2569" s="2" t="s">
        <v>64</v>
      </c>
      <c r="E2569" s="2">
        <v>100</v>
      </c>
      <c r="F2569" s="2" t="s">
        <v>767</v>
      </c>
      <c r="G2569" s="2" t="s">
        <v>29</v>
      </c>
      <c r="H2569" s="2" t="s">
        <v>37</v>
      </c>
      <c r="I2569" s="2" t="s">
        <v>38</v>
      </c>
      <c r="J2569" s="44">
        <v>0</v>
      </c>
    </row>
    <row r="2570" spans="1:10">
      <c r="A2570" s="2" t="s">
        <v>8</v>
      </c>
      <c r="B2570" s="2" t="s">
        <v>233</v>
      </c>
      <c r="C2570" s="2" t="s">
        <v>64</v>
      </c>
      <c r="E2570" s="2">
        <v>100</v>
      </c>
      <c r="F2570" s="2" t="s">
        <v>767</v>
      </c>
      <c r="G2570" s="2" t="s">
        <v>29</v>
      </c>
      <c r="H2570" s="2" t="s">
        <v>37</v>
      </c>
      <c r="I2570" s="2" t="s">
        <v>38</v>
      </c>
      <c r="J2570" s="44">
        <v>0</v>
      </c>
    </row>
    <row r="2571" spans="1:10">
      <c r="A2571" s="2" t="s">
        <v>8</v>
      </c>
      <c r="B2571" s="2" t="s">
        <v>234</v>
      </c>
      <c r="C2571" s="2" t="s">
        <v>64</v>
      </c>
      <c r="E2571" s="2">
        <v>100</v>
      </c>
      <c r="F2571" s="2" t="s">
        <v>767</v>
      </c>
      <c r="G2571" s="2" t="s">
        <v>29</v>
      </c>
      <c r="H2571" s="2" t="s">
        <v>37</v>
      </c>
      <c r="I2571" s="2" t="s">
        <v>38</v>
      </c>
      <c r="J2571" s="44">
        <v>0</v>
      </c>
    </row>
    <row r="2572" spans="1:10">
      <c r="A2572" s="2" t="s">
        <v>8</v>
      </c>
      <c r="B2572" s="2" t="s">
        <v>235</v>
      </c>
      <c r="C2572" s="2" t="s">
        <v>64</v>
      </c>
      <c r="E2572" s="2">
        <v>100</v>
      </c>
      <c r="F2572" s="2" t="s">
        <v>767</v>
      </c>
      <c r="G2572" s="2" t="s">
        <v>29</v>
      </c>
      <c r="H2572" s="2" t="s">
        <v>37</v>
      </c>
      <c r="I2572" s="2" t="s">
        <v>38</v>
      </c>
      <c r="J2572" s="44">
        <v>5.0779411760000004</v>
      </c>
    </row>
    <row r="2573" spans="1:10">
      <c r="A2573" s="2" t="s">
        <v>8</v>
      </c>
      <c r="B2573" s="2" t="s">
        <v>236</v>
      </c>
      <c r="C2573" s="2" t="s">
        <v>64</v>
      </c>
      <c r="E2573" s="2">
        <v>100</v>
      </c>
      <c r="F2573" s="2" t="s">
        <v>767</v>
      </c>
      <c r="G2573" s="2" t="s">
        <v>29</v>
      </c>
      <c r="H2573" s="2" t="s">
        <v>37</v>
      </c>
      <c r="I2573" s="2" t="s">
        <v>38</v>
      </c>
      <c r="J2573" s="44">
        <v>2.0482111340000002</v>
      </c>
    </row>
    <row r="2574" spans="1:10">
      <c r="A2574" s="2" t="s">
        <v>8</v>
      </c>
      <c r="B2574" s="2" t="s">
        <v>237</v>
      </c>
      <c r="C2574" s="2" t="s">
        <v>64</v>
      </c>
      <c r="E2574" s="2">
        <v>100</v>
      </c>
      <c r="F2574" s="2" t="s">
        <v>767</v>
      </c>
      <c r="G2574" s="2" t="s">
        <v>29</v>
      </c>
      <c r="H2574" s="2" t="s">
        <v>37</v>
      </c>
      <c r="I2574" s="2" t="s">
        <v>38</v>
      </c>
      <c r="J2574" s="44">
        <v>0</v>
      </c>
    </row>
    <row r="2575" spans="1:10">
      <c r="A2575" s="2" t="s">
        <v>8</v>
      </c>
      <c r="B2575" s="2" t="s">
        <v>238</v>
      </c>
      <c r="C2575" s="2" t="s">
        <v>64</v>
      </c>
      <c r="E2575" s="2">
        <v>100</v>
      </c>
      <c r="F2575" s="2" t="s">
        <v>767</v>
      </c>
      <c r="G2575" s="2" t="s">
        <v>29</v>
      </c>
      <c r="H2575" s="2" t="s">
        <v>37</v>
      </c>
      <c r="I2575" s="2" t="s">
        <v>38</v>
      </c>
      <c r="J2575" s="44">
        <v>7.2700995480000001</v>
      </c>
    </row>
    <row r="2576" spans="1:10">
      <c r="A2576" s="2" t="s">
        <v>8</v>
      </c>
      <c r="B2576" s="2" t="s">
        <v>239</v>
      </c>
      <c r="C2576" s="2" t="s">
        <v>64</v>
      </c>
      <c r="E2576" s="2">
        <v>100</v>
      </c>
      <c r="F2576" s="2" t="s">
        <v>767</v>
      </c>
      <c r="G2576" s="2" t="s">
        <v>29</v>
      </c>
      <c r="H2576" s="2" t="s">
        <v>37</v>
      </c>
      <c r="I2576" s="2" t="s">
        <v>38</v>
      </c>
      <c r="J2576" s="44">
        <v>1.431762032</v>
      </c>
    </row>
    <row r="2577" spans="1:10">
      <c r="A2577" s="2" t="s">
        <v>8</v>
      </c>
      <c r="B2577" s="2" t="s">
        <v>240</v>
      </c>
      <c r="C2577" s="2" t="s">
        <v>64</v>
      </c>
      <c r="E2577" s="2">
        <v>100</v>
      </c>
      <c r="F2577" s="2" t="s">
        <v>767</v>
      </c>
      <c r="G2577" s="2" t="s">
        <v>29</v>
      </c>
      <c r="H2577" s="2" t="s">
        <v>37</v>
      </c>
      <c r="I2577" s="2" t="s">
        <v>38</v>
      </c>
      <c r="J2577" s="44">
        <v>0</v>
      </c>
    </row>
    <row r="2578" spans="1:10">
      <c r="A2578" s="2" t="s">
        <v>8</v>
      </c>
      <c r="B2578" s="2" t="s">
        <v>241</v>
      </c>
      <c r="C2578" s="2" t="s">
        <v>64</v>
      </c>
      <c r="E2578" s="2">
        <v>100</v>
      </c>
      <c r="F2578" s="2" t="s">
        <v>767</v>
      </c>
      <c r="G2578" s="2" t="s">
        <v>29</v>
      </c>
      <c r="H2578" s="2" t="s">
        <v>37</v>
      </c>
      <c r="I2578" s="2" t="s">
        <v>38</v>
      </c>
      <c r="J2578" s="44">
        <v>0</v>
      </c>
    </row>
    <row r="2579" spans="1:10">
      <c r="A2579" s="2" t="s">
        <v>8</v>
      </c>
      <c r="B2579" s="2" t="s">
        <v>242</v>
      </c>
      <c r="C2579" s="2" t="s">
        <v>64</v>
      </c>
      <c r="E2579" s="2">
        <v>100</v>
      </c>
      <c r="F2579" s="2" t="s">
        <v>767</v>
      </c>
      <c r="G2579" s="2" t="s">
        <v>29</v>
      </c>
      <c r="H2579" s="2" t="s">
        <v>37</v>
      </c>
      <c r="I2579" s="2" t="s">
        <v>38</v>
      </c>
      <c r="J2579" s="44">
        <v>0</v>
      </c>
    </row>
    <row r="2580" spans="1:10">
      <c r="A2580" s="2" t="s">
        <v>8</v>
      </c>
      <c r="B2580" s="2" t="s">
        <v>243</v>
      </c>
      <c r="C2580" s="2" t="s">
        <v>64</v>
      </c>
      <c r="E2580" s="2">
        <v>100</v>
      </c>
      <c r="F2580" s="2" t="s">
        <v>767</v>
      </c>
      <c r="G2580" s="2" t="s">
        <v>29</v>
      </c>
      <c r="H2580" s="2" t="s">
        <v>37</v>
      </c>
      <c r="I2580" s="2" t="s">
        <v>38</v>
      </c>
      <c r="J2580" s="44">
        <v>5.0409411759999996</v>
      </c>
    </row>
    <row r="2581" spans="1:10">
      <c r="A2581" s="2" t="s">
        <v>8</v>
      </c>
      <c r="B2581" s="2" t="s">
        <v>244</v>
      </c>
      <c r="C2581" s="2" t="s">
        <v>64</v>
      </c>
      <c r="E2581" s="2">
        <v>100</v>
      </c>
      <c r="F2581" s="2" t="s">
        <v>767</v>
      </c>
      <c r="G2581" s="2" t="s">
        <v>29</v>
      </c>
      <c r="H2581" s="2" t="s">
        <v>37</v>
      </c>
      <c r="I2581" s="2" t="s">
        <v>38</v>
      </c>
      <c r="J2581" s="44">
        <v>0</v>
      </c>
    </row>
    <row r="2582" spans="1:10">
      <c r="A2582" s="2" t="s">
        <v>8</v>
      </c>
      <c r="B2582" s="2" t="s">
        <v>245</v>
      </c>
      <c r="C2582" s="2" t="s">
        <v>64</v>
      </c>
      <c r="E2582" s="2">
        <v>100</v>
      </c>
      <c r="F2582" s="2" t="s">
        <v>767</v>
      </c>
      <c r="G2582" s="2" t="s">
        <v>29</v>
      </c>
      <c r="H2582" s="2" t="s">
        <v>37</v>
      </c>
      <c r="I2582" s="2" t="s">
        <v>38</v>
      </c>
      <c r="J2582" s="44">
        <v>0</v>
      </c>
    </row>
    <row r="2583" spans="1:10">
      <c r="A2583" s="2" t="s">
        <v>8</v>
      </c>
      <c r="B2583" s="2" t="s">
        <v>246</v>
      </c>
      <c r="C2583" s="2" t="s">
        <v>64</v>
      </c>
      <c r="E2583" s="2">
        <v>100</v>
      </c>
      <c r="F2583" s="2" t="s">
        <v>767</v>
      </c>
      <c r="G2583" s="2" t="s">
        <v>29</v>
      </c>
      <c r="H2583" s="2" t="s">
        <v>37</v>
      </c>
      <c r="I2583" s="2" t="s">
        <v>38</v>
      </c>
      <c r="J2583" s="44">
        <v>0</v>
      </c>
    </row>
    <row r="2584" spans="1:10">
      <c r="A2584" s="2" t="s">
        <v>8</v>
      </c>
      <c r="B2584" s="2" t="s">
        <v>247</v>
      </c>
      <c r="C2584" s="2" t="s">
        <v>64</v>
      </c>
      <c r="E2584" s="2">
        <v>100</v>
      </c>
      <c r="F2584" s="2" t="s">
        <v>767</v>
      </c>
      <c r="G2584" s="2" t="s">
        <v>29</v>
      </c>
      <c r="H2584" s="2" t="s">
        <v>37</v>
      </c>
      <c r="I2584" s="2" t="s">
        <v>38</v>
      </c>
      <c r="J2584" s="44">
        <v>0</v>
      </c>
    </row>
    <row r="2585" spans="1:10">
      <c r="A2585" s="2" t="s">
        <v>8</v>
      </c>
      <c r="B2585" s="2" t="s">
        <v>248</v>
      </c>
      <c r="C2585" s="2" t="s">
        <v>64</v>
      </c>
      <c r="E2585" s="2">
        <v>100</v>
      </c>
      <c r="F2585" s="2" t="s">
        <v>767</v>
      </c>
      <c r="G2585" s="2" t="s">
        <v>29</v>
      </c>
      <c r="H2585" s="2" t="s">
        <v>37</v>
      </c>
      <c r="I2585" s="2" t="s">
        <v>38</v>
      </c>
      <c r="J2585" s="44">
        <v>0</v>
      </c>
    </row>
    <row r="2586" spans="1:10">
      <c r="A2586" s="2" t="s">
        <v>7</v>
      </c>
      <c r="B2586" s="2" t="s">
        <v>249</v>
      </c>
      <c r="C2586" s="2" t="s">
        <v>64</v>
      </c>
      <c r="E2586" s="2">
        <v>100</v>
      </c>
      <c r="F2586" s="2" t="s">
        <v>767</v>
      </c>
      <c r="G2586" s="2" t="s">
        <v>29</v>
      </c>
      <c r="H2586" s="2" t="s">
        <v>37</v>
      </c>
      <c r="I2586" s="2" t="s">
        <v>38</v>
      </c>
      <c r="J2586" s="44">
        <v>7.0432941180000004</v>
      </c>
    </row>
    <row r="2587" spans="1:10">
      <c r="A2587" s="2" t="s">
        <v>7</v>
      </c>
      <c r="B2587" s="2" t="s">
        <v>250</v>
      </c>
      <c r="C2587" s="2" t="s">
        <v>64</v>
      </c>
      <c r="E2587" s="2">
        <v>100</v>
      </c>
      <c r="F2587" s="2" t="s">
        <v>767</v>
      </c>
      <c r="G2587" s="2" t="s">
        <v>29</v>
      </c>
      <c r="H2587" s="2" t="s">
        <v>37</v>
      </c>
      <c r="I2587" s="2" t="s">
        <v>38</v>
      </c>
      <c r="J2587" s="44">
        <v>1.2473128339999999</v>
      </c>
    </row>
    <row r="2588" spans="1:10">
      <c r="A2588" s="2" t="s">
        <v>7</v>
      </c>
      <c r="B2588" s="2" t="s">
        <v>251</v>
      </c>
      <c r="C2588" s="2" t="s">
        <v>64</v>
      </c>
      <c r="E2588" s="2">
        <v>100</v>
      </c>
      <c r="F2588" s="2" t="s">
        <v>767</v>
      </c>
      <c r="G2588" s="2" t="s">
        <v>29</v>
      </c>
      <c r="H2588" s="2" t="s">
        <v>37</v>
      </c>
      <c r="I2588" s="2" t="s">
        <v>38</v>
      </c>
      <c r="J2588" s="44">
        <v>11.686614253</v>
      </c>
    </row>
    <row r="2589" spans="1:10">
      <c r="A2589" s="2" t="s">
        <v>7</v>
      </c>
      <c r="B2589" s="2" t="s">
        <v>252</v>
      </c>
      <c r="C2589" s="2" t="s">
        <v>64</v>
      </c>
      <c r="E2589" s="2">
        <v>100</v>
      </c>
      <c r="F2589" s="2" t="s">
        <v>767</v>
      </c>
      <c r="G2589" s="2" t="s">
        <v>29</v>
      </c>
      <c r="H2589" s="2" t="s">
        <v>37</v>
      </c>
      <c r="I2589" s="2" t="s">
        <v>38</v>
      </c>
      <c r="J2589" s="44">
        <v>0.190107466</v>
      </c>
    </row>
    <row r="2590" spans="1:10">
      <c r="A2590" s="2" t="s">
        <v>7</v>
      </c>
      <c r="B2590" s="2" t="s">
        <v>253</v>
      </c>
      <c r="C2590" s="2" t="s">
        <v>64</v>
      </c>
      <c r="E2590" s="2">
        <v>100</v>
      </c>
      <c r="F2590" s="2" t="s">
        <v>767</v>
      </c>
      <c r="G2590" s="2" t="s">
        <v>29</v>
      </c>
      <c r="H2590" s="2" t="s">
        <v>37</v>
      </c>
      <c r="I2590" s="2" t="s">
        <v>38</v>
      </c>
      <c r="J2590" s="44">
        <v>47.125271709000003</v>
      </c>
    </row>
    <row r="2591" spans="1:10">
      <c r="A2591" s="2" t="s">
        <v>6</v>
      </c>
      <c r="B2591" s="2" t="s">
        <v>254</v>
      </c>
      <c r="C2591" s="2" t="s">
        <v>64</v>
      </c>
      <c r="E2591" s="2">
        <v>100</v>
      </c>
      <c r="F2591" s="2" t="s">
        <v>767</v>
      </c>
      <c r="G2591" s="2" t="s">
        <v>29</v>
      </c>
      <c r="H2591" s="2" t="s">
        <v>37</v>
      </c>
      <c r="I2591" s="2" t="s">
        <v>38</v>
      </c>
      <c r="J2591" s="44">
        <v>25.170193072</v>
      </c>
    </row>
    <row r="2592" spans="1:10">
      <c r="A2592" s="2" t="s">
        <v>6</v>
      </c>
      <c r="B2592" s="2" t="s">
        <v>255</v>
      </c>
      <c r="C2592" s="2" t="s">
        <v>64</v>
      </c>
      <c r="E2592" s="2">
        <v>100</v>
      </c>
      <c r="F2592" s="2" t="s">
        <v>767</v>
      </c>
      <c r="G2592" s="2" t="s">
        <v>29</v>
      </c>
      <c r="H2592" s="2" t="s">
        <v>37</v>
      </c>
      <c r="I2592" s="2" t="s">
        <v>38</v>
      </c>
      <c r="J2592" s="44">
        <v>15.872352531000001</v>
      </c>
    </row>
    <row r="2593" spans="1:10">
      <c r="A2593" s="2" t="s">
        <v>6</v>
      </c>
      <c r="B2593" s="2" t="s">
        <v>256</v>
      </c>
      <c r="C2593" s="2" t="s">
        <v>64</v>
      </c>
      <c r="E2593" s="2">
        <v>100</v>
      </c>
      <c r="F2593" s="2" t="s">
        <v>767</v>
      </c>
      <c r="G2593" s="2" t="s">
        <v>29</v>
      </c>
      <c r="H2593" s="2" t="s">
        <v>37</v>
      </c>
      <c r="I2593" s="2" t="s">
        <v>38</v>
      </c>
      <c r="J2593" s="44">
        <v>32.128564013999998</v>
      </c>
    </row>
    <row r="2594" spans="1:10">
      <c r="A2594" s="2" t="s">
        <v>6</v>
      </c>
      <c r="B2594" s="2" t="s">
        <v>257</v>
      </c>
      <c r="C2594" s="2" t="s">
        <v>64</v>
      </c>
      <c r="E2594" s="2">
        <v>100</v>
      </c>
      <c r="F2594" s="2" t="s">
        <v>767</v>
      </c>
      <c r="G2594" s="2" t="s">
        <v>29</v>
      </c>
      <c r="H2594" s="2" t="s">
        <v>37</v>
      </c>
      <c r="I2594" s="2" t="s">
        <v>38</v>
      </c>
      <c r="J2594" s="44">
        <v>26.901776471000002</v>
      </c>
    </row>
    <row r="2595" spans="1:10">
      <c r="A2595" s="2" t="s">
        <v>6</v>
      </c>
      <c r="B2595" s="2" t="s">
        <v>258</v>
      </c>
      <c r="C2595" s="2" t="s">
        <v>64</v>
      </c>
      <c r="E2595" s="2">
        <v>100</v>
      </c>
      <c r="F2595" s="2" t="s">
        <v>767</v>
      </c>
      <c r="G2595" s="2" t="s">
        <v>29</v>
      </c>
      <c r="H2595" s="2" t="s">
        <v>37</v>
      </c>
      <c r="I2595" s="2" t="s">
        <v>38</v>
      </c>
      <c r="J2595" s="44">
        <v>58.432546440000003</v>
      </c>
    </row>
    <row r="2596" spans="1:10">
      <c r="A2596" s="2" t="s">
        <v>6</v>
      </c>
      <c r="B2596" s="2" t="s">
        <v>259</v>
      </c>
      <c r="C2596" s="2" t="s">
        <v>64</v>
      </c>
      <c r="E2596" s="2">
        <v>100</v>
      </c>
      <c r="F2596" s="2" t="s">
        <v>767</v>
      </c>
      <c r="G2596" s="2" t="s">
        <v>29</v>
      </c>
      <c r="H2596" s="2" t="s">
        <v>37</v>
      </c>
      <c r="I2596" s="2" t="s">
        <v>38</v>
      </c>
      <c r="J2596" s="44">
        <v>2.9966911760000001</v>
      </c>
    </row>
    <row r="2597" spans="1:10">
      <c r="A2597" s="2" t="s">
        <v>6</v>
      </c>
      <c r="B2597" s="2" t="s">
        <v>260</v>
      </c>
      <c r="C2597" s="2" t="s">
        <v>64</v>
      </c>
      <c r="E2597" s="2">
        <v>100</v>
      </c>
      <c r="F2597" s="2" t="s">
        <v>767</v>
      </c>
      <c r="G2597" s="2" t="s">
        <v>29</v>
      </c>
      <c r="H2597" s="2" t="s">
        <v>37</v>
      </c>
      <c r="I2597" s="2" t="s">
        <v>38</v>
      </c>
      <c r="J2597" s="44">
        <v>40.283072388000001</v>
      </c>
    </row>
    <row r="2598" spans="1:10">
      <c r="A2598" s="2" t="s">
        <v>6</v>
      </c>
      <c r="B2598" s="2" t="s">
        <v>261</v>
      </c>
      <c r="C2598" s="2" t="s">
        <v>64</v>
      </c>
      <c r="E2598" s="2">
        <v>100</v>
      </c>
      <c r="F2598" s="2" t="s">
        <v>767</v>
      </c>
      <c r="G2598" s="2" t="s">
        <v>29</v>
      </c>
      <c r="H2598" s="2" t="s">
        <v>37</v>
      </c>
      <c r="I2598" s="2" t="s">
        <v>38</v>
      </c>
      <c r="J2598" s="44">
        <v>33.682061671</v>
      </c>
    </row>
    <row r="2599" spans="1:10">
      <c r="A2599" s="2" t="s">
        <v>5</v>
      </c>
      <c r="B2599" s="2" t="s">
        <v>270</v>
      </c>
      <c r="C2599" s="2" t="s">
        <v>64</v>
      </c>
      <c r="E2599" s="2">
        <v>100</v>
      </c>
      <c r="F2599" s="2" t="s">
        <v>767</v>
      </c>
      <c r="G2599" s="2" t="s">
        <v>29</v>
      </c>
      <c r="H2599" s="2" t="s">
        <v>37</v>
      </c>
      <c r="I2599" s="2" t="s">
        <v>38</v>
      </c>
      <c r="J2599" s="44">
        <v>0</v>
      </c>
    </row>
    <row r="2600" spans="1:10">
      <c r="A2600" s="2" t="s">
        <v>5</v>
      </c>
      <c r="B2600" s="2" t="s">
        <v>271</v>
      </c>
      <c r="C2600" s="2" t="s">
        <v>64</v>
      </c>
      <c r="E2600" s="2">
        <v>100</v>
      </c>
      <c r="F2600" s="2" t="s">
        <v>767</v>
      </c>
      <c r="G2600" s="2" t="s">
        <v>29</v>
      </c>
      <c r="H2600" s="2" t="s">
        <v>37</v>
      </c>
      <c r="I2600" s="2" t="s">
        <v>38</v>
      </c>
      <c r="J2600" s="44">
        <v>3.8066951869999999</v>
      </c>
    </row>
    <row r="2601" spans="1:10">
      <c r="A2601" s="2" t="s">
        <v>5</v>
      </c>
      <c r="B2601" s="2" t="s">
        <v>272</v>
      </c>
      <c r="C2601" s="2" t="s">
        <v>64</v>
      </c>
      <c r="E2601" s="2">
        <v>100</v>
      </c>
      <c r="F2601" s="2" t="s">
        <v>767</v>
      </c>
      <c r="G2601" s="2" t="s">
        <v>29</v>
      </c>
      <c r="H2601" s="2" t="s">
        <v>37</v>
      </c>
      <c r="I2601" s="2" t="s">
        <v>38</v>
      </c>
      <c r="J2601" s="44">
        <v>5.6692036760000004</v>
      </c>
    </row>
    <row r="2602" spans="1:10">
      <c r="A2602" s="2" t="s">
        <v>5</v>
      </c>
      <c r="B2602" s="2" t="s">
        <v>273</v>
      </c>
      <c r="C2602" s="2" t="s">
        <v>64</v>
      </c>
      <c r="E2602" s="2">
        <v>100</v>
      </c>
      <c r="F2602" s="2" t="s">
        <v>767</v>
      </c>
      <c r="G2602" s="2" t="s">
        <v>29</v>
      </c>
      <c r="H2602" s="2" t="s">
        <v>37</v>
      </c>
      <c r="I2602" s="2" t="s">
        <v>38</v>
      </c>
      <c r="J2602" s="44">
        <v>9.255335294</v>
      </c>
    </row>
    <row r="2603" spans="1:10">
      <c r="A2603" s="2" t="s">
        <v>4</v>
      </c>
      <c r="B2603" s="2" t="s">
        <v>445</v>
      </c>
      <c r="C2603" s="2" t="s">
        <v>64</v>
      </c>
      <c r="E2603" s="2">
        <v>100</v>
      </c>
      <c r="F2603" s="2" t="s">
        <v>767</v>
      </c>
      <c r="G2603" s="2" t="s">
        <v>29</v>
      </c>
      <c r="H2603" s="2" t="s">
        <v>37</v>
      </c>
      <c r="I2603" s="2" t="s">
        <v>38</v>
      </c>
      <c r="J2603" s="44">
        <v>4.7446002539999999</v>
      </c>
    </row>
    <row r="2604" spans="1:10">
      <c r="A2604" s="2" t="s">
        <v>4</v>
      </c>
      <c r="B2604" s="2" t="s">
        <v>446</v>
      </c>
      <c r="C2604" s="2" t="s">
        <v>64</v>
      </c>
      <c r="E2604" s="2">
        <v>100</v>
      </c>
      <c r="F2604" s="2" t="s">
        <v>767</v>
      </c>
      <c r="G2604" s="2" t="s">
        <v>29</v>
      </c>
      <c r="H2604" s="2" t="s">
        <v>37</v>
      </c>
      <c r="I2604" s="2" t="s">
        <v>38</v>
      </c>
      <c r="J2604" s="44">
        <v>0.34263126900000002</v>
      </c>
    </row>
    <row r="2605" spans="1:10">
      <c r="A2605" s="2" t="s">
        <v>3</v>
      </c>
      <c r="B2605" s="2" t="s">
        <v>362</v>
      </c>
      <c r="C2605" s="2" t="s">
        <v>64</v>
      </c>
      <c r="E2605" s="2">
        <v>100</v>
      </c>
      <c r="F2605" s="2" t="s">
        <v>767</v>
      </c>
      <c r="G2605" s="2" t="s">
        <v>29</v>
      </c>
      <c r="H2605" s="2" t="s">
        <v>37</v>
      </c>
      <c r="I2605" s="2" t="s">
        <v>38</v>
      </c>
      <c r="J2605" s="44">
        <v>0.10384054400000001</v>
      </c>
    </row>
    <row r="2606" spans="1:10">
      <c r="A2606" s="2" t="s">
        <v>3</v>
      </c>
      <c r="B2606" s="2" t="s">
        <v>143</v>
      </c>
      <c r="C2606" s="2" t="s">
        <v>64</v>
      </c>
      <c r="E2606" s="2">
        <v>100</v>
      </c>
      <c r="F2606" s="2" t="s">
        <v>767</v>
      </c>
      <c r="G2606" s="2" t="s">
        <v>29</v>
      </c>
      <c r="H2606" s="2" t="s">
        <v>37</v>
      </c>
      <c r="I2606" s="2" t="s">
        <v>38</v>
      </c>
      <c r="J2606" s="44">
        <v>6.4174442190000001</v>
      </c>
    </row>
    <row r="2607" spans="1:10">
      <c r="A2607" s="2" t="s">
        <v>3</v>
      </c>
      <c r="B2607" s="2" t="s">
        <v>144</v>
      </c>
      <c r="C2607" s="2" t="s">
        <v>64</v>
      </c>
      <c r="E2607" s="2">
        <v>100</v>
      </c>
      <c r="F2607" s="2" t="s">
        <v>767</v>
      </c>
      <c r="G2607" s="2" t="s">
        <v>29</v>
      </c>
      <c r="H2607" s="2" t="s">
        <v>37</v>
      </c>
      <c r="I2607" s="2" t="s">
        <v>38</v>
      </c>
      <c r="J2607" s="44">
        <v>1.8216318789999999</v>
      </c>
    </row>
    <row r="2608" spans="1:10">
      <c r="A2608" s="2" t="s">
        <v>3</v>
      </c>
      <c r="B2608" s="2" t="s">
        <v>145</v>
      </c>
      <c r="C2608" s="2" t="s">
        <v>64</v>
      </c>
      <c r="E2608" s="2">
        <v>100</v>
      </c>
      <c r="F2608" s="2" t="s">
        <v>767</v>
      </c>
      <c r="G2608" s="2" t="s">
        <v>29</v>
      </c>
      <c r="H2608" s="2" t="s">
        <v>37</v>
      </c>
      <c r="I2608" s="2" t="s">
        <v>38</v>
      </c>
      <c r="J2608" s="44">
        <v>0.91355498700000004</v>
      </c>
    </row>
    <row r="2609" spans="1:10">
      <c r="A2609" s="2" t="s">
        <v>3</v>
      </c>
      <c r="B2609" s="2" t="s">
        <v>146</v>
      </c>
      <c r="C2609" s="2" t="s">
        <v>64</v>
      </c>
      <c r="E2609" s="2">
        <v>100</v>
      </c>
      <c r="F2609" s="2" t="s">
        <v>767</v>
      </c>
      <c r="G2609" s="2" t="s">
        <v>29</v>
      </c>
      <c r="H2609" s="2" t="s">
        <v>37</v>
      </c>
      <c r="I2609" s="2" t="s">
        <v>38</v>
      </c>
      <c r="J2609" s="44">
        <v>1.5663286000000001</v>
      </c>
    </row>
    <row r="2610" spans="1:10">
      <c r="A2610" s="2" t="s">
        <v>3</v>
      </c>
      <c r="B2610" s="2" t="s">
        <v>147</v>
      </c>
      <c r="C2610" s="2" t="s">
        <v>64</v>
      </c>
      <c r="E2610" s="2">
        <v>100</v>
      </c>
      <c r="F2610" s="2" t="s">
        <v>767</v>
      </c>
      <c r="G2610" s="2" t="s">
        <v>29</v>
      </c>
      <c r="H2610" s="2" t="s">
        <v>37</v>
      </c>
      <c r="I2610" s="2" t="s">
        <v>38</v>
      </c>
      <c r="J2610" s="44">
        <v>3.643523756</v>
      </c>
    </row>
    <row r="2611" spans="1:10">
      <c r="A2611" s="2" t="s">
        <v>3</v>
      </c>
      <c r="B2611" s="2" t="s">
        <v>148</v>
      </c>
      <c r="C2611" s="2" t="s">
        <v>64</v>
      </c>
      <c r="E2611" s="2">
        <v>100</v>
      </c>
      <c r="F2611" s="2" t="s">
        <v>767</v>
      </c>
      <c r="G2611" s="2" t="s">
        <v>29</v>
      </c>
      <c r="H2611" s="2" t="s">
        <v>37</v>
      </c>
      <c r="I2611" s="2" t="s">
        <v>38</v>
      </c>
      <c r="J2611" s="44">
        <v>1.9349213999999999</v>
      </c>
    </row>
    <row r="2612" spans="1:10">
      <c r="A2612" s="2" t="s">
        <v>3</v>
      </c>
      <c r="B2612" s="2" t="s">
        <v>149</v>
      </c>
      <c r="C2612" s="2" t="s">
        <v>64</v>
      </c>
      <c r="E2612" s="2">
        <v>100</v>
      </c>
      <c r="F2612" s="2" t="s">
        <v>767</v>
      </c>
      <c r="G2612" s="2" t="s">
        <v>29</v>
      </c>
      <c r="H2612" s="2" t="s">
        <v>37</v>
      </c>
      <c r="I2612" s="2" t="s">
        <v>38</v>
      </c>
      <c r="J2612" s="44">
        <v>18.652943951000001</v>
      </c>
    </row>
    <row r="2613" spans="1:10">
      <c r="A2613" s="2" t="s">
        <v>3</v>
      </c>
      <c r="B2613" s="2" t="s">
        <v>150</v>
      </c>
      <c r="C2613" s="2" t="s">
        <v>64</v>
      </c>
      <c r="E2613" s="2">
        <v>100</v>
      </c>
      <c r="F2613" s="2" t="s">
        <v>767</v>
      </c>
      <c r="G2613" s="2" t="s">
        <v>29</v>
      </c>
      <c r="H2613" s="2" t="s">
        <v>37</v>
      </c>
      <c r="I2613" s="2" t="s">
        <v>38</v>
      </c>
      <c r="J2613" s="44">
        <v>5.7810420440000003</v>
      </c>
    </row>
    <row r="2614" spans="1:10">
      <c r="A2614" s="2" t="s">
        <v>3</v>
      </c>
      <c r="B2614" s="2" t="s">
        <v>151</v>
      </c>
      <c r="C2614" s="2" t="s">
        <v>64</v>
      </c>
      <c r="E2614" s="2">
        <v>100</v>
      </c>
      <c r="F2614" s="2" t="s">
        <v>767</v>
      </c>
      <c r="G2614" s="2" t="s">
        <v>29</v>
      </c>
      <c r="H2614" s="2" t="s">
        <v>37</v>
      </c>
      <c r="I2614" s="2" t="s">
        <v>38</v>
      </c>
      <c r="J2614" s="44">
        <v>49.019629412</v>
      </c>
    </row>
    <row r="2615" spans="1:10">
      <c r="A2615" s="2" t="s">
        <v>3</v>
      </c>
      <c r="B2615" s="2" t="s">
        <v>152</v>
      </c>
      <c r="C2615" s="2" t="s">
        <v>64</v>
      </c>
      <c r="E2615" s="2">
        <v>100</v>
      </c>
      <c r="F2615" s="2" t="s">
        <v>767</v>
      </c>
      <c r="G2615" s="2" t="s">
        <v>29</v>
      </c>
      <c r="H2615" s="2" t="s">
        <v>37</v>
      </c>
      <c r="I2615" s="2" t="s">
        <v>38</v>
      </c>
      <c r="J2615" s="44">
        <v>82.562148338</v>
      </c>
    </row>
    <row r="2616" spans="1:10">
      <c r="A2616" s="2" t="s">
        <v>3</v>
      </c>
      <c r="B2616" s="2" t="s">
        <v>153</v>
      </c>
      <c r="C2616" s="2" t="s">
        <v>64</v>
      </c>
      <c r="E2616" s="2">
        <v>100</v>
      </c>
      <c r="F2616" s="2" t="s">
        <v>767</v>
      </c>
      <c r="G2616" s="2" t="s">
        <v>29</v>
      </c>
      <c r="H2616" s="2" t="s">
        <v>37</v>
      </c>
      <c r="I2616" s="2" t="s">
        <v>38</v>
      </c>
      <c r="J2616" s="44">
        <v>74.281754225</v>
      </c>
    </row>
    <row r="2617" spans="1:10">
      <c r="A2617" s="2" t="s">
        <v>3</v>
      </c>
      <c r="B2617" s="2" t="s">
        <v>154</v>
      </c>
      <c r="C2617" s="2" t="s">
        <v>64</v>
      </c>
      <c r="E2617" s="2">
        <v>100</v>
      </c>
      <c r="F2617" s="2" t="s">
        <v>767</v>
      </c>
      <c r="G2617" s="2" t="s">
        <v>29</v>
      </c>
      <c r="H2617" s="2" t="s">
        <v>37</v>
      </c>
      <c r="I2617" s="2" t="s">
        <v>38</v>
      </c>
      <c r="J2617" s="44">
        <v>22.588142258000001</v>
      </c>
    </row>
    <row r="2618" spans="1:10">
      <c r="A2618" s="2" t="s">
        <v>3</v>
      </c>
      <c r="B2618" s="2" t="s">
        <v>155</v>
      </c>
      <c r="C2618" s="2" t="s">
        <v>64</v>
      </c>
      <c r="E2618" s="2">
        <v>100</v>
      </c>
      <c r="F2618" s="2" t="s">
        <v>767</v>
      </c>
      <c r="G2618" s="2" t="s">
        <v>29</v>
      </c>
      <c r="H2618" s="2" t="s">
        <v>37</v>
      </c>
      <c r="I2618" s="2" t="s">
        <v>38</v>
      </c>
      <c r="J2618" s="44">
        <v>19.868907563</v>
      </c>
    </row>
    <row r="2619" spans="1:10">
      <c r="A2619" s="2" t="s">
        <v>3</v>
      </c>
      <c r="B2619" s="2" t="s">
        <v>156</v>
      </c>
      <c r="C2619" s="2" t="s">
        <v>64</v>
      </c>
      <c r="E2619" s="2">
        <v>100</v>
      </c>
      <c r="F2619" s="2" t="s">
        <v>767</v>
      </c>
      <c r="G2619" s="2" t="s">
        <v>29</v>
      </c>
      <c r="H2619" s="2" t="s">
        <v>37</v>
      </c>
      <c r="I2619" s="2" t="s">
        <v>38</v>
      </c>
      <c r="J2619" s="44">
        <v>4.2033088239999996</v>
      </c>
    </row>
    <row r="2620" spans="1:10">
      <c r="A2620" s="2" t="s">
        <v>3</v>
      </c>
      <c r="B2620" s="2" t="s">
        <v>157</v>
      </c>
      <c r="C2620" s="2" t="s">
        <v>64</v>
      </c>
      <c r="E2620" s="2">
        <v>100</v>
      </c>
      <c r="F2620" s="2" t="s">
        <v>767</v>
      </c>
      <c r="G2620" s="2" t="s">
        <v>29</v>
      </c>
      <c r="H2620" s="2" t="s">
        <v>37</v>
      </c>
      <c r="I2620" s="2" t="s">
        <v>38</v>
      </c>
      <c r="J2620" s="44">
        <v>96.942338234999994</v>
      </c>
    </row>
    <row r="2621" spans="1:10">
      <c r="A2621" s="2" t="s">
        <v>3</v>
      </c>
      <c r="B2621" s="2" t="s">
        <v>158</v>
      </c>
      <c r="C2621" s="2" t="s">
        <v>64</v>
      </c>
      <c r="E2621" s="2">
        <v>100</v>
      </c>
      <c r="F2621" s="2" t="s">
        <v>767</v>
      </c>
      <c r="G2621" s="2" t="s">
        <v>29</v>
      </c>
      <c r="H2621" s="2" t="s">
        <v>37</v>
      </c>
      <c r="I2621" s="2" t="s">
        <v>38</v>
      </c>
      <c r="J2621" s="44">
        <v>18.805580522</v>
      </c>
    </row>
    <row r="2622" spans="1:10">
      <c r="A2622" s="2" t="s">
        <v>2</v>
      </c>
      <c r="B2622" s="2" t="s">
        <v>262</v>
      </c>
      <c r="C2622" s="2" t="s">
        <v>64</v>
      </c>
      <c r="E2622" s="2">
        <v>100</v>
      </c>
      <c r="F2622" s="2" t="s">
        <v>767</v>
      </c>
      <c r="G2622" s="2" t="s">
        <v>29</v>
      </c>
      <c r="H2622" s="2" t="s">
        <v>37</v>
      </c>
      <c r="I2622" s="2" t="s">
        <v>38</v>
      </c>
      <c r="J2622" s="44">
        <v>0</v>
      </c>
    </row>
    <row r="2623" spans="1:10">
      <c r="A2623" s="2" t="s">
        <v>2</v>
      </c>
      <c r="B2623" s="2" t="s">
        <v>263</v>
      </c>
      <c r="C2623" s="2" t="s">
        <v>64</v>
      </c>
      <c r="E2623" s="2">
        <v>100</v>
      </c>
      <c r="F2623" s="2" t="s">
        <v>767</v>
      </c>
      <c r="G2623" s="2" t="s">
        <v>29</v>
      </c>
      <c r="H2623" s="2" t="s">
        <v>37</v>
      </c>
      <c r="I2623" s="2" t="s">
        <v>38</v>
      </c>
      <c r="J2623" s="44">
        <v>0</v>
      </c>
    </row>
    <row r="2624" spans="1:10">
      <c r="A2624" s="2" t="s">
        <v>2</v>
      </c>
      <c r="B2624" s="2" t="s">
        <v>264</v>
      </c>
      <c r="C2624" s="2" t="s">
        <v>64</v>
      </c>
      <c r="E2624" s="2">
        <v>100</v>
      </c>
      <c r="F2624" s="2" t="s">
        <v>767</v>
      </c>
      <c r="G2624" s="2" t="s">
        <v>29</v>
      </c>
      <c r="H2624" s="2" t="s">
        <v>37</v>
      </c>
      <c r="I2624" s="2" t="s">
        <v>38</v>
      </c>
      <c r="J2624" s="44">
        <v>1.6512238779999999</v>
      </c>
    </row>
    <row r="2625" spans="1:10">
      <c r="A2625" s="2" t="s">
        <v>2</v>
      </c>
      <c r="B2625" s="2" t="s">
        <v>265</v>
      </c>
      <c r="C2625" s="2" t="s">
        <v>64</v>
      </c>
      <c r="E2625" s="2">
        <v>100</v>
      </c>
      <c r="F2625" s="2" t="s">
        <v>767</v>
      </c>
      <c r="G2625" s="2" t="s">
        <v>29</v>
      </c>
      <c r="H2625" s="2" t="s">
        <v>37</v>
      </c>
      <c r="I2625" s="2" t="s">
        <v>38</v>
      </c>
      <c r="J2625" s="44">
        <v>0</v>
      </c>
    </row>
    <row r="2626" spans="1:10">
      <c r="A2626" s="2" t="s">
        <v>2</v>
      </c>
      <c r="B2626" s="2" t="s">
        <v>266</v>
      </c>
      <c r="C2626" s="2" t="s">
        <v>64</v>
      </c>
      <c r="E2626" s="2">
        <v>100</v>
      </c>
      <c r="F2626" s="2" t="s">
        <v>767</v>
      </c>
      <c r="G2626" s="2" t="s">
        <v>29</v>
      </c>
      <c r="H2626" s="2" t="s">
        <v>37</v>
      </c>
      <c r="I2626" s="2" t="s">
        <v>38</v>
      </c>
      <c r="J2626" s="44">
        <v>0</v>
      </c>
    </row>
    <row r="2627" spans="1:10">
      <c r="A2627" s="2" t="s">
        <v>2</v>
      </c>
      <c r="B2627" s="2" t="s">
        <v>267</v>
      </c>
      <c r="C2627" s="2" t="s">
        <v>64</v>
      </c>
      <c r="E2627" s="2">
        <v>100</v>
      </c>
      <c r="F2627" s="2" t="s">
        <v>767</v>
      </c>
      <c r="G2627" s="2" t="s">
        <v>29</v>
      </c>
      <c r="H2627" s="2" t="s">
        <v>37</v>
      </c>
      <c r="I2627" s="2" t="s">
        <v>38</v>
      </c>
      <c r="J2627" s="44">
        <v>4.4960426470000003</v>
      </c>
    </row>
    <row r="2628" spans="1:10">
      <c r="A2628" s="2" t="s">
        <v>2</v>
      </c>
      <c r="B2628" s="2" t="s">
        <v>268</v>
      </c>
      <c r="C2628" s="2" t="s">
        <v>64</v>
      </c>
      <c r="E2628" s="2">
        <v>100</v>
      </c>
      <c r="F2628" s="2" t="s">
        <v>767</v>
      </c>
      <c r="G2628" s="2" t="s">
        <v>29</v>
      </c>
      <c r="H2628" s="2" t="s">
        <v>37</v>
      </c>
      <c r="I2628" s="2" t="s">
        <v>38</v>
      </c>
      <c r="J2628" s="44">
        <v>0</v>
      </c>
    </row>
    <row r="2629" spans="1:10">
      <c r="A2629" s="2" t="s">
        <v>2</v>
      </c>
      <c r="B2629" s="2" t="s">
        <v>269</v>
      </c>
      <c r="C2629" s="2" t="s">
        <v>64</v>
      </c>
      <c r="E2629" s="2">
        <v>100</v>
      </c>
      <c r="F2629" s="2" t="s">
        <v>767</v>
      </c>
      <c r="G2629" s="2" t="s">
        <v>29</v>
      </c>
      <c r="H2629" s="2" t="s">
        <v>37</v>
      </c>
      <c r="I2629" s="2" t="s">
        <v>38</v>
      </c>
      <c r="J2629" s="44">
        <v>0</v>
      </c>
    </row>
    <row r="2630" spans="1:10">
      <c r="A2630" s="2" t="s">
        <v>1</v>
      </c>
      <c r="B2630" s="2" t="s">
        <v>298</v>
      </c>
      <c r="C2630" s="2" t="s">
        <v>64</v>
      </c>
      <c r="E2630" s="2">
        <v>100</v>
      </c>
      <c r="F2630" s="2" t="s">
        <v>767</v>
      </c>
      <c r="G2630" s="2" t="s">
        <v>29</v>
      </c>
      <c r="H2630" s="2" t="s">
        <v>37</v>
      </c>
      <c r="I2630" s="2" t="s">
        <v>38</v>
      </c>
      <c r="J2630" s="44">
        <v>0</v>
      </c>
    </row>
    <row r="2631" spans="1:10">
      <c r="A2631" s="2" t="s">
        <v>1</v>
      </c>
      <c r="B2631" s="2" t="s">
        <v>299</v>
      </c>
      <c r="C2631" s="2" t="s">
        <v>64</v>
      </c>
      <c r="E2631" s="2">
        <v>100</v>
      </c>
      <c r="F2631" s="2" t="s">
        <v>767</v>
      </c>
      <c r="G2631" s="2" t="s">
        <v>29</v>
      </c>
      <c r="H2631" s="2" t="s">
        <v>37</v>
      </c>
      <c r="I2631" s="2" t="s">
        <v>38</v>
      </c>
      <c r="J2631" s="44">
        <v>0</v>
      </c>
    </row>
    <row r="2632" spans="1:10">
      <c r="A2632" s="2" t="s">
        <v>1</v>
      </c>
      <c r="B2632" s="2" t="s">
        <v>300</v>
      </c>
      <c r="C2632" s="2" t="s">
        <v>64</v>
      </c>
      <c r="E2632" s="2">
        <v>100</v>
      </c>
      <c r="F2632" s="2" t="s">
        <v>767</v>
      </c>
      <c r="G2632" s="2" t="s">
        <v>29</v>
      </c>
      <c r="H2632" s="2" t="s">
        <v>37</v>
      </c>
      <c r="I2632" s="2" t="s">
        <v>38</v>
      </c>
      <c r="J2632" s="44">
        <v>0</v>
      </c>
    </row>
    <row r="2633" spans="1:10">
      <c r="A2633" s="2" t="s">
        <v>1</v>
      </c>
      <c r="B2633" s="2" t="s">
        <v>301</v>
      </c>
      <c r="C2633" s="2" t="s">
        <v>64</v>
      </c>
      <c r="E2633" s="2">
        <v>100</v>
      </c>
      <c r="F2633" s="2" t="s">
        <v>767</v>
      </c>
      <c r="G2633" s="2" t="s">
        <v>29</v>
      </c>
      <c r="H2633" s="2" t="s">
        <v>37</v>
      </c>
      <c r="I2633" s="2" t="s">
        <v>38</v>
      </c>
      <c r="J2633" s="44">
        <v>0</v>
      </c>
    </row>
    <row r="2634" spans="1:10">
      <c r="A2634" s="2" t="s">
        <v>1</v>
      </c>
      <c r="B2634" s="2" t="s">
        <v>302</v>
      </c>
      <c r="C2634" s="2" t="s">
        <v>64</v>
      </c>
      <c r="E2634" s="2">
        <v>100</v>
      </c>
      <c r="F2634" s="2" t="s">
        <v>767</v>
      </c>
      <c r="G2634" s="2" t="s">
        <v>29</v>
      </c>
      <c r="H2634" s="2" t="s">
        <v>37</v>
      </c>
      <c r="I2634" s="2" t="s">
        <v>38</v>
      </c>
      <c r="J2634" s="44">
        <v>0</v>
      </c>
    </row>
    <row r="2635" spans="1:10">
      <c r="A2635" s="2" t="s">
        <v>1</v>
      </c>
      <c r="B2635" s="2" t="s">
        <v>303</v>
      </c>
      <c r="C2635" s="2" t="s">
        <v>64</v>
      </c>
      <c r="E2635" s="2">
        <v>100</v>
      </c>
      <c r="F2635" s="2" t="s">
        <v>767</v>
      </c>
      <c r="G2635" s="2" t="s">
        <v>29</v>
      </c>
      <c r="H2635" s="2" t="s">
        <v>37</v>
      </c>
      <c r="I2635" s="2" t="s">
        <v>38</v>
      </c>
      <c r="J2635" s="44">
        <v>0</v>
      </c>
    </row>
    <row r="2636" spans="1:10">
      <c r="A2636" s="2" t="s">
        <v>1</v>
      </c>
      <c r="B2636" s="2" t="s">
        <v>304</v>
      </c>
      <c r="C2636" s="2" t="s">
        <v>64</v>
      </c>
      <c r="E2636" s="2">
        <v>100</v>
      </c>
      <c r="F2636" s="2" t="s">
        <v>767</v>
      </c>
      <c r="G2636" s="2" t="s">
        <v>29</v>
      </c>
      <c r="H2636" s="2" t="s">
        <v>37</v>
      </c>
      <c r="I2636" s="2" t="s">
        <v>38</v>
      </c>
      <c r="J2636" s="44">
        <v>0</v>
      </c>
    </row>
    <row r="2637" spans="1:10">
      <c r="A2637" s="2" t="s">
        <v>1</v>
      </c>
      <c r="B2637" s="2" t="s">
        <v>305</v>
      </c>
      <c r="C2637" s="2" t="s">
        <v>64</v>
      </c>
      <c r="E2637" s="2">
        <v>100</v>
      </c>
      <c r="F2637" s="2" t="s">
        <v>767</v>
      </c>
      <c r="G2637" s="2" t="s">
        <v>29</v>
      </c>
      <c r="H2637" s="2" t="s">
        <v>37</v>
      </c>
      <c r="I2637" s="2" t="s">
        <v>38</v>
      </c>
      <c r="J2637" s="44">
        <v>0</v>
      </c>
    </row>
    <row r="2638" spans="1:10">
      <c r="A2638" s="2" t="s">
        <v>1</v>
      </c>
      <c r="B2638" s="2" t="s">
        <v>306</v>
      </c>
      <c r="C2638" s="2" t="s">
        <v>64</v>
      </c>
      <c r="E2638" s="2">
        <v>100</v>
      </c>
      <c r="F2638" s="2" t="s">
        <v>767</v>
      </c>
      <c r="G2638" s="2" t="s">
        <v>29</v>
      </c>
      <c r="H2638" s="2" t="s">
        <v>37</v>
      </c>
      <c r="I2638" s="2" t="s">
        <v>38</v>
      </c>
      <c r="J2638" s="44">
        <v>0</v>
      </c>
    </row>
    <row r="2639" spans="1:10">
      <c r="A2639" s="2" t="s">
        <v>1</v>
      </c>
      <c r="B2639" s="2" t="s">
        <v>307</v>
      </c>
      <c r="C2639" s="2" t="s">
        <v>64</v>
      </c>
      <c r="E2639" s="2">
        <v>100</v>
      </c>
      <c r="F2639" s="2" t="s">
        <v>767</v>
      </c>
      <c r="G2639" s="2" t="s">
        <v>29</v>
      </c>
      <c r="H2639" s="2" t="s">
        <v>37</v>
      </c>
      <c r="I2639" s="2" t="s">
        <v>38</v>
      </c>
      <c r="J2639" s="44">
        <v>0</v>
      </c>
    </row>
    <row r="2640" spans="1:10">
      <c r="A2640" s="2" t="s">
        <v>1</v>
      </c>
      <c r="B2640" s="2" t="s">
        <v>308</v>
      </c>
      <c r="C2640" s="2" t="s">
        <v>64</v>
      </c>
      <c r="E2640" s="2">
        <v>100</v>
      </c>
      <c r="F2640" s="2" t="s">
        <v>767</v>
      </c>
      <c r="G2640" s="2" t="s">
        <v>29</v>
      </c>
      <c r="H2640" s="2" t="s">
        <v>37</v>
      </c>
      <c r="I2640" s="2" t="s">
        <v>38</v>
      </c>
      <c r="J2640" s="44">
        <v>0</v>
      </c>
    </row>
    <row r="2641" spans="1:10">
      <c r="A2641" s="2" t="s">
        <v>1</v>
      </c>
      <c r="B2641" s="2" t="s">
        <v>309</v>
      </c>
      <c r="C2641" s="2" t="s">
        <v>64</v>
      </c>
      <c r="E2641" s="2">
        <v>100</v>
      </c>
      <c r="F2641" s="2" t="s">
        <v>767</v>
      </c>
      <c r="G2641" s="2" t="s">
        <v>29</v>
      </c>
      <c r="H2641" s="2" t="s">
        <v>37</v>
      </c>
      <c r="I2641" s="2" t="s">
        <v>38</v>
      </c>
      <c r="J2641" s="44">
        <v>0</v>
      </c>
    </row>
    <row r="2642" spans="1:10">
      <c r="A2642" s="2" t="s">
        <v>1</v>
      </c>
      <c r="B2642" s="2" t="s">
        <v>310</v>
      </c>
      <c r="C2642" s="2" t="s">
        <v>64</v>
      </c>
      <c r="E2642" s="2">
        <v>100</v>
      </c>
      <c r="F2642" s="2" t="s">
        <v>767</v>
      </c>
      <c r="G2642" s="2" t="s">
        <v>29</v>
      </c>
      <c r="H2642" s="2" t="s">
        <v>37</v>
      </c>
      <c r="I2642" s="2" t="s">
        <v>38</v>
      </c>
      <c r="J2642" s="44">
        <v>0</v>
      </c>
    </row>
    <row r="2643" spans="1:10">
      <c r="A2643" s="2" t="s">
        <v>1</v>
      </c>
      <c r="B2643" s="2" t="s">
        <v>311</v>
      </c>
      <c r="C2643" s="2" t="s">
        <v>64</v>
      </c>
      <c r="E2643" s="2">
        <v>100</v>
      </c>
      <c r="F2643" s="2" t="s">
        <v>767</v>
      </c>
      <c r="G2643" s="2" t="s">
        <v>29</v>
      </c>
      <c r="H2643" s="2" t="s">
        <v>37</v>
      </c>
      <c r="I2643" s="2" t="s">
        <v>38</v>
      </c>
      <c r="J2643" s="44">
        <v>0</v>
      </c>
    </row>
    <row r="2644" spans="1:10">
      <c r="A2644" s="2" t="s">
        <v>1</v>
      </c>
      <c r="B2644" s="2" t="s">
        <v>312</v>
      </c>
      <c r="C2644" s="2" t="s">
        <v>64</v>
      </c>
      <c r="E2644" s="2">
        <v>100</v>
      </c>
      <c r="F2644" s="2" t="s">
        <v>767</v>
      </c>
      <c r="G2644" s="2" t="s">
        <v>29</v>
      </c>
      <c r="H2644" s="2" t="s">
        <v>37</v>
      </c>
      <c r="I2644" s="2" t="s">
        <v>38</v>
      </c>
      <c r="J2644" s="44">
        <v>0</v>
      </c>
    </row>
    <row r="2645" spans="1:10">
      <c r="A2645" s="2" t="s">
        <v>1</v>
      </c>
      <c r="B2645" s="2" t="s">
        <v>313</v>
      </c>
      <c r="C2645" s="2" t="s">
        <v>64</v>
      </c>
      <c r="E2645" s="2">
        <v>100</v>
      </c>
      <c r="F2645" s="2" t="s">
        <v>767</v>
      </c>
      <c r="G2645" s="2" t="s">
        <v>29</v>
      </c>
      <c r="H2645" s="2" t="s">
        <v>37</v>
      </c>
      <c r="I2645" s="2" t="s">
        <v>38</v>
      </c>
      <c r="J2645" s="44">
        <v>0</v>
      </c>
    </row>
    <row r="2646" spans="1:10">
      <c r="A2646" s="2" t="s">
        <v>1</v>
      </c>
      <c r="B2646" s="2" t="s">
        <v>314</v>
      </c>
      <c r="C2646" s="2" t="s">
        <v>64</v>
      </c>
      <c r="E2646" s="2">
        <v>100</v>
      </c>
      <c r="F2646" s="2" t="s">
        <v>767</v>
      </c>
      <c r="G2646" s="2" t="s">
        <v>29</v>
      </c>
      <c r="H2646" s="2" t="s">
        <v>37</v>
      </c>
      <c r="I2646" s="2" t="s">
        <v>38</v>
      </c>
      <c r="J2646" s="44">
        <v>0</v>
      </c>
    </row>
    <row r="2647" spans="1:10">
      <c r="A2647" s="2" t="s">
        <v>1</v>
      </c>
      <c r="B2647" s="2" t="s">
        <v>315</v>
      </c>
      <c r="C2647" s="2" t="s">
        <v>64</v>
      </c>
      <c r="E2647" s="2">
        <v>100</v>
      </c>
      <c r="F2647" s="2" t="s">
        <v>767</v>
      </c>
      <c r="G2647" s="2" t="s">
        <v>29</v>
      </c>
      <c r="H2647" s="2" t="s">
        <v>37</v>
      </c>
      <c r="I2647" s="2" t="s">
        <v>38</v>
      </c>
      <c r="J2647" s="44">
        <v>0</v>
      </c>
    </row>
    <row r="2648" spans="1:10">
      <c r="A2648" s="2" t="s">
        <v>1</v>
      </c>
      <c r="B2648" s="2" t="s">
        <v>316</v>
      </c>
      <c r="C2648" s="2" t="s">
        <v>64</v>
      </c>
      <c r="E2648" s="2">
        <v>100</v>
      </c>
      <c r="F2648" s="2" t="s">
        <v>767</v>
      </c>
      <c r="G2648" s="2" t="s">
        <v>29</v>
      </c>
      <c r="H2648" s="2" t="s">
        <v>37</v>
      </c>
      <c r="I2648" s="2" t="s">
        <v>38</v>
      </c>
      <c r="J2648" s="44">
        <v>0</v>
      </c>
    </row>
    <row r="2649" spans="1:10">
      <c r="A2649" s="2" t="s">
        <v>1</v>
      </c>
      <c r="B2649" s="2" t="s">
        <v>317</v>
      </c>
      <c r="C2649" s="2" t="s">
        <v>64</v>
      </c>
      <c r="E2649" s="2">
        <v>100</v>
      </c>
      <c r="F2649" s="2" t="s">
        <v>767</v>
      </c>
      <c r="G2649" s="2" t="s">
        <v>29</v>
      </c>
      <c r="H2649" s="2" t="s">
        <v>37</v>
      </c>
      <c r="I2649" s="2" t="s">
        <v>38</v>
      </c>
      <c r="J2649" s="44">
        <v>0</v>
      </c>
    </row>
    <row r="2650" spans="1:10">
      <c r="A2650" s="2" t="s">
        <v>1</v>
      </c>
      <c r="B2650" s="2" t="s">
        <v>449</v>
      </c>
      <c r="C2650" s="2" t="s">
        <v>64</v>
      </c>
      <c r="E2650" s="2">
        <v>100</v>
      </c>
      <c r="F2650" s="2" t="s">
        <v>767</v>
      </c>
      <c r="G2650" s="2" t="s">
        <v>29</v>
      </c>
      <c r="H2650" s="2" t="s">
        <v>37</v>
      </c>
      <c r="I2650" s="2" t="s">
        <v>38</v>
      </c>
      <c r="J2650" s="44">
        <v>0</v>
      </c>
    </row>
    <row r="2651" spans="1:10">
      <c r="A2651" s="2" t="s">
        <v>1</v>
      </c>
      <c r="B2651" s="2" t="s">
        <v>450</v>
      </c>
      <c r="C2651" s="2" t="s">
        <v>64</v>
      </c>
      <c r="E2651" s="2">
        <v>100</v>
      </c>
      <c r="F2651" s="2" t="s">
        <v>767</v>
      </c>
      <c r="G2651" s="2" t="s">
        <v>29</v>
      </c>
      <c r="H2651" s="2" t="s">
        <v>37</v>
      </c>
      <c r="I2651" s="2" t="s">
        <v>38</v>
      </c>
      <c r="J2651" s="44">
        <v>0</v>
      </c>
    </row>
    <row r="2652" spans="1:10">
      <c r="A2652" s="2" t="s">
        <v>1</v>
      </c>
      <c r="B2652" s="2" t="s">
        <v>451</v>
      </c>
      <c r="C2652" s="2" t="s">
        <v>64</v>
      </c>
      <c r="E2652" s="2">
        <v>100</v>
      </c>
      <c r="F2652" s="2" t="s">
        <v>767</v>
      </c>
      <c r="G2652" s="2" t="s">
        <v>29</v>
      </c>
      <c r="H2652" s="2" t="s">
        <v>37</v>
      </c>
      <c r="I2652" s="2" t="s">
        <v>38</v>
      </c>
      <c r="J2652" s="44">
        <v>0</v>
      </c>
    </row>
    <row r="2653" spans="1:10">
      <c r="A2653" s="2" t="s">
        <v>1</v>
      </c>
      <c r="B2653" s="2" t="s">
        <v>452</v>
      </c>
      <c r="C2653" s="2" t="s">
        <v>64</v>
      </c>
      <c r="E2653" s="2">
        <v>100</v>
      </c>
      <c r="F2653" s="2" t="s">
        <v>767</v>
      </c>
      <c r="G2653" s="2" t="s">
        <v>29</v>
      </c>
      <c r="H2653" s="2" t="s">
        <v>37</v>
      </c>
      <c r="I2653" s="2" t="s">
        <v>38</v>
      </c>
      <c r="J2653" s="44">
        <v>0</v>
      </c>
    </row>
    <row r="2654" spans="1:10">
      <c r="A2654" s="2" t="s">
        <v>1</v>
      </c>
      <c r="B2654" s="2" t="s">
        <v>453</v>
      </c>
      <c r="C2654" s="2" t="s">
        <v>64</v>
      </c>
      <c r="E2654" s="2">
        <v>100</v>
      </c>
      <c r="F2654" s="2" t="s">
        <v>767</v>
      </c>
      <c r="G2654" s="2" t="s">
        <v>29</v>
      </c>
      <c r="H2654" s="2" t="s">
        <v>37</v>
      </c>
      <c r="I2654" s="2" t="s">
        <v>38</v>
      </c>
      <c r="J2654" s="44">
        <v>0</v>
      </c>
    </row>
    <row r="2655" spans="1:10">
      <c r="A2655" s="2" t="s">
        <v>1</v>
      </c>
      <c r="B2655" s="2" t="s">
        <v>318</v>
      </c>
      <c r="C2655" s="2" t="s">
        <v>64</v>
      </c>
      <c r="E2655" s="2">
        <v>100</v>
      </c>
      <c r="F2655" s="2" t="s">
        <v>767</v>
      </c>
      <c r="G2655" s="2" t="s">
        <v>29</v>
      </c>
      <c r="H2655" s="2" t="s">
        <v>37</v>
      </c>
      <c r="I2655" s="2" t="s">
        <v>38</v>
      </c>
      <c r="J2655" s="44">
        <v>0</v>
      </c>
    </row>
    <row r="2656" spans="1:10">
      <c r="A2656" s="2" t="s">
        <v>1</v>
      </c>
      <c r="B2656" s="2" t="s">
        <v>319</v>
      </c>
      <c r="C2656" s="2" t="s">
        <v>64</v>
      </c>
      <c r="E2656" s="2">
        <v>100</v>
      </c>
      <c r="F2656" s="2" t="s">
        <v>767</v>
      </c>
      <c r="G2656" s="2" t="s">
        <v>29</v>
      </c>
      <c r="H2656" s="2" t="s">
        <v>37</v>
      </c>
      <c r="I2656" s="2" t="s">
        <v>38</v>
      </c>
      <c r="J2656" s="44">
        <v>0</v>
      </c>
    </row>
    <row r="2657" spans="1:10">
      <c r="A2657" s="2" t="s">
        <v>1</v>
      </c>
      <c r="B2657" s="2" t="s">
        <v>320</v>
      </c>
      <c r="C2657" s="2" t="s">
        <v>64</v>
      </c>
      <c r="E2657" s="2">
        <v>100</v>
      </c>
      <c r="F2657" s="2" t="s">
        <v>767</v>
      </c>
      <c r="G2657" s="2" t="s">
        <v>29</v>
      </c>
      <c r="H2657" s="2" t="s">
        <v>37</v>
      </c>
      <c r="I2657" s="2" t="s">
        <v>38</v>
      </c>
      <c r="J2657" s="44">
        <v>0</v>
      </c>
    </row>
    <row r="2658" spans="1:10">
      <c r="A2658" s="2" t="s">
        <v>1</v>
      </c>
      <c r="B2658" s="2" t="s">
        <v>321</v>
      </c>
      <c r="C2658" s="2" t="s">
        <v>64</v>
      </c>
      <c r="E2658" s="2">
        <v>100</v>
      </c>
      <c r="F2658" s="2" t="s">
        <v>767</v>
      </c>
      <c r="G2658" s="2" t="s">
        <v>29</v>
      </c>
      <c r="H2658" s="2" t="s">
        <v>37</v>
      </c>
      <c r="I2658" s="2" t="s">
        <v>38</v>
      </c>
      <c r="J2658" s="44">
        <v>0</v>
      </c>
    </row>
    <row r="2659" spans="1:10">
      <c r="A2659" s="2" t="s">
        <v>1</v>
      </c>
      <c r="B2659" s="2" t="s">
        <v>322</v>
      </c>
      <c r="C2659" s="2" t="s">
        <v>64</v>
      </c>
      <c r="E2659" s="2">
        <v>100</v>
      </c>
      <c r="F2659" s="2" t="s">
        <v>767</v>
      </c>
      <c r="G2659" s="2" t="s">
        <v>29</v>
      </c>
      <c r="H2659" s="2" t="s">
        <v>37</v>
      </c>
      <c r="I2659" s="2" t="s">
        <v>38</v>
      </c>
      <c r="J2659" s="44">
        <v>0</v>
      </c>
    </row>
    <row r="2660" spans="1:10">
      <c r="A2660" s="2" t="s">
        <v>1</v>
      </c>
      <c r="B2660" s="2" t="s">
        <v>323</v>
      </c>
      <c r="C2660" s="2" t="s">
        <v>64</v>
      </c>
      <c r="E2660" s="2">
        <v>100</v>
      </c>
      <c r="F2660" s="2" t="s">
        <v>767</v>
      </c>
      <c r="G2660" s="2" t="s">
        <v>29</v>
      </c>
      <c r="H2660" s="2" t="s">
        <v>37</v>
      </c>
      <c r="I2660" s="2" t="s">
        <v>38</v>
      </c>
      <c r="J2660" s="44">
        <v>0</v>
      </c>
    </row>
    <row r="2661" spans="1:10">
      <c r="A2661" s="2" t="s">
        <v>1</v>
      </c>
      <c r="B2661" s="2" t="s">
        <v>324</v>
      </c>
      <c r="C2661" s="2" t="s">
        <v>64</v>
      </c>
      <c r="E2661" s="2">
        <v>100</v>
      </c>
      <c r="F2661" s="2" t="s">
        <v>767</v>
      </c>
      <c r="G2661" s="2" t="s">
        <v>29</v>
      </c>
      <c r="H2661" s="2" t="s">
        <v>37</v>
      </c>
      <c r="I2661" s="2" t="s">
        <v>38</v>
      </c>
      <c r="J2661" s="44">
        <v>0</v>
      </c>
    </row>
    <row r="2662" spans="1:10">
      <c r="A2662" s="2" t="s">
        <v>1</v>
      </c>
      <c r="B2662" s="2" t="s">
        <v>325</v>
      </c>
      <c r="C2662" s="2" t="s">
        <v>64</v>
      </c>
      <c r="E2662" s="2">
        <v>100</v>
      </c>
      <c r="F2662" s="2" t="s">
        <v>767</v>
      </c>
      <c r="G2662" s="2" t="s">
        <v>29</v>
      </c>
      <c r="H2662" s="2" t="s">
        <v>37</v>
      </c>
      <c r="I2662" s="2" t="s">
        <v>38</v>
      </c>
      <c r="J2662" s="44">
        <v>0</v>
      </c>
    </row>
    <row r="2663" spans="1:10">
      <c r="A2663" s="2" t="s">
        <v>1</v>
      </c>
      <c r="B2663" s="2" t="s">
        <v>326</v>
      </c>
      <c r="C2663" s="2" t="s">
        <v>64</v>
      </c>
      <c r="E2663" s="2">
        <v>100</v>
      </c>
      <c r="F2663" s="2" t="s">
        <v>767</v>
      </c>
      <c r="G2663" s="2" t="s">
        <v>29</v>
      </c>
      <c r="H2663" s="2" t="s">
        <v>37</v>
      </c>
      <c r="I2663" s="2" t="s">
        <v>38</v>
      </c>
      <c r="J2663" s="44">
        <v>0</v>
      </c>
    </row>
    <row r="2664" spans="1:10">
      <c r="A2664" s="2" t="s">
        <v>1</v>
      </c>
      <c r="B2664" s="2" t="s">
        <v>327</v>
      </c>
      <c r="C2664" s="2" t="s">
        <v>64</v>
      </c>
      <c r="E2664" s="2">
        <v>100</v>
      </c>
      <c r="F2664" s="2" t="s">
        <v>767</v>
      </c>
      <c r="G2664" s="2" t="s">
        <v>29</v>
      </c>
      <c r="H2664" s="2" t="s">
        <v>37</v>
      </c>
      <c r="I2664" s="2" t="s">
        <v>38</v>
      </c>
      <c r="J2664" s="44">
        <v>0</v>
      </c>
    </row>
    <row r="2665" spans="1:10">
      <c r="A2665" s="2" t="s">
        <v>1</v>
      </c>
      <c r="B2665" s="2" t="s">
        <v>328</v>
      </c>
      <c r="C2665" s="2" t="s">
        <v>64</v>
      </c>
      <c r="E2665" s="2">
        <v>100</v>
      </c>
      <c r="F2665" s="2" t="s">
        <v>767</v>
      </c>
      <c r="G2665" s="2" t="s">
        <v>29</v>
      </c>
      <c r="H2665" s="2" t="s">
        <v>37</v>
      </c>
      <c r="I2665" s="2" t="s">
        <v>38</v>
      </c>
      <c r="J2665" s="44">
        <v>0</v>
      </c>
    </row>
    <row r="2666" spans="1:10">
      <c r="A2666" s="2" t="s">
        <v>1</v>
      </c>
      <c r="B2666" s="2" t="s">
        <v>329</v>
      </c>
      <c r="C2666" s="2" t="s">
        <v>64</v>
      </c>
      <c r="E2666" s="2">
        <v>100</v>
      </c>
      <c r="F2666" s="2" t="s">
        <v>767</v>
      </c>
      <c r="G2666" s="2" t="s">
        <v>29</v>
      </c>
      <c r="H2666" s="2" t="s">
        <v>37</v>
      </c>
      <c r="I2666" s="2" t="s">
        <v>38</v>
      </c>
      <c r="J2666" s="44">
        <v>0</v>
      </c>
    </row>
    <row r="2667" spans="1:10">
      <c r="A2667" s="2" t="s">
        <v>1</v>
      </c>
      <c r="B2667" s="2" t="s">
        <v>330</v>
      </c>
      <c r="C2667" s="2" t="s">
        <v>64</v>
      </c>
      <c r="E2667" s="2">
        <v>100</v>
      </c>
      <c r="F2667" s="2" t="s">
        <v>767</v>
      </c>
      <c r="G2667" s="2" t="s">
        <v>29</v>
      </c>
      <c r="H2667" s="2" t="s">
        <v>37</v>
      </c>
      <c r="I2667" s="2" t="s">
        <v>38</v>
      </c>
      <c r="J2667" s="44">
        <v>0</v>
      </c>
    </row>
    <row r="2668" spans="1:10">
      <c r="A2668" s="2" t="s">
        <v>1</v>
      </c>
      <c r="B2668" s="2" t="s">
        <v>331</v>
      </c>
      <c r="C2668" s="2" t="s">
        <v>64</v>
      </c>
      <c r="E2668" s="2">
        <v>100</v>
      </c>
      <c r="F2668" s="2" t="s">
        <v>767</v>
      </c>
      <c r="G2668" s="2" t="s">
        <v>29</v>
      </c>
      <c r="H2668" s="2" t="s">
        <v>37</v>
      </c>
      <c r="I2668" s="2" t="s">
        <v>38</v>
      </c>
      <c r="J2668" s="44">
        <v>0</v>
      </c>
    </row>
    <row r="2669" spans="1:10">
      <c r="A2669" s="2" t="s">
        <v>1</v>
      </c>
      <c r="B2669" s="2" t="s">
        <v>332</v>
      </c>
      <c r="C2669" s="2" t="s">
        <v>64</v>
      </c>
      <c r="E2669" s="2">
        <v>100</v>
      </c>
      <c r="F2669" s="2" t="s">
        <v>767</v>
      </c>
      <c r="G2669" s="2" t="s">
        <v>29</v>
      </c>
      <c r="H2669" s="2" t="s">
        <v>37</v>
      </c>
      <c r="I2669" s="2" t="s">
        <v>38</v>
      </c>
      <c r="J2669" s="44">
        <v>0</v>
      </c>
    </row>
    <row r="2670" spans="1:10">
      <c r="A2670" s="2" t="s">
        <v>27</v>
      </c>
      <c r="B2670" s="2" t="s">
        <v>66</v>
      </c>
      <c r="C2670" s="2" t="s">
        <v>64</v>
      </c>
      <c r="E2670" s="2">
        <v>100</v>
      </c>
      <c r="F2670" s="2" t="s">
        <v>767</v>
      </c>
      <c r="G2670" s="2" t="s">
        <v>28</v>
      </c>
      <c r="H2670" s="2" t="s">
        <v>37</v>
      </c>
      <c r="I2670" s="2" t="s">
        <v>38</v>
      </c>
      <c r="J2670" s="44">
        <v>1.5103218650000001</v>
      </c>
    </row>
    <row r="2671" spans="1:10">
      <c r="A2671" s="2" t="s">
        <v>27</v>
      </c>
      <c r="B2671" s="2" t="s">
        <v>67</v>
      </c>
      <c r="C2671" s="2" t="s">
        <v>64</v>
      </c>
      <c r="E2671" s="2">
        <v>100</v>
      </c>
      <c r="F2671" s="2" t="s">
        <v>767</v>
      </c>
      <c r="G2671" s="2" t="s">
        <v>28</v>
      </c>
      <c r="H2671" s="2" t="s">
        <v>37</v>
      </c>
      <c r="I2671" s="2" t="s">
        <v>38</v>
      </c>
      <c r="J2671" s="44">
        <v>4.4636029410000004</v>
      </c>
    </row>
    <row r="2672" spans="1:10">
      <c r="A2672" s="2" t="s">
        <v>27</v>
      </c>
      <c r="B2672" s="2" t="s">
        <v>346</v>
      </c>
      <c r="C2672" s="2" t="s">
        <v>64</v>
      </c>
      <c r="E2672" s="2">
        <v>100</v>
      </c>
      <c r="F2672" s="2" t="s">
        <v>767</v>
      </c>
      <c r="G2672" s="2" t="s">
        <v>28</v>
      </c>
      <c r="H2672" s="2" t="s">
        <v>37</v>
      </c>
      <c r="I2672" s="2" t="s">
        <v>38</v>
      </c>
      <c r="J2672" s="44">
        <v>0</v>
      </c>
    </row>
    <row r="2673" spans="1:10">
      <c r="A2673" s="2" t="s">
        <v>27</v>
      </c>
      <c r="B2673" s="2" t="s">
        <v>68</v>
      </c>
      <c r="C2673" s="2" t="s">
        <v>64</v>
      </c>
      <c r="E2673" s="2">
        <v>100</v>
      </c>
      <c r="F2673" s="2" t="s">
        <v>767</v>
      </c>
      <c r="G2673" s="2" t="s">
        <v>28</v>
      </c>
      <c r="H2673" s="2" t="s">
        <v>37</v>
      </c>
      <c r="I2673" s="2" t="s">
        <v>38</v>
      </c>
      <c r="J2673" s="44">
        <v>0.96168750000000003</v>
      </c>
    </row>
    <row r="2674" spans="1:10">
      <c r="A2674" s="2" t="s">
        <v>27</v>
      </c>
      <c r="B2674" s="2" t="s">
        <v>69</v>
      </c>
      <c r="C2674" s="2" t="s">
        <v>64</v>
      </c>
      <c r="E2674" s="2">
        <v>100</v>
      </c>
      <c r="F2674" s="2" t="s">
        <v>767</v>
      </c>
      <c r="G2674" s="2" t="s">
        <v>28</v>
      </c>
      <c r="H2674" s="2" t="s">
        <v>37</v>
      </c>
      <c r="I2674" s="2" t="s">
        <v>38</v>
      </c>
      <c r="J2674" s="44">
        <v>1.0742197739999999</v>
      </c>
    </row>
    <row r="2675" spans="1:10">
      <c r="A2675" s="2" t="s">
        <v>27</v>
      </c>
      <c r="B2675" s="2" t="s">
        <v>70</v>
      </c>
      <c r="C2675" s="2" t="s">
        <v>64</v>
      </c>
      <c r="E2675" s="2">
        <v>100</v>
      </c>
      <c r="F2675" s="2" t="s">
        <v>767</v>
      </c>
      <c r="G2675" s="2" t="s">
        <v>28</v>
      </c>
      <c r="H2675" s="2" t="s">
        <v>37</v>
      </c>
      <c r="I2675" s="2" t="s">
        <v>38</v>
      </c>
      <c r="J2675" s="44">
        <v>6.9363062280000003</v>
      </c>
    </row>
    <row r="2676" spans="1:10">
      <c r="A2676" s="2" t="s">
        <v>27</v>
      </c>
      <c r="B2676" s="2" t="s">
        <v>71</v>
      </c>
      <c r="C2676" s="2" t="s">
        <v>64</v>
      </c>
      <c r="E2676" s="2">
        <v>100</v>
      </c>
      <c r="F2676" s="2" t="s">
        <v>767</v>
      </c>
      <c r="G2676" s="2" t="s">
        <v>28</v>
      </c>
      <c r="H2676" s="2" t="s">
        <v>37</v>
      </c>
      <c r="I2676" s="2" t="s">
        <v>38</v>
      </c>
      <c r="J2676" s="44">
        <v>0.77226975499999995</v>
      </c>
    </row>
    <row r="2677" spans="1:10">
      <c r="A2677" s="2" t="s">
        <v>27</v>
      </c>
      <c r="B2677" s="2" t="s">
        <v>72</v>
      </c>
      <c r="C2677" s="2" t="s">
        <v>64</v>
      </c>
      <c r="E2677" s="2">
        <v>100</v>
      </c>
      <c r="F2677" s="2" t="s">
        <v>767</v>
      </c>
      <c r="G2677" s="2" t="s">
        <v>28</v>
      </c>
      <c r="H2677" s="2" t="s">
        <v>37</v>
      </c>
      <c r="I2677" s="2" t="s">
        <v>38</v>
      </c>
      <c r="J2677" s="44">
        <v>1.689411765</v>
      </c>
    </row>
    <row r="2678" spans="1:10">
      <c r="A2678" s="2" t="s">
        <v>27</v>
      </c>
      <c r="B2678" s="2" t="s">
        <v>73</v>
      </c>
      <c r="C2678" s="2" t="s">
        <v>64</v>
      </c>
      <c r="E2678" s="2">
        <v>100</v>
      </c>
      <c r="F2678" s="2" t="s">
        <v>767</v>
      </c>
      <c r="G2678" s="2" t="s">
        <v>28</v>
      </c>
      <c r="H2678" s="2" t="s">
        <v>37</v>
      </c>
      <c r="I2678" s="2" t="s">
        <v>38</v>
      </c>
      <c r="J2678" s="44">
        <v>0.50153191500000005</v>
      </c>
    </row>
    <row r="2679" spans="1:10">
      <c r="A2679" s="2" t="s">
        <v>26</v>
      </c>
      <c r="B2679" s="2" t="s">
        <v>347</v>
      </c>
      <c r="C2679" s="2" t="s">
        <v>64</v>
      </c>
      <c r="E2679" s="2">
        <v>100</v>
      </c>
      <c r="F2679" s="2" t="s">
        <v>767</v>
      </c>
      <c r="G2679" s="2" t="s">
        <v>28</v>
      </c>
      <c r="H2679" s="2" t="s">
        <v>37</v>
      </c>
      <c r="I2679" s="2" t="s">
        <v>38</v>
      </c>
      <c r="J2679" s="44">
        <v>0</v>
      </c>
    </row>
    <row r="2680" spans="1:10">
      <c r="A2680" s="2" t="s">
        <v>26</v>
      </c>
      <c r="B2680" s="2" t="s">
        <v>74</v>
      </c>
      <c r="C2680" s="2" t="s">
        <v>64</v>
      </c>
      <c r="E2680" s="2">
        <v>100</v>
      </c>
      <c r="F2680" s="2" t="s">
        <v>767</v>
      </c>
      <c r="G2680" s="2" t="s">
        <v>28</v>
      </c>
      <c r="H2680" s="2" t="s">
        <v>37</v>
      </c>
      <c r="I2680" s="2" t="s">
        <v>38</v>
      </c>
      <c r="J2680" s="44">
        <v>1.085</v>
      </c>
    </row>
    <row r="2681" spans="1:10">
      <c r="A2681" s="2" t="s">
        <v>26</v>
      </c>
      <c r="B2681" s="2" t="s">
        <v>75</v>
      </c>
      <c r="C2681" s="2" t="s">
        <v>64</v>
      </c>
      <c r="E2681" s="2">
        <v>100</v>
      </c>
      <c r="F2681" s="2" t="s">
        <v>767</v>
      </c>
      <c r="G2681" s="2" t="s">
        <v>28</v>
      </c>
      <c r="H2681" s="2" t="s">
        <v>37</v>
      </c>
      <c r="I2681" s="2" t="s">
        <v>38</v>
      </c>
      <c r="J2681" s="44">
        <v>1.46</v>
      </c>
    </row>
    <row r="2682" spans="1:10">
      <c r="A2682" s="2" t="s">
        <v>26</v>
      </c>
      <c r="B2682" s="2" t="s">
        <v>76</v>
      </c>
      <c r="C2682" s="2" t="s">
        <v>64</v>
      </c>
      <c r="E2682" s="2">
        <v>100</v>
      </c>
      <c r="F2682" s="2" t="s">
        <v>767</v>
      </c>
      <c r="G2682" s="2" t="s">
        <v>28</v>
      </c>
      <c r="H2682" s="2" t="s">
        <v>37</v>
      </c>
      <c r="I2682" s="2" t="s">
        <v>38</v>
      </c>
      <c r="J2682" s="44">
        <v>0</v>
      </c>
    </row>
    <row r="2683" spans="1:10">
      <c r="A2683" s="2" t="s">
        <v>26</v>
      </c>
      <c r="B2683" s="2" t="s">
        <v>77</v>
      </c>
      <c r="C2683" s="2" t="s">
        <v>64</v>
      </c>
      <c r="E2683" s="2">
        <v>100</v>
      </c>
      <c r="F2683" s="2" t="s">
        <v>767</v>
      </c>
      <c r="G2683" s="2" t="s">
        <v>28</v>
      </c>
      <c r="H2683" s="2" t="s">
        <v>37</v>
      </c>
      <c r="I2683" s="2" t="s">
        <v>38</v>
      </c>
      <c r="J2683" s="44">
        <v>0.13452287600000001</v>
      </c>
    </row>
    <row r="2684" spans="1:10">
      <c r="A2684" s="2" t="s">
        <v>26</v>
      </c>
      <c r="B2684" s="2" t="s">
        <v>78</v>
      </c>
      <c r="C2684" s="2" t="s">
        <v>64</v>
      </c>
      <c r="E2684" s="2">
        <v>100</v>
      </c>
      <c r="F2684" s="2" t="s">
        <v>767</v>
      </c>
      <c r="G2684" s="2" t="s">
        <v>28</v>
      </c>
      <c r="H2684" s="2" t="s">
        <v>37</v>
      </c>
      <c r="I2684" s="2" t="s">
        <v>38</v>
      </c>
      <c r="J2684" s="44">
        <v>0.89193938299999997</v>
      </c>
    </row>
    <row r="2685" spans="1:10">
      <c r="A2685" s="2" t="s">
        <v>26</v>
      </c>
      <c r="B2685" s="2" t="s">
        <v>79</v>
      </c>
      <c r="C2685" s="2" t="s">
        <v>64</v>
      </c>
      <c r="E2685" s="2">
        <v>100</v>
      </c>
      <c r="F2685" s="2" t="s">
        <v>767</v>
      </c>
      <c r="G2685" s="2" t="s">
        <v>28</v>
      </c>
      <c r="H2685" s="2" t="s">
        <v>37</v>
      </c>
      <c r="I2685" s="2" t="s">
        <v>38</v>
      </c>
      <c r="J2685" s="44">
        <v>0.19768300699999999</v>
      </c>
    </row>
    <row r="2686" spans="1:10">
      <c r="A2686" s="2" t="s">
        <v>26</v>
      </c>
      <c r="B2686" s="2" t="s">
        <v>80</v>
      </c>
      <c r="C2686" s="2" t="s">
        <v>64</v>
      </c>
      <c r="E2686" s="2">
        <v>100</v>
      </c>
      <c r="F2686" s="2" t="s">
        <v>767</v>
      </c>
      <c r="G2686" s="2" t="s">
        <v>28</v>
      </c>
      <c r="H2686" s="2" t="s">
        <v>37</v>
      </c>
      <c r="I2686" s="2" t="s">
        <v>38</v>
      </c>
      <c r="J2686" s="44">
        <v>2.362774194</v>
      </c>
    </row>
    <row r="2687" spans="1:10">
      <c r="A2687" s="2" t="s">
        <v>26</v>
      </c>
      <c r="B2687" s="2" t="s">
        <v>81</v>
      </c>
      <c r="C2687" s="2" t="s">
        <v>64</v>
      </c>
      <c r="E2687" s="2">
        <v>100</v>
      </c>
      <c r="F2687" s="2" t="s">
        <v>767</v>
      </c>
      <c r="G2687" s="2" t="s">
        <v>28</v>
      </c>
      <c r="H2687" s="2" t="s">
        <v>37</v>
      </c>
      <c r="I2687" s="2" t="s">
        <v>38</v>
      </c>
      <c r="J2687" s="44">
        <v>0.43555882400000001</v>
      </c>
    </row>
    <row r="2688" spans="1:10">
      <c r="A2688" s="2" t="s">
        <v>26</v>
      </c>
      <c r="B2688" s="2" t="s">
        <v>82</v>
      </c>
      <c r="C2688" s="2" t="s">
        <v>64</v>
      </c>
      <c r="E2688" s="2">
        <v>100</v>
      </c>
      <c r="F2688" s="2" t="s">
        <v>767</v>
      </c>
      <c r="G2688" s="2" t="s">
        <v>28</v>
      </c>
      <c r="H2688" s="2" t="s">
        <v>37</v>
      </c>
      <c r="I2688" s="2" t="s">
        <v>38</v>
      </c>
      <c r="J2688" s="44">
        <v>0.68924836599999995</v>
      </c>
    </row>
    <row r="2689" spans="1:10">
      <c r="A2689" s="2" t="s">
        <v>26</v>
      </c>
      <c r="B2689" s="2" t="s">
        <v>83</v>
      </c>
      <c r="C2689" s="2" t="s">
        <v>64</v>
      </c>
      <c r="E2689" s="2">
        <v>100</v>
      </c>
      <c r="F2689" s="2" t="s">
        <v>767</v>
      </c>
      <c r="G2689" s="2" t="s">
        <v>28</v>
      </c>
      <c r="H2689" s="2" t="s">
        <v>37</v>
      </c>
      <c r="I2689" s="2" t="s">
        <v>38</v>
      </c>
      <c r="J2689" s="44">
        <v>0.78095588199999999</v>
      </c>
    </row>
    <row r="2690" spans="1:10">
      <c r="A2690" s="2" t="s">
        <v>25</v>
      </c>
      <c r="B2690" s="2" t="s">
        <v>84</v>
      </c>
      <c r="C2690" s="2" t="s">
        <v>64</v>
      </c>
      <c r="E2690" s="2">
        <v>100</v>
      </c>
      <c r="F2690" s="2" t="s">
        <v>767</v>
      </c>
      <c r="G2690" s="2" t="s">
        <v>28</v>
      </c>
      <c r="H2690" s="2" t="s">
        <v>37</v>
      </c>
      <c r="I2690" s="2" t="s">
        <v>38</v>
      </c>
      <c r="J2690" s="44">
        <v>7.9758655459999996</v>
      </c>
    </row>
    <row r="2691" spans="1:10">
      <c r="A2691" s="2" t="s">
        <v>25</v>
      </c>
      <c r="B2691" s="2" t="s">
        <v>85</v>
      </c>
      <c r="C2691" s="2" t="s">
        <v>64</v>
      </c>
      <c r="E2691" s="2">
        <v>100</v>
      </c>
      <c r="F2691" s="2" t="s">
        <v>767</v>
      </c>
      <c r="G2691" s="2" t="s">
        <v>28</v>
      </c>
      <c r="H2691" s="2" t="s">
        <v>37</v>
      </c>
      <c r="I2691" s="2" t="s">
        <v>38</v>
      </c>
      <c r="J2691" s="44">
        <v>7.9465058820000003</v>
      </c>
    </row>
    <row r="2692" spans="1:10">
      <c r="A2692" s="2" t="s">
        <v>25</v>
      </c>
      <c r="B2692" s="2" t="s">
        <v>86</v>
      </c>
      <c r="C2692" s="2" t="s">
        <v>64</v>
      </c>
      <c r="E2692" s="2">
        <v>100</v>
      </c>
      <c r="F2692" s="2" t="s">
        <v>767</v>
      </c>
      <c r="G2692" s="2" t="s">
        <v>28</v>
      </c>
      <c r="H2692" s="2" t="s">
        <v>37</v>
      </c>
      <c r="I2692" s="2" t="s">
        <v>38</v>
      </c>
      <c r="J2692" s="44">
        <v>17.186359119999999</v>
      </c>
    </row>
    <row r="2693" spans="1:10">
      <c r="A2693" s="2" t="s">
        <v>25</v>
      </c>
      <c r="B2693" s="2" t="s">
        <v>87</v>
      </c>
      <c r="C2693" s="2" t="s">
        <v>64</v>
      </c>
      <c r="E2693" s="2">
        <v>100</v>
      </c>
      <c r="F2693" s="2" t="s">
        <v>767</v>
      </c>
      <c r="G2693" s="2" t="s">
        <v>28</v>
      </c>
      <c r="H2693" s="2" t="s">
        <v>37</v>
      </c>
      <c r="I2693" s="2" t="s">
        <v>38</v>
      </c>
      <c r="J2693" s="44">
        <v>7.6709096639999999</v>
      </c>
    </row>
    <row r="2694" spans="1:10">
      <c r="A2694" s="2" t="s">
        <v>25</v>
      </c>
      <c r="B2694" s="2" t="s">
        <v>88</v>
      </c>
      <c r="C2694" s="2" t="s">
        <v>64</v>
      </c>
      <c r="E2694" s="2">
        <v>100</v>
      </c>
      <c r="F2694" s="2" t="s">
        <v>767</v>
      </c>
      <c r="G2694" s="2" t="s">
        <v>28</v>
      </c>
      <c r="H2694" s="2" t="s">
        <v>37</v>
      </c>
      <c r="I2694" s="2" t="s">
        <v>38</v>
      </c>
      <c r="J2694" s="44">
        <v>3.4845026739999998</v>
      </c>
    </row>
    <row r="2695" spans="1:10">
      <c r="A2695" s="2" t="s">
        <v>25</v>
      </c>
      <c r="B2695" s="2" t="s">
        <v>89</v>
      </c>
      <c r="C2695" s="2" t="s">
        <v>64</v>
      </c>
      <c r="E2695" s="2">
        <v>100</v>
      </c>
      <c r="F2695" s="2" t="s">
        <v>767</v>
      </c>
      <c r="G2695" s="2" t="s">
        <v>28</v>
      </c>
      <c r="H2695" s="2" t="s">
        <v>37</v>
      </c>
      <c r="I2695" s="2" t="s">
        <v>38</v>
      </c>
      <c r="J2695" s="44">
        <v>6.1260851929999998</v>
      </c>
    </row>
    <row r="2696" spans="1:10">
      <c r="A2696" s="2" t="s">
        <v>24</v>
      </c>
      <c r="B2696" s="2" t="s">
        <v>186</v>
      </c>
      <c r="C2696" s="2" t="s">
        <v>64</v>
      </c>
      <c r="E2696" s="2">
        <v>100</v>
      </c>
      <c r="F2696" s="2" t="s">
        <v>767</v>
      </c>
      <c r="G2696" s="2" t="s">
        <v>28</v>
      </c>
      <c r="H2696" s="2" t="s">
        <v>37</v>
      </c>
      <c r="I2696" s="2" t="s">
        <v>38</v>
      </c>
      <c r="J2696" s="44">
        <v>8.3134916800000003</v>
      </c>
    </row>
    <row r="2697" spans="1:10">
      <c r="A2697" s="2" t="s">
        <v>24</v>
      </c>
      <c r="B2697" s="2" t="s">
        <v>333</v>
      </c>
      <c r="C2697" s="2" t="s">
        <v>64</v>
      </c>
      <c r="E2697" s="2">
        <v>100</v>
      </c>
      <c r="F2697" s="2" t="s">
        <v>767</v>
      </c>
      <c r="G2697" s="2" t="s">
        <v>28</v>
      </c>
      <c r="H2697" s="2" t="s">
        <v>37</v>
      </c>
      <c r="I2697" s="2" t="s">
        <v>38</v>
      </c>
      <c r="J2697" s="44">
        <v>11.486941176</v>
      </c>
    </row>
    <row r="2698" spans="1:10">
      <c r="A2698" s="2" t="s">
        <v>23</v>
      </c>
      <c r="B2698" s="2" t="s">
        <v>90</v>
      </c>
      <c r="C2698" s="2" t="s">
        <v>64</v>
      </c>
      <c r="E2698" s="2">
        <v>100</v>
      </c>
      <c r="F2698" s="2" t="s">
        <v>767</v>
      </c>
      <c r="G2698" s="2" t="s">
        <v>28</v>
      </c>
      <c r="H2698" s="2" t="s">
        <v>37</v>
      </c>
      <c r="I2698" s="2" t="s">
        <v>38</v>
      </c>
      <c r="J2698" s="44">
        <v>3.2280980389999998</v>
      </c>
    </row>
    <row r="2699" spans="1:10">
      <c r="A2699" s="2" t="s">
        <v>22</v>
      </c>
      <c r="B2699" s="2" t="s">
        <v>91</v>
      </c>
      <c r="C2699" s="2" t="s">
        <v>64</v>
      </c>
      <c r="E2699" s="2">
        <v>100</v>
      </c>
      <c r="F2699" s="2" t="s">
        <v>767</v>
      </c>
      <c r="G2699" s="2" t="s">
        <v>28</v>
      </c>
      <c r="H2699" s="2" t="s">
        <v>37</v>
      </c>
      <c r="I2699" s="2" t="s">
        <v>38</v>
      </c>
      <c r="J2699" s="44">
        <v>7.0000000000000007E-2</v>
      </c>
    </row>
    <row r="2700" spans="1:10">
      <c r="A2700" s="2" t="s">
        <v>22</v>
      </c>
      <c r="B2700" s="2" t="s">
        <v>92</v>
      </c>
      <c r="C2700" s="2" t="s">
        <v>64</v>
      </c>
      <c r="E2700" s="2">
        <v>100</v>
      </c>
      <c r="F2700" s="2" t="s">
        <v>767</v>
      </c>
      <c r="G2700" s="2" t="s">
        <v>28</v>
      </c>
      <c r="H2700" s="2" t="s">
        <v>37</v>
      </c>
      <c r="I2700" s="2" t="s">
        <v>38</v>
      </c>
      <c r="J2700" s="44">
        <v>12.286734279999999</v>
      </c>
    </row>
    <row r="2701" spans="1:10">
      <c r="A2701" s="2" t="s">
        <v>22</v>
      </c>
      <c r="B2701" s="2" t="s">
        <v>93</v>
      </c>
      <c r="C2701" s="2" t="s">
        <v>64</v>
      </c>
      <c r="E2701" s="2">
        <v>100</v>
      </c>
      <c r="F2701" s="2" t="s">
        <v>767</v>
      </c>
      <c r="G2701" s="2" t="s">
        <v>28</v>
      </c>
      <c r="H2701" s="2" t="s">
        <v>37</v>
      </c>
      <c r="I2701" s="2" t="s">
        <v>38</v>
      </c>
      <c r="J2701" s="44">
        <v>11.555860346999999</v>
      </c>
    </row>
    <row r="2702" spans="1:10">
      <c r="A2702" s="2" t="s">
        <v>22</v>
      </c>
      <c r="B2702" s="2" t="s">
        <v>94</v>
      </c>
      <c r="C2702" s="2" t="s">
        <v>64</v>
      </c>
      <c r="E2702" s="2">
        <v>100</v>
      </c>
      <c r="F2702" s="2" t="s">
        <v>767</v>
      </c>
      <c r="G2702" s="2" t="s">
        <v>28</v>
      </c>
      <c r="H2702" s="2" t="s">
        <v>37</v>
      </c>
      <c r="I2702" s="2" t="s">
        <v>38</v>
      </c>
      <c r="J2702" s="44">
        <v>5.408529412</v>
      </c>
    </row>
    <row r="2703" spans="1:10">
      <c r="A2703" s="2" t="s">
        <v>22</v>
      </c>
      <c r="B2703" s="2" t="s">
        <v>95</v>
      </c>
      <c r="C2703" s="2" t="s">
        <v>64</v>
      </c>
      <c r="E2703" s="2">
        <v>100</v>
      </c>
      <c r="F2703" s="2" t="s">
        <v>767</v>
      </c>
      <c r="G2703" s="2" t="s">
        <v>28</v>
      </c>
      <c r="H2703" s="2" t="s">
        <v>37</v>
      </c>
      <c r="I2703" s="2" t="s">
        <v>38</v>
      </c>
      <c r="J2703" s="44">
        <v>6.21</v>
      </c>
    </row>
    <row r="2704" spans="1:10">
      <c r="A2704" s="2" t="s">
        <v>22</v>
      </c>
      <c r="B2704" s="2" t="s">
        <v>96</v>
      </c>
      <c r="C2704" s="2" t="s">
        <v>64</v>
      </c>
      <c r="E2704" s="2">
        <v>100</v>
      </c>
      <c r="F2704" s="2" t="s">
        <v>767</v>
      </c>
      <c r="G2704" s="2" t="s">
        <v>28</v>
      </c>
      <c r="H2704" s="2" t="s">
        <v>37</v>
      </c>
      <c r="I2704" s="2" t="s">
        <v>38</v>
      </c>
      <c r="J2704" s="44">
        <v>6.6336661760000002</v>
      </c>
    </row>
    <row r="2705" spans="1:10">
      <c r="A2705" s="2" t="s">
        <v>22</v>
      </c>
      <c r="B2705" s="2" t="s">
        <v>97</v>
      </c>
      <c r="C2705" s="2" t="s">
        <v>64</v>
      </c>
      <c r="E2705" s="2">
        <v>100</v>
      </c>
      <c r="F2705" s="2" t="s">
        <v>767</v>
      </c>
      <c r="G2705" s="2" t="s">
        <v>28</v>
      </c>
      <c r="H2705" s="2" t="s">
        <v>37</v>
      </c>
      <c r="I2705" s="2" t="s">
        <v>38</v>
      </c>
      <c r="J2705" s="44">
        <v>3.7776341310000001</v>
      </c>
    </row>
    <row r="2706" spans="1:10">
      <c r="A2706" s="2" t="s">
        <v>22</v>
      </c>
      <c r="B2706" s="2" t="s">
        <v>98</v>
      </c>
      <c r="C2706" s="2" t="s">
        <v>64</v>
      </c>
      <c r="E2706" s="2">
        <v>100</v>
      </c>
      <c r="F2706" s="2" t="s">
        <v>767</v>
      </c>
      <c r="G2706" s="2" t="s">
        <v>28</v>
      </c>
      <c r="H2706" s="2" t="s">
        <v>37</v>
      </c>
      <c r="I2706" s="2" t="s">
        <v>38</v>
      </c>
      <c r="J2706" s="44">
        <v>2.2074866310000001</v>
      </c>
    </row>
    <row r="2707" spans="1:10">
      <c r="A2707" s="2" t="s">
        <v>21</v>
      </c>
      <c r="B2707" s="2" t="s">
        <v>133</v>
      </c>
      <c r="C2707" s="2" t="s">
        <v>64</v>
      </c>
      <c r="E2707" s="2">
        <v>100</v>
      </c>
      <c r="F2707" s="2" t="s">
        <v>767</v>
      </c>
      <c r="G2707" s="2" t="s">
        <v>28</v>
      </c>
      <c r="H2707" s="2" t="s">
        <v>37</v>
      </c>
      <c r="I2707" s="2" t="s">
        <v>38</v>
      </c>
      <c r="J2707" s="44">
        <v>0</v>
      </c>
    </row>
    <row r="2708" spans="1:10">
      <c r="A2708" s="2" t="s">
        <v>21</v>
      </c>
      <c r="B2708" s="2" t="s">
        <v>134</v>
      </c>
      <c r="C2708" s="2" t="s">
        <v>64</v>
      </c>
      <c r="E2708" s="2">
        <v>100</v>
      </c>
      <c r="F2708" s="2" t="s">
        <v>767</v>
      </c>
      <c r="G2708" s="2" t="s">
        <v>28</v>
      </c>
      <c r="H2708" s="2" t="s">
        <v>37</v>
      </c>
      <c r="I2708" s="2" t="s">
        <v>38</v>
      </c>
      <c r="J2708" s="44">
        <v>0</v>
      </c>
    </row>
    <row r="2709" spans="1:10">
      <c r="A2709" s="2" t="s">
        <v>21</v>
      </c>
      <c r="B2709" s="2" t="s">
        <v>135</v>
      </c>
      <c r="C2709" s="2" t="s">
        <v>64</v>
      </c>
      <c r="E2709" s="2">
        <v>100</v>
      </c>
      <c r="F2709" s="2" t="s">
        <v>767</v>
      </c>
      <c r="G2709" s="2" t="s">
        <v>28</v>
      </c>
      <c r="H2709" s="2" t="s">
        <v>37</v>
      </c>
      <c r="I2709" s="2" t="s">
        <v>38</v>
      </c>
      <c r="J2709" s="44">
        <v>0</v>
      </c>
    </row>
    <row r="2710" spans="1:10">
      <c r="A2710" s="2" t="s">
        <v>21</v>
      </c>
      <c r="B2710" s="2" t="s">
        <v>136</v>
      </c>
      <c r="C2710" s="2" t="s">
        <v>64</v>
      </c>
      <c r="E2710" s="2">
        <v>100</v>
      </c>
      <c r="F2710" s="2" t="s">
        <v>767</v>
      </c>
      <c r="G2710" s="2" t="s">
        <v>28</v>
      </c>
      <c r="H2710" s="2" t="s">
        <v>37</v>
      </c>
      <c r="I2710" s="2" t="s">
        <v>38</v>
      </c>
      <c r="J2710" s="44">
        <v>0</v>
      </c>
    </row>
    <row r="2711" spans="1:10">
      <c r="A2711" s="2" t="s">
        <v>21</v>
      </c>
      <c r="B2711" s="2" t="s">
        <v>137</v>
      </c>
      <c r="C2711" s="2" t="s">
        <v>64</v>
      </c>
      <c r="E2711" s="2">
        <v>100</v>
      </c>
      <c r="F2711" s="2" t="s">
        <v>767</v>
      </c>
      <c r="G2711" s="2" t="s">
        <v>28</v>
      </c>
      <c r="H2711" s="2" t="s">
        <v>37</v>
      </c>
      <c r="I2711" s="2" t="s">
        <v>38</v>
      </c>
      <c r="J2711" s="44">
        <v>0</v>
      </c>
    </row>
    <row r="2712" spans="1:10">
      <c r="A2712" s="2" t="s">
        <v>20</v>
      </c>
      <c r="B2712" s="2" t="s">
        <v>138</v>
      </c>
      <c r="C2712" s="2" t="s">
        <v>64</v>
      </c>
      <c r="E2712" s="2">
        <v>100</v>
      </c>
      <c r="F2712" s="2" t="s">
        <v>767</v>
      </c>
      <c r="G2712" s="2" t="s">
        <v>28</v>
      </c>
      <c r="H2712" s="2" t="s">
        <v>37</v>
      </c>
      <c r="I2712" s="2" t="s">
        <v>38</v>
      </c>
      <c r="J2712" s="44">
        <v>11.371238562</v>
      </c>
    </row>
    <row r="2713" spans="1:10">
      <c r="A2713" s="2" t="s">
        <v>19</v>
      </c>
      <c r="B2713" s="2" t="s">
        <v>159</v>
      </c>
      <c r="C2713" s="2" t="s">
        <v>64</v>
      </c>
      <c r="E2713" s="2">
        <v>100</v>
      </c>
      <c r="F2713" s="2" t="s">
        <v>767</v>
      </c>
      <c r="G2713" s="2" t="s">
        <v>28</v>
      </c>
      <c r="H2713" s="2" t="s">
        <v>37</v>
      </c>
      <c r="I2713" s="2" t="s">
        <v>38</v>
      </c>
      <c r="J2713" s="44">
        <v>5.5884705879999999</v>
      </c>
    </row>
    <row r="2714" spans="1:10">
      <c r="A2714" s="2" t="s">
        <v>19</v>
      </c>
      <c r="B2714" s="2" t="s">
        <v>160</v>
      </c>
      <c r="C2714" s="2" t="s">
        <v>64</v>
      </c>
      <c r="E2714" s="2">
        <v>100</v>
      </c>
      <c r="F2714" s="2" t="s">
        <v>767</v>
      </c>
      <c r="G2714" s="2" t="s">
        <v>28</v>
      </c>
      <c r="H2714" s="2" t="s">
        <v>37</v>
      </c>
      <c r="I2714" s="2" t="s">
        <v>38</v>
      </c>
      <c r="J2714" s="44">
        <v>1.500184706</v>
      </c>
    </row>
    <row r="2715" spans="1:10">
      <c r="A2715" s="2" t="s">
        <v>19</v>
      </c>
      <c r="B2715" s="2" t="s">
        <v>161</v>
      </c>
      <c r="C2715" s="2" t="s">
        <v>64</v>
      </c>
      <c r="E2715" s="2">
        <v>100</v>
      </c>
      <c r="F2715" s="2" t="s">
        <v>767</v>
      </c>
      <c r="G2715" s="2" t="s">
        <v>28</v>
      </c>
      <c r="H2715" s="2" t="s">
        <v>37</v>
      </c>
      <c r="I2715" s="2" t="s">
        <v>38</v>
      </c>
      <c r="J2715" s="44">
        <v>5.7068800309999999</v>
      </c>
    </row>
    <row r="2716" spans="1:10">
      <c r="A2716" s="2" t="s">
        <v>19</v>
      </c>
      <c r="B2716" s="2" t="s">
        <v>162</v>
      </c>
      <c r="C2716" s="2" t="s">
        <v>64</v>
      </c>
      <c r="E2716" s="2">
        <v>100</v>
      </c>
      <c r="F2716" s="2" t="s">
        <v>767</v>
      </c>
      <c r="G2716" s="2" t="s">
        <v>28</v>
      </c>
      <c r="H2716" s="2" t="s">
        <v>37</v>
      </c>
      <c r="I2716" s="2" t="s">
        <v>38</v>
      </c>
      <c r="J2716" s="44">
        <v>7.018719538</v>
      </c>
    </row>
    <row r="2717" spans="1:10">
      <c r="A2717" s="2" t="s">
        <v>19</v>
      </c>
      <c r="B2717" s="2" t="s">
        <v>163</v>
      </c>
      <c r="C2717" s="2" t="s">
        <v>64</v>
      </c>
      <c r="E2717" s="2">
        <v>100</v>
      </c>
      <c r="F2717" s="2" t="s">
        <v>767</v>
      </c>
      <c r="G2717" s="2" t="s">
        <v>28</v>
      </c>
      <c r="H2717" s="2" t="s">
        <v>37</v>
      </c>
      <c r="I2717" s="2" t="s">
        <v>38</v>
      </c>
      <c r="J2717" s="44">
        <v>0</v>
      </c>
    </row>
    <row r="2718" spans="1:10">
      <c r="A2718" s="2" t="s">
        <v>18</v>
      </c>
      <c r="B2718" s="2" t="s">
        <v>164</v>
      </c>
      <c r="C2718" s="2" t="s">
        <v>64</v>
      </c>
      <c r="E2718" s="2">
        <v>100</v>
      </c>
      <c r="F2718" s="2" t="s">
        <v>767</v>
      </c>
      <c r="G2718" s="2" t="s">
        <v>28</v>
      </c>
      <c r="H2718" s="2" t="s">
        <v>37</v>
      </c>
      <c r="I2718" s="2" t="s">
        <v>38</v>
      </c>
      <c r="J2718" s="44">
        <v>6.1376470589999998</v>
      </c>
    </row>
    <row r="2719" spans="1:10">
      <c r="A2719" s="2" t="s">
        <v>18</v>
      </c>
      <c r="B2719" s="2" t="s">
        <v>165</v>
      </c>
      <c r="C2719" s="2" t="s">
        <v>64</v>
      </c>
      <c r="E2719" s="2">
        <v>100</v>
      </c>
      <c r="F2719" s="2" t="s">
        <v>767</v>
      </c>
      <c r="G2719" s="2" t="s">
        <v>28</v>
      </c>
      <c r="H2719" s="2" t="s">
        <v>37</v>
      </c>
      <c r="I2719" s="2" t="s">
        <v>38</v>
      </c>
      <c r="J2719" s="44">
        <v>36.774409091000003</v>
      </c>
    </row>
    <row r="2720" spans="1:10">
      <c r="A2720" s="2" t="s">
        <v>18</v>
      </c>
      <c r="B2720" s="2" t="s">
        <v>166</v>
      </c>
      <c r="C2720" s="2" t="s">
        <v>64</v>
      </c>
      <c r="E2720" s="2">
        <v>100</v>
      </c>
      <c r="F2720" s="2" t="s">
        <v>767</v>
      </c>
      <c r="G2720" s="2" t="s">
        <v>28</v>
      </c>
      <c r="H2720" s="2" t="s">
        <v>37</v>
      </c>
      <c r="I2720" s="2" t="s">
        <v>38</v>
      </c>
      <c r="J2720" s="44">
        <v>10.214815507999999</v>
      </c>
    </row>
    <row r="2721" spans="1:10">
      <c r="A2721" s="2" t="s">
        <v>18</v>
      </c>
      <c r="B2721" s="2" t="s">
        <v>167</v>
      </c>
      <c r="C2721" s="2" t="s">
        <v>64</v>
      </c>
      <c r="E2721" s="2">
        <v>100</v>
      </c>
      <c r="F2721" s="2" t="s">
        <v>767</v>
      </c>
      <c r="G2721" s="2" t="s">
        <v>28</v>
      </c>
      <c r="H2721" s="2" t="s">
        <v>37</v>
      </c>
      <c r="I2721" s="2" t="s">
        <v>38</v>
      </c>
      <c r="J2721" s="44">
        <v>0</v>
      </c>
    </row>
    <row r="2722" spans="1:10">
      <c r="A2722" s="2" t="s">
        <v>18</v>
      </c>
      <c r="B2722" s="2" t="s">
        <v>168</v>
      </c>
      <c r="C2722" s="2" t="s">
        <v>64</v>
      </c>
      <c r="E2722" s="2">
        <v>100</v>
      </c>
      <c r="F2722" s="2" t="s">
        <v>767</v>
      </c>
      <c r="G2722" s="2" t="s">
        <v>28</v>
      </c>
      <c r="H2722" s="2" t="s">
        <v>37</v>
      </c>
      <c r="I2722" s="2" t="s">
        <v>38</v>
      </c>
      <c r="J2722" s="44">
        <v>33.797369748000001</v>
      </c>
    </row>
    <row r="2723" spans="1:10">
      <c r="A2723" s="2" t="s">
        <v>18</v>
      </c>
      <c r="B2723" s="2" t="s">
        <v>169</v>
      </c>
      <c r="C2723" s="2" t="s">
        <v>64</v>
      </c>
      <c r="E2723" s="2">
        <v>100</v>
      </c>
      <c r="F2723" s="2" t="s">
        <v>767</v>
      </c>
      <c r="G2723" s="2" t="s">
        <v>28</v>
      </c>
      <c r="H2723" s="2" t="s">
        <v>37</v>
      </c>
      <c r="I2723" s="2" t="s">
        <v>38</v>
      </c>
      <c r="J2723" s="44">
        <v>0</v>
      </c>
    </row>
    <row r="2724" spans="1:10">
      <c r="A2724" s="2" t="s">
        <v>18</v>
      </c>
      <c r="B2724" s="2" t="s">
        <v>170</v>
      </c>
      <c r="C2724" s="2" t="s">
        <v>64</v>
      </c>
      <c r="E2724" s="2">
        <v>100</v>
      </c>
      <c r="F2724" s="2" t="s">
        <v>767</v>
      </c>
      <c r="G2724" s="2" t="s">
        <v>28</v>
      </c>
      <c r="H2724" s="2" t="s">
        <v>37</v>
      </c>
      <c r="I2724" s="2" t="s">
        <v>38</v>
      </c>
      <c r="J2724" s="44">
        <v>44.369554180000002</v>
      </c>
    </row>
    <row r="2725" spans="1:10">
      <c r="A2725" s="2" t="s">
        <v>18</v>
      </c>
      <c r="B2725" s="2" t="s">
        <v>171</v>
      </c>
      <c r="C2725" s="2" t="s">
        <v>64</v>
      </c>
      <c r="E2725" s="2">
        <v>100</v>
      </c>
      <c r="F2725" s="2" t="s">
        <v>767</v>
      </c>
      <c r="G2725" s="2" t="s">
        <v>28</v>
      </c>
      <c r="H2725" s="2" t="s">
        <v>37</v>
      </c>
      <c r="I2725" s="2" t="s">
        <v>38</v>
      </c>
      <c r="J2725" s="44">
        <v>5.7746947630000003</v>
      </c>
    </row>
    <row r="2726" spans="1:10">
      <c r="A2726" s="2" t="s">
        <v>18</v>
      </c>
      <c r="B2726" s="2" t="s">
        <v>172</v>
      </c>
      <c r="C2726" s="2" t="s">
        <v>64</v>
      </c>
      <c r="E2726" s="2">
        <v>100</v>
      </c>
      <c r="F2726" s="2" t="s">
        <v>767</v>
      </c>
      <c r="G2726" s="2" t="s">
        <v>28</v>
      </c>
      <c r="H2726" s="2" t="s">
        <v>37</v>
      </c>
      <c r="I2726" s="2" t="s">
        <v>38</v>
      </c>
      <c r="J2726" s="44">
        <v>22.689373065000002</v>
      </c>
    </row>
    <row r="2727" spans="1:10">
      <c r="A2727" s="2" t="s">
        <v>18</v>
      </c>
      <c r="B2727" s="2" t="s">
        <v>173</v>
      </c>
      <c r="C2727" s="2" t="s">
        <v>64</v>
      </c>
      <c r="E2727" s="2">
        <v>100</v>
      </c>
      <c r="F2727" s="2" t="s">
        <v>767</v>
      </c>
      <c r="G2727" s="2" t="s">
        <v>28</v>
      </c>
      <c r="H2727" s="2" t="s">
        <v>37</v>
      </c>
      <c r="I2727" s="2" t="s">
        <v>38</v>
      </c>
      <c r="J2727" s="44">
        <v>1.4702745100000001</v>
      </c>
    </row>
    <row r="2728" spans="1:10">
      <c r="A2728" s="2" t="s">
        <v>18</v>
      </c>
      <c r="B2728" s="2" t="s">
        <v>174</v>
      </c>
      <c r="C2728" s="2" t="s">
        <v>64</v>
      </c>
      <c r="E2728" s="2">
        <v>100</v>
      </c>
      <c r="F2728" s="2" t="s">
        <v>767</v>
      </c>
      <c r="G2728" s="2" t="s">
        <v>28</v>
      </c>
      <c r="H2728" s="2" t="s">
        <v>37</v>
      </c>
      <c r="I2728" s="2" t="s">
        <v>38</v>
      </c>
      <c r="J2728" s="44">
        <v>11.260151014</v>
      </c>
    </row>
    <row r="2729" spans="1:10">
      <c r="A2729" s="2" t="s">
        <v>18</v>
      </c>
      <c r="B2729" s="2" t="s">
        <v>175</v>
      </c>
      <c r="C2729" s="2" t="s">
        <v>64</v>
      </c>
      <c r="E2729" s="2">
        <v>100</v>
      </c>
      <c r="F2729" s="2" t="s">
        <v>767</v>
      </c>
      <c r="G2729" s="2" t="s">
        <v>28</v>
      </c>
      <c r="H2729" s="2" t="s">
        <v>37</v>
      </c>
      <c r="I2729" s="2" t="s">
        <v>38</v>
      </c>
      <c r="J2729" s="44">
        <v>0</v>
      </c>
    </row>
    <row r="2730" spans="1:10">
      <c r="A2730" s="2" t="s">
        <v>18</v>
      </c>
      <c r="B2730" s="2" t="s">
        <v>176</v>
      </c>
      <c r="C2730" s="2" t="s">
        <v>64</v>
      </c>
      <c r="E2730" s="2">
        <v>100</v>
      </c>
      <c r="F2730" s="2" t="s">
        <v>767</v>
      </c>
      <c r="G2730" s="2" t="s">
        <v>28</v>
      </c>
      <c r="H2730" s="2" t="s">
        <v>37</v>
      </c>
      <c r="I2730" s="2" t="s">
        <v>38</v>
      </c>
      <c r="J2730" s="44">
        <v>0</v>
      </c>
    </row>
    <row r="2731" spans="1:10">
      <c r="A2731" s="2" t="s">
        <v>18</v>
      </c>
      <c r="B2731" s="2" t="s">
        <v>177</v>
      </c>
      <c r="C2731" s="2" t="s">
        <v>64</v>
      </c>
      <c r="E2731" s="2">
        <v>100</v>
      </c>
      <c r="F2731" s="2" t="s">
        <v>767</v>
      </c>
      <c r="G2731" s="2" t="s">
        <v>28</v>
      </c>
      <c r="H2731" s="2" t="s">
        <v>37</v>
      </c>
      <c r="I2731" s="2" t="s">
        <v>38</v>
      </c>
      <c r="J2731" s="44">
        <v>0</v>
      </c>
    </row>
    <row r="2732" spans="1:10">
      <c r="A2732" s="2" t="s">
        <v>18</v>
      </c>
      <c r="B2732" s="2" t="s">
        <v>178</v>
      </c>
      <c r="C2732" s="2" t="s">
        <v>64</v>
      </c>
      <c r="E2732" s="2">
        <v>100</v>
      </c>
      <c r="F2732" s="2" t="s">
        <v>767</v>
      </c>
      <c r="G2732" s="2" t="s">
        <v>28</v>
      </c>
      <c r="H2732" s="2" t="s">
        <v>37</v>
      </c>
      <c r="I2732" s="2" t="s">
        <v>38</v>
      </c>
      <c r="J2732" s="44">
        <v>26.104655572999999</v>
      </c>
    </row>
    <row r="2733" spans="1:10">
      <c r="A2733" s="2" t="s">
        <v>18</v>
      </c>
      <c r="B2733" s="2" t="s">
        <v>179</v>
      </c>
      <c r="C2733" s="2" t="s">
        <v>64</v>
      </c>
      <c r="E2733" s="2">
        <v>100</v>
      </c>
      <c r="F2733" s="2" t="s">
        <v>767</v>
      </c>
      <c r="G2733" s="2" t="s">
        <v>28</v>
      </c>
      <c r="H2733" s="2" t="s">
        <v>37</v>
      </c>
      <c r="I2733" s="2" t="s">
        <v>38</v>
      </c>
      <c r="J2733" s="44">
        <v>41.324483935000003</v>
      </c>
    </row>
    <row r="2734" spans="1:10">
      <c r="A2734" s="2" t="s">
        <v>18</v>
      </c>
      <c r="B2734" s="2" t="s">
        <v>180</v>
      </c>
      <c r="C2734" s="2" t="s">
        <v>64</v>
      </c>
      <c r="E2734" s="2">
        <v>100</v>
      </c>
      <c r="F2734" s="2" t="s">
        <v>767</v>
      </c>
      <c r="G2734" s="2" t="s">
        <v>28</v>
      </c>
      <c r="H2734" s="2" t="s">
        <v>37</v>
      </c>
      <c r="I2734" s="2" t="s">
        <v>38</v>
      </c>
      <c r="J2734" s="44">
        <v>16.569604888000001</v>
      </c>
    </row>
    <row r="2735" spans="1:10">
      <c r="A2735" s="2" t="s">
        <v>18</v>
      </c>
      <c r="B2735" s="2" t="s">
        <v>181</v>
      </c>
      <c r="C2735" s="2" t="s">
        <v>64</v>
      </c>
      <c r="E2735" s="2">
        <v>100</v>
      </c>
      <c r="F2735" s="2" t="s">
        <v>767</v>
      </c>
      <c r="G2735" s="2" t="s">
        <v>28</v>
      </c>
      <c r="H2735" s="2" t="s">
        <v>37</v>
      </c>
      <c r="I2735" s="2" t="s">
        <v>38</v>
      </c>
      <c r="J2735" s="44">
        <v>9.621273167</v>
      </c>
    </row>
    <row r="2736" spans="1:10">
      <c r="A2736" s="2" t="s">
        <v>18</v>
      </c>
      <c r="B2736" s="2" t="s">
        <v>182</v>
      </c>
      <c r="C2736" s="2" t="s">
        <v>64</v>
      </c>
      <c r="E2736" s="2">
        <v>100</v>
      </c>
      <c r="F2736" s="2" t="s">
        <v>767</v>
      </c>
      <c r="G2736" s="2" t="s">
        <v>28</v>
      </c>
      <c r="H2736" s="2" t="s">
        <v>37</v>
      </c>
      <c r="I2736" s="2" t="s">
        <v>38</v>
      </c>
      <c r="J2736" s="44">
        <v>20.370607210999999</v>
      </c>
    </row>
    <row r="2737" spans="1:10">
      <c r="A2737" s="2" t="s">
        <v>18</v>
      </c>
      <c r="B2737" s="2" t="s">
        <v>183</v>
      </c>
      <c r="C2737" s="2" t="s">
        <v>64</v>
      </c>
      <c r="E2737" s="2">
        <v>100</v>
      </c>
      <c r="F2737" s="2" t="s">
        <v>767</v>
      </c>
      <c r="G2737" s="2" t="s">
        <v>28</v>
      </c>
      <c r="H2737" s="2" t="s">
        <v>37</v>
      </c>
      <c r="I2737" s="2" t="s">
        <v>38</v>
      </c>
      <c r="J2737" s="44">
        <v>5.5565045959999999</v>
      </c>
    </row>
    <row r="2738" spans="1:10">
      <c r="A2738" s="2" t="s">
        <v>18</v>
      </c>
      <c r="B2738" s="2" t="s">
        <v>184</v>
      </c>
      <c r="C2738" s="2" t="s">
        <v>64</v>
      </c>
      <c r="E2738" s="2">
        <v>100</v>
      </c>
      <c r="F2738" s="2" t="s">
        <v>767</v>
      </c>
      <c r="G2738" s="2" t="s">
        <v>28</v>
      </c>
      <c r="H2738" s="2" t="s">
        <v>37</v>
      </c>
      <c r="I2738" s="2" t="s">
        <v>38</v>
      </c>
      <c r="J2738" s="44">
        <v>5.2750420699999996</v>
      </c>
    </row>
    <row r="2739" spans="1:10">
      <c r="A2739" s="2" t="s">
        <v>18</v>
      </c>
      <c r="B2739" s="2" t="s">
        <v>185</v>
      </c>
      <c r="C2739" s="2" t="s">
        <v>64</v>
      </c>
      <c r="E2739" s="2">
        <v>100</v>
      </c>
      <c r="F2739" s="2" t="s">
        <v>767</v>
      </c>
      <c r="G2739" s="2" t="s">
        <v>28</v>
      </c>
      <c r="H2739" s="2" t="s">
        <v>37</v>
      </c>
      <c r="I2739" s="2" t="s">
        <v>38</v>
      </c>
      <c r="J2739" s="44">
        <v>0.85651019900000003</v>
      </c>
    </row>
    <row r="2740" spans="1:10">
      <c r="A2740" s="2" t="s">
        <v>17</v>
      </c>
      <c r="B2740" s="2" t="s">
        <v>127</v>
      </c>
      <c r="C2740" s="2" t="s">
        <v>64</v>
      </c>
      <c r="E2740" s="2">
        <v>100</v>
      </c>
      <c r="F2740" s="2" t="s">
        <v>767</v>
      </c>
      <c r="G2740" s="2" t="s">
        <v>28</v>
      </c>
      <c r="H2740" s="2" t="s">
        <v>37</v>
      </c>
      <c r="I2740" s="2" t="s">
        <v>38</v>
      </c>
      <c r="J2740" s="44">
        <v>0.32345882399999998</v>
      </c>
    </row>
    <row r="2741" spans="1:10">
      <c r="A2741" s="2" t="s">
        <v>17</v>
      </c>
      <c r="B2741" s="2" t="s">
        <v>99</v>
      </c>
      <c r="C2741" s="2" t="s">
        <v>64</v>
      </c>
      <c r="E2741" s="2">
        <v>100</v>
      </c>
      <c r="F2741" s="2" t="s">
        <v>767</v>
      </c>
      <c r="G2741" s="2" t="s">
        <v>28</v>
      </c>
      <c r="H2741" s="2" t="s">
        <v>37</v>
      </c>
      <c r="I2741" s="2" t="s">
        <v>38</v>
      </c>
      <c r="J2741" s="44">
        <v>2.3267132350000002</v>
      </c>
    </row>
    <row r="2742" spans="1:10">
      <c r="A2742" s="2" t="s">
        <v>17</v>
      </c>
      <c r="B2742" s="2" t="s">
        <v>100</v>
      </c>
      <c r="C2742" s="2" t="s">
        <v>64</v>
      </c>
      <c r="E2742" s="2">
        <v>100</v>
      </c>
      <c r="F2742" s="2" t="s">
        <v>767</v>
      </c>
      <c r="G2742" s="2" t="s">
        <v>28</v>
      </c>
      <c r="H2742" s="2" t="s">
        <v>37</v>
      </c>
      <c r="I2742" s="2" t="s">
        <v>38</v>
      </c>
      <c r="J2742" s="44">
        <v>0</v>
      </c>
    </row>
    <row r="2743" spans="1:10">
      <c r="A2743" s="2" t="s">
        <v>17</v>
      </c>
      <c r="B2743" s="2" t="s">
        <v>101</v>
      </c>
      <c r="C2743" s="2" t="s">
        <v>64</v>
      </c>
      <c r="E2743" s="2">
        <v>100</v>
      </c>
      <c r="F2743" s="2" t="s">
        <v>767</v>
      </c>
      <c r="G2743" s="2" t="s">
        <v>28</v>
      </c>
      <c r="H2743" s="2" t="s">
        <v>37</v>
      </c>
      <c r="I2743" s="2" t="s">
        <v>38</v>
      </c>
      <c r="J2743" s="44">
        <v>1.6365751630000001</v>
      </c>
    </row>
    <row r="2744" spans="1:10">
      <c r="A2744" s="2" t="s">
        <v>17</v>
      </c>
      <c r="B2744" s="2" t="s">
        <v>102</v>
      </c>
      <c r="C2744" s="2" t="s">
        <v>64</v>
      </c>
      <c r="E2744" s="2">
        <v>100</v>
      </c>
      <c r="F2744" s="2" t="s">
        <v>767</v>
      </c>
      <c r="G2744" s="2" t="s">
        <v>28</v>
      </c>
      <c r="H2744" s="2" t="s">
        <v>37</v>
      </c>
      <c r="I2744" s="2" t="s">
        <v>38</v>
      </c>
      <c r="J2744" s="44">
        <v>2.6517285070000001</v>
      </c>
    </row>
    <row r="2745" spans="1:10">
      <c r="A2745" s="2" t="s">
        <v>17</v>
      </c>
      <c r="B2745" s="2" t="s">
        <v>103</v>
      </c>
      <c r="C2745" s="2" t="s">
        <v>64</v>
      </c>
      <c r="E2745" s="2">
        <v>100</v>
      </c>
      <c r="F2745" s="2" t="s">
        <v>767</v>
      </c>
      <c r="G2745" s="2" t="s">
        <v>28</v>
      </c>
      <c r="H2745" s="2" t="s">
        <v>37</v>
      </c>
      <c r="I2745" s="2" t="s">
        <v>38</v>
      </c>
      <c r="J2745" s="44">
        <v>6.2663860290000004</v>
      </c>
    </row>
    <row r="2746" spans="1:10">
      <c r="A2746" s="2" t="s">
        <v>17</v>
      </c>
      <c r="B2746" s="2" t="s">
        <v>104</v>
      </c>
      <c r="C2746" s="2" t="s">
        <v>64</v>
      </c>
      <c r="E2746" s="2">
        <v>100</v>
      </c>
      <c r="F2746" s="2" t="s">
        <v>767</v>
      </c>
      <c r="G2746" s="2" t="s">
        <v>28</v>
      </c>
      <c r="H2746" s="2" t="s">
        <v>37</v>
      </c>
      <c r="I2746" s="2" t="s">
        <v>38</v>
      </c>
      <c r="J2746" s="44">
        <v>6.4415686269999997</v>
      </c>
    </row>
    <row r="2747" spans="1:10">
      <c r="A2747" s="2" t="s">
        <v>17</v>
      </c>
      <c r="B2747" s="2" t="s">
        <v>105</v>
      </c>
      <c r="C2747" s="2" t="s">
        <v>64</v>
      </c>
      <c r="E2747" s="2">
        <v>100</v>
      </c>
      <c r="F2747" s="2" t="s">
        <v>767</v>
      </c>
      <c r="G2747" s="2" t="s">
        <v>28</v>
      </c>
      <c r="H2747" s="2" t="s">
        <v>37</v>
      </c>
      <c r="I2747" s="2" t="s">
        <v>38</v>
      </c>
      <c r="J2747" s="44">
        <v>1.5676348040000001</v>
      </c>
    </row>
    <row r="2748" spans="1:10">
      <c r="A2748" s="2" t="s">
        <v>17</v>
      </c>
      <c r="B2748" s="2" t="s">
        <v>106</v>
      </c>
      <c r="C2748" s="2" t="s">
        <v>64</v>
      </c>
      <c r="E2748" s="2">
        <v>100</v>
      </c>
      <c r="F2748" s="2" t="s">
        <v>767</v>
      </c>
      <c r="G2748" s="2" t="s">
        <v>28</v>
      </c>
      <c r="H2748" s="2" t="s">
        <v>37</v>
      </c>
      <c r="I2748" s="2" t="s">
        <v>38</v>
      </c>
      <c r="J2748" s="44">
        <v>0.619858456</v>
      </c>
    </row>
    <row r="2749" spans="1:10">
      <c r="A2749" s="2" t="s">
        <v>17</v>
      </c>
      <c r="B2749" s="2" t="s">
        <v>107</v>
      </c>
      <c r="C2749" s="2" t="s">
        <v>64</v>
      </c>
      <c r="E2749" s="2">
        <v>100</v>
      </c>
      <c r="F2749" s="2" t="s">
        <v>767</v>
      </c>
      <c r="G2749" s="2" t="s">
        <v>28</v>
      </c>
      <c r="H2749" s="2" t="s">
        <v>37</v>
      </c>
      <c r="I2749" s="2" t="s">
        <v>38</v>
      </c>
      <c r="J2749" s="44">
        <v>1.1831470589999999</v>
      </c>
    </row>
    <row r="2750" spans="1:10">
      <c r="A2750" s="2" t="s">
        <v>17</v>
      </c>
      <c r="B2750" s="2" t="s">
        <v>108</v>
      </c>
      <c r="C2750" s="2" t="s">
        <v>64</v>
      </c>
      <c r="E2750" s="2">
        <v>100</v>
      </c>
      <c r="F2750" s="2" t="s">
        <v>767</v>
      </c>
      <c r="G2750" s="2" t="s">
        <v>28</v>
      </c>
      <c r="H2750" s="2" t="s">
        <v>37</v>
      </c>
      <c r="I2750" s="2" t="s">
        <v>38</v>
      </c>
      <c r="J2750" s="44">
        <v>1.346245098</v>
      </c>
    </row>
    <row r="2751" spans="1:10">
      <c r="A2751" s="2" t="s">
        <v>17</v>
      </c>
      <c r="B2751" s="2" t="s">
        <v>109</v>
      </c>
      <c r="C2751" s="2" t="s">
        <v>64</v>
      </c>
      <c r="E2751" s="2">
        <v>100</v>
      </c>
      <c r="F2751" s="2" t="s">
        <v>767</v>
      </c>
      <c r="G2751" s="2" t="s">
        <v>28</v>
      </c>
      <c r="H2751" s="2" t="s">
        <v>37</v>
      </c>
      <c r="I2751" s="2" t="s">
        <v>38</v>
      </c>
      <c r="J2751" s="44">
        <v>4.665721639</v>
      </c>
    </row>
    <row r="2752" spans="1:10">
      <c r="A2752" s="2" t="s">
        <v>17</v>
      </c>
      <c r="B2752" s="2" t="s">
        <v>355</v>
      </c>
      <c r="C2752" s="2" t="s">
        <v>64</v>
      </c>
      <c r="E2752" s="2">
        <v>100</v>
      </c>
      <c r="F2752" s="2" t="s">
        <v>767</v>
      </c>
      <c r="G2752" s="2" t="s">
        <v>28</v>
      </c>
      <c r="H2752" s="2" t="s">
        <v>37</v>
      </c>
      <c r="I2752" s="2" t="s">
        <v>38</v>
      </c>
      <c r="J2752" s="44">
        <v>2.8851926999999999E-2</v>
      </c>
    </row>
    <row r="2753" spans="1:10">
      <c r="A2753" s="2" t="s">
        <v>17</v>
      </c>
      <c r="B2753" s="2" t="s">
        <v>110</v>
      </c>
      <c r="C2753" s="2" t="s">
        <v>64</v>
      </c>
      <c r="E2753" s="2">
        <v>100</v>
      </c>
      <c r="F2753" s="2" t="s">
        <v>767</v>
      </c>
      <c r="G2753" s="2" t="s">
        <v>28</v>
      </c>
      <c r="H2753" s="2" t="s">
        <v>37</v>
      </c>
      <c r="I2753" s="2" t="s">
        <v>38</v>
      </c>
      <c r="J2753" s="44">
        <v>22.108955249000001</v>
      </c>
    </row>
    <row r="2754" spans="1:10">
      <c r="A2754" s="2" t="s">
        <v>17</v>
      </c>
      <c r="B2754" s="2" t="s">
        <v>356</v>
      </c>
      <c r="C2754" s="2" t="s">
        <v>64</v>
      </c>
      <c r="E2754" s="2">
        <v>100</v>
      </c>
      <c r="F2754" s="2" t="s">
        <v>767</v>
      </c>
      <c r="G2754" s="2" t="s">
        <v>28</v>
      </c>
      <c r="H2754" s="2" t="s">
        <v>37</v>
      </c>
      <c r="I2754" s="2" t="s">
        <v>38</v>
      </c>
      <c r="J2754" s="44">
        <v>1.4656862999999999E-2</v>
      </c>
    </row>
    <row r="2755" spans="1:10">
      <c r="A2755" s="2" t="s">
        <v>17</v>
      </c>
      <c r="B2755" s="2" t="s">
        <v>357</v>
      </c>
      <c r="C2755" s="2" t="s">
        <v>64</v>
      </c>
      <c r="E2755" s="2">
        <v>100</v>
      </c>
      <c r="F2755" s="2" t="s">
        <v>767</v>
      </c>
      <c r="G2755" s="2" t="s">
        <v>28</v>
      </c>
      <c r="H2755" s="2" t="s">
        <v>37</v>
      </c>
      <c r="I2755" s="2" t="s">
        <v>38</v>
      </c>
      <c r="J2755" s="44">
        <v>0.14506722699999999</v>
      </c>
    </row>
    <row r="2756" spans="1:10">
      <c r="A2756" s="2" t="s">
        <v>17</v>
      </c>
      <c r="B2756" s="2" t="s">
        <v>111</v>
      </c>
      <c r="C2756" s="2" t="s">
        <v>64</v>
      </c>
      <c r="E2756" s="2">
        <v>100</v>
      </c>
      <c r="F2756" s="2" t="s">
        <v>767</v>
      </c>
      <c r="G2756" s="2" t="s">
        <v>28</v>
      </c>
      <c r="H2756" s="2" t="s">
        <v>37</v>
      </c>
      <c r="I2756" s="2" t="s">
        <v>38</v>
      </c>
      <c r="J2756" s="44">
        <v>0</v>
      </c>
    </row>
    <row r="2757" spans="1:10">
      <c r="A2757" s="2" t="s">
        <v>17</v>
      </c>
      <c r="B2757" s="2" t="s">
        <v>112</v>
      </c>
      <c r="C2757" s="2" t="s">
        <v>64</v>
      </c>
      <c r="E2757" s="2">
        <v>100</v>
      </c>
      <c r="F2757" s="2" t="s">
        <v>767</v>
      </c>
      <c r="G2757" s="2" t="s">
        <v>28</v>
      </c>
      <c r="H2757" s="2" t="s">
        <v>37</v>
      </c>
      <c r="I2757" s="2" t="s">
        <v>38</v>
      </c>
      <c r="J2757" s="44">
        <v>0</v>
      </c>
    </row>
    <row r="2758" spans="1:10">
      <c r="A2758" s="2" t="s">
        <v>17</v>
      </c>
      <c r="B2758" s="2" t="s">
        <v>113</v>
      </c>
      <c r="C2758" s="2" t="s">
        <v>64</v>
      </c>
      <c r="E2758" s="2">
        <v>100</v>
      </c>
      <c r="F2758" s="2" t="s">
        <v>767</v>
      </c>
      <c r="G2758" s="2" t="s">
        <v>28</v>
      </c>
      <c r="H2758" s="2" t="s">
        <v>37</v>
      </c>
      <c r="I2758" s="2" t="s">
        <v>38</v>
      </c>
      <c r="J2758" s="44">
        <v>1.8331557089999999</v>
      </c>
    </row>
    <row r="2759" spans="1:10">
      <c r="A2759" s="2" t="s">
        <v>17</v>
      </c>
      <c r="B2759" s="2" t="s">
        <v>114</v>
      </c>
      <c r="C2759" s="2" t="s">
        <v>64</v>
      </c>
      <c r="E2759" s="2">
        <v>100</v>
      </c>
      <c r="F2759" s="2" t="s">
        <v>767</v>
      </c>
      <c r="G2759" s="2" t="s">
        <v>28</v>
      </c>
      <c r="H2759" s="2" t="s">
        <v>37</v>
      </c>
      <c r="I2759" s="2" t="s">
        <v>38</v>
      </c>
      <c r="J2759" s="44">
        <v>10.811609244</v>
      </c>
    </row>
    <row r="2760" spans="1:10">
      <c r="A2760" s="2" t="s">
        <v>17</v>
      </c>
      <c r="B2760" s="2" t="s">
        <v>115</v>
      </c>
      <c r="C2760" s="2" t="s">
        <v>64</v>
      </c>
      <c r="E2760" s="2">
        <v>100</v>
      </c>
      <c r="F2760" s="2" t="s">
        <v>767</v>
      </c>
      <c r="G2760" s="2" t="s">
        <v>28</v>
      </c>
      <c r="H2760" s="2" t="s">
        <v>37</v>
      </c>
      <c r="I2760" s="2" t="s">
        <v>38</v>
      </c>
      <c r="J2760" s="44">
        <v>8.3615200000000005</v>
      </c>
    </row>
    <row r="2761" spans="1:10">
      <c r="A2761" s="2" t="s">
        <v>17</v>
      </c>
      <c r="B2761" s="2" t="s">
        <v>116</v>
      </c>
      <c r="C2761" s="2" t="s">
        <v>64</v>
      </c>
      <c r="E2761" s="2">
        <v>100</v>
      </c>
      <c r="F2761" s="2" t="s">
        <v>767</v>
      </c>
      <c r="G2761" s="2" t="s">
        <v>28</v>
      </c>
      <c r="H2761" s="2" t="s">
        <v>37</v>
      </c>
      <c r="I2761" s="2" t="s">
        <v>38</v>
      </c>
      <c r="J2761" s="44">
        <v>8.1197515970000005</v>
      </c>
    </row>
    <row r="2762" spans="1:10">
      <c r="A2762" s="2" t="s">
        <v>17</v>
      </c>
      <c r="B2762" s="2" t="s">
        <v>117</v>
      </c>
      <c r="C2762" s="2" t="s">
        <v>64</v>
      </c>
      <c r="E2762" s="2">
        <v>100</v>
      </c>
      <c r="F2762" s="2" t="s">
        <v>767</v>
      </c>
      <c r="G2762" s="2" t="s">
        <v>28</v>
      </c>
      <c r="H2762" s="2" t="s">
        <v>37</v>
      </c>
      <c r="I2762" s="2" t="s">
        <v>38</v>
      </c>
      <c r="J2762" s="44">
        <v>13.587205881999999</v>
      </c>
    </row>
    <row r="2763" spans="1:10">
      <c r="A2763" s="2" t="s">
        <v>17</v>
      </c>
      <c r="B2763" s="2" t="s">
        <v>118</v>
      </c>
      <c r="C2763" s="2" t="s">
        <v>64</v>
      </c>
      <c r="E2763" s="2">
        <v>100</v>
      </c>
      <c r="F2763" s="2" t="s">
        <v>767</v>
      </c>
      <c r="G2763" s="2" t="s">
        <v>28</v>
      </c>
      <c r="H2763" s="2" t="s">
        <v>37</v>
      </c>
      <c r="I2763" s="2" t="s">
        <v>38</v>
      </c>
      <c r="J2763" s="44">
        <v>7.6716470589999997</v>
      </c>
    </row>
    <row r="2764" spans="1:10">
      <c r="A2764" s="2" t="s">
        <v>17</v>
      </c>
      <c r="B2764" s="2" t="s">
        <v>119</v>
      </c>
      <c r="C2764" s="2" t="s">
        <v>64</v>
      </c>
      <c r="E2764" s="2">
        <v>100</v>
      </c>
      <c r="F2764" s="2" t="s">
        <v>767</v>
      </c>
      <c r="G2764" s="2" t="s">
        <v>28</v>
      </c>
      <c r="H2764" s="2" t="s">
        <v>37</v>
      </c>
      <c r="I2764" s="2" t="s">
        <v>38</v>
      </c>
      <c r="J2764" s="44">
        <v>1.8107132349999999</v>
      </c>
    </row>
    <row r="2765" spans="1:10">
      <c r="A2765" s="2" t="s">
        <v>17</v>
      </c>
      <c r="B2765" s="2" t="s">
        <v>120</v>
      </c>
      <c r="C2765" s="2" t="s">
        <v>64</v>
      </c>
      <c r="E2765" s="2">
        <v>100</v>
      </c>
      <c r="F2765" s="2" t="s">
        <v>767</v>
      </c>
      <c r="G2765" s="2" t="s">
        <v>28</v>
      </c>
      <c r="H2765" s="2" t="s">
        <v>37</v>
      </c>
      <c r="I2765" s="2" t="s">
        <v>38</v>
      </c>
      <c r="J2765" s="44">
        <v>1.9603588240000001</v>
      </c>
    </row>
    <row r="2766" spans="1:10">
      <c r="A2766" s="2" t="s">
        <v>17</v>
      </c>
      <c r="B2766" s="2" t="s">
        <v>121</v>
      </c>
      <c r="C2766" s="2" t="s">
        <v>64</v>
      </c>
      <c r="E2766" s="2">
        <v>100</v>
      </c>
      <c r="F2766" s="2" t="s">
        <v>767</v>
      </c>
      <c r="G2766" s="2" t="s">
        <v>28</v>
      </c>
      <c r="H2766" s="2" t="s">
        <v>37</v>
      </c>
      <c r="I2766" s="2" t="s">
        <v>38</v>
      </c>
      <c r="J2766" s="44">
        <v>10.619860294</v>
      </c>
    </row>
    <row r="2767" spans="1:10">
      <c r="A2767" s="2" t="s">
        <v>17</v>
      </c>
      <c r="B2767" s="2" t="s">
        <v>122</v>
      </c>
      <c r="C2767" s="2" t="s">
        <v>64</v>
      </c>
      <c r="E2767" s="2">
        <v>100</v>
      </c>
      <c r="F2767" s="2" t="s">
        <v>767</v>
      </c>
      <c r="G2767" s="2" t="s">
        <v>28</v>
      </c>
      <c r="H2767" s="2" t="s">
        <v>37</v>
      </c>
      <c r="I2767" s="2" t="s">
        <v>38</v>
      </c>
      <c r="J2767" s="44">
        <v>4.6141077490000004</v>
      </c>
    </row>
    <row r="2768" spans="1:10">
      <c r="A2768" s="2" t="s">
        <v>17</v>
      </c>
      <c r="B2768" s="2" t="s">
        <v>123</v>
      </c>
      <c r="C2768" s="2" t="s">
        <v>64</v>
      </c>
      <c r="E2768" s="2">
        <v>100</v>
      </c>
      <c r="F2768" s="2" t="s">
        <v>767</v>
      </c>
      <c r="G2768" s="2" t="s">
        <v>28</v>
      </c>
      <c r="H2768" s="2" t="s">
        <v>37</v>
      </c>
      <c r="I2768" s="2" t="s">
        <v>38</v>
      </c>
      <c r="J2768" s="44">
        <v>2.427457768</v>
      </c>
    </row>
    <row r="2769" spans="1:10">
      <c r="A2769" s="2" t="s">
        <v>17</v>
      </c>
      <c r="B2769" s="2" t="s">
        <v>124</v>
      </c>
      <c r="C2769" s="2" t="s">
        <v>64</v>
      </c>
      <c r="E2769" s="2">
        <v>100</v>
      </c>
      <c r="F2769" s="2" t="s">
        <v>767</v>
      </c>
      <c r="G2769" s="2" t="s">
        <v>28</v>
      </c>
      <c r="H2769" s="2" t="s">
        <v>37</v>
      </c>
      <c r="I2769" s="2" t="s">
        <v>38</v>
      </c>
      <c r="J2769" s="44">
        <v>1.1640318629999999</v>
      </c>
    </row>
    <row r="2770" spans="1:10">
      <c r="A2770" s="2" t="s">
        <v>17</v>
      </c>
      <c r="B2770" s="2" t="s">
        <v>125</v>
      </c>
      <c r="C2770" s="2" t="s">
        <v>64</v>
      </c>
      <c r="E2770" s="2">
        <v>100</v>
      </c>
      <c r="F2770" s="2" t="s">
        <v>767</v>
      </c>
      <c r="G2770" s="2" t="s">
        <v>28</v>
      </c>
      <c r="H2770" s="2" t="s">
        <v>37</v>
      </c>
      <c r="I2770" s="2" t="s">
        <v>38</v>
      </c>
      <c r="J2770" s="44">
        <v>1.313708061</v>
      </c>
    </row>
    <row r="2771" spans="1:10">
      <c r="A2771" s="2" t="s">
        <v>17</v>
      </c>
      <c r="B2771" s="2" t="s">
        <v>126</v>
      </c>
      <c r="C2771" s="2" t="s">
        <v>64</v>
      </c>
      <c r="E2771" s="2">
        <v>100</v>
      </c>
      <c r="F2771" s="2" t="s">
        <v>767</v>
      </c>
      <c r="G2771" s="2" t="s">
        <v>28</v>
      </c>
      <c r="H2771" s="2" t="s">
        <v>37</v>
      </c>
      <c r="I2771" s="2" t="s">
        <v>38</v>
      </c>
      <c r="J2771" s="44">
        <v>1.563959893</v>
      </c>
    </row>
    <row r="2772" spans="1:10">
      <c r="A2772" s="2" t="s">
        <v>17</v>
      </c>
      <c r="B2772" s="2" t="s">
        <v>128</v>
      </c>
      <c r="C2772" s="2" t="s">
        <v>64</v>
      </c>
      <c r="E2772" s="2">
        <v>100</v>
      </c>
      <c r="F2772" s="2" t="s">
        <v>767</v>
      </c>
      <c r="G2772" s="2" t="s">
        <v>28</v>
      </c>
      <c r="H2772" s="2" t="s">
        <v>37</v>
      </c>
      <c r="I2772" s="2" t="s">
        <v>38</v>
      </c>
      <c r="J2772" s="44">
        <v>6.8058177039999999</v>
      </c>
    </row>
    <row r="2773" spans="1:10">
      <c r="A2773" s="2" t="s">
        <v>17</v>
      </c>
      <c r="B2773" s="2" t="s">
        <v>129</v>
      </c>
      <c r="C2773" s="2" t="s">
        <v>64</v>
      </c>
      <c r="E2773" s="2">
        <v>100</v>
      </c>
      <c r="F2773" s="2" t="s">
        <v>767</v>
      </c>
      <c r="G2773" s="2" t="s">
        <v>28</v>
      </c>
      <c r="H2773" s="2" t="s">
        <v>37</v>
      </c>
      <c r="I2773" s="2" t="s">
        <v>38</v>
      </c>
      <c r="J2773" s="44">
        <v>6.7812187499999999</v>
      </c>
    </row>
    <row r="2774" spans="1:10">
      <c r="A2774" s="2" t="s">
        <v>17</v>
      </c>
      <c r="B2774" s="2" t="s">
        <v>130</v>
      </c>
      <c r="C2774" s="2" t="s">
        <v>64</v>
      </c>
      <c r="E2774" s="2">
        <v>100</v>
      </c>
      <c r="F2774" s="2" t="s">
        <v>767</v>
      </c>
      <c r="G2774" s="2" t="s">
        <v>28</v>
      </c>
      <c r="H2774" s="2" t="s">
        <v>37</v>
      </c>
      <c r="I2774" s="2" t="s">
        <v>38</v>
      </c>
      <c r="J2774" s="44">
        <v>6.93341955</v>
      </c>
    </row>
    <row r="2775" spans="1:10">
      <c r="A2775" s="2" t="s">
        <v>17</v>
      </c>
      <c r="B2775" s="2" t="s">
        <v>358</v>
      </c>
      <c r="C2775" s="2" t="s">
        <v>64</v>
      </c>
      <c r="E2775" s="2">
        <v>100</v>
      </c>
      <c r="F2775" s="2" t="s">
        <v>767</v>
      </c>
      <c r="G2775" s="2" t="s">
        <v>28</v>
      </c>
      <c r="H2775" s="2" t="s">
        <v>37</v>
      </c>
      <c r="I2775" s="2" t="s">
        <v>38</v>
      </c>
      <c r="J2775" s="44">
        <v>30.018820588000001</v>
      </c>
    </row>
    <row r="2776" spans="1:10">
      <c r="A2776" s="2" t="s">
        <v>17</v>
      </c>
      <c r="B2776" s="2" t="s">
        <v>131</v>
      </c>
      <c r="C2776" s="2" t="s">
        <v>64</v>
      </c>
      <c r="E2776" s="2">
        <v>100</v>
      </c>
      <c r="F2776" s="2" t="s">
        <v>767</v>
      </c>
      <c r="G2776" s="2" t="s">
        <v>28</v>
      </c>
      <c r="H2776" s="2" t="s">
        <v>37</v>
      </c>
      <c r="I2776" s="2" t="s">
        <v>38</v>
      </c>
      <c r="J2776" s="44">
        <v>1.31052521</v>
      </c>
    </row>
    <row r="2777" spans="1:10">
      <c r="A2777" s="2" t="s">
        <v>17</v>
      </c>
      <c r="B2777" s="2" t="s">
        <v>132</v>
      </c>
      <c r="C2777" s="2" t="s">
        <v>64</v>
      </c>
      <c r="E2777" s="2">
        <v>100</v>
      </c>
      <c r="F2777" s="2" t="s">
        <v>767</v>
      </c>
      <c r="G2777" s="2" t="s">
        <v>28</v>
      </c>
      <c r="H2777" s="2" t="s">
        <v>37</v>
      </c>
      <c r="I2777" s="2" t="s">
        <v>38</v>
      </c>
      <c r="J2777" s="44">
        <v>12.853613445000001</v>
      </c>
    </row>
    <row r="2778" spans="1:10">
      <c r="A2778" s="2" t="s">
        <v>16</v>
      </c>
      <c r="B2778" s="2" t="s">
        <v>139</v>
      </c>
      <c r="C2778" s="2" t="s">
        <v>64</v>
      </c>
      <c r="E2778" s="2">
        <v>100</v>
      </c>
      <c r="F2778" s="2" t="s">
        <v>767</v>
      </c>
      <c r="G2778" s="2" t="s">
        <v>28</v>
      </c>
      <c r="H2778" s="2" t="s">
        <v>37</v>
      </c>
      <c r="I2778" s="2" t="s">
        <v>38</v>
      </c>
      <c r="J2778" s="44">
        <v>1.921296401</v>
      </c>
    </row>
    <row r="2779" spans="1:10">
      <c r="A2779" s="2" t="s">
        <v>16</v>
      </c>
      <c r="B2779" s="2" t="s">
        <v>140</v>
      </c>
      <c r="C2779" s="2" t="s">
        <v>64</v>
      </c>
      <c r="E2779" s="2">
        <v>100</v>
      </c>
      <c r="F2779" s="2" t="s">
        <v>767</v>
      </c>
      <c r="G2779" s="2" t="s">
        <v>28</v>
      </c>
      <c r="H2779" s="2" t="s">
        <v>37</v>
      </c>
      <c r="I2779" s="2" t="s">
        <v>38</v>
      </c>
      <c r="J2779" s="44">
        <v>1.3315574130000001</v>
      </c>
    </row>
    <row r="2780" spans="1:10">
      <c r="A2780" s="2" t="s">
        <v>16</v>
      </c>
      <c r="B2780" s="2" t="s">
        <v>141</v>
      </c>
      <c r="C2780" s="2" t="s">
        <v>64</v>
      </c>
      <c r="E2780" s="2">
        <v>100</v>
      </c>
      <c r="F2780" s="2" t="s">
        <v>767</v>
      </c>
      <c r="G2780" s="2" t="s">
        <v>28</v>
      </c>
      <c r="H2780" s="2" t="s">
        <v>37</v>
      </c>
      <c r="I2780" s="2" t="s">
        <v>38</v>
      </c>
      <c r="J2780" s="44">
        <v>1.411980392</v>
      </c>
    </row>
    <row r="2781" spans="1:10">
      <c r="A2781" s="2" t="s">
        <v>16</v>
      </c>
      <c r="B2781" s="2" t="s">
        <v>142</v>
      </c>
      <c r="C2781" s="2" t="s">
        <v>64</v>
      </c>
      <c r="E2781" s="2">
        <v>100</v>
      </c>
      <c r="F2781" s="2" t="s">
        <v>767</v>
      </c>
      <c r="G2781" s="2" t="s">
        <v>28</v>
      </c>
      <c r="H2781" s="2" t="s">
        <v>37</v>
      </c>
      <c r="I2781" s="2" t="s">
        <v>38</v>
      </c>
      <c r="J2781" s="44">
        <v>6.6485933499999996</v>
      </c>
    </row>
    <row r="2782" spans="1:10">
      <c r="A2782" s="2" t="s">
        <v>16</v>
      </c>
      <c r="B2782" s="2" t="s">
        <v>422</v>
      </c>
      <c r="C2782" s="2" t="s">
        <v>64</v>
      </c>
      <c r="E2782" s="2">
        <v>100</v>
      </c>
      <c r="F2782" s="2" t="s">
        <v>767</v>
      </c>
      <c r="G2782" s="2" t="s">
        <v>28</v>
      </c>
      <c r="H2782" s="2" t="s">
        <v>37</v>
      </c>
      <c r="I2782" s="2" t="s">
        <v>38</v>
      </c>
      <c r="J2782" s="44">
        <v>10.394429772000001</v>
      </c>
    </row>
    <row r="2783" spans="1:10">
      <c r="A2783" s="2" t="s">
        <v>16</v>
      </c>
      <c r="B2783" s="2" t="s">
        <v>423</v>
      </c>
      <c r="C2783" s="2" t="s">
        <v>64</v>
      </c>
      <c r="E2783" s="2">
        <v>100</v>
      </c>
      <c r="F2783" s="2" t="s">
        <v>767</v>
      </c>
      <c r="G2783" s="2" t="s">
        <v>28</v>
      </c>
      <c r="H2783" s="2" t="s">
        <v>37</v>
      </c>
      <c r="I2783" s="2" t="s">
        <v>38</v>
      </c>
      <c r="J2783" s="44">
        <v>6.8253774509999996</v>
      </c>
    </row>
    <row r="2784" spans="1:10">
      <c r="A2784" s="2" t="s">
        <v>16</v>
      </c>
      <c r="B2784" s="2" t="s">
        <v>424</v>
      </c>
      <c r="C2784" s="2" t="s">
        <v>64</v>
      </c>
      <c r="E2784" s="2">
        <v>100</v>
      </c>
      <c r="F2784" s="2" t="s">
        <v>767</v>
      </c>
      <c r="G2784" s="2" t="s">
        <v>28</v>
      </c>
      <c r="H2784" s="2" t="s">
        <v>37</v>
      </c>
      <c r="I2784" s="2" t="s">
        <v>38</v>
      </c>
      <c r="J2784" s="44">
        <v>2.2387098060000001</v>
      </c>
    </row>
    <row r="2785" spans="1:10">
      <c r="A2785" s="2" t="s">
        <v>16</v>
      </c>
      <c r="B2785" s="2" t="s">
        <v>425</v>
      </c>
      <c r="C2785" s="2" t="s">
        <v>64</v>
      </c>
      <c r="E2785" s="2">
        <v>100</v>
      </c>
      <c r="F2785" s="2" t="s">
        <v>767</v>
      </c>
      <c r="G2785" s="2" t="s">
        <v>28</v>
      </c>
      <c r="H2785" s="2" t="s">
        <v>37</v>
      </c>
      <c r="I2785" s="2" t="s">
        <v>38</v>
      </c>
      <c r="J2785" s="44">
        <v>2.7963077470000002</v>
      </c>
    </row>
    <row r="2786" spans="1:10">
      <c r="A2786" s="2" t="s">
        <v>16</v>
      </c>
      <c r="B2786" s="2" t="s">
        <v>426</v>
      </c>
      <c r="C2786" s="2" t="s">
        <v>64</v>
      </c>
      <c r="E2786" s="2">
        <v>100</v>
      </c>
      <c r="F2786" s="2" t="s">
        <v>767</v>
      </c>
      <c r="G2786" s="2" t="s">
        <v>28</v>
      </c>
      <c r="H2786" s="2" t="s">
        <v>37</v>
      </c>
      <c r="I2786" s="2" t="s">
        <v>38</v>
      </c>
      <c r="J2786" s="44">
        <v>3.1911584</v>
      </c>
    </row>
    <row r="2787" spans="1:10">
      <c r="A2787" s="2" t="s">
        <v>16</v>
      </c>
      <c r="B2787" s="2" t="s">
        <v>427</v>
      </c>
      <c r="C2787" s="2" t="s">
        <v>64</v>
      </c>
      <c r="E2787" s="2">
        <v>100</v>
      </c>
      <c r="F2787" s="2" t="s">
        <v>767</v>
      </c>
      <c r="G2787" s="2" t="s">
        <v>28</v>
      </c>
      <c r="H2787" s="2" t="s">
        <v>37</v>
      </c>
      <c r="I2787" s="2" t="s">
        <v>38</v>
      </c>
      <c r="J2787" s="44">
        <v>1.5788927340000001</v>
      </c>
    </row>
    <row r="2788" spans="1:10">
      <c r="A2788" s="2" t="s">
        <v>16</v>
      </c>
      <c r="B2788" s="2" t="s">
        <v>428</v>
      </c>
      <c r="C2788" s="2" t="s">
        <v>64</v>
      </c>
      <c r="E2788" s="2">
        <v>100</v>
      </c>
      <c r="F2788" s="2" t="s">
        <v>767</v>
      </c>
      <c r="G2788" s="2" t="s">
        <v>28</v>
      </c>
      <c r="H2788" s="2" t="s">
        <v>37</v>
      </c>
      <c r="I2788" s="2" t="s">
        <v>38</v>
      </c>
      <c r="J2788" s="44">
        <v>8.0718210419999998</v>
      </c>
    </row>
    <row r="2789" spans="1:10">
      <c r="A2789" s="2" t="s">
        <v>16</v>
      </c>
      <c r="B2789" s="2" t="s">
        <v>429</v>
      </c>
      <c r="C2789" s="2" t="s">
        <v>64</v>
      </c>
      <c r="E2789" s="2">
        <v>100</v>
      </c>
      <c r="F2789" s="2" t="s">
        <v>767</v>
      </c>
      <c r="G2789" s="2" t="s">
        <v>28</v>
      </c>
      <c r="H2789" s="2" t="s">
        <v>37</v>
      </c>
      <c r="I2789" s="2" t="s">
        <v>38</v>
      </c>
      <c r="J2789" s="44">
        <v>7.343415126</v>
      </c>
    </row>
    <row r="2790" spans="1:10">
      <c r="A2790" s="2" t="s">
        <v>16</v>
      </c>
      <c r="B2790" s="2" t="s">
        <v>430</v>
      </c>
      <c r="C2790" s="2" t="s">
        <v>64</v>
      </c>
      <c r="E2790" s="2">
        <v>100</v>
      </c>
      <c r="F2790" s="2" t="s">
        <v>767</v>
      </c>
      <c r="G2790" s="2" t="s">
        <v>28</v>
      </c>
      <c r="H2790" s="2" t="s">
        <v>37</v>
      </c>
      <c r="I2790" s="2" t="s">
        <v>38</v>
      </c>
      <c r="J2790" s="44">
        <v>13.769006149999999</v>
      </c>
    </row>
    <row r="2791" spans="1:10">
      <c r="A2791" s="2" t="s">
        <v>15</v>
      </c>
      <c r="B2791" s="2" t="s">
        <v>187</v>
      </c>
      <c r="C2791" s="2" t="s">
        <v>64</v>
      </c>
      <c r="E2791" s="2">
        <v>100</v>
      </c>
      <c r="F2791" s="2" t="s">
        <v>767</v>
      </c>
      <c r="G2791" s="2" t="s">
        <v>28</v>
      </c>
      <c r="H2791" s="2" t="s">
        <v>37</v>
      </c>
      <c r="I2791" s="2" t="s">
        <v>38</v>
      </c>
      <c r="J2791" s="44">
        <v>3.6254852940000002</v>
      </c>
    </row>
    <row r="2792" spans="1:10">
      <c r="A2792" s="2" t="s">
        <v>15</v>
      </c>
      <c r="B2792" s="2" t="s">
        <v>188</v>
      </c>
      <c r="C2792" s="2" t="s">
        <v>64</v>
      </c>
      <c r="E2792" s="2">
        <v>100</v>
      </c>
      <c r="F2792" s="2" t="s">
        <v>767</v>
      </c>
      <c r="G2792" s="2" t="s">
        <v>28</v>
      </c>
      <c r="H2792" s="2" t="s">
        <v>37</v>
      </c>
      <c r="I2792" s="2" t="s">
        <v>38</v>
      </c>
      <c r="J2792" s="44">
        <v>18.489668449</v>
      </c>
    </row>
    <row r="2793" spans="1:10">
      <c r="A2793" s="2" t="s">
        <v>15</v>
      </c>
      <c r="B2793" s="2" t="s">
        <v>189</v>
      </c>
      <c r="C2793" s="2" t="s">
        <v>64</v>
      </c>
      <c r="E2793" s="2">
        <v>100</v>
      </c>
      <c r="F2793" s="2" t="s">
        <v>767</v>
      </c>
      <c r="G2793" s="2" t="s">
        <v>28</v>
      </c>
      <c r="H2793" s="2" t="s">
        <v>37</v>
      </c>
      <c r="I2793" s="2" t="s">
        <v>38</v>
      </c>
      <c r="J2793" s="44">
        <v>9.8366782009999998</v>
      </c>
    </row>
    <row r="2794" spans="1:10">
      <c r="A2794" s="2" t="s">
        <v>15</v>
      </c>
      <c r="B2794" s="2" t="s">
        <v>190</v>
      </c>
      <c r="C2794" s="2" t="s">
        <v>64</v>
      </c>
      <c r="E2794" s="2">
        <v>100</v>
      </c>
      <c r="F2794" s="2" t="s">
        <v>767</v>
      </c>
      <c r="G2794" s="2" t="s">
        <v>28</v>
      </c>
      <c r="H2794" s="2" t="s">
        <v>37</v>
      </c>
      <c r="I2794" s="2" t="s">
        <v>38</v>
      </c>
      <c r="J2794" s="44">
        <v>25.448709308000002</v>
      </c>
    </row>
    <row r="2795" spans="1:10">
      <c r="A2795" s="2" t="s">
        <v>15</v>
      </c>
      <c r="B2795" s="2" t="s">
        <v>191</v>
      </c>
      <c r="C2795" s="2" t="s">
        <v>64</v>
      </c>
      <c r="E2795" s="2">
        <v>100</v>
      </c>
      <c r="F2795" s="2" t="s">
        <v>767</v>
      </c>
      <c r="G2795" s="2" t="s">
        <v>28</v>
      </c>
      <c r="H2795" s="2" t="s">
        <v>37</v>
      </c>
      <c r="I2795" s="2" t="s">
        <v>38</v>
      </c>
      <c r="J2795" s="44">
        <v>0</v>
      </c>
    </row>
    <row r="2796" spans="1:10">
      <c r="A2796" s="2" t="s">
        <v>15</v>
      </c>
      <c r="B2796" s="2" t="s">
        <v>192</v>
      </c>
      <c r="C2796" s="2" t="s">
        <v>64</v>
      </c>
      <c r="E2796" s="2">
        <v>100</v>
      </c>
      <c r="F2796" s="2" t="s">
        <v>767</v>
      </c>
      <c r="G2796" s="2" t="s">
        <v>28</v>
      </c>
      <c r="H2796" s="2" t="s">
        <v>37</v>
      </c>
      <c r="I2796" s="2" t="s">
        <v>38</v>
      </c>
      <c r="J2796" s="44">
        <v>0</v>
      </c>
    </row>
    <row r="2797" spans="1:10">
      <c r="A2797" s="2" t="s">
        <v>15</v>
      </c>
      <c r="B2797" s="2" t="s">
        <v>193</v>
      </c>
      <c r="C2797" s="2" t="s">
        <v>64</v>
      </c>
      <c r="E2797" s="2">
        <v>100</v>
      </c>
      <c r="F2797" s="2" t="s">
        <v>767</v>
      </c>
      <c r="G2797" s="2" t="s">
        <v>28</v>
      </c>
      <c r="H2797" s="2" t="s">
        <v>37</v>
      </c>
      <c r="I2797" s="2" t="s">
        <v>38</v>
      </c>
      <c r="J2797" s="44">
        <v>14.929748869000001</v>
      </c>
    </row>
    <row r="2798" spans="1:10">
      <c r="A2798" s="2" t="s">
        <v>14</v>
      </c>
      <c r="B2798" s="2" t="s">
        <v>194</v>
      </c>
      <c r="C2798" s="2" t="s">
        <v>64</v>
      </c>
      <c r="E2798" s="2">
        <v>100</v>
      </c>
      <c r="F2798" s="2" t="s">
        <v>767</v>
      </c>
      <c r="G2798" s="2" t="s">
        <v>28</v>
      </c>
      <c r="H2798" s="2" t="s">
        <v>37</v>
      </c>
      <c r="I2798" s="2" t="s">
        <v>38</v>
      </c>
      <c r="J2798" s="44">
        <v>0</v>
      </c>
    </row>
    <row r="2799" spans="1:10">
      <c r="A2799" s="2" t="s">
        <v>14</v>
      </c>
      <c r="B2799" s="2" t="s">
        <v>195</v>
      </c>
      <c r="C2799" s="2" t="s">
        <v>64</v>
      </c>
      <c r="E2799" s="2">
        <v>100</v>
      </c>
      <c r="F2799" s="2" t="s">
        <v>767</v>
      </c>
      <c r="G2799" s="2" t="s">
        <v>28</v>
      </c>
      <c r="H2799" s="2" t="s">
        <v>37</v>
      </c>
      <c r="I2799" s="2" t="s">
        <v>38</v>
      </c>
      <c r="J2799" s="44">
        <v>0</v>
      </c>
    </row>
    <row r="2800" spans="1:10">
      <c r="A2800" s="2" t="s">
        <v>13</v>
      </c>
      <c r="B2800" s="2" t="s">
        <v>196</v>
      </c>
      <c r="C2800" s="2" t="s">
        <v>64</v>
      </c>
      <c r="E2800" s="2">
        <v>100</v>
      </c>
      <c r="F2800" s="2" t="s">
        <v>767</v>
      </c>
      <c r="G2800" s="2" t="s">
        <v>28</v>
      </c>
      <c r="H2800" s="2" t="s">
        <v>37</v>
      </c>
      <c r="I2800" s="2" t="s">
        <v>38</v>
      </c>
      <c r="J2800" s="44">
        <v>1.8716981130000001</v>
      </c>
    </row>
    <row r="2801" spans="1:10">
      <c r="A2801" s="2" t="s">
        <v>13</v>
      </c>
      <c r="B2801" s="2" t="s">
        <v>197</v>
      </c>
      <c r="C2801" s="2" t="s">
        <v>64</v>
      </c>
      <c r="E2801" s="2">
        <v>100</v>
      </c>
      <c r="F2801" s="2" t="s">
        <v>767</v>
      </c>
      <c r="G2801" s="2" t="s">
        <v>28</v>
      </c>
      <c r="H2801" s="2" t="s">
        <v>37</v>
      </c>
      <c r="I2801" s="2" t="s">
        <v>38</v>
      </c>
      <c r="J2801" s="44">
        <v>0.52294423099999998</v>
      </c>
    </row>
    <row r="2802" spans="1:10">
      <c r="A2802" s="2" t="s">
        <v>13</v>
      </c>
      <c r="B2802" s="2" t="s">
        <v>198</v>
      </c>
      <c r="C2802" s="2" t="s">
        <v>64</v>
      </c>
      <c r="E2802" s="2">
        <v>100</v>
      </c>
      <c r="F2802" s="2" t="s">
        <v>767</v>
      </c>
      <c r="G2802" s="2" t="s">
        <v>28</v>
      </c>
      <c r="H2802" s="2" t="s">
        <v>37</v>
      </c>
      <c r="I2802" s="2" t="s">
        <v>38</v>
      </c>
      <c r="J2802" s="44">
        <v>0.17224606100000001</v>
      </c>
    </row>
    <row r="2803" spans="1:10">
      <c r="A2803" s="2" t="s">
        <v>13</v>
      </c>
      <c r="B2803" s="2" t="s">
        <v>199</v>
      </c>
      <c r="C2803" s="2" t="s">
        <v>64</v>
      </c>
      <c r="E2803" s="2">
        <v>100</v>
      </c>
      <c r="F2803" s="2" t="s">
        <v>767</v>
      </c>
      <c r="G2803" s="2" t="s">
        <v>28</v>
      </c>
      <c r="H2803" s="2" t="s">
        <v>37</v>
      </c>
      <c r="I2803" s="2" t="s">
        <v>38</v>
      </c>
      <c r="J2803" s="44">
        <v>3.0801623949999999</v>
      </c>
    </row>
    <row r="2804" spans="1:10">
      <c r="A2804" s="2" t="s">
        <v>13</v>
      </c>
      <c r="B2804" s="2" t="s">
        <v>200</v>
      </c>
      <c r="C2804" s="2" t="s">
        <v>64</v>
      </c>
      <c r="E2804" s="2">
        <v>100</v>
      </c>
      <c r="F2804" s="2" t="s">
        <v>767</v>
      </c>
      <c r="G2804" s="2" t="s">
        <v>28</v>
      </c>
      <c r="H2804" s="2" t="s">
        <v>37</v>
      </c>
      <c r="I2804" s="2" t="s">
        <v>38</v>
      </c>
      <c r="J2804" s="44">
        <v>1.6354087319999999</v>
      </c>
    </row>
    <row r="2805" spans="1:10">
      <c r="A2805" s="2" t="s">
        <v>13</v>
      </c>
      <c r="B2805" s="2" t="s">
        <v>201</v>
      </c>
      <c r="C2805" s="2" t="s">
        <v>64</v>
      </c>
      <c r="E2805" s="2">
        <v>100</v>
      </c>
      <c r="F2805" s="2" t="s">
        <v>767</v>
      </c>
      <c r="G2805" s="2" t="s">
        <v>28</v>
      </c>
      <c r="H2805" s="2" t="s">
        <v>37</v>
      </c>
      <c r="I2805" s="2" t="s">
        <v>38</v>
      </c>
      <c r="J2805" s="44">
        <v>2.9753053220000001</v>
      </c>
    </row>
    <row r="2806" spans="1:10">
      <c r="A2806" s="2" t="s">
        <v>13</v>
      </c>
      <c r="B2806" s="2" t="s">
        <v>202</v>
      </c>
      <c r="C2806" s="2" t="s">
        <v>64</v>
      </c>
      <c r="E2806" s="2">
        <v>100</v>
      </c>
      <c r="F2806" s="2" t="s">
        <v>767</v>
      </c>
      <c r="G2806" s="2" t="s">
        <v>28</v>
      </c>
      <c r="H2806" s="2" t="s">
        <v>37</v>
      </c>
      <c r="I2806" s="2" t="s">
        <v>38</v>
      </c>
      <c r="J2806" s="44">
        <v>3.7437727270000001</v>
      </c>
    </row>
    <row r="2807" spans="1:10">
      <c r="A2807" s="2" t="s">
        <v>13</v>
      </c>
      <c r="B2807" s="2" t="s">
        <v>203</v>
      </c>
      <c r="C2807" s="2" t="s">
        <v>64</v>
      </c>
      <c r="E2807" s="2">
        <v>100</v>
      </c>
      <c r="F2807" s="2" t="s">
        <v>767</v>
      </c>
      <c r="G2807" s="2" t="s">
        <v>28</v>
      </c>
      <c r="H2807" s="2" t="s">
        <v>37</v>
      </c>
      <c r="I2807" s="2" t="s">
        <v>38</v>
      </c>
      <c r="J2807" s="44">
        <v>43.356358215999997</v>
      </c>
    </row>
    <row r="2808" spans="1:10">
      <c r="A2808" s="2" t="s">
        <v>13</v>
      </c>
      <c r="B2808" s="2" t="s">
        <v>204</v>
      </c>
      <c r="C2808" s="2" t="s">
        <v>64</v>
      </c>
      <c r="E2808" s="2">
        <v>100</v>
      </c>
      <c r="F2808" s="2" t="s">
        <v>767</v>
      </c>
      <c r="G2808" s="2" t="s">
        <v>28</v>
      </c>
      <c r="H2808" s="2" t="s">
        <v>37</v>
      </c>
      <c r="I2808" s="2" t="s">
        <v>38</v>
      </c>
      <c r="J2808" s="44">
        <v>9.784351891</v>
      </c>
    </row>
    <row r="2809" spans="1:10">
      <c r="A2809" s="2" t="s">
        <v>13</v>
      </c>
      <c r="B2809" s="2" t="s">
        <v>205</v>
      </c>
      <c r="C2809" s="2" t="s">
        <v>64</v>
      </c>
      <c r="E2809" s="2">
        <v>100</v>
      </c>
      <c r="F2809" s="2" t="s">
        <v>767</v>
      </c>
      <c r="G2809" s="2" t="s">
        <v>28</v>
      </c>
      <c r="H2809" s="2" t="s">
        <v>37</v>
      </c>
      <c r="I2809" s="2" t="s">
        <v>38</v>
      </c>
      <c r="J2809" s="44">
        <v>6.985610994</v>
      </c>
    </row>
    <row r="2810" spans="1:10">
      <c r="A2810" s="2" t="s">
        <v>13</v>
      </c>
      <c r="B2810" s="2" t="s">
        <v>206</v>
      </c>
      <c r="C2810" s="2" t="s">
        <v>64</v>
      </c>
      <c r="E2810" s="2">
        <v>100</v>
      </c>
      <c r="F2810" s="2" t="s">
        <v>767</v>
      </c>
      <c r="G2810" s="2" t="s">
        <v>28</v>
      </c>
      <c r="H2810" s="2" t="s">
        <v>37</v>
      </c>
      <c r="I2810" s="2" t="s">
        <v>38</v>
      </c>
      <c r="J2810" s="44">
        <v>28.111658411000001</v>
      </c>
    </row>
    <row r="2811" spans="1:10">
      <c r="A2811" s="2" t="s">
        <v>13</v>
      </c>
      <c r="B2811" s="2" t="s">
        <v>207</v>
      </c>
      <c r="C2811" s="2" t="s">
        <v>64</v>
      </c>
      <c r="E2811" s="2">
        <v>100</v>
      </c>
      <c r="F2811" s="2" t="s">
        <v>767</v>
      </c>
      <c r="G2811" s="2" t="s">
        <v>28</v>
      </c>
      <c r="H2811" s="2" t="s">
        <v>37</v>
      </c>
      <c r="I2811" s="2" t="s">
        <v>38</v>
      </c>
      <c r="J2811" s="44">
        <v>26.257047578000002</v>
      </c>
    </row>
    <row r="2812" spans="1:10">
      <c r="A2812" s="2" t="s">
        <v>13</v>
      </c>
      <c r="B2812" s="2" t="s">
        <v>208</v>
      </c>
      <c r="C2812" s="2" t="s">
        <v>64</v>
      </c>
      <c r="E2812" s="2">
        <v>100</v>
      </c>
      <c r="F2812" s="2" t="s">
        <v>767</v>
      </c>
      <c r="G2812" s="2" t="s">
        <v>28</v>
      </c>
      <c r="H2812" s="2" t="s">
        <v>37</v>
      </c>
      <c r="I2812" s="2" t="s">
        <v>38</v>
      </c>
      <c r="J2812" s="44">
        <v>0.71009458700000005</v>
      </c>
    </row>
    <row r="2813" spans="1:10">
      <c r="A2813" s="2" t="s">
        <v>13</v>
      </c>
      <c r="B2813" s="2" t="s">
        <v>209</v>
      </c>
      <c r="C2813" s="2" t="s">
        <v>64</v>
      </c>
      <c r="E2813" s="2">
        <v>100</v>
      </c>
      <c r="F2813" s="2" t="s">
        <v>767</v>
      </c>
      <c r="G2813" s="2" t="s">
        <v>28</v>
      </c>
      <c r="H2813" s="2" t="s">
        <v>37</v>
      </c>
      <c r="I2813" s="2" t="s">
        <v>38</v>
      </c>
      <c r="J2813" s="44">
        <v>0.33821089700000001</v>
      </c>
    </row>
    <row r="2814" spans="1:10">
      <c r="A2814" s="2" t="s">
        <v>13</v>
      </c>
      <c r="B2814" s="2" t="s">
        <v>210</v>
      </c>
      <c r="C2814" s="2" t="s">
        <v>64</v>
      </c>
      <c r="E2814" s="2">
        <v>100</v>
      </c>
      <c r="F2814" s="2" t="s">
        <v>767</v>
      </c>
      <c r="G2814" s="2" t="s">
        <v>28</v>
      </c>
      <c r="H2814" s="2" t="s">
        <v>37</v>
      </c>
      <c r="I2814" s="2" t="s">
        <v>38</v>
      </c>
      <c r="J2814" s="44">
        <v>0</v>
      </c>
    </row>
    <row r="2815" spans="1:10">
      <c r="A2815" s="2" t="s">
        <v>13</v>
      </c>
      <c r="B2815" s="2" t="s">
        <v>211</v>
      </c>
      <c r="C2815" s="2" t="s">
        <v>64</v>
      </c>
      <c r="E2815" s="2">
        <v>100</v>
      </c>
      <c r="F2815" s="2" t="s">
        <v>767</v>
      </c>
      <c r="G2815" s="2" t="s">
        <v>28</v>
      </c>
      <c r="H2815" s="2" t="s">
        <v>37</v>
      </c>
      <c r="I2815" s="2" t="s">
        <v>38</v>
      </c>
      <c r="J2815" s="44">
        <v>0.50234151900000001</v>
      </c>
    </row>
    <row r="2816" spans="1:10">
      <c r="A2816" s="2" t="s">
        <v>13</v>
      </c>
      <c r="B2816" s="2" t="s">
        <v>212</v>
      </c>
      <c r="C2816" s="2" t="s">
        <v>64</v>
      </c>
      <c r="E2816" s="2">
        <v>100</v>
      </c>
      <c r="F2816" s="2" t="s">
        <v>767</v>
      </c>
      <c r="G2816" s="2" t="s">
        <v>28</v>
      </c>
      <c r="H2816" s="2" t="s">
        <v>37</v>
      </c>
      <c r="I2816" s="2" t="s">
        <v>38</v>
      </c>
      <c r="J2816" s="44">
        <v>0</v>
      </c>
    </row>
    <row r="2817" spans="1:10">
      <c r="A2817" s="2" t="s">
        <v>13</v>
      </c>
      <c r="B2817" s="2" t="s">
        <v>213</v>
      </c>
      <c r="C2817" s="2" t="s">
        <v>64</v>
      </c>
      <c r="E2817" s="2">
        <v>100</v>
      </c>
      <c r="F2817" s="2" t="s">
        <v>767</v>
      </c>
      <c r="G2817" s="2" t="s">
        <v>28</v>
      </c>
      <c r="H2817" s="2" t="s">
        <v>37</v>
      </c>
      <c r="I2817" s="2" t="s">
        <v>38</v>
      </c>
      <c r="J2817" s="44">
        <v>5.0806204929999996</v>
      </c>
    </row>
    <row r="2818" spans="1:10">
      <c r="A2818" s="2" t="s">
        <v>13</v>
      </c>
      <c r="B2818" s="2" t="s">
        <v>214</v>
      </c>
      <c r="C2818" s="2" t="s">
        <v>64</v>
      </c>
      <c r="E2818" s="2">
        <v>100</v>
      </c>
      <c r="F2818" s="2" t="s">
        <v>767</v>
      </c>
      <c r="G2818" s="2" t="s">
        <v>28</v>
      </c>
      <c r="H2818" s="2" t="s">
        <v>37</v>
      </c>
      <c r="I2818" s="2" t="s">
        <v>38</v>
      </c>
      <c r="J2818" s="44">
        <v>1.732281972</v>
      </c>
    </row>
    <row r="2819" spans="1:10">
      <c r="A2819" s="2" t="s">
        <v>13</v>
      </c>
      <c r="B2819" s="2" t="s">
        <v>215</v>
      </c>
      <c r="C2819" s="2" t="s">
        <v>64</v>
      </c>
      <c r="E2819" s="2">
        <v>100</v>
      </c>
      <c r="F2819" s="2" t="s">
        <v>767</v>
      </c>
      <c r="G2819" s="2" t="s">
        <v>28</v>
      </c>
      <c r="H2819" s="2" t="s">
        <v>37</v>
      </c>
      <c r="I2819" s="2" t="s">
        <v>38</v>
      </c>
      <c r="J2819" s="44">
        <v>3.7567213239999999</v>
      </c>
    </row>
    <row r="2820" spans="1:10">
      <c r="A2820" s="2" t="s">
        <v>13</v>
      </c>
      <c r="B2820" s="2" t="s">
        <v>216</v>
      </c>
      <c r="C2820" s="2" t="s">
        <v>64</v>
      </c>
      <c r="E2820" s="2">
        <v>100</v>
      </c>
      <c r="F2820" s="2" t="s">
        <v>767</v>
      </c>
      <c r="G2820" s="2" t="s">
        <v>28</v>
      </c>
      <c r="H2820" s="2" t="s">
        <v>37</v>
      </c>
      <c r="I2820" s="2" t="s">
        <v>38</v>
      </c>
      <c r="J2820" s="44">
        <v>4.274145098</v>
      </c>
    </row>
    <row r="2821" spans="1:10">
      <c r="A2821" s="2" t="s">
        <v>13</v>
      </c>
      <c r="B2821" s="2" t="s">
        <v>363</v>
      </c>
      <c r="C2821" s="2" t="s">
        <v>64</v>
      </c>
      <c r="E2821" s="2">
        <v>100</v>
      </c>
      <c r="F2821" s="2" t="s">
        <v>767</v>
      </c>
      <c r="G2821" s="2" t="s">
        <v>28</v>
      </c>
      <c r="H2821" s="2" t="s">
        <v>37</v>
      </c>
      <c r="I2821" s="2" t="s">
        <v>38</v>
      </c>
      <c r="J2821" s="44">
        <v>1.4047059000000001E-2</v>
      </c>
    </row>
    <row r="2822" spans="1:10">
      <c r="A2822" s="2" t="s">
        <v>12</v>
      </c>
      <c r="B2822" s="2" t="s">
        <v>219</v>
      </c>
      <c r="C2822" s="2" t="s">
        <v>64</v>
      </c>
      <c r="E2822" s="2">
        <v>100</v>
      </c>
      <c r="F2822" s="2" t="s">
        <v>767</v>
      </c>
      <c r="G2822" s="2" t="s">
        <v>28</v>
      </c>
      <c r="H2822" s="2" t="s">
        <v>37</v>
      </c>
      <c r="I2822" s="2" t="s">
        <v>38</v>
      </c>
      <c r="J2822" s="44">
        <v>20.740235294000001</v>
      </c>
    </row>
    <row r="2823" spans="1:10">
      <c r="A2823" s="2" t="s">
        <v>11</v>
      </c>
      <c r="B2823" s="2" t="s">
        <v>217</v>
      </c>
      <c r="C2823" s="2" t="s">
        <v>64</v>
      </c>
      <c r="E2823" s="2">
        <v>100</v>
      </c>
      <c r="F2823" s="2" t="s">
        <v>767</v>
      </c>
      <c r="G2823" s="2" t="s">
        <v>28</v>
      </c>
      <c r="H2823" s="2" t="s">
        <v>37</v>
      </c>
      <c r="I2823" s="2" t="s">
        <v>38</v>
      </c>
      <c r="J2823" s="44">
        <v>18.935447570000001</v>
      </c>
    </row>
    <row r="2824" spans="1:10">
      <c r="A2824" s="2" t="s">
        <v>534</v>
      </c>
      <c r="B2824" s="2" t="s">
        <v>218</v>
      </c>
      <c r="C2824" s="2" t="s">
        <v>64</v>
      </c>
      <c r="E2824" s="2">
        <v>100</v>
      </c>
      <c r="F2824" s="2" t="s">
        <v>767</v>
      </c>
      <c r="G2824" s="2" t="s">
        <v>28</v>
      </c>
      <c r="H2824" s="2" t="s">
        <v>37</v>
      </c>
      <c r="I2824" s="2" t="s">
        <v>38</v>
      </c>
      <c r="J2824" s="44">
        <v>0.88520168067226812</v>
      </c>
    </row>
    <row r="2825" spans="1:10">
      <c r="A2825" s="2" t="s">
        <v>10</v>
      </c>
      <c r="B2825" s="2" t="s">
        <v>220</v>
      </c>
      <c r="C2825" s="2" t="s">
        <v>64</v>
      </c>
      <c r="E2825" s="2">
        <v>100</v>
      </c>
      <c r="F2825" s="2" t="s">
        <v>767</v>
      </c>
      <c r="G2825" s="2" t="s">
        <v>28</v>
      </c>
      <c r="H2825" s="2" t="s">
        <v>37</v>
      </c>
      <c r="I2825" s="2" t="s">
        <v>38</v>
      </c>
      <c r="J2825" s="44">
        <v>2.5780588E-2</v>
      </c>
    </row>
    <row r="2826" spans="1:10">
      <c r="A2826" s="2" t="s">
        <v>9</v>
      </c>
      <c r="B2826" s="2" t="s">
        <v>221</v>
      </c>
      <c r="C2826" s="2" t="s">
        <v>64</v>
      </c>
      <c r="E2826" s="2">
        <v>100</v>
      </c>
      <c r="F2826" s="2" t="s">
        <v>767</v>
      </c>
      <c r="G2826" s="2" t="s">
        <v>28</v>
      </c>
      <c r="H2826" s="2" t="s">
        <v>37</v>
      </c>
      <c r="I2826" s="2" t="s">
        <v>38</v>
      </c>
      <c r="J2826" s="44">
        <v>0</v>
      </c>
    </row>
    <row r="2827" spans="1:10">
      <c r="A2827" s="2" t="s">
        <v>9</v>
      </c>
      <c r="B2827" s="2" t="s">
        <v>222</v>
      </c>
      <c r="C2827" s="2" t="s">
        <v>64</v>
      </c>
      <c r="E2827" s="2">
        <v>100</v>
      </c>
      <c r="F2827" s="2" t="s">
        <v>767</v>
      </c>
      <c r="G2827" s="2" t="s">
        <v>28</v>
      </c>
      <c r="H2827" s="2" t="s">
        <v>37</v>
      </c>
      <c r="I2827" s="2" t="s">
        <v>38</v>
      </c>
      <c r="J2827" s="44">
        <v>0</v>
      </c>
    </row>
    <row r="2828" spans="1:10">
      <c r="A2828" s="2" t="s">
        <v>9</v>
      </c>
      <c r="B2828" s="2" t="s">
        <v>223</v>
      </c>
      <c r="C2828" s="2" t="s">
        <v>64</v>
      </c>
      <c r="E2828" s="2">
        <v>100</v>
      </c>
      <c r="F2828" s="2" t="s">
        <v>767</v>
      </c>
      <c r="G2828" s="2" t="s">
        <v>28</v>
      </c>
      <c r="H2828" s="2" t="s">
        <v>37</v>
      </c>
      <c r="I2828" s="2" t="s">
        <v>38</v>
      </c>
      <c r="J2828" s="44">
        <v>0</v>
      </c>
    </row>
    <row r="2829" spans="1:10">
      <c r="A2829" s="2" t="s">
        <v>9</v>
      </c>
      <c r="B2829" s="2" t="s">
        <v>224</v>
      </c>
      <c r="C2829" s="2" t="s">
        <v>64</v>
      </c>
      <c r="E2829" s="2">
        <v>100</v>
      </c>
      <c r="F2829" s="2" t="s">
        <v>767</v>
      </c>
      <c r="G2829" s="2" t="s">
        <v>28</v>
      </c>
      <c r="H2829" s="2" t="s">
        <v>37</v>
      </c>
      <c r="I2829" s="2" t="s">
        <v>38</v>
      </c>
      <c r="J2829" s="44">
        <v>0.97166819900000001</v>
      </c>
    </row>
    <row r="2830" spans="1:10">
      <c r="A2830" s="2" t="s">
        <v>9</v>
      </c>
      <c r="B2830" s="2" t="s">
        <v>225</v>
      </c>
      <c r="C2830" s="2" t="s">
        <v>64</v>
      </c>
      <c r="E2830" s="2">
        <v>100</v>
      </c>
      <c r="F2830" s="2" t="s">
        <v>767</v>
      </c>
      <c r="G2830" s="2" t="s">
        <v>28</v>
      </c>
      <c r="H2830" s="2" t="s">
        <v>37</v>
      </c>
      <c r="I2830" s="2" t="s">
        <v>38</v>
      </c>
      <c r="J2830" s="44">
        <v>2.4022058820000001</v>
      </c>
    </row>
    <row r="2831" spans="1:10">
      <c r="A2831" s="2" t="s">
        <v>9</v>
      </c>
      <c r="B2831" s="2" t="s">
        <v>226</v>
      </c>
      <c r="C2831" s="2" t="s">
        <v>64</v>
      </c>
      <c r="E2831" s="2">
        <v>100</v>
      </c>
      <c r="F2831" s="2" t="s">
        <v>767</v>
      </c>
      <c r="G2831" s="2" t="s">
        <v>28</v>
      </c>
      <c r="H2831" s="2" t="s">
        <v>37</v>
      </c>
      <c r="I2831" s="2" t="s">
        <v>38</v>
      </c>
      <c r="J2831" s="44">
        <v>0</v>
      </c>
    </row>
    <row r="2832" spans="1:10">
      <c r="A2832" s="2" t="s">
        <v>9</v>
      </c>
      <c r="B2832" s="2" t="s">
        <v>227</v>
      </c>
      <c r="C2832" s="2" t="s">
        <v>64</v>
      </c>
      <c r="E2832" s="2">
        <v>100</v>
      </c>
      <c r="F2832" s="2" t="s">
        <v>767</v>
      </c>
      <c r="G2832" s="2" t="s">
        <v>28</v>
      </c>
      <c r="H2832" s="2" t="s">
        <v>37</v>
      </c>
      <c r="I2832" s="2" t="s">
        <v>38</v>
      </c>
      <c r="J2832" s="44">
        <v>0</v>
      </c>
    </row>
    <row r="2833" spans="1:10">
      <c r="A2833" s="2" t="s">
        <v>9</v>
      </c>
      <c r="B2833" s="2" t="s">
        <v>228</v>
      </c>
      <c r="C2833" s="2" t="s">
        <v>64</v>
      </c>
      <c r="E2833" s="2">
        <v>100</v>
      </c>
      <c r="F2833" s="2" t="s">
        <v>767</v>
      </c>
      <c r="G2833" s="2" t="s">
        <v>28</v>
      </c>
      <c r="H2833" s="2" t="s">
        <v>37</v>
      </c>
      <c r="I2833" s="2" t="s">
        <v>38</v>
      </c>
      <c r="J2833" s="44">
        <v>0</v>
      </c>
    </row>
    <row r="2834" spans="1:10">
      <c r="A2834" s="2" t="s">
        <v>9</v>
      </c>
      <c r="B2834" s="2" t="s">
        <v>229</v>
      </c>
      <c r="C2834" s="2" t="s">
        <v>64</v>
      </c>
      <c r="E2834" s="2">
        <v>100</v>
      </c>
      <c r="F2834" s="2" t="s">
        <v>767</v>
      </c>
      <c r="G2834" s="2" t="s">
        <v>28</v>
      </c>
      <c r="H2834" s="2" t="s">
        <v>37</v>
      </c>
      <c r="I2834" s="2" t="s">
        <v>38</v>
      </c>
      <c r="J2834" s="44">
        <v>0</v>
      </c>
    </row>
    <row r="2835" spans="1:10">
      <c r="A2835" s="2" t="s">
        <v>9</v>
      </c>
      <c r="B2835" s="2" t="s">
        <v>230</v>
      </c>
      <c r="C2835" s="2" t="s">
        <v>64</v>
      </c>
      <c r="E2835" s="2">
        <v>100</v>
      </c>
      <c r="F2835" s="2" t="s">
        <v>767</v>
      </c>
      <c r="G2835" s="2" t="s">
        <v>28</v>
      </c>
      <c r="H2835" s="2" t="s">
        <v>37</v>
      </c>
      <c r="I2835" s="2" t="s">
        <v>38</v>
      </c>
      <c r="J2835" s="44">
        <v>0</v>
      </c>
    </row>
    <row r="2836" spans="1:10">
      <c r="A2836" s="2" t="s">
        <v>9</v>
      </c>
      <c r="B2836" s="2" t="s">
        <v>231</v>
      </c>
      <c r="C2836" s="2" t="s">
        <v>64</v>
      </c>
      <c r="E2836" s="2">
        <v>100</v>
      </c>
      <c r="F2836" s="2" t="s">
        <v>767</v>
      </c>
      <c r="G2836" s="2" t="s">
        <v>28</v>
      </c>
      <c r="H2836" s="2" t="s">
        <v>37</v>
      </c>
      <c r="I2836" s="2" t="s">
        <v>38</v>
      </c>
      <c r="J2836" s="44">
        <v>0</v>
      </c>
    </row>
    <row r="2837" spans="1:10">
      <c r="A2837" s="2" t="s">
        <v>9</v>
      </c>
      <c r="B2837" s="2" t="s">
        <v>232</v>
      </c>
      <c r="C2837" s="2" t="s">
        <v>64</v>
      </c>
      <c r="E2837" s="2">
        <v>100</v>
      </c>
      <c r="F2837" s="2" t="s">
        <v>767</v>
      </c>
      <c r="G2837" s="2" t="s">
        <v>28</v>
      </c>
      <c r="H2837" s="2" t="s">
        <v>37</v>
      </c>
      <c r="I2837" s="2" t="s">
        <v>38</v>
      </c>
      <c r="J2837" s="44">
        <v>2.16</v>
      </c>
    </row>
    <row r="2838" spans="1:10">
      <c r="A2838" s="2" t="s">
        <v>8</v>
      </c>
      <c r="B2838" s="2" t="s">
        <v>233</v>
      </c>
      <c r="C2838" s="2" t="s">
        <v>64</v>
      </c>
      <c r="E2838" s="2">
        <v>100</v>
      </c>
      <c r="F2838" s="2" t="s">
        <v>767</v>
      </c>
      <c r="G2838" s="2" t="s">
        <v>28</v>
      </c>
      <c r="H2838" s="2" t="s">
        <v>37</v>
      </c>
      <c r="I2838" s="2" t="s">
        <v>38</v>
      </c>
      <c r="J2838" s="44">
        <v>17.745417957000001</v>
      </c>
    </row>
    <row r="2839" spans="1:10">
      <c r="A2839" s="2" t="s">
        <v>8</v>
      </c>
      <c r="B2839" s="2" t="s">
        <v>234</v>
      </c>
      <c r="C2839" s="2" t="s">
        <v>64</v>
      </c>
      <c r="E2839" s="2">
        <v>100</v>
      </c>
      <c r="F2839" s="2" t="s">
        <v>767</v>
      </c>
      <c r="G2839" s="2" t="s">
        <v>28</v>
      </c>
      <c r="H2839" s="2" t="s">
        <v>37</v>
      </c>
      <c r="I2839" s="2" t="s">
        <v>38</v>
      </c>
      <c r="J2839" s="44">
        <v>17.199748452000001</v>
      </c>
    </row>
    <row r="2840" spans="1:10">
      <c r="A2840" s="2" t="s">
        <v>8</v>
      </c>
      <c r="B2840" s="2" t="s">
        <v>235</v>
      </c>
      <c r="C2840" s="2" t="s">
        <v>64</v>
      </c>
      <c r="E2840" s="2">
        <v>100</v>
      </c>
      <c r="F2840" s="2" t="s">
        <v>767</v>
      </c>
      <c r="G2840" s="2" t="s">
        <v>28</v>
      </c>
      <c r="H2840" s="2" t="s">
        <v>37</v>
      </c>
      <c r="I2840" s="2" t="s">
        <v>38</v>
      </c>
      <c r="J2840" s="44">
        <v>6.4785509379999997</v>
      </c>
    </row>
    <row r="2841" spans="1:10">
      <c r="A2841" s="2" t="s">
        <v>8</v>
      </c>
      <c r="B2841" s="2" t="s">
        <v>236</v>
      </c>
      <c r="C2841" s="2" t="s">
        <v>64</v>
      </c>
      <c r="E2841" s="2">
        <v>100</v>
      </c>
      <c r="F2841" s="2" t="s">
        <v>767</v>
      </c>
      <c r="G2841" s="2" t="s">
        <v>28</v>
      </c>
      <c r="H2841" s="2" t="s">
        <v>37</v>
      </c>
      <c r="I2841" s="2" t="s">
        <v>38</v>
      </c>
      <c r="J2841" s="44">
        <v>5.5932382120000002</v>
      </c>
    </row>
    <row r="2842" spans="1:10">
      <c r="A2842" s="2" t="s">
        <v>8</v>
      </c>
      <c r="B2842" s="2" t="s">
        <v>237</v>
      </c>
      <c r="C2842" s="2" t="s">
        <v>64</v>
      </c>
      <c r="E2842" s="2">
        <v>100</v>
      </c>
      <c r="F2842" s="2" t="s">
        <v>767</v>
      </c>
      <c r="G2842" s="2" t="s">
        <v>28</v>
      </c>
      <c r="H2842" s="2" t="s">
        <v>37</v>
      </c>
      <c r="I2842" s="2" t="s">
        <v>38</v>
      </c>
      <c r="J2842" s="44">
        <v>6.2637716259999996</v>
      </c>
    </row>
    <row r="2843" spans="1:10">
      <c r="A2843" s="2" t="s">
        <v>8</v>
      </c>
      <c r="B2843" s="2" t="s">
        <v>238</v>
      </c>
      <c r="C2843" s="2" t="s">
        <v>64</v>
      </c>
      <c r="E2843" s="2">
        <v>100</v>
      </c>
      <c r="F2843" s="2" t="s">
        <v>767</v>
      </c>
      <c r="G2843" s="2" t="s">
        <v>28</v>
      </c>
      <c r="H2843" s="2" t="s">
        <v>37</v>
      </c>
      <c r="I2843" s="2" t="s">
        <v>38</v>
      </c>
      <c r="J2843" s="44">
        <v>10.526606335</v>
      </c>
    </row>
    <row r="2844" spans="1:10">
      <c r="A2844" s="2" t="s">
        <v>8</v>
      </c>
      <c r="B2844" s="2" t="s">
        <v>239</v>
      </c>
      <c r="C2844" s="2" t="s">
        <v>64</v>
      </c>
      <c r="E2844" s="2">
        <v>100</v>
      </c>
      <c r="F2844" s="2" t="s">
        <v>767</v>
      </c>
      <c r="G2844" s="2" t="s">
        <v>28</v>
      </c>
      <c r="H2844" s="2" t="s">
        <v>37</v>
      </c>
      <c r="I2844" s="2" t="s">
        <v>38</v>
      </c>
      <c r="J2844" s="44">
        <v>10.852639929</v>
      </c>
    </row>
    <row r="2845" spans="1:10">
      <c r="A2845" s="2" t="s">
        <v>8</v>
      </c>
      <c r="B2845" s="2" t="s">
        <v>240</v>
      </c>
      <c r="C2845" s="2" t="s">
        <v>64</v>
      </c>
      <c r="E2845" s="2">
        <v>100</v>
      </c>
      <c r="F2845" s="2" t="s">
        <v>767</v>
      </c>
      <c r="G2845" s="2" t="s">
        <v>28</v>
      </c>
      <c r="H2845" s="2" t="s">
        <v>37</v>
      </c>
      <c r="I2845" s="2" t="s">
        <v>38</v>
      </c>
      <c r="J2845" s="44">
        <v>0</v>
      </c>
    </row>
    <row r="2846" spans="1:10">
      <c r="A2846" s="2" t="s">
        <v>8</v>
      </c>
      <c r="B2846" s="2" t="s">
        <v>241</v>
      </c>
      <c r="C2846" s="2" t="s">
        <v>64</v>
      </c>
      <c r="E2846" s="2">
        <v>100</v>
      </c>
      <c r="F2846" s="2" t="s">
        <v>767</v>
      </c>
      <c r="G2846" s="2" t="s">
        <v>28</v>
      </c>
      <c r="H2846" s="2" t="s">
        <v>37</v>
      </c>
      <c r="I2846" s="2" t="s">
        <v>38</v>
      </c>
      <c r="J2846" s="44">
        <v>15.652647059</v>
      </c>
    </row>
    <row r="2847" spans="1:10">
      <c r="A2847" s="2" t="s">
        <v>8</v>
      </c>
      <c r="B2847" s="2" t="s">
        <v>242</v>
      </c>
      <c r="C2847" s="2" t="s">
        <v>64</v>
      </c>
      <c r="E2847" s="2">
        <v>100</v>
      </c>
      <c r="F2847" s="2" t="s">
        <v>767</v>
      </c>
      <c r="G2847" s="2" t="s">
        <v>28</v>
      </c>
      <c r="H2847" s="2" t="s">
        <v>37</v>
      </c>
      <c r="I2847" s="2" t="s">
        <v>38</v>
      </c>
      <c r="J2847" s="44">
        <v>9.7794232539999992</v>
      </c>
    </row>
    <row r="2848" spans="1:10">
      <c r="A2848" s="2" t="s">
        <v>8</v>
      </c>
      <c r="B2848" s="2" t="s">
        <v>243</v>
      </c>
      <c r="C2848" s="2" t="s">
        <v>64</v>
      </c>
      <c r="E2848" s="2">
        <v>100</v>
      </c>
      <c r="F2848" s="2" t="s">
        <v>767</v>
      </c>
      <c r="G2848" s="2" t="s">
        <v>28</v>
      </c>
      <c r="H2848" s="2" t="s">
        <v>37</v>
      </c>
      <c r="I2848" s="2" t="s">
        <v>38</v>
      </c>
      <c r="J2848" s="44">
        <v>8.7532179929999998</v>
      </c>
    </row>
    <row r="2849" spans="1:10">
      <c r="A2849" s="2" t="s">
        <v>8</v>
      </c>
      <c r="B2849" s="2" t="s">
        <v>244</v>
      </c>
      <c r="C2849" s="2" t="s">
        <v>64</v>
      </c>
      <c r="E2849" s="2">
        <v>100</v>
      </c>
      <c r="F2849" s="2" t="s">
        <v>767</v>
      </c>
      <c r="G2849" s="2" t="s">
        <v>28</v>
      </c>
      <c r="H2849" s="2" t="s">
        <v>37</v>
      </c>
      <c r="I2849" s="2" t="s">
        <v>38</v>
      </c>
      <c r="J2849" s="44">
        <v>17.779166666999998</v>
      </c>
    </row>
    <row r="2850" spans="1:10">
      <c r="A2850" s="2" t="s">
        <v>8</v>
      </c>
      <c r="B2850" s="2" t="s">
        <v>245</v>
      </c>
      <c r="C2850" s="2" t="s">
        <v>64</v>
      </c>
      <c r="E2850" s="2">
        <v>100</v>
      </c>
      <c r="F2850" s="2" t="s">
        <v>767</v>
      </c>
      <c r="G2850" s="2" t="s">
        <v>28</v>
      </c>
      <c r="H2850" s="2" t="s">
        <v>37</v>
      </c>
      <c r="I2850" s="2" t="s">
        <v>38</v>
      </c>
      <c r="J2850" s="44">
        <v>5.6675032679999999</v>
      </c>
    </row>
    <row r="2851" spans="1:10">
      <c r="A2851" s="2" t="s">
        <v>8</v>
      </c>
      <c r="B2851" s="2" t="s">
        <v>246</v>
      </c>
      <c r="C2851" s="2" t="s">
        <v>64</v>
      </c>
      <c r="E2851" s="2">
        <v>100</v>
      </c>
      <c r="F2851" s="2" t="s">
        <v>767</v>
      </c>
      <c r="G2851" s="2" t="s">
        <v>28</v>
      </c>
      <c r="H2851" s="2" t="s">
        <v>37</v>
      </c>
      <c r="I2851" s="2" t="s">
        <v>38</v>
      </c>
      <c r="J2851" s="44">
        <v>0</v>
      </c>
    </row>
    <row r="2852" spans="1:10">
      <c r="A2852" s="2" t="s">
        <v>8</v>
      </c>
      <c r="B2852" s="2" t="s">
        <v>247</v>
      </c>
      <c r="C2852" s="2" t="s">
        <v>64</v>
      </c>
      <c r="E2852" s="2">
        <v>100</v>
      </c>
      <c r="F2852" s="2" t="s">
        <v>767</v>
      </c>
      <c r="G2852" s="2" t="s">
        <v>28</v>
      </c>
      <c r="H2852" s="2" t="s">
        <v>37</v>
      </c>
      <c r="I2852" s="2" t="s">
        <v>38</v>
      </c>
      <c r="J2852" s="44">
        <v>0</v>
      </c>
    </row>
    <row r="2853" spans="1:10">
      <c r="A2853" s="2" t="s">
        <v>8</v>
      </c>
      <c r="B2853" s="2" t="s">
        <v>248</v>
      </c>
      <c r="C2853" s="2" t="s">
        <v>64</v>
      </c>
      <c r="E2853" s="2">
        <v>100</v>
      </c>
      <c r="F2853" s="2" t="s">
        <v>767</v>
      </c>
      <c r="G2853" s="2" t="s">
        <v>28</v>
      </c>
      <c r="H2853" s="2" t="s">
        <v>37</v>
      </c>
      <c r="I2853" s="2" t="s">
        <v>38</v>
      </c>
      <c r="J2853" s="44">
        <v>0</v>
      </c>
    </row>
    <row r="2854" spans="1:10">
      <c r="A2854" s="2" t="s">
        <v>7</v>
      </c>
      <c r="B2854" s="2" t="s">
        <v>249</v>
      </c>
      <c r="C2854" s="2" t="s">
        <v>64</v>
      </c>
      <c r="E2854" s="2">
        <v>100</v>
      </c>
      <c r="F2854" s="2" t="s">
        <v>767</v>
      </c>
      <c r="G2854" s="2" t="s">
        <v>28</v>
      </c>
      <c r="H2854" s="2" t="s">
        <v>37</v>
      </c>
      <c r="I2854" s="2" t="s">
        <v>38</v>
      </c>
      <c r="J2854" s="44">
        <v>8.7843793829999992</v>
      </c>
    </row>
    <row r="2855" spans="1:10">
      <c r="A2855" s="2" t="s">
        <v>7</v>
      </c>
      <c r="B2855" s="2" t="s">
        <v>250</v>
      </c>
      <c r="C2855" s="2" t="s">
        <v>64</v>
      </c>
      <c r="E2855" s="2">
        <v>100</v>
      </c>
      <c r="F2855" s="2" t="s">
        <v>767</v>
      </c>
      <c r="G2855" s="2" t="s">
        <v>28</v>
      </c>
      <c r="H2855" s="2" t="s">
        <v>37</v>
      </c>
      <c r="I2855" s="2" t="s">
        <v>38</v>
      </c>
      <c r="J2855" s="44">
        <v>1.9627324150000001</v>
      </c>
    </row>
    <row r="2856" spans="1:10">
      <c r="A2856" s="2" t="s">
        <v>7</v>
      </c>
      <c r="B2856" s="2" t="s">
        <v>251</v>
      </c>
      <c r="C2856" s="2" t="s">
        <v>64</v>
      </c>
      <c r="E2856" s="2">
        <v>100</v>
      </c>
      <c r="F2856" s="2" t="s">
        <v>767</v>
      </c>
      <c r="G2856" s="2" t="s">
        <v>28</v>
      </c>
      <c r="H2856" s="2" t="s">
        <v>37</v>
      </c>
      <c r="I2856" s="2" t="s">
        <v>38</v>
      </c>
      <c r="J2856" s="44">
        <v>5.3693823529999998</v>
      </c>
    </row>
    <row r="2857" spans="1:10">
      <c r="A2857" s="2" t="s">
        <v>7</v>
      </c>
      <c r="B2857" s="2" t="s">
        <v>252</v>
      </c>
      <c r="C2857" s="2" t="s">
        <v>64</v>
      </c>
      <c r="E2857" s="2">
        <v>100</v>
      </c>
      <c r="F2857" s="2" t="s">
        <v>767</v>
      </c>
      <c r="G2857" s="2" t="s">
        <v>28</v>
      </c>
      <c r="H2857" s="2" t="s">
        <v>37</v>
      </c>
      <c r="I2857" s="2" t="s">
        <v>38</v>
      </c>
      <c r="J2857" s="44">
        <v>1.334892534</v>
      </c>
    </row>
    <row r="2858" spans="1:10">
      <c r="A2858" s="2" t="s">
        <v>7</v>
      </c>
      <c r="B2858" s="2" t="s">
        <v>253</v>
      </c>
      <c r="C2858" s="2" t="s">
        <v>64</v>
      </c>
      <c r="E2858" s="2">
        <v>100</v>
      </c>
      <c r="F2858" s="2" t="s">
        <v>767</v>
      </c>
      <c r="G2858" s="2" t="s">
        <v>28</v>
      </c>
      <c r="H2858" s="2" t="s">
        <v>37</v>
      </c>
      <c r="I2858" s="2" t="s">
        <v>38</v>
      </c>
      <c r="J2858" s="44">
        <v>19.529728291000001</v>
      </c>
    </row>
    <row r="2859" spans="1:10">
      <c r="A2859" s="2" t="s">
        <v>6</v>
      </c>
      <c r="B2859" s="2" t="s">
        <v>254</v>
      </c>
      <c r="C2859" s="2" t="s">
        <v>64</v>
      </c>
      <c r="E2859" s="2">
        <v>100</v>
      </c>
      <c r="F2859" s="2" t="s">
        <v>767</v>
      </c>
      <c r="G2859" s="2" t="s">
        <v>28</v>
      </c>
      <c r="H2859" s="2" t="s">
        <v>37</v>
      </c>
      <c r="I2859" s="2" t="s">
        <v>38</v>
      </c>
      <c r="J2859" s="44">
        <v>10.122593890999999</v>
      </c>
    </row>
    <row r="2860" spans="1:10">
      <c r="A2860" s="2" t="s">
        <v>6</v>
      </c>
      <c r="B2860" s="2" t="s">
        <v>255</v>
      </c>
      <c r="C2860" s="2" t="s">
        <v>64</v>
      </c>
      <c r="E2860" s="2">
        <v>100</v>
      </c>
      <c r="F2860" s="2" t="s">
        <v>767</v>
      </c>
      <c r="G2860" s="2" t="s">
        <v>28</v>
      </c>
      <c r="H2860" s="2" t="s">
        <v>37</v>
      </c>
      <c r="I2860" s="2" t="s">
        <v>38</v>
      </c>
      <c r="J2860" s="44">
        <v>10.766840746</v>
      </c>
    </row>
    <row r="2861" spans="1:10">
      <c r="A2861" s="2" t="s">
        <v>6</v>
      </c>
      <c r="B2861" s="2" t="s">
        <v>256</v>
      </c>
      <c r="C2861" s="2" t="s">
        <v>64</v>
      </c>
      <c r="E2861" s="2">
        <v>100</v>
      </c>
      <c r="F2861" s="2" t="s">
        <v>767</v>
      </c>
      <c r="G2861" s="2" t="s">
        <v>28</v>
      </c>
      <c r="H2861" s="2" t="s">
        <v>37</v>
      </c>
      <c r="I2861" s="2" t="s">
        <v>38</v>
      </c>
      <c r="J2861" s="44">
        <v>33.877471792000001</v>
      </c>
    </row>
    <row r="2862" spans="1:10">
      <c r="A2862" s="2" t="s">
        <v>6</v>
      </c>
      <c r="B2862" s="2" t="s">
        <v>257</v>
      </c>
      <c r="C2862" s="2" t="s">
        <v>64</v>
      </c>
      <c r="E2862" s="2">
        <v>100</v>
      </c>
      <c r="F2862" s="2" t="s">
        <v>767</v>
      </c>
      <c r="G2862" s="2" t="s">
        <v>28</v>
      </c>
      <c r="H2862" s="2" t="s">
        <v>37</v>
      </c>
      <c r="I2862" s="2" t="s">
        <v>38</v>
      </c>
      <c r="J2862" s="44">
        <v>42.160032352999998</v>
      </c>
    </row>
    <row r="2863" spans="1:10">
      <c r="A2863" s="2" t="s">
        <v>6</v>
      </c>
      <c r="B2863" s="2" t="s">
        <v>258</v>
      </c>
      <c r="C2863" s="2" t="s">
        <v>64</v>
      </c>
      <c r="E2863" s="2">
        <v>100</v>
      </c>
      <c r="F2863" s="2" t="s">
        <v>767</v>
      </c>
      <c r="G2863" s="2" t="s">
        <v>28</v>
      </c>
      <c r="H2863" s="2" t="s">
        <v>37</v>
      </c>
      <c r="I2863" s="2" t="s">
        <v>38</v>
      </c>
      <c r="J2863" s="44">
        <v>32.339338235</v>
      </c>
    </row>
    <row r="2864" spans="1:10">
      <c r="A2864" s="2" t="s">
        <v>6</v>
      </c>
      <c r="B2864" s="2" t="s">
        <v>259</v>
      </c>
      <c r="C2864" s="2" t="s">
        <v>64</v>
      </c>
      <c r="E2864" s="2">
        <v>100</v>
      </c>
      <c r="F2864" s="2" t="s">
        <v>767</v>
      </c>
      <c r="G2864" s="2" t="s">
        <v>28</v>
      </c>
      <c r="H2864" s="2" t="s">
        <v>37</v>
      </c>
      <c r="I2864" s="2" t="s">
        <v>38</v>
      </c>
      <c r="J2864" s="44">
        <v>0</v>
      </c>
    </row>
    <row r="2865" spans="1:10">
      <c r="A2865" s="2" t="s">
        <v>6</v>
      </c>
      <c r="B2865" s="2" t="s">
        <v>260</v>
      </c>
      <c r="C2865" s="2" t="s">
        <v>64</v>
      </c>
      <c r="E2865" s="2">
        <v>100</v>
      </c>
      <c r="F2865" s="2" t="s">
        <v>767</v>
      </c>
      <c r="G2865" s="2" t="s">
        <v>28</v>
      </c>
      <c r="H2865" s="2" t="s">
        <v>37</v>
      </c>
      <c r="I2865" s="2" t="s">
        <v>38</v>
      </c>
      <c r="J2865" s="44">
        <v>12.219650735</v>
      </c>
    </row>
    <row r="2866" spans="1:10">
      <c r="A2866" s="2" t="s">
        <v>6</v>
      </c>
      <c r="B2866" s="2" t="s">
        <v>261</v>
      </c>
      <c r="C2866" s="2" t="s">
        <v>64</v>
      </c>
      <c r="E2866" s="2">
        <v>100</v>
      </c>
      <c r="F2866" s="2" t="s">
        <v>767</v>
      </c>
      <c r="G2866" s="2" t="s">
        <v>28</v>
      </c>
      <c r="H2866" s="2" t="s">
        <v>37</v>
      </c>
      <c r="I2866" s="2" t="s">
        <v>38</v>
      </c>
      <c r="J2866" s="44">
        <v>9.4334673200000001</v>
      </c>
    </row>
    <row r="2867" spans="1:10">
      <c r="A2867" s="2" t="s">
        <v>5</v>
      </c>
      <c r="B2867" s="2" t="s">
        <v>270</v>
      </c>
      <c r="C2867" s="2" t="s">
        <v>64</v>
      </c>
      <c r="E2867" s="2">
        <v>100</v>
      </c>
      <c r="F2867" s="2" t="s">
        <v>767</v>
      </c>
      <c r="G2867" s="2" t="s">
        <v>28</v>
      </c>
      <c r="H2867" s="2" t="s">
        <v>37</v>
      </c>
      <c r="I2867" s="2" t="s">
        <v>38</v>
      </c>
      <c r="J2867" s="44">
        <v>0.851877828</v>
      </c>
    </row>
    <row r="2868" spans="1:10">
      <c r="A2868" s="2" t="s">
        <v>5</v>
      </c>
      <c r="B2868" s="2" t="s">
        <v>271</v>
      </c>
      <c r="C2868" s="2" t="s">
        <v>64</v>
      </c>
      <c r="E2868" s="2">
        <v>100</v>
      </c>
      <c r="F2868" s="2" t="s">
        <v>767</v>
      </c>
      <c r="G2868" s="2" t="s">
        <v>28</v>
      </c>
      <c r="H2868" s="2" t="s">
        <v>37</v>
      </c>
      <c r="I2868" s="2" t="s">
        <v>38</v>
      </c>
      <c r="J2868" s="44">
        <v>14.384755793</v>
      </c>
    </row>
    <row r="2869" spans="1:10">
      <c r="A2869" s="2" t="s">
        <v>5</v>
      </c>
      <c r="B2869" s="2" t="s">
        <v>272</v>
      </c>
      <c r="C2869" s="2" t="s">
        <v>64</v>
      </c>
      <c r="E2869" s="2">
        <v>100</v>
      </c>
      <c r="F2869" s="2" t="s">
        <v>767</v>
      </c>
      <c r="G2869" s="2" t="s">
        <v>28</v>
      </c>
      <c r="H2869" s="2" t="s">
        <v>37</v>
      </c>
      <c r="I2869" s="2" t="s">
        <v>38</v>
      </c>
      <c r="J2869" s="44">
        <v>2.1526578430000001</v>
      </c>
    </row>
    <row r="2870" spans="1:10">
      <c r="A2870" s="2" t="s">
        <v>5</v>
      </c>
      <c r="B2870" s="2" t="s">
        <v>273</v>
      </c>
      <c r="C2870" s="2" t="s">
        <v>64</v>
      </c>
      <c r="E2870" s="2">
        <v>100</v>
      </c>
      <c r="F2870" s="2" t="s">
        <v>767</v>
      </c>
      <c r="G2870" s="2" t="s">
        <v>28</v>
      </c>
      <c r="H2870" s="2" t="s">
        <v>37</v>
      </c>
      <c r="I2870" s="2" t="s">
        <v>38</v>
      </c>
      <c r="J2870" s="44">
        <v>0</v>
      </c>
    </row>
    <row r="2871" spans="1:10">
      <c r="A2871" s="2" t="s">
        <v>4</v>
      </c>
      <c r="B2871" s="2" t="s">
        <v>445</v>
      </c>
      <c r="C2871" s="2" t="s">
        <v>64</v>
      </c>
      <c r="E2871" s="2">
        <v>100</v>
      </c>
      <c r="F2871" s="2" t="s">
        <v>767</v>
      </c>
      <c r="G2871" s="2" t="s">
        <v>28</v>
      </c>
      <c r="H2871" s="2" t="s">
        <v>37</v>
      </c>
      <c r="I2871" s="2" t="s">
        <v>38</v>
      </c>
      <c r="J2871" s="44">
        <v>2.2322129820000001</v>
      </c>
    </row>
    <row r="2872" spans="1:10">
      <c r="A2872" s="2" t="s">
        <v>4</v>
      </c>
      <c r="B2872" s="2" t="s">
        <v>446</v>
      </c>
      <c r="C2872" s="2" t="s">
        <v>64</v>
      </c>
      <c r="E2872" s="2">
        <v>100</v>
      </c>
      <c r="F2872" s="2" t="s">
        <v>767</v>
      </c>
      <c r="G2872" s="2" t="s">
        <v>28</v>
      </c>
      <c r="H2872" s="2" t="s">
        <v>37</v>
      </c>
      <c r="I2872" s="2" t="s">
        <v>38</v>
      </c>
      <c r="J2872" s="44">
        <v>0.19949937400000001</v>
      </c>
    </row>
    <row r="2873" spans="1:10">
      <c r="A2873" s="2" t="s">
        <v>3</v>
      </c>
      <c r="B2873" s="2" t="s">
        <v>362</v>
      </c>
      <c r="C2873" s="2" t="s">
        <v>64</v>
      </c>
      <c r="E2873" s="2">
        <v>100</v>
      </c>
      <c r="F2873" s="2" t="s">
        <v>767</v>
      </c>
      <c r="G2873" s="2" t="s">
        <v>28</v>
      </c>
      <c r="H2873" s="2" t="s">
        <v>37</v>
      </c>
      <c r="I2873" s="2" t="s">
        <v>38</v>
      </c>
      <c r="J2873" s="44">
        <v>0.10384054400000001</v>
      </c>
    </row>
    <row r="2874" spans="1:10">
      <c r="A2874" s="2" t="s">
        <v>3</v>
      </c>
      <c r="B2874" s="2" t="s">
        <v>143</v>
      </c>
      <c r="C2874" s="2" t="s">
        <v>64</v>
      </c>
      <c r="E2874" s="2">
        <v>100</v>
      </c>
      <c r="F2874" s="2" t="s">
        <v>767</v>
      </c>
      <c r="G2874" s="2" t="s">
        <v>28</v>
      </c>
      <c r="H2874" s="2" t="s">
        <v>37</v>
      </c>
      <c r="I2874" s="2" t="s">
        <v>38</v>
      </c>
      <c r="J2874" s="44">
        <v>8.7354060360000005</v>
      </c>
    </row>
    <row r="2875" spans="1:10">
      <c r="A2875" s="2" t="s">
        <v>3</v>
      </c>
      <c r="B2875" s="2" t="s">
        <v>144</v>
      </c>
      <c r="C2875" s="2" t="s">
        <v>64</v>
      </c>
      <c r="E2875" s="2">
        <v>100</v>
      </c>
      <c r="F2875" s="2" t="s">
        <v>767</v>
      </c>
      <c r="G2875" s="2" t="s">
        <v>28</v>
      </c>
      <c r="H2875" s="2" t="s">
        <v>37</v>
      </c>
      <c r="I2875" s="2" t="s">
        <v>38</v>
      </c>
      <c r="J2875" s="44">
        <v>2.7273244779999999</v>
      </c>
    </row>
    <row r="2876" spans="1:10">
      <c r="A2876" s="2" t="s">
        <v>3</v>
      </c>
      <c r="B2876" s="2" t="s">
        <v>145</v>
      </c>
      <c r="C2876" s="2" t="s">
        <v>64</v>
      </c>
      <c r="E2876" s="2">
        <v>100</v>
      </c>
      <c r="F2876" s="2" t="s">
        <v>767</v>
      </c>
      <c r="G2876" s="2" t="s">
        <v>28</v>
      </c>
      <c r="H2876" s="2" t="s">
        <v>37</v>
      </c>
      <c r="I2876" s="2" t="s">
        <v>38</v>
      </c>
      <c r="J2876" s="44">
        <v>1.146511509</v>
      </c>
    </row>
    <row r="2877" spans="1:10">
      <c r="A2877" s="2" t="s">
        <v>3</v>
      </c>
      <c r="B2877" s="2" t="s">
        <v>146</v>
      </c>
      <c r="C2877" s="2" t="s">
        <v>64</v>
      </c>
      <c r="E2877" s="2">
        <v>100</v>
      </c>
      <c r="F2877" s="2" t="s">
        <v>767</v>
      </c>
      <c r="G2877" s="2" t="s">
        <v>28</v>
      </c>
      <c r="H2877" s="2" t="s">
        <v>37</v>
      </c>
      <c r="I2877" s="2" t="s">
        <v>38</v>
      </c>
      <c r="J2877" s="44">
        <v>2.2913973379999999</v>
      </c>
    </row>
    <row r="2878" spans="1:10">
      <c r="A2878" s="2" t="s">
        <v>3</v>
      </c>
      <c r="B2878" s="2" t="s">
        <v>147</v>
      </c>
      <c r="C2878" s="2" t="s">
        <v>64</v>
      </c>
      <c r="E2878" s="2">
        <v>100</v>
      </c>
      <c r="F2878" s="2" t="s">
        <v>767</v>
      </c>
      <c r="G2878" s="2" t="s">
        <v>28</v>
      </c>
      <c r="H2878" s="2" t="s">
        <v>37</v>
      </c>
      <c r="I2878" s="2" t="s">
        <v>38</v>
      </c>
      <c r="J2878" s="44">
        <v>7.8643776279999997</v>
      </c>
    </row>
    <row r="2879" spans="1:10">
      <c r="A2879" s="2" t="s">
        <v>3</v>
      </c>
      <c r="B2879" s="2" t="s">
        <v>148</v>
      </c>
      <c r="C2879" s="2" t="s">
        <v>64</v>
      </c>
      <c r="E2879" s="2">
        <v>100</v>
      </c>
      <c r="F2879" s="2" t="s">
        <v>767</v>
      </c>
      <c r="G2879" s="2" t="s">
        <v>28</v>
      </c>
      <c r="H2879" s="2" t="s">
        <v>37</v>
      </c>
      <c r="I2879" s="2" t="s">
        <v>38</v>
      </c>
      <c r="J2879" s="44">
        <v>3.498382522</v>
      </c>
    </row>
    <row r="2880" spans="1:10">
      <c r="A2880" s="2" t="s">
        <v>3</v>
      </c>
      <c r="B2880" s="2" t="s">
        <v>149</v>
      </c>
      <c r="C2880" s="2" t="s">
        <v>64</v>
      </c>
      <c r="E2880" s="2">
        <v>100</v>
      </c>
      <c r="F2880" s="2" t="s">
        <v>767</v>
      </c>
      <c r="G2880" s="2" t="s">
        <v>28</v>
      </c>
      <c r="H2880" s="2" t="s">
        <v>37</v>
      </c>
      <c r="I2880" s="2" t="s">
        <v>38</v>
      </c>
      <c r="J2880" s="44">
        <v>38.051054383999997</v>
      </c>
    </row>
    <row r="2881" spans="1:10">
      <c r="A2881" s="2" t="s">
        <v>3</v>
      </c>
      <c r="B2881" s="2" t="s">
        <v>150</v>
      </c>
      <c r="C2881" s="2" t="s">
        <v>64</v>
      </c>
      <c r="E2881" s="2">
        <v>100</v>
      </c>
      <c r="F2881" s="2" t="s">
        <v>767</v>
      </c>
      <c r="G2881" s="2" t="s">
        <v>28</v>
      </c>
      <c r="H2881" s="2" t="s">
        <v>37</v>
      </c>
      <c r="I2881" s="2" t="s">
        <v>38</v>
      </c>
      <c r="J2881" s="44">
        <v>1.62959276</v>
      </c>
    </row>
    <row r="2882" spans="1:10">
      <c r="A2882" s="2" t="s">
        <v>3</v>
      </c>
      <c r="B2882" s="2" t="s">
        <v>151</v>
      </c>
      <c r="C2882" s="2" t="s">
        <v>64</v>
      </c>
      <c r="E2882" s="2">
        <v>100</v>
      </c>
      <c r="F2882" s="2" t="s">
        <v>767</v>
      </c>
      <c r="G2882" s="2" t="s">
        <v>28</v>
      </c>
      <c r="H2882" s="2" t="s">
        <v>37</v>
      </c>
      <c r="I2882" s="2" t="s">
        <v>38</v>
      </c>
      <c r="J2882" s="44">
        <v>124.596547059</v>
      </c>
    </row>
    <row r="2883" spans="1:10">
      <c r="A2883" s="2" t="s">
        <v>3</v>
      </c>
      <c r="B2883" s="2" t="s">
        <v>152</v>
      </c>
      <c r="C2883" s="2" t="s">
        <v>64</v>
      </c>
      <c r="E2883" s="2">
        <v>100</v>
      </c>
      <c r="F2883" s="2" t="s">
        <v>767</v>
      </c>
      <c r="G2883" s="2" t="s">
        <v>28</v>
      </c>
      <c r="H2883" s="2" t="s">
        <v>37</v>
      </c>
      <c r="I2883" s="2" t="s">
        <v>38</v>
      </c>
      <c r="J2883" s="44">
        <v>110.10475592900001</v>
      </c>
    </row>
    <row r="2884" spans="1:10">
      <c r="A2884" s="2" t="s">
        <v>3</v>
      </c>
      <c r="B2884" s="2" t="s">
        <v>153</v>
      </c>
      <c r="C2884" s="2" t="s">
        <v>64</v>
      </c>
      <c r="E2884" s="2">
        <v>100</v>
      </c>
      <c r="F2884" s="2" t="s">
        <v>767</v>
      </c>
      <c r="G2884" s="2" t="s">
        <v>28</v>
      </c>
      <c r="H2884" s="2" t="s">
        <v>37</v>
      </c>
      <c r="I2884" s="2" t="s">
        <v>38</v>
      </c>
      <c r="J2884" s="44">
        <v>16.681524321000001</v>
      </c>
    </row>
    <row r="2885" spans="1:10">
      <c r="A2885" s="2" t="s">
        <v>3</v>
      </c>
      <c r="B2885" s="2" t="s">
        <v>154</v>
      </c>
      <c r="C2885" s="2" t="s">
        <v>64</v>
      </c>
      <c r="E2885" s="2">
        <v>100</v>
      </c>
      <c r="F2885" s="2" t="s">
        <v>767</v>
      </c>
      <c r="G2885" s="2" t="s">
        <v>28</v>
      </c>
      <c r="H2885" s="2" t="s">
        <v>37</v>
      </c>
      <c r="I2885" s="2" t="s">
        <v>38</v>
      </c>
      <c r="J2885" s="44">
        <v>16.436906905000001</v>
      </c>
    </row>
    <row r="2886" spans="1:10">
      <c r="A2886" s="2" t="s">
        <v>3</v>
      </c>
      <c r="B2886" s="2" t="s">
        <v>155</v>
      </c>
      <c r="C2886" s="2" t="s">
        <v>64</v>
      </c>
      <c r="E2886" s="2">
        <v>100</v>
      </c>
      <c r="F2886" s="2" t="s">
        <v>767</v>
      </c>
      <c r="G2886" s="2" t="s">
        <v>28</v>
      </c>
      <c r="H2886" s="2" t="s">
        <v>37</v>
      </c>
      <c r="I2886" s="2" t="s">
        <v>38</v>
      </c>
      <c r="J2886" s="44">
        <v>20.168021008</v>
      </c>
    </row>
    <row r="2887" spans="1:10">
      <c r="A2887" s="2" t="s">
        <v>3</v>
      </c>
      <c r="B2887" s="2" t="s">
        <v>156</v>
      </c>
      <c r="C2887" s="2" t="s">
        <v>64</v>
      </c>
      <c r="E2887" s="2">
        <v>100</v>
      </c>
      <c r="F2887" s="2" t="s">
        <v>767</v>
      </c>
      <c r="G2887" s="2" t="s">
        <v>28</v>
      </c>
      <c r="H2887" s="2" t="s">
        <v>37</v>
      </c>
      <c r="I2887" s="2" t="s">
        <v>38</v>
      </c>
      <c r="J2887" s="44">
        <v>1.5865960480000001</v>
      </c>
    </row>
    <row r="2888" spans="1:10">
      <c r="A2888" s="2" t="s">
        <v>3</v>
      </c>
      <c r="B2888" s="2" t="s">
        <v>157</v>
      </c>
      <c r="C2888" s="2" t="s">
        <v>64</v>
      </c>
      <c r="E2888" s="2">
        <v>100</v>
      </c>
      <c r="F2888" s="2" t="s">
        <v>767</v>
      </c>
      <c r="G2888" s="2" t="s">
        <v>28</v>
      </c>
      <c r="H2888" s="2" t="s">
        <v>37</v>
      </c>
      <c r="I2888" s="2" t="s">
        <v>38</v>
      </c>
      <c r="J2888" s="44">
        <v>33.838617647</v>
      </c>
    </row>
    <row r="2889" spans="1:10">
      <c r="A2889" s="2" t="s">
        <v>3</v>
      </c>
      <c r="B2889" s="2" t="s">
        <v>158</v>
      </c>
      <c r="C2889" s="2" t="s">
        <v>64</v>
      </c>
      <c r="E2889" s="2">
        <v>100</v>
      </c>
      <c r="F2889" s="2" t="s">
        <v>767</v>
      </c>
      <c r="G2889" s="2" t="s">
        <v>28</v>
      </c>
      <c r="H2889" s="2" t="s">
        <v>37</v>
      </c>
      <c r="I2889" s="2" t="s">
        <v>38</v>
      </c>
      <c r="J2889" s="44">
        <v>7.9179089070000002</v>
      </c>
    </row>
    <row r="2890" spans="1:10">
      <c r="A2890" s="2" t="s">
        <v>2</v>
      </c>
      <c r="B2890" s="2" t="s">
        <v>262</v>
      </c>
      <c r="C2890" s="2" t="s">
        <v>64</v>
      </c>
      <c r="E2890" s="2">
        <v>100</v>
      </c>
      <c r="F2890" s="2" t="s">
        <v>767</v>
      </c>
      <c r="G2890" s="2" t="s">
        <v>28</v>
      </c>
      <c r="H2890" s="2" t="s">
        <v>37</v>
      </c>
      <c r="I2890" s="2" t="s">
        <v>38</v>
      </c>
      <c r="J2890" s="44">
        <v>0.26674613000000003</v>
      </c>
    </row>
    <row r="2891" spans="1:10">
      <c r="A2891" s="2" t="s">
        <v>2</v>
      </c>
      <c r="B2891" s="2" t="s">
        <v>263</v>
      </c>
      <c r="C2891" s="2" t="s">
        <v>64</v>
      </c>
      <c r="E2891" s="2">
        <v>100</v>
      </c>
      <c r="F2891" s="2" t="s">
        <v>767</v>
      </c>
      <c r="G2891" s="2" t="s">
        <v>28</v>
      </c>
      <c r="H2891" s="2" t="s">
        <v>37</v>
      </c>
      <c r="I2891" s="2" t="s">
        <v>38</v>
      </c>
      <c r="J2891" s="44">
        <v>8.0221092439999993</v>
      </c>
    </row>
    <row r="2892" spans="1:10">
      <c r="A2892" s="2" t="s">
        <v>2</v>
      </c>
      <c r="B2892" s="2" t="s">
        <v>264</v>
      </c>
      <c r="C2892" s="2" t="s">
        <v>64</v>
      </c>
      <c r="E2892" s="2">
        <v>100</v>
      </c>
      <c r="F2892" s="2" t="s">
        <v>767</v>
      </c>
      <c r="G2892" s="2" t="s">
        <v>28</v>
      </c>
      <c r="H2892" s="2" t="s">
        <v>37</v>
      </c>
      <c r="I2892" s="2" t="s">
        <v>38</v>
      </c>
      <c r="J2892" s="44">
        <v>3.3204334370000002</v>
      </c>
    </row>
    <row r="2893" spans="1:10">
      <c r="A2893" s="2" t="s">
        <v>2</v>
      </c>
      <c r="B2893" s="2" t="s">
        <v>265</v>
      </c>
      <c r="C2893" s="2" t="s">
        <v>64</v>
      </c>
      <c r="E2893" s="2">
        <v>100</v>
      </c>
      <c r="F2893" s="2" t="s">
        <v>767</v>
      </c>
      <c r="G2893" s="2" t="s">
        <v>28</v>
      </c>
      <c r="H2893" s="2" t="s">
        <v>37</v>
      </c>
      <c r="I2893" s="2" t="s">
        <v>38</v>
      </c>
      <c r="J2893" s="44">
        <v>2.0441497329999998</v>
      </c>
    </row>
    <row r="2894" spans="1:10">
      <c r="A2894" s="2" t="s">
        <v>2</v>
      </c>
      <c r="B2894" s="2" t="s">
        <v>266</v>
      </c>
      <c r="C2894" s="2" t="s">
        <v>64</v>
      </c>
      <c r="E2894" s="2">
        <v>100</v>
      </c>
      <c r="F2894" s="2" t="s">
        <v>767</v>
      </c>
      <c r="G2894" s="2" t="s">
        <v>28</v>
      </c>
      <c r="H2894" s="2" t="s">
        <v>37</v>
      </c>
      <c r="I2894" s="2" t="s">
        <v>38</v>
      </c>
      <c r="J2894" s="44">
        <v>7.0012389710000003</v>
      </c>
    </row>
    <row r="2895" spans="1:10">
      <c r="A2895" s="2" t="s">
        <v>2</v>
      </c>
      <c r="B2895" s="2" t="s">
        <v>267</v>
      </c>
      <c r="C2895" s="2" t="s">
        <v>64</v>
      </c>
      <c r="E2895" s="2">
        <v>100</v>
      </c>
      <c r="F2895" s="2" t="s">
        <v>767</v>
      </c>
      <c r="G2895" s="2" t="s">
        <v>28</v>
      </c>
      <c r="H2895" s="2" t="s">
        <v>37</v>
      </c>
      <c r="I2895" s="2" t="s">
        <v>38</v>
      </c>
      <c r="J2895" s="44">
        <v>5.710834191</v>
      </c>
    </row>
    <row r="2896" spans="1:10">
      <c r="A2896" s="2" t="s">
        <v>2</v>
      </c>
      <c r="B2896" s="2" t="s">
        <v>268</v>
      </c>
      <c r="C2896" s="2" t="s">
        <v>64</v>
      </c>
      <c r="E2896" s="2">
        <v>100</v>
      </c>
      <c r="F2896" s="2" t="s">
        <v>767</v>
      </c>
      <c r="G2896" s="2" t="s">
        <v>28</v>
      </c>
      <c r="H2896" s="2" t="s">
        <v>37</v>
      </c>
      <c r="I2896" s="2" t="s">
        <v>38</v>
      </c>
      <c r="J2896" s="44">
        <v>4.5550300799999999</v>
      </c>
    </row>
    <row r="2897" spans="1:10">
      <c r="A2897" s="2" t="s">
        <v>2</v>
      </c>
      <c r="B2897" s="2" t="s">
        <v>269</v>
      </c>
      <c r="C2897" s="2" t="s">
        <v>64</v>
      </c>
      <c r="E2897" s="2">
        <v>100</v>
      </c>
      <c r="F2897" s="2" t="s">
        <v>767</v>
      </c>
      <c r="G2897" s="2" t="s">
        <v>28</v>
      </c>
      <c r="H2897" s="2" t="s">
        <v>37</v>
      </c>
      <c r="I2897" s="2" t="s">
        <v>38</v>
      </c>
      <c r="J2897" s="44">
        <v>6.9697803309999999</v>
      </c>
    </row>
    <row r="2898" spans="1:10">
      <c r="A2898" s="2" t="s">
        <v>1</v>
      </c>
      <c r="B2898" s="2" t="s">
        <v>298</v>
      </c>
      <c r="C2898" s="2" t="s">
        <v>64</v>
      </c>
      <c r="E2898" s="2">
        <v>100</v>
      </c>
      <c r="F2898" s="2" t="s">
        <v>767</v>
      </c>
      <c r="G2898" s="2" t="s">
        <v>28</v>
      </c>
      <c r="H2898" s="2" t="s">
        <v>37</v>
      </c>
      <c r="I2898" s="2" t="s">
        <v>38</v>
      </c>
      <c r="J2898" s="44">
        <v>0</v>
      </c>
    </row>
    <row r="2899" spans="1:10">
      <c r="A2899" s="2" t="s">
        <v>1</v>
      </c>
      <c r="B2899" s="2" t="s">
        <v>299</v>
      </c>
      <c r="C2899" s="2" t="s">
        <v>64</v>
      </c>
      <c r="E2899" s="2">
        <v>100</v>
      </c>
      <c r="F2899" s="2" t="s">
        <v>767</v>
      </c>
      <c r="G2899" s="2" t="s">
        <v>28</v>
      </c>
      <c r="H2899" s="2" t="s">
        <v>37</v>
      </c>
      <c r="I2899" s="2" t="s">
        <v>38</v>
      </c>
      <c r="J2899" s="44">
        <v>0</v>
      </c>
    </row>
    <row r="2900" spans="1:10">
      <c r="A2900" s="2" t="s">
        <v>1</v>
      </c>
      <c r="B2900" s="2" t="s">
        <v>300</v>
      </c>
      <c r="C2900" s="2" t="s">
        <v>64</v>
      </c>
      <c r="E2900" s="2">
        <v>100</v>
      </c>
      <c r="F2900" s="2" t="s">
        <v>767</v>
      </c>
      <c r="G2900" s="2" t="s">
        <v>28</v>
      </c>
      <c r="H2900" s="2" t="s">
        <v>37</v>
      </c>
      <c r="I2900" s="2" t="s">
        <v>38</v>
      </c>
      <c r="J2900" s="44">
        <v>0</v>
      </c>
    </row>
    <row r="2901" spans="1:10">
      <c r="A2901" s="2" t="s">
        <v>1</v>
      </c>
      <c r="B2901" s="2" t="s">
        <v>301</v>
      </c>
      <c r="C2901" s="2" t="s">
        <v>64</v>
      </c>
      <c r="E2901" s="2">
        <v>100</v>
      </c>
      <c r="F2901" s="2" t="s">
        <v>767</v>
      </c>
      <c r="G2901" s="2" t="s">
        <v>28</v>
      </c>
      <c r="H2901" s="2" t="s">
        <v>37</v>
      </c>
      <c r="I2901" s="2" t="s">
        <v>38</v>
      </c>
      <c r="J2901" s="44">
        <v>5.0546569E-2</v>
      </c>
    </row>
    <row r="2902" spans="1:10">
      <c r="A2902" s="2" t="s">
        <v>1</v>
      </c>
      <c r="B2902" s="2" t="s">
        <v>302</v>
      </c>
      <c r="C2902" s="2" t="s">
        <v>64</v>
      </c>
      <c r="E2902" s="2">
        <v>100</v>
      </c>
      <c r="F2902" s="2" t="s">
        <v>767</v>
      </c>
      <c r="G2902" s="2" t="s">
        <v>28</v>
      </c>
      <c r="H2902" s="2" t="s">
        <v>37</v>
      </c>
      <c r="I2902" s="2" t="s">
        <v>38</v>
      </c>
      <c r="J2902" s="44">
        <v>0</v>
      </c>
    </row>
    <row r="2903" spans="1:10">
      <c r="A2903" s="2" t="s">
        <v>1</v>
      </c>
      <c r="B2903" s="2" t="s">
        <v>303</v>
      </c>
      <c r="C2903" s="2" t="s">
        <v>64</v>
      </c>
      <c r="E2903" s="2">
        <v>100</v>
      </c>
      <c r="F2903" s="2" t="s">
        <v>767</v>
      </c>
      <c r="G2903" s="2" t="s">
        <v>28</v>
      </c>
      <c r="H2903" s="2" t="s">
        <v>37</v>
      </c>
      <c r="I2903" s="2" t="s">
        <v>38</v>
      </c>
      <c r="J2903" s="44">
        <v>0</v>
      </c>
    </row>
    <row r="2904" spans="1:10">
      <c r="A2904" s="2" t="s">
        <v>1</v>
      </c>
      <c r="B2904" s="2" t="s">
        <v>304</v>
      </c>
      <c r="C2904" s="2" t="s">
        <v>64</v>
      </c>
      <c r="E2904" s="2">
        <v>100</v>
      </c>
      <c r="F2904" s="2" t="s">
        <v>767</v>
      </c>
      <c r="G2904" s="2" t="s">
        <v>28</v>
      </c>
      <c r="H2904" s="2" t="s">
        <v>37</v>
      </c>
      <c r="I2904" s="2" t="s">
        <v>38</v>
      </c>
      <c r="J2904" s="44">
        <v>0</v>
      </c>
    </row>
    <row r="2905" spans="1:10">
      <c r="A2905" s="2" t="s">
        <v>1</v>
      </c>
      <c r="B2905" s="2" t="s">
        <v>305</v>
      </c>
      <c r="C2905" s="2" t="s">
        <v>64</v>
      </c>
      <c r="E2905" s="2">
        <v>100</v>
      </c>
      <c r="F2905" s="2" t="s">
        <v>767</v>
      </c>
      <c r="G2905" s="2" t="s">
        <v>28</v>
      </c>
      <c r="H2905" s="2" t="s">
        <v>37</v>
      </c>
      <c r="I2905" s="2" t="s">
        <v>38</v>
      </c>
      <c r="J2905" s="44">
        <v>0</v>
      </c>
    </row>
    <row r="2906" spans="1:10">
      <c r="A2906" s="2" t="s">
        <v>1</v>
      </c>
      <c r="B2906" s="2" t="s">
        <v>306</v>
      </c>
      <c r="C2906" s="2" t="s">
        <v>64</v>
      </c>
      <c r="E2906" s="2">
        <v>100</v>
      </c>
      <c r="F2906" s="2" t="s">
        <v>767</v>
      </c>
      <c r="G2906" s="2" t="s">
        <v>28</v>
      </c>
      <c r="H2906" s="2" t="s">
        <v>37</v>
      </c>
      <c r="I2906" s="2" t="s">
        <v>38</v>
      </c>
      <c r="J2906" s="44">
        <v>0</v>
      </c>
    </row>
    <row r="2907" spans="1:10">
      <c r="A2907" s="2" t="s">
        <v>1</v>
      </c>
      <c r="B2907" s="2" t="s">
        <v>307</v>
      </c>
      <c r="C2907" s="2" t="s">
        <v>64</v>
      </c>
      <c r="E2907" s="2">
        <v>100</v>
      </c>
      <c r="F2907" s="2" t="s">
        <v>767</v>
      </c>
      <c r="G2907" s="2" t="s">
        <v>28</v>
      </c>
      <c r="H2907" s="2" t="s">
        <v>37</v>
      </c>
      <c r="I2907" s="2" t="s">
        <v>38</v>
      </c>
      <c r="J2907" s="44">
        <v>0</v>
      </c>
    </row>
    <row r="2908" spans="1:10">
      <c r="A2908" s="2" t="s">
        <v>1</v>
      </c>
      <c r="B2908" s="2" t="s">
        <v>308</v>
      </c>
      <c r="C2908" s="2" t="s">
        <v>64</v>
      </c>
      <c r="E2908" s="2">
        <v>100</v>
      </c>
      <c r="F2908" s="2" t="s">
        <v>767</v>
      </c>
      <c r="G2908" s="2" t="s">
        <v>28</v>
      </c>
      <c r="H2908" s="2" t="s">
        <v>37</v>
      </c>
      <c r="I2908" s="2" t="s">
        <v>38</v>
      </c>
      <c r="J2908" s="44">
        <v>0</v>
      </c>
    </row>
    <row r="2909" spans="1:10">
      <c r="A2909" s="2" t="s">
        <v>1</v>
      </c>
      <c r="B2909" s="2" t="s">
        <v>309</v>
      </c>
      <c r="C2909" s="2" t="s">
        <v>64</v>
      </c>
      <c r="E2909" s="2">
        <v>100</v>
      </c>
      <c r="F2909" s="2" t="s">
        <v>767</v>
      </c>
      <c r="G2909" s="2" t="s">
        <v>28</v>
      </c>
      <c r="H2909" s="2" t="s">
        <v>37</v>
      </c>
      <c r="I2909" s="2" t="s">
        <v>38</v>
      </c>
      <c r="J2909" s="44">
        <v>0</v>
      </c>
    </row>
    <row r="2910" spans="1:10">
      <c r="A2910" s="2" t="s">
        <v>1</v>
      </c>
      <c r="B2910" s="2" t="s">
        <v>310</v>
      </c>
      <c r="C2910" s="2" t="s">
        <v>64</v>
      </c>
      <c r="E2910" s="2">
        <v>100</v>
      </c>
      <c r="F2910" s="2" t="s">
        <v>767</v>
      </c>
      <c r="G2910" s="2" t="s">
        <v>28</v>
      </c>
      <c r="H2910" s="2" t="s">
        <v>37</v>
      </c>
      <c r="I2910" s="2" t="s">
        <v>38</v>
      </c>
      <c r="J2910" s="44">
        <v>0</v>
      </c>
    </row>
    <row r="2911" spans="1:10">
      <c r="A2911" s="2" t="s">
        <v>1</v>
      </c>
      <c r="B2911" s="2" t="s">
        <v>311</v>
      </c>
      <c r="C2911" s="2" t="s">
        <v>64</v>
      </c>
      <c r="E2911" s="2">
        <v>100</v>
      </c>
      <c r="F2911" s="2" t="s">
        <v>767</v>
      </c>
      <c r="G2911" s="2" t="s">
        <v>28</v>
      </c>
      <c r="H2911" s="2" t="s">
        <v>37</v>
      </c>
      <c r="I2911" s="2" t="s">
        <v>38</v>
      </c>
      <c r="J2911" s="44">
        <v>0</v>
      </c>
    </row>
    <row r="2912" spans="1:10">
      <c r="A2912" s="2" t="s">
        <v>1</v>
      </c>
      <c r="B2912" s="2" t="s">
        <v>312</v>
      </c>
      <c r="C2912" s="2" t="s">
        <v>64</v>
      </c>
      <c r="E2912" s="2">
        <v>100</v>
      </c>
      <c r="F2912" s="2" t="s">
        <v>767</v>
      </c>
      <c r="G2912" s="2" t="s">
        <v>28</v>
      </c>
      <c r="H2912" s="2" t="s">
        <v>37</v>
      </c>
      <c r="I2912" s="2" t="s">
        <v>38</v>
      </c>
      <c r="J2912" s="44">
        <v>0</v>
      </c>
    </row>
    <row r="2913" spans="1:10">
      <c r="A2913" s="2" t="s">
        <v>1</v>
      </c>
      <c r="B2913" s="2" t="s">
        <v>313</v>
      </c>
      <c r="C2913" s="2" t="s">
        <v>64</v>
      </c>
      <c r="E2913" s="2">
        <v>100</v>
      </c>
      <c r="F2913" s="2" t="s">
        <v>767</v>
      </c>
      <c r="G2913" s="2" t="s">
        <v>28</v>
      </c>
      <c r="H2913" s="2" t="s">
        <v>37</v>
      </c>
      <c r="I2913" s="2" t="s">
        <v>38</v>
      </c>
      <c r="J2913" s="44">
        <v>0</v>
      </c>
    </row>
    <row r="2914" spans="1:10">
      <c r="A2914" s="2" t="s">
        <v>1</v>
      </c>
      <c r="B2914" s="2" t="s">
        <v>314</v>
      </c>
      <c r="C2914" s="2" t="s">
        <v>64</v>
      </c>
      <c r="E2914" s="2">
        <v>100</v>
      </c>
      <c r="F2914" s="2" t="s">
        <v>767</v>
      </c>
      <c r="G2914" s="2" t="s">
        <v>28</v>
      </c>
      <c r="H2914" s="2" t="s">
        <v>37</v>
      </c>
      <c r="I2914" s="2" t="s">
        <v>38</v>
      </c>
      <c r="J2914" s="44">
        <v>0</v>
      </c>
    </row>
    <row r="2915" spans="1:10">
      <c r="A2915" s="2" t="s">
        <v>1</v>
      </c>
      <c r="B2915" s="2" t="s">
        <v>315</v>
      </c>
      <c r="C2915" s="2" t="s">
        <v>64</v>
      </c>
      <c r="E2915" s="2">
        <v>100</v>
      </c>
      <c r="F2915" s="2" t="s">
        <v>767</v>
      </c>
      <c r="G2915" s="2" t="s">
        <v>28</v>
      </c>
      <c r="H2915" s="2" t="s">
        <v>37</v>
      </c>
      <c r="I2915" s="2" t="s">
        <v>38</v>
      </c>
      <c r="J2915" s="44">
        <v>0</v>
      </c>
    </row>
    <row r="2916" spans="1:10">
      <c r="A2916" s="2" t="s">
        <v>1</v>
      </c>
      <c r="B2916" s="2" t="s">
        <v>316</v>
      </c>
      <c r="C2916" s="2" t="s">
        <v>64</v>
      </c>
      <c r="E2916" s="2">
        <v>100</v>
      </c>
      <c r="F2916" s="2" t="s">
        <v>767</v>
      </c>
      <c r="G2916" s="2" t="s">
        <v>28</v>
      </c>
      <c r="H2916" s="2" t="s">
        <v>37</v>
      </c>
      <c r="I2916" s="2" t="s">
        <v>38</v>
      </c>
      <c r="J2916" s="44">
        <v>0</v>
      </c>
    </row>
    <row r="2917" spans="1:10">
      <c r="A2917" s="2" t="s">
        <v>1</v>
      </c>
      <c r="B2917" s="2" t="s">
        <v>317</v>
      </c>
      <c r="C2917" s="2" t="s">
        <v>64</v>
      </c>
      <c r="E2917" s="2">
        <v>100</v>
      </c>
      <c r="F2917" s="2" t="s">
        <v>767</v>
      </c>
      <c r="G2917" s="2" t="s">
        <v>28</v>
      </c>
      <c r="H2917" s="2" t="s">
        <v>37</v>
      </c>
      <c r="I2917" s="2" t="s">
        <v>38</v>
      </c>
      <c r="J2917" s="44">
        <v>0</v>
      </c>
    </row>
    <row r="2918" spans="1:10">
      <c r="A2918" s="2" t="s">
        <v>1</v>
      </c>
      <c r="B2918" s="2" t="s">
        <v>449</v>
      </c>
      <c r="C2918" s="2" t="s">
        <v>64</v>
      </c>
      <c r="E2918" s="2">
        <v>100</v>
      </c>
      <c r="F2918" s="2" t="s">
        <v>767</v>
      </c>
      <c r="G2918" s="2" t="s">
        <v>28</v>
      </c>
      <c r="H2918" s="2" t="s">
        <v>37</v>
      </c>
      <c r="I2918" s="2" t="s">
        <v>38</v>
      </c>
      <c r="J2918" s="44">
        <v>0</v>
      </c>
    </row>
    <row r="2919" spans="1:10">
      <c r="A2919" s="2" t="s">
        <v>1</v>
      </c>
      <c r="B2919" s="2" t="s">
        <v>450</v>
      </c>
      <c r="C2919" s="2" t="s">
        <v>64</v>
      </c>
      <c r="E2919" s="2">
        <v>100</v>
      </c>
      <c r="F2919" s="2" t="s">
        <v>767</v>
      </c>
      <c r="G2919" s="2" t="s">
        <v>28</v>
      </c>
      <c r="H2919" s="2" t="s">
        <v>37</v>
      </c>
      <c r="I2919" s="2" t="s">
        <v>38</v>
      </c>
      <c r="J2919" s="44">
        <v>0</v>
      </c>
    </row>
    <row r="2920" spans="1:10">
      <c r="A2920" s="2" t="s">
        <v>1</v>
      </c>
      <c r="B2920" s="2" t="s">
        <v>451</v>
      </c>
      <c r="C2920" s="2" t="s">
        <v>64</v>
      </c>
      <c r="E2920" s="2">
        <v>100</v>
      </c>
      <c r="F2920" s="2" t="s">
        <v>767</v>
      </c>
      <c r="G2920" s="2" t="s">
        <v>28</v>
      </c>
      <c r="H2920" s="2" t="s">
        <v>37</v>
      </c>
      <c r="I2920" s="2" t="s">
        <v>38</v>
      </c>
      <c r="J2920" s="44">
        <v>1.4705880000000001E-3</v>
      </c>
    </row>
    <row r="2921" spans="1:10">
      <c r="A2921" s="2" t="s">
        <v>1</v>
      </c>
      <c r="B2921" s="2" t="s">
        <v>452</v>
      </c>
      <c r="C2921" s="2" t="s">
        <v>64</v>
      </c>
      <c r="E2921" s="2">
        <v>100</v>
      </c>
      <c r="F2921" s="2" t="s">
        <v>767</v>
      </c>
      <c r="G2921" s="2" t="s">
        <v>28</v>
      </c>
      <c r="H2921" s="2" t="s">
        <v>37</v>
      </c>
      <c r="I2921" s="2" t="s">
        <v>38</v>
      </c>
      <c r="J2921" s="44">
        <v>1.4705880000000001E-3</v>
      </c>
    </row>
    <row r="2922" spans="1:10">
      <c r="A2922" s="2" t="s">
        <v>1</v>
      </c>
      <c r="B2922" s="2" t="s">
        <v>453</v>
      </c>
      <c r="C2922" s="2" t="s">
        <v>64</v>
      </c>
      <c r="E2922" s="2">
        <v>100</v>
      </c>
      <c r="F2922" s="2" t="s">
        <v>767</v>
      </c>
      <c r="G2922" s="2" t="s">
        <v>28</v>
      </c>
      <c r="H2922" s="2" t="s">
        <v>37</v>
      </c>
      <c r="I2922" s="2" t="s">
        <v>38</v>
      </c>
      <c r="J2922" s="44">
        <v>1.4705880000000001E-3</v>
      </c>
    </row>
    <row r="2923" spans="1:10">
      <c r="A2923" s="2" t="s">
        <v>1</v>
      </c>
      <c r="B2923" s="2" t="s">
        <v>318</v>
      </c>
      <c r="C2923" s="2" t="s">
        <v>64</v>
      </c>
      <c r="E2923" s="2">
        <v>100</v>
      </c>
      <c r="F2923" s="2" t="s">
        <v>767</v>
      </c>
      <c r="G2923" s="2" t="s">
        <v>28</v>
      </c>
      <c r="H2923" s="2" t="s">
        <v>37</v>
      </c>
      <c r="I2923" s="2" t="s">
        <v>38</v>
      </c>
      <c r="J2923" s="44">
        <v>0</v>
      </c>
    </row>
    <row r="2924" spans="1:10">
      <c r="A2924" s="2" t="s">
        <v>1</v>
      </c>
      <c r="B2924" s="2" t="s">
        <v>319</v>
      </c>
      <c r="C2924" s="2" t="s">
        <v>64</v>
      </c>
      <c r="E2924" s="2">
        <v>100</v>
      </c>
      <c r="F2924" s="2" t="s">
        <v>767</v>
      </c>
      <c r="G2924" s="2" t="s">
        <v>28</v>
      </c>
      <c r="H2924" s="2" t="s">
        <v>37</v>
      </c>
      <c r="I2924" s="2" t="s">
        <v>38</v>
      </c>
      <c r="J2924" s="44">
        <v>0</v>
      </c>
    </row>
    <row r="2925" spans="1:10">
      <c r="A2925" s="2" t="s">
        <v>1</v>
      </c>
      <c r="B2925" s="2" t="s">
        <v>320</v>
      </c>
      <c r="C2925" s="2" t="s">
        <v>64</v>
      </c>
      <c r="E2925" s="2">
        <v>100</v>
      </c>
      <c r="F2925" s="2" t="s">
        <v>767</v>
      </c>
      <c r="G2925" s="2" t="s">
        <v>28</v>
      </c>
      <c r="H2925" s="2" t="s">
        <v>37</v>
      </c>
      <c r="I2925" s="2" t="s">
        <v>38</v>
      </c>
      <c r="J2925" s="44">
        <v>0</v>
      </c>
    </row>
    <row r="2926" spans="1:10">
      <c r="A2926" s="2" t="s">
        <v>1</v>
      </c>
      <c r="B2926" s="2" t="s">
        <v>321</v>
      </c>
      <c r="C2926" s="2" t="s">
        <v>64</v>
      </c>
      <c r="E2926" s="2">
        <v>100</v>
      </c>
      <c r="F2926" s="2" t="s">
        <v>767</v>
      </c>
      <c r="G2926" s="2" t="s">
        <v>28</v>
      </c>
      <c r="H2926" s="2" t="s">
        <v>37</v>
      </c>
      <c r="I2926" s="2" t="s">
        <v>38</v>
      </c>
      <c r="J2926" s="44">
        <v>0</v>
      </c>
    </row>
    <row r="2927" spans="1:10">
      <c r="A2927" s="2" t="s">
        <v>1</v>
      </c>
      <c r="B2927" s="2" t="s">
        <v>322</v>
      </c>
      <c r="C2927" s="2" t="s">
        <v>64</v>
      </c>
      <c r="E2927" s="2">
        <v>100</v>
      </c>
      <c r="F2927" s="2" t="s">
        <v>767</v>
      </c>
      <c r="G2927" s="2" t="s">
        <v>28</v>
      </c>
      <c r="H2927" s="2" t="s">
        <v>37</v>
      </c>
      <c r="I2927" s="2" t="s">
        <v>38</v>
      </c>
      <c r="J2927" s="44">
        <v>0</v>
      </c>
    </row>
    <row r="2928" spans="1:10">
      <c r="A2928" s="2" t="s">
        <v>1</v>
      </c>
      <c r="B2928" s="2" t="s">
        <v>323</v>
      </c>
      <c r="C2928" s="2" t="s">
        <v>64</v>
      </c>
      <c r="E2928" s="2">
        <v>100</v>
      </c>
      <c r="F2928" s="2" t="s">
        <v>767</v>
      </c>
      <c r="G2928" s="2" t="s">
        <v>28</v>
      </c>
      <c r="H2928" s="2" t="s">
        <v>37</v>
      </c>
      <c r="I2928" s="2" t="s">
        <v>38</v>
      </c>
      <c r="J2928" s="44">
        <v>0</v>
      </c>
    </row>
    <row r="2929" spans="1:10">
      <c r="A2929" s="2" t="s">
        <v>1</v>
      </c>
      <c r="B2929" s="2" t="s">
        <v>324</v>
      </c>
      <c r="C2929" s="2" t="s">
        <v>64</v>
      </c>
      <c r="E2929" s="2">
        <v>100</v>
      </c>
      <c r="F2929" s="2" t="s">
        <v>767</v>
      </c>
      <c r="G2929" s="2" t="s">
        <v>28</v>
      </c>
      <c r="H2929" s="2" t="s">
        <v>37</v>
      </c>
      <c r="I2929" s="2" t="s">
        <v>38</v>
      </c>
      <c r="J2929" s="44">
        <v>0</v>
      </c>
    </row>
    <row r="2930" spans="1:10">
      <c r="A2930" s="2" t="s">
        <v>1</v>
      </c>
      <c r="B2930" s="2" t="s">
        <v>325</v>
      </c>
      <c r="C2930" s="2" t="s">
        <v>64</v>
      </c>
      <c r="E2930" s="2">
        <v>100</v>
      </c>
      <c r="F2930" s="2" t="s">
        <v>767</v>
      </c>
      <c r="G2930" s="2" t="s">
        <v>28</v>
      </c>
      <c r="H2930" s="2" t="s">
        <v>37</v>
      </c>
      <c r="I2930" s="2" t="s">
        <v>38</v>
      </c>
      <c r="J2930" s="44">
        <v>0</v>
      </c>
    </row>
    <row r="2931" spans="1:10">
      <c r="A2931" s="2" t="s">
        <v>1</v>
      </c>
      <c r="B2931" s="2" t="s">
        <v>326</v>
      </c>
      <c r="C2931" s="2" t="s">
        <v>64</v>
      </c>
      <c r="E2931" s="2">
        <v>100</v>
      </c>
      <c r="F2931" s="2" t="s">
        <v>767</v>
      </c>
      <c r="G2931" s="2" t="s">
        <v>28</v>
      </c>
      <c r="H2931" s="2" t="s">
        <v>37</v>
      </c>
      <c r="I2931" s="2" t="s">
        <v>38</v>
      </c>
      <c r="J2931" s="44">
        <v>0</v>
      </c>
    </row>
    <row r="2932" spans="1:10">
      <c r="A2932" s="2" t="s">
        <v>1</v>
      </c>
      <c r="B2932" s="2" t="s">
        <v>327</v>
      </c>
      <c r="C2932" s="2" t="s">
        <v>64</v>
      </c>
      <c r="E2932" s="2">
        <v>100</v>
      </c>
      <c r="F2932" s="2" t="s">
        <v>767</v>
      </c>
      <c r="G2932" s="2" t="s">
        <v>28</v>
      </c>
      <c r="H2932" s="2" t="s">
        <v>37</v>
      </c>
      <c r="I2932" s="2" t="s">
        <v>38</v>
      </c>
      <c r="J2932" s="44">
        <v>0</v>
      </c>
    </row>
    <row r="2933" spans="1:10">
      <c r="A2933" s="2" t="s">
        <v>1</v>
      </c>
      <c r="B2933" s="2" t="s">
        <v>328</v>
      </c>
      <c r="C2933" s="2" t="s">
        <v>64</v>
      </c>
      <c r="E2933" s="2">
        <v>100</v>
      </c>
      <c r="F2933" s="2" t="s">
        <v>767</v>
      </c>
      <c r="G2933" s="2" t="s">
        <v>28</v>
      </c>
      <c r="H2933" s="2" t="s">
        <v>37</v>
      </c>
      <c r="I2933" s="2" t="s">
        <v>38</v>
      </c>
      <c r="J2933" s="44">
        <v>5.6643402500000004</v>
      </c>
    </row>
    <row r="2934" spans="1:10">
      <c r="A2934" s="2" t="s">
        <v>1</v>
      </c>
      <c r="B2934" s="2" t="s">
        <v>329</v>
      </c>
      <c r="C2934" s="2" t="s">
        <v>64</v>
      </c>
      <c r="E2934" s="2">
        <v>100</v>
      </c>
      <c r="F2934" s="2" t="s">
        <v>767</v>
      </c>
      <c r="G2934" s="2" t="s">
        <v>28</v>
      </c>
      <c r="H2934" s="2" t="s">
        <v>37</v>
      </c>
      <c r="I2934" s="2" t="s">
        <v>38</v>
      </c>
      <c r="J2934" s="44">
        <v>0</v>
      </c>
    </row>
    <row r="2935" spans="1:10">
      <c r="A2935" s="2" t="s">
        <v>1</v>
      </c>
      <c r="B2935" s="2" t="s">
        <v>330</v>
      </c>
      <c r="C2935" s="2" t="s">
        <v>64</v>
      </c>
      <c r="E2935" s="2">
        <v>100</v>
      </c>
      <c r="F2935" s="2" t="s">
        <v>767</v>
      </c>
      <c r="G2935" s="2" t="s">
        <v>28</v>
      </c>
      <c r="H2935" s="2" t="s">
        <v>37</v>
      </c>
      <c r="I2935" s="2" t="s">
        <v>38</v>
      </c>
      <c r="J2935" s="44">
        <v>9.1571764999999999E-2</v>
      </c>
    </row>
    <row r="2936" spans="1:10">
      <c r="A2936" s="2" t="s">
        <v>1</v>
      </c>
      <c r="B2936" s="2" t="s">
        <v>331</v>
      </c>
      <c r="C2936" s="2" t="s">
        <v>64</v>
      </c>
      <c r="E2936" s="2">
        <v>100</v>
      </c>
      <c r="F2936" s="2" t="s">
        <v>767</v>
      </c>
      <c r="G2936" s="2" t="s">
        <v>28</v>
      </c>
      <c r="H2936" s="2" t="s">
        <v>37</v>
      </c>
      <c r="I2936" s="2" t="s">
        <v>38</v>
      </c>
      <c r="J2936" s="44">
        <v>10.127702462</v>
      </c>
    </row>
    <row r="2937" spans="1:10">
      <c r="A2937" s="2" t="s">
        <v>1</v>
      </c>
      <c r="B2937" s="2" t="s">
        <v>332</v>
      </c>
      <c r="C2937" s="2" t="s">
        <v>64</v>
      </c>
      <c r="E2937" s="2">
        <v>100</v>
      </c>
      <c r="F2937" s="2" t="s">
        <v>767</v>
      </c>
      <c r="G2937" s="2" t="s">
        <v>28</v>
      </c>
      <c r="H2937" s="2" t="s">
        <v>37</v>
      </c>
      <c r="I2937" s="2" t="s">
        <v>38</v>
      </c>
      <c r="J2937" s="44">
        <v>0</v>
      </c>
    </row>
    <row r="2938" spans="1:10">
      <c r="A2938" s="2" t="s">
        <v>27</v>
      </c>
      <c r="B2938" s="2" t="s">
        <v>66</v>
      </c>
      <c r="C2938" s="2" t="s">
        <v>64</v>
      </c>
      <c r="E2938" s="2">
        <v>100</v>
      </c>
      <c r="F2938" s="2" t="s">
        <v>767</v>
      </c>
      <c r="G2938" s="2" t="s">
        <v>720</v>
      </c>
      <c r="H2938" s="2" t="s">
        <v>37</v>
      </c>
      <c r="I2938" s="2" t="s">
        <v>38</v>
      </c>
      <c r="J2938" s="44">
        <v>3.3711642620000002</v>
      </c>
    </row>
    <row r="2939" spans="1:10">
      <c r="A2939" s="2" t="s">
        <v>27</v>
      </c>
      <c r="B2939" s="2" t="s">
        <v>67</v>
      </c>
      <c r="C2939" s="2" t="s">
        <v>64</v>
      </c>
      <c r="E2939" s="2">
        <v>100</v>
      </c>
      <c r="F2939" s="2" t="s">
        <v>767</v>
      </c>
      <c r="G2939" s="2" t="s">
        <v>720</v>
      </c>
      <c r="H2939" s="2" t="s">
        <v>37</v>
      </c>
      <c r="I2939" s="2" t="s">
        <v>38</v>
      </c>
      <c r="J2939" s="44">
        <v>24.036397058999999</v>
      </c>
    </row>
    <row r="2940" spans="1:10">
      <c r="A2940" s="2" t="s">
        <v>27</v>
      </c>
      <c r="B2940" s="2" t="s">
        <v>346</v>
      </c>
      <c r="C2940" s="2" t="s">
        <v>64</v>
      </c>
      <c r="E2940" s="2">
        <v>100</v>
      </c>
      <c r="F2940" s="2" t="s">
        <v>767</v>
      </c>
      <c r="G2940" s="2" t="s">
        <v>720</v>
      </c>
      <c r="H2940" s="2" t="s">
        <v>37</v>
      </c>
      <c r="I2940" s="2" t="s">
        <v>38</v>
      </c>
      <c r="J2940" s="44">
        <v>3.5000000000000003E-2</v>
      </c>
    </row>
    <row r="2941" spans="1:10">
      <c r="A2941" s="2" t="s">
        <v>27</v>
      </c>
      <c r="B2941" s="2" t="s">
        <v>68</v>
      </c>
      <c r="C2941" s="2" t="s">
        <v>64</v>
      </c>
      <c r="E2941" s="2">
        <v>100</v>
      </c>
      <c r="F2941" s="2" t="s">
        <v>767</v>
      </c>
      <c r="G2941" s="2" t="s">
        <v>720</v>
      </c>
      <c r="H2941" s="2" t="s">
        <v>37</v>
      </c>
      <c r="I2941" s="2" t="s">
        <v>38</v>
      </c>
      <c r="J2941" s="44">
        <v>2.3754264709999999</v>
      </c>
    </row>
    <row r="2942" spans="1:10">
      <c r="A2942" s="2" t="s">
        <v>27</v>
      </c>
      <c r="B2942" s="2" t="s">
        <v>69</v>
      </c>
      <c r="C2942" s="2" t="s">
        <v>64</v>
      </c>
      <c r="E2942" s="2">
        <v>100</v>
      </c>
      <c r="F2942" s="2" t="s">
        <v>767</v>
      </c>
      <c r="G2942" s="2" t="s">
        <v>720</v>
      </c>
      <c r="H2942" s="2" t="s">
        <v>37</v>
      </c>
      <c r="I2942" s="2" t="s">
        <v>38</v>
      </c>
      <c r="J2942" s="44">
        <v>2.3311899619999998</v>
      </c>
    </row>
    <row r="2943" spans="1:10">
      <c r="A2943" s="2" t="s">
        <v>27</v>
      </c>
      <c r="B2943" s="2" t="s">
        <v>70</v>
      </c>
      <c r="C2943" s="2" t="s">
        <v>64</v>
      </c>
      <c r="E2943" s="2">
        <v>100</v>
      </c>
      <c r="F2943" s="2" t="s">
        <v>767</v>
      </c>
      <c r="G2943" s="2" t="s">
        <v>720</v>
      </c>
      <c r="H2943" s="2" t="s">
        <v>37</v>
      </c>
      <c r="I2943" s="2" t="s">
        <v>38</v>
      </c>
      <c r="J2943" s="44">
        <v>5.7351764709999999</v>
      </c>
    </row>
    <row r="2944" spans="1:10">
      <c r="A2944" s="2" t="s">
        <v>27</v>
      </c>
      <c r="B2944" s="2" t="s">
        <v>71</v>
      </c>
      <c r="C2944" s="2" t="s">
        <v>64</v>
      </c>
      <c r="E2944" s="2">
        <v>100</v>
      </c>
      <c r="F2944" s="2" t="s">
        <v>767</v>
      </c>
      <c r="G2944" s="2" t="s">
        <v>720</v>
      </c>
      <c r="H2944" s="2" t="s">
        <v>37</v>
      </c>
      <c r="I2944" s="2" t="s">
        <v>38</v>
      </c>
      <c r="J2944" s="44">
        <v>1.825429207</v>
      </c>
    </row>
    <row r="2945" spans="1:10">
      <c r="A2945" s="2" t="s">
        <v>27</v>
      </c>
      <c r="B2945" s="2" t="s">
        <v>72</v>
      </c>
      <c r="C2945" s="2" t="s">
        <v>64</v>
      </c>
      <c r="E2945" s="2">
        <v>100</v>
      </c>
      <c r="F2945" s="2" t="s">
        <v>767</v>
      </c>
      <c r="G2945" s="2" t="s">
        <v>720</v>
      </c>
      <c r="H2945" s="2" t="s">
        <v>37</v>
      </c>
      <c r="I2945" s="2" t="s">
        <v>38</v>
      </c>
      <c r="J2945" s="44">
        <v>3.6109803920000001</v>
      </c>
    </row>
    <row r="2946" spans="1:10">
      <c r="A2946" s="2" t="s">
        <v>27</v>
      </c>
      <c r="B2946" s="2" t="s">
        <v>73</v>
      </c>
      <c r="C2946" s="2" t="s">
        <v>64</v>
      </c>
      <c r="E2946" s="2">
        <v>100</v>
      </c>
      <c r="F2946" s="2" t="s">
        <v>767</v>
      </c>
      <c r="G2946" s="2" t="s">
        <v>720</v>
      </c>
      <c r="H2946" s="2" t="s">
        <v>37</v>
      </c>
      <c r="I2946" s="2" t="s">
        <v>38</v>
      </c>
      <c r="J2946" s="44">
        <v>0.94805882399999997</v>
      </c>
    </row>
    <row r="2947" spans="1:10">
      <c r="A2947" s="2" t="s">
        <v>26</v>
      </c>
      <c r="B2947" s="2" t="s">
        <v>347</v>
      </c>
      <c r="C2947" s="2" t="s">
        <v>64</v>
      </c>
      <c r="E2947" s="2">
        <v>100</v>
      </c>
      <c r="F2947" s="2" t="s">
        <v>767</v>
      </c>
      <c r="G2947" s="2" t="s">
        <v>720</v>
      </c>
      <c r="H2947" s="2" t="s">
        <v>37</v>
      </c>
      <c r="I2947" s="2" t="s">
        <v>38</v>
      </c>
      <c r="J2947" s="44">
        <v>0</v>
      </c>
    </row>
    <row r="2948" spans="1:10">
      <c r="A2948" s="2" t="s">
        <v>26</v>
      </c>
      <c r="B2948" s="2" t="s">
        <v>74</v>
      </c>
      <c r="C2948" s="2" t="s">
        <v>64</v>
      </c>
      <c r="E2948" s="2">
        <v>100</v>
      </c>
      <c r="F2948" s="2" t="s">
        <v>767</v>
      </c>
      <c r="G2948" s="2" t="s">
        <v>720</v>
      </c>
      <c r="H2948" s="2" t="s">
        <v>37</v>
      </c>
      <c r="I2948" s="2" t="s">
        <v>38</v>
      </c>
      <c r="J2948" s="44">
        <v>0</v>
      </c>
    </row>
    <row r="2949" spans="1:10">
      <c r="A2949" s="2" t="s">
        <v>26</v>
      </c>
      <c r="B2949" s="2" t="s">
        <v>75</v>
      </c>
      <c r="C2949" s="2" t="s">
        <v>64</v>
      </c>
      <c r="E2949" s="2">
        <v>100</v>
      </c>
      <c r="F2949" s="2" t="s">
        <v>767</v>
      </c>
      <c r="G2949" s="2" t="s">
        <v>720</v>
      </c>
      <c r="H2949" s="2" t="s">
        <v>37</v>
      </c>
      <c r="I2949" s="2" t="s">
        <v>38</v>
      </c>
      <c r="J2949" s="44">
        <v>0</v>
      </c>
    </row>
    <row r="2950" spans="1:10">
      <c r="A2950" s="2" t="s">
        <v>26</v>
      </c>
      <c r="B2950" s="2" t="s">
        <v>76</v>
      </c>
      <c r="C2950" s="2" t="s">
        <v>64</v>
      </c>
      <c r="E2950" s="2">
        <v>100</v>
      </c>
      <c r="F2950" s="2" t="s">
        <v>767</v>
      </c>
      <c r="G2950" s="2" t="s">
        <v>720</v>
      </c>
      <c r="H2950" s="2" t="s">
        <v>37</v>
      </c>
      <c r="I2950" s="2" t="s">
        <v>38</v>
      </c>
      <c r="J2950" s="44">
        <v>2.0249999999999999</v>
      </c>
    </row>
    <row r="2951" spans="1:10">
      <c r="A2951" s="2" t="s">
        <v>26</v>
      </c>
      <c r="B2951" s="2" t="s">
        <v>77</v>
      </c>
      <c r="C2951" s="2" t="s">
        <v>64</v>
      </c>
      <c r="E2951" s="2">
        <v>100</v>
      </c>
      <c r="F2951" s="2" t="s">
        <v>767</v>
      </c>
      <c r="G2951" s="2" t="s">
        <v>720</v>
      </c>
      <c r="H2951" s="2" t="s">
        <v>37</v>
      </c>
      <c r="I2951" s="2" t="s">
        <v>38</v>
      </c>
      <c r="J2951" s="44">
        <v>0</v>
      </c>
    </row>
    <row r="2952" spans="1:10">
      <c r="A2952" s="2" t="s">
        <v>26</v>
      </c>
      <c r="B2952" s="2" t="s">
        <v>78</v>
      </c>
      <c r="C2952" s="2" t="s">
        <v>64</v>
      </c>
      <c r="E2952" s="2">
        <v>100</v>
      </c>
      <c r="F2952" s="2" t="s">
        <v>767</v>
      </c>
      <c r="G2952" s="2" t="s">
        <v>720</v>
      </c>
      <c r="H2952" s="2" t="s">
        <v>37</v>
      </c>
      <c r="I2952" s="2" t="s">
        <v>38</v>
      </c>
      <c r="J2952" s="44">
        <v>3.2930606170000001</v>
      </c>
    </row>
    <row r="2953" spans="1:10">
      <c r="A2953" s="2" t="s">
        <v>26</v>
      </c>
      <c r="B2953" s="2" t="s">
        <v>79</v>
      </c>
      <c r="C2953" s="2" t="s">
        <v>64</v>
      </c>
      <c r="E2953" s="2">
        <v>100</v>
      </c>
      <c r="F2953" s="2" t="s">
        <v>767</v>
      </c>
      <c r="G2953" s="2" t="s">
        <v>720</v>
      </c>
      <c r="H2953" s="2" t="s">
        <v>37</v>
      </c>
      <c r="I2953" s="2" t="s">
        <v>38</v>
      </c>
      <c r="J2953" s="44">
        <v>0</v>
      </c>
    </row>
    <row r="2954" spans="1:10">
      <c r="A2954" s="2" t="s">
        <v>26</v>
      </c>
      <c r="B2954" s="2" t="s">
        <v>80</v>
      </c>
      <c r="C2954" s="2" t="s">
        <v>64</v>
      </c>
      <c r="E2954" s="2">
        <v>100</v>
      </c>
      <c r="F2954" s="2" t="s">
        <v>767</v>
      </c>
      <c r="G2954" s="2" t="s">
        <v>720</v>
      </c>
      <c r="H2954" s="2" t="s">
        <v>37</v>
      </c>
      <c r="I2954" s="2" t="s">
        <v>38</v>
      </c>
      <c r="J2954" s="44">
        <v>0</v>
      </c>
    </row>
    <row r="2955" spans="1:10">
      <c r="A2955" s="2" t="s">
        <v>26</v>
      </c>
      <c r="B2955" s="2" t="s">
        <v>81</v>
      </c>
      <c r="C2955" s="2" t="s">
        <v>64</v>
      </c>
      <c r="E2955" s="2">
        <v>100</v>
      </c>
      <c r="F2955" s="2" t="s">
        <v>767</v>
      </c>
      <c r="G2955" s="2" t="s">
        <v>720</v>
      </c>
      <c r="H2955" s="2" t="s">
        <v>37</v>
      </c>
      <c r="I2955" s="2" t="s">
        <v>38</v>
      </c>
      <c r="J2955" s="44">
        <v>0</v>
      </c>
    </row>
    <row r="2956" spans="1:10">
      <c r="A2956" s="2" t="s">
        <v>26</v>
      </c>
      <c r="B2956" s="2" t="s">
        <v>82</v>
      </c>
      <c r="C2956" s="2" t="s">
        <v>64</v>
      </c>
      <c r="E2956" s="2">
        <v>100</v>
      </c>
      <c r="F2956" s="2" t="s">
        <v>767</v>
      </c>
      <c r="G2956" s="2" t="s">
        <v>720</v>
      </c>
      <c r="H2956" s="2" t="s">
        <v>37</v>
      </c>
      <c r="I2956" s="2" t="s">
        <v>38</v>
      </c>
      <c r="J2956" s="44">
        <v>0</v>
      </c>
    </row>
    <row r="2957" spans="1:10">
      <c r="A2957" s="2" t="s">
        <v>26</v>
      </c>
      <c r="B2957" s="2" t="s">
        <v>83</v>
      </c>
      <c r="C2957" s="2" t="s">
        <v>64</v>
      </c>
      <c r="E2957" s="2">
        <v>100</v>
      </c>
      <c r="F2957" s="2" t="s">
        <v>767</v>
      </c>
      <c r="G2957" s="2" t="s">
        <v>720</v>
      </c>
      <c r="H2957" s="2" t="s">
        <v>37</v>
      </c>
      <c r="I2957" s="2" t="s">
        <v>38</v>
      </c>
      <c r="J2957" s="44">
        <v>0</v>
      </c>
    </row>
    <row r="2958" spans="1:10">
      <c r="A2958" s="2" t="s">
        <v>25</v>
      </c>
      <c r="B2958" s="2" t="s">
        <v>84</v>
      </c>
      <c r="C2958" s="2" t="s">
        <v>64</v>
      </c>
      <c r="E2958" s="2">
        <v>100</v>
      </c>
      <c r="F2958" s="2" t="s">
        <v>767</v>
      </c>
      <c r="G2958" s="2" t="s">
        <v>720</v>
      </c>
      <c r="H2958" s="2" t="s">
        <v>37</v>
      </c>
      <c r="I2958" s="2" t="s">
        <v>38</v>
      </c>
      <c r="J2958" s="44">
        <v>0</v>
      </c>
    </row>
    <row r="2959" spans="1:10">
      <c r="A2959" s="2" t="s">
        <v>25</v>
      </c>
      <c r="B2959" s="2" t="s">
        <v>85</v>
      </c>
      <c r="C2959" s="2" t="s">
        <v>64</v>
      </c>
      <c r="E2959" s="2">
        <v>100</v>
      </c>
      <c r="F2959" s="2" t="s">
        <v>767</v>
      </c>
      <c r="G2959" s="2" t="s">
        <v>720</v>
      </c>
      <c r="H2959" s="2" t="s">
        <v>37</v>
      </c>
      <c r="I2959" s="2" t="s">
        <v>38</v>
      </c>
      <c r="J2959" s="44">
        <v>0</v>
      </c>
    </row>
    <row r="2960" spans="1:10">
      <c r="A2960" s="2" t="s">
        <v>25</v>
      </c>
      <c r="B2960" s="2" t="s">
        <v>86</v>
      </c>
      <c r="C2960" s="2" t="s">
        <v>64</v>
      </c>
      <c r="E2960" s="2">
        <v>100</v>
      </c>
      <c r="F2960" s="2" t="s">
        <v>767</v>
      </c>
      <c r="G2960" s="2" t="s">
        <v>720</v>
      </c>
      <c r="H2960" s="2" t="s">
        <v>37</v>
      </c>
      <c r="I2960" s="2" t="s">
        <v>38</v>
      </c>
      <c r="J2960" s="44">
        <v>6.8104612299999996</v>
      </c>
    </row>
    <row r="2961" spans="1:10">
      <c r="A2961" s="2" t="s">
        <v>25</v>
      </c>
      <c r="B2961" s="2" t="s">
        <v>87</v>
      </c>
      <c r="C2961" s="2" t="s">
        <v>64</v>
      </c>
      <c r="E2961" s="2">
        <v>100</v>
      </c>
      <c r="F2961" s="2" t="s">
        <v>767</v>
      </c>
      <c r="G2961" s="2" t="s">
        <v>720</v>
      </c>
      <c r="H2961" s="2" t="s">
        <v>37</v>
      </c>
      <c r="I2961" s="2" t="s">
        <v>38</v>
      </c>
      <c r="J2961" s="44">
        <v>0</v>
      </c>
    </row>
    <row r="2962" spans="1:10">
      <c r="A2962" s="2" t="s">
        <v>25</v>
      </c>
      <c r="B2962" s="2" t="s">
        <v>88</v>
      </c>
      <c r="C2962" s="2" t="s">
        <v>64</v>
      </c>
      <c r="E2962" s="2">
        <v>100</v>
      </c>
      <c r="F2962" s="2" t="s">
        <v>767</v>
      </c>
      <c r="G2962" s="2" t="s">
        <v>720</v>
      </c>
      <c r="H2962" s="2" t="s">
        <v>37</v>
      </c>
      <c r="I2962" s="2" t="s">
        <v>38</v>
      </c>
      <c r="J2962" s="44">
        <v>0</v>
      </c>
    </row>
    <row r="2963" spans="1:10">
      <c r="A2963" s="2" t="s">
        <v>25</v>
      </c>
      <c r="B2963" s="2" t="s">
        <v>89</v>
      </c>
      <c r="C2963" s="2" t="s">
        <v>64</v>
      </c>
      <c r="E2963" s="2">
        <v>100</v>
      </c>
      <c r="F2963" s="2" t="s">
        <v>767</v>
      </c>
      <c r="G2963" s="2" t="s">
        <v>720</v>
      </c>
      <c r="H2963" s="2" t="s">
        <v>37</v>
      </c>
      <c r="I2963" s="2" t="s">
        <v>38</v>
      </c>
      <c r="J2963" s="44">
        <v>0</v>
      </c>
    </row>
    <row r="2964" spans="1:10">
      <c r="A2964" s="2" t="s">
        <v>24</v>
      </c>
      <c r="B2964" s="2" t="s">
        <v>186</v>
      </c>
      <c r="C2964" s="2" t="s">
        <v>64</v>
      </c>
      <c r="E2964" s="2">
        <v>100</v>
      </c>
      <c r="F2964" s="2" t="s">
        <v>767</v>
      </c>
      <c r="G2964" s="2" t="s">
        <v>720</v>
      </c>
      <c r="H2964" s="2" t="s">
        <v>37</v>
      </c>
      <c r="I2964" s="2" t="s">
        <v>38</v>
      </c>
      <c r="J2964" s="44">
        <v>7.8018575849999996</v>
      </c>
    </row>
    <row r="2965" spans="1:10">
      <c r="A2965" s="2" t="s">
        <v>24</v>
      </c>
      <c r="B2965" s="2" t="s">
        <v>333</v>
      </c>
      <c r="C2965" s="2" t="s">
        <v>64</v>
      </c>
      <c r="E2965" s="2">
        <v>100</v>
      </c>
      <c r="F2965" s="2" t="s">
        <v>767</v>
      </c>
      <c r="G2965" s="2" t="s">
        <v>720</v>
      </c>
      <c r="H2965" s="2" t="s">
        <v>37</v>
      </c>
      <c r="I2965" s="2" t="s">
        <v>38</v>
      </c>
      <c r="J2965" s="44">
        <v>0</v>
      </c>
    </row>
    <row r="2966" spans="1:10">
      <c r="A2966" s="2" t="s">
        <v>23</v>
      </c>
      <c r="B2966" s="2" t="s">
        <v>90</v>
      </c>
      <c r="C2966" s="2" t="s">
        <v>64</v>
      </c>
      <c r="E2966" s="2">
        <v>100</v>
      </c>
      <c r="F2966" s="2" t="s">
        <v>767</v>
      </c>
      <c r="G2966" s="2" t="s">
        <v>720</v>
      </c>
      <c r="H2966" s="2" t="s">
        <v>37</v>
      </c>
      <c r="I2966" s="2" t="s">
        <v>38</v>
      </c>
      <c r="J2966" s="44">
        <v>0</v>
      </c>
    </row>
    <row r="2967" spans="1:10">
      <c r="A2967" s="2" t="s">
        <v>22</v>
      </c>
      <c r="B2967" s="2" t="s">
        <v>91</v>
      </c>
      <c r="C2967" s="2" t="s">
        <v>64</v>
      </c>
      <c r="E2967" s="2">
        <v>100</v>
      </c>
      <c r="F2967" s="2" t="s">
        <v>767</v>
      </c>
      <c r="G2967" s="2" t="s">
        <v>720</v>
      </c>
      <c r="H2967" s="2" t="s">
        <v>37</v>
      </c>
      <c r="I2967" s="2" t="s">
        <v>38</v>
      </c>
      <c r="J2967" s="44">
        <v>0</v>
      </c>
    </row>
    <row r="2968" spans="1:10">
      <c r="A2968" s="2" t="s">
        <v>22</v>
      </c>
      <c r="B2968" s="2" t="s">
        <v>92</v>
      </c>
      <c r="C2968" s="2" t="s">
        <v>64</v>
      </c>
      <c r="E2968" s="2">
        <v>100</v>
      </c>
      <c r="F2968" s="2" t="s">
        <v>767</v>
      </c>
      <c r="G2968" s="2" t="s">
        <v>720</v>
      </c>
      <c r="H2968" s="2" t="s">
        <v>37</v>
      </c>
      <c r="I2968" s="2" t="s">
        <v>38</v>
      </c>
      <c r="J2968" s="44">
        <v>4.6332657199999998</v>
      </c>
    </row>
    <row r="2969" spans="1:10">
      <c r="A2969" s="2" t="s">
        <v>22</v>
      </c>
      <c r="B2969" s="2" t="s">
        <v>93</v>
      </c>
      <c r="C2969" s="2" t="s">
        <v>64</v>
      </c>
      <c r="E2969" s="2">
        <v>100</v>
      </c>
      <c r="F2969" s="2" t="s">
        <v>767</v>
      </c>
      <c r="G2969" s="2" t="s">
        <v>720</v>
      </c>
      <c r="H2969" s="2" t="s">
        <v>37</v>
      </c>
      <c r="I2969" s="2" t="s">
        <v>38</v>
      </c>
      <c r="J2969" s="44">
        <v>6.2293025210000001</v>
      </c>
    </row>
    <row r="2970" spans="1:10">
      <c r="A2970" s="2" t="s">
        <v>22</v>
      </c>
      <c r="B2970" s="2" t="s">
        <v>94</v>
      </c>
      <c r="C2970" s="2" t="s">
        <v>64</v>
      </c>
      <c r="E2970" s="2">
        <v>100</v>
      </c>
      <c r="F2970" s="2" t="s">
        <v>767</v>
      </c>
      <c r="G2970" s="2" t="s">
        <v>720</v>
      </c>
      <c r="H2970" s="2" t="s">
        <v>37</v>
      </c>
      <c r="I2970" s="2" t="s">
        <v>38</v>
      </c>
      <c r="J2970" s="44">
        <v>0</v>
      </c>
    </row>
    <row r="2971" spans="1:10">
      <c r="A2971" s="2" t="s">
        <v>22</v>
      </c>
      <c r="B2971" s="2" t="s">
        <v>95</v>
      </c>
      <c r="C2971" s="2" t="s">
        <v>64</v>
      </c>
      <c r="E2971" s="2">
        <v>100</v>
      </c>
      <c r="F2971" s="2" t="s">
        <v>767</v>
      </c>
      <c r="G2971" s="2" t="s">
        <v>720</v>
      </c>
      <c r="H2971" s="2" t="s">
        <v>37</v>
      </c>
      <c r="I2971" s="2" t="s">
        <v>38</v>
      </c>
      <c r="J2971" s="44">
        <v>7.9695</v>
      </c>
    </row>
    <row r="2972" spans="1:10">
      <c r="A2972" s="2" t="s">
        <v>22</v>
      </c>
      <c r="B2972" s="2" t="s">
        <v>96</v>
      </c>
      <c r="C2972" s="2" t="s">
        <v>64</v>
      </c>
      <c r="E2972" s="2">
        <v>100</v>
      </c>
      <c r="F2972" s="2" t="s">
        <v>767</v>
      </c>
      <c r="G2972" s="2" t="s">
        <v>720</v>
      </c>
      <c r="H2972" s="2" t="s">
        <v>37</v>
      </c>
      <c r="I2972" s="2" t="s">
        <v>38</v>
      </c>
      <c r="J2972" s="44">
        <v>20.121333824000001</v>
      </c>
    </row>
    <row r="2973" spans="1:10">
      <c r="A2973" s="2" t="s">
        <v>22</v>
      </c>
      <c r="B2973" s="2" t="s">
        <v>97</v>
      </c>
      <c r="C2973" s="2" t="s">
        <v>64</v>
      </c>
      <c r="E2973" s="2">
        <v>100</v>
      </c>
      <c r="F2973" s="2" t="s">
        <v>767</v>
      </c>
      <c r="G2973" s="2" t="s">
        <v>720</v>
      </c>
      <c r="H2973" s="2" t="s">
        <v>37</v>
      </c>
      <c r="I2973" s="2" t="s">
        <v>38</v>
      </c>
      <c r="J2973" s="44">
        <v>6.3448513249999996</v>
      </c>
    </row>
    <row r="2974" spans="1:10">
      <c r="A2974" s="2" t="s">
        <v>22</v>
      </c>
      <c r="B2974" s="2" t="s">
        <v>98</v>
      </c>
      <c r="C2974" s="2" t="s">
        <v>64</v>
      </c>
      <c r="E2974" s="2">
        <v>100</v>
      </c>
      <c r="F2974" s="2" t="s">
        <v>767</v>
      </c>
      <c r="G2974" s="2" t="s">
        <v>720</v>
      </c>
      <c r="H2974" s="2" t="s">
        <v>37</v>
      </c>
      <c r="I2974" s="2" t="s">
        <v>38</v>
      </c>
      <c r="J2974" s="44">
        <v>3.0431122990000001</v>
      </c>
    </row>
    <row r="2975" spans="1:10">
      <c r="A2975" s="2" t="s">
        <v>21</v>
      </c>
      <c r="B2975" s="2" t="s">
        <v>133</v>
      </c>
      <c r="C2975" s="2" t="s">
        <v>64</v>
      </c>
      <c r="E2975" s="2">
        <v>100</v>
      </c>
      <c r="F2975" s="2" t="s">
        <v>767</v>
      </c>
      <c r="G2975" s="2" t="s">
        <v>720</v>
      </c>
      <c r="H2975" s="2" t="s">
        <v>37</v>
      </c>
      <c r="I2975" s="2" t="s">
        <v>38</v>
      </c>
      <c r="J2975" s="44">
        <v>1.8149999999999999</v>
      </c>
    </row>
    <row r="2976" spans="1:10">
      <c r="A2976" s="2" t="s">
        <v>21</v>
      </c>
      <c r="B2976" s="2" t="s">
        <v>134</v>
      </c>
      <c r="C2976" s="2" t="s">
        <v>64</v>
      </c>
      <c r="E2976" s="2">
        <v>100</v>
      </c>
      <c r="F2976" s="2" t="s">
        <v>767</v>
      </c>
      <c r="G2976" s="2" t="s">
        <v>720</v>
      </c>
      <c r="H2976" s="2" t="s">
        <v>37</v>
      </c>
      <c r="I2976" s="2" t="s">
        <v>38</v>
      </c>
      <c r="J2976" s="44">
        <v>13.06</v>
      </c>
    </row>
    <row r="2977" spans="1:10">
      <c r="A2977" s="2" t="s">
        <v>21</v>
      </c>
      <c r="B2977" s="2" t="s">
        <v>135</v>
      </c>
      <c r="C2977" s="2" t="s">
        <v>64</v>
      </c>
      <c r="E2977" s="2">
        <v>100</v>
      </c>
      <c r="F2977" s="2" t="s">
        <v>767</v>
      </c>
      <c r="G2977" s="2" t="s">
        <v>720</v>
      </c>
      <c r="H2977" s="2" t="s">
        <v>37</v>
      </c>
      <c r="I2977" s="2" t="s">
        <v>38</v>
      </c>
      <c r="J2977" s="44">
        <v>25.65</v>
      </c>
    </row>
    <row r="2978" spans="1:10">
      <c r="A2978" s="2" t="s">
        <v>21</v>
      </c>
      <c r="B2978" s="2" t="s">
        <v>136</v>
      </c>
      <c r="C2978" s="2" t="s">
        <v>64</v>
      </c>
      <c r="E2978" s="2">
        <v>100</v>
      </c>
      <c r="F2978" s="2" t="s">
        <v>767</v>
      </c>
      <c r="G2978" s="2" t="s">
        <v>720</v>
      </c>
      <c r="H2978" s="2" t="s">
        <v>37</v>
      </c>
      <c r="I2978" s="2" t="s">
        <v>38</v>
      </c>
      <c r="J2978" s="44">
        <v>24.56</v>
      </c>
    </row>
    <row r="2979" spans="1:10">
      <c r="A2979" s="2" t="s">
        <v>21</v>
      </c>
      <c r="B2979" s="2" t="s">
        <v>137</v>
      </c>
      <c r="C2979" s="2" t="s">
        <v>64</v>
      </c>
      <c r="E2979" s="2">
        <v>100</v>
      </c>
      <c r="F2979" s="2" t="s">
        <v>767</v>
      </c>
      <c r="G2979" s="2" t="s">
        <v>720</v>
      </c>
      <c r="H2979" s="2" t="s">
        <v>37</v>
      </c>
      <c r="I2979" s="2" t="s">
        <v>38</v>
      </c>
      <c r="J2979" s="44">
        <v>17.920000000000002</v>
      </c>
    </row>
    <row r="2980" spans="1:10">
      <c r="A2980" s="2" t="s">
        <v>20</v>
      </c>
      <c r="B2980" s="2" t="s">
        <v>138</v>
      </c>
      <c r="C2980" s="2" t="s">
        <v>64</v>
      </c>
      <c r="E2980" s="2">
        <v>100</v>
      </c>
      <c r="F2980" s="2" t="s">
        <v>767</v>
      </c>
      <c r="G2980" s="2" t="s">
        <v>720</v>
      </c>
      <c r="H2980" s="2" t="s">
        <v>37</v>
      </c>
      <c r="I2980" s="2" t="s">
        <v>38</v>
      </c>
      <c r="J2980" s="44">
        <v>34.533761437999999</v>
      </c>
    </row>
    <row r="2981" spans="1:10">
      <c r="A2981" s="2" t="s">
        <v>19</v>
      </c>
      <c r="B2981" s="2" t="s">
        <v>159</v>
      </c>
      <c r="C2981" s="2" t="s">
        <v>64</v>
      </c>
      <c r="E2981" s="2">
        <v>100</v>
      </c>
      <c r="F2981" s="2" t="s">
        <v>767</v>
      </c>
      <c r="G2981" s="2" t="s">
        <v>720</v>
      </c>
      <c r="H2981" s="2" t="s">
        <v>37</v>
      </c>
      <c r="I2981" s="2" t="s">
        <v>38</v>
      </c>
      <c r="J2981" s="44">
        <v>12.681529412</v>
      </c>
    </row>
    <row r="2982" spans="1:10">
      <c r="A2982" s="2" t="s">
        <v>19</v>
      </c>
      <c r="B2982" s="2" t="s">
        <v>160</v>
      </c>
      <c r="C2982" s="2" t="s">
        <v>64</v>
      </c>
      <c r="E2982" s="2">
        <v>100</v>
      </c>
      <c r="F2982" s="2" t="s">
        <v>767</v>
      </c>
      <c r="G2982" s="2" t="s">
        <v>720</v>
      </c>
      <c r="H2982" s="2" t="s">
        <v>37</v>
      </c>
      <c r="I2982" s="2" t="s">
        <v>38</v>
      </c>
      <c r="J2982" s="44">
        <v>4.6098152939999997</v>
      </c>
    </row>
    <row r="2983" spans="1:10">
      <c r="A2983" s="2" t="s">
        <v>19</v>
      </c>
      <c r="B2983" s="2" t="s">
        <v>161</v>
      </c>
      <c r="C2983" s="2" t="s">
        <v>64</v>
      </c>
      <c r="E2983" s="2">
        <v>100</v>
      </c>
      <c r="F2983" s="2" t="s">
        <v>767</v>
      </c>
      <c r="G2983" s="2" t="s">
        <v>720</v>
      </c>
      <c r="H2983" s="2" t="s">
        <v>37</v>
      </c>
      <c r="I2983" s="2" t="s">
        <v>38</v>
      </c>
      <c r="J2983" s="44">
        <v>13.763119969</v>
      </c>
    </row>
    <row r="2984" spans="1:10">
      <c r="A2984" s="2" t="s">
        <v>19</v>
      </c>
      <c r="B2984" s="2" t="s">
        <v>162</v>
      </c>
      <c r="C2984" s="2" t="s">
        <v>64</v>
      </c>
      <c r="E2984" s="2">
        <v>100</v>
      </c>
      <c r="F2984" s="2" t="s">
        <v>767</v>
      </c>
      <c r="G2984" s="2" t="s">
        <v>720</v>
      </c>
      <c r="H2984" s="2" t="s">
        <v>37</v>
      </c>
      <c r="I2984" s="2" t="s">
        <v>38</v>
      </c>
      <c r="J2984" s="44">
        <v>6.9613760500000001</v>
      </c>
    </row>
    <row r="2985" spans="1:10">
      <c r="A2985" s="2" t="s">
        <v>19</v>
      </c>
      <c r="B2985" s="2" t="s">
        <v>163</v>
      </c>
      <c r="C2985" s="2" t="s">
        <v>64</v>
      </c>
      <c r="E2985" s="2">
        <v>100</v>
      </c>
      <c r="F2985" s="2" t="s">
        <v>767</v>
      </c>
      <c r="G2985" s="2" t="s">
        <v>720</v>
      </c>
      <c r="H2985" s="2" t="s">
        <v>37</v>
      </c>
      <c r="I2985" s="2" t="s">
        <v>38</v>
      </c>
      <c r="J2985" s="44">
        <v>0.13</v>
      </c>
    </row>
    <row r="2986" spans="1:10">
      <c r="A2986" s="2" t="s">
        <v>18</v>
      </c>
      <c r="B2986" s="2" t="s">
        <v>164</v>
      </c>
      <c r="C2986" s="2" t="s">
        <v>64</v>
      </c>
      <c r="E2986" s="2">
        <v>100</v>
      </c>
      <c r="F2986" s="2" t="s">
        <v>767</v>
      </c>
      <c r="G2986" s="2" t="s">
        <v>720</v>
      </c>
      <c r="H2986" s="2" t="s">
        <v>37</v>
      </c>
      <c r="I2986" s="2" t="s">
        <v>38</v>
      </c>
      <c r="J2986" s="44">
        <v>7.9623529409999998</v>
      </c>
    </row>
    <row r="2987" spans="1:10">
      <c r="A2987" s="2" t="s">
        <v>18</v>
      </c>
      <c r="B2987" s="2" t="s">
        <v>165</v>
      </c>
      <c r="C2987" s="2" t="s">
        <v>64</v>
      </c>
      <c r="E2987" s="2">
        <v>100</v>
      </c>
      <c r="F2987" s="2" t="s">
        <v>767</v>
      </c>
      <c r="G2987" s="2" t="s">
        <v>720</v>
      </c>
      <c r="H2987" s="2" t="s">
        <v>37</v>
      </c>
      <c r="I2987" s="2" t="s">
        <v>38</v>
      </c>
      <c r="J2987" s="44">
        <v>26.635590909000001</v>
      </c>
    </row>
    <row r="2988" spans="1:10">
      <c r="A2988" s="2" t="s">
        <v>18</v>
      </c>
      <c r="B2988" s="2" t="s">
        <v>166</v>
      </c>
      <c r="C2988" s="2" t="s">
        <v>64</v>
      </c>
      <c r="E2988" s="2">
        <v>100</v>
      </c>
      <c r="F2988" s="2" t="s">
        <v>767</v>
      </c>
      <c r="G2988" s="2" t="s">
        <v>720</v>
      </c>
      <c r="H2988" s="2" t="s">
        <v>37</v>
      </c>
      <c r="I2988" s="2" t="s">
        <v>38</v>
      </c>
      <c r="J2988" s="44">
        <v>39.855184491999999</v>
      </c>
    </row>
    <row r="2989" spans="1:10">
      <c r="A2989" s="2" t="s">
        <v>18</v>
      </c>
      <c r="B2989" s="2" t="s">
        <v>167</v>
      </c>
      <c r="C2989" s="2" t="s">
        <v>64</v>
      </c>
      <c r="E2989" s="2">
        <v>100</v>
      </c>
      <c r="F2989" s="2" t="s">
        <v>767</v>
      </c>
      <c r="G2989" s="2" t="s">
        <v>720</v>
      </c>
      <c r="H2989" s="2" t="s">
        <v>37</v>
      </c>
      <c r="I2989" s="2" t="s">
        <v>38</v>
      </c>
      <c r="J2989" s="44">
        <v>23.565000000000001</v>
      </c>
    </row>
    <row r="2990" spans="1:10">
      <c r="A2990" s="2" t="s">
        <v>18</v>
      </c>
      <c r="B2990" s="2" t="s">
        <v>168</v>
      </c>
      <c r="C2990" s="2" t="s">
        <v>64</v>
      </c>
      <c r="E2990" s="2">
        <v>100</v>
      </c>
      <c r="F2990" s="2" t="s">
        <v>767</v>
      </c>
      <c r="G2990" s="2" t="s">
        <v>720</v>
      </c>
      <c r="H2990" s="2" t="s">
        <v>37</v>
      </c>
      <c r="I2990" s="2" t="s">
        <v>38</v>
      </c>
      <c r="J2990" s="44">
        <v>71.487630252000002</v>
      </c>
    </row>
    <row r="2991" spans="1:10">
      <c r="A2991" s="2" t="s">
        <v>18</v>
      </c>
      <c r="B2991" s="2" t="s">
        <v>169</v>
      </c>
      <c r="C2991" s="2" t="s">
        <v>64</v>
      </c>
      <c r="E2991" s="2">
        <v>100</v>
      </c>
      <c r="F2991" s="2" t="s">
        <v>767</v>
      </c>
      <c r="G2991" s="2" t="s">
        <v>720</v>
      </c>
      <c r="H2991" s="2" t="s">
        <v>37</v>
      </c>
      <c r="I2991" s="2" t="s">
        <v>38</v>
      </c>
      <c r="J2991" s="44">
        <v>44.17</v>
      </c>
    </row>
    <row r="2992" spans="1:10">
      <c r="A2992" s="2" t="s">
        <v>18</v>
      </c>
      <c r="B2992" s="2" t="s">
        <v>170</v>
      </c>
      <c r="C2992" s="2" t="s">
        <v>64</v>
      </c>
      <c r="E2992" s="2">
        <v>100</v>
      </c>
      <c r="F2992" s="2" t="s">
        <v>767</v>
      </c>
      <c r="G2992" s="2" t="s">
        <v>720</v>
      </c>
      <c r="H2992" s="2" t="s">
        <v>37</v>
      </c>
      <c r="I2992" s="2" t="s">
        <v>38</v>
      </c>
      <c r="J2992" s="44">
        <v>30.040445819999999</v>
      </c>
    </row>
    <row r="2993" spans="1:10">
      <c r="A2993" s="2" t="s">
        <v>18</v>
      </c>
      <c r="B2993" s="2" t="s">
        <v>171</v>
      </c>
      <c r="C2993" s="2" t="s">
        <v>64</v>
      </c>
      <c r="E2993" s="2">
        <v>100</v>
      </c>
      <c r="F2993" s="2" t="s">
        <v>767</v>
      </c>
      <c r="G2993" s="2" t="s">
        <v>720</v>
      </c>
      <c r="H2993" s="2" t="s">
        <v>37</v>
      </c>
      <c r="I2993" s="2" t="s">
        <v>38</v>
      </c>
      <c r="J2993" s="44">
        <v>21.320305236999999</v>
      </c>
    </row>
    <row r="2994" spans="1:10">
      <c r="A2994" s="2" t="s">
        <v>18</v>
      </c>
      <c r="B2994" s="2" t="s">
        <v>172</v>
      </c>
      <c r="C2994" s="2" t="s">
        <v>64</v>
      </c>
      <c r="E2994" s="2">
        <v>100</v>
      </c>
      <c r="F2994" s="2" t="s">
        <v>767</v>
      </c>
      <c r="G2994" s="2" t="s">
        <v>720</v>
      </c>
      <c r="H2994" s="2" t="s">
        <v>37</v>
      </c>
      <c r="I2994" s="2" t="s">
        <v>38</v>
      </c>
      <c r="J2994" s="44">
        <v>0</v>
      </c>
    </row>
    <row r="2995" spans="1:10">
      <c r="A2995" s="2" t="s">
        <v>18</v>
      </c>
      <c r="B2995" s="2" t="s">
        <v>173</v>
      </c>
      <c r="C2995" s="2" t="s">
        <v>64</v>
      </c>
      <c r="E2995" s="2">
        <v>100</v>
      </c>
      <c r="F2995" s="2" t="s">
        <v>767</v>
      </c>
      <c r="G2995" s="2" t="s">
        <v>720</v>
      </c>
      <c r="H2995" s="2" t="s">
        <v>37</v>
      </c>
      <c r="I2995" s="2" t="s">
        <v>38</v>
      </c>
      <c r="J2995" s="44">
        <v>0</v>
      </c>
    </row>
    <row r="2996" spans="1:10">
      <c r="A2996" s="2" t="s">
        <v>18</v>
      </c>
      <c r="B2996" s="2" t="s">
        <v>174</v>
      </c>
      <c r="C2996" s="2" t="s">
        <v>64</v>
      </c>
      <c r="E2996" s="2">
        <v>100</v>
      </c>
      <c r="F2996" s="2" t="s">
        <v>767</v>
      </c>
      <c r="G2996" s="2" t="s">
        <v>720</v>
      </c>
      <c r="H2996" s="2" t="s">
        <v>37</v>
      </c>
      <c r="I2996" s="2" t="s">
        <v>38</v>
      </c>
      <c r="J2996" s="44">
        <v>2.6941147060000001</v>
      </c>
    </row>
    <row r="2997" spans="1:10">
      <c r="A2997" s="2" t="s">
        <v>18</v>
      </c>
      <c r="B2997" s="2" t="s">
        <v>175</v>
      </c>
      <c r="C2997" s="2" t="s">
        <v>64</v>
      </c>
      <c r="E2997" s="2">
        <v>100</v>
      </c>
      <c r="F2997" s="2" t="s">
        <v>767</v>
      </c>
      <c r="G2997" s="2" t="s">
        <v>720</v>
      </c>
      <c r="H2997" s="2" t="s">
        <v>37</v>
      </c>
      <c r="I2997" s="2" t="s">
        <v>38</v>
      </c>
      <c r="J2997" s="44">
        <v>72.715000000000003</v>
      </c>
    </row>
    <row r="2998" spans="1:10">
      <c r="A2998" s="2" t="s">
        <v>18</v>
      </c>
      <c r="B2998" s="2" t="s">
        <v>176</v>
      </c>
      <c r="C2998" s="2" t="s">
        <v>64</v>
      </c>
      <c r="E2998" s="2">
        <v>100</v>
      </c>
      <c r="F2998" s="2" t="s">
        <v>767</v>
      </c>
      <c r="G2998" s="2" t="s">
        <v>720</v>
      </c>
      <c r="H2998" s="2" t="s">
        <v>37</v>
      </c>
      <c r="I2998" s="2" t="s">
        <v>38</v>
      </c>
      <c r="J2998" s="44">
        <v>52.71</v>
      </c>
    </row>
    <row r="2999" spans="1:10">
      <c r="A2999" s="2" t="s">
        <v>18</v>
      </c>
      <c r="B2999" s="2" t="s">
        <v>177</v>
      </c>
      <c r="C2999" s="2" t="s">
        <v>64</v>
      </c>
      <c r="E2999" s="2">
        <v>100</v>
      </c>
      <c r="F2999" s="2" t="s">
        <v>767</v>
      </c>
      <c r="G2999" s="2" t="s">
        <v>720</v>
      </c>
      <c r="H2999" s="2" t="s">
        <v>37</v>
      </c>
      <c r="I2999" s="2" t="s">
        <v>38</v>
      </c>
      <c r="J2999" s="44">
        <v>66.855000000000004</v>
      </c>
    </row>
    <row r="3000" spans="1:10">
      <c r="A3000" s="2" t="s">
        <v>18</v>
      </c>
      <c r="B3000" s="2" t="s">
        <v>178</v>
      </c>
      <c r="C3000" s="2" t="s">
        <v>64</v>
      </c>
      <c r="E3000" s="2">
        <v>100</v>
      </c>
      <c r="F3000" s="2" t="s">
        <v>767</v>
      </c>
      <c r="G3000" s="2" t="s">
        <v>720</v>
      </c>
      <c r="H3000" s="2" t="s">
        <v>37</v>
      </c>
      <c r="I3000" s="2" t="s">
        <v>38</v>
      </c>
      <c r="J3000" s="44">
        <v>12.145123839</v>
      </c>
    </row>
    <row r="3001" spans="1:10">
      <c r="A3001" s="2" t="s">
        <v>18</v>
      </c>
      <c r="B3001" s="2" t="s">
        <v>179</v>
      </c>
      <c r="C3001" s="2" t="s">
        <v>64</v>
      </c>
      <c r="E3001" s="2">
        <v>100</v>
      </c>
      <c r="F3001" s="2" t="s">
        <v>767</v>
      </c>
      <c r="G3001" s="2" t="s">
        <v>720</v>
      </c>
      <c r="H3001" s="2" t="s">
        <v>37</v>
      </c>
      <c r="I3001" s="2" t="s">
        <v>38</v>
      </c>
      <c r="J3001" s="44">
        <v>44.011115545999999</v>
      </c>
    </row>
    <row r="3002" spans="1:10">
      <c r="A3002" s="2" t="s">
        <v>18</v>
      </c>
      <c r="B3002" s="2" t="s">
        <v>180</v>
      </c>
      <c r="C3002" s="2" t="s">
        <v>64</v>
      </c>
      <c r="E3002" s="2">
        <v>100</v>
      </c>
      <c r="F3002" s="2" t="s">
        <v>767</v>
      </c>
      <c r="G3002" s="2" t="s">
        <v>720</v>
      </c>
      <c r="H3002" s="2" t="s">
        <v>37</v>
      </c>
      <c r="I3002" s="2" t="s">
        <v>38</v>
      </c>
      <c r="J3002" s="44">
        <v>13.934060554</v>
      </c>
    </row>
    <row r="3003" spans="1:10">
      <c r="A3003" s="2" t="s">
        <v>18</v>
      </c>
      <c r="B3003" s="2" t="s">
        <v>181</v>
      </c>
      <c r="C3003" s="2" t="s">
        <v>64</v>
      </c>
      <c r="E3003" s="2">
        <v>100</v>
      </c>
      <c r="F3003" s="2" t="s">
        <v>767</v>
      </c>
      <c r="G3003" s="2" t="s">
        <v>720</v>
      </c>
      <c r="H3003" s="2" t="s">
        <v>37</v>
      </c>
      <c r="I3003" s="2" t="s">
        <v>38</v>
      </c>
      <c r="J3003" s="44">
        <v>26.757161563</v>
      </c>
    </row>
    <row r="3004" spans="1:10">
      <c r="A3004" s="2" t="s">
        <v>18</v>
      </c>
      <c r="B3004" s="2" t="s">
        <v>182</v>
      </c>
      <c r="C3004" s="2" t="s">
        <v>64</v>
      </c>
      <c r="E3004" s="2">
        <v>100</v>
      </c>
      <c r="F3004" s="2" t="s">
        <v>767</v>
      </c>
      <c r="G3004" s="2" t="s">
        <v>720</v>
      </c>
      <c r="H3004" s="2" t="s">
        <v>37</v>
      </c>
      <c r="I3004" s="2" t="s">
        <v>38</v>
      </c>
      <c r="J3004" s="44">
        <v>29.794392789</v>
      </c>
    </row>
    <row r="3005" spans="1:10">
      <c r="A3005" s="2" t="s">
        <v>18</v>
      </c>
      <c r="B3005" s="2" t="s">
        <v>183</v>
      </c>
      <c r="C3005" s="2" t="s">
        <v>64</v>
      </c>
      <c r="E3005" s="2">
        <v>100</v>
      </c>
      <c r="F3005" s="2" t="s">
        <v>767</v>
      </c>
      <c r="G3005" s="2" t="s">
        <v>720</v>
      </c>
      <c r="H3005" s="2" t="s">
        <v>37</v>
      </c>
      <c r="I3005" s="2" t="s">
        <v>38</v>
      </c>
      <c r="J3005" s="44">
        <v>41.933495403999999</v>
      </c>
    </row>
    <row r="3006" spans="1:10">
      <c r="A3006" s="2" t="s">
        <v>18</v>
      </c>
      <c r="B3006" s="2" t="s">
        <v>184</v>
      </c>
      <c r="C3006" s="2" t="s">
        <v>64</v>
      </c>
      <c r="E3006" s="2">
        <v>100</v>
      </c>
      <c r="F3006" s="2" t="s">
        <v>767</v>
      </c>
      <c r="G3006" s="2" t="s">
        <v>720</v>
      </c>
      <c r="H3006" s="2" t="s">
        <v>37</v>
      </c>
      <c r="I3006" s="2" t="s">
        <v>38</v>
      </c>
      <c r="J3006" s="44">
        <v>15.807040149000001</v>
      </c>
    </row>
    <row r="3007" spans="1:10">
      <c r="A3007" s="2" t="s">
        <v>18</v>
      </c>
      <c r="B3007" s="2" t="s">
        <v>185</v>
      </c>
      <c r="C3007" s="2" t="s">
        <v>64</v>
      </c>
      <c r="E3007" s="2">
        <v>100</v>
      </c>
      <c r="F3007" s="2" t="s">
        <v>767</v>
      </c>
      <c r="G3007" s="2" t="s">
        <v>720</v>
      </c>
      <c r="H3007" s="2" t="s">
        <v>37</v>
      </c>
      <c r="I3007" s="2" t="s">
        <v>38</v>
      </c>
      <c r="J3007" s="44">
        <v>1.165527864</v>
      </c>
    </row>
    <row r="3008" spans="1:10">
      <c r="A3008" s="2" t="s">
        <v>17</v>
      </c>
      <c r="B3008" s="2" t="s">
        <v>127</v>
      </c>
      <c r="C3008" s="2" t="s">
        <v>64</v>
      </c>
      <c r="E3008" s="2">
        <v>100</v>
      </c>
      <c r="F3008" s="2" t="s">
        <v>767</v>
      </c>
      <c r="G3008" s="2" t="s">
        <v>720</v>
      </c>
      <c r="H3008" s="2" t="s">
        <v>37</v>
      </c>
      <c r="I3008" s="2" t="s">
        <v>38</v>
      </c>
      <c r="J3008" s="44">
        <v>0</v>
      </c>
    </row>
    <row r="3009" spans="1:10">
      <c r="A3009" s="2" t="s">
        <v>17</v>
      </c>
      <c r="B3009" s="2" t="s">
        <v>99</v>
      </c>
      <c r="C3009" s="2" t="s">
        <v>64</v>
      </c>
      <c r="E3009" s="2">
        <v>100</v>
      </c>
      <c r="F3009" s="2" t="s">
        <v>767</v>
      </c>
      <c r="G3009" s="2" t="s">
        <v>720</v>
      </c>
      <c r="H3009" s="2" t="s">
        <v>37</v>
      </c>
      <c r="I3009" s="2" t="s">
        <v>38</v>
      </c>
      <c r="J3009" s="44">
        <v>0</v>
      </c>
    </row>
    <row r="3010" spans="1:10">
      <c r="A3010" s="2" t="s">
        <v>17</v>
      </c>
      <c r="B3010" s="2" t="s">
        <v>100</v>
      </c>
      <c r="C3010" s="2" t="s">
        <v>64</v>
      </c>
      <c r="E3010" s="2">
        <v>100</v>
      </c>
      <c r="F3010" s="2" t="s">
        <v>767</v>
      </c>
      <c r="G3010" s="2" t="s">
        <v>720</v>
      </c>
      <c r="H3010" s="2" t="s">
        <v>37</v>
      </c>
      <c r="I3010" s="2" t="s">
        <v>38</v>
      </c>
      <c r="J3010" s="44">
        <v>0</v>
      </c>
    </row>
    <row r="3011" spans="1:10">
      <c r="A3011" s="2" t="s">
        <v>17</v>
      </c>
      <c r="B3011" s="2" t="s">
        <v>101</v>
      </c>
      <c r="C3011" s="2" t="s">
        <v>64</v>
      </c>
      <c r="E3011" s="2">
        <v>100</v>
      </c>
      <c r="F3011" s="2" t="s">
        <v>767</v>
      </c>
      <c r="G3011" s="2" t="s">
        <v>720</v>
      </c>
      <c r="H3011" s="2" t="s">
        <v>37</v>
      </c>
      <c r="I3011" s="2" t="s">
        <v>38</v>
      </c>
      <c r="J3011" s="44">
        <v>0</v>
      </c>
    </row>
    <row r="3012" spans="1:10">
      <c r="A3012" s="2" t="s">
        <v>17</v>
      </c>
      <c r="B3012" s="2" t="s">
        <v>102</v>
      </c>
      <c r="C3012" s="2" t="s">
        <v>64</v>
      </c>
      <c r="E3012" s="2">
        <v>100</v>
      </c>
      <c r="F3012" s="2" t="s">
        <v>767</v>
      </c>
      <c r="G3012" s="2" t="s">
        <v>720</v>
      </c>
      <c r="H3012" s="2" t="s">
        <v>37</v>
      </c>
      <c r="I3012" s="2" t="s">
        <v>38</v>
      </c>
      <c r="J3012" s="44">
        <v>0</v>
      </c>
    </row>
    <row r="3013" spans="1:10">
      <c r="A3013" s="2" t="s">
        <v>17</v>
      </c>
      <c r="B3013" s="2" t="s">
        <v>103</v>
      </c>
      <c r="C3013" s="2" t="s">
        <v>64</v>
      </c>
      <c r="E3013" s="2">
        <v>100</v>
      </c>
      <c r="F3013" s="2" t="s">
        <v>767</v>
      </c>
      <c r="G3013" s="2" t="s">
        <v>720</v>
      </c>
      <c r="H3013" s="2" t="s">
        <v>37</v>
      </c>
      <c r="I3013" s="2" t="s">
        <v>38</v>
      </c>
      <c r="J3013" s="44">
        <v>0</v>
      </c>
    </row>
    <row r="3014" spans="1:10">
      <c r="A3014" s="2" t="s">
        <v>17</v>
      </c>
      <c r="B3014" s="2" t="s">
        <v>104</v>
      </c>
      <c r="C3014" s="2" t="s">
        <v>64</v>
      </c>
      <c r="E3014" s="2">
        <v>100</v>
      </c>
      <c r="F3014" s="2" t="s">
        <v>767</v>
      </c>
      <c r="G3014" s="2" t="s">
        <v>720</v>
      </c>
      <c r="H3014" s="2" t="s">
        <v>37</v>
      </c>
      <c r="I3014" s="2" t="s">
        <v>38</v>
      </c>
      <c r="J3014" s="44">
        <v>0</v>
      </c>
    </row>
    <row r="3015" spans="1:10">
      <c r="A3015" s="2" t="s">
        <v>17</v>
      </c>
      <c r="B3015" s="2" t="s">
        <v>105</v>
      </c>
      <c r="C3015" s="2" t="s">
        <v>64</v>
      </c>
      <c r="E3015" s="2">
        <v>100</v>
      </c>
      <c r="F3015" s="2" t="s">
        <v>767</v>
      </c>
      <c r="G3015" s="2" t="s">
        <v>720</v>
      </c>
      <c r="H3015" s="2" t="s">
        <v>37</v>
      </c>
      <c r="I3015" s="2" t="s">
        <v>38</v>
      </c>
      <c r="J3015" s="44">
        <v>0</v>
      </c>
    </row>
    <row r="3016" spans="1:10">
      <c r="A3016" s="2" t="s">
        <v>17</v>
      </c>
      <c r="B3016" s="2" t="s">
        <v>106</v>
      </c>
      <c r="C3016" s="2" t="s">
        <v>64</v>
      </c>
      <c r="E3016" s="2">
        <v>100</v>
      </c>
      <c r="F3016" s="2" t="s">
        <v>767</v>
      </c>
      <c r="G3016" s="2" t="s">
        <v>720</v>
      </c>
      <c r="H3016" s="2" t="s">
        <v>37</v>
      </c>
      <c r="I3016" s="2" t="s">
        <v>38</v>
      </c>
      <c r="J3016" s="44">
        <v>0</v>
      </c>
    </row>
    <row r="3017" spans="1:10">
      <c r="A3017" s="2" t="s">
        <v>17</v>
      </c>
      <c r="B3017" s="2" t="s">
        <v>107</v>
      </c>
      <c r="C3017" s="2" t="s">
        <v>64</v>
      </c>
      <c r="E3017" s="2">
        <v>100</v>
      </c>
      <c r="F3017" s="2" t="s">
        <v>767</v>
      </c>
      <c r="G3017" s="2" t="s">
        <v>720</v>
      </c>
      <c r="H3017" s="2" t="s">
        <v>37</v>
      </c>
      <c r="I3017" s="2" t="s">
        <v>38</v>
      </c>
      <c r="J3017" s="44">
        <v>0</v>
      </c>
    </row>
    <row r="3018" spans="1:10">
      <c r="A3018" s="2" t="s">
        <v>17</v>
      </c>
      <c r="B3018" s="2" t="s">
        <v>108</v>
      </c>
      <c r="C3018" s="2" t="s">
        <v>64</v>
      </c>
      <c r="E3018" s="2">
        <v>100</v>
      </c>
      <c r="F3018" s="2" t="s">
        <v>767</v>
      </c>
      <c r="G3018" s="2" t="s">
        <v>720</v>
      </c>
      <c r="H3018" s="2" t="s">
        <v>37</v>
      </c>
      <c r="I3018" s="2" t="s">
        <v>38</v>
      </c>
      <c r="J3018" s="44">
        <v>0</v>
      </c>
    </row>
    <row r="3019" spans="1:10">
      <c r="A3019" s="2" t="s">
        <v>17</v>
      </c>
      <c r="B3019" s="2" t="s">
        <v>109</v>
      </c>
      <c r="C3019" s="2" t="s">
        <v>64</v>
      </c>
      <c r="E3019" s="2">
        <v>100</v>
      </c>
      <c r="F3019" s="2" t="s">
        <v>767</v>
      </c>
      <c r="G3019" s="2" t="s">
        <v>720</v>
      </c>
      <c r="H3019" s="2" t="s">
        <v>37</v>
      </c>
      <c r="I3019" s="2" t="s">
        <v>38</v>
      </c>
      <c r="J3019" s="44">
        <v>0</v>
      </c>
    </row>
    <row r="3020" spans="1:10">
      <c r="A3020" s="2" t="s">
        <v>17</v>
      </c>
      <c r="B3020" s="2" t="s">
        <v>355</v>
      </c>
      <c r="C3020" s="2" t="s">
        <v>64</v>
      </c>
      <c r="E3020" s="2">
        <v>100</v>
      </c>
      <c r="F3020" s="2" t="s">
        <v>767</v>
      </c>
      <c r="G3020" s="2" t="s">
        <v>720</v>
      </c>
      <c r="H3020" s="2" t="s">
        <v>37</v>
      </c>
      <c r="I3020" s="2" t="s">
        <v>38</v>
      </c>
      <c r="J3020" s="44">
        <v>0</v>
      </c>
    </row>
    <row r="3021" spans="1:10">
      <c r="A3021" s="2" t="s">
        <v>17</v>
      </c>
      <c r="B3021" s="2" t="s">
        <v>110</v>
      </c>
      <c r="C3021" s="2" t="s">
        <v>64</v>
      </c>
      <c r="E3021" s="2">
        <v>100</v>
      </c>
      <c r="F3021" s="2" t="s">
        <v>767</v>
      </c>
      <c r="G3021" s="2" t="s">
        <v>720</v>
      </c>
      <c r="H3021" s="2" t="s">
        <v>37</v>
      </c>
      <c r="I3021" s="2" t="s">
        <v>38</v>
      </c>
      <c r="J3021" s="44">
        <v>8.6521341179999993</v>
      </c>
    </row>
    <row r="3022" spans="1:10">
      <c r="A3022" s="2" t="s">
        <v>17</v>
      </c>
      <c r="B3022" s="2" t="s">
        <v>356</v>
      </c>
      <c r="C3022" s="2" t="s">
        <v>64</v>
      </c>
      <c r="E3022" s="2">
        <v>100</v>
      </c>
      <c r="F3022" s="2" t="s">
        <v>767</v>
      </c>
      <c r="G3022" s="2" t="s">
        <v>720</v>
      </c>
      <c r="H3022" s="2" t="s">
        <v>37</v>
      </c>
      <c r="I3022" s="2" t="s">
        <v>38</v>
      </c>
      <c r="J3022" s="44">
        <v>0.135343137</v>
      </c>
    </row>
    <row r="3023" spans="1:10">
      <c r="A3023" s="2" t="s">
        <v>17</v>
      </c>
      <c r="B3023" s="2" t="s">
        <v>357</v>
      </c>
      <c r="C3023" s="2" t="s">
        <v>64</v>
      </c>
      <c r="E3023" s="2">
        <v>100</v>
      </c>
      <c r="F3023" s="2" t="s">
        <v>767</v>
      </c>
      <c r="G3023" s="2" t="s">
        <v>720</v>
      </c>
      <c r="H3023" s="2" t="s">
        <v>37</v>
      </c>
      <c r="I3023" s="2" t="s">
        <v>38</v>
      </c>
      <c r="J3023" s="44">
        <v>0.159932773</v>
      </c>
    </row>
    <row r="3024" spans="1:10">
      <c r="A3024" s="2" t="s">
        <v>17</v>
      </c>
      <c r="B3024" s="2" t="s">
        <v>111</v>
      </c>
      <c r="C3024" s="2" t="s">
        <v>64</v>
      </c>
      <c r="E3024" s="2">
        <v>100</v>
      </c>
      <c r="F3024" s="2" t="s">
        <v>767</v>
      </c>
      <c r="G3024" s="2" t="s">
        <v>720</v>
      </c>
      <c r="H3024" s="2" t="s">
        <v>37</v>
      </c>
      <c r="I3024" s="2" t="s">
        <v>38</v>
      </c>
      <c r="J3024" s="44">
        <v>0</v>
      </c>
    </row>
    <row r="3025" spans="1:10">
      <c r="A3025" s="2" t="s">
        <v>17</v>
      </c>
      <c r="B3025" s="2" t="s">
        <v>112</v>
      </c>
      <c r="C3025" s="2" t="s">
        <v>64</v>
      </c>
      <c r="E3025" s="2">
        <v>100</v>
      </c>
      <c r="F3025" s="2" t="s">
        <v>767</v>
      </c>
      <c r="G3025" s="2" t="s">
        <v>720</v>
      </c>
      <c r="H3025" s="2" t="s">
        <v>37</v>
      </c>
      <c r="I3025" s="2" t="s">
        <v>38</v>
      </c>
      <c r="J3025" s="44">
        <v>0</v>
      </c>
    </row>
    <row r="3026" spans="1:10">
      <c r="A3026" s="2" t="s">
        <v>17</v>
      </c>
      <c r="B3026" s="2" t="s">
        <v>113</v>
      </c>
      <c r="C3026" s="2" t="s">
        <v>64</v>
      </c>
      <c r="E3026" s="2">
        <v>100</v>
      </c>
      <c r="F3026" s="2" t="s">
        <v>767</v>
      </c>
      <c r="G3026" s="2" t="s">
        <v>720</v>
      </c>
      <c r="H3026" s="2" t="s">
        <v>37</v>
      </c>
      <c r="I3026" s="2" t="s">
        <v>38</v>
      </c>
      <c r="J3026" s="44">
        <v>0</v>
      </c>
    </row>
    <row r="3027" spans="1:10">
      <c r="A3027" s="2" t="s">
        <v>17</v>
      </c>
      <c r="B3027" s="2" t="s">
        <v>114</v>
      </c>
      <c r="C3027" s="2" t="s">
        <v>64</v>
      </c>
      <c r="E3027" s="2">
        <v>100</v>
      </c>
      <c r="F3027" s="2" t="s">
        <v>767</v>
      </c>
      <c r="G3027" s="2" t="s">
        <v>720</v>
      </c>
      <c r="H3027" s="2" t="s">
        <v>37</v>
      </c>
      <c r="I3027" s="2" t="s">
        <v>38</v>
      </c>
      <c r="J3027" s="44">
        <v>36.058390756000001</v>
      </c>
    </row>
    <row r="3028" spans="1:10">
      <c r="A3028" s="2" t="s">
        <v>17</v>
      </c>
      <c r="B3028" s="2" t="s">
        <v>115</v>
      </c>
      <c r="C3028" s="2" t="s">
        <v>64</v>
      </c>
      <c r="E3028" s="2">
        <v>100</v>
      </c>
      <c r="F3028" s="2" t="s">
        <v>767</v>
      </c>
      <c r="G3028" s="2" t="s">
        <v>720</v>
      </c>
      <c r="H3028" s="2" t="s">
        <v>37</v>
      </c>
      <c r="I3028" s="2" t="s">
        <v>38</v>
      </c>
      <c r="J3028" s="44">
        <v>0</v>
      </c>
    </row>
    <row r="3029" spans="1:10">
      <c r="A3029" s="2" t="s">
        <v>17</v>
      </c>
      <c r="B3029" s="2" t="s">
        <v>116</v>
      </c>
      <c r="C3029" s="2" t="s">
        <v>64</v>
      </c>
      <c r="E3029" s="2">
        <v>100</v>
      </c>
      <c r="F3029" s="2" t="s">
        <v>767</v>
      </c>
      <c r="G3029" s="2" t="s">
        <v>720</v>
      </c>
      <c r="H3029" s="2" t="s">
        <v>37</v>
      </c>
      <c r="I3029" s="2" t="s">
        <v>38</v>
      </c>
      <c r="J3029" s="44">
        <v>4.6584757789999998</v>
      </c>
    </row>
    <row r="3030" spans="1:10">
      <c r="A3030" s="2" t="s">
        <v>17</v>
      </c>
      <c r="B3030" s="2" t="s">
        <v>117</v>
      </c>
      <c r="C3030" s="2" t="s">
        <v>64</v>
      </c>
      <c r="E3030" s="2">
        <v>100</v>
      </c>
      <c r="F3030" s="2" t="s">
        <v>767</v>
      </c>
      <c r="G3030" s="2" t="s">
        <v>720</v>
      </c>
      <c r="H3030" s="2" t="s">
        <v>37</v>
      </c>
      <c r="I3030" s="2" t="s">
        <v>38</v>
      </c>
      <c r="J3030" s="44">
        <v>10.862867647</v>
      </c>
    </row>
    <row r="3031" spans="1:10">
      <c r="A3031" s="2" t="s">
        <v>17</v>
      </c>
      <c r="B3031" s="2" t="s">
        <v>118</v>
      </c>
      <c r="C3031" s="2" t="s">
        <v>64</v>
      </c>
      <c r="E3031" s="2">
        <v>100</v>
      </c>
      <c r="F3031" s="2" t="s">
        <v>767</v>
      </c>
      <c r="G3031" s="2" t="s">
        <v>720</v>
      </c>
      <c r="H3031" s="2" t="s">
        <v>37</v>
      </c>
      <c r="I3031" s="2" t="s">
        <v>38</v>
      </c>
      <c r="J3031" s="44">
        <v>19.168352940999998</v>
      </c>
    </row>
    <row r="3032" spans="1:10">
      <c r="A3032" s="2" t="s">
        <v>17</v>
      </c>
      <c r="B3032" s="2" t="s">
        <v>119</v>
      </c>
      <c r="C3032" s="2" t="s">
        <v>64</v>
      </c>
      <c r="E3032" s="2">
        <v>100</v>
      </c>
      <c r="F3032" s="2" t="s">
        <v>767</v>
      </c>
      <c r="G3032" s="2" t="s">
        <v>720</v>
      </c>
      <c r="H3032" s="2" t="s">
        <v>37</v>
      </c>
      <c r="I3032" s="2" t="s">
        <v>38</v>
      </c>
      <c r="J3032" s="44">
        <v>1.5442867650000001</v>
      </c>
    </row>
    <row r="3033" spans="1:10">
      <c r="A3033" s="2" t="s">
        <v>17</v>
      </c>
      <c r="B3033" s="2" t="s">
        <v>120</v>
      </c>
      <c r="C3033" s="2" t="s">
        <v>64</v>
      </c>
      <c r="E3033" s="2">
        <v>100</v>
      </c>
      <c r="F3033" s="2" t="s">
        <v>767</v>
      </c>
      <c r="G3033" s="2" t="s">
        <v>720</v>
      </c>
      <c r="H3033" s="2" t="s">
        <v>37</v>
      </c>
      <c r="I3033" s="2" t="s">
        <v>38</v>
      </c>
      <c r="J3033" s="44">
        <v>1.3137882350000001</v>
      </c>
    </row>
    <row r="3034" spans="1:10">
      <c r="A3034" s="2" t="s">
        <v>17</v>
      </c>
      <c r="B3034" s="2" t="s">
        <v>121</v>
      </c>
      <c r="C3034" s="2" t="s">
        <v>64</v>
      </c>
      <c r="E3034" s="2">
        <v>100</v>
      </c>
      <c r="F3034" s="2" t="s">
        <v>767</v>
      </c>
      <c r="G3034" s="2" t="s">
        <v>720</v>
      </c>
      <c r="H3034" s="2" t="s">
        <v>37</v>
      </c>
      <c r="I3034" s="2" t="s">
        <v>38</v>
      </c>
      <c r="J3034" s="44">
        <v>2.3451397059999999</v>
      </c>
    </row>
    <row r="3035" spans="1:10">
      <c r="A3035" s="2" t="s">
        <v>17</v>
      </c>
      <c r="B3035" s="2" t="s">
        <v>122</v>
      </c>
      <c r="C3035" s="2" t="s">
        <v>64</v>
      </c>
      <c r="E3035" s="2">
        <v>100</v>
      </c>
      <c r="F3035" s="2" t="s">
        <v>767</v>
      </c>
      <c r="G3035" s="2" t="s">
        <v>720</v>
      </c>
      <c r="H3035" s="2" t="s">
        <v>37</v>
      </c>
      <c r="I3035" s="2" t="s">
        <v>38</v>
      </c>
      <c r="J3035" s="44">
        <v>1.4234841629999999</v>
      </c>
    </row>
    <row r="3036" spans="1:10">
      <c r="A3036" s="2" t="s">
        <v>17</v>
      </c>
      <c r="B3036" s="2" t="s">
        <v>123</v>
      </c>
      <c r="C3036" s="2" t="s">
        <v>64</v>
      </c>
      <c r="E3036" s="2">
        <v>100</v>
      </c>
      <c r="F3036" s="2" t="s">
        <v>767</v>
      </c>
      <c r="G3036" s="2" t="s">
        <v>720</v>
      </c>
      <c r="H3036" s="2" t="s">
        <v>37</v>
      </c>
      <c r="I3036" s="2" t="s">
        <v>38</v>
      </c>
      <c r="J3036" s="44">
        <v>0.75813725499999995</v>
      </c>
    </row>
    <row r="3037" spans="1:10">
      <c r="A3037" s="2" t="s">
        <v>17</v>
      </c>
      <c r="B3037" s="2" t="s">
        <v>124</v>
      </c>
      <c r="C3037" s="2" t="s">
        <v>64</v>
      </c>
      <c r="E3037" s="2">
        <v>100</v>
      </c>
      <c r="F3037" s="2" t="s">
        <v>767</v>
      </c>
      <c r="G3037" s="2" t="s">
        <v>720</v>
      </c>
      <c r="H3037" s="2" t="s">
        <v>37</v>
      </c>
      <c r="I3037" s="2" t="s">
        <v>38</v>
      </c>
      <c r="J3037" s="44">
        <v>0</v>
      </c>
    </row>
    <row r="3038" spans="1:10">
      <c r="A3038" s="2" t="s">
        <v>17</v>
      </c>
      <c r="B3038" s="2" t="s">
        <v>125</v>
      </c>
      <c r="C3038" s="2" t="s">
        <v>64</v>
      </c>
      <c r="E3038" s="2">
        <v>100</v>
      </c>
      <c r="F3038" s="2" t="s">
        <v>767</v>
      </c>
      <c r="G3038" s="2" t="s">
        <v>720</v>
      </c>
      <c r="H3038" s="2" t="s">
        <v>37</v>
      </c>
      <c r="I3038" s="2" t="s">
        <v>38</v>
      </c>
      <c r="J3038" s="44">
        <v>0</v>
      </c>
    </row>
    <row r="3039" spans="1:10">
      <c r="A3039" s="2" t="s">
        <v>17</v>
      </c>
      <c r="B3039" s="2" t="s">
        <v>126</v>
      </c>
      <c r="C3039" s="2" t="s">
        <v>64</v>
      </c>
      <c r="E3039" s="2">
        <v>100</v>
      </c>
      <c r="F3039" s="2" t="s">
        <v>767</v>
      </c>
      <c r="G3039" s="2" t="s">
        <v>720</v>
      </c>
      <c r="H3039" s="2" t="s">
        <v>37</v>
      </c>
      <c r="I3039" s="2" t="s">
        <v>38</v>
      </c>
      <c r="J3039" s="44">
        <v>0</v>
      </c>
    </row>
    <row r="3040" spans="1:10">
      <c r="A3040" s="2" t="s">
        <v>17</v>
      </c>
      <c r="B3040" s="2" t="s">
        <v>128</v>
      </c>
      <c r="C3040" s="2" t="s">
        <v>64</v>
      </c>
      <c r="E3040" s="2">
        <v>100</v>
      </c>
      <c r="F3040" s="2" t="s">
        <v>767</v>
      </c>
      <c r="G3040" s="2" t="s">
        <v>720</v>
      </c>
      <c r="H3040" s="2" t="s">
        <v>37</v>
      </c>
      <c r="I3040" s="2" t="s">
        <v>38</v>
      </c>
      <c r="J3040" s="44">
        <v>1.4571207980000001</v>
      </c>
    </row>
    <row r="3041" spans="1:10">
      <c r="A3041" s="2" t="s">
        <v>17</v>
      </c>
      <c r="B3041" s="2" t="s">
        <v>129</v>
      </c>
      <c r="C3041" s="2" t="s">
        <v>64</v>
      </c>
      <c r="E3041" s="2">
        <v>100</v>
      </c>
      <c r="F3041" s="2" t="s">
        <v>767</v>
      </c>
      <c r="G3041" s="2" t="s">
        <v>720</v>
      </c>
      <c r="H3041" s="2" t="s">
        <v>37</v>
      </c>
      <c r="I3041" s="2" t="s">
        <v>38</v>
      </c>
      <c r="J3041" s="44">
        <v>0</v>
      </c>
    </row>
    <row r="3042" spans="1:10">
      <c r="A3042" s="2" t="s">
        <v>17</v>
      </c>
      <c r="B3042" s="2" t="s">
        <v>130</v>
      </c>
      <c r="C3042" s="2" t="s">
        <v>64</v>
      </c>
      <c r="E3042" s="2">
        <v>100</v>
      </c>
      <c r="F3042" s="2" t="s">
        <v>767</v>
      </c>
      <c r="G3042" s="2" t="s">
        <v>720</v>
      </c>
      <c r="H3042" s="2" t="s">
        <v>37</v>
      </c>
      <c r="I3042" s="2" t="s">
        <v>38</v>
      </c>
      <c r="J3042" s="44">
        <v>0</v>
      </c>
    </row>
    <row r="3043" spans="1:10">
      <c r="A3043" s="2" t="s">
        <v>17</v>
      </c>
      <c r="B3043" s="2" t="s">
        <v>358</v>
      </c>
      <c r="C3043" s="2" t="s">
        <v>64</v>
      </c>
      <c r="E3043" s="2">
        <v>100</v>
      </c>
      <c r="F3043" s="2" t="s">
        <v>767</v>
      </c>
      <c r="G3043" s="2" t="s">
        <v>720</v>
      </c>
      <c r="H3043" s="2" t="s">
        <v>37</v>
      </c>
      <c r="I3043" s="2" t="s">
        <v>38</v>
      </c>
      <c r="J3043" s="44">
        <v>0</v>
      </c>
    </row>
    <row r="3044" spans="1:10">
      <c r="A3044" s="2" t="s">
        <v>17</v>
      </c>
      <c r="B3044" s="2" t="s">
        <v>131</v>
      </c>
      <c r="C3044" s="2" t="s">
        <v>64</v>
      </c>
      <c r="E3044" s="2">
        <v>100</v>
      </c>
      <c r="F3044" s="2" t="s">
        <v>767</v>
      </c>
      <c r="G3044" s="2" t="s">
        <v>720</v>
      </c>
      <c r="H3044" s="2" t="s">
        <v>37</v>
      </c>
      <c r="I3044" s="2" t="s">
        <v>38</v>
      </c>
      <c r="J3044" s="44">
        <v>27.839474790000001</v>
      </c>
    </row>
    <row r="3045" spans="1:10">
      <c r="A3045" s="2" t="s">
        <v>17</v>
      </c>
      <c r="B3045" s="2" t="s">
        <v>132</v>
      </c>
      <c r="C3045" s="2" t="s">
        <v>64</v>
      </c>
      <c r="E3045" s="2">
        <v>100</v>
      </c>
      <c r="F3045" s="2" t="s">
        <v>767</v>
      </c>
      <c r="G3045" s="2" t="s">
        <v>720</v>
      </c>
      <c r="H3045" s="2" t="s">
        <v>37</v>
      </c>
      <c r="I3045" s="2" t="s">
        <v>38</v>
      </c>
      <c r="J3045" s="44">
        <v>0</v>
      </c>
    </row>
    <row r="3046" spans="1:10">
      <c r="A3046" s="2" t="s">
        <v>16</v>
      </c>
      <c r="B3046" s="2" t="s">
        <v>139</v>
      </c>
      <c r="C3046" s="2" t="s">
        <v>64</v>
      </c>
      <c r="E3046" s="2">
        <v>100</v>
      </c>
      <c r="F3046" s="2" t="s">
        <v>767</v>
      </c>
      <c r="G3046" s="2" t="s">
        <v>720</v>
      </c>
      <c r="H3046" s="2" t="s">
        <v>37</v>
      </c>
      <c r="I3046" s="2" t="s">
        <v>38</v>
      </c>
      <c r="J3046" s="44">
        <v>3.351251918</v>
      </c>
    </row>
    <row r="3047" spans="1:10">
      <c r="A3047" s="2" t="s">
        <v>16</v>
      </c>
      <c r="B3047" s="2" t="s">
        <v>140</v>
      </c>
      <c r="C3047" s="2" t="s">
        <v>64</v>
      </c>
      <c r="E3047" s="2">
        <v>100</v>
      </c>
      <c r="F3047" s="2" t="s">
        <v>767</v>
      </c>
      <c r="G3047" s="2" t="s">
        <v>720</v>
      </c>
      <c r="H3047" s="2" t="s">
        <v>37</v>
      </c>
      <c r="I3047" s="2" t="s">
        <v>38</v>
      </c>
      <c r="J3047" s="44">
        <v>10.913442587</v>
      </c>
    </row>
    <row r="3048" spans="1:10">
      <c r="A3048" s="2" t="s">
        <v>16</v>
      </c>
      <c r="B3048" s="2" t="s">
        <v>141</v>
      </c>
      <c r="C3048" s="2" t="s">
        <v>64</v>
      </c>
      <c r="E3048" s="2">
        <v>100</v>
      </c>
      <c r="F3048" s="2" t="s">
        <v>767</v>
      </c>
      <c r="G3048" s="2" t="s">
        <v>720</v>
      </c>
      <c r="H3048" s="2" t="s">
        <v>37</v>
      </c>
      <c r="I3048" s="2" t="s">
        <v>38</v>
      </c>
      <c r="J3048" s="44">
        <v>17.848019608000001</v>
      </c>
    </row>
    <row r="3049" spans="1:10">
      <c r="A3049" s="2" t="s">
        <v>16</v>
      </c>
      <c r="B3049" s="2" t="s">
        <v>142</v>
      </c>
      <c r="C3049" s="2" t="s">
        <v>64</v>
      </c>
      <c r="E3049" s="2">
        <v>100</v>
      </c>
      <c r="F3049" s="2" t="s">
        <v>767</v>
      </c>
      <c r="G3049" s="2" t="s">
        <v>720</v>
      </c>
      <c r="H3049" s="2" t="s">
        <v>37</v>
      </c>
      <c r="I3049" s="2" t="s">
        <v>38</v>
      </c>
      <c r="J3049" s="44">
        <v>16.912359335000001</v>
      </c>
    </row>
    <row r="3050" spans="1:10">
      <c r="A3050" s="2" t="s">
        <v>16</v>
      </c>
      <c r="B3050" s="2" t="s">
        <v>422</v>
      </c>
      <c r="C3050" s="2" t="s">
        <v>64</v>
      </c>
      <c r="E3050" s="2">
        <v>100</v>
      </c>
      <c r="F3050" s="2" t="s">
        <v>767</v>
      </c>
      <c r="G3050" s="2" t="s">
        <v>720</v>
      </c>
      <c r="H3050" s="2" t="s">
        <v>37</v>
      </c>
      <c r="I3050" s="2" t="s">
        <v>38</v>
      </c>
      <c r="J3050" s="44">
        <v>6.4845618250000001</v>
      </c>
    </row>
    <row r="3051" spans="1:10">
      <c r="A3051" s="2" t="s">
        <v>16</v>
      </c>
      <c r="B3051" s="2" t="s">
        <v>423</v>
      </c>
      <c r="C3051" s="2" t="s">
        <v>64</v>
      </c>
      <c r="E3051" s="2">
        <v>100</v>
      </c>
      <c r="F3051" s="2" t="s">
        <v>767</v>
      </c>
      <c r="G3051" s="2" t="s">
        <v>720</v>
      </c>
      <c r="H3051" s="2" t="s">
        <v>37</v>
      </c>
      <c r="I3051" s="2" t="s">
        <v>38</v>
      </c>
      <c r="J3051" s="44">
        <v>0</v>
      </c>
    </row>
    <row r="3052" spans="1:10">
      <c r="A3052" s="2" t="s">
        <v>16</v>
      </c>
      <c r="B3052" s="2" t="s">
        <v>424</v>
      </c>
      <c r="C3052" s="2" t="s">
        <v>64</v>
      </c>
      <c r="E3052" s="2">
        <v>100</v>
      </c>
      <c r="F3052" s="2" t="s">
        <v>767</v>
      </c>
      <c r="G3052" s="2" t="s">
        <v>720</v>
      </c>
      <c r="H3052" s="2" t="s">
        <v>37</v>
      </c>
      <c r="I3052" s="2" t="s">
        <v>38</v>
      </c>
      <c r="J3052" s="44">
        <v>3.4408434539999999</v>
      </c>
    </row>
    <row r="3053" spans="1:10">
      <c r="A3053" s="2" t="s">
        <v>16</v>
      </c>
      <c r="B3053" s="2" t="s">
        <v>425</v>
      </c>
      <c r="C3053" s="2" t="s">
        <v>64</v>
      </c>
      <c r="E3053" s="2">
        <v>100</v>
      </c>
      <c r="F3053" s="2" t="s">
        <v>767</v>
      </c>
      <c r="G3053" s="2" t="s">
        <v>720</v>
      </c>
      <c r="H3053" s="2" t="s">
        <v>37</v>
      </c>
      <c r="I3053" s="2" t="s">
        <v>38</v>
      </c>
      <c r="J3053" s="44">
        <v>4.3174645219999999</v>
      </c>
    </row>
    <row r="3054" spans="1:10">
      <c r="A3054" s="2" t="s">
        <v>16</v>
      </c>
      <c r="B3054" s="2" t="s">
        <v>426</v>
      </c>
      <c r="C3054" s="2" t="s">
        <v>64</v>
      </c>
      <c r="E3054" s="2">
        <v>100</v>
      </c>
      <c r="F3054" s="2" t="s">
        <v>767</v>
      </c>
      <c r="G3054" s="2" t="s">
        <v>720</v>
      </c>
      <c r="H3054" s="2" t="s">
        <v>37</v>
      </c>
      <c r="I3054" s="2" t="s">
        <v>38</v>
      </c>
      <c r="J3054" s="44">
        <v>5.8112548349999997</v>
      </c>
    </row>
    <row r="3055" spans="1:10">
      <c r="A3055" s="2" t="s">
        <v>16</v>
      </c>
      <c r="B3055" s="2" t="s">
        <v>427</v>
      </c>
      <c r="C3055" s="2" t="s">
        <v>64</v>
      </c>
      <c r="E3055" s="2">
        <v>100</v>
      </c>
      <c r="F3055" s="2" t="s">
        <v>767</v>
      </c>
      <c r="G3055" s="2" t="s">
        <v>720</v>
      </c>
      <c r="H3055" s="2" t="s">
        <v>37</v>
      </c>
      <c r="I3055" s="2" t="s">
        <v>38</v>
      </c>
      <c r="J3055" s="44">
        <v>4.0274922149999997</v>
      </c>
    </row>
    <row r="3056" spans="1:10">
      <c r="A3056" s="2" t="s">
        <v>16</v>
      </c>
      <c r="B3056" s="2" t="s">
        <v>428</v>
      </c>
      <c r="C3056" s="2" t="s">
        <v>64</v>
      </c>
      <c r="E3056" s="2">
        <v>100</v>
      </c>
      <c r="F3056" s="2" t="s">
        <v>767</v>
      </c>
      <c r="G3056" s="2" t="s">
        <v>720</v>
      </c>
      <c r="H3056" s="2" t="s">
        <v>37</v>
      </c>
      <c r="I3056" s="2" t="s">
        <v>38</v>
      </c>
      <c r="J3056" s="44">
        <v>6.7485716910000004</v>
      </c>
    </row>
    <row r="3057" spans="1:10">
      <c r="A3057" s="2" t="s">
        <v>16</v>
      </c>
      <c r="B3057" s="2" t="s">
        <v>429</v>
      </c>
      <c r="C3057" s="2" t="s">
        <v>64</v>
      </c>
      <c r="E3057" s="2">
        <v>100</v>
      </c>
      <c r="F3057" s="2" t="s">
        <v>767</v>
      </c>
      <c r="G3057" s="2" t="s">
        <v>720</v>
      </c>
      <c r="H3057" s="2" t="s">
        <v>37</v>
      </c>
      <c r="I3057" s="2" t="s">
        <v>38</v>
      </c>
      <c r="J3057" s="44">
        <v>10.496126050000001</v>
      </c>
    </row>
    <row r="3058" spans="1:10">
      <c r="A3058" s="2" t="s">
        <v>16</v>
      </c>
      <c r="B3058" s="2" t="s">
        <v>430</v>
      </c>
      <c r="C3058" s="2" t="s">
        <v>64</v>
      </c>
      <c r="E3058" s="2">
        <v>100</v>
      </c>
      <c r="F3058" s="2" t="s">
        <v>767</v>
      </c>
      <c r="G3058" s="2" t="s">
        <v>720</v>
      </c>
      <c r="H3058" s="2" t="s">
        <v>37</v>
      </c>
      <c r="I3058" s="2" t="s">
        <v>38</v>
      </c>
      <c r="J3058" s="44">
        <v>13.999304144</v>
      </c>
    </row>
    <row r="3059" spans="1:10">
      <c r="A3059" s="2" t="s">
        <v>15</v>
      </c>
      <c r="B3059" s="2" t="s">
        <v>187</v>
      </c>
      <c r="C3059" s="2" t="s">
        <v>64</v>
      </c>
      <c r="E3059" s="2">
        <v>100</v>
      </c>
      <c r="F3059" s="2" t="s">
        <v>767</v>
      </c>
      <c r="G3059" s="2" t="s">
        <v>720</v>
      </c>
      <c r="H3059" s="2" t="s">
        <v>37</v>
      </c>
      <c r="I3059" s="2" t="s">
        <v>38</v>
      </c>
      <c r="J3059" s="44">
        <v>0</v>
      </c>
    </row>
    <row r="3060" spans="1:10">
      <c r="A3060" s="2" t="s">
        <v>15</v>
      </c>
      <c r="B3060" s="2" t="s">
        <v>188</v>
      </c>
      <c r="C3060" s="2" t="s">
        <v>64</v>
      </c>
      <c r="E3060" s="2">
        <v>100</v>
      </c>
      <c r="F3060" s="2" t="s">
        <v>767</v>
      </c>
      <c r="G3060" s="2" t="s">
        <v>720</v>
      </c>
      <c r="H3060" s="2" t="s">
        <v>37</v>
      </c>
      <c r="I3060" s="2" t="s">
        <v>38</v>
      </c>
      <c r="J3060" s="44">
        <v>7.3903315510000001</v>
      </c>
    </row>
    <row r="3061" spans="1:10">
      <c r="A3061" s="2" t="s">
        <v>15</v>
      </c>
      <c r="B3061" s="2" t="s">
        <v>189</v>
      </c>
      <c r="C3061" s="2" t="s">
        <v>64</v>
      </c>
      <c r="E3061" s="2">
        <v>100</v>
      </c>
      <c r="F3061" s="2" t="s">
        <v>767</v>
      </c>
      <c r="G3061" s="2" t="s">
        <v>720</v>
      </c>
      <c r="H3061" s="2" t="s">
        <v>37</v>
      </c>
      <c r="I3061" s="2" t="s">
        <v>38</v>
      </c>
      <c r="J3061" s="44">
        <v>13.455756055</v>
      </c>
    </row>
    <row r="3062" spans="1:10">
      <c r="A3062" s="2" t="s">
        <v>15</v>
      </c>
      <c r="B3062" s="2" t="s">
        <v>190</v>
      </c>
      <c r="C3062" s="2" t="s">
        <v>64</v>
      </c>
      <c r="E3062" s="2">
        <v>100</v>
      </c>
      <c r="F3062" s="2" t="s">
        <v>767</v>
      </c>
      <c r="G3062" s="2" t="s">
        <v>720</v>
      </c>
      <c r="H3062" s="2" t="s">
        <v>37</v>
      </c>
      <c r="I3062" s="2" t="s">
        <v>38</v>
      </c>
      <c r="J3062" s="44">
        <v>5.2186369490000004</v>
      </c>
    </row>
    <row r="3063" spans="1:10">
      <c r="A3063" s="2" t="s">
        <v>15</v>
      </c>
      <c r="B3063" s="2" t="s">
        <v>191</v>
      </c>
      <c r="C3063" s="2" t="s">
        <v>64</v>
      </c>
      <c r="E3063" s="2">
        <v>100</v>
      </c>
      <c r="F3063" s="2" t="s">
        <v>767</v>
      </c>
      <c r="G3063" s="2" t="s">
        <v>720</v>
      </c>
      <c r="H3063" s="2" t="s">
        <v>37</v>
      </c>
      <c r="I3063" s="2" t="s">
        <v>38</v>
      </c>
      <c r="J3063" s="44">
        <v>0</v>
      </c>
    </row>
    <row r="3064" spans="1:10">
      <c r="A3064" s="2" t="s">
        <v>15</v>
      </c>
      <c r="B3064" s="2" t="s">
        <v>192</v>
      </c>
      <c r="C3064" s="2" t="s">
        <v>64</v>
      </c>
      <c r="E3064" s="2">
        <v>100</v>
      </c>
      <c r="F3064" s="2" t="s">
        <v>767</v>
      </c>
      <c r="G3064" s="2" t="s">
        <v>720</v>
      </c>
      <c r="H3064" s="2" t="s">
        <v>37</v>
      </c>
      <c r="I3064" s="2" t="s">
        <v>38</v>
      </c>
      <c r="J3064" s="44">
        <v>0</v>
      </c>
    </row>
    <row r="3065" spans="1:10">
      <c r="A3065" s="2" t="s">
        <v>15</v>
      </c>
      <c r="B3065" s="2" t="s">
        <v>193</v>
      </c>
      <c r="C3065" s="2" t="s">
        <v>64</v>
      </c>
      <c r="E3065" s="2">
        <v>100</v>
      </c>
      <c r="F3065" s="2" t="s">
        <v>767</v>
      </c>
      <c r="G3065" s="2" t="s">
        <v>720</v>
      </c>
      <c r="H3065" s="2" t="s">
        <v>37</v>
      </c>
      <c r="I3065" s="2" t="s">
        <v>38</v>
      </c>
      <c r="J3065" s="44">
        <v>0</v>
      </c>
    </row>
    <row r="3066" spans="1:10">
      <c r="A3066" s="2" t="s">
        <v>14</v>
      </c>
      <c r="B3066" s="2" t="s">
        <v>194</v>
      </c>
      <c r="C3066" s="2" t="s">
        <v>64</v>
      </c>
      <c r="E3066" s="2">
        <v>100</v>
      </c>
      <c r="F3066" s="2" t="s">
        <v>767</v>
      </c>
      <c r="G3066" s="2" t="s">
        <v>720</v>
      </c>
      <c r="H3066" s="2" t="s">
        <v>37</v>
      </c>
      <c r="I3066" s="2" t="s">
        <v>38</v>
      </c>
      <c r="J3066" s="44">
        <v>78.489999999999995</v>
      </c>
    </row>
    <row r="3067" spans="1:10">
      <c r="A3067" s="2" t="s">
        <v>14</v>
      </c>
      <c r="B3067" s="2" t="s">
        <v>195</v>
      </c>
      <c r="C3067" s="2" t="s">
        <v>64</v>
      </c>
      <c r="E3067" s="2">
        <v>100</v>
      </c>
      <c r="F3067" s="2" t="s">
        <v>767</v>
      </c>
      <c r="G3067" s="2" t="s">
        <v>720</v>
      </c>
      <c r="H3067" s="2" t="s">
        <v>37</v>
      </c>
      <c r="I3067" s="2" t="s">
        <v>38</v>
      </c>
      <c r="J3067" s="44">
        <v>85.025000000000006</v>
      </c>
    </row>
    <row r="3068" spans="1:10">
      <c r="A3068" s="2" t="s">
        <v>13</v>
      </c>
      <c r="B3068" s="2" t="s">
        <v>196</v>
      </c>
      <c r="C3068" s="2" t="s">
        <v>64</v>
      </c>
      <c r="E3068" s="2">
        <v>100</v>
      </c>
      <c r="F3068" s="2" t="s">
        <v>767</v>
      </c>
      <c r="G3068" s="2" t="s">
        <v>720</v>
      </c>
      <c r="H3068" s="2" t="s">
        <v>37</v>
      </c>
      <c r="I3068" s="2" t="s">
        <v>38</v>
      </c>
      <c r="J3068" s="44">
        <v>5.6361509429999996</v>
      </c>
    </row>
    <row r="3069" spans="1:10">
      <c r="A3069" s="2" t="s">
        <v>13</v>
      </c>
      <c r="B3069" s="2" t="s">
        <v>197</v>
      </c>
      <c r="C3069" s="2" t="s">
        <v>64</v>
      </c>
      <c r="E3069" s="2">
        <v>100</v>
      </c>
      <c r="F3069" s="2" t="s">
        <v>767</v>
      </c>
      <c r="G3069" s="2" t="s">
        <v>720</v>
      </c>
      <c r="H3069" s="2" t="s">
        <v>37</v>
      </c>
      <c r="I3069" s="2" t="s">
        <v>38</v>
      </c>
      <c r="J3069" s="44">
        <v>0.91564796400000004</v>
      </c>
    </row>
    <row r="3070" spans="1:10">
      <c r="A3070" s="2" t="s">
        <v>13</v>
      </c>
      <c r="B3070" s="2" t="s">
        <v>198</v>
      </c>
      <c r="C3070" s="2" t="s">
        <v>64</v>
      </c>
      <c r="E3070" s="2">
        <v>100</v>
      </c>
      <c r="F3070" s="2" t="s">
        <v>767</v>
      </c>
      <c r="G3070" s="2" t="s">
        <v>720</v>
      </c>
      <c r="H3070" s="2" t="s">
        <v>37</v>
      </c>
      <c r="I3070" s="2" t="s">
        <v>38</v>
      </c>
      <c r="J3070" s="44">
        <v>0.30372727300000002</v>
      </c>
    </row>
    <row r="3071" spans="1:10">
      <c r="A3071" s="2" t="s">
        <v>13</v>
      </c>
      <c r="B3071" s="2" t="s">
        <v>199</v>
      </c>
      <c r="C3071" s="2" t="s">
        <v>64</v>
      </c>
      <c r="E3071" s="2">
        <v>100</v>
      </c>
      <c r="F3071" s="2" t="s">
        <v>767</v>
      </c>
      <c r="G3071" s="2" t="s">
        <v>720</v>
      </c>
      <c r="H3071" s="2" t="s">
        <v>37</v>
      </c>
      <c r="I3071" s="2" t="s">
        <v>38</v>
      </c>
      <c r="J3071" s="44">
        <v>0</v>
      </c>
    </row>
    <row r="3072" spans="1:10">
      <c r="A3072" s="2" t="s">
        <v>13</v>
      </c>
      <c r="B3072" s="2" t="s">
        <v>200</v>
      </c>
      <c r="C3072" s="2" t="s">
        <v>64</v>
      </c>
      <c r="E3072" s="2">
        <v>100</v>
      </c>
      <c r="F3072" s="2" t="s">
        <v>767</v>
      </c>
      <c r="G3072" s="2" t="s">
        <v>720</v>
      </c>
      <c r="H3072" s="2" t="s">
        <v>37</v>
      </c>
      <c r="I3072" s="2" t="s">
        <v>38</v>
      </c>
      <c r="J3072" s="44">
        <v>1.838282086</v>
      </c>
    </row>
    <row r="3073" spans="1:10">
      <c r="A3073" s="2" t="s">
        <v>13</v>
      </c>
      <c r="B3073" s="2" t="s">
        <v>201</v>
      </c>
      <c r="C3073" s="2" t="s">
        <v>64</v>
      </c>
      <c r="E3073" s="2">
        <v>100</v>
      </c>
      <c r="F3073" s="2" t="s">
        <v>767</v>
      </c>
      <c r="G3073" s="2" t="s">
        <v>720</v>
      </c>
      <c r="H3073" s="2" t="s">
        <v>37</v>
      </c>
      <c r="I3073" s="2" t="s">
        <v>38</v>
      </c>
      <c r="J3073" s="44">
        <v>1.50745098</v>
      </c>
    </row>
    <row r="3074" spans="1:10">
      <c r="A3074" s="2" t="s">
        <v>13</v>
      </c>
      <c r="B3074" s="2" t="s">
        <v>202</v>
      </c>
      <c r="C3074" s="2" t="s">
        <v>64</v>
      </c>
      <c r="E3074" s="2">
        <v>100</v>
      </c>
      <c r="F3074" s="2" t="s">
        <v>767</v>
      </c>
      <c r="G3074" s="2" t="s">
        <v>720</v>
      </c>
      <c r="H3074" s="2" t="s">
        <v>37</v>
      </c>
      <c r="I3074" s="2" t="s">
        <v>38</v>
      </c>
      <c r="J3074" s="44">
        <v>3.0527272729999999</v>
      </c>
    </row>
    <row r="3075" spans="1:10">
      <c r="A3075" s="2" t="s">
        <v>13</v>
      </c>
      <c r="B3075" s="2" t="s">
        <v>203</v>
      </c>
      <c r="C3075" s="2" t="s">
        <v>64</v>
      </c>
      <c r="E3075" s="2">
        <v>100</v>
      </c>
      <c r="F3075" s="2" t="s">
        <v>767</v>
      </c>
      <c r="G3075" s="2" t="s">
        <v>720</v>
      </c>
      <c r="H3075" s="2" t="s">
        <v>37</v>
      </c>
      <c r="I3075" s="2" t="s">
        <v>38</v>
      </c>
      <c r="J3075" s="44">
        <v>11.396505754</v>
      </c>
    </row>
    <row r="3076" spans="1:10">
      <c r="A3076" s="2" t="s">
        <v>13</v>
      </c>
      <c r="B3076" s="2" t="s">
        <v>204</v>
      </c>
      <c r="C3076" s="2" t="s">
        <v>64</v>
      </c>
      <c r="E3076" s="2">
        <v>100</v>
      </c>
      <c r="F3076" s="2" t="s">
        <v>767</v>
      </c>
      <c r="G3076" s="2" t="s">
        <v>720</v>
      </c>
      <c r="H3076" s="2" t="s">
        <v>37</v>
      </c>
      <c r="I3076" s="2" t="s">
        <v>38</v>
      </c>
      <c r="J3076" s="44">
        <v>5.3591911760000004</v>
      </c>
    </row>
    <row r="3077" spans="1:10">
      <c r="A3077" s="2" t="s">
        <v>13</v>
      </c>
      <c r="B3077" s="2" t="s">
        <v>205</v>
      </c>
      <c r="C3077" s="2" t="s">
        <v>64</v>
      </c>
      <c r="E3077" s="2">
        <v>100</v>
      </c>
      <c r="F3077" s="2" t="s">
        <v>767</v>
      </c>
      <c r="G3077" s="2" t="s">
        <v>720</v>
      </c>
      <c r="H3077" s="2" t="s">
        <v>37</v>
      </c>
      <c r="I3077" s="2" t="s">
        <v>38</v>
      </c>
      <c r="J3077" s="44">
        <v>5.2688848039999998</v>
      </c>
    </row>
    <row r="3078" spans="1:10">
      <c r="A3078" s="2" t="s">
        <v>13</v>
      </c>
      <c r="B3078" s="2" t="s">
        <v>206</v>
      </c>
      <c r="C3078" s="2" t="s">
        <v>64</v>
      </c>
      <c r="E3078" s="2">
        <v>100</v>
      </c>
      <c r="F3078" s="2" t="s">
        <v>767</v>
      </c>
      <c r="G3078" s="2" t="s">
        <v>720</v>
      </c>
      <c r="H3078" s="2" t="s">
        <v>37</v>
      </c>
      <c r="I3078" s="2" t="s">
        <v>38</v>
      </c>
      <c r="J3078" s="44">
        <v>17.004696077999998</v>
      </c>
    </row>
    <row r="3079" spans="1:10">
      <c r="A3079" s="2" t="s">
        <v>13</v>
      </c>
      <c r="B3079" s="2" t="s">
        <v>207</v>
      </c>
      <c r="C3079" s="2" t="s">
        <v>64</v>
      </c>
      <c r="E3079" s="2">
        <v>100</v>
      </c>
      <c r="F3079" s="2" t="s">
        <v>767</v>
      </c>
      <c r="G3079" s="2" t="s">
        <v>720</v>
      </c>
      <c r="H3079" s="2" t="s">
        <v>37</v>
      </c>
      <c r="I3079" s="2" t="s">
        <v>38</v>
      </c>
      <c r="J3079" s="44">
        <v>23.882540657</v>
      </c>
    </row>
    <row r="3080" spans="1:10">
      <c r="A3080" s="2" t="s">
        <v>13</v>
      </c>
      <c r="B3080" s="2" t="s">
        <v>208</v>
      </c>
      <c r="C3080" s="2" t="s">
        <v>64</v>
      </c>
      <c r="E3080" s="2">
        <v>100</v>
      </c>
      <c r="F3080" s="2" t="s">
        <v>767</v>
      </c>
      <c r="G3080" s="2" t="s">
        <v>720</v>
      </c>
      <c r="H3080" s="2" t="s">
        <v>37</v>
      </c>
      <c r="I3080" s="2" t="s">
        <v>38</v>
      </c>
      <c r="J3080" s="44">
        <v>1.200529035</v>
      </c>
    </row>
    <row r="3081" spans="1:10">
      <c r="A3081" s="2" t="s">
        <v>13</v>
      </c>
      <c r="B3081" s="2" t="s">
        <v>209</v>
      </c>
      <c r="C3081" s="2" t="s">
        <v>64</v>
      </c>
      <c r="E3081" s="2">
        <v>100</v>
      </c>
      <c r="F3081" s="2" t="s">
        <v>767</v>
      </c>
      <c r="G3081" s="2" t="s">
        <v>720</v>
      </c>
      <c r="H3081" s="2" t="s">
        <v>37</v>
      </c>
      <c r="I3081" s="2" t="s">
        <v>38</v>
      </c>
      <c r="J3081" s="44">
        <v>0.52328607500000002</v>
      </c>
    </row>
    <row r="3082" spans="1:10">
      <c r="A3082" s="2" t="s">
        <v>13</v>
      </c>
      <c r="B3082" s="2" t="s">
        <v>210</v>
      </c>
      <c r="C3082" s="2" t="s">
        <v>64</v>
      </c>
      <c r="E3082" s="2">
        <v>100</v>
      </c>
      <c r="F3082" s="2" t="s">
        <v>767</v>
      </c>
      <c r="G3082" s="2" t="s">
        <v>720</v>
      </c>
      <c r="H3082" s="2" t="s">
        <v>37</v>
      </c>
      <c r="I3082" s="2" t="s">
        <v>38</v>
      </c>
      <c r="J3082" s="44">
        <v>0</v>
      </c>
    </row>
    <row r="3083" spans="1:10">
      <c r="A3083" s="2" t="s">
        <v>13</v>
      </c>
      <c r="B3083" s="2" t="s">
        <v>211</v>
      </c>
      <c r="C3083" s="2" t="s">
        <v>64</v>
      </c>
      <c r="E3083" s="2">
        <v>100</v>
      </c>
      <c r="F3083" s="2" t="s">
        <v>767</v>
      </c>
      <c r="G3083" s="2" t="s">
        <v>720</v>
      </c>
      <c r="H3083" s="2" t="s">
        <v>37</v>
      </c>
      <c r="I3083" s="2" t="s">
        <v>38</v>
      </c>
      <c r="J3083" s="44">
        <v>1.1817584240000001</v>
      </c>
    </row>
    <row r="3084" spans="1:10">
      <c r="A3084" s="2" t="s">
        <v>13</v>
      </c>
      <c r="B3084" s="2" t="s">
        <v>212</v>
      </c>
      <c r="C3084" s="2" t="s">
        <v>64</v>
      </c>
      <c r="E3084" s="2">
        <v>100</v>
      </c>
      <c r="F3084" s="2" t="s">
        <v>767</v>
      </c>
      <c r="G3084" s="2" t="s">
        <v>720</v>
      </c>
      <c r="H3084" s="2" t="s">
        <v>37</v>
      </c>
      <c r="I3084" s="2" t="s">
        <v>38</v>
      </c>
      <c r="J3084" s="44">
        <v>0</v>
      </c>
    </row>
    <row r="3085" spans="1:10">
      <c r="A3085" s="2" t="s">
        <v>13</v>
      </c>
      <c r="B3085" s="2" t="s">
        <v>213</v>
      </c>
      <c r="C3085" s="2" t="s">
        <v>64</v>
      </c>
      <c r="E3085" s="2">
        <v>100</v>
      </c>
      <c r="F3085" s="2" t="s">
        <v>767</v>
      </c>
      <c r="G3085" s="2" t="s">
        <v>720</v>
      </c>
      <c r="H3085" s="2" t="s">
        <v>37</v>
      </c>
      <c r="I3085" s="2" t="s">
        <v>38</v>
      </c>
      <c r="J3085" s="44">
        <v>0</v>
      </c>
    </row>
    <row r="3086" spans="1:10">
      <c r="A3086" s="2" t="s">
        <v>13</v>
      </c>
      <c r="B3086" s="2" t="s">
        <v>214</v>
      </c>
      <c r="C3086" s="2" t="s">
        <v>64</v>
      </c>
      <c r="E3086" s="2">
        <v>100</v>
      </c>
      <c r="F3086" s="2" t="s">
        <v>767</v>
      </c>
      <c r="G3086" s="2" t="s">
        <v>720</v>
      </c>
      <c r="H3086" s="2" t="s">
        <v>37</v>
      </c>
      <c r="I3086" s="2" t="s">
        <v>38</v>
      </c>
      <c r="J3086" s="44">
        <v>2.0447775049999999</v>
      </c>
    </row>
    <row r="3087" spans="1:10">
      <c r="A3087" s="2" t="s">
        <v>13</v>
      </c>
      <c r="B3087" s="2" t="s">
        <v>215</v>
      </c>
      <c r="C3087" s="2" t="s">
        <v>64</v>
      </c>
      <c r="E3087" s="2">
        <v>100</v>
      </c>
      <c r="F3087" s="2" t="s">
        <v>767</v>
      </c>
      <c r="G3087" s="2" t="s">
        <v>720</v>
      </c>
      <c r="H3087" s="2" t="s">
        <v>37</v>
      </c>
      <c r="I3087" s="2" t="s">
        <v>38</v>
      </c>
      <c r="J3087" s="44">
        <v>0</v>
      </c>
    </row>
    <row r="3088" spans="1:10">
      <c r="A3088" s="2" t="s">
        <v>13</v>
      </c>
      <c r="B3088" s="2" t="s">
        <v>216</v>
      </c>
      <c r="C3088" s="2" t="s">
        <v>64</v>
      </c>
      <c r="E3088" s="2">
        <v>100</v>
      </c>
      <c r="F3088" s="2" t="s">
        <v>767</v>
      </c>
      <c r="G3088" s="2" t="s">
        <v>720</v>
      </c>
      <c r="H3088" s="2" t="s">
        <v>37</v>
      </c>
      <c r="I3088" s="2" t="s">
        <v>38</v>
      </c>
      <c r="J3088" s="44">
        <v>0</v>
      </c>
    </row>
    <row r="3089" spans="1:10">
      <c r="A3089" s="2" t="s">
        <v>13</v>
      </c>
      <c r="B3089" s="2" t="s">
        <v>363</v>
      </c>
      <c r="C3089" s="2" t="s">
        <v>64</v>
      </c>
      <c r="E3089" s="2">
        <v>100</v>
      </c>
      <c r="F3089" s="2" t="s">
        <v>767</v>
      </c>
      <c r="G3089" s="2" t="s">
        <v>720</v>
      </c>
      <c r="H3089" s="2" t="s">
        <v>37</v>
      </c>
      <c r="I3089" s="2" t="s">
        <v>38</v>
      </c>
      <c r="J3089" s="44">
        <v>0</v>
      </c>
    </row>
    <row r="3090" spans="1:10">
      <c r="A3090" s="2" t="s">
        <v>12</v>
      </c>
      <c r="B3090" s="2" t="s">
        <v>219</v>
      </c>
      <c r="C3090" s="2" t="s">
        <v>64</v>
      </c>
      <c r="E3090" s="2">
        <v>100</v>
      </c>
      <c r="F3090" s="2" t="s">
        <v>767</v>
      </c>
      <c r="G3090" s="2" t="s">
        <v>720</v>
      </c>
      <c r="H3090" s="2" t="s">
        <v>37</v>
      </c>
      <c r="I3090" s="2" t="s">
        <v>38</v>
      </c>
      <c r="J3090" s="44">
        <v>64.219764706000007</v>
      </c>
    </row>
    <row r="3091" spans="1:10">
      <c r="A3091" s="2" t="s">
        <v>11</v>
      </c>
      <c r="B3091" s="2" t="s">
        <v>217</v>
      </c>
      <c r="C3091" s="2" t="s">
        <v>64</v>
      </c>
      <c r="E3091" s="2">
        <v>100</v>
      </c>
      <c r="F3091" s="2" t="s">
        <v>767</v>
      </c>
      <c r="G3091" s="2" t="s">
        <v>720</v>
      </c>
      <c r="H3091" s="2" t="s">
        <v>37</v>
      </c>
      <c r="I3091" s="2" t="s">
        <v>38</v>
      </c>
      <c r="J3091" s="44">
        <v>123.44455243</v>
      </c>
    </row>
    <row r="3092" spans="1:10">
      <c r="A3092" s="2" t="s">
        <v>534</v>
      </c>
      <c r="B3092" s="2" t="s">
        <v>218</v>
      </c>
      <c r="C3092" s="2" t="s">
        <v>64</v>
      </c>
      <c r="E3092" s="2">
        <v>100</v>
      </c>
      <c r="F3092" s="2" t="s">
        <v>767</v>
      </c>
      <c r="G3092" s="2" t="s">
        <v>720</v>
      </c>
      <c r="H3092" s="2" t="s">
        <v>37</v>
      </c>
      <c r="I3092" s="2" t="s">
        <v>38</v>
      </c>
      <c r="J3092" s="44">
        <v>0</v>
      </c>
    </row>
    <row r="3093" spans="1:10">
      <c r="A3093" s="2" t="s">
        <v>10</v>
      </c>
      <c r="B3093" s="2" t="s">
        <v>220</v>
      </c>
      <c r="C3093" s="2" t="s">
        <v>64</v>
      </c>
      <c r="E3093" s="2">
        <v>100</v>
      </c>
      <c r="F3093" s="2" t="s">
        <v>767</v>
      </c>
      <c r="G3093" s="2" t="s">
        <v>720</v>
      </c>
      <c r="H3093" s="2" t="s">
        <v>37</v>
      </c>
      <c r="I3093" s="2" t="s">
        <v>38</v>
      </c>
      <c r="J3093" s="44">
        <v>7.9219412000000003E-2</v>
      </c>
    </row>
    <row r="3094" spans="1:10">
      <c r="A3094" s="2" t="s">
        <v>9</v>
      </c>
      <c r="B3094" s="2" t="s">
        <v>221</v>
      </c>
      <c r="C3094" s="2" t="s">
        <v>64</v>
      </c>
      <c r="E3094" s="2">
        <v>100</v>
      </c>
      <c r="F3094" s="2" t="s">
        <v>767</v>
      </c>
      <c r="G3094" s="2" t="s">
        <v>720</v>
      </c>
      <c r="H3094" s="2" t="s">
        <v>37</v>
      </c>
      <c r="I3094" s="2" t="s">
        <v>38</v>
      </c>
      <c r="J3094" s="44">
        <v>5.21</v>
      </c>
    </row>
    <row r="3095" spans="1:10">
      <c r="A3095" s="2" t="s">
        <v>9</v>
      </c>
      <c r="B3095" s="2" t="s">
        <v>222</v>
      </c>
      <c r="C3095" s="2" t="s">
        <v>64</v>
      </c>
      <c r="E3095" s="2">
        <v>100</v>
      </c>
      <c r="F3095" s="2" t="s">
        <v>767</v>
      </c>
      <c r="G3095" s="2" t="s">
        <v>720</v>
      </c>
      <c r="H3095" s="2" t="s">
        <v>37</v>
      </c>
      <c r="I3095" s="2" t="s">
        <v>38</v>
      </c>
      <c r="J3095" s="44">
        <v>4.2649999999999997</v>
      </c>
    </row>
    <row r="3096" spans="1:10">
      <c r="A3096" s="2" t="s">
        <v>9</v>
      </c>
      <c r="B3096" s="2" t="s">
        <v>223</v>
      </c>
      <c r="C3096" s="2" t="s">
        <v>64</v>
      </c>
      <c r="E3096" s="2">
        <v>100</v>
      </c>
      <c r="F3096" s="2" t="s">
        <v>767</v>
      </c>
      <c r="G3096" s="2" t="s">
        <v>720</v>
      </c>
      <c r="H3096" s="2" t="s">
        <v>37</v>
      </c>
      <c r="I3096" s="2" t="s">
        <v>38</v>
      </c>
      <c r="J3096" s="44">
        <v>5.78</v>
      </c>
    </row>
    <row r="3097" spans="1:10">
      <c r="A3097" s="2" t="s">
        <v>9</v>
      </c>
      <c r="B3097" s="2" t="s">
        <v>224</v>
      </c>
      <c r="C3097" s="2" t="s">
        <v>64</v>
      </c>
      <c r="E3097" s="2">
        <v>100</v>
      </c>
      <c r="F3097" s="2" t="s">
        <v>767</v>
      </c>
      <c r="G3097" s="2" t="s">
        <v>720</v>
      </c>
      <c r="H3097" s="2" t="s">
        <v>37</v>
      </c>
      <c r="I3097" s="2" t="s">
        <v>38</v>
      </c>
      <c r="J3097" s="44">
        <v>5.1533318010000002</v>
      </c>
    </row>
    <row r="3098" spans="1:10">
      <c r="A3098" s="2" t="s">
        <v>9</v>
      </c>
      <c r="B3098" s="2" t="s">
        <v>225</v>
      </c>
      <c r="C3098" s="2" t="s">
        <v>64</v>
      </c>
      <c r="E3098" s="2">
        <v>100</v>
      </c>
      <c r="F3098" s="2" t="s">
        <v>767</v>
      </c>
      <c r="G3098" s="2" t="s">
        <v>720</v>
      </c>
      <c r="H3098" s="2" t="s">
        <v>37</v>
      </c>
      <c r="I3098" s="2" t="s">
        <v>38</v>
      </c>
      <c r="J3098" s="44">
        <v>3.6477941180000002</v>
      </c>
    </row>
    <row r="3099" spans="1:10">
      <c r="A3099" s="2" t="s">
        <v>9</v>
      </c>
      <c r="B3099" s="2" t="s">
        <v>226</v>
      </c>
      <c r="C3099" s="2" t="s">
        <v>64</v>
      </c>
      <c r="E3099" s="2">
        <v>100</v>
      </c>
      <c r="F3099" s="2" t="s">
        <v>767</v>
      </c>
      <c r="G3099" s="2" t="s">
        <v>720</v>
      </c>
      <c r="H3099" s="2" t="s">
        <v>37</v>
      </c>
      <c r="I3099" s="2" t="s">
        <v>38</v>
      </c>
      <c r="J3099" s="44">
        <v>2.8650000000000002</v>
      </c>
    </row>
    <row r="3100" spans="1:10">
      <c r="A3100" s="2" t="s">
        <v>9</v>
      </c>
      <c r="B3100" s="2" t="s">
        <v>227</v>
      </c>
      <c r="C3100" s="2" t="s">
        <v>64</v>
      </c>
      <c r="E3100" s="2">
        <v>100</v>
      </c>
      <c r="F3100" s="2" t="s">
        <v>767</v>
      </c>
      <c r="G3100" s="2" t="s">
        <v>720</v>
      </c>
      <c r="H3100" s="2" t="s">
        <v>37</v>
      </c>
      <c r="I3100" s="2" t="s">
        <v>38</v>
      </c>
      <c r="J3100" s="44">
        <v>1.645</v>
      </c>
    </row>
    <row r="3101" spans="1:10">
      <c r="A3101" s="2" t="s">
        <v>9</v>
      </c>
      <c r="B3101" s="2" t="s">
        <v>228</v>
      </c>
      <c r="C3101" s="2" t="s">
        <v>64</v>
      </c>
      <c r="E3101" s="2">
        <v>100</v>
      </c>
      <c r="F3101" s="2" t="s">
        <v>767</v>
      </c>
      <c r="G3101" s="2" t="s">
        <v>720</v>
      </c>
      <c r="H3101" s="2" t="s">
        <v>37</v>
      </c>
      <c r="I3101" s="2" t="s">
        <v>38</v>
      </c>
      <c r="J3101" s="44">
        <v>3.2949999999999999</v>
      </c>
    </row>
    <row r="3102" spans="1:10">
      <c r="A3102" s="2" t="s">
        <v>9</v>
      </c>
      <c r="B3102" s="2" t="s">
        <v>229</v>
      </c>
      <c r="C3102" s="2" t="s">
        <v>64</v>
      </c>
      <c r="E3102" s="2">
        <v>100</v>
      </c>
      <c r="F3102" s="2" t="s">
        <v>767</v>
      </c>
      <c r="G3102" s="2" t="s">
        <v>720</v>
      </c>
      <c r="H3102" s="2" t="s">
        <v>37</v>
      </c>
      <c r="I3102" s="2" t="s">
        <v>38</v>
      </c>
      <c r="J3102" s="44">
        <v>3.33</v>
      </c>
    </row>
    <row r="3103" spans="1:10">
      <c r="A3103" s="2" t="s">
        <v>9</v>
      </c>
      <c r="B3103" s="2" t="s">
        <v>230</v>
      </c>
      <c r="C3103" s="2" t="s">
        <v>64</v>
      </c>
      <c r="E3103" s="2">
        <v>100</v>
      </c>
      <c r="F3103" s="2" t="s">
        <v>767</v>
      </c>
      <c r="G3103" s="2" t="s">
        <v>720</v>
      </c>
      <c r="H3103" s="2" t="s">
        <v>37</v>
      </c>
      <c r="I3103" s="2" t="s">
        <v>38</v>
      </c>
      <c r="J3103" s="44">
        <v>3.2050000000000001</v>
      </c>
    </row>
    <row r="3104" spans="1:10">
      <c r="A3104" s="2" t="s">
        <v>9</v>
      </c>
      <c r="B3104" s="2" t="s">
        <v>231</v>
      </c>
      <c r="C3104" s="2" t="s">
        <v>64</v>
      </c>
      <c r="E3104" s="2">
        <v>100</v>
      </c>
      <c r="F3104" s="2" t="s">
        <v>767</v>
      </c>
      <c r="G3104" s="2" t="s">
        <v>720</v>
      </c>
      <c r="H3104" s="2" t="s">
        <v>37</v>
      </c>
      <c r="I3104" s="2" t="s">
        <v>38</v>
      </c>
      <c r="J3104" s="44">
        <v>4.95</v>
      </c>
    </row>
    <row r="3105" spans="1:10">
      <c r="A3105" s="2" t="s">
        <v>9</v>
      </c>
      <c r="B3105" s="2" t="s">
        <v>232</v>
      </c>
      <c r="C3105" s="2" t="s">
        <v>64</v>
      </c>
      <c r="E3105" s="2">
        <v>100</v>
      </c>
      <c r="F3105" s="2" t="s">
        <v>767</v>
      </c>
      <c r="G3105" s="2" t="s">
        <v>720</v>
      </c>
      <c r="H3105" s="2" t="s">
        <v>37</v>
      </c>
      <c r="I3105" s="2" t="s">
        <v>38</v>
      </c>
      <c r="J3105" s="44">
        <v>0</v>
      </c>
    </row>
    <row r="3106" spans="1:10">
      <c r="A3106" s="2" t="s">
        <v>8</v>
      </c>
      <c r="B3106" s="2" t="s">
        <v>233</v>
      </c>
      <c r="C3106" s="2" t="s">
        <v>64</v>
      </c>
      <c r="E3106" s="2">
        <v>100</v>
      </c>
      <c r="F3106" s="2" t="s">
        <v>767</v>
      </c>
      <c r="G3106" s="2" t="s">
        <v>720</v>
      </c>
      <c r="H3106" s="2" t="s">
        <v>37</v>
      </c>
      <c r="I3106" s="2" t="s">
        <v>38</v>
      </c>
      <c r="J3106" s="44">
        <v>18.554582043</v>
      </c>
    </row>
    <row r="3107" spans="1:10">
      <c r="A3107" s="2" t="s">
        <v>8</v>
      </c>
      <c r="B3107" s="2" t="s">
        <v>234</v>
      </c>
      <c r="C3107" s="2" t="s">
        <v>64</v>
      </c>
      <c r="E3107" s="2">
        <v>100</v>
      </c>
      <c r="F3107" s="2" t="s">
        <v>767</v>
      </c>
      <c r="G3107" s="2" t="s">
        <v>720</v>
      </c>
      <c r="H3107" s="2" t="s">
        <v>37</v>
      </c>
      <c r="I3107" s="2" t="s">
        <v>38</v>
      </c>
      <c r="J3107" s="44">
        <v>38.775251548</v>
      </c>
    </row>
    <row r="3108" spans="1:10">
      <c r="A3108" s="2" t="s">
        <v>8</v>
      </c>
      <c r="B3108" s="2" t="s">
        <v>235</v>
      </c>
      <c r="C3108" s="2" t="s">
        <v>64</v>
      </c>
      <c r="E3108" s="2">
        <v>100</v>
      </c>
      <c r="F3108" s="2" t="s">
        <v>767</v>
      </c>
      <c r="G3108" s="2" t="s">
        <v>720</v>
      </c>
      <c r="H3108" s="2" t="s">
        <v>37</v>
      </c>
      <c r="I3108" s="2" t="s">
        <v>38</v>
      </c>
      <c r="J3108" s="44">
        <v>2.2904187309999999</v>
      </c>
    </row>
    <row r="3109" spans="1:10">
      <c r="A3109" s="2" t="s">
        <v>8</v>
      </c>
      <c r="B3109" s="2" t="s">
        <v>236</v>
      </c>
      <c r="C3109" s="2" t="s">
        <v>64</v>
      </c>
      <c r="E3109" s="2">
        <v>100</v>
      </c>
      <c r="F3109" s="2" t="s">
        <v>767</v>
      </c>
      <c r="G3109" s="2" t="s">
        <v>720</v>
      </c>
      <c r="H3109" s="2" t="s">
        <v>37</v>
      </c>
      <c r="I3109" s="2" t="s">
        <v>38</v>
      </c>
      <c r="J3109" s="44">
        <v>1.728550654</v>
      </c>
    </row>
    <row r="3110" spans="1:10">
      <c r="A3110" s="2" t="s">
        <v>8</v>
      </c>
      <c r="B3110" s="2" t="s">
        <v>237</v>
      </c>
      <c r="C3110" s="2" t="s">
        <v>64</v>
      </c>
      <c r="E3110" s="2">
        <v>100</v>
      </c>
      <c r="F3110" s="2" t="s">
        <v>767</v>
      </c>
      <c r="G3110" s="2" t="s">
        <v>720</v>
      </c>
      <c r="H3110" s="2" t="s">
        <v>37</v>
      </c>
      <c r="I3110" s="2" t="s">
        <v>38</v>
      </c>
      <c r="J3110" s="44">
        <v>43.536228373999997</v>
      </c>
    </row>
    <row r="3111" spans="1:10">
      <c r="A3111" s="2" t="s">
        <v>8</v>
      </c>
      <c r="B3111" s="2" t="s">
        <v>238</v>
      </c>
      <c r="C3111" s="2" t="s">
        <v>64</v>
      </c>
      <c r="E3111" s="2">
        <v>100</v>
      </c>
      <c r="F3111" s="2" t="s">
        <v>767</v>
      </c>
      <c r="G3111" s="2" t="s">
        <v>720</v>
      </c>
      <c r="H3111" s="2" t="s">
        <v>37</v>
      </c>
      <c r="I3111" s="2" t="s">
        <v>38</v>
      </c>
      <c r="J3111" s="44">
        <v>5.1232941179999996</v>
      </c>
    </row>
    <row r="3112" spans="1:10">
      <c r="A3112" s="2" t="s">
        <v>8</v>
      </c>
      <c r="B3112" s="2" t="s">
        <v>239</v>
      </c>
      <c r="C3112" s="2" t="s">
        <v>64</v>
      </c>
      <c r="E3112" s="2">
        <v>100</v>
      </c>
      <c r="F3112" s="2" t="s">
        <v>767</v>
      </c>
      <c r="G3112" s="2" t="s">
        <v>720</v>
      </c>
      <c r="H3112" s="2" t="s">
        <v>37</v>
      </c>
      <c r="I3112" s="2" t="s">
        <v>38</v>
      </c>
      <c r="J3112" s="44">
        <v>5.5055980389999997</v>
      </c>
    </row>
    <row r="3113" spans="1:10">
      <c r="A3113" s="2" t="s">
        <v>8</v>
      </c>
      <c r="B3113" s="2" t="s">
        <v>240</v>
      </c>
      <c r="C3113" s="2" t="s">
        <v>64</v>
      </c>
      <c r="E3113" s="2">
        <v>100</v>
      </c>
      <c r="F3113" s="2" t="s">
        <v>767</v>
      </c>
      <c r="G3113" s="2" t="s">
        <v>720</v>
      </c>
      <c r="H3113" s="2" t="s">
        <v>37</v>
      </c>
      <c r="I3113" s="2" t="s">
        <v>38</v>
      </c>
      <c r="J3113" s="44">
        <v>37</v>
      </c>
    </row>
    <row r="3114" spans="1:10">
      <c r="A3114" s="2" t="s">
        <v>8</v>
      </c>
      <c r="B3114" s="2" t="s">
        <v>241</v>
      </c>
      <c r="C3114" s="2" t="s">
        <v>64</v>
      </c>
      <c r="E3114" s="2">
        <v>100</v>
      </c>
      <c r="F3114" s="2" t="s">
        <v>767</v>
      </c>
      <c r="G3114" s="2" t="s">
        <v>720</v>
      </c>
      <c r="H3114" s="2" t="s">
        <v>37</v>
      </c>
      <c r="I3114" s="2" t="s">
        <v>38</v>
      </c>
      <c r="J3114" s="44">
        <v>40.367352941</v>
      </c>
    </row>
    <row r="3115" spans="1:10">
      <c r="A3115" s="2" t="s">
        <v>8</v>
      </c>
      <c r="B3115" s="2" t="s">
        <v>242</v>
      </c>
      <c r="C3115" s="2" t="s">
        <v>64</v>
      </c>
      <c r="E3115" s="2">
        <v>100</v>
      </c>
      <c r="F3115" s="2" t="s">
        <v>767</v>
      </c>
      <c r="G3115" s="2" t="s">
        <v>720</v>
      </c>
      <c r="H3115" s="2" t="s">
        <v>37</v>
      </c>
      <c r="I3115" s="2" t="s">
        <v>38</v>
      </c>
      <c r="J3115" s="44">
        <v>30.145576746</v>
      </c>
    </row>
    <row r="3116" spans="1:10">
      <c r="A3116" s="2" t="s">
        <v>8</v>
      </c>
      <c r="B3116" s="2" t="s">
        <v>243</v>
      </c>
      <c r="C3116" s="2" t="s">
        <v>64</v>
      </c>
      <c r="E3116" s="2">
        <v>100</v>
      </c>
      <c r="F3116" s="2" t="s">
        <v>767</v>
      </c>
      <c r="G3116" s="2" t="s">
        <v>720</v>
      </c>
      <c r="H3116" s="2" t="s">
        <v>37</v>
      </c>
      <c r="I3116" s="2" t="s">
        <v>38</v>
      </c>
      <c r="J3116" s="44">
        <v>2.6858408300000001</v>
      </c>
    </row>
    <row r="3117" spans="1:10">
      <c r="A3117" s="2" t="s">
        <v>8</v>
      </c>
      <c r="B3117" s="2" t="s">
        <v>244</v>
      </c>
      <c r="C3117" s="2" t="s">
        <v>64</v>
      </c>
      <c r="E3117" s="2">
        <v>100</v>
      </c>
      <c r="F3117" s="2" t="s">
        <v>767</v>
      </c>
      <c r="G3117" s="2" t="s">
        <v>720</v>
      </c>
      <c r="H3117" s="2" t="s">
        <v>37</v>
      </c>
      <c r="I3117" s="2" t="s">
        <v>38</v>
      </c>
      <c r="J3117" s="44">
        <v>18.345833333000002</v>
      </c>
    </row>
    <row r="3118" spans="1:10">
      <c r="A3118" s="2" t="s">
        <v>8</v>
      </c>
      <c r="B3118" s="2" t="s">
        <v>245</v>
      </c>
      <c r="C3118" s="2" t="s">
        <v>64</v>
      </c>
      <c r="E3118" s="2">
        <v>100</v>
      </c>
      <c r="F3118" s="2" t="s">
        <v>767</v>
      </c>
      <c r="G3118" s="2" t="s">
        <v>720</v>
      </c>
      <c r="H3118" s="2" t="s">
        <v>37</v>
      </c>
      <c r="I3118" s="2" t="s">
        <v>38</v>
      </c>
      <c r="J3118" s="44">
        <v>11.452496732</v>
      </c>
    </row>
    <row r="3119" spans="1:10">
      <c r="A3119" s="2" t="s">
        <v>8</v>
      </c>
      <c r="B3119" s="2" t="s">
        <v>246</v>
      </c>
      <c r="C3119" s="2" t="s">
        <v>64</v>
      </c>
      <c r="E3119" s="2">
        <v>100</v>
      </c>
      <c r="F3119" s="2" t="s">
        <v>767</v>
      </c>
      <c r="G3119" s="2" t="s">
        <v>720</v>
      </c>
      <c r="H3119" s="2" t="s">
        <v>37</v>
      </c>
      <c r="I3119" s="2" t="s">
        <v>38</v>
      </c>
      <c r="J3119" s="44">
        <v>35.799999999999997</v>
      </c>
    </row>
    <row r="3120" spans="1:10">
      <c r="A3120" s="2" t="s">
        <v>8</v>
      </c>
      <c r="B3120" s="2" t="s">
        <v>247</v>
      </c>
      <c r="C3120" s="2" t="s">
        <v>64</v>
      </c>
      <c r="E3120" s="2">
        <v>100</v>
      </c>
      <c r="F3120" s="2" t="s">
        <v>767</v>
      </c>
      <c r="G3120" s="2" t="s">
        <v>720</v>
      </c>
      <c r="H3120" s="2" t="s">
        <v>37</v>
      </c>
      <c r="I3120" s="2" t="s">
        <v>38</v>
      </c>
      <c r="J3120" s="44">
        <v>48.89</v>
      </c>
    </row>
    <row r="3121" spans="1:10">
      <c r="A3121" s="2" t="s">
        <v>8</v>
      </c>
      <c r="B3121" s="2" t="s">
        <v>248</v>
      </c>
      <c r="C3121" s="2" t="s">
        <v>64</v>
      </c>
      <c r="E3121" s="2">
        <v>100</v>
      </c>
      <c r="F3121" s="2" t="s">
        <v>767</v>
      </c>
      <c r="G3121" s="2" t="s">
        <v>720</v>
      </c>
      <c r="H3121" s="2" t="s">
        <v>37</v>
      </c>
      <c r="I3121" s="2" t="s">
        <v>38</v>
      </c>
      <c r="J3121" s="44">
        <v>29.76</v>
      </c>
    </row>
    <row r="3122" spans="1:10">
      <c r="A3122" s="2" t="s">
        <v>7</v>
      </c>
      <c r="B3122" s="2" t="s">
        <v>249</v>
      </c>
      <c r="C3122" s="2" t="s">
        <v>64</v>
      </c>
      <c r="E3122" s="2">
        <v>100</v>
      </c>
      <c r="F3122" s="2" t="s">
        <v>767</v>
      </c>
      <c r="G3122" s="2" t="s">
        <v>720</v>
      </c>
      <c r="H3122" s="2" t="s">
        <v>37</v>
      </c>
      <c r="I3122" s="2" t="s">
        <v>38</v>
      </c>
      <c r="J3122" s="44">
        <v>4.925099146</v>
      </c>
    </row>
    <row r="3123" spans="1:10">
      <c r="A3123" s="2" t="s">
        <v>7</v>
      </c>
      <c r="B3123" s="2" t="s">
        <v>250</v>
      </c>
      <c r="C3123" s="2" t="s">
        <v>64</v>
      </c>
      <c r="E3123" s="2">
        <v>100</v>
      </c>
      <c r="F3123" s="2" t="s">
        <v>767</v>
      </c>
      <c r="G3123" s="2" t="s">
        <v>720</v>
      </c>
      <c r="H3123" s="2" t="s">
        <v>37</v>
      </c>
      <c r="I3123" s="2" t="s">
        <v>38</v>
      </c>
      <c r="J3123" s="44">
        <v>0.73995475099999997</v>
      </c>
    </row>
    <row r="3124" spans="1:10">
      <c r="A3124" s="2" t="s">
        <v>7</v>
      </c>
      <c r="B3124" s="2" t="s">
        <v>251</v>
      </c>
      <c r="C3124" s="2" t="s">
        <v>64</v>
      </c>
      <c r="E3124" s="2">
        <v>100</v>
      </c>
      <c r="F3124" s="2" t="s">
        <v>767</v>
      </c>
      <c r="G3124" s="2" t="s">
        <v>720</v>
      </c>
      <c r="H3124" s="2" t="s">
        <v>37</v>
      </c>
      <c r="I3124" s="2" t="s">
        <v>38</v>
      </c>
      <c r="J3124" s="44">
        <v>0</v>
      </c>
    </row>
    <row r="3125" spans="1:10">
      <c r="A3125" s="2" t="s">
        <v>7</v>
      </c>
      <c r="B3125" s="2" t="s">
        <v>252</v>
      </c>
      <c r="C3125" s="2" t="s">
        <v>64</v>
      </c>
      <c r="E3125" s="2">
        <v>100</v>
      </c>
      <c r="F3125" s="2" t="s">
        <v>767</v>
      </c>
      <c r="G3125" s="2" t="s">
        <v>720</v>
      </c>
      <c r="H3125" s="2" t="s">
        <v>37</v>
      </c>
      <c r="I3125" s="2" t="s">
        <v>38</v>
      </c>
      <c r="J3125" s="44">
        <v>0</v>
      </c>
    </row>
    <row r="3126" spans="1:10">
      <c r="A3126" s="2" t="s">
        <v>7</v>
      </c>
      <c r="B3126" s="2" t="s">
        <v>253</v>
      </c>
      <c r="C3126" s="2" t="s">
        <v>64</v>
      </c>
      <c r="E3126" s="2">
        <v>100</v>
      </c>
      <c r="F3126" s="2" t="s">
        <v>767</v>
      </c>
      <c r="G3126" s="2" t="s">
        <v>720</v>
      </c>
      <c r="H3126" s="2" t="s">
        <v>37</v>
      </c>
      <c r="I3126" s="2" t="s">
        <v>38</v>
      </c>
      <c r="J3126" s="44">
        <v>0</v>
      </c>
    </row>
    <row r="3127" spans="1:10">
      <c r="A3127" s="2" t="s">
        <v>6</v>
      </c>
      <c r="B3127" s="2" t="s">
        <v>254</v>
      </c>
      <c r="C3127" s="2" t="s">
        <v>64</v>
      </c>
      <c r="E3127" s="2">
        <v>100</v>
      </c>
      <c r="F3127" s="2" t="s">
        <v>767</v>
      </c>
      <c r="G3127" s="2" t="s">
        <v>720</v>
      </c>
      <c r="H3127" s="2" t="s">
        <v>37</v>
      </c>
      <c r="I3127" s="2" t="s">
        <v>38</v>
      </c>
      <c r="J3127" s="44">
        <v>0</v>
      </c>
    </row>
    <row r="3128" spans="1:10">
      <c r="A3128" s="2" t="s">
        <v>6</v>
      </c>
      <c r="B3128" s="2" t="s">
        <v>255</v>
      </c>
      <c r="C3128" s="2" t="s">
        <v>64</v>
      </c>
      <c r="E3128" s="2">
        <v>100</v>
      </c>
      <c r="F3128" s="2" t="s">
        <v>767</v>
      </c>
      <c r="G3128" s="2" t="s">
        <v>720</v>
      </c>
      <c r="H3128" s="2" t="s">
        <v>37</v>
      </c>
      <c r="I3128" s="2" t="s">
        <v>38</v>
      </c>
      <c r="J3128" s="44">
        <v>0</v>
      </c>
    </row>
    <row r="3129" spans="1:10">
      <c r="A3129" s="2" t="s">
        <v>6</v>
      </c>
      <c r="B3129" s="2" t="s">
        <v>256</v>
      </c>
      <c r="C3129" s="2" t="s">
        <v>64</v>
      </c>
      <c r="E3129" s="2">
        <v>100</v>
      </c>
      <c r="F3129" s="2" t="s">
        <v>767</v>
      </c>
      <c r="G3129" s="2" t="s">
        <v>720</v>
      </c>
      <c r="H3129" s="2" t="s">
        <v>37</v>
      </c>
      <c r="I3129" s="2" t="s">
        <v>38</v>
      </c>
      <c r="J3129" s="44">
        <v>14.193964193999999</v>
      </c>
    </row>
    <row r="3130" spans="1:10">
      <c r="A3130" s="2" t="s">
        <v>6</v>
      </c>
      <c r="B3130" s="2" t="s">
        <v>257</v>
      </c>
      <c r="C3130" s="2" t="s">
        <v>64</v>
      </c>
      <c r="E3130" s="2">
        <v>100</v>
      </c>
      <c r="F3130" s="2" t="s">
        <v>767</v>
      </c>
      <c r="G3130" s="2" t="s">
        <v>720</v>
      </c>
      <c r="H3130" s="2" t="s">
        <v>37</v>
      </c>
      <c r="I3130" s="2" t="s">
        <v>38</v>
      </c>
      <c r="J3130" s="44">
        <v>17.488191176000001</v>
      </c>
    </row>
    <row r="3131" spans="1:10">
      <c r="A3131" s="2" t="s">
        <v>6</v>
      </c>
      <c r="B3131" s="2" t="s">
        <v>258</v>
      </c>
      <c r="C3131" s="2" t="s">
        <v>64</v>
      </c>
      <c r="E3131" s="2">
        <v>100</v>
      </c>
      <c r="F3131" s="2" t="s">
        <v>767</v>
      </c>
      <c r="G3131" s="2" t="s">
        <v>720</v>
      </c>
      <c r="H3131" s="2" t="s">
        <v>37</v>
      </c>
      <c r="I3131" s="2" t="s">
        <v>38</v>
      </c>
      <c r="J3131" s="44">
        <v>0</v>
      </c>
    </row>
    <row r="3132" spans="1:10">
      <c r="A3132" s="2" t="s">
        <v>6</v>
      </c>
      <c r="B3132" s="2" t="s">
        <v>259</v>
      </c>
      <c r="C3132" s="2" t="s">
        <v>64</v>
      </c>
      <c r="E3132" s="2">
        <v>100</v>
      </c>
      <c r="F3132" s="2" t="s">
        <v>767</v>
      </c>
      <c r="G3132" s="2" t="s">
        <v>720</v>
      </c>
      <c r="H3132" s="2" t="s">
        <v>37</v>
      </c>
      <c r="I3132" s="2" t="s">
        <v>38</v>
      </c>
      <c r="J3132" s="44">
        <v>0</v>
      </c>
    </row>
    <row r="3133" spans="1:10">
      <c r="A3133" s="2" t="s">
        <v>6</v>
      </c>
      <c r="B3133" s="2" t="s">
        <v>260</v>
      </c>
      <c r="C3133" s="2" t="s">
        <v>64</v>
      </c>
      <c r="E3133" s="2">
        <v>100</v>
      </c>
      <c r="F3133" s="2" t="s">
        <v>767</v>
      </c>
      <c r="G3133" s="2" t="s">
        <v>720</v>
      </c>
      <c r="H3133" s="2" t="s">
        <v>37</v>
      </c>
      <c r="I3133" s="2" t="s">
        <v>38</v>
      </c>
      <c r="J3133" s="44">
        <v>0</v>
      </c>
    </row>
    <row r="3134" spans="1:10">
      <c r="A3134" s="2" t="s">
        <v>6</v>
      </c>
      <c r="B3134" s="2" t="s">
        <v>261</v>
      </c>
      <c r="C3134" s="2" t="s">
        <v>64</v>
      </c>
      <c r="E3134" s="2">
        <v>100</v>
      </c>
      <c r="F3134" s="2" t="s">
        <v>767</v>
      </c>
      <c r="G3134" s="2" t="s">
        <v>720</v>
      </c>
      <c r="H3134" s="2" t="s">
        <v>37</v>
      </c>
      <c r="I3134" s="2" t="s">
        <v>38</v>
      </c>
      <c r="J3134" s="44">
        <v>0</v>
      </c>
    </row>
    <row r="3135" spans="1:10">
      <c r="A3135" s="2" t="s">
        <v>5</v>
      </c>
      <c r="B3135" s="2" t="s">
        <v>270</v>
      </c>
      <c r="C3135" s="2" t="s">
        <v>64</v>
      </c>
      <c r="E3135" s="2">
        <v>100</v>
      </c>
      <c r="F3135" s="2" t="s">
        <v>767</v>
      </c>
      <c r="G3135" s="2" t="s">
        <v>720</v>
      </c>
      <c r="H3135" s="2" t="s">
        <v>37</v>
      </c>
      <c r="I3135" s="2" t="s">
        <v>38</v>
      </c>
      <c r="J3135" s="44">
        <v>1.5931221719999999</v>
      </c>
    </row>
    <row r="3136" spans="1:10">
      <c r="A3136" s="2" t="s">
        <v>5</v>
      </c>
      <c r="B3136" s="2" t="s">
        <v>271</v>
      </c>
      <c r="C3136" s="2" t="s">
        <v>64</v>
      </c>
      <c r="E3136" s="2">
        <v>100</v>
      </c>
      <c r="F3136" s="2" t="s">
        <v>767</v>
      </c>
      <c r="G3136" s="2" t="s">
        <v>720</v>
      </c>
      <c r="H3136" s="2" t="s">
        <v>37</v>
      </c>
      <c r="I3136" s="2" t="s">
        <v>38</v>
      </c>
      <c r="J3136" s="44">
        <v>14.68854902</v>
      </c>
    </row>
    <row r="3137" spans="1:10">
      <c r="A3137" s="2" t="s">
        <v>5</v>
      </c>
      <c r="B3137" s="2" t="s">
        <v>272</v>
      </c>
      <c r="C3137" s="2" t="s">
        <v>64</v>
      </c>
      <c r="E3137" s="2">
        <v>100</v>
      </c>
      <c r="F3137" s="2" t="s">
        <v>767</v>
      </c>
      <c r="G3137" s="2" t="s">
        <v>720</v>
      </c>
      <c r="H3137" s="2" t="s">
        <v>37</v>
      </c>
      <c r="I3137" s="2" t="s">
        <v>38</v>
      </c>
      <c r="J3137" s="44">
        <v>0</v>
      </c>
    </row>
    <row r="3138" spans="1:10">
      <c r="A3138" s="2" t="s">
        <v>5</v>
      </c>
      <c r="B3138" s="2" t="s">
        <v>273</v>
      </c>
      <c r="C3138" s="2" t="s">
        <v>64</v>
      </c>
      <c r="E3138" s="2">
        <v>100</v>
      </c>
      <c r="F3138" s="2" t="s">
        <v>767</v>
      </c>
      <c r="G3138" s="2" t="s">
        <v>720</v>
      </c>
      <c r="H3138" s="2" t="s">
        <v>37</v>
      </c>
      <c r="I3138" s="2" t="s">
        <v>38</v>
      </c>
      <c r="J3138" s="44">
        <v>0</v>
      </c>
    </row>
    <row r="3139" spans="1:10">
      <c r="A3139" s="2" t="s">
        <v>4</v>
      </c>
      <c r="B3139" s="2" t="s">
        <v>445</v>
      </c>
      <c r="C3139" s="2" t="s">
        <v>64</v>
      </c>
      <c r="E3139" s="2">
        <v>100</v>
      </c>
      <c r="F3139" s="2" t="s">
        <v>767</v>
      </c>
      <c r="G3139" s="2" t="s">
        <v>720</v>
      </c>
      <c r="H3139" s="2" t="s">
        <v>37</v>
      </c>
      <c r="I3139" s="2" t="s">
        <v>38</v>
      </c>
      <c r="J3139" s="44">
        <v>0</v>
      </c>
    </row>
    <row r="3140" spans="1:10">
      <c r="A3140" s="2" t="s">
        <v>4</v>
      </c>
      <c r="B3140" s="2" t="s">
        <v>446</v>
      </c>
      <c r="C3140" s="2" t="s">
        <v>64</v>
      </c>
      <c r="E3140" s="2">
        <v>100</v>
      </c>
      <c r="F3140" s="2" t="s">
        <v>767</v>
      </c>
      <c r="G3140" s="2" t="s">
        <v>720</v>
      </c>
      <c r="H3140" s="2" t="s">
        <v>37</v>
      </c>
      <c r="I3140" s="2" t="s">
        <v>38</v>
      </c>
      <c r="J3140" s="44">
        <v>0.45872387399999998</v>
      </c>
    </row>
    <row r="3141" spans="1:10">
      <c r="A3141" s="2" t="s">
        <v>3</v>
      </c>
      <c r="B3141" s="2" t="s">
        <v>362</v>
      </c>
      <c r="C3141" s="2" t="s">
        <v>64</v>
      </c>
      <c r="E3141" s="2">
        <v>100</v>
      </c>
      <c r="F3141" s="2" t="s">
        <v>767</v>
      </c>
      <c r="G3141" s="2" t="s">
        <v>720</v>
      </c>
      <c r="H3141" s="2" t="s">
        <v>37</v>
      </c>
      <c r="I3141" s="2" t="s">
        <v>38</v>
      </c>
      <c r="J3141" s="44">
        <v>0.56240471599999997</v>
      </c>
    </row>
    <row r="3142" spans="1:10">
      <c r="A3142" s="2" t="s">
        <v>3</v>
      </c>
      <c r="B3142" s="2" t="s">
        <v>143</v>
      </c>
      <c r="C3142" s="2" t="s">
        <v>64</v>
      </c>
      <c r="E3142" s="2">
        <v>100</v>
      </c>
      <c r="F3142" s="2" t="s">
        <v>767</v>
      </c>
      <c r="G3142" s="2" t="s">
        <v>720</v>
      </c>
      <c r="H3142" s="2" t="s">
        <v>37</v>
      </c>
      <c r="I3142" s="2" t="s">
        <v>38</v>
      </c>
      <c r="J3142" s="44">
        <v>7.3469765699999998</v>
      </c>
    </row>
    <row r="3143" spans="1:10">
      <c r="A3143" s="2" t="s">
        <v>3</v>
      </c>
      <c r="B3143" s="2" t="s">
        <v>144</v>
      </c>
      <c r="C3143" s="2" t="s">
        <v>64</v>
      </c>
      <c r="E3143" s="2">
        <v>100</v>
      </c>
      <c r="F3143" s="2" t="s">
        <v>767</v>
      </c>
      <c r="G3143" s="2" t="s">
        <v>720</v>
      </c>
      <c r="H3143" s="2" t="s">
        <v>37</v>
      </c>
      <c r="I3143" s="2" t="s">
        <v>38</v>
      </c>
      <c r="J3143" s="44">
        <v>4.6764705879999999</v>
      </c>
    </row>
    <row r="3144" spans="1:10">
      <c r="A3144" s="2" t="s">
        <v>3</v>
      </c>
      <c r="B3144" s="2" t="s">
        <v>145</v>
      </c>
      <c r="C3144" s="2" t="s">
        <v>64</v>
      </c>
      <c r="E3144" s="2">
        <v>100</v>
      </c>
      <c r="F3144" s="2" t="s">
        <v>767</v>
      </c>
      <c r="G3144" s="2" t="s">
        <v>720</v>
      </c>
      <c r="H3144" s="2" t="s">
        <v>37</v>
      </c>
      <c r="I3144" s="2" t="s">
        <v>38</v>
      </c>
      <c r="J3144" s="44">
        <v>1.2270185419999999</v>
      </c>
    </row>
    <row r="3145" spans="1:10">
      <c r="A3145" s="2" t="s">
        <v>3</v>
      </c>
      <c r="B3145" s="2" t="s">
        <v>146</v>
      </c>
      <c r="C3145" s="2" t="s">
        <v>64</v>
      </c>
      <c r="E3145" s="2">
        <v>100</v>
      </c>
      <c r="F3145" s="2" t="s">
        <v>767</v>
      </c>
      <c r="G3145" s="2" t="s">
        <v>720</v>
      </c>
      <c r="H3145" s="2" t="s">
        <v>37</v>
      </c>
      <c r="I3145" s="2" t="s">
        <v>38</v>
      </c>
      <c r="J3145" s="44">
        <v>1.2677580879999999</v>
      </c>
    </row>
    <row r="3146" spans="1:10">
      <c r="A3146" s="2" t="s">
        <v>3</v>
      </c>
      <c r="B3146" s="2" t="s">
        <v>147</v>
      </c>
      <c r="C3146" s="2" t="s">
        <v>64</v>
      </c>
      <c r="E3146" s="2">
        <v>100</v>
      </c>
      <c r="F3146" s="2" t="s">
        <v>767</v>
      </c>
      <c r="G3146" s="2" t="s">
        <v>720</v>
      </c>
      <c r="H3146" s="2" t="s">
        <v>37</v>
      </c>
      <c r="I3146" s="2" t="s">
        <v>38</v>
      </c>
      <c r="J3146" s="44">
        <v>6.8970986160000001</v>
      </c>
    </row>
    <row r="3147" spans="1:10">
      <c r="A3147" s="2" t="s">
        <v>3</v>
      </c>
      <c r="B3147" s="2" t="s">
        <v>148</v>
      </c>
      <c r="C3147" s="2" t="s">
        <v>64</v>
      </c>
      <c r="E3147" s="2">
        <v>100</v>
      </c>
      <c r="F3147" s="2" t="s">
        <v>767</v>
      </c>
      <c r="G3147" s="2" t="s">
        <v>720</v>
      </c>
      <c r="H3147" s="2" t="s">
        <v>37</v>
      </c>
      <c r="I3147" s="2" t="s">
        <v>38</v>
      </c>
      <c r="J3147" s="44">
        <v>1.7416960779999999</v>
      </c>
    </row>
    <row r="3148" spans="1:10">
      <c r="A3148" s="2" t="s">
        <v>3</v>
      </c>
      <c r="B3148" s="2" t="s">
        <v>149</v>
      </c>
      <c r="C3148" s="2" t="s">
        <v>64</v>
      </c>
      <c r="E3148" s="2">
        <v>100</v>
      </c>
      <c r="F3148" s="2" t="s">
        <v>767</v>
      </c>
      <c r="G3148" s="2" t="s">
        <v>720</v>
      </c>
      <c r="H3148" s="2" t="s">
        <v>37</v>
      </c>
      <c r="I3148" s="2" t="s">
        <v>38</v>
      </c>
      <c r="J3148" s="44">
        <v>86.146001665</v>
      </c>
    </row>
    <row r="3149" spans="1:10">
      <c r="A3149" s="2" t="s">
        <v>3</v>
      </c>
      <c r="B3149" s="2" t="s">
        <v>150</v>
      </c>
      <c r="C3149" s="2" t="s">
        <v>64</v>
      </c>
      <c r="E3149" s="2">
        <v>100</v>
      </c>
      <c r="F3149" s="2" t="s">
        <v>767</v>
      </c>
      <c r="G3149" s="2" t="s">
        <v>720</v>
      </c>
      <c r="H3149" s="2" t="s">
        <v>37</v>
      </c>
      <c r="I3149" s="2" t="s">
        <v>38</v>
      </c>
      <c r="J3149" s="44">
        <v>0</v>
      </c>
    </row>
    <row r="3150" spans="1:10">
      <c r="A3150" s="2" t="s">
        <v>3</v>
      </c>
      <c r="B3150" s="2" t="s">
        <v>151</v>
      </c>
      <c r="C3150" s="2" t="s">
        <v>64</v>
      </c>
      <c r="E3150" s="2">
        <v>100</v>
      </c>
      <c r="F3150" s="2" t="s">
        <v>767</v>
      </c>
      <c r="G3150" s="2" t="s">
        <v>720</v>
      </c>
      <c r="H3150" s="2" t="s">
        <v>37</v>
      </c>
      <c r="I3150" s="2" t="s">
        <v>38</v>
      </c>
      <c r="J3150" s="44">
        <v>111.353823529</v>
      </c>
    </row>
    <row r="3151" spans="1:10">
      <c r="A3151" s="2" t="s">
        <v>3</v>
      </c>
      <c r="B3151" s="2" t="s">
        <v>152</v>
      </c>
      <c r="C3151" s="2" t="s">
        <v>64</v>
      </c>
      <c r="E3151" s="2">
        <v>100</v>
      </c>
      <c r="F3151" s="2" t="s">
        <v>767</v>
      </c>
      <c r="G3151" s="2" t="s">
        <v>720</v>
      </c>
      <c r="H3151" s="2" t="s">
        <v>37</v>
      </c>
      <c r="I3151" s="2" t="s">
        <v>38</v>
      </c>
      <c r="J3151" s="44">
        <v>48.552172460000001</v>
      </c>
    </row>
    <row r="3152" spans="1:10">
      <c r="A3152" s="2" t="s">
        <v>3</v>
      </c>
      <c r="B3152" s="2" t="s">
        <v>153</v>
      </c>
      <c r="C3152" s="2" t="s">
        <v>64</v>
      </c>
      <c r="E3152" s="2">
        <v>100</v>
      </c>
      <c r="F3152" s="2" t="s">
        <v>767</v>
      </c>
      <c r="G3152" s="2" t="s">
        <v>720</v>
      </c>
      <c r="H3152" s="2" t="s">
        <v>37</v>
      </c>
      <c r="I3152" s="2" t="s">
        <v>38</v>
      </c>
      <c r="J3152" s="44">
        <v>0</v>
      </c>
    </row>
    <row r="3153" spans="1:10">
      <c r="A3153" s="2" t="s">
        <v>3</v>
      </c>
      <c r="B3153" s="2" t="s">
        <v>154</v>
      </c>
      <c r="C3153" s="2" t="s">
        <v>64</v>
      </c>
      <c r="E3153" s="2">
        <v>100</v>
      </c>
      <c r="F3153" s="2" t="s">
        <v>767</v>
      </c>
      <c r="G3153" s="2" t="s">
        <v>720</v>
      </c>
      <c r="H3153" s="2" t="s">
        <v>37</v>
      </c>
      <c r="I3153" s="2" t="s">
        <v>38</v>
      </c>
      <c r="J3153" s="44">
        <v>13.743584351000001</v>
      </c>
    </row>
    <row r="3154" spans="1:10">
      <c r="A3154" s="2" t="s">
        <v>3</v>
      </c>
      <c r="B3154" s="2" t="s">
        <v>155</v>
      </c>
      <c r="C3154" s="2" t="s">
        <v>64</v>
      </c>
      <c r="E3154" s="2">
        <v>100</v>
      </c>
      <c r="F3154" s="2" t="s">
        <v>767</v>
      </c>
      <c r="G3154" s="2" t="s">
        <v>720</v>
      </c>
      <c r="H3154" s="2" t="s">
        <v>37</v>
      </c>
      <c r="I3154" s="2" t="s">
        <v>38</v>
      </c>
      <c r="J3154" s="44">
        <v>11.398705882</v>
      </c>
    </row>
    <row r="3155" spans="1:10">
      <c r="A3155" s="2" t="s">
        <v>3</v>
      </c>
      <c r="B3155" s="2" t="s">
        <v>156</v>
      </c>
      <c r="C3155" s="2" t="s">
        <v>64</v>
      </c>
      <c r="E3155" s="2">
        <v>100</v>
      </c>
      <c r="F3155" s="2" t="s">
        <v>767</v>
      </c>
      <c r="G3155" s="2" t="s">
        <v>720</v>
      </c>
      <c r="H3155" s="2" t="s">
        <v>37</v>
      </c>
      <c r="I3155" s="2" t="s">
        <v>38</v>
      </c>
      <c r="J3155" s="44">
        <v>1.425095129</v>
      </c>
    </row>
    <row r="3156" spans="1:10">
      <c r="A3156" s="2" t="s">
        <v>3</v>
      </c>
      <c r="B3156" s="2" t="s">
        <v>157</v>
      </c>
      <c r="C3156" s="2" t="s">
        <v>64</v>
      </c>
      <c r="E3156" s="2">
        <v>100</v>
      </c>
      <c r="F3156" s="2" t="s">
        <v>767</v>
      </c>
      <c r="G3156" s="2" t="s">
        <v>720</v>
      </c>
      <c r="H3156" s="2" t="s">
        <v>37</v>
      </c>
      <c r="I3156" s="2" t="s">
        <v>38</v>
      </c>
      <c r="J3156" s="44">
        <v>33.020955882000003</v>
      </c>
    </row>
    <row r="3157" spans="1:10">
      <c r="A3157" s="2" t="s">
        <v>3</v>
      </c>
      <c r="B3157" s="2" t="s">
        <v>158</v>
      </c>
      <c r="C3157" s="2" t="s">
        <v>64</v>
      </c>
      <c r="E3157" s="2">
        <v>100</v>
      </c>
      <c r="F3157" s="2" t="s">
        <v>767</v>
      </c>
      <c r="G3157" s="2" t="s">
        <v>720</v>
      </c>
      <c r="H3157" s="2" t="s">
        <v>37</v>
      </c>
      <c r="I3157" s="2" t="s">
        <v>38</v>
      </c>
      <c r="J3157" s="44">
        <v>3.8965162270000002</v>
      </c>
    </row>
    <row r="3158" spans="1:10">
      <c r="A3158" s="2" t="s">
        <v>2</v>
      </c>
      <c r="B3158" s="2" t="s">
        <v>262</v>
      </c>
      <c r="C3158" s="2" t="s">
        <v>64</v>
      </c>
      <c r="E3158" s="2">
        <v>100</v>
      </c>
      <c r="F3158" s="2" t="s">
        <v>767</v>
      </c>
      <c r="G3158" s="2" t="s">
        <v>720</v>
      </c>
      <c r="H3158" s="2" t="s">
        <v>37</v>
      </c>
      <c r="I3158" s="2" t="s">
        <v>38</v>
      </c>
      <c r="J3158" s="44">
        <v>0.89325387000000001</v>
      </c>
    </row>
    <row r="3159" spans="1:10">
      <c r="A3159" s="2" t="s">
        <v>2</v>
      </c>
      <c r="B3159" s="2" t="s">
        <v>263</v>
      </c>
      <c r="C3159" s="2" t="s">
        <v>64</v>
      </c>
      <c r="E3159" s="2">
        <v>100</v>
      </c>
      <c r="F3159" s="2" t="s">
        <v>767</v>
      </c>
      <c r="G3159" s="2" t="s">
        <v>720</v>
      </c>
      <c r="H3159" s="2" t="s">
        <v>37</v>
      </c>
      <c r="I3159" s="2" t="s">
        <v>38</v>
      </c>
      <c r="J3159" s="44">
        <v>16.237890755999999</v>
      </c>
    </row>
    <row r="3160" spans="1:10">
      <c r="A3160" s="2" t="s">
        <v>2</v>
      </c>
      <c r="B3160" s="2" t="s">
        <v>264</v>
      </c>
      <c r="C3160" s="2" t="s">
        <v>64</v>
      </c>
      <c r="E3160" s="2">
        <v>100</v>
      </c>
      <c r="F3160" s="2" t="s">
        <v>767</v>
      </c>
      <c r="G3160" s="2" t="s">
        <v>720</v>
      </c>
      <c r="H3160" s="2" t="s">
        <v>37</v>
      </c>
      <c r="I3160" s="2" t="s">
        <v>38</v>
      </c>
      <c r="J3160" s="44">
        <v>12.903342686</v>
      </c>
    </row>
    <row r="3161" spans="1:10">
      <c r="A3161" s="2" t="s">
        <v>2</v>
      </c>
      <c r="B3161" s="2" t="s">
        <v>265</v>
      </c>
      <c r="C3161" s="2" t="s">
        <v>64</v>
      </c>
      <c r="E3161" s="2">
        <v>100</v>
      </c>
      <c r="F3161" s="2" t="s">
        <v>767</v>
      </c>
      <c r="G3161" s="2" t="s">
        <v>720</v>
      </c>
      <c r="H3161" s="2" t="s">
        <v>37</v>
      </c>
      <c r="I3161" s="2" t="s">
        <v>38</v>
      </c>
      <c r="J3161" s="44">
        <v>15.020850267</v>
      </c>
    </row>
    <row r="3162" spans="1:10">
      <c r="A3162" s="2" t="s">
        <v>2</v>
      </c>
      <c r="B3162" s="2" t="s">
        <v>266</v>
      </c>
      <c r="C3162" s="2" t="s">
        <v>64</v>
      </c>
      <c r="E3162" s="2">
        <v>100</v>
      </c>
      <c r="F3162" s="2" t="s">
        <v>767</v>
      </c>
      <c r="G3162" s="2" t="s">
        <v>720</v>
      </c>
      <c r="H3162" s="2" t="s">
        <v>37</v>
      </c>
      <c r="I3162" s="2" t="s">
        <v>38</v>
      </c>
      <c r="J3162" s="44">
        <v>18.288761029</v>
      </c>
    </row>
    <row r="3163" spans="1:10">
      <c r="A3163" s="2" t="s">
        <v>2</v>
      </c>
      <c r="B3163" s="2" t="s">
        <v>267</v>
      </c>
      <c r="C3163" s="2" t="s">
        <v>64</v>
      </c>
      <c r="E3163" s="2">
        <v>100</v>
      </c>
      <c r="F3163" s="2" t="s">
        <v>767</v>
      </c>
      <c r="G3163" s="2" t="s">
        <v>720</v>
      </c>
      <c r="H3163" s="2" t="s">
        <v>37</v>
      </c>
      <c r="I3163" s="2" t="s">
        <v>38</v>
      </c>
      <c r="J3163" s="44">
        <v>6.0381231619999998</v>
      </c>
    </row>
    <row r="3164" spans="1:10">
      <c r="A3164" s="2" t="s">
        <v>2</v>
      </c>
      <c r="B3164" s="2" t="s">
        <v>268</v>
      </c>
      <c r="C3164" s="2" t="s">
        <v>64</v>
      </c>
      <c r="E3164" s="2">
        <v>100</v>
      </c>
      <c r="F3164" s="2" t="s">
        <v>767</v>
      </c>
      <c r="G3164" s="2" t="s">
        <v>720</v>
      </c>
      <c r="H3164" s="2" t="s">
        <v>37</v>
      </c>
      <c r="I3164" s="2" t="s">
        <v>38</v>
      </c>
      <c r="J3164" s="44">
        <v>29.304969920000001</v>
      </c>
    </row>
    <row r="3165" spans="1:10">
      <c r="A3165" s="2" t="s">
        <v>2</v>
      </c>
      <c r="B3165" s="2" t="s">
        <v>269</v>
      </c>
      <c r="C3165" s="2" t="s">
        <v>64</v>
      </c>
      <c r="E3165" s="2">
        <v>100</v>
      </c>
      <c r="F3165" s="2" t="s">
        <v>767</v>
      </c>
      <c r="G3165" s="2" t="s">
        <v>720</v>
      </c>
      <c r="H3165" s="2" t="s">
        <v>37</v>
      </c>
      <c r="I3165" s="2" t="s">
        <v>38</v>
      </c>
      <c r="J3165" s="44">
        <v>55.085219668999997</v>
      </c>
    </row>
    <row r="3166" spans="1:10">
      <c r="A3166" s="2" t="s">
        <v>1</v>
      </c>
      <c r="B3166" s="2" t="s">
        <v>298</v>
      </c>
      <c r="C3166" s="2" t="s">
        <v>64</v>
      </c>
      <c r="E3166" s="2">
        <v>100</v>
      </c>
      <c r="F3166" s="2" t="s">
        <v>767</v>
      </c>
      <c r="G3166" s="2" t="s">
        <v>720</v>
      </c>
      <c r="H3166" s="2" t="s">
        <v>37</v>
      </c>
      <c r="I3166" s="2" t="s">
        <v>38</v>
      </c>
      <c r="J3166" s="44">
        <v>4.04</v>
      </c>
    </row>
    <row r="3167" spans="1:10">
      <c r="A3167" s="2" t="s">
        <v>1</v>
      </c>
      <c r="B3167" s="2" t="s">
        <v>299</v>
      </c>
      <c r="C3167" s="2" t="s">
        <v>64</v>
      </c>
      <c r="E3167" s="2">
        <v>100</v>
      </c>
      <c r="F3167" s="2" t="s">
        <v>767</v>
      </c>
      <c r="G3167" s="2" t="s">
        <v>720</v>
      </c>
      <c r="H3167" s="2" t="s">
        <v>37</v>
      </c>
      <c r="I3167" s="2" t="s">
        <v>38</v>
      </c>
      <c r="J3167" s="44">
        <v>10.49</v>
      </c>
    </row>
    <row r="3168" spans="1:10">
      <c r="A3168" s="2" t="s">
        <v>1</v>
      </c>
      <c r="B3168" s="2" t="s">
        <v>300</v>
      </c>
      <c r="C3168" s="2" t="s">
        <v>64</v>
      </c>
      <c r="E3168" s="2">
        <v>100</v>
      </c>
      <c r="F3168" s="2" t="s">
        <v>767</v>
      </c>
      <c r="G3168" s="2" t="s">
        <v>720</v>
      </c>
      <c r="H3168" s="2" t="s">
        <v>37</v>
      </c>
      <c r="I3168" s="2" t="s">
        <v>38</v>
      </c>
      <c r="J3168" s="44">
        <v>9.33</v>
      </c>
    </row>
    <row r="3169" spans="1:10">
      <c r="A3169" s="2" t="s">
        <v>1</v>
      </c>
      <c r="B3169" s="2" t="s">
        <v>301</v>
      </c>
      <c r="C3169" s="2" t="s">
        <v>64</v>
      </c>
      <c r="E3169" s="2">
        <v>100</v>
      </c>
      <c r="F3169" s="2" t="s">
        <v>767</v>
      </c>
      <c r="G3169" s="2" t="s">
        <v>720</v>
      </c>
      <c r="H3169" s="2" t="s">
        <v>37</v>
      </c>
      <c r="I3169" s="2" t="s">
        <v>38</v>
      </c>
      <c r="J3169" s="44">
        <v>0.35945343099999999</v>
      </c>
    </row>
    <row r="3170" spans="1:10">
      <c r="A3170" s="2" t="s">
        <v>1</v>
      </c>
      <c r="B3170" s="2" t="s">
        <v>302</v>
      </c>
      <c r="C3170" s="2" t="s">
        <v>64</v>
      </c>
      <c r="E3170" s="2">
        <v>100</v>
      </c>
      <c r="F3170" s="2" t="s">
        <v>767</v>
      </c>
      <c r="G3170" s="2" t="s">
        <v>720</v>
      </c>
      <c r="H3170" s="2" t="s">
        <v>37</v>
      </c>
      <c r="I3170" s="2" t="s">
        <v>38</v>
      </c>
      <c r="J3170" s="44">
        <v>3.17</v>
      </c>
    </row>
    <row r="3171" spans="1:10">
      <c r="A3171" s="2" t="s">
        <v>1</v>
      </c>
      <c r="B3171" s="2" t="s">
        <v>303</v>
      </c>
      <c r="C3171" s="2" t="s">
        <v>64</v>
      </c>
      <c r="E3171" s="2">
        <v>100</v>
      </c>
      <c r="F3171" s="2" t="s">
        <v>767</v>
      </c>
      <c r="G3171" s="2" t="s">
        <v>720</v>
      </c>
      <c r="H3171" s="2" t="s">
        <v>37</v>
      </c>
      <c r="I3171" s="2" t="s">
        <v>38</v>
      </c>
      <c r="J3171" s="44">
        <v>3.835</v>
      </c>
    </row>
    <row r="3172" spans="1:10">
      <c r="A3172" s="2" t="s">
        <v>1</v>
      </c>
      <c r="B3172" s="2" t="s">
        <v>304</v>
      </c>
      <c r="C3172" s="2" t="s">
        <v>64</v>
      </c>
      <c r="E3172" s="2">
        <v>100</v>
      </c>
      <c r="F3172" s="2" t="s">
        <v>767</v>
      </c>
      <c r="G3172" s="2" t="s">
        <v>720</v>
      </c>
      <c r="H3172" s="2" t="s">
        <v>37</v>
      </c>
      <c r="I3172" s="2" t="s">
        <v>38</v>
      </c>
      <c r="J3172" s="44">
        <v>0.16500000000000001</v>
      </c>
    </row>
    <row r="3173" spans="1:10">
      <c r="A3173" s="2" t="s">
        <v>1</v>
      </c>
      <c r="B3173" s="2" t="s">
        <v>305</v>
      </c>
      <c r="C3173" s="2" t="s">
        <v>64</v>
      </c>
      <c r="E3173" s="2">
        <v>100</v>
      </c>
      <c r="F3173" s="2" t="s">
        <v>767</v>
      </c>
      <c r="G3173" s="2" t="s">
        <v>720</v>
      </c>
      <c r="H3173" s="2" t="s">
        <v>37</v>
      </c>
      <c r="I3173" s="2" t="s">
        <v>38</v>
      </c>
      <c r="J3173" s="44">
        <v>10.154999999999999</v>
      </c>
    </row>
    <row r="3174" spans="1:10">
      <c r="A3174" s="2" t="s">
        <v>1</v>
      </c>
      <c r="B3174" s="2" t="s">
        <v>306</v>
      </c>
      <c r="C3174" s="2" t="s">
        <v>64</v>
      </c>
      <c r="E3174" s="2">
        <v>100</v>
      </c>
      <c r="F3174" s="2" t="s">
        <v>767</v>
      </c>
      <c r="G3174" s="2" t="s">
        <v>720</v>
      </c>
      <c r="H3174" s="2" t="s">
        <v>37</v>
      </c>
      <c r="I3174" s="2" t="s">
        <v>38</v>
      </c>
      <c r="J3174" s="44">
        <v>13.775</v>
      </c>
    </row>
    <row r="3175" spans="1:10">
      <c r="A3175" s="2" t="s">
        <v>1</v>
      </c>
      <c r="B3175" s="2" t="s">
        <v>307</v>
      </c>
      <c r="C3175" s="2" t="s">
        <v>64</v>
      </c>
      <c r="E3175" s="2">
        <v>100</v>
      </c>
      <c r="F3175" s="2" t="s">
        <v>767</v>
      </c>
      <c r="G3175" s="2" t="s">
        <v>720</v>
      </c>
      <c r="H3175" s="2" t="s">
        <v>37</v>
      </c>
      <c r="I3175" s="2" t="s">
        <v>38</v>
      </c>
      <c r="J3175" s="44">
        <v>1.48</v>
      </c>
    </row>
    <row r="3176" spans="1:10">
      <c r="A3176" s="2" t="s">
        <v>1</v>
      </c>
      <c r="B3176" s="2" t="s">
        <v>308</v>
      </c>
      <c r="C3176" s="2" t="s">
        <v>64</v>
      </c>
      <c r="E3176" s="2">
        <v>100</v>
      </c>
      <c r="F3176" s="2" t="s">
        <v>767</v>
      </c>
      <c r="G3176" s="2" t="s">
        <v>720</v>
      </c>
      <c r="H3176" s="2" t="s">
        <v>37</v>
      </c>
      <c r="I3176" s="2" t="s">
        <v>38</v>
      </c>
      <c r="J3176" s="44">
        <v>1.38</v>
      </c>
    </row>
    <row r="3177" spans="1:10">
      <c r="A3177" s="2" t="s">
        <v>1</v>
      </c>
      <c r="B3177" s="2" t="s">
        <v>309</v>
      </c>
      <c r="C3177" s="2" t="s">
        <v>64</v>
      </c>
      <c r="E3177" s="2">
        <v>100</v>
      </c>
      <c r="F3177" s="2" t="s">
        <v>767</v>
      </c>
      <c r="G3177" s="2" t="s">
        <v>720</v>
      </c>
      <c r="H3177" s="2" t="s">
        <v>37</v>
      </c>
      <c r="I3177" s="2" t="s">
        <v>38</v>
      </c>
      <c r="J3177" s="44">
        <v>6.4</v>
      </c>
    </row>
    <row r="3178" spans="1:10">
      <c r="A3178" s="2" t="s">
        <v>1</v>
      </c>
      <c r="B3178" s="2" t="s">
        <v>310</v>
      </c>
      <c r="C3178" s="2" t="s">
        <v>64</v>
      </c>
      <c r="E3178" s="2">
        <v>100</v>
      </c>
      <c r="F3178" s="2" t="s">
        <v>767</v>
      </c>
      <c r="G3178" s="2" t="s">
        <v>720</v>
      </c>
      <c r="H3178" s="2" t="s">
        <v>37</v>
      </c>
      <c r="I3178" s="2" t="s">
        <v>38</v>
      </c>
      <c r="J3178" s="44">
        <v>11.44</v>
      </c>
    </row>
    <row r="3179" spans="1:10">
      <c r="A3179" s="2" t="s">
        <v>1</v>
      </c>
      <c r="B3179" s="2" t="s">
        <v>311</v>
      </c>
      <c r="C3179" s="2" t="s">
        <v>64</v>
      </c>
      <c r="E3179" s="2">
        <v>100</v>
      </c>
      <c r="F3179" s="2" t="s">
        <v>767</v>
      </c>
      <c r="G3179" s="2" t="s">
        <v>720</v>
      </c>
      <c r="H3179" s="2" t="s">
        <v>37</v>
      </c>
      <c r="I3179" s="2" t="s">
        <v>38</v>
      </c>
      <c r="J3179" s="44">
        <v>18.155000000000001</v>
      </c>
    </row>
    <row r="3180" spans="1:10">
      <c r="A3180" s="2" t="s">
        <v>1</v>
      </c>
      <c r="B3180" s="2" t="s">
        <v>312</v>
      </c>
      <c r="C3180" s="2" t="s">
        <v>64</v>
      </c>
      <c r="E3180" s="2">
        <v>100</v>
      </c>
      <c r="F3180" s="2" t="s">
        <v>767</v>
      </c>
      <c r="G3180" s="2" t="s">
        <v>720</v>
      </c>
      <c r="H3180" s="2" t="s">
        <v>37</v>
      </c>
      <c r="I3180" s="2" t="s">
        <v>38</v>
      </c>
      <c r="J3180" s="44">
        <v>11.185</v>
      </c>
    </row>
    <row r="3181" spans="1:10">
      <c r="A3181" s="2" t="s">
        <v>1</v>
      </c>
      <c r="B3181" s="2" t="s">
        <v>313</v>
      </c>
      <c r="C3181" s="2" t="s">
        <v>64</v>
      </c>
      <c r="E3181" s="2">
        <v>100</v>
      </c>
      <c r="F3181" s="2" t="s">
        <v>767</v>
      </c>
      <c r="G3181" s="2" t="s">
        <v>720</v>
      </c>
      <c r="H3181" s="2" t="s">
        <v>37</v>
      </c>
      <c r="I3181" s="2" t="s">
        <v>38</v>
      </c>
      <c r="J3181" s="44">
        <v>11.32</v>
      </c>
    </row>
    <row r="3182" spans="1:10">
      <c r="A3182" s="2" t="s">
        <v>1</v>
      </c>
      <c r="B3182" s="2" t="s">
        <v>314</v>
      </c>
      <c r="C3182" s="2" t="s">
        <v>64</v>
      </c>
      <c r="E3182" s="2">
        <v>100</v>
      </c>
      <c r="F3182" s="2" t="s">
        <v>767</v>
      </c>
      <c r="G3182" s="2" t="s">
        <v>720</v>
      </c>
      <c r="H3182" s="2" t="s">
        <v>37</v>
      </c>
      <c r="I3182" s="2" t="s">
        <v>38</v>
      </c>
      <c r="J3182" s="44">
        <v>5.5E-2</v>
      </c>
    </row>
    <row r="3183" spans="1:10">
      <c r="A3183" s="2" t="s">
        <v>1</v>
      </c>
      <c r="B3183" s="2" t="s">
        <v>315</v>
      </c>
      <c r="C3183" s="2" t="s">
        <v>64</v>
      </c>
      <c r="E3183" s="2">
        <v>100</v>
      </c>
      <c r="F3183" s="2" t="s">
        <v>767</v>
      </c>
      <c r="G3183" s="2" t="s">
        <v>720</v>
      </c>
      <c r="H3183" s="2" t="s">
        <v>37</v>
      </c>
      <c r="I3183" s="2" t="s">
        <v>38</v>
      </c>
      <c r="J3183" s="44">
        <v>33.53</v>
      </c>
    </row>
    <row r="3184" spans="1:10">
      <c r="A3184" s="2" t="s">
        <v>1</v>
      </c>
      <c r="B3184" s="2" t="s">
        <v>316</v>
      </c>
      <c r="C3184" s="2" t="s">
        <v>64</v>
      </c>
      <c r="E3184" s="2">
        <v>100</v>
      </c>
      <c r="F3184" s="2" t="s">
        <v>767</v>
      </c>
      <c r="G3184" s="2" t="s">
        <v>720</v>
      </c>
      <c r="H3184" s="2" t="s">
        <v>37</v>
      </c>
      <c r="I3184" s="2" t="s">
        <v>38</v>
      </c>
      <c r="J3184" s="44">
        <v>4.0750000000000002</v>
      </c>
    </row>
    <row r="3185" spans="1:10">
      <c r="A3185" s="2" t="s">
        <v>1</v>
      </c>
      <c r="B3185" s="2" t="s">
        <v>317</v>
      </c>
      <c r="C3185" s="2" t="s">
        <v>64</v>
      </c>
      <c r="E3185" s="2">
        <v>100</v>
      </c>
      <c r="F3185" s="2" t="s">
        <v>767</v>
      </c>
      <c r="G3185" s="2" t="s">
        <v>720</v>
      </c>
      <c r="H3185" s="2" t="s">
        <v>37</v>
      </c>
      <c r="I3185" s="2" t="s">
        <v>38</v>
      </c>
      <c r="J3185" s="44">
        <v>5.0199999999999996</v>
      </c>
    </row>
    <row r="3186" spans="1:10">
      <c r="A3186" s="2" t="s">
        <v>1</v>
      </c>
      <c r="B3186" s="2" t="s">
        <v>449</v>
      </c>
      <c r="C3186" s="2" t="s">
        <v>64</v>
      </c>
      <c r="E3186" s="2">
        <v>100</v>
      </c>
      <c r="F3186" s="2" t="s">
        <v>767</v>
      </c>
      <c r="G3186" s="2" t="s">
        <v>720</v>
      </c>
      <c r="H3186" s="2" t="s">
        <v>37</v>
      </c>
      <c r="I3186" s="2" t="s">
        <v>38</v>
      </c>
      <c r="J3186" s="44">
        <v>0</v>
      </c>
    </row>
    <row r="3187" spans="1:10">
      <c r="A3187" s="2" t="s">
        <v>1</v>
      </c>
      <c r="B3187" s="2" t="s">
        <v>450</v>
      </c>
      <c r="C3187" s="2" t="s">
        <v>64</v>
      </c>
      <c r="E3187" s="2">
        <v>100</v>
      </c>
      <c r="F3187" s="2" t="s">
        <v>767</v>
      </c>
      <c r="G3187" s="2" t="s">
        <v>720</v>
      </c>
      <c r="H3187" s="2" t="s">
        <v>37</v>
      </c>
      <c r="I3187" s="2" t="s">
        <v>38</v>
      </c>
      <c r="J3187" s="44">
        <v>0</v>
      </c>
    </row>
    <row r="3188" spans="1:10">
      <c r="A3188" s="2" t="s">
        <v>1</v>
      </c>
      <c r="B3188" s="2" t="s">
        <v>451</v>
      </c>
      <c r="C3188" s="2" t="s">
        <v>64</v>
      </c>
      <c r="E3188" s="2">
        <v>100</v>
      </c>
      <c r="F3188" s="2" t="s">
        <v>767</v>
      </c>
      <c r="G3188" s="2" t="s">
        <v>720</v>
      </c>
      <c r="H3188" s="2" t="s">
        <v>37</v>
      </c>
      <c r="I3188" s="2" t="s">
        <v>38</v>
      </c>
      <c r="J3188" s="44">
        <v>1.5196078E-2</v>
      </c>
    </row>
    <row r="3189" spans="1:10">
      <c r="A3189" s="2" t="s">
        <v>1</v>
      </c>
      <c r="B3189" s="2" t="s">
        <v>452</v>
      </c>
      <c r="C3189" s="2" t="s">
        <v>64</v>
      </c>
      <c r="E3189" s="2">
        <v>100</v>
      </c>
      <c r="F3189" s="2" t="s">
        <v>767</v>
      </c>
      <c r="G3189" s="2" t="s">
        <v>720</v>
      </c>
      <c r="H3189" s="2" t="s">
        <v>37</v>
      </c>
      <c r="I3189" s="2" t="s">
        <v>38</v>
      </c>
      <c r="J3189" s="44">
        <v>1.5196078E-2</v>
      </c>
    </row>
    <row r="3190" spans="1:10">
      <c r="A3190" s="2" t="s">
        <v>1</v>
      </c>
      <c r="B3190" s="2" t="s">
        <v>453</v>
      </c>
      <c r="C3190" s="2" t="s">
        <v>64</v>
      </c>
      <c r="E3190" s="2">
        <v>100</v>
      </c>
      <c r="F3190" s="2" t="s">
        <v>767</v>
      </c>
      <c r="G3190" s="2" t="s">
        <v>720</v>
      </c>
      <c r="H3190" s="2" t="s">
        <v>37</v>
      </c>
      <c r="I3190" s="2" t="s">
        <v>38</v>
      </c>
      <c r="J3190" s="44">
        <v>1.5196078E-2</v>
      </c>
    </row>
    <row r="3191" spans="1:10">
      <c r="A3191" s="2" t="s">
        <v>1</v>
      </c>
      <c r="B3191" s="2" t="s">
        <v>318</v>
      </c>
      <c r="C3191" s="2" t="s">
        <v>64</v>
      </c>
      <c r="E3191" s="2">
        <v>100</v>
      </c>
      <c r="F3191" s="2" t="s">
        <v>767</v>
      </c>
      <c r="G3191" s="2" t="s">
        <v>720</v>
      </c>
      <c r="H3191" s="2" t="s">
        <v>37</v>
      </c>
      <c r="I3191" s="2" t="s">
        <v>38</v>
      </c>
      <c r="J3191" s="44">
        <v>7.63</v>
      </c>
    </row>
    <row r="3192" spans="1:10">
      <c r="A3192" s="2" t="s">
        <v>1</v>
      </c>
      <c r="B3192" s="2" t="s">
        <v>319</v>
      </c>
      <c r="C3192" s="2" t="s">
        <v>64</v>
      </c>
      <c r="E3192" s="2">
        <v>100</v>
      </c>
      <c r="F3192" s="2" t="s">
        <v>767</v>
      </c>
      <c r="G3192" s="2" t="s">
        <v>720</v>
      </c>
      <c r="H3192" s="2" t="s">
        <v>37</v>
      </c>
      <c r="I3192" s="2" t="s">
        <v>38</v>
      </c>
      <c r="J3192" s="44">
        <v>2.44</v>
      </c>
    </row>
    <row r="3193" spans="1:10">
      <c r="A3193" s="2" t="s">
        <v>1</v>
      </c>
      <c r="B3193" s="2" t="s">
        <v>320</v>
      </c>
      <c r="C3193" s="2" t="s">
        <v>64</v>
      </c>
      <c r="E3193" s="2">
        <v>100</v>
      </c>
      <c r="F3193" s="2" t="s">
        <v>767</v>
      </c>
      <c r="G3193" s="2" t="s">
        <v>720</v>
      </c>
      <c r="H3193" s="2" t="s">
        <v>37</v>
      </c>
      <c r="I3193" s="2" t="s">
        <v>38</v>
      </c>
      <c r="J3193" s="44">
        <v>4.2750000000000004</v>
      </c>
    </row>
    <row r="3194" spans="1:10">
      <c r="A3194" s="2" t="s">
        <v>1</v>
      </c>
      <c r="B3194" s="2" t="s">
        <v>321</v>
      </c>
      <c r="C3194" s="2" t="s">
        <v>64</v>
      </c>
      <c r="E3194" s="2">
        <v>100</v>
      </c>
      <c r="F3194" s="2" t="s">
        <v>767</v>
      </c>
      <c r="G3194" s="2" t="s">
        <v>720</v>
      </c>
      <c r="H3194" s="2" t="s">
        <v>37</v>
      </c>
      <c r="I3194" s="2" t="s">
        <v>38</v>
      </c>
      <c r="J3194" s="44">
        <v>2.91</v>
      </c>
    </row>
    <row r="3195" spans="1:10">
      <c r="A3195" s="2" t="s">
        <v>1</v>
      </c>
      <c r="B3195" s="2" t="s">
        <v>322</v>
      </c>
      <c r="C3195" s="2" t="s">
        <v>64</v>
      </c>
      <c r="E3195" s="2">
        <v>100</v>
      </c>
      <c r="F3195" s="2" t="s">
        <v>767</v>
      </c>
      <c r="G3195" s="2" t="s">
        <v>720</v>
      </c>
      <c r="H3195" s="2" t="s">
        <v>37</v>
      </c>
      <c r="I3195" s="2" t="s">
        <v>38</v>
      </c>
      <c r="J3195" s="44">
        <v>7.29</v>
      </c>
    </row>
    <row r="3196" spans="1:10">
      <c r="A3196" s="2" t="s">
        <v>1</v>
      </c>
      <c r="B3196" s="2" t="s">
        <v>323</v>
      </c>
      <c r="C3196" s="2" t="s">
        <v>64</v>
      </c>
      <c r="E3196" s="2">
        <v>100</v>
      </c>
      <c r="F3196" s="2" t="s">
        <v>767</v>
      </c>
      <c r="G3196" s="2" t="s">
        <v>720</v>
      </c>
      <c r="H3196" s="2" t="s">
        <v>37</v>
      </c>
      <c r="I3196" s="2" t="s">
        <v>38</v>
      </c>
      <c r="J3196" s="44">
        <v>8.7850000000000001</v>
      </c>
    </row>
    <row r="3197" spans="1:10">
      <c r="A3197" s="2" t="s">
        <v>1</v>
      </c>
      <c r="B3197" s="2" t="s">
        <v>324</v>
      </c>
      <c r="C3197" s="2" t="s">
        <v>64</v>
      </c>
      <c r="E3197" s="2">
        <v>100</v>
      </c>
      <c r="F3197" s="2" t="s">
        <v>767</v>
      </c>
      <c r="G3197" s="2" t="s">
        <v>720</v>
      </c>
      <c r="H3197" s="2" t="s">
        <v>37</v>
      </c>
      <c r="I3197" s="2" t="s">
        <v>38</v>
      </c>
      <c r="J3197" s="44">
        <v>6.165</v>
      </c>
    </row>
    <row r="3198" spans="1:10">
      <c r="A3198" s="2" t="s">
        <v>1</v>
      </c>
      <c r="B3198" s="2" t="s">
        <v>325</v>
      </c>
      <c r="C3198" s="2" t="s">
        <v>64</v>
      </c>
      <c r="E3198" s="2">
        <v>100</v>
      </c>
      <c r="F3198" s="2" t="s">
        <v>767</v>
      </c>
      <c r="G3198" s="2" t="s">
        <v>720</v>
      </c>
      <c r="H3198" s="2" t="s">
        <v>37</v>
      </c>
      <c r="I3198" s="2" t="s">
        <v>38</v>
      </c>
      <c r="J3198" s="44">
        <v>12.085000000000001</v>
      </c>
    </row>
    <row r="3199" spans="1:10">
      <c r="A3199" s="2" t="s">
        <v>1</v>
      </c>
      <c r="B3199" s="2" t="s">
        <v>326</v>
      </c>
      <c r="C3199" s="2" t="s">
        <v>64</v>
      </c>
      <c r="E3199" s="2">
        <v>100</v>
      </c>
      <c r="F3199" s="2" t="s">
        <v>767</v>
      </c>
      <c r="G3199" s="2" t="s">
        <v>720</v>
      </c>
      <c r="H3199" s="2" t="s">
        <v>37</v>
      </c>
      <c r="I3199" s="2" t="s">
        <v>38</v>
      </c>
      <c r="J3199" s="44">
        <v>24.85</v>
      </c>
    </row>
    <row r="3200" spans="1:10">
      <c r="A3200" s="2" t="s">
        <v>1</v>
      </c>
      <c r="B3200" s="2" t="s">
        <v>327</v>
      </c>
      <c r="C3200" s="2" t="s">
        <v>64</v>
      </c>
      <c r="E3200" s="2">
        <v>100</v>
      </c>
      <c r="F3200" s="2" t="s">
        <v>767</v>
      </c>
      <c r="G3200" s="2" t="s">
        <v>720</v>
      </c>
      <c r="H3200" s="2" t="s">
        <v>37</v>
      </c>
      <c r="I3200" s="2" t="s">
        <v>38</v>
      </c>
      <c r="J3200" s="44">
        <v>15.975</v>
      </c>
    </row>
    <row r="3201" spans="1:10">
      <c r="A3201" s="2" t="s">
        <v>1</v>
      </c>
      <c r="B3201" s="2" t="s">
        <v>328</v>
      </c>
      <c r="C3201" s="2" t="s">
        <v>64</v>
      </c>
      <c r="E3201" s="2">
        <v>100</v>
      </c>
      <c r="F3201" s="2" t="s">
        <v>767</v>
      </c>
      <c r="G3201" s="2" t="s">
        <v>720</v>
      </c>
      <c r="H3201" s="2" t="s">
        <v>37</v>
      </c>
      <c r="I3201" s="2" t="s">
        <v>38</v>
      </c>
      <c r="J3201" s="44">
        <v>41.120659750000002</v>
      </c>
    </row>
    <row r="3202" spans="1:10">
      <c r="A3202" s="2" t="s">
        <v>1</v>
      </c>
      <c r="B3202" s="2" t="s">
        <v>329</v>
      </c>
      <c r="C3202" s="2" t="s">
        <v>64</v>
      </c>
      <c r="E3202" s="2">
        <v>100</v>
      </c>
      <c r="F3202" s="2" t="s">
        <v>767</v>
      </c>
      <c r="G3202" s="2" t="s">
        <v>720</v>
      </c>
      <c r="H3202" s="2" t="s">
        <v>37</v>
      </c>
      <c r="I3202" s="2" t="s">
        <v>38</v>
      </c>
      <c r="J3202" s="44">
        <v>27.295000000000002</v>
      </c>
    </row>
    <row r="3203" spans="1:10">
      <c r="A3203" s="2" t="s">
        <v>1</v>
      </c>
      <c r="B3203" s="2" t="s">
        <v>330</v>
      </c>
      <c r="C3203" s="2" t="s">
        <v>64</v>
      </c>
      <c r="E3203" s="2">
        <v>100</v>
      </c>
      <c r="F3203" s="2" t="s">
        <v>767</v>
      </c>
      <c r="G3203" s="2" t="s">
        <v>720</v>
      </c>
      <c r="H3203" s="2" t="s">
        <v>37</v>
      </c>
      <c r="I3203" s="2" t="s">
        <v>38</v>
      </c>
      <c r="J3203" s="44">
        <v>17.598428235</v>
      </c>
    </row>
    <row r="3204" spans="1:10">
      <c r="A3204" s="2" t="s">
        <v>1</v>
      </c>
      <c r="B3204" s="2" t="s">
        <v>331</v>
      </c>
      <c r="C3204" s="2" t="s">
        <v>64</v>
      </c>
      <c r="E3204" s="2">
        <v>100</v>
      </c>
      <c r="F3204" s="2" t="s">
        <v>767</v>
      </c>
      <c r="G3204" s="2" t="s">
        <v>720</v>
      </c>
      <c r="H3204" s="2" t="s">
        <v>37</v>
      </c>
      <c r="I3204" s="2" t="s">
        <v>38</v>
      </c>
      <c r="J3204" s="44">
        <v>53.502297538000001</v>
      </c>
    </row>
    <row r="3205" spans="1:10">
      <c r="A3205" s="2" t="s">
        <v>1</v>
      </c>
      <c r="B3205" s="2" t="s">
        <v>332</v>
      </c>
      <c r="C3205" s="2" t="s">
        <v>64</v>
      </c>
      <c r="E3205" s="2">
        <v>100</v>
      </c>
      <c r="F3205" s="2" t="s">
        <v>767</v>
      </c>
      <c r="G3205" s="2" t="s">
        <v>720</v>
      </c>
      <c r="H3205" s="2" t="s">
        <v>37</v>
      </c>
      <c r="I3205" s="2" t="s">
        <v>38</v>
      </c>
      <c r="J3205" s="44">
        <v>29.125</v>
      </c>
    </row>
    <row r="3206" spans="1:10">
      <c r="A3206" s="2" t="s">
        <v>27</v>
      </c>
      <c r="B3206" s="2" t="s">
        <v>66</v>
      </c>
      <c r="C3206" s="2" t="s">
        <v>64</v>
      </c>
      <c r="E3206" s="2">
        <v>100</v>
      </c>
      <c r="F3206" s="2" t="s">
        <v>767</v>
      </c>
      <c r="G3206" s="2" t="s">
        <v>29</v>
      </c>
      <c r="H3206" s="2" t="s">
        <v>34</v>
      </c>
      <c r="I3206" s="2" t="s">
        <v>31</v>
      </c>
      <c r="J3206" s="44">
        <v>1.208791768</v>
      </c>
    </row>
    <row r="3207" spans="1:10">
      <c r="A3207" s="2" t="s">
        <v>27</v>
      </c>
      <c r="B3207" s="2" t="s">
        <v>67</v>
      </c>
      <c r="C3207" s="2" t="s">
        <v>64</v>
      </c>
      <c r="E3207" s="2">
        <v>100</v>
      </c>
      <c r="F3207" s="2" t="s">
        <v>767</v>
      </c>
      <c r="G3207" s="2" t="s">
        <v>29</v>
      </c>
      <c r="H3207" s="2" t="s">
        <v>34</v>
      </c>
      <c r="I3207" s="2" t="s">
        <v>31</v>
      </c>
      <c r="J3207" s="44">
        <v>0</v>
      </c>
    </row>
    <row r="3208" spans="1:10">
      <c r="A3208" s="2" t="s">
        <v>27</v>
      </c>
      <c r="B3208" s="2" t="s">
        <v>346</v>
      </c>
      <c r="C3208" s="2" t="s">
        <v>64</v>
      </c>
      <c r="E3208" s="2">
        <v>100</v>
      </c>
      <c r="F3208" s="2" t="s">
        <v>767</v>
      </c>
      <c r="G3208" s="2" t="s">
        <v>29</v>
      </c>
      <c r="H3208" s="2" t="s">
        <v>34</v>
      </c>
      <c r="I3208" s="2" t="s">
        <v>31</v>
      </c>
      <c r="J3208" s="44">
        <v>0</v>
      </c>
    </row>
    <row r="3209" spans="1:10">
      <c r="A3209" s="2" t="s">
        <v>27</v>
      </c>
      <c r="B3209" s="2" t="s">
        <v>68</v>
      </c>
      <c r="C3209" s="2" t="s">
        <v>64</v>
      </c>
      <c r="E3209" s="2">
        <v>100</v>
      </c>
      <c r="F3209" s="2" t="s">
        <v>767</v>
      </c>
      <c r="G3209" s="2" t="s">
        <v>29</v>
      </c>
      <c r="H3209" s="2" t="s">
        <v>34</v>
      </c>
      <c r="I3209" s="2" t="s">
        <v>31</v>
      </c>
      <c r="J3209" s="44">
        <v>1.4590913379999999</v>
      </c>
    </row>
    <row r="3210" spans="1:10">
      <c r="A3210" s="2" t="s">
        <v>27</v>
      </c>
      <c r="B3210" s="2" t="s">
        <v>69</v>
      </c>
      <c r="C3210" s="2" t="s">
        <v>64</v>
      </c>
      <c r="E3210" s="2">
        <v>100</v>
      </c>
      <c r="F3210" s="2" t="s">
        <v>767</v>
      </c>
      <c r="G3210" s="2" t="s">
        <v>29</v>
      </c>
      <c r="H3210" s="2" t="s">
        <v>34</v>
      </c>
      <c r="I3210" s="2" t="s">
        <v>31</v>
      </c>
      <c r="J3210" s="44">
        <v>3.7454411959999998</v>
      </c>
    </row>
    <row r="3211" spans="1:10">
      <c r="A3211" s="2" t="s">
        <v>27</v>
      </c>
      <c r="B3211" s="2" t="s">
        <v>70</v>
      </c>
      <c r="C3211" s="2" t="s">
        <v>64</v>
      </c>
      <c r="E3211" s="2">
        <v>100</v>
      </c>
      <c r="F3211" s="2" t="s">
        <v>767</v>
      </c>
      <c r="G3211" s="2" t="s">
        <v>29</v>
      </c>
      <c r="H3211" s="2" t="s">
        <v>34</v>
      </c>
      <c r="I3211" s="2" t="s">
        <v>31</v>
      </c>
      <c r="J3211" s="44">
        <v>6.344347022</v>
      </c>
    </row>
    <row r="3212" spans="1:10">
      <c r="A3212" s="2" t="s">
        <v>27</v>
      </c>
      <c r="B3212" s="2" t="s">
        <v>71</v>
      </c>
      <c r="C3212" s="2" t="s">
        <v>64</v>
      </c>
      <c r="E3212" s="2">
        <v>100</v>
      </c>
      <c r="F3212" s="2" t="s">
        <v>767</v>
      </c>
      <c r="G3212" s="2" t="s">
        <v>29</v>
      </c>
      <c r="H3212" s="2" t="s">
        <v>34</v>
      </c>
      <c r="I3212" s="2" t="s">
        <v>31</v>
      </c>
      <c r="J3212" s="44">
        <v>1.0662041520000001</v>
      </c>
    </row>
    <row r="3213" spans="1:10">
      <c r="A3213" s="2" t="s">
        <v>27</v>
      </c>
      <c r="B3213" s="2" t="s">
        <v>72</v>
      </c>
      <c r="C3213" s="2" t="s">
        <v>64</v>
      </c>
      <c r="E3213" s="2">
        <v>100</v>
      </c>
      <c r="F3213" s="2" t="s">
        <v>767</v>
      </c>
      <c r="G3213" s="2" t="s">
        <v>29</v>
      </c>
      <c r="H3213" s="2" t="s">
        <v>34</v>
      </c>
      <c r="I3213" s="2" t="s">
        <v>31</v>
      </c>
      <c r="J3213" s="44">
        <v>2.556147701</v>
      </c>
    </row>
    <row r="3214" spans="1:10">
      <c r="A3214" s="2" t="s">
        <v>27</v>
      </c>
      <c r="B3214" s="2" t="s">
        <v>73</v>
      </c>
      <c r="C3214" s="2" t="s">
        <v>64</v>
      </c>
      <c r="E3214" s="2">
        <v>100</v>
      </c>
      <c r="F3214" s="2" t="s">
        <v>767</v>
      </c>
      <c r="G3214" s="2" t="s">
        <v>29</v>
      </c>
      <c r="H3214" s="2" t="s">
        <v>34</v>
      </c>
      <c r="I3214" s="2" t="s">
        <v>31</v>
      </c>
      <c r="J3214" s="44">
        <v>0.65387534400000002</v>
      </c>
    </row>
    <row r="3215" spans="1:10">
      <c r="A3215" s="2" t="s">
        <v>26</v>
      </c>
      <c r="B3215" s="2" t="s">
        <v>347</v>
      </c>
      <c r="C3215" s="2" t="s">
        <v>64</v>
      </c>
      <c r="E3215" s="2">
        <v>100</v>
      </c>
      <c r="F3215" s="2" t="s">
        <v>767</v>
      </c>
      <c r="G3215" s="2" t="s">
        <v>29</v>
      </c>
      <c r="H3215" s="2" t="s">
        <v>34</v>
      </c>
      <c r="I3215" s="2" t="s">
        <v>31</v>
      </c>
      <c r="J3215" s="44">
        <v>0</v>
      </c>
    </row>
    <row r="3216" spans="1:10">
      <c r="A3216" s="2" t="s">
        <v>26</v>
      </c>
      <c r="B3216" s="2" t="s">
        <v>74</v>
      </c>
      <c r="C3216" s="2" t="s">
        <v>64</v>
      </c>
      <c r="E3216" s="2">
        <v>100</v>
      </c>
      <c r="F3216" s="2" t="s">
        <v>767</v>
      </c>
      <c r="G3216" s="2" t="s">
        <v>29</v>
      </c>
      <c r="H3216" s="2" t="s">
        <v>34</v>
      </c>
      <c r="I3216" s="2" t="s">
        <v>31</v>
      </c>
      <c r="J3216" s="44">
        <v>0</v>
      </c>
    </row>
    <row r="3217" spans="1:10">
      <c r="A3217" s="2" t="s">
        <v>26</v>
      </c>
      <c r="B3217" s="2" t="s">
        <v>75</v>
      </c>
      <c r="C3217" s="2" t="s">
        <v>64</v>
      </c>
      <c r="E3217" s="2">
        <v>100</v>
      </c>
      <c r="F3217" s="2" t="s">
        <v>767</v>
      </c>
      <c r="G3217" s="2" t="s">
        <v>29</v>
      </c>
      <c r="H3217" s="2" t="s">
        <v>34</v>
      </c>
      <c r="I3217" s="2" t="s">
        <v>31</v>
      </c>
      <c r="J3217" s="44">
        <v>0</v>
      </c>
    </row>
    <row r="3218" spans="1:10">
      <c r="A3218" s="2" t="s">
        <v>26</v>
      </c>
      <c r="B3218" s="2" t="s">
        <v>76</v>
      </c>
      <c r="C3218" s="2" t="s">
        <v>64</v>
      </c>
      <c r="E3218" s="2">
        <v>100</v>
      </c>
      <c r="F3218" s="2" t="s">
        <v>767</v>
      </c>
      <c r="G3218" s="2" t="s">
        <v>29</v>
      </c>
      <c r="H3218" s="2" t="s">
        <v>34</v>
      </c>
      <c r="I3218" s="2" t="s">
        <v>31</v>
      </c>
      <c r="J3218" s="44">
        <v>0</v>
      </c>
    </row>
    <row r="3219" spans="1:10">
      <c r="A3219" s="2" t="s">
        <v>26</v>
      </c>
      <c r="B3219" s="2" t="s">
        <v>77</v>
      </c>
      <c r="C3219" s="2" t="s">
        <v>64</v>
      </c>
      <c r="E3219" s="2">
        <v>100</v>
      </c>
      <c r="F3219" s="2" t="s">
        <v>767</v>
      </c>
      <c r="G3219" s="2" t="s">
        <v>29</v>
      </c>
      <c r="H3219" s="2" t="s">
        <v>34</v>
      </c>
      <c r="I3219" s="2" t="s">
        <v>31</v>
      </c>
      <c r="J3219" s="44">
        <v>0.89067892100000001</v>
      </c>
    </row>
    <row r="3220" spans="1:10">
      <c r="A3220" s="2" t="s">
        <v>26</v>
      </c>
      <c r="B3220" s="2" t="s">
        <v>78</v>
      </c>
      <c r="C3220" s="2" t="s">
        <v>64</v>
      </c>
      <c r="E3220" s="2">
        <v>100</v>
      </c>
      <c r="F3220" s="2" t="s">
        <v>767</v>
      </c>
      <c r="G3220" s="2" t="s">
        <v>29</v>
      </c>
      <c r="H3220" s="2" t="s">
        <v>34</v>
      </c>
      <c r="I3220" s="2" t="s">
        <v>31</v>
      </c>
      <c r="J3220" s="44">
        <v>0</v>
      </c>
    </row>
    <row r="3221" spans="1:10">
      <c r="A3221" s="2" t="s">
        <v>26</v>
      </c>
      <c r="B3221" s="2" t="s">
        <v>79</v>
      </c>
      <c r="C3221" s="2" t="s">
        <v>64</v>
      </c>
      <c r="E3221" s="2">
        <v>100</v>
      </c>
      <c r="F3221" s="2" t="s">
        <v>767</v>
      </c>
      <c r="G3221" s="2" t="s">
        <v>29</v>
      </c>
      <c r="H3221" s="2" t="s">
        <v>34</v>
      </c>
      <c r="I3221" s="2" t="s">
        <v>31</v>
      </c>
      <c r="J3221" s="44">
        <v>1.308863536</v>
      </c>
    </row>
    <row r="3222" spans="1:10">
      <c r="A3222" s="2" t="s">
        <v>26</v>
      </c>
      <c r="B3222" s="2" t="s">
        <v>80</v>
      </c>
      <c r="C3222" s="2" t="s">
        <v>64</v>
      </c>
      <c r="E3222" s="2">
        <v>100</v>
      </c>
      <c r="F3222" s="2" t="s">
        <v>767</v>
      </c>
      <c r="G3222" s="2" t="s">
        <v>29</v>
      </c>
      <c r="H3222" s="2" t="s">
        <v>34</v>
      </c>
      <c r="I3222" s="2" t="s">
        <v>31</v>
      </c>
      <c r="J3222" s="44">
        <v>3.2840321609999998</v>
      </c>
    </row>
    <row r="3223" spans="1:10">
      <c r="A3223" s="2" t="s">
        <v>26</v>
      </c>
      <c r="B3223" s="2" t="s">
        <v>81</v>
      </c>
      <c r="C3223" s="2" t="s">
        <v>64</v>
      </c>
      <c r="E3223" s="2">
        <v>100</v>
      </c>
      <c r="F3223" s="2" t="s">
        <v>767</v>
      </c>
      <c r="G3223" s="2" t="s">
        <v>29</v>
      </c>
      <c r="H3223" s="2" t="s">
        <v>34</v>
      </c>
      <c r="I3223" s="2" t="s">
        <v>31</v>
      </c>
      <c r="J3223" s="44">
        <v>2.8838445539999999</v>
      </c>
    </row>
    <row r="3224" spans="1:10">
      <c r="A3224" s="2" t="s">
        <v>26</v>
      </c>
      <c r="B3224" s="2" t="s">
        <v>82</v>
      </c>
      <c r="C3224" s="2" t="s">
        <v>64</v>
      </c>
      <c r="E3224" s="2">
        <v>100</v>
      </c>
      <c r="F3224" s="2" t="s">
        <v>767</v>
      </c>
      <c r="G3224" s="2" t="s">
        <v>29</v>
      </c>
      <c r="H3224" s="2" t="s">
        <v>34</v>
      </c>
      <c r="I3224" s="2" t="s">
        <v>31</v>
      </c>
      <c r="J3224" s="44">
        <v>3.8796422549999998</v>
      </c>
    </row>
    <row r="3225" spans="1:10">
      <c r="A3225" s="2" t="s">
        <v>26</v>
      </c>
      <c r="B3225" s="2" t="s">
        <v>83</v>
      </c>
      <c r="C3225" s="2" t="s">
        <v>64</v>
      </c>
      <c r="E3225" s="2">
        <v>100</v>
      </c>
      <c r="F3225" s="2" t="s">
        <v>767</v>
      </c>
      <c r="G3225" s="2" t="s">
        <v>29</v>
      </c>
      <c r="H3225" s="2" t="s">
        <v>34</v>
      </c>
      <c r="I3225" s="2" t="s">
        <v>31</v>
      </c>
      <c r="J3225" s="44">
        <v>4.2546836910000003</v>
      </c>
    </row>
    <row r="3226" spans="1:10">
      <c r="A3226" s="2" t="s">
        <v>25</v>
      </c>
      <c r="B3226" s="2" t="s">
        <v>84</v>
      </c>
      <c r="C3226" s="2" t="s">
        <v>64</v>
      </c>
      <c r="E3226" s="2">
        <v>100</v>
      </c>
      <c r="F3226" s="2" t="s">
        <v>767</v>
      </c>
      <c r="G3226" s="2" t="s">
        <v>29</v>
      </c>
      <c r="H3226" s="2" t="s">
        <v>34</v>
      </c>
      <c r="I3226" s="2" t="s">
        <v>31</v>
      </c>
      <c r="J3226" s="44">
        <v>54.373389564999997</v>
      </c>
    </row>
    <row r="3227" spans="1:10">
      <c r="A3227" s="2" t="s">
        <v>25</v>
      </c>
      <c r="B3227" s="2" t="s">
        <v>85</v>
      </c>
      <c r="C3227" s="2" t="s">
        <v>64</v>
      </c>
      <c r="E3227" s="2">
        <v>100</v>
      </c>
      <c r="F3227" s="2" t="s">
        <v>767</v>
      </c>
      <c r="G3227" s="2" t="s">
        <v>29</v>
      </c>
      <c r="H3227" s="2" t="s">
        <v>34</v>
      </c>
      <c r="I3227" s="2" t="s">
        <v>31</v>
      </c>
      <c r="J3227" s="44">
        <v>36.034615201999998</v>
      </c>
    </row>
    <row r="3228" spans="1:10">
      <c r="A3228" s="2" t="s">
        <v>25</v>
      </c>
      <c r="B3228" s="2" t="s">
        <v>86</v>
      </c>
      <c r="C3228" s="2" t="s">
        <v>64</v>
      </c>
      <c r="E3228" s="2">
        <v>100</v>
      </c>
      <c r="F3228" s="2" t="s">
        <v>767</v>
      </c>
      <c r="G3228" s="2" t="s">
        <v>29</v>
      </c>
      <c r="H3228" s="2" t="s">
        <v>34</v>
      </c>
      <c r="I3228" s="2" t="s">
        <v>31</v>
      </c>
      <c r="J3228" s="44">
        <v>21.060629404</v>
      </c>
    </row>
    <row r="3229" spans="1:10">
      <c r="A3229" s="2" t="s">
        <v>25</v>
      </c>
      <c r="B3229" s="2" t="s">
        <v>87</v>
      </c>
      <c r="C3229" s="2" t="s">
        <v>64</v>
      </c>
      <c r="E3229" s="2">
        <v>100</v>
      </c>
      <c r="F3229" s="2" t="s">
        <v>767</v>
      </c>
      <c r="G3229" s="2" t="s">
        <v>29</v>
      </c>
      <c r="H3229" s="2" t="s">
        <v>34</v>
      </c>
      <c r="I3229" s="2" t="s">
        <v>31</v>
      </c>
      <c r="J3229" s="44">
        <v>34.177507790999996</v>
      </c>
    </row>
    <row r="3230" spans="1:10">
      <c r="A3230" s="2" t="s">
        <v>25</v>
      </c>
      <c r="B3230" s="2" t="s">
        <v>88</v>
      </c>
      <c r="C3230" s="2" t="s">
        <v>64</v>
      </c>
      <c r="E3230" s="2">
        <v>100</v>
      </c>
      <c r="F3230" s="2" t="s">
        <v>767</v>
      </c>
      <c r="G3230" s="2" t="s">
        <v>29</v>
      </c>
      <c r="H3230" s="2" t="s">
        <v>34</v>
      </c>
      <c r="I3230" s="2" t="s">
        <v>31</v>
      </c>
      <c r="J3230" s="44">
        <v>3.6615090160000001</v>
      </c>
    </row>
    <row r="3231" spans="1:10">
      <c r="A3231" s="2" t="s">
        <v>25</v>
      </c>
      <c r="B3231" s="2" t="s">
        <v>89</v>
      </c>
      <c r="C3231" s="2" t="s">
        <v>64</v>
      </c>
      <c r="E3231" s="2">
        <v>100</v>
      </c>
      <c r="F3231" s="2" t="s">
        <v>767</v>
      </c>
      <c r="G3231" s="2" t="s">
        <v>29</v>
      </c>
      <c r="H3231" s="2" t="s">
        <v>34</v>
      </c>
      <c r="I3231" s="2" t="s">
        <v>31</v>
      </c>
      <c r="J3231" s="44">
        <v>18.706669046999998</v>
      </c>
    </row>
    <row r="3232" spans="1:10">
      <c r="A3232" s="2" t="s">
        <v>24</v>
      </c>
      <c r="B3232" s="2" t="s">
        <v>186</v>
      </c>
      <c r="C3232" s="2" t="s">
        <v>64</v>
      </c>
      <c r="E3232" s="2">
        <v>100</v>
      </c>
      <c r="F3232" s="2" t="s">
        <v>767</v>
      </c>
      <c r="G3232" s="2" t="s">
        <v>29</v>
      </c>
      <c r="H3232" s="2" t="s">
        <v>34</v>
      </c>
      <c r="I3232" s="2" t="s">
        <v>31</v>
      </c>
      <c r="J3232" s="44">
        <v>10.144852941</v>
      </c>
    </row>
    <row r="3233" spans="1:10">
      <c r="A3233" s="2" t="s">
        <v>24</v>
      </c>
      <c r="B3233" s="2" t="s">
        <v>333</v>
      </c>
      <c r="C3233" s="2" t="s">
        <v>64</v>
      </c>
      <c r="E3233" s="2">
        <v>100</v>
      </c>
      <c r="F3233" s="2" t="s">
        <v>767</v>
      </c>
      <c r="G3233" s="2" t="s">
        <v>29</v>
      </c>
      <c r="H3233" s="2" t="s">
        <v>34</v>
      </c>
      <c r="I3233" s="2" t="s">
        <v>31</v>
      </c>
      <c r="J3233" s="44">
        <v>41.247962663999999</v>
      </c>
    </row>
    <row r="3234" spans="1:10">
      <c r="A3234" s="2" t="s">
        <v>23</v>
      </c>
      <c r="B3234" s="2" t="s">
        <v>90</v>
      </c>
      <c r="C3234" s="2" t="s">
        <v>64</v>
      </c>
      <c r="E3234" s="2">
        <v>100</v>
      </c>
      <c r="F3234" s="2" t="s">
        <v>767</v>
      </c>
      <c r="G3234" s="2" t="s">
        <v>29</v>
      </c>
      <c r="H3234" s="2" t="s">
        <v>34</v>
      </c>
      <c r="I3234" s="2" t="s">
        <v>31</v>
      </c>
      <c r="J3234" s="44">
        <v>11.499972596999999</v>
      </c>
    </row>
    <row r="3235" spans="1:10">
      <c r="A3235" s="2" t="s">
        <v>22</v>
      </c>
      <c r="B3235" s="2" t="s">
        <v>91</v>
      </c>
      <c r="C3235" s="2" t="s">
        <v>64</v>
      </c>
      <c r="E3235" s="2">
        <v>100</v>
      </c>
      <c r="F3235" s="2" t="s">
        <v>767</v>
      </c>
      <c r="G3235" s="2" t="s">
        <v>29</v>
      </c>
      <c r="H3235" s="2" t="s">
        <v>34</v>
      </c>
      <c r="I3235" s="2" t="s">
        <v>31</v>
      </c>
      <c r="J3235" s="44">
        <v>0</v>
      </c>
    </row>
    <row r="3236" spans="1:10">
      <c r="A3236" s="2" t="s">
        <v>22</v>
      </c>
      <c r="B3236" s="2" t="s">
        <v>92</v>
      </c>
      <c r="C3236" s="2" t="s">
        <v>64</v>
      </c>
      <c r="E3236" s="2">
        <v>100</v>
      </c>
      <c r="F3236" s="2" t="s">
        <v>767</v>
      </c>
      <c r="G3236" s="2" t="s">
        <v>29</v>
      </c>
      <c r="H3236" s="2" t="s">
        <v>34</v>
      </c>
      <c r="I3236" s="2" t="s">
        <v>31</v>
      </c>
      <c r="J3236" s="44">
        <v>0</v>
      </c>
    </row>
    <row r="3237" spans="1:10">
      <c r="A3237" s="2" t="s">
        <v>22</v>
      </c>
      <c r="B3237" s="2" t="s">
        <v>93</v>
      </c>
      <c r="C3237" s="2" t="s">
        <v>64</v>
      </c>
      <c r="E3237" s="2">
        <v>100</v>
      </c>
      <c r="F3237" s="2" t="s">
        <v>767</v>
      </c>
      <c r="G3237" s="2" t="s">
        <v>29</v>
      </c>
      <c r="H3237" s="2" t="s">
        <v>34</v>
      </c>
      <c r="I3237" s="2" t="s">
        <v>31</v>
      </c>
      <c r="J3237" s="44">
        <v>13.612790324000001</v>
      </c>
    </row>
    <row r="3238" spans="1:10">
      <c r="A3238" s="2" t="s">
        <v>22</v>
      </c>
      <c r="B3238" s="2" t="s">
        <v>94</v>
      </c>
      <c r="C3238" s="2" t="s">
        <v>64</v>
      </c>
      <c r="E3238" s="2">
        <v>100</v>
      </c>
      <c r="F3238" s="2" t="s">
        <v>767</v>
      </c>
      <c r="G3238" s="2" t="s">
        <v>29</v>
      </c>
      <c r="H3238" s="2" t="s">
        <v>34</v>
      </c>
      <c r="I3238" s="2" t="s">
        <v>31</v>
      </c>
      <c r="J3238" s="44">
        <v>8.3417744119999995</v>
      </c>
    </row>
    <row r="3239" spans="1:10">
      <c r="A3239" s="2" t="s">
        <v>22</v>
      </c>
      <c r="B3239" s="2" t="s">
        <v>95</v>
      </c>
      <c r="C3239" s="2" t="s">
        <v>64</v>
      </c>
      <c r="E3239" s="2">
        <v>100</v>
      </c>
      <c r="F3239" s="2" t="s">
        <v>767</v>
      </c>
      <c r="G3239" s="2" t="s">
        <v>29</v>
      </c>
      <c r="H3239" s="2" t="s">
        <v>34</v>
      </c>
      <c r="I3239" s="2" t="s">
        <v>31</v>
      </c>
      <c r="J3239" s="44">
        <v>5.2359615000000002</v>
      </c>
    </row>
    <row r="3240" spans="1:10">
      <c r="A3240" s="2" t="s">
        <v>22</v>
      </c>
      <c r="B3240" s="2" t="s">
        <v>96</v>
      </c>
      <c r="C3240" s="2" t="s">
        <v>64</v>
      </c>
      <c r="E3240" s="2">
        <v>100</v>
      </c>
      <c r="F3240" s="2" t="s">
        <v>767</v>
      </c>
      <c r="G3240" s="2" t="s">
        <v>29</v>
      </c>
      <c r="H3240" s="2" t="s">
        <v>34</v>
      </c>
      <c r="I3240" s="2" t="s">
        <v>31</v>
      </c>
      <c r="J3240" s="44">
        <v>0</v>
      </c>
    </row>
    <row r="3241" spans="1:10">
      <c r="A3241" s="2" t="s">
        <v>22</v>
      </c>
      <c r="B3241" s="2" t="s">
        <v>97</v>
      </c>
      <c r="C3241" s="2" t="s">
        <v>64</v>
      </c>
      <c r="E3241" s="2">
        <v>100</v>
      </c>
      <c r="F3241" s="2" t="s">
        <v>767</v>
      </c>
      <c r="G3241" s="2" t="s">
        <v>29</v>
      </c>
      <c r="H3241" s="2" t="s">
        <v>34</v>
      </c>
      <c r="I3241" s="2" t="s">
        <v>31</v>
      </c>
      <c r="J3241" s="44">
        <v>3.1465047959999999</v>
      </c>
    </row>
    <row r="3242" spans="1:10">
      <c r="A3242" s="2" t="s">
        <v>22</v>
      </c>
      <c r="B3242" s="2" t="s">
        <v>98</v>
      </c>
      <c r="C3242" s="2" t="s">
        <v>64</v>
      </c>
      <c r="E3242" s="2">
        <v>100</v>
      </c>
      <c r="F3242" s="2" t="s">
        <v>767</v>
      </c>
      <c r="G3242" s="2" t="s">
        <v>29</v>
      </c>
      <c r="H3242" s="2" t="s">
        <v>34</v>
      </c>
      <c r="I3242" s="2" t="s">
        <v>31</v>
      </c>
      <c r="J3242" s="44">
        <v>1.1794918400000001</v>
      </c>
    </row>
    <row r="3243" spans="1:10">
      <c r="A3243" s="2" t="s">
        <v>21</v>
      </c>
      <c r="B3243" s="2" t="s">
        <v>133</v>
      </c>
      <c r="C3243" s="2" t="s">
        <v>64</v>
      </c>
      <c r="E3243" s="2">
        <v>100</v>
      </c>
      <c r="F3243" s="2" t="s">
        <v>767</v>
      </c>
      <c r="G3243" s="2" t="s">
        <v>29</v>
      </c>
      <c r="H3243" s="2" t="s">
        <v>34</v>
      </c>
      <c r="I3243" s="2" t="s">
        <v>31</v>
      </c>
      <c r="J3243" s="44">
        <v>0</v>
      </c>
    </row>
    <row r="3244" spans="1:10">
      <c r="A3244" s="2" t="s">
        <v>21</v>
      </c>
      <c r="B3244" s="2" t="s">
        <v>134</v>
      </c>
      <c r="C3244" s="2" t="s">
        <v>64</v>
      </c>
      <c r="E3244" s="2">
        <v>100</v>
      </c>
      <c r="F3244" s="2" t="s">
        <v>767</v>
      </c>
      <c r="G3244" s="2" t="s">
        <v>29</v>
      </c>
      <c r="H3244" s="2" t="s">
        <v>34</v>
      </c>
      <c r="I3244" s="2" t="s">
        <v>31</v>
      </c>
      <c r="J3244" s="44">
        <v>0</v>
      </c>
    </row>
    <row r="3245" spans="1:10">
      <c r="A3245" s="2" t="s">
        <v>21</v>
      </c>
      <c r="B3245" s="2" t="s">
        <v>135</v>
      </c>
      <c r="C3245" s="2" t="s">
        <v>64</v>
      </c>
      <c r="E3245" s="2">
        <v>100</v>
      </c>
      <c r="F3245" s="2" t="s">
        <v>767</v>
      </c>
      <c r="G3245" s="2" t="s">
        <v>29</v>
      </c>
      <c r="H3245" s="2" t="s">
        <v>34</v>
      </c>
      <c r="I3245" s="2" t="s">
        <v>31</v>
      </c>
      <c r="J3245" s="44">
        <v>0</v>
      </c>
    </row>
    <row r="3246" spans="1:10">
      <c r="A3246" s="2" t="s">
        <v>21</v>
      </c>
      <c r="B3246" s="2" t="s">
        <v>136</v>
      </c>
      <c r="C3246" s="2" t="s">
        <v>64</v>
      </c>
      <c r="E3246" s="2">
        <v>100</v>
      </c>
      <c r="F3246" s="2" t="s">
        <v>767</v>
      </c>
      <c r="G3246" s="2" t="s">
        <v>29</v>
      </c>
      <c r="H3246" s="2" t="s">
        <v>34</v>
      </c>
      <c r="I3246" s="2" t="s">
        <v>31</v>
      </c>
      <c r="J3246" s="44">
        <v>0</v>
      </c>
    </row>
    <row r="3247" spans="1:10">
      <c r="A3247" s="2" t="s">
        <v>21</v>
      </c>
      <c r="B3247" s="2" t="s">
        <v>137</v>
      </c>
      <c r="C3247" s="2" t="s">
        <v>64</v>
      </c>
      <c r="E3247" s="2">
        <v>100</v>
      </c>
      <c r="F3247" s="2" t="s">
        <v>767</v>
      </c>
      <c r="G3247" s="2" t="s">
        <v>29</v>
      </c>
      <c r="H3247" s="2" t="s">
        <v>34</v>
      </c>
      <c r="I3247" s="2" t="s">
        <v>31</v>
      </c>
      <c r="J3247" s="44">
        <v>0</v>
      </c>
    </row>
    <row r="3248" spans="1:10">
      <c r="A3248" s="2" t="s">
        <v>20</v>
      </c>
      <c r="B3248" s="2" t="s">
        <v>138</v>
      </c>
      <c r="C3248" s="2" t="s">
        <v>64</v>
      </c>
      <c r="E3248" s="2">
        <v>100</v>
      </c>
      <c r="F3248" s="2" t="s">
        <v>767</v>
      </c>
      <c r="G3248" s="2" t="s">
        <v>29</v>
      </c>
      <c r="H3248" s="2" t="s">
        <v>34</v>
      </c>
      <c r="I3248" s="2" t="s">
        <v>31</v>
      </c>
      <c r="J3248" s="44">
        <v>0</v>
      </c>
    </row>
    <row r="3249" spans="1:10">
      <c r="A3249" s="2" t="s">
        <v>19</v>
      </c>
      <c r="B3249" s="2" t="s">
        <v>159</v>
      </c>
      <c r="C3249" s="2" t="s">
        <v>64</v>
      </c>
      <c r="E3249" s="2">
        <v>100</v>
      </c>
      <c r="F3249" s="2" t="s">
        <v>767</v>
      </c>
      <c r="G3249" s="2" t="s">
        <v>29</v>
      </c>
      <c r="H3249" s="2" t="s">
        <v>34</v>
      </c>
      <c r="I3249" s="2" t="s">
        <v>31</v>
      </c>
      <c r="J3249" s="44">
        <v>0</v>
      </c>
    </row>
    <row r="3250" spans="1:10">
      <c r="A3250" s="2" t="s">
        <v>19</v>
      </c>
      <c r="B3250" s="2" t="s">
        <v>160</v>
      </c>
      <c r="C3250" s="2" t="s">
        <v>64</v>
      </c>
      <c r="E3250" s="2">
        <v>100</v>
      </c>
      <c r="F3250" s="2" t="s">
        <v>767</v>
      </c>
      <c r="G3250" s="2" t="s">
        <v>29</v>
      </c>
      <c r="H3250" s="2" t="s">
        <v>34</v>
      </c>
      <c r="I3250" s="2" t="s">
        <v>31</v>
      </c>
      <c r="J3250" s="44">
        <v>0</v>
      </c>
    </row>
    <row r="3251" spans="1:10">
      <c r="A3251" s="2" t="s">
        <v>19</v>
      </c>
      <c r="B3251" s="2" t="s">
        <v>161</v>
      </c>
      <c r="C3251" s="2" t="s">
        <v>64</v>
      </c>
      <c r="E3251" s="2">
        <v>100</v>
      </c>
      <c r="F3251" s="2" t="s">
        <v>767</v>
      </c>
      <c r="G3251" s="2" t="s">
        <v>29</v>
      </c>
      <c r="H3251" s="2" t="s">
        <v>34</v>
      </c>
      <c r="I3251" s="2" t="s">
        <v>31</v>
      </c>
      <c r="J3251" s="44">
        <v>0</v>
      </c>
    </row>
    <row r="3252" spans="1:10">
      <c r="A3252" s="2" t="s">
        <v>19</v>
      </c>
      <c r="B3252" s="2" t="s">
        <v>162</v>
      </c>
      <c r="C3252" s="2" t="s">
        <v>64</v>
      </c>
      <c r="E3252" s="2">
        <v>100</v>
      </c>
      <c r="F3252" s="2" t="s">
        <v>767</v>
      </c>
      <c r="G3252" s="2" t="s">
        <v>29</v>
      </c>
      <c r="H3252" s="2" t="s">
        <v>34</v>
      </c>
      <c r="I3252" s="2" t="s">
        <v>31</v>
      </c>
      <c r="J3252" s="44">
        <v>1.0652884629999999</v>
      </c>
    </row>
    <row r="3253" spans="1:10">
      <c r="A3253" s="2" t="s">
        <v>19</v>
      </c>
      <c r="B3253" s="2" t="s">
        <v>163</v>
      </c>
      <c r="C3253" s="2" t="s">
        <v>64</v>
      </c>
      <c r="E3253" s="2">
        <v>100</v>
      </c>
      <c r="F3253" s="2" t="s">
        <v>767</v>
      </c>
      <c r="G3253" s="2" t="s">
        <v>29</v>
      </c>
      <c r="H3253" s="2" t="s">
        <v>34</v>
      </c>
      <c r="I3253" s="2" t="s">
        <v>31</v>
      </c>
      <c r="J3253" s="44">
        <v>0</v>
      </c>
    </row>
    <row r="3254" spans="1:10">
      <c r="A3254" s="2" t="s">
        <v>18</v>
      </c>
      <c r="B3254" s="2" t="s">
        <v>164</v>
      </c>
      <c r="C3254" s="2" t="s">
        <v>64</v>
      </c>
      <c r="E3254" s="2">
        <v>100</v>
      </c>
      <c r="F3254" s="2" t="s">
        <v>767</v>
      </c>
      <c r="G3254" s="2" t="s">
        <v>29</v>
      </c>
      <c r="H3254" s="2" t="s">
        <v>34</v>
      </c>
      <c r="I3254" s="2" t="s">
        <v>31</v>
      </c>
      <c r="J3254" s="44">
        <v>0</v>
      </c>
    </row>
    <row r="3255" spans="1:10">
      <c r="A3255" s="2" t="s">
        <v>18</v>
      </c>
      <c r="B3255" s="2" t="s">
        <v>165</v>
      </c>
      <c r="C3255" s="2" t="s">
        <v>64</v>
      </c>
      <c r="E3255" s="2">
        <v>100</v>
      </c>
      <c r="F3255" s="2" t="s">
        <v>767</v>
      </c>
      <c r="G3255" s="2" t="s">
        <v>29</v>
      </c>
      <c r="H3255" s="2" t="s">
        <v>34</v>
      </c>
      <c r="I3255" s="2" t="s">
        <v>31</v>
      </c>
      <c r="J3255" s="44">
        <v>0</v>
      </c>
    </row>
    <row r="3256" spans="1:10">
      <c r="A3256" s="2" t="s">
        <v>18</v>
      </c>
      <c r="B3256" s="2" t="s">
        <v>166</v>
      </c>
      <c r="C3256" s="2" t="s">
        <v>64</v>
      </c>
      <c r="E3256" s="2">
        <v>100</v>
      </c>
      <c r="F3256" s="2" t="s">
        <v>767</v>
      </c>
      <c r="G3256" s="2" t="s">
        <v>29</v>
      </c>
      <c r="H3256" s="2" t="s">
        <v>34</v>
      </c>
      <c r="I3256" s="2" t="s">
        <v>31</v>
      </c>
      <c r="J3256" s="44">
        <v>0</v>
      </c>
    </row>
    <row r="3257" spans="1:10">
      <c r="A3257" s="2" t="s">
        <v>18</v>
      </c>
      <c r="B3257" s="2" t="s">
        <v>167</v>
      </c>
      <c r="C3257" s="2" t="s">
        <v>64</v>
      </c>
      <c r="E3257" s="2">
        <v>100</v>
      </c>
      <c r="F3257" s="2" t="s">
        <v>767</v>
      </c>
      <c r="G3257" s="2" t="s">
        <v>29</v>
      </c>
      <c r="H3257" s="2" t="s">
        <v>34</v>
      </c>
      <c r="I3257" s="2" t="s">
        <v>31</v>
      </c>
      <c r="J3257" s="44">
        <v>0</v>
      </c>
    </row>
    <row r="3258" spans="1:10">
      <c r="A3258" s="2" t="s">
        <v>18</v>
      </c>
      <c r="B3258" s="2" t="s">
        <v>168</v>
      </c>
      <c r="C3258" s="2" t="s">
        <v>64</v>
      </c>
      <c r="E3258" s="2">
        <v>100</v>
      </c>
      <c r="F3258" s="2" t="s">
        <v>767</v>
      </c>
      <c r="G3258" s="2" t="s">
        <v>29</v>
      </c>
      <c r="H3258" s="2" t="s">
        <v>34</v>
      </c>
      <c r="I3258" s="2" t="s">
        <v>31</v>
      </c>
      <c r="J3258" s="44">
        <v>0</v>
      </c>
    </row>
    <row r="3259" spans="1:10">
      <c r="A3259" s="2" t="s">
        <v>18</v>
      </c>
      <c r="B3259" s="2" t="s">
        <v>169</v>
      </c>
      <c r="C3259" s="2" t="s">
        <v>64</v>
      </c>
      <c r="E3259" s="2">
        <v>100</v>
      </c>
      <c r="F3259" s="2" t="s">
        <v>767</v>
      </c>
      <c r="G3259" s="2" t="s">
        <v>29</v>
      </c>
      <c r="H3259" s="2" t="s">
        <v>34</v>
      </c>
      <c r="I3259" s="2" t="s">
        <v>31</v>
      </c>
      <c r="J3259" s="44">
        <v>0</v>
      </c>
    </row>
    <row r="3260" spans="1:10">
      <c r="A3260" s="2" t="s">
        <v>18</v>
      </c>
      <c r="B3260" s="2" t="s">
        <v>170</v>
      </c>
      <c r="C3260" s="2" t="s">
        <v>64</v>
      </c>
      <c r="E3260" s="2">
        <v>100</v>
      </c>
      <c r="F3260" s="2" t="s">
        <v>767</v>
      </c>
      <c r="G3260" s="2" t="s">
        <v>29</v>
      </c>
      <c r="H3260" s="2" t="s">
        <v>34</v>
      </c>
      <c r="I3260" s="2" t="s">
        <v>31</v>
      </c>
      <c r="J3260" s="44">
        <v>0</v>
      </c>
    </row>
    <row r="3261" spans="1:10">
      <c r="A3261" s="2" t="s">
        <v>18</v>
      </c>
      <c r="B3261" s="2" t="s">
        <v>171</v>
      </c>
      <c r="C3261" s="2" t="s">
        <v>64</v>
      </c>
      <c r="E3261" s="2">
        <v>100</v>
      </c>
      <c r="F3261" s="2" t="s">
        <v>767</v>
      </c>
      <c r="G3261" s="2" t="s">
        <v>29</v>
      </c>
      <c r="H3261" s="2" t="s">
        <v>34</v>
      </c>
      <c r="I3261" s="2" t="s">
        <v>31</v>
      </c>
      <c r="J3261" s="44">
        <v>0</v>
      </c>
    </row>
    <row r="3262" spans="1:10">
      <c r="A3262" s="2" t="s">
        <v>18</v>
      </c>
      <c r="B3262" s="2" t="s">
        <v>172</v>
      </c>
      <c r="C3262" s="2" t="s">
        <v>64</v>
      </c>
      <c r="E3262" s="2">
        <v>100</v>
      </c>
      <c r="F3262" s="2" t="s">
        <v>767</v>
      </c>
      <c r="G3262" s="2" t="s">
        <v>29</v>
      </c>
      <c r="H3262" s="2" t="s">
        <v>34</v>
      </c>
      <c r="I3262" s="2" t="s">
        <v>31</v>
      </c>
      <c r="J3262" s="44">
        <v>30.139741091000001</v>
      </c>
    </row>
    <row r="3263" spans="1:10">
      <c r="A3263" s="2" t="s">
        <v>18</v>
      </c>
      <c r="B3263" s="2" t="s">
        <v>173</v>
      </c>
      <c r="C3263" s="2" t="s">
        <v>64</v>
      </c>
      <c r="E3263" s="2">
        <v>100</v>
      </c>
      <c r="F3263" s="2" t="s">
        <v>767</v>
      </c>
      <c r="G3263" s="2" t="s">
        <v>29</v>
      </c>
      <c r="H3263" s="2" t="s">
        <v>34</v>
      </c>
      <c r="I3263" s="2" t="s">
        <v>31</v>
      </c>
      <c r="J3263" s="44">
        <v>10.377989176</v>
      </c>
    </row>
    <row r="3264" spans="1:10">
      <c r="A3264" s="2" t="s">
        <v>18</v>
      </c>
      <c r="B3264" s="2" t="s">
        <v>174</v>
      </c>
      <c r="C3264" s="2" t="s">
        <v>64</v>
      </c>
      <c r="E3264" s="2">
        <v>100</v>
      </c>
      <c r="F3264" s="2" t="s">
        <v>767</v>
      </c>
      <c r="G3264" s="2" t="s">
        <v>29</v>
      </c>
      <c r="H3264" s="2" t="s">
        <v>34</v>
      </c>
      <c r="I3264" s="2" t="s">
        <v>31</v>
      </c>
      <c r="J3264" s="44">
        <v>12.732690651</v>
      </c>
    </row>
    <row r="3265" spans="1:10">
      <c r="A3265" s="2" t="s">
        <v>18</v>
      </c>
      <c r="B3265" s="2" t="s">
        <v>175</v>
      </c>
      <c r="C3265" s="2" t="s">
        <v>64</v>
      </c>
      <c r="E3265" s="2">
        <v>100</v>
      </c>
      <c r="F3265" s="2" t="s">
        <v>767</v>
      </c>
      <c r="G3265" s="2" t="s">
        <v>29</v>
      </c>
      <c r="H3265" s="2" t="s">
        <v>34</v>
      </c>
      <c r="I3265" s="2" t="s">
        <v>31</v>
      </c>
      <c r="J3265" s="44">
        <v>0</v>
      </c>
    </row>
    <row r="3266" spans="1:10">
      <c r="A3266" s="2" t="s">
        <v>18</v>
      </c>
      <c r="B3266" s="2" t="s">
        <v>176</v>
      </c>
      <c r="C3266" s="2" t="s">
        <v>64</v>
      </c>
      <c r="E3266" s="2">
        <v>100</v>
      </c>
      <c r="F3266" s="2" t="s">
        <v>767</v>
      </c>
      <c r="G3266" s="2" t="s">
        <v>29</v>
      </c>
      <c r="H3266" s="2" t="s">
        <v>34</v>
      </c>
      <c r="I3266" s="2" t="s">
        <v>31</v>
      </c>
      <c r="J3266" s="44">
        <v>0</v>
      </c>
    </row>
    <row r="3267" spans="1:10">
      <c r="A3267" s="2" t="s">
        <v>18</v>
      </c>
      <c r="B3267" s="2" t="s">
        <v>177</v>
      </c>
      <c r="C3267" s="2" t="s">
        <v>64</v>
      </c>
      <c r="E3267" s="2">
        <v>100</v>
      </c>
      <c r="F3267" s="2" t="s">
        <v>767</v>
      </c>
      <c r="G3267" s="2" t="s">
        <v>29</v>
      </c>
      <c r="H3267" s="2" t="s">
        <v>34</v>
      </c>
      <c r="I3267" s="2" t="s">
        <v>31</v>
      </c>
      <c r="J3267" s="44">
        <v>0</v>
      </c>
    </row>
    <row r="3268" spans="1:10">
      <c r="A3268" s="2" t="s">
        <v>18</v>
      </c>
      <c r="B3268" s="2" t="s">
        <v>178</v>
      </c>
      <c r="C3268" s="2" t="s">
        <v>64</v>
      </c>
      <c r="E3268" s="2">
        <v>100</v>
      </c>
      <c r="F3268" s="2" t="s">
        <v>767</v>
      </c>
      <c r="G3268" s="2" t="s">
        <v>29</v>
      </c>
      <c r="H3268" s="2" t="s">
        <v>34</v>
      </c>
      <c r="I3268" s="2" t="s">
        <v>31</v>
      </c>
      <c r="J3268" s="44">
        <v>50.704313161999998</v>
      </c>
    </row>
    <row r="3269" spans="1:10">
      <c r="A3269" s="2" t="s">
        <v>18</v>
      </c>
      <c r="B3269" s="2" t="s">
        <v>179</v>
      </c>
      <c r="C3269" s="2" t="s">
        <v>64</v>
      </c>
      <c r="E3269" s="2">
        <v>100</v>
      </c>
      <c r="F3269" s="2" t="s">
        <v>767</v>
      </c>
      <c r="G3269" s="2" t="s">
        <v>29</v>
      </c>
      <c r="H3269" s="2" t="s">
        <v>34</v>
      </c>
      <c r="I3269" s="2" t="s">
        <v>31</v>
      </c>
      <c r="J3269" s="44">
        <v>28.719835996</v>
      </c>
    </row>
    <row r="3270" spans="1:10">
      <c r="A3270" s="2" t="s">
        <v>18</v>
      </c>
      <c r="B3270" s="2" t="s">
        <v>180</v>
      </c>
      <c r="C3270" s="2" t="s">
        <v>64</v>
      </c>
      <c r="E3270" s="2">
        <v>100</v>
      </c>
      <c r="F3270" s="2" t="s">
        <v>767</v>
      </c>
      <c r="G3270" s="2" t="s">
        <v>29</v>
      </c>
      <c r="H3270" s="2" t="s">
        <v>34</v>
      </c>
      <c r="I3270" s="2" t="s">
        <v>31</v>
      </c>
      <c r="J3270" s="44">
        <v>6.4789708790000002</v>
      </c>
    </row>
    <row r="3271" spans="1:10">
      <c r="A3271" s="2" t="s">
        <v>18</v>
      </c>
      <c r="B3271" s="2" t="s">
        <v>181</v>
      </c>
      <c r="C3271" s="2" t="s">
        <v>64</v>
      </c>
      <c r="E3271" s="2">
        <v>100</v>
      </c>
      <c r="F3271" s="2" t="s">
        <v>767</v>
      </c>
      <c r="G3271" s="2" t="s">
        <v>29</v>
      </c>
      <c r="H3271" s="2" t="s">
        <v>34</v>
      </c>
      <c r="I3271" s="2" t="s">
        <v>31</v>
      </c>
      <c r="J3271" s="44">
        <v>14.749411765</v>
      </c>
    </row>
    <row r="3272" spans="1:10">
      <c r="A3272" s="2" t="s">
        <v>18</v>
      </c>
      <c r="B3272" s="2" t="s">
        <v>182</v>
      </c>
      <c r="C3272" s="2" t="s">
        <v>64</v>
      </c>
      <c r="E3272" s="2">
        <v>100</v>
      </c>
      <c r="F3272" s="2" t="s">
        <v>767</v>
      </c>
      <c r="G3272" s="2" t="s">
        <v>29</v>
      </c>
      <c r="H3272" s="2" t="s">
        <v>34</v>
      </c>
      <c r="I3272" s="2" t="s">
        <v>31</v>
      </c>
      <c r="J3272" s="44">
        <v>0</v>
      </c>
    </row>
    <row r="3273" spans="1:10">
      <c r="A3273" s="2" t="s">
        <v>18</v>
      </c>
      <c r="B3273" s="2" t="s">
        <v>183</v>
      </c>
      <c r="C3273" s="2" t="s">
        <v>64</v>
      </c>
      <c r="E3273" s="2">
        <v>100</v>
      </c>
      <c r="F3273" s="2" t="s">
        <v>767</v>
      </c>
      <c r="G3273" s="2" t="s">
        <v>29</v>
      </c>
      <c r="H3273" s="2" t="s">
        <v>34</v>
      </c>
      <c r="I3273" s="2" t="s">
        <v>31</v>
      </c>
      <c r="J3273" s="44">
        <v>0</v>
      </c>
    </row>
    <row r="3274" spans="1:10">
      <c r="A3274" s="2" t="s">
        <v>18</v>
      </c>
      <c r="B3274" s="2" t="s">
        <v>184</v>
      </c>
      <c r="C3274" s="2" t="s">
        <v>64</v>
      </c>
      <c r="E3274" s="2">
        <v>100</v>
      </c>
      <c r="F3274" s="2" t="s">
        <v>767</v>
      </c>
      <c r="G3274" s="2" t="s">
        <v>29</v>
      </c>
      <c r="H3274" s="2" t="s">
        <v>34</v>
      </c>
      <c r="I3274" s="2" t="s">
        <v>31</v>
      </c>
      <c r="J3274" s="44">
        <v>8.1798256679999994</v>
      </c>
    </row>
    <row r="3275" spans="1:10">
      <c r="A3275" s="2" t="s">
        <v>18</v>
      </c>
      <c r="B3275" s="2" t="s">
        <v>185</v>
      </c>
      <c r="C3275" s="2" t="s">
        <v>64</v>
      </c>
      <c r="E3275" s="2">
        <v>100</v>
      </c>
      <c r="F3275" s="2" t="s">
        <v>767</v>
      </c>
      <c r="G3275" s="2" t="s">
        <v>29</v>
      </c>
      <c r="H3275" s="2" t="s">
        <v>34</v>
      </c>
      <c r="I3275" s="2" t="s">
        <v>31</v>
      </c>
      <c r="J3275" s="44">
        <v>2.6116638069999998</v>
      </c>
    </row>
    <row r="3276" spans="1:10">
      <c r="A3276" s="2" t="s">
        <v>17</v>
      </c>
      <c r="B3276" s="2" t="s">
        <v>127</v>
      </c>
      <c r="C3276" s="2" t="s">
        <v>64</v>
      </c>
      <c r="E3276" s="2">
        <v>100</v>
      </c>
      <c r="F3276" s="2" t="s">
        <v>767</v>
      </c>
      <c r="G3276" s="2" t="s">
        <v>29</v>
      </c>
      <c r="H3276" s="2" t="s">
        <v>34</v>
      </c>
      <c r="I3276" s="2" t="s">
        <v>31</v>
      </c>
      <c r="J3276" s="44">
        <v>0.94626433499999996</v>
      </c>
    </row>
    <row r="3277" spans="1:10">
      <c r="A3277" s="2" t="s">
        <v>17</v>
      </c>
      <c r="B3277" s="2" t="s">
        <v>99</v>
      </c>
      <c r="C3277" s="2" t="s">
        <v>64</v>
      </c>
      <c r="E3277" s="2">
        <v>100</v>
      </c>
      <c r="F3277" s="2" t="s">
        <v>767</v>
      </c>
      <c r="G3277" s="2" t="s">
        <v>29</v>
      </c>
      <c r="H3277" s="2" t="s">
        <v>34</v>
      </c>
      <c r="I3277" s="2" t="s">
        <v>31</v>
      </c>
      <c r="J3277" s="44">
        <v>16.661786986999999</v>
      </c>
    </row>
    <row r="3278" spans="1:10">
      <c r="A3278" s="2" t="s">
        <v>17</v>
      </c>
      <c r="B3278" s="2" t="s">
        <v>100</v>
      </c>
      <c r="C3278" s="2" t="s">
        <v>64</v>
      </c>
      <c r="E3278" s="2">
        <v>100</v>
      </c>
      <c r="F3278" s="2" t="s">
        <v>767</v>
      </c>
      <c r="G3278" s="2" t="s">
        <v>29</v>
      </c>
      <c r="H3278" s="2" t="s">
        <v>34</v>
      </c>
      <c r="I3278" s="2" t="s">
        <v>31</v>
      </c>
      <c r="J3278" s="44">
        <v>5.2219841469999997</v>
      </c>
    </row>
    <row r="3279" spans="1:10">
      <c r="A3279" s="2" t="s">
        <v>17</v>
      </c>
      <c r="B3279" s="2" t="s">
        <v>101</v>
      </c>
      <c r="C3279" s="2" t="s">
        <v>64</v>
      </c>
      <c r="E3279" s="2">
        <v>100</v>
      </c>
      <c r="F3279" s="2" t="s">
        <v>767</v>
      </c>
      <c r="G3279" s="2" t="s">
        <v>29</v>
      </c>
      <c r="H3279" s="2" t="s">
        <v>34</v>
      </c>
      <c r="I3279" s="2" t="s">
        <v>31</v>
      </c>
      <c r="J3279" s="44">
        <v>8.5965236570000005</v>
      </c>
    </row>
    <row r="3280" spans="1:10">
      <c r="A3280" s="2" t="s">
        <v>17</v>
      </c>
      <c r="B3280" s="2" t="s">
        <v>102</v>
      </c>
      <c r="C3280" s="2" t="s">
        <v>64</v>
      </c>
      <c r="E3280" s="2">
        <v>100</v>
      </c>
      <c r="F3280" s="2" t="s">
        <v>767</v>
      </c>
      <c r="G3280" s="2" t="s">
        <v>29</v>
      </c>
      <c r="H3280" s="2" t="s">
        <v>34</v>
      </c>
      <c r="I3280" s="2" t="s">
        <v>31</v>
      </c>
      <c r="J3280" s="44">
        <v>15.030489257999999</v>
      </c>
    </row>
    <row r="3281" spans="1:10">
      <c r="A3281" s="2" t="s">
        <v>17</v>
      </c>
      <c r="B3281" s="2" t="s">
        <v>103</v>
      </c>
      <c r="C3281" s="2" t="s">
        <v>64</v>
      </c>
      <c r="E3281" s="2">
        <v>100</v>
      </c>
      <c r="F3281" s="2" t="s">
        <v>767</v>
      </c>
      <c r="G3281" s="2" t="s">
        <v>29</v>
      </c>
      <c r="H3281" s="2" t="s">
        <v>34</v>
      </c>
      <c r="I3281" s="2" t="s">
        <v>31</v>
      </c>
      <c r="J3281" s="44">
        <v>14.069750007</v>
      </c>
    </row>
    <row r="3282" spans="1:10">
      <c r="A3282" s="2" t="s">
        <v>17</v>
      </c>
      <c r="B3282" s="2" t="s">
        <v>104</v>
      </c>
      <c r="C3282" s="2" t="s">
        <v>64</v>
      </c>
      <c r="E3282" s="2">
        <v>100</v>
      </c>
      <c r="F3282" s="2" t="s">
        <v>767</v>
      </c>
      <c r="G3282" s="2" t="s">
        <v>29</v>
      </c>
      <c r="H3282" s="2" t="s">
        <v>34</v>
      </c>
      <c r="I3282" s="2" t="s">
        <v>31</v>
      </c>
      <c r="J3282" s="44">
        <v>11.219155294</v>
      </c>
    </row>
    <row r="3283" spans="1:10">
      <c r="A3283" s="2" t="s">
        <v>17</v>
      </c>
      <c r="B3283" s="2" t="s">
        <v>105</v>
      </c>
      <c r="C3283" s="2" t="s">
        <v>64</v>
      </c>
      <c r="E3283" s="2">
        <v>100</v>
      </c>
      <c r="F3283" s="2" t="s">
        <v>767</v>
      </c>
      <c r="G3283" s="2" t="s">
        <v>29</v>
      </c>
      <c r="H3283" s="2" t="s">
        <v>34</v>
      </c>
      <c r="I3283" s="2" t="s">
        <v>31</v>
      </c>
      <c r="J3283" s="44">
        <v>8.1500495449999999</v>
      </c>
    </row>
    <row r="3284" spans="1:10">
      <c r="A3284" s="2" t="s">
        <v>17</v>
      </c>
      <c r="B3284" s="2" t="s">
        <v>106</v>
      </c>
      <c r="C3284" s="2" t="s">
        <v>64</v>
      </c>
      <c r="E3284" s="2">
        <v>100</v>
      </c>
      <c r="F3284" s="2" t="s">
        <v>767</v>
      </c>
      <c r="G3284" s="2" t="s">
        <v>29</v>
      </c>
      <c r="H3284" s="2" t="s">
        <v>34</v>
      </c>
      <c r="I3284" s="2" t="s">
        <v>31</v>
      </c>
      <c r="J3284" s="44">
        <v>4.1422026340000002</v>
      </c>
    </row>
    <row r="3285" spans="1:10">
      <c r="A3285" s="2" t="s">
        <v>17</v>
      </c>
      <c r="B3285" s="2" t="s">
        <v>107</v>
      </c>
      <c r="C3285" s="2" t="s">
        <v>64</v>
      </c>
      <c r="E3285" s="2">
        <v>100</v>
      </c>
      <c r="F3285" s="2" t="s">
        <v>767</v>
      </c>
      <c r="G3285" s="2" t="s">
        <v>29</v>
      </c>
      <c r="H3285" s="2" t="s">
        <v>34</v>
      </c>
      <c r="I3285" s="2" t="s">
        <v>31</v>
      </c>
      <c r="J3285" s="44">
        <v>8.3392720150000006</v>
      </c>
    </row>
    <row r="3286" spans="1:10">
      <c r="A3286" s="2" t="s">
        <v>17</v>
      </c>
      <c r="B3286" s="2" t="s">
        <v>108</v>
      </c>
      <c r="C3286" s="2" t="s">
        <v>64</v>
      </c>
      <c r="E3286" s="2">
        <v>100</v>
      </c>
      <c r="F3286" s="2" t="s">
        <v>767</v>
      </c>
      <c r="G3286" s="2" t="s">
        <v>29</v>
      </c>
      <c r="H3286" s="2" t="s">
        <v>34</v>
      </c>
      <c r="I3286" s="2" t="s">
        <v>31</v>
      </c>
      <c r="J3286" s="44">
        <v>9.4735732820000003</v>
      </c>
    </row>
    <row r="3287" spans="1:10">
      <c r="A3287" s="2" t="s">
        <v>17</v>
      </c>
      <c r="B3287" s="2" t="s">
        <v>109</v>
      </c>
      <c r="C3287" s="2" t="s">
        <v>64</v>
      </c>
      <c r="E3287" s="2">
        <v>100</v>
      </c>
      <c r="F3287" s="2" t="s">
        <v>767</v>
      </c>
      <c r="G3287" s="2" t="s">
        <v>29</v>
      </c>
      <c r="H3287" s="2" t="s">
        <v>34</v>
      </c>
      <c r="I3287" s="2" t="s">
        <v>31</v>
      </c>
      <c r="J3287" s="44">
        <v>14.562683982999999</v>
      </c>
    </row>
    <row r="3288" spans="1:10">
      <c r="A3288" s="2" t="s">
        <v>17</v>
      </c>
      <c r="B3288" s="2" t="s">
        <v>355</v>
      </c>
      <c r="C3288" s="2" t="s">
        <v>64</v>
      </c>
      <c r="E3288" s="2">
        <v>100</v>
      </c>
      <c r="F3288" s="2" t="s">
        <v>767</v>
      </c>
      <c r="G3288" s="2" t="s">
        <v>29</v>
      </c>
      <c r="H3288" s="2" t="s">
        <v>34</v>
      </c>
      <c r="I3288" s="2" t="s">
        <v>31</v>
      </c>
      <c r="J3288" s="44">
        <v>6.3079995999999999E-2</v>
      </c>
    </row>
    <row r="3289" spans="1:10">
      <c r="A3289" s="2" t="s">
        <v>17</v>
      </c>
      <c r="B3289" s="2" t="s">
        <v>110</v>
      </c>
      <c r="C3289" s="2" t="s">
        <v>64</v>
      </c>
      <c r="E3289" s="2">
        <v>100</v>
      </c>
      <c r="F3289" s="2" t="s">
        <v>767</v>
      </c>
      <c r="G3289" s="2" t="s">
        <v>29</v>
      </c>
      <c r="H3289" s="2" t="s">
        <v>34</v>
      </c>
      <c r="I3289" s="2" t="s">
        <v>31</v>
      </c>
      <c r="J3289" s="44">
        <v>16.110160001000001</v>
      </c>
    </row>
    <row r="3290" spans="1:10">
      <c r="A3290" s="2" t="s">
        <v>17</v>
      </c>
      <c r="B3290" s="2" t="s">
        <v>356</v>
      </c>
      <c r="C3290" s="2" t="s">
        <v>64</v>
      </c>
      <c r="E3290" s="2">
        <v>100</v>
      </c>
      <c r="F3290" s="2" t="s">
        <v>767</v>
      </c>
      <c r="G3290" s="2" t="s">
        <v>29</v>
      </c>
      <c r="H3290" s="2" t="s">
        <v>34</v>
      </c>
      <c r="I3290" s="2" t="s">
        <v>31</v>
      </c>
      <c r="J3290" s="44">
        <v>0</v>
      </c>
    </row>
    <row r="3291" spans="1:10">
      <c r="A3291" s="2" t="s">
        <v>17</v>
      </c>
      <c r="B3291" s="2" t="s">
        <v>357</v>
      </c>
      <c r="C3291" s="2" t="s">
        <v>64</v>
      </c>
      <c r="E3291" s="2">
        <v>100</v>
      </c>
      <c r="F3291" s="2" t="s">
        <v>767</v>
      </c>
      <c r="G3291" s="2" t="s">
        <v>29</v>
      </c>
      <c r="H3291" s="2" t="s">
        <v>34</v>
      </c>
      <c r="I3291" s="2" t="s">
        <v>31</v>
      </c>
      <c r="J3291" s="44">
        <v>0</v>
      </c>
    </row>
    <row r="3292" spans="1:10">
      <c r="A3292" s="2" t="s">
        <v>17</v>
      </c>
      <c r="B3292" s="2" t="s">
        <v>111</v>
      </c>
      <c r="C3292" s="2" t="s">
        <v>64</v>
      </c>
      <c r="E3292" s="2">
        <v>100</v>
      </c>
      <c r="F3292" s="2" t="s">
        <v>767</v>
      </c>
      <c r="G3292" s="2" t="s">
        <v>29</v>
      </c>
      <c r="H3292" s="2" t="s">
        <v>34</v>
      </c>
      <c r="I3292" s="2" t="s">
        <v>31</v>
      </c>
      <c r="J3292" s="44">
        <v>3.3069539020000001</v>
      </c>
    </row>
    <row r="3293" spans="1:10">
      <c r="A3293" s="2" t="s">
        <v>17</v>
      </c>
      <c r="B3293" s="2" t="s">
        <v>112</v>
      </c>
      <c r="C3293" s="2" t="s">
        <v>64</v>
      </c>
      <c r="E3293" s="2">
        <v>100</v>
      </c>
      <c r="F3293" s="2" t="s">
        <v>767</v>
      </c>
      <c r="G3293" s="2" t="s">
        <v>29</v>
      </c>
      <c r="H3293" s="2" t="s">
        <v>34</v>
      </c>
      <c r="I3293" s="2" t="s">
        <v>31</v>
      </c>
      <c r="J3293" s="44">
        <v>5.1273495770000004</v>
      </c>
    </row>
    <row r="3294" spans="1:10">
      <c r="A3294" s="2" t="s">
        <v>17</v>
      </c>
      <c r="B3294" s="2" t="s">
        <v>113</v>
      </c>
      <c r="C3294" s="2" t="s">
        <v>64</v>
      </c>
      <c r="E3294" s="2">
        <v>100</v>
      </c>
      <c r="F3294" s="2" t="s">
        <v>767</v>
      </c>
      <c r="G3294" s="2" t="s">
        <v>29</v>
      </c>
      <c r="H3294" s="2" t="s">
        <v>34</v>
      </c>
      <c r="I3294" s="2" t="s">
        <v>31</v>
      </c>
      <c r="J3294" s="44">
        <v>7.33430157</v>
      </c>
    </row>
    <row r="3295" spans="1:10">
      <c r="A3295" s="2" t="s">
        <v>17</v>
      </c>
      <c r="B3295" s="2" t="s">
        <v>114</v>
      </c>
      <c r="C3295" s="2" t="s">
        <v>64</v>
      </c>
      <c r="E3295" s="2">
        <v>100</v>
      </c>
      <c r="F3295" s="2" t="s">
        <v>767</v>
      </c>
      <c r="G3295" s="2" t="s">
        <v>29</v>
      </c>
      <c r="H3295" s="2" t="s">
        <v>34</v>
      </c>
      <c r="I3295" s="2" t="s">
        <v>31</v>
      </c>
      <c r="J3295" s="44">
        <v>0</v>
      </c>
    </row>
    <row r="3296" spans="1:10">
      <c r="A3296" s="2" t="s">
        <v>17</v>
      </c>
      <c r="B3296" s="2" t="s">
        <v>115</v>
      </c>
      <c r="C3296" s="2" t="s">
        <v>64</v>
      </c>
      <c r="E3296" s="2">
        <v>100</v>
      </c>
      <c r="F3296" s="2" t="s">
        <v>767</v>
      </c>
      <c r="G3296" s="2" t="s">
        <v>29</v>
      </c>
      <c r="H3296" s="2" t="s">
        <v>34</v>
      </c>
      <c r="I3296" s="2" t="s">
        <v>31</v>
      </c>
      <c r="J3296" s="44">
        <v>6.9881498400000002</v>
      </c>
    </row>
    <row r="3297" spans="1:10">
      <c r="A3297" s="2" t="s">
        <v>17</v>
      </c>
      <c r="B3297" s="2" t="s">
        <v>116</v>
      </c>
      <c r="C3297" s="2" t="s">
        <v>64</v>
      </c>
      <c r="E3297" s="2">
        <v>100</v>
      </c>
      <c r="F3297" s="2" t="s">
        <v>767</v>
      </c>
      <c r="G3297" s="2" t="s">
        <v>29</v>
      </c>
      <c r="H3297" s="2" t="s">
        <v>34</v>
      </c>
      <c r="I3297" s="2" t="s">
        <v>31</v>
      </c>
      <c r="J3297" s="44">
        <v>2.0109474330000001</v>
      </c>
    </row>
    <row r="3298" spans="1:10">
      <c r="A3298" s="2" t="s">
        <v>17</v>
      </c>
      <c r="B3298" s="2" t="s">
        <v>117</v>
      </c>
      <c r="C3298" s="2" t="s">
        <v>64</v>
      </c>
      <c r="E3298" s="2">
        <v>100</v>
      </c>
      <c r="F3298" s="2" t="s">
        <v>767</v>
      </c>
      <c r="G3298" s="2" t="s">
        <v>29</v>
      </c>
      <c r="H3298" s="2" t="s">
        <v>34</v>
      </c>
      <c r="I3298" s="2" t="s">
        <v>31</v>
      </c>
      <c r="J3298" s="44">
        <v>5.656657279</v>
      </c>
    </row>
    <row r="3299" spans="1:10">
      <c r="A3299" s="2" t="s">
        <v>17</v>
      </c>
      <c r="B3299" s="2" t="s">
        <v>118</v>
      </c>
      <c r="C3299" s="2" t="s">
        <v>64</v>
      </c>
      <c r="E3299" s="2">
        <v>100</v>
      </c>
      <c r="F3299" s="2" t="s">
        <v>767</v>
      </c>
      <c r="G3299" s="2" t="s">
        <v>29</v>
      </c>
      <c r="H3299" s="2" t="s">
        <v>34</v>
      </c>
      <c r="I3299" s="2" t="s">
        <v>31</v>
      </c>
      <c r="J3299" s="44">
        <v>0</v>
      </c>
    </row>
    <row r="3300" spans="1:10">
      <c r="A3300" s="2" t="s">
        <v>17</v>
      </c>
      <c r="B3300" s="2" t="s">
        <v>119</v>
      </c>
      <c r="C3300" s="2" t="s">
        <v>64</v>
      </c>
      <c r="E3300" s="2">
        <v>100</v>
      </c>
      <c r="F3300" s="2" t="s">
        <v>767</v>
      </c>
      <c r="G3300" s="2" t="s">
        <v>29</v>
      </c>
      <c r="H3300" s="2" t="s">
        <v>34</v>
      </c>
      <c r="I3300" s="2" t="s">
        <v>31</v>
      </c>
      <c r="J3300" s="44">
        <v>0</v>
      </c>
    </row>
    <row r="3301" spans="1:10">
      <c r="A3301" s="2" t="s">
        <v>17</v>
      </c>
      <c r="B3301" s="2" t="s">
        <v>120</v>
      </c>
      <c r="C3301" s="2" t="s">
        <v>64</v>
      </c>
      <c r="E3301" s="2">
        <v>100</v>
      </c>
      <c r="F3301" s="2" t="s">
        <v>767</v>
      </c>
      <c r="G3301" s="2" t="s">
        <v>29</v>
      </c>
      <c r="H3301" s="2" t="s">
        <v>34</v>
      </c>
      <c r="I3301" s="2" t="s">
        <v>31</v>
      </c>
      <c r="J3301" s="44">
        <v>1.603292559</v>
      </c>
    </row>
    <row r="3302" spans="1:10">
      <c r="A3302" s="2" t="s">
        <v>17</v>
      </c>
      <c r="B3302" s="2" t="s">
        <v>121</v>
      </c>
      <c r="C3302" s="2" t="s">
        <v>64</v>
      </c>
      <c r="E3302" s="2">
        <v>100</v>
      </c>
      <c r="F3302" s="2" t="s">
        <v>767</v>
      </c>
      <c r="G3302" s="2" t="s">
        <v>29</v>
      </c>
      <c r="H3302" s="2" t="s">
        <v>34</v>
      </c>
      <c r="I3302" s="2" t="s">
        <v>31</v>
      </c>
      <c r="J3302" s="44">
        <v>0</v>
      </c>
    </row>
    <row r="3303" spans="1:10">
      <c r="A3303" s="2" t="s">
        <v>17</v>
      </c>
      <c r="B3303" s="2" t="s">
        <v>122</v>
      </c>
      <c r="C3303" s="2" t="s">
        <v>64</v>
      </c>
      <c r="E3303" s="2">
        <v>100</v>
      </c>
      <c r="F3303" s="2" t="s">
        <v>767</v>
      </c>
      <c r="G3303" s="2" t="s">
        <v>29</v>
      </c>
      <c r="H3303" s="2" t="s">
        <v>34</v>
      </c>
      <c r="I3303" s="2" t="s">
        <v>31</v>
      </c>
      <c r="J3303" s="44">
        <v>3.2383215989999998</v>
      </c>
    </row>
    <row r="3304" spans="1:10">
      <c r="A3304" s="2" t="s">
        <v>17</v>
      </c>
      <c r="B3304" s="2" t="s">
        <v>123</v>
      </c>
      <c r="C3304" s="2" t="s">
        <v>64</v>
      </c>
      <c r="E3304" s="2">
        <v>100</v>
      </c>
      <c r="F3304" s="2" t="s">
        <v>767</v>
      </c>
      <c r="G3304" s="2" t="s">
        <v>29</v>
      </c>
      <c r="H3304" s="2" t="s">
        <v>34</v>
      </c>
      <c r="I3304" s="2" t="s">
        <v>31</v>
      </c>
      <c r="J3304" s="44">
        <v>1.7397122169999999</v>
      </c>
    </row>
    <row r="3305" spans="1:10">
      <c r="A3305" s="2" t="s">
        <v>17</v>
      </c>
      <c r="B3305" s="2" t="s">
        <v>124</v>
      </c>
      <c r="C3305" s="2" t="s">
        <v>64</v>
      </c>
      <c r="E3305" s="2">
        <v>100</v>
      </c>
      <c r="F3305" s="2" t="s">
        <v>767</v>
      </c>
      <c r="G3305" s="2" t="s">
        <v>29</v>
      </c>
      <c r="H3305" s="2" t="s">
        <v>34</v>
      </c>
      <c r="I3305" s="2" t="s">
        <v>31</v>
      </c>
      <c r="J3305" s="44">
        <v>6.4282577759999997</v>
      </c>
    </row>
    <row r="3306" spans="1:10">
      <c r="A3306" s="2" t="s">
        <v>17</v>
      </c>
      <c r="B3306" s="2" t="s">
        <v>125</v>
      </c>
      <c r="C3306" s="2" t="s">
        <v>64</v>
      </c>
      <c r="E3306" s="2">
        <v>100</v>
      </c>
      <c r="F3306" s="2" t="s">
        <v>767</v>
      </c>
      <c r="G3306" s="2" t="s">
        <v>29</v>
      </c>
      <c r="H3306" s="2" t="s">
        <v>34</v>
      </c>
      <c r="I3306" s="2" t="s">
        <v>31</v>
      </c>
      <c r="J3306" s="44">
        <v>3.6555362200000001</v>
      </c>
    </row>
    <row r="3307" spans="1:10">
      <c r="A3307" s="2" t="s">
        <v>17</v>
      </c>
      <c r="B3307" s="2" t="s">
        <v>126</v>
      </c>
      <c r="C3307" s="2" t="s">
        <v>64</v>
      </c>
      <c r="E3307" s="2">
        <v>100</v>
      </c>
      <c r="F3307" s="2" t="s">
        <v>767</v>
      </c>
      <c r="G3307" s="2" t="s">
        <v>29</v>
      </c>
      <c r="H3307" s="2" t="s">
        <v>34</v>
      </c>
      <c r="I3307" s="2" t="s">
        <v>31</v>
      </c>
      <c r="J3307" s="44">
        <v>8.3137625879999995</v>
      </c>
    </row>
    <row r="3308" spans="1:10">
      <c r="A3308" s="2" t="s">
        <v>17</v>
      </c>
      <c r="B3308" s="2" t="s">
        <v>128</v>
      </c>
      <c r="C3308" s="2" t="s">
        <v>64</v>
      </c>
      <c r="E3308" s="2">
        <v>100</v>
      </c>
      <c r="F3308" s="2" t="s">
        <v>767</v>
      </c>
      <c r="G3308" s="2" t="s">
        <v>29</v>
      </c>
      <c r="H3308" s="2" t="s">
        <v>34</v>
      </c>
      <c r="I3308" s="2" t="s">
        <v>31</v>
      </c>
      <c r="J3308" s="44">
        <v>4.5101802749999997</v>
      </c>
    </row>
    <row r="3309" spans="1:10">
      <c r="A3309" s="2" t="s">
        <v>17</v>
      </c>
      <c r="B3309" s="2" t="s">
        <v>129</v>
      </c>
      <c r="C3309" s="2" t="s">
        <v>64</v>
      </c>
      <c r="E3309" s="2">
        <v>100</v>
      </c>
      <c r="F3309" s="2" t="s">
        <v>767</v>
      </c>
      <c r="G3309" s="2" t="s">
        <v>29</v>
      </c>
      <c r="H3309" s="2" t="s">
        <v>34</v>
      </c>
      <c r="I3309" s="2" t="s">
        <v>31</v>
      </c>
      <c r="J3309" s="44">
        <v>7.9773966559999998</v>
      </c>
    </row>
    <row r="3310" spans="1:10">
      <c r="A3310" s="2" t="s">
        <v>17</v>
      </c>
      <c r="B3310" s="2" t="s">
        <v>130</v>
      </c>
      <c r="C3310" s="2" t="s">
        <v>64</v>
      </c>
      <c r="E3310" s="2">
        <v>100</v>
      </c>
      <c r="F3310" s="2" t="s">
        <v>767</v>
      </c>
      <c r="G3310" s="2" t="s">
        <v>29</v>
      </c>
      <c r="H3310" s="2" t="s">
        <v>34</v>
      </c>
      <c r="I3310" s="2" t="s">
        <v>31</v>
      </c>
      <c r="J3310" s="44">
        <v>1.2748128299999999</v>
      </c>
    </row>
    <row r="3311" spans="1:10">
      <c r="A3311" s="2" t="s">
        <v>17</v>
      </c>
      <c r="B3311" s="2" t="s">
        <v>358</v>
      </c>
      <c r="C3311" s="2" t="s">
        <v>64</v>
      </c>
      <c r="E3311" s="2">
        <v>100</v>
      </c>
      <c r="F3311" s="2" t="s">
        <v>767</v>
      </c>
      <c r="G3311" s="2" t="s">
        <v>29</v>
      </c>
      <c r="H3311" s="2" t="s">
        <v>34</v>
      </c>
      <c r="I3311" s="2" t="s">
        <v>31</v>
      </c>
      <c r="J3311" s="44">
        <v>14.021093038</v>
      </c>
    </row>
    <row r="3312" spans="1:10">
      <c r="A3312" s="2" t="s">
        <v>17</v>
      </c>
      <c r="B3312" s="2" t="s">
        <v>131</v>
      </c>
      <c r="C3312" s="2" t="s">
        <v>64</v>
      </c>
      <c r="E3312" s="2">
        <v>100</v>
      </c>
      <c r="F3312" s="2" t="s">
        <v>767</v>
      </c>
      <c r="G3312" s="2" t="s">
        <v>29</v>
      </c>
      <c r="H3312" s="2" t="s">
        <v>34</v>
      </c>
      <c r="I3312" s="2" t="s">
        <v>31</v>
      </c>
      <c r="J3312" s="44">
        <v>0</v>
      </c>
    </row>
    <row r="3313" spans="1:10">
      <c r="A3313" s="2" t="s">
        <v>17</v>
      </c>
      <c r="B3313" s="2" t="s">
        <v>132</v>
      </c>
      <c r="C3313" s="2" t="s">
        <v>64</v>
      </c>
      <c r="E3313" s="2">
        <v>100</v>
      </c>
      <c r="F3313" s="2" t="s">
        <v>767</v>
      </c>
      <c r="G3313" s="2" t="s">
        <v>29</v>
      </c>
      <c r="H3313" s="2" t="s">
        <v>34</v>
      </c>
      <c r="I3313" s="2" t="s">
        <v>31</v>
      </c>
      <c r="J3313" s="44">
        <v>20.699113499999999</v>
      </c>
    </row>
    <row r="3314" spans="1:10">
      <c r="A3314" s="2" t="s">
        <v>16</v>
      </c>
      <c r="B3314" s="2" t="s">
        <v>139</v>
      </c>
      <c r="C3314" s="2" t="s">
        <v>64</v>
      </c>
      <c r="E3314" s="2">
        <v>100</v>
      </c>
      <c r="F3314" s="2" t="s">
        <v>767</v>
      </c>
      <c r="G3314" s="2" t="s">
        <v>29</v>
      </c>
      <c r="H3314" s="2" t="s">
        <v>34</v>
      </c>
      <c r="I3314" s="2" t="s">
        <v>31</v>
      </c>
      <c r="J3314" s="44">
        <v>3.248285294</v>
      </c>
    </row>
    <row r="3315" spans="1:10">
      <c r="A3315" s="2" t="s">
        <v>16</v>
      </c>
      <c r="B3315" s="2" t="s">
        <v>140</v>
      </c>
      <c r="C3315" s="2" t="s">
        <v>64</v>
      </c>
      <c r="E3315" s="2">
        <v>100</v>
      </c>
      <c r="F3315" s="2" t="s">
        <v>767</v>
      </c>
      <c r="G3315" s="2" t="s">
        <v>29</v>
      </c>
      <c r="H3315" s="2" t="s">
        <v>34</v>
      </c>
      <c r="I3315" s="2" t="s">
        <v>31</v>
      </c>
      <c r="J3315" s="44">
        <v>0</v>
      </c>
    </row>
    <row r="3316" spans="1:10">
      <c r="A3316" s="2" t="s">
        <v>16</v>
      </c>
      <c r="B3316" s="2" t="s">
        <v>141</v>
      </c>
      <c r="C3316" s="2" t="s">
        <v>64</v>
      </c>
      <c r="E3316" s="2">
        <v>100</v>
      </c>
      <c r="F3316" s="2" t="s">
        <v>767</v>
      </c>
      <c r="G3316" s="2" t="s">
        <v>29</v>
      </c>
      <c r="H3316" s="2" t="s">
        <v>34</v>
      </c>
      <c r="I3316" s="2" t="s">
        <v>31</v>
      </c>
      <c r="J3316" s="44">
        <v>0</v>
      </c>
    </row>
    <row r="3317" spans="1:10">
      <c r="A3317" s="2" t="s">
        <v>16</v>
      </c>
      <c r="B3317" s="2" t="s">
        <v>142</v>
      </c>
      <c r="C3317" s="2" t="s">
        <v>64</v>
      </c>
      <c r="E3317" s="2">
        <v>100</v>
      </c>
      <c r="F3317" s="2" t="s">
        <v>767</v>
      </c>
      <c r="G3317" s="2" t="s">
        <v>29</v>
      </c>
      <c r="H3317" s="2" t="s">
        <v>34</v>
      </c>
      <c r="I3317" s="2" t="s">
        <v>31</v>
      </c>
      <c r="J3317" s="44">
        <v>10.192293606</v>
      </c>
    </row>
    <row r="3318" spans="1:10">
      <c r="A3318" s="2" t="s">
        <v>16</v>
      </c>
      <c r="B3318" s="2" t="s">
        <v>422</v>
      </c>
      <c r="C3318" s="2" t="s">
        <v>64</v>
      </c>
      <c r="E3318" s="2">
        <v>100</v>
      </c>
      <c r="F3318" s="2" t="s">
        <v>767</v>
      </c>
      <c r="G3318" s="2" t="s">
        <v>29</v>
      </c>
      <c r="H3318" s="2" t="s">
        <v>34</v>
      </c>
      <c r="I3318" s="2" t="s">
        <v>31</v>
      </c>
      <c r="J3318" s="44">
        <v>11.405176471000001</v>
      </c>
    </row>
    <row r="3319" spans="1:10">
      <c r="A3319" s="2" t="s">
        <v>16</v>
      </c>
      <c r="B3319" s="2" t="s">
        <v>423</v>
      </c>
      <c r="C3319" s="2" t="s">
        <v>64</v>
      </c>
      <c r="E3319" s="2">
        <v>100</v>
      </c>
      <c r="F3319" s="2" t="s">
        <v>767</v>
      </c>
      <c r="G3319" s="2" t="s">
        <v>29</v>
      </c>
      <c r="H3319" s="2" t="s">
        <v>34</v>
      </c>
      <c r="I3319" s="2" t="s">
        <v>31</v>
      </c>
      <c r="J3319" s="44">
        <v>27.298995190999999</v>
      </c>
    </row>
    <row r="3320" spans="1:10">
      <c r="A3320" s="2" t="s">
        <v>16</v>
      </c>
      <c r="B3320" s="2" t="s">
        <v>424</v>
      </c>
      <c r="C3320" s="2" t="s">
        <v>64</v>
      </c>
      <c r="E3320" s="2">
        <v>100</v>
      </c>
      <c r="F3320" s="2" t="s">
        <v>767</v>
      </c>
      <c r="G3320" s="2" t="s">
        <v>29</v>
      </c>
      <c r="H3320" s="2" t="s">
        <v>34</v>
      </c>
      <c r="I3320" s="2" t="s">
        <v>31</v>
      </c>
      <c r="J3320" s="44">
        <v>11.42538055</v>
      </c>
    </row>
    <row r="3321" spans="1:10">
      <c r="A3321" s="2" t="s">
        <v>16</v>
      </c>
      <c r="B3321" s="2" t="s">
        <v>425</v>
      </c>
      <c r="C3321" s="2" t="s">
        <v>64</v>
      </c>
      <c r="E3321" s="2">
        <v>100</v>
      </c>
      <c r="F3321" s="2" t="s">
        <v>767</v>
      </c>
      <c r="G3321" s="2" t="s">
        <v>29</v>
      </c>
      <c r="H3321" s="2" t="s">
        <v>34</v>
      </c>
      <c r="I3321" s="2" t="s">
        <v>31</v>
      </c>
      <c r="J3321" s="44">
        <v>4.9901626630000004</v>
      </c>
    </row>
    <row r="3322" spans="1:10">
      <c r="A3322" s="2" t="s">
        <v>16</v>
      </c>
      <c r="B3322" s="2" t="s">
        <v>426</v>
      </c>
      <c r="C3322" s="2" t="s">
        <v>64</v>
      </c>
      <c r="E3322" s="2">
        <v>100</v>
      </c>
      <c r="F3322" s="2" t="s">
        <v>767</v>
      </c>
      <c r="G3322" s="2" t="s">
        <v>29</v>
      </c>
      <c r="H3322" s="2" t="s">
        <v>34</v>
      </c>
      <c r="I3322" s="2" t="s">
        <v>31</v>
      </c>
      <c r="J3322" s="44">
        <v>26.822970392999999</v>
      </c>
    </row>
    <row r="3323" spans="1:10">
      <c r="A3323" s="2" t="s">
        <v>16</v>
      </c>
      <c r="B3323" s="2" t="s">
        <v>427</v>
      </c>
      <c r="C3323" s="2" t="s">
        <v>64</v>
      </c>
      <c r="E3323" s="2">
        <v>100</v>
      </c>
      <c r="F3323" s="2" t="s">
        <v>767</v>
      </c>
      <c r="G3323" s="2" t="s">
        <v>29</v>
      </c>
      <c r="H3323" s="2" t="s">
        <v>34</v>
      </c>
      <c r="I3323" s="2" t="s">
        <v>31</v>
      </c>
      <c r="J3323" s="44">
        <v>2.4204425610000002</v>
      </c>
    </row>
    <row r="3324" spans="1:10">
      <c r="A3324" s="2" t="s">
        <v>16</v>
      </c>
      <c r="B3324" s="2" t="s">
        <v>428</v>
      </c>
      <c r="C3324" s="2" t="s">
        <v>64</v>
      </c>
      <c r="E3324" s="2">
        <v>100</v>
      </c>
      <c r="F3324" s="2" t="s">
        <v>767</v>
      </c>
      <c r="G3324" s="2" t="s">
        <v>29</v>
      </c>
      <c r="H3324" s="2" t="s">
        <v>34</v>
      </c>
      <c r="I3324" s="2" t="s">
        <v>31</v>
      </c>
      <c r="J3324" s="44">
        <v>14.212667811999999</v>
      </c>
    </row>
    <row r="3325" spans="1:10">
      <c r="A3325" s="2" t="s">
        <v>16</v>
      </c>
      <c r="B3325" s="2" t="s">
        <v>429</v>
      </c>
      <c r="C3325" s="2" t="s">
        <v>64</v>
      </c>
      <c r="E3325" s="2">
        <v>100</v>
      </c>
      <c r="F3325" s="2" t="s">
        <v>767</v>
      </c>
      <c r="G3325" s="2" t="s">
        <v>29</v>
      </c>
      <c r="H3325" s="2" t="s">
        <v>34</v>
      </c>
      <c r="I3325" s="2" t="s">
        <v>31</v>
      </c>
      <c r="J3325" s="44">
        <v>18.307816599999999</v>
      </c>
    </row>
    <row r="3326" spans="1:10">
      <c r="A3326" s="2" t="s">
        <v>16</v>
      </c>
      <c r="B3326" s="2" t="s">
        <v>430</v>
      </c>
      <c r="C3326" s="2" t="s">
        <v>64</v>
      </c>
      <c r="E3326" s="2">
        <v>100</v>
      </c>
      <c r="F3326" s="2" t="s">
        <v>767</v>
      </c>
      <c r="G3326" s="2" t="s">
        <v>29</v>
      </c>
      <c r="H3326" s="2" t="s">
        <v>34</v>
      </c>
      <c r="I3326" s="2" t="s">
        <v>31</v>
      </c>
      <c r="J3326" s="44">
        <v>19.979498824</v>
      </c>
    </row>
    <row r="3327" spans="1:10">
      <c r="A3327" s="2" t="s">
        <v>15</v>
      </c>
      <c r="B3327" s="2" t="s">
        <v>187</v>
      </c>
      <c r="C3327" s="2" t="s">
        <v>64</v>
      </c>
      <c r="E3327" s="2">
        <v>100</v>
      </c>
      <c r="F3327" s="2" t="s">
        <v>767</v>
      </c>
      <c r="G3327" s="2" t="s">
        <v>29</v>
      </c>
      <c r="H3327" s="2" t="s">
        <v>34</v>
      </c>
      <c r="I3327" s="2" t="s">
        <v>31</v>
      </c>
      <c r="J3327" s="44">
        <v>14.194836044000001</v>
      </c>
    </row>
    <row r="3328" spans="1:10">
      <c r="A3328" s="2" t="s">
        <v>15</v>
      </c>
      <c r="B3328" s="2" t="s">
        <v>188</v>
      </c>
      <c r="C3328" s="2" t="s">
        <v>64</v>
      </c>
      <c r="E3328" s="2">
        <v>100</v>
      </c>
      <c r="F3328" s="2" t="s">
        <v>767</v>
      </c>
      <c r="G3328" s="2" t="s">
        <v>29</v>
      </c>
      <c r="H3328" s="2" t="s">
        <v>34</v>
      </c>
      <c r="I3328" s="2" t="s">
        <v>31</v>
      </c>
      <c r="J3328" s="44">
        <v>0</v>
      </c>
    </row>
    <row r="3329" spans="1:10">
      <c r="A3329" s="2" t="s">
        <v>15</v>
      </c>
      <c r="B3329" s="2" t="s">
        <v>189</v>
      </c>
      <c r="C3329" s="2" t="s">
        <v>64</v>
      </c>
      <c r="E3329" s="2">
        <v>100</v>
      </c>
      <c r="F3329" s="2" t="s">
        <v>767</v>
      </c>
      <c r="G3329" s="2" t="s">
        <v>29</v>
      </c>
      <c r="H3329" s="2" t="s">
        <v>34</v>
      </c>
      <c r="I3329" s="2" t="s">
        <v>31</v>
      </c>
      <c r="J3329" s="44">
        <v>0.60946828500000005</v>
      </c>
    </row>
    <row r="3330" spans="1:10">
      <c r="A3330" s="2" t="s">
        <v>15</v>
      </c>
      <c r="B3330" s="2" t="s">
        <v>190</v>
      </c>
      <c r="C3330" s="2" t="s">
        <v>64</v>
      </c>
      <c r="E3330" s="2">
        <v>100</v>
      </c>
      <c r="F3330" s="2" t="s">
        <v>767</v>
      </c>
      <c r="G3330" s="2" t="s">
        <v>29</v>
      </c>
      <c r="H3330" s="2" t="s">
        <v>34</v>
      </c>
      <c r="I3330" s="2" t="s">
        <v>31</v>
      </c>
      <c r="J3330" s="44">
        <v>5.8677931890000004</v>
      </c>
    </row>
    <row r="3331" spans="1:10">
      <c r="A3331" s="2" t="s">
        <v>15</v>
      </c>
      <c r="B3331" s="2" t="s">
        <v>191</v>
      </c>
      <c r="C3331" s="2" t="s">
        <v>64</v>
      </c>
      <c r="E3331" s="2">
        <v>100</v>
      </c>
      <c r="F3331" s="2" t="s">
        <v>767</v>
      </c>
      <c r="G3331" s="2" t="s">
        <v>29</v>
      </c>
      <c r="H3331" s="2" t="s">
        <v>34</v>
      </c>
      <c r="I3331" s="2" t="s">
        <v>31</v>
      </c>
      <c r="J3331" s="44">
        <v>23.851015176000001</v>
      </c>
    </row>
    <row r="3332" spans="1:10">
      <c r="A3332" s="2" t="s">
        <v>15</v>
      </c>
      <c r="B3332" s="2" t="s">
        <v>192</v>
      </c>
      <c r="C3332" s="2" t="s">
        <v>64</v>
      </c>
      <c r="E3332" s="2">
        <v>100</v>
      </c>
      <c r="F3332" s="2" t="s">
        <v>767</v>
      </c>
      <c r="G3332" s="2" t="s">
        <v>29</v>
      </c>
      <c r="H3332" s="2" t="s">
        <v>34</v>
      </c>
      <c r="I3332" s="2" t="s">
        <v>31</v>
      </c>
      <c r="J3332" s="44">
        <v>72.831206824000006</v>
      </c>
    </row>
    <row r="3333" spans="1:10">
      <c r="A3333" s="2" t="s">
        <v>15</v>
      </c>
      <c r="B3333" s="2" t="s">
        <v>193</v>
      </c>
      <c r="C3333" s="2" t="s">
        <v>64</v>
      </c>
      <c r="E3333" s="2">
        <v>100</v>
      </c>
      <c r="F3333" s="2" t="s">
        <v>767</v>
      </c>
      <c r="G3333" s="2" t="s">
        <v>29</v>
      </c>
      <c r="H3333" s="2" t="s">
        <v>34</v>
      </c>
      <c r="I3333" s="2" t="s">
        <v>31</v>
      </c>
      <c r="J3333" s="44">
        <v>68.579139983999994</v>
      </c>
    </row>
    <row r="3334" spans="1:10">
      <c r="A3334" s="2" t="s">
        <v>14</v>
      </c>
      <c r="B3334" s="2" t="s">
        <v>194</v>
      </c>
      <c r="C3334" s="2" t="s">
        <v>64</v>
      </c>
      <c r="E3334" s="2">
        <v>100</v>
      </c>
      <c r="F3334" s="2" t="s">
        <v>767</v>
      </c>
      <c r="G3334" s="2" t="s">
        <v>29</v>
      </c>
      <c r="H3334" s="2" t="s">
        <v>34</v>
      </c>
      <c r="I3334" s="2" t="s">
        <v>31</v>
      </c>
      <c r="J3334" s="44">
        <v>0</v>
      </c>
    </row>
    <row r="3335" spans="1:10">
      <c r="A3335" s="2" t="s">
        <v>14</v>
      </c>
      <c r="B3335" s="2" t="s">
        <v>195</v>
      </c>
      <c r="C3335" s="2" t="s">
        <v>64</v>
      </c>
      <c r="E3335" s="2">
        <v>100</v>
      </c>
      <c r="F3335" s="2" t="s">
        <v>767</v>
      </c>
      <c r="G3335" s="2" t="s">
        <v>29</v>
      </c>
      <c r="H3335" s="2" t="s">
        <v>34</v>
      </c>
      <c r="I3335" s="2" t="s">
        <v>31</v>
      </c>
      <c r="J3335" s="44">
        <v>0</v>
      </c>
    </row>
    <row r="3336" spans="1:10">
      <c r="A3336" s="2" t="s">
        <v>13</v>
      </c>
      <c r="B3336" s="2" t="s">
        <v>196</v>
      </c>
      <c r="C3336" s="2" t="s">
        <v>64</v>
      </c>
      <c r="E3336" s="2">
        <v>100</v>
      </c>
      <c r="F3336" s="2" t="s">
        <v>767</v>
      </c>
      <c r="G3336" s="2" t="s">
        <v>29</v>
      </c>
      <c r="H3336" s="2" t="s">
        <v>34</v>
      </c>
      <c r="I3336" s="2" t="s">
        <v>31</v>
      </c>
      <c r="J3336" s="44">
        <v>5.9453857489999997</v>
      </c>
    </row>
    <row r="3337" spans="1:10">
      <c r="A3337" s="2" t="s">
        <v>13</v>
      </c>
      <c r="B3337" s="2" t="s">
        <v>197</v>
      </c>
      <c r="C3337" s="2" t="s">
        <v>64</v>
      </c>
      <c r="E3337" s="2">
        <v>100</v>
      </c>
      <c r="F3337" s="2" t="s">
        <v>767</v>
      </c>
      <c r="G3337" s="2" t="s">
        <v>29</v>
      </c>
      <c r="H3337" s="2" t="s">
        <v>34</v>
      </c>
      <c r="I3337" s="2" t="s">
        <v>31</v>
      </c>
      <c r="J3337" s="44">
        <v>0.85620261099999995</v>
      </c>
    </row>
    <row r="3338" spans="1:10">
      <c r="A3338" s="2" t="s">
        <v>13</v>
      </c>
      <c r="B3338" s="2" t="s">
        <v>198</v>
      </c>
      <c r="C3338" s="2" t="s">
        <v>64</v>
      </c>
      <c r="E3338" s="2">
        <v>100</v>
      </c>
      <c r="F3338" s="2" t="s">
        <v>767</v>
      </c>
      <c r="G3338" s="2" t="s">
        <v>29</v>
      </c>
      <c r="H3338" s="2" t="s">
        <v>34</v>
      </c>
      <c r="I3338" s="2" t="s">
        <v>31</v>
      </c>
      <c r="J3338" s="44">
        <v>0.49437206</v>
      </c>
    </row>
    <row r="3339" spans="1:10">
      <c r="A3339" s="2" t="s">
        <v>13</v>
      </c>
      <c r="B3339" s="2" t="s">
        <v>199</v>
      </c>
      <c r="C3339" s="2" t="s">
        <v>64</v>
      </c>
      <c r="E3339" s="2">
        <v>100</v>
      </c>
      <c r="F3339" s="2" t="s">
        <v>767</v>
      </c>
      <c r="G3339" s="2" t="s">
        <v>29</v>
      </c>
      <c r="H3339" s="2" t="s">
        <v>34</v>
      </c>
      <c r="I3339" s="2" t="s">
        <v>31</v>
      </c>
      <c r="J3339" s="44">
        <v>3.1180447060000001</v>
      </c>
    </row>
    <row r="3340" spans="1:10">
      <c r="A3340" s="2" t="s">
        <v>13</v>
      </c>
      <c r="B3340" s="2" t="s">
        <v>200</v>
      </c>
      <c r="C3340" s="2" t="s">
        <v>64</v>
      </c>
      <c r="E3340" s="2">
        <v>100</v>
      </c>
      <c r="F3340" s="2" t="s">
        <v>767</v>
      </c>
      <c r="G3340" s="2" t="s">
        <v>29</v>
      </c>
      <c r="H3340" s="2" t="s">
        <v>34</v>
      </c>
      <c r="I3340" s="2" t="s">
        <v>31</v>
      </c>
      <c r="J3340" s="44">
        <v>7.3976737830000001</v>
      </c>
    </row>
    <row r="3341" spans="1:10">
      <c r="A3341" s="2" t="s">
        <v>13</v>
      </c>
      <c r="B3341" s="2" t="s">
        <v>201</v>
      </c>
      <c r="C3341" s="2" t="s">
        <v>64</v>
      </c>
      <c r="E3341" s="2">
        <v>100</v>
      </c>
      <c r="F3341" s="2" t="s">
        <v>767</v>
      </c>
      <c r="G3341" s="2" t="s">
        <v>29</v>
      </c>
      <c r="H3341" s="2" t="s">
        <v>34</v>
      </c>
      <c r="I3341" s="2" t="s">
        <v>31</v>
      </c>
      <c r="J3341" s="44">
        <v>4.9126220529999998</v>
      </c>
    </row>
    <row r="3342" spans="1:10">
      <c r="A3342" s="2" t="s">
        <v>13</v>
      </c>
      <c r="B3342" s="2" t="s">
        <v>202</v>
      </c>
      <c r="C3342" s="2" t="s">
        <v>64</v>
      </c>
      <c r="E3342" s="2">
        <v>100</v>
      </c>
      <c r="F3342" s="2" t="s">
        <v>767</v>
      </c>
      <c r="G3342" s="2" t="s">
        <v>29</v>
      </c>
      <c r="H3342" s="2" t="s">
        <v>34</v>
      </c>
      <c r="I3342" s="2" t="s">
        <v>31</v>
      </c>
      <c r="J3342" s="44">
        <v>9.0208795380000009</v>
      </c>
    </row>
    <row r="3343" spans="1:10">
      <c r="A3343" s="2" t="s">
        <v>13</v>
      </c>
      <c r="B3343" s="2" t="s">
        <v>203</v>
      </c>
      <c r="C3343" s="2" t="s">
        <v>64</v>
      </c>
      <c r="E3343" s="2">
        <v>100</v>
      </c>
      <c r="F3343" s="2" t="s">
        <v>767</v>
      </c>
      <c r="G3343" s="2" t="s">
        <v>29</v>
      </c>
      <c r="H3343" s="2" t="s">
        <v>34</v>
      </c>
      <c r="I3343" s="2" t="s">
        <v>31</v>
      </c>
      <c r="J3343" s="44">
        <v>11.270824533000001</v>
      </c>
    </row>
    <row r="3344" spans="1:10">
      <c r="A3344" s="2" t="s">
        <v>13</v>
      </c>
      <c r="B3344" s="2" t="s">
        <v>204</v>
      </c>
      <c r="C3344" s="2" t="s">
        <v>64</v>
      </c>
      <c r="E3344" s="2">
        <v>100</v>
      </c>
      <c r="F3344" s="2" t="s">
        <v>767</v>
      </c>
      <c r="G3344" s="2" t="s">
        <v>29</v>
      </c>
      <c r="H3344" s="2" t="s">
        <v>34</v>
      </c>
      <c r="I3344" s="2" t="s">
        <v>31</v>
      </c>
      <c r="J3344" s="44">
        <v>12.519070588</v>
      </c>
    </row>
    <row r="3345" spans="1:10">
      <c r="A3345" s="2" t="s">
        <v>13</v>
      </c>
      <c r="B3345" s="2" t="s">
        <v>205</v>
      </c>
      <c r="C3345" s="2" t="s">
        <v>64</v>
      </c>
      <c r="E3345" s="2">
        <v>100</v>
      </c>
      <c r="F3345" s="2" t="s">
        <v>767</v>
      </c>
      <c r="G3345" s="2" t="s">
        <v>29</v>
      </c>
      <c r="H3345" s="2" t="s">
        <v>34</v>
      </c>
      <c r="I3345" s="2" t="s">
        <v>31</v>
      </c>
      <c r="J3345" s="44">
        <v>12.474884118</v>
      </c>
    </row>
    <row r="3346" spans="1:10">
      <c r="A3346" s="2" t="s">
        <v>13</v>
      </c>
      <c r="B3346" s="2" t="s">
        <v>206</v>
      </c>
      <c r="C3346" s="2" t="s">
        <v>64</v>
      </c>
      <c r="E3346" s="2">
        <v>100</v>
      </c>
      <c r="F3346" s="2" t="s">
        <v>767</v>
      </c>
      <c r="G3346" s="2" t="s">
        <v>29</v>
      </c>
      <c r="H3346" s="2" t="s">
        <v>34</v>
      </c>
      <c r="I3346" s="2" t="s">
        <v>31</v>
      </c>
      <c r="J3346" s="44">
        <v>48.148539937999999</v>
      </c>
    </row>
    <row r="3347" spans="1:10">
      <c r="A3347" s="2" t="s">
        <v>13</v>
      </c>
      <c r="B3347" s="2" t="s">
        <v>207</v>
      </c>
      <c r="C3347" s="2" t="s">
        <v>64</v>
      </c>
      <c r="E3347" s="2">
        <v>100</v>
      </c>
      <c r="F3347" s="2" t="s">
        <v>767</v>
      </c>
      <c r="G3347" s="2" t="s">
        <v>29</v>
      </c>
      <c r="H3347" s="2" t="s">
        <v>34</v>
      </c>
      <c r="I3347" s="2" t="s">
        <v>31</v>
      </c>
      <c r="J3347" s="44">
        <v>33.872266234999998</v>
      </c>
    </row>
    <row r="3348" spans="1:10">
      <c r="A3348" s="2" t="s">
        <v>13</v>
      </c>
      <c r="B3348" s="2" t="s">
        <v>208</v>
      </c>
      <c r="C3348" s="2" t="s">
        <v>64</v>
      </c>
      <c r="E3348" s="2">
        <v>100</v>
      </c>
      <c r="F3348" s="2" t="s">
        <v>767</v>
      </c>
      <c r="G3348" s="2" t="s">
        <v>29</v>
      </c>
      <c r="H3348" s="2" t="s">
        <v>34</v>
      </c>
      <c r="I3348" s="2" t="s">
        <v>31</v>
      </c>
      <c r="J3348" s="44">
        <v>0.95142880500000004</v>
      </c>
    </row>
    <row r="3349" spans="1:10">
      <c r="A3349" s="2" t="s">
        <v>13</v>
      </c>
      <c r="B3349" s="2" t="s">
        <v>209</v>
      </c>
      <c r="C3349" s="2" t="s">
        <v>64</v>
      </c>
      <c r="E3349" s="2">
        <v>100</v>
      </c>
      <c r="F3349" s="2" t="s">
        <v>767</v>
      </c>
      <c r="G3349" s="2" t="s">
        <v>29</v>
      </c>
      <c r="H3349" s="2" t="s">
        <v>34</v>
      </c>
      <c r="I3349" s="2" t="s">
        <v>31</v>
      </c>
      <c r="J3349" s="44">
        <v>0.79698903499999996</v>
      </c>
    </row>
    <row r="3350" spans="1:10">
      <c r="A3350" s="2" t="s">
        <v>13</v>
      </c>
      <c r="B3350" s="2" t="s">
        <v>210</v>
      </c>
      <c r="C3350" s="2" t="s">
        <v>64</v>
      </c>
      <c r="E3350" s="2">
        <v>100</v>
      </c>
      <c r="F3350" s="2" t="s">
        <v>767</v>
      </c>
      <c r="G3350" s="2" t="s">
        <v>29</v>
      </c>
      <c r="H3350" s="2" t="s">
        <v>34</v>
      </c>
      <c r="I3350" s="2" t="s">
        <v>31</v>
      </c>
      <c r="J3350" s="44">
        <v>7.9663653659999998</v>
      </c>
    </row>
    <row r="3351" spans="1:10">
      <c r="A3351" s="2" t="s">
        <v>13</v>
      </c>
      <c r="B3351" s="2" t="s">
        <v>211</v>
      </c>
      <c r="C3351" s="2" t="s">
        <v>64</v>
      </c>
      <c r="E3351" s="2">
        <v>100</v>
      </c>
      <c r="F3351" s="2" t="s">
        <v>767</v>
      </c>
      <c r="G3351" s="2" t="s">
        <v>29</v>
      </c>
      <c r="H3351" s="2" t="s">
        <v>34</v>
      </c>
      <c r="I3351" s="2" t="s">
        <v>31</v>
      </c>
      <c r="J3351" s="44">
        <v>0.77008954900000004</v>
      </c>
    </row>
    <row r="3352" spans="1:10">
      <c r="A3352" s="2" t="s">
        <v>13</v>
      </c>
      <c r="B3352" s="2" t="s">
        <v>212</v>
      </c>
      <c r="C3352" s="2" t="s">
        <v>64</v>
      </c>
      <c r="E3352" s="2">
        <v>100</v>
      </c>
      <c r="F3352" s="2" t="s">
        <v>767</v>
      </c>
      <c r="G3352" s="2" t="s">
        <v>29</v>
      </c>
      <c r="H3352" s="2" t="s">
        <v>34</v>
      </c>
      <c r="I3352" s="2" t="s">
        <v>31</v>
      </c>
      <c r="J3352" s="44">
        <v>12.227274731</v>
      </c>
    </row>
    <row r="3353" spans="1:10">
      <c r="A3353" s="2" t="s">
        <v>13</v>
      </c>
      <c r="B3353" s="2" t="s">
        <v>213</v>
      </c>
      <c r="C3353" s="2" t="s">
        <v>64</v>
      </c>
      <c r="E3353" s="2">
        <v>100</v>
      </c>
      <c r="F3353" s="2" t="s">
        <v>767</v>
      </c>
      <c r="G3353" s="2" t="s">
        <v>29</v>
      </c>
      <c r="H3353" s="2" t="s">
        <v>34</v>
      </c>
      <c r="I3353" s="2" t="s">
        <v>31</v>
      </c>
      <c r="J3353" s="44">
        <v>21.223982572000001</v>
      </c>
    </row>
    <row r="3354" spans="1:10">
      <c r="A3354" s="2" t="s">
        <v>13</v>
      </c>
      <c r="B3354" s="2" t="s">
        <v>214</v>
      </c>
      <c r="C3354" s="2" t="s">
        <v>64</v>
      </c>
      <c r="E3354" s="2">
        <v>100</v>
      </c>
      <c r="F3354" s="2" t="s">
        <v>767</v>
      </c>
      <c r="G3354" s="2" t="s">
        <v>29</v>
      </c>
      <c r="H3354" s="2" t="s">
        <v>34</v>
      </c>
      <c r="I3354" s="2" t="s">
        <v>31</v>
      </c>
      <c r="J3354" s="44">
        <v>8.9571151009999994</v>
      </c>
    </row>
    <row r="3355" spans="1:10">
      <c r="A3355" s="2" t="s">
        <v>13</v>
      </c>
      <c r="B3355" s="2" t="s">
        <v>215</v>
      </c>
      <c r="C3355" s="2" t="s">
        <v>64</v>
      </c>
      <c r="E3355" s="2">
        <v>100</v>
      </c>
      <c r="F3355" s="2" t="s">
        <v>767</v>
      </c>
      <c r="G3355" s="2" t="s">
        <v>29</v>
      </c>
      <c r="H3355" s="2" t="s">
        <v>34</v>
      </c>
      <c r="I3355" s="2" t="s">
        <v>31</v>
      </c>
      <c r="J3355" s="44">
        <v>11.578132245000001</v>
      </c>
    </row>
    <row r="3356" spans="1:10">
      <c r="A3356" s="2" t="s">
        <v>13</v>
      </c>
      <c r="B3356" s="2" t="s">
        <v>216</v>
      </c>
      <c r="C3356" s="2" t="s">
        <v>64</v>
      </c>
      <c r="E3356" s="2">
        <v>100</v>
      </c>
      <c r="F3356" s="2" t="s">
        <v>767</v>
      </c>
      <c r="G3356" s="2" t="s">
        <v>29</v>
      </c>
      <c r="H3356" s="2" t="s">
        <v>34</v>
      </c>
      <c r="I3356" s="2" t="s">
        <v>31</v>
      </c>
      <c r="J3356" s="44">
        <v>15.429121779000001</v>
      </c>
    </row>
    <row r="3357" spans="1:10">
      <c r="A3357" s="2" t="s">
        <v>13</v>
      </c>
      <c r="B3357" s="2" t="s">
        <v>363</v>
      </c>
      <c r="C3357" s="2" t="s">
        <v>64</v>
      </c>
      <c r="E3357" s="2">
        <v>100</v>
      </c>
      <c r="F3357" s="2" t="s">
        <v>767</v>
      </c>
      <c r="G3357" s="2" t="s">
        <v>29</v>
      </c>
      <c r="H3357" s="2" t="s">
        <v>34</v>
      </c>
      <c r="I3357" s="2" t="s">
        <v>31</v>
      </c>
      <c r="J3357" s="44">
        <v>6.9634270999999998E-2</v>
      </c>
    </row>
    <row r="3358" spans="1:10">
      <c r="A3358" s="2" t="s">
        <v>12</v>
      </c>
      <c r="B3358" s="2" t="s">
        <v>219</v>
      </c>
      <c r="C3358" s="2" t="s">
        <v>64</v>
      </c>
      <c r="E3358" s="2">
        <v>100</v>
      </c>
      <c r="F3358" s="2" t="s">
        <v>767</v>
      </c>
      <c r="G3358" s="2" t="s">
        <v>29</v>
      </c>
      <c r="H3358" s="2" t="s">
        <v>34</v>
      </c>
      <c r="I3358" s="2" t="s">
        <v>31</v>
      </c>
      <c r="J3358" s="44">
        <v>0</v>
      </c>
    </row>
    <row r="3359" spans="1:10">
      <c r="A3359" s="2" t="s">
        <v>11</v>
      </c>
      <c r="B3359" s="2" t="s">
        <v>217</v>
      </c>
      <c r="C3359" s="2" t="s">
        <v>64</v>
      </c>
      <c r="E3359" s="2">
        <v>100</v>
      </c>
      <c r="F3359" s="2" t="s">
        <v>767</v>
      </c>
      <c r="G3359" s="2" t="s">
        <v>29</v>
      </c>
      <c r="H3359" s="2" t="s">
        <v>34</v>
      </c>
      <c r="I3359" s="2" t="s">
        <v>31</v>
      </c>
      <c r="J3359" s="44">
        <v>0</v>
      </c>
    </row>
    <row r="3360" spans="1:10">
      <c r="A3360" s="2" t="s">
        <v>534</v>
      </c>
      <c r="B3360" s="2" t="s">
        <v>218</v>
      </c>
      <c r="C3360" s="2" t="s">
        <v>64</v>
      </c>
      <c r="E3360" s="2">
        <v>100</v>
      </c>
      <c r="F3360" s="2" t="s">
        <v>767</v>
      </c>
      <c r="G3360" s="2" t="s">
        <v>29</v>
      </c>
      <c r="H3360" s="2" t="s">
        <v>34</v>
      </c>
      <c r="I3360" s="2" t="s">
        <v>31</v>
      </c>
      <c r="J3360" s="44">
        <v>2.3298508235294126</v>
      </c>
    </row>
    <row r="3361" spans="1:10">
      <c r="A3361" s="2" t="s">
        <v>10</v>
      </c>
      <c r="B3361" s="2" t="s">
        <v>220</v>
      </c>
      <c r="C3361" s="2" t="s">
        <v>64</v>
      </c>
      <c r="E3361" s="2">
        <v>100</v>
      </c>
      <c r="F3361" s="2" t="s">
        <v>767</v>
      </c>
      <c r="G3361" s="2" t="s">
        <v>29</v>
      </c>
      <c r="H3361" s="2" t="s">
        <v>34</v>
      </c>
      <c r="I3361" s="2" t="s">
        <v>31</v>
      </c>
      <c r="J3361" s="44">
        <v>0</v>
      </c>
    </row>
    <row r="3362" spans="1:10">
      <c r="A3362" s="2" t="s">
        <v>9</v>
      </c>
      <c r="B3362" s="2" t="s">
        <v>221</v>
      </c>
      <c r="C3362" s="2" t="s">
        <v>64</v>
      </c>
      <c r="E3362" s="2">
        <v>100</v>
      </c>
      <c r="F3362" s="2" t="s">
        <v>767</v>
      </c>
      <c r="G3362" s="2" t="s">
        <v>29</v>
      </c>
      <c r="H3362" s="2" t="s">
        <v>34</v>
      </c>
      <c r="I3362" s="2" t="s">
        <v>31</v>
      </c>
      <c r="J3362" s="44">
        <v>0</v>
      </c>
    </row>
    <row r="3363" spans="1:10">
      <c r="A3363" s="2" t="s">
        <v>9</v>
      </c>
      <c r="B3363" s="2" t="s">
        <v>222</v>
      </c>
      <c r="C3363" s="2" t="s">
        <v>64</v>
      </c>
      <c r="E3363" s="2">
        <v>100</v>
      </c>
      <c r="F3363" s="2" t="s">
        <v>767</v>
      </c>
      <c r="G3363" s="2" t="s">
        <v>29</v>
      </c>
      <c r="H3363" s="2" t="s">
        <v>34</v>
      </c>
      <c r="I3363" s="2" t="s">
        <v>31</v>
      </c>
      <c r="J3363" s="44">
        <v>0</v>
      </c>
    </row>
    <row r="3364" spans="1:10">
      <c r="A3364" s="2" t="s">
        <v>9</v>
      </c>
      <c r="B3364" s="2" t="s">
        <v>223</v>
      </c>
      <c r="C3364" s="2" t="s">
        <v>64</v>
      </c>
      <c r="E3364" s="2">
        <v>100</v>
      </c>
      <c r="F3364" s="2" t="s">
        <v>767</v>
      </c>
      <c r="G3364" s="2" t="s">
        <v>29</v>
      </c>
      <c r="H3364" s="2" t="s">
        <v>34</v>
      </c>
      <c r="I3364" s="2" t="s">
        <v>31</v>
      </c>
      <c r="J3364" s="44">
        <v>0</v>
      </c>
    </row>
    <row r="3365" spans="1:10">
      <c r="A3365" s="2" t="s">
        <v>9</v>
      </c>
      <c r="B3365" s="2" t="s">
        <v>224</v>
      </c>
      <c r="C3365" s="2" t="s">
        <v>64</v>
      </c>
      <c r="E3365" s="2">
        <v>100</v>
      </c>
      <c r="F3365" s="2" t="s">
        <v>767</v>
      </c>
      <c r="G3365" s="2" t="s">
        <v>29</v>
      </c>
      <c r="H3365" s="2" t="s">
        <v>34</v>
      </c>
      <c r="I3365" s="2" t="s">
        <v>31</v>
      </c>
      <c r="J3365" s="44">
        <v>0</v>
      </c>
    </row>
    <row r="3366" spans="1:10">
      <c r="A3366" s="2" t="s">
        <v>9</v>
      </c>
      <c r="B3366" s="2" t="s">
        <v>225</v>
      </c>
      <c r="C3366" s="2" t="s">
        <v>64</v>
      </c>
      <c r="E3366" s="2">
        <v>100</v>
      </c>
      <c r="F3366" s="2" t="s">
        <v>767</v>
      </c>
      <c r="G3366" s="2" t="s">
        <v>29</v>
      </c>
      <c r="H3366" s="2" t="s">
        <v>34</v>
      </c>
      <c r="I3366" s="2" t="s">
        <v>31</v>
      </c>
      <c r="J3366" s="44">
        <v>0</v>
      </c>
    </row>
    <row r="3367" spans="1:10">
      <c r="A3367" s="2" t="s">
        <v>9</v>
      </c>
      <c r="B3367" s="2" t="s">
        <v>226</v>
      </c>
      <c r="C3367" s="2" t="s">
        <v>64</v>
      </c>
      <c r="E3367" s="2">
        <v>100</v>
      </c>
      <c r="F3367" s="2" t="s">
        <v>767</v>
      </c>
      <c r="G3367" s="2" t="s">
        <v>29</v>
      </c>
      <c r="H3367" s="2" t="s">
        <v>34</v>
      </c>
      <c r="I3367" s="2" t="s">
        <v>31</v>
      </c>
      <c r="J3367" s="44">
        <v>0</v>
      </c>
    </row>
    <row r="3368" spans="1:10">
      <c r="A3368" s="2" t="s">
        <v>9</v>
      </c>
      <c r="B3368" s="2" t="s">
        <v>227</v>
      </c>
      <c r="C3368" s="2" t="s">
        <v>64</v>
      </c>
      <c r="E3368" s="2">
        <v>100</v>
      </c>
      <c r="F3368" s="2" t="s">
        <v>767</v>
      </c>
      <c r="G3368" s="2" t="s">
        <v>29</v>
      </c>
      <c r="H3368" s="2" t="s">
        <v>34</v>
      </c>
      <c r="I3368" s="2" t="s">
        <v>31</v>
      </c>
      <c r="J3368" s="44">
        <v>0</v>
      </c>
    </row>
    <row r="3369" spans="1:10">
      <c r="A3369" s="2" t="s">
        <v>9</v>
      </c>
      <c r="B3369" s="2" t="s">
        <v>228</v>
      </c>
      <c r="C3369" s="2" t="s">
        <v>64</v>
      </c>
      <c r="E3369" s="2">
        <v>100</v>
      </c>
      <c r="F3369" s="2" t="s">
        <v>767</v>
      </c>
      <c r="G3369" s="2" t="s">
        <v>29</v>
      </c>
      <c r="H3369" s="2" t="s">
        <v>34</v>
      </c>
      <c r="I3369" s="2" t="s">
        <v>31</v>
      </c>
      <c r="J3369" s="44">
        <v>0</v>
      </c>
    </row>
    <row r="3370" spans="1:10">
      <c r="A3370" s="2" t="s">
        <v>9</v>
      </c>
      <c r="B3370" s="2" t="s">
        <v>229</v>
      </c>
      <c r="C3370" s="2" t="s">
        <v>64</v>
      </c>
      <c r="E3370" s="2">
        <v>100</v>
      </c>
      <c r="F3370" s="2" t="s">
        <v>767</v>
      </c>
      <c r="G3370" s="2" t="s">
        <v>29</v>
      </c>
      <c r="H3370" s="2" t="s">
        <v>34</v>
      </c>
      <c r="I3370" s="2" t="s">
        <v>31</v>
      </c>
      <c r="J3370" s="44">
        <v>0</v>
      </c>
    </row>
    <row r="3371" spans="1:10">
      <c r="A3371" s="2" t="s">
        <v>9</v>
      </c>
      <c r="B3371" s="2" t="s">
        <v>230</v>
      </c>
      <c r="C3371" s="2" t="s">
        <v>64</v>
      </c>
      <c r="E3371" s="2">
        <v>100</v>
      </c>
      <c r="F3371" s="2" t="s">
        <v>767</v>
      </c>
      <c r="G3371" s="2" t="s">
        <v>29</v>
      </c>
      <c r="H3371" s="2" t="s">
        <v>34</v>
      </c>
      <c r="I3371" s="2" t="s">
        <v>31</v>
      </c>
      <c r="J3371" s="44">
        <v>0</v>
      </c>
    </row>
    <row r="3372" spans="1:10">
      <c r="A3372" s="2" t="s">
        <v>9</v>
      </c>
      <c r="B3372" s="2" t="s">
        <v>231</v>
      </c>
      <c r="C3372" s="2" t="s">
        <v>64</v>
      </c>
      <c r="E3372" s="2">
        <v>100</v>
      </c>
      <c r="F3372" s="2" t="s">
        <v>767</v>
      </c>
      <c r="G3372" s="2" t="s">
        <v>29</v>
      </c>
      <c r="H3372" s="2" t="s">
        <v>34</v>
      </c>
      <c r="I3372" s="2" t="s">
        <v>31</v>
      </c>
      <c r="J3372" s="44">
        <v>0</v>
      </c>
    </row>
    <row r="3373" spans="1:10">
      <c r="A3373" s="2" t="s">
        <v>9</v>
      </c>
      <c r="B3373" s="2" t="s">
        <v>232</v>
      </c>
      <c r="C3373" s="2" t="s">
        <v>64</v>
      </c>
      <c r="E3373" s="2">
        <v>100</v>
      </c>
      <c r="F3373" s="2" t="s">
        <v>767</v>
      </c>
      <c r="G3373" s="2" t="s">
        <v>29</v>
      </c>
      <c r="H3373" s="2" t="s">
        <v>34</v>
      </c>
      <c r="I3373" s="2" t="s">
        <v>31</v>
      </c>
      <c r="J3373" s="44">
        <v>0</v>
      </c>
    </row>
    <row r="3374" spans="1:10">
      <c r="A3374" s="2" t="s">
        <v>8</v>
      </c>
      <c r="B3374" s="2" t="s">
        <v>233</v>
      </c>
      <c r="C3374" s="2" t="s">
        <v>64</v>
      </c>
      <c r="E3374" s="2">
        <v>100</v>
      </c>
      <c r="F3374" s="2" t="s">
        <v>767</v>
      </c>
      <c r="G3374" s="2" t="s">
        <v>29</v>
      </c>
      <c r="H3374" s="2" t="s">
        <v>34</v>
      </c>
      <c r="I3374" s="2" t="s">
        <v>31</v>
      </c>
      <c r="J3374" s="44">
        <v>0</v>
      </c>
    </row>
    <row r="3375" spans="1:10">
      <c r="A3375" s="2" t="s">
        <v>8</v>
      </c>
      <c r="B3375" s="2" t="s">
        <v>234</v>
      </c>
      <c r="C3375" s="2" t="s">
        <v>64</v>
      </c>
      <c r="E3375" s="2">
        <v>100</v>
      </c>
      <c r="F3375" s="2" t="s">
        <v>767</v>
      </c>
      <c r="G3375" s="2" t="s">
        <v>29</v>
      </c>
      <c r="H3375" s="2" t="s">
        <v>34</v>
      </c>
      <c r="I3375" s="2" t="s">
        <v>31</v>
      </c>
      <c r="J3375" s="44">
        <v>0</v>
      </c>
    </row>
    <row r="3376" spans="1:10">
      <c r="A3376" s="2" t="s">
        <v>8</v>
      </c>
      <c r="B3376" s="2" t="s">
        <v>235</v>
      </c>
      <c r="C3376" s="2" t="s">
        <v>64</v>
      </c>
      <c r="E3376" s="2">
        <v>100</v>
      </c>
      <c r="F3376" s="2" t="s">
        <v>767</v>
      </c>
      <c r="G3376" s="2" t="s">
        <v>29</v>
      </c>
      <c r="H3376" s="2" t="s">
        <v>34</v>
      </c>
      <c r="I3376" s="2" t="s">
        <v>31</v>
      </c>
      <c r="J3376" s="44">
        <v>7.7844838239999996</v>
      </c>
    </row>
    <row r="3377" spans="1:10">
      <c r="A3377" s="2" t="s">
        <v>8</v>
      </c>
      <c r="B3377" s="2" t="s">
        <v>236</v>
      </c>
      <c r="C3377" s="2" t="s">
        <v>64</v>
      </c>
      <c r="E3377" s="2">
        <v>100</v>
      </c>
      <c r="F3377" s="2" t="s">
        <v>767</v>
      </c>
      <c r="G3377" s="2" t="s">
        <v>29</v>
      </c>
      <c r="H3377" s="2" t="s">
        <v>34</v>
      </c>
      <c r="I3377" s="2" t="s">
        <v>31</v>
      </c>
      <c r="J3377" s="44">
        <v>3.1399076689999998</v>
      </c>
    </row>
    <row r="3378" spans="1:10">
      <c r="A3378" s="2" t="s">
        <v>8</v>
      </c>
      <c r="B3378" s="2" t="s">
        <v>237</v>
      </c>
      <c r="C3378" s="2" t="s">
        <v>64</v>
      </c>
      <c r="E3378" s="2">
        <v>100</v>
      </c>
      <c r="F3378" s="2" t="s">
        <v>767</v>
      </c>
      <c r="G3378" s="2" t="s">
        <v>29</v>
      </c>
      <c r="H3378" s="2" t="s">
        <v>34</v>
      </c>
      <c r="I3378" s="2" t="s">
        <v>31</v>
      </c>
      <c r="J3378" s="44">
        <v>0</v>
      </c>
    </row>
    <row r="3379" spans="1:10">
      <c r="A3379" s="2" t="s">
        <v>8</v>
      </c>
      <c r="B3379" s="2" t="s">
        <v>238</v>
      </c>
      <c r="C3379" s="2" t="s">
        <v>64</v>
      </c>
      <c r="E3379" s="2">
        <v>100</v>
      </c>
      <c r="F3379" s="2" t="s">
        <v>767</v>
      </c>
      <c r="G3379" s="2" t="s">
        <v>29</v>
      </c>
      <c r="H3379" s="2" t="s">
        <v>34</v>
      </c>
      <c r="I3379" s="2" t="s">
        <v>31</v>
      </c>
      <c r="J3379" s="44">
        <v>11.145062606</v>
      </c>
    </row>
    <row r="3380" spans="1:10">
      <c r="A3380" s="2" t="s">
        <v>8</v>
      </c>
      <c r="B3380" s="2" t="s">
        <v>239</v>
      </c>
      <c r="C3380" s="2" t="s">
        <v>64</v>
      </c>
      <c r="E3380" s="2">
        <v>100</v>
      </c>
      <c r="F3380" s="2" t="s">
        <v>767</v>
      </c>
      <c r="G3380" s="2" t="s">
        <v>29</v>
      </c>
      <c r="H3380" s="2" t="s">
        <v>34</v>
      </c>
      <c r="I3380" s="2" t="s">
        <v>31</v>
      </c>
      <c r="J3380" s="44">
        <v>2.1948911949999999</v>
      </c>
    </row>
    <row r="3381" spans="1:10">
      <c r="A3381" s="2" t="s">
        <v>8</v>
      </c>
      <c r="B3381" s="2" t="s">
        <v>240</v>
      </c>
      <c r="C3381" s="2" t="s">
        <v>64</v>
      </c>
      <c r="E3381" s="2">
        <v>100</v>
      </c>
      <c r="F3381" s="2" t="s">
        <v>767</v>
      </c>
      <c r="G3381" s="2" t="s">
        <v>29</v>
      </c>
      <c r="H3381" s="2" t="s">
        <v>34</v>
      </c>
      <c r="I3381" s="2" t="s">
        <v>31</v>
      </c>
      <c r="J3381" s="44">
        <v>0</v>
      </c>
    </row>
    <row r="3382" spans="1:10">
      <c r="A3382" s="2" t="s">
        <v>8</v>
      </c>
      <c r="B3382" s="2" t="s">
        <v>241</v>
      </c>
      <c r="C3382" s="2" t="s">
        <v>64</v>
      </c>
      <c r="E3382" s="2">
        <v>100</v>
      </c>
      <c r="F3382" s="2" t="s">
        <v>767</v>
      </c>
      <c r="G3382" s="2" t="s">
        <v>29</v>
      </c>
      <c r="H3382" s="2" t="s">
        <v>34</v>
      </c>
      <c r="I3382" s="2" t="s">
        <v>31</v>
      </c>
      <c r="J3382" s="44">
        <v>0</v>
      </c>
    </row>
    <row r="3383" spans="1:10">
      <c r="A3383" s="2" t="s">
        <v>8</v>
      </c>
      <c r="B3383" s="2" t="s">
        <v>242</v>
      </c>
      <c r="C3383" s="2" t="s">
        <v>64</v>
      </c>
      <c r="E3383" s="2">
        <v>100</v>
      </c>
      <c r="F3383" s="2" t="s">
        <v>767</v>
      </c>
      <c r="G3383" s="2" t="s">
        <v>29</v>
      </c>
      <c r="H3383" s="2" t="s">
        <v>34</v>
      </c>
      <c r="I3383" s="2" t="s">
        <v>31</v>
      </c>
      <c r="J3383" s="44">
        <v>0</v>
      </c>
    </row>
    <row r="3384" spans="1:10">
      <c r="A3384" s="2" t="s">
        <v>8</v>
      </c>
      <c r="B3384" s="2" t="s">
        <v>243</v>
      </c>
      <c r="C3384" s="2" t="s">
        <v>64</v>
      </c>
      <c r="E3384" s="2">
        <v>100</v>
      </c>
      <c r="F3384" s="2" t="s">
        <v>767</v>
      </c>
      <c r="G3384" s="2" t="s">
        <v>29</v>
      </c>
      <c r="H3384" s="2" t="s">
        <v>34</v>
      </c>
      <c r="I3384" s="2" t="s">
        <v>31</v>
      </c>
      <c r="J3384" s="44">
        <v>7.727762824</v>
      </c>
    </row>
    <row r="3385" spans="1:10">
      <c r="A3385" s="2" t="s">
        <v>8</v>
      </c>
      <c r="B3385" s="2" t="s">
        <v>244</v>
      </c>
      <c r="C3385" s="2" t="s">
        <v>64</v>
      </c>
      <c r="E3385" s="2">
        <v>100</v>
      </c>
      <c r="F3385" s="2" t="s">
        <v>767</v>
      </c>
      <c r="G3385" s="2" t="s">
        <v>29</v>
      </c>
      <c r="H3385" s="2" t="s">
        <v>34</v>
      </c>
      <c r="I3385" s="2" t="s">
        <v>31</v>
      </c>
      <c r="J3385" s="44">
        <v>0</v>
      </c>
    </row>
    <row r="3386" spans="1:10">
      <c r="A3386" s="2" t="s">
        <v>8</v>
      </c>
      <c r="B3386" s="2" t="s">
        <v>245</v>
      </c>
      <c r="C3386" s="2" t="s">
        <v>64</v>
      </c>
      <c r="E3386" s="2">
        <v>100</v>
      </c>
      <c r="F3386" s="2" t="s">
        <v>767</v>
      </c>
      <c r="G3386" s="2" t="s">
        <v>29</v>
      </c>
      <c r="H3386" s="2" t="s">
        <v>34</v>
      </c>
      <c r="I3386" s="2" t="s">
        <v>31</v>
      </c>
      <c r="J3386" s="44">
        <v>0</v>
      </c>
    </row>
    <row r="3387" spans="1:10">
      <c r="A3387" s="2" t="s">
        <v>8</v>
      </c>
      <c r="B3387" s="2" t="s">
        <v>246</v>
      </c>
      <c r="C3387" s="2" t="s">
        <v>64</v>
      </c>
      <c r="E3387" s="2">
        <v>100</v>
      </c>
      <c r="F3387" s="2" t="s">
        <v>767</v>
      </c>
      <c r="G3387" s="2" t="s">
        <v>29</v>
      </c>
      <c r="H3387" s="2" t="s">
        <v>34</v>
      </c>
      <c r="I3387" s="2" t="s">
        <v>31</v>
      </c>
      <c r="J3387" s="44">
        <v>0</v>
      </c>
    </row>
    <row r="3388" spans="1:10">
      <c r="A3388" s="2" t="s">
        <v>8</v>
      </c>
      <c r="B3388" s="2" t="s">
        <v>247</v>
      </c>
      <c r="C3388" s="2" t="s">
        <v>64</v>
      </c>
      <c r="E3388" s="2">
        <v>100</v>
      </c>
      <c r="F3388" s="2" t="s">
        <v>767</v>
      </c>
      <c r="G3388" s="2" t="s">
        <v>29</v>
      </c>
      <c r="H3388" s="2" t="s">
        <v>34</v>
      </c>
      <c r="I3388" s="2" t="s">
        <v>31</v>
      </c>
      <c r="J3388" s="44">
        <v>0</v>
      </c>
    </row>
    <row r="3389" spans="1:10">
      <c r="A3389" s="2" t="s">
        <v>8</v>
      </c>
      <c r="B3389" s="2" t="s">
        <v>248</v>
      </c>
      <c r="C3389" s="2" t="s">
        <v>64</v>
      </c>
      <c r="E3389" s="2">
        <v>100</v>
      </c>
      <c r="F3389" s="2" t="s">
        <v>767</v>
      </c>
      <c r="G3389" s="2" t="s">
        <v>29</v>
      </c>
      <c r="H3389" s="2" t="s">
        <v>34</v>
      </c>
      <c r="I3389" s="2" t="s">
        <v>31</v>
      </c>
      <c r="J3389" s="44">
        <v>0</v>
      </c>
    </row>
    <row r="3390" spans="1:10">
      <c r="A3390" s="2" t="s">
        <v>7</v>
      </c>
      <c r="B3390" s="2" t="s">
        <v>249</v>
      </c>
      <c r="C3390" s="2" t="s">
        <v>64</v>
      </c>
      <c r="E3390" s="2">
        <v>100</v>
      </c>
      <c r="F3390" s="2" t="s">
        <v>767</v>
      </c>
      <c r="G3390" s="2" t="s">
        <v>29</v>
      </c>
      <c r="H3390" s="2" t="s">
        <v>34</v>
      </c>
      <c r="I3390" s="2" t="s">
        <v>31</v>
      </c>
      <c r="J3390" s="44">
        <v>10.797369882</v>
      </c>
    </row>
    <row r="3391" spans="1:10">
      <c r="A3391" s="2" t="s">
        <v>7</v>
      </c>
      <c r="B3391" s="2" t="s">
        <v>250</v>
      </c>
      <c r="C3391" s="2" t="s">
        <v>64</v>
      </c>
      <c r="E3391" s="2">
        <v>100</v>
      </c>
      <c r="F3391" s="2" t="s">
        <v>767</v>
      </c>
      <c r="G3391" s="2" t="s">
        <v>29</v>
      </c>
      <c r="H3391" s="2" t="s">
        <v>34</v>
      </c>
      <c r="I3391" s="2" t="s">
        <v>31</v>
      </c>
      <c r="J3391" s="44">
        <v>1.9121305749999999</v>
      </c>
    </row>
    <row r="3392" spans="1:10">
      <c r="A3392" s="2" t="s">
        <v>7</v>
      </c>
      <c r="B3392" s="2" t="s">
        <v>251</v>
      </c>
      <c r="C3392" s="2" t="s">
        <v>64</v>
      </c>
      <c r="E3392" s="2">
        <v>100</v>
      </c>
      <c r="F3392" s="2" t="s">
        <v>767</v>
      </c>
      <c r="G3392" s="2" t="s">
        <v>29</v>
      </c>
      <c r="H3392" s="2" t="s">
        <v>34</v>
      </c>
      <c r="I3392" s="2" t="s">
        <v>31</v>
      </c>
      <c r="J3392" s="44">
        <v>17.915579650000002</v>
      </c>
    </row>
    <row r="3393" spans="1:10">
      <c r="A3393" s="2" t="s">
        <v>7</v>
      </c>
      <c r="B3393" s="2" t="s">
        <v>252</v>
      </c>
      <c r="C3393" s="2" t="s">
        <v>64</v>
      </c>
      <c r="E3393" s="2">
        <v>100</v>
      </c>
      <c r="F3393" s="2" t="s">
        <v>767</v>
      </c>
      <c r="G3393" s="2" t="s">
        <v>29</v>
      </c>
      <c r="H3393" s="2" t="s">
        <v>34</v>
      </c>
      <c r="I3393" s="2" t="s">
        <v>31</v>
      </c>
      <c r="J3393" s="44">
        <v>0.291434745</v>
      </c>
    </row>
    <row r="3394" spans="1:10">
      <c r="A3394" s="2" t="s">
        <v>7</v>
      </c>
      <c r="B3394" s="2" t="s">
        <v>253</v>
      </c>
      <c r="C3394" s="2" t="s">
        <v>64</v>
      </c>
      <c r="E3394" s="2">
        <v>100</v>
      </c>
      <c r="F3394" s="2" t="s">
        <v>767</v>
      </c>
      <c r="G3394" s="2" t="s">
        <v>29</v>
      </c>
      <c r="H3394" s="2" t="s">
        <v>34</v>
      </c>
      <c r="I3394" s="2" t="s">
        <v>31</v>
      </c>
      <c r="J3394" s="44">
        <v>72.243041528999996</v>
      </c>
    </row>
    <row r="3395" spans="1:10">
      <c r="A3395" s="2" t="s">
        <v>6</v>
      </c>
      <c r="B3395" s="2" t="s">
        <v>254</v>
      </c>
      <c r="C3395" s="2" t="s">
        <v>64</v>
      </c>
      <c r="E3395" s="2">
        <v>100</v>
      </c>
      <c r="F3395" s="2" t="s">
        <v>767</v>
      </c>
      <c r="G3395" s="2" t="s">
        <v>29</v>
      </c>
      <c r="H3395" s="2" t="s">
        <v>34</v>
      </c>
      <c r="I3395" s="2" t="s">
        <v>31</v>
      </c>
      <c r="J3395" s="44">
        <v>38.585905979000003</v>
      </c>
    </row>
    <row r="3396" spans="1:10">
      <c r="A3396" s="2" t="s">
        <v>6</v>
      </c>
      <c r="B3396" s="2" t="s">
        <v>255</v>
      </c>
      <c r="C3396" s="2" t="s">
        <v>64</v>
      </c>
      <c r="E3396" s="2">
        <v>100</v>
      </c>
      <c r="F3396" s="2" t="s">
        <v>767</v>
      </c>
      <c r="G3396" s="2" t="s">
        <v>29</v>
      </c>
      <c r="H3396" s="2" t="s">
        <v>34</v>
      </c>
      <c r="I3396" s="2" t="s">
        <v>31</v>
      </c>
      <c r="J3396" s="44">
        <v>24.332316429999999</v>
      </c>
    </row>
    <row r="3397" spans="1:10">
      <c r="A3397" s="2" t="s">
        <v>6</v>
      </c>
      <c r="B3397" s="2" t="s">
        <v>256</v>
      </c>
      <c r="C3397" s="2" t="s">
        <v>64</v>
      </c>
      <c r="E3397" s="2">
        <v>100</v>
      </c>
      <c r="F3397" s="2" t="s">
        <v>767</v>
      </c>
      <c r="G3397" s="2" t="s">
        <v>29</v>
      </c>
      <c r="H3397" s="2" t="s">
        <v>34</v>
      </c>
      <c r="I3397" s="2" t="s">
        <v>31</v>
      </c>
      <c r="J3397" s="44">
        <v>49.253088632999997</v>
      </c>
    </row>
    <row r="3398" spans="1:10">
      <c r="A3398" s="2" t="s">
        <v>6</v>
      </c>
      <c r="B3398" s="2" t="s">
        <v>257</v>
      </c>
      <c r="C3398" s="2" t="s">
        <v>64</v>
      </c>
      <c r="E3398" s="2">
        <v>100</v>
      </c>
      <c r="F3398" s="2" t="s">
        <v>767</v>
      </c>
      <c r="G3398" s="2" t="s">
        <v>29</v>
      </c>
      <c r="H3398" s="2" t="s">
        <v>34</v>
      </c>
      <c r="I3398" s="2" t="s">
        <v>31</v>
      </c>
      <c r="J3398" s="44">
        <v>41.240423329000002</v>
      </c>
    </row>
    <row r="3399" spans="1:10">
      <c r="A3399" s="2" t="s">
        <v>6</v>
      </c>
      <c r="B3399" s="2" t="s">
        <v>258</v>
      </c>
      <c r="C3399" s="2" t="s">
        <v>64</v>
      </c>
      <c r="E3399" s="2">
        <v>100</v>
      </c>
      <c r="F3399" s="2" t="s">
        <v>767</v>
      </c>
      <c r="G3399" s="2" t="s">
        <v>29</v>
      </c>
      <c r="H3399" s="2" t="s">
        <v>34</v>
      </c>
      <c r="I3399" s="2" t="s">
        <v>31</v>
      </c>
      <c r="J3399" s="44">
        <v>89.577093692000005</v>
      </c>
    </row>
    <row r="3400" spans="1:10">
      <c r="A3400" s="2" t="s">
        <v>6</v>
      </c>
      <c r="B3400" s="2" t="s">
        <v>259</v>
      </c>
      <c r="C3400" s="2" t="s">
        <v>64</v>
      </c>
      <c r="E3400" s="2">
        <v>100</v>
      </c>
      <c r="F3400" s="2" t="s">
        <v>767</v>
      </c>
      <c r="G3400" s="2" t="s">
        <v>29</v>
      </c>
      <c r="H3400" s="2" t="s">
        <v>34</v>
      </c>
      <c r="I3400" s="2" t="s">
        <v>31</v>
      </c>
      <c r="J3400" s="44">
        <v>4.5939275740000003</v>
      </c>
    </row>
    <row r="3401" spans="1:10">
      <c r="A3401" s="2" t="s">
        <v>6</v>
      </c>
      <c r="B3401" s="2" t="s">
        <v>260</v>
      </c>
      <c r="C3401" s="2" t="s">
        <v>64</v>
      </c>
      <c r="E3401" s="2">
        <v>100</v>
      </c>
      <c r="F3401" s="2" t="s">
        <v>767</v>
      </c>
      <c r="G3401" s="2" t="s">
        <v>29</v>
      </c>
      <c r="H3401" s="2" t="s">
        <v>34</v>
      </c>
      <c r="I3401" s="2" t="s">
        <v>31</v>
      </c>
      <c r="J3401" s="44">
        <v>61.753949970999997</v>
      </c>
    </row>
    <row r="3402" spans="1:10">
      <c r="A3402" s="2" t="s">
        <v>6</v>
      </c>
      <c r="B3402" s="2" t="s">
        <v>261</v>
      </c>
      <c r="C3402" s="2" t="s">
        <v>64</v>
      </c>
      <c r="E3402" s="2">
        <v>100</v>
      </c>
      <c r="F3402" s="2" t="s">
        <v>767</v>
      </c>
      <c r="G3402" s="2" t="s">
        <v>29</v>
      </c>
      <c r="H3402" s="2" t="s">
        <v>34</v>
      </c>
      <c r="I3402" s="2" t="s">
        <v>31</v>
      </c>
      <c r="J3402" s="44">
        <v>51.634600542000001</v>
      </c>
    </row>
    <row r="3403" spans="1:10">
      <c r="A3403" s="2" t="s">
        <v>5</v>
      </c>
      <c r="B3403" s="2" t="s">
        <v>270</v>
      </c>
      <c r="C3403" s="2" t="s">
        <v>64</v>
      </c>
      <c r="E3403" s="2">
        <v>100</v>
      </c>
      <c r="F3403" s="2" t="s">
        <v>767</v>
      </c>
      <c r="G3403" s="2" t="s">
        <v>29</v>
      </c>
      <c r="H3403" s="2" t="s">
        <v>34</v>
      </c>
      <c r="I3403" s="2" t="s">
        <v>31</v>
      </c>
      <c r="J3403" s="44">
        <v>0</v>
      </c>
    </row>
    <row r="3404" spans="1:10">
      <c r="A3404" s="2" t="s">
        <v>5</v>
      </c>
      <c r="B3404" s="2" t="s">
        <v>271</v>
      </c>
      <c r="C3404" s="2" t="s">
        <v>64</v>
      </c>
      <c r="E3404" s="2">
        <v>100</v>
      </c>
      <c r="F3404" s="2" t="s">
        <v>767</v>
      </c>
      <c r="G3404" s="2" t="s">
        <v>29</v>
      </c>
      <c r="H3404" s="2" t="s">
        <v>34</v>
      </c>
      <c r="I3404" s="2" t="s">
        <v>31</v>
      </c>
      <c r="J3404" s="44">
        <v>5.8356637219999996</v>
      </c>
    </row>
    <row r="3405" spans="1:10">
      <c r="A3405" s="2" t="s">
        <v>5</v>
      </c>
      <c r="B3405" s="2" t="s">
        <v>272</v>
      </c>
      <c r="C3405" s="2" t="s">
        <v>64</v>
      </c>
      <c r="E3405" s="2">
        <v>100</v>
      </c>
      <c r="F3405" s="2" t="s">
        <v>767</v>
      </c>
      <c r="G3405" s="2" t="s">
        <v>29</v>
      </c>
      <c r="H3405" s="2" t="s">
        <v>34</v>
      </c>
      <c r="I3405" s="2" t="s">
        <v>31</v>
      </c>
      <c r="J3405" s="44">
        <v>8.6908892360000003</v>
      </c>
    </row>
    <row r="3406" spans="1:10">
      <c r="A3406" s="2" t="s">
        <v>5</v>
      </c>
      <c r="B3406" s="2" t="s">
        <v>273</v>
      </c>
      <c r="C3406" s="2" t="s">
        <v>64</v>
      </c>
      <c r="E3406" s="2">
        <v>100</v>
      </c>
      <c r="F3406" s="2" t="s">
        <v>767</v>
      </c>
      <c r="G3406" s="2" t="s">
        <v>29</v>
      </c>
      <c r="H3406" s="2" t="s">
        <v>34</v>
      </c>
      <c r="I3406" s="2" t="s">
        <v>31</v>
      </c>
      <c r="J3406" s="44">
        <v>14.188429006</v>
      </c>
    </row>
    <row r="3407" spans="1:10">
      <c r="A3407" s="2" t="s">
        <v>4</v>
      </c>
      <c r="B3407" s="2" t="s">
        <v>445</v>
      </c>
      <c r="C3407" s="2" t="s">
        <v>64</v>
      </c>
      <c r="E3407" s="2">
        <v>100</v>
      </c>
      <c r="F3407" s="2" t="s">
        <v>767</v>
      </c>
      <c r="G3407" s="2" t="s">
        <v>29</v>
      </c>
      <c r="H3407" s="2" t="s">
        <v>34</v>
      </c>
      <c r="I3407" s="2" t="s">
        <v>31</v>
      </c>
      <c r="J3407" s="44">
        <v>7.2734721889999996</v>
      </c>
    </row>
    <row r="3408" spans="1:10">
      <c r="A3408" s="2" t="s">
        <v>4</v>
      </c>
      <c r="B3408" s="2" t="s">
        <v>446</v>
      </c>
      <c r="C3408" s="2" t="s">
        <v>64</v>
      </c>
      <c r="E3408" s="2">
        <v>100</v>
      </c>
      <c r="F3408" s="2" t="s">
        <v>767</v>
      </c>
      <c r="G3408" s="2" t="s">
        <v>29</v>
      </c>
      <c r="H3408" s="2" t="s">
        <v>34</v>
      </c>
      <c r="I3408" s="2" t="s">
        <v>31</v>
      </c>
      <c r="J3408" s="44">
        <v>0.52525373500000005</v>
      </c>
    </row>
    <row r="3409" spans="1:10">
      <c r="A3409" s="2" t="s">
        <v>3</v>
      </c>
      <c r="B3409" s="2" t="s">
        <v>362</v>
      </c>
      <c r="C3409" s="2" t="s">
        <v>64</v>
      </c>
      <c r="E3409" s="2">
        <v>100</v>
      </c>
      <c r="F3409" s="2" t="s">
        <v>767</v>
      </c>
      <c r="G3409" s="2" t="s">
        <v>29</v>
      </c>
      <c r="H3409" s="2" t="s">
        <v>34</v>
      </c>
      <c r="I3409" s="2" t="s">
        <v>31</v>
      </c>
      <c r="J3409" s="44">
        <v>0.15918755500000001</v>
      </c>
    </row>
    <row r="3410" spans="1:10">
      <c r="A3410" s="2" t="s">
        <v>3</v>
      </c>
      <c r="B3410" s="2" t="s">
        <v>143</v>
      </c>
      <c r="C3410" s="2" t="s">
        <v>64</v>
      </c>
      <c r="E3410" s="2">
        <v>100</v>
      </c>
      <c r="F3410" s="2" t="s">
        <v>767</v>
      </c>
      <c r="G3410" s="2" t="s">
        <v>29</v>
      </c>
      <c r="H3410" s="2" t="s">
        <v>34</v>
      </c>
      <c r="I3410" s="2" t="s">
        <v>31</v>
      </c>
      <c r="J3410" s="44">
        <v>9.8379419880000007</v>
      </c>
    </row>
    <row r="3411" spans="1:10">
      <c r="A3411" s="2" t="s">
        <v>3</v>
      </c>
      <c r="B3411" s="2" t="s">
        <v>144</v>
      </c>
      <c r="C3411" s="2" t="s">
        <v>64</v>
      </c>
      <c r="E3411" s="2">
        <v>100</v>
      </c>
      <c r="F3411" s="2" t="s">
        <v>767</v>
      </c>
      <c r="G3411" s="2" t="s">
        <v>29</v>
      </c>
      <c r="H3411" s="2" t="s">
        <v>34</v>
      </c>
      <c r="I3411" s="2" t="s">
        <v>31</v>
      </c>
      <c r="J3411" s="44">
        <v>2.79256167</v>
      </c>
    </row>
    <row r="3412" spans="1:10">
      <c r="A3412" s="2" t="s">
        <v>3</v>
      </c>
      <c r="B3412" s="2" t="s">
        <v>145</v>
      </c>
      <c r="C3412" s="2" t="s">
        <v>64</v>
      </c>
      <c r="E3412" s="2">
        <v>100</v>
      </c>
      <c r="F3412" s="2" t="s">
        <v>767</v>
      </c>
      <c r="G3412" s="2" t="s">
        <v>29</v>
      </c>
      <c r="H3412" s="2" t="s">
        <v>34</v>
      </c>
      <c r="I3412" s="2" t="s">
        <v>31</v>
      </c>
      <c r="J3412" s="44">
        <v>1.4004797950000001</v>
      </c>
    </row>
    <row r="3413" spans="1:10">
      <c r="A3413" s="2" t="s">
        <v>3</v>
      </c>
      <c r="B3413" s="2" t="s">
        <v>146</v>
      </c>
      <c r="C3413" s="2" t="s">
        <v>64</v>
      </c>
      <c r="E3413" s="2">
        <v>100</v>
      </c>
      <c r="F3413" s="2" t="s">
        <v>767</v>
      </c>
      <c r="G3413" s="2" t="s">
        <v>29</v>
      </c>
      <c r="H3413" s="2" t="s">
        <v>34</v>
      </c>
      <c r="I3413" s="2" t="s">
        <v>31</v>
      </c>
      <c r="J3413" s="44">
        <v>2.4011817440000001</v>
      </c>
    </row>
    <row r="3414" spans="1:10">
      <c r="A3414" s="2" t="s">
        <v>3</v>
      </c>
      <c r="B3414" s="2" t="s">
        <v>147</v>
      </c>
      <c r="C3414" s="2" t="s">
        <v>64</v>
      </c>
      <c r="E3414" s="2">
        <v>100</v>
      </c>
      <c r="F3414" s="2" t="s">
        <v>767</v>
      </c>
      <c r="G3414" s="2" t="s">
        <v>29</v>
      </c>
      <c r="H3414" s="2" t="s">
        <v>34</v>
      </c>
      <c r="I3414" s="2" t="s">
        <v>31</v>
      </c>
      <c r="J3414" s="44">
        <v>5.5855219170000003</v>
      </c>
    </row>
    <row r="3415" spans="1:10">
      <c r="A3415" s="2" t="s">
        <v>3</v>
      </c>
      <c r="B3415" s="2" t="s">
        <v>148</v>
      </c>
      <c r="C3415" s="2" t="s">
        <v>64</v>
      </c>
      <c r="E3415" s="2">
        <v>100</v>
      </c>
      <c r="F3415" s="2" t="s">
        <v>767</v>
      </c>
      <c r="G3415" s="2" t="s">
        <v>29</v>
      </c>
      <c r="H3415" s="2" t="s">
        <v>34</v>
      </c>
      <c r="I3415" s="2" t="s">
        <v>31</v>
      </c>
      <c r="J3415" s="44">
        <v>2.9662345060000002</v>
      </c>
    </row>
    <row r="3416" spans="1:10">
      <c r="A3416" s="2" t="s">
        <v>3</v>
      </c>
      <c r="B3416" s="2" t="s">
        <v>149</v>
      </c>
      <c r="C3416" s="2" t="s">
        <v>64</v>
      </c>
      <c r="E3416" s="2">
        <v>100</v>
      </c>
      <c r="F3416" s="2" t="s">
        <v>767</v>
      </c>
      <c r="G3416" s="2" t="s">
        <v>29</v>
      </c>
      <c r="H3416" s="2" t="s">
        <v>34</v>
      </c>
      <c r="I3416" s="2" t="s">
        <v>31</v>
      </c>
      <c r="J3416" s="44">
        <v>28.594963076999999</v>
      </c>
    </row>
    <row r="3417" spans="1:10">
      <c r="A3417" s="2" t="s">
        <v>3</v>
      </c>
      <c r="B3417" s="2" t="s">
        <v>150</v>
      </c>
      <c r="C3417" s="2" t="s">
        <v>64</v>
      </c>
      <c r="E3417" s="2">
        <v>100</v>
      </c>
      <c r="F3417" s="2" t="s">
        <v>767</v>
      </c>
      <c r="G3417" s="2" t="s">
        <v>29</v>
      </c>
      <c r="H3417" s="2" t="s">
        <v>34</v>
      </c>
      <c r="I3417" s="2" t="s">
        <v>31</v>
      </c>
      <c r="J3417" s="44">
        <v>8.8623374530000003</v>
      </c>
    </row>
    <row r="3418" spans="1:10">
      <c r="A3418" s="2" t="s">
        <v>3</v>
      </c>
      <c r="B3418" s="2" t="s">
        <v>151</v>
      </c>
      <c r="C3418" s="2" t="s">
        <v>64</v>
      </c>
      <c r="E3418" s="2">
        <v>100</v>
      </c>
      <c r="F3418" s="2" t="s">
        <v>767</v>
      </c>
      <c r="G3418" s="2" t="s">
        <v>29</v>
      </c>
      <c r="H3418" s="2" t="s">
        <v>34</v>
      </c>
      <c r="I3418" s="2" t="s">
        <v>31</v>
      </c>
      <c r="J3418" s="44">
        <v>75.147091888000006</v>
      </c>
    </row>
    <row r="3419" spans="1:10">
      <c r="A3419" s="2" t="s">
        <v>3</v>
      </c>
      <c r="B3419" s="2" t="s">
        <v>152</v>
      </c>
      <c r="C3419" s="2" t="s">
        <v>64</v>
      </c>
      <c r="E3419" s="2">
        <v>100</v>
      </c>
      <c r="F3419" s="2" t="s">
        <v>767</v>
      </c>
      <c r="G3419" s="2" t="s">
        <v>29</v>
      </c>
      <c r="H3419" s="2" t="s">
        <v>34</v>
      </c>
      <c r="I3419" s="2" t="s">
        <v>31</v>
      </c>
      <c r="J3419" s="44">
        <v>126.567773402</v>
      </c>
    </row>
    <row r="3420" spans="1:10">
      <c r="A3420" s="2" t="s">
        <v>3</v>
      </c>
      <c r="B3420" s="2" t="s">
        <v>153</v>
      </c>
      <c r="C3420" s="2" t="s">
        <v>64</v>
      </c>
      <c r="E3420" s="2">
        <v>100</v>
      </c>
      <c r="F3420" s="2" t="s">
        <v>767</v>
      </c>
      <c r="G3420" s="2" t="s">
        <v>29</v>
      </c>
      <c r="H3420" s="2" t="s">
        <v>34</v>
      </c>
      <c r="I3420" s="2" t="s">
        <v>31</v>
      </c>
      <c r="J3420" s="44">
        <v>113.87392922799999</v>
      </c>
    </row>
    <row r="3421" spans="1:10">
      <c r="A3421" s="2" t="s">
        <v>3</v>
      </c>
      <c r="B3421" s="2" t="s">
        <v>154</v>
      </c>
      <c r="C3421" s="2" t="s">
        <v>64</v>
      </c>
      <c r="E3421" s="2">
        <v>100</v>
      </c>
      <c r="F3421" s="2" t="s">
        <v>767</v>
      </c>
      <c r="G3421" s="2" t="s">
        <v>29</v>
      </c>
      <c r="H3421" s="2" t="s">
        <v>34</v>
      </c>
      <c r="I3421" s="2" t="s">
        <v>31</v>
      </c>
      <c r="J3421" s="44">
        <v>34.627622080999998</v>
      </c>
    </row>
    <row r="3422" spans="1:10">
      <c r="A3422" s="2" t="s">
        <v>3</v>
      </c>
      <c r="B3422" s="2" t="s">
        <v>155</v>
      </c>
      <c r="C3422" s="2" t="s">
        <v>64</v>
      </c>
      <c r="E3422" s="2">
        <v>100</v>
      </c>
      <c r="F3422" s="2" t="s">
        <v>767</v>
      </c>
      <c r="G3422" s="2" t="s">
        <v>29</v>
      </c>
      <c r="H3422" s="2" t="s">
        <v>34</v>
      </c>
      <c r="I3422" s="2" t="s">
        <v>31</v>
      </c>
      <c r="J3422" s="44">
        <v>30.459035294</v>
      </c>
    </row>
    <row r="3423" spans="1:10">
      <c r="A3423" s="2" t="s">
        <v>3</v>
      </c>
      <c r="B3423" s="2" t="s">
        <v>156</v>
      </c>
      <c r="C3423" s="2" t="s">
        <v>64</v>
      </c>
      <c r="E3423" s="2">
        <v>100</v>
      </c>
      <c r="F3423" s="2" t="s">
        <v>767</v>
      </c>
      <c r="G3423" s="2" t="s">
        <v>29</v>
      </c>
      <c r="H3423" s="2" t="s">
        <v>34</v>
      </c>
      <c r="I3423" s="2" t="s">
        <v>31</v>
      </c>
      <c r="J3423" s="44">
        <v>6.443672426</v>
      </c>
    </row>
    <row r="3424" spans="1:10">
      <c r="A3424" s="2" t="s">
        <v>3</v>
      </c>
      <c r="B3424" s="2" t="s">
        <v>157</v>
      </c>
      <c r="C3424" s="2" t="s">
        <v>64</v>
      </c>
      <c r="E3424" s="2">
        <v>100</v>
      </c>
      <c r="F3424" s="2" t="s">
        <v>767</v>
      </c>
      <c r="G3424" s="2" t="s">
        <v>29</v>
      </c>
      <c r="H3424" s="2" t="s">
        <v>34</v>
      </c>
      <c r="I3424" s="2" t="s">
        <v>31</v>
      </c>
      <c r="J3424" s="44">
        <v>148.61260451499999</v>
      </c>
    </row>
    <row r="3425" spans="1:10">
      <c r="A3425" s="2" t="s">
        <v>3</v>
      </c>
      <c r="B3425" s="2" t="s">
        <v>158</v>
      </c>
      <c r="C3425" s="2" t="s">
        <v>64</v>
      </c>
      <c r="E3425" s="2">
        <v>100</v>
      </c>
      <c r="F3425" s="2" t="s">
        <v>767</v>
      </c>
      <c r="G3425" s="2" t="s">
        <v>29</v>
      </c>
      <c r="H3425" s="2" t="s">
        <v>34</v>
      </c>
      <c r="I3425" s="2" t="s">
        <v>31</v>
      </c>
      <c r="J3425" s="44">
        <v>28.828954940999999</v>
      </c>
    </row>
    <row r="3426" spans="1:10">
      <c r="A3426" s="2" t="s">
        <v>2</v>
      </c>
      <c r="B3426" s="2" t="s">
        <v>262</v>
      </c>
      <c r="C3426" s="2" t="s">
        <v>64</v>
      </c>
      <c r="E3426" s="2">
        <v>100</v>
      </c>
      <c r="F3426" s="2" t="s">
        <v>767</v>
      </c>
      <c r="G3426" s="2" t="s">
        <v>29</v>
      </c>
      <c r="H3426" s="2" t="s">
        <v>34</v>
      </c>
      <c r="I3426" s="2" t="s">
        <v>31</v>
      </c>
      <c r="J3426" s="44">
        <v>0</v>
      </c>
    </row>
    <row r="3427" spans="1:10">
      <c r="A3427" s="2" t="s">
        <v>2</v>
      </c>
      <c r="B3427" s="2" t="s">
        <v>263</v>
      </c>
      <c r="C3427" s="2" t="s">
        <v>64</v>
      </c>
      <c r="E3427" s="2">
        <v>100</v>
      </c>
      <c r="F3427" s="2" t="s">
        <v>767</v>
      </c>
      <c r="G3427" s="2" t="s">
        <v>29</v>
      </c>
      <c r="H3427" s="2" t="s">
        <v>34</v>
      </c>
      <c r="I3427" s="2" t="s">
        <v>31</v>
      </c>
      <c r="J3427" s="44">
        <v>0</v>
      </c>
    </row>
    <row r="3428" spans="1:10">
      <c r="A3428" s="2" t="s">
        <v>2</v>
      </c>
      <c r="B3428" s="2" t="s">
        <v>264</v>
      </c>
      <c r="C3428" s="2" t="s">
        <v>64</v>
      </c>
      <c r="E3428" s="2">
        <v>100</v>
      </c>
      <c r="F3428" s="2" t="s">
        <v>767</v>
      </c>
      <c r="G3428" s="2" t="s">
        <v>29</v>
      </c>
      <c r="H3428" s="2" t="s">
        <v>34</v>
      </c>
      <c r="I3428" s="2" t="s">
        <v>31</v>
      </c>
      <c r="J3428" s="44">
        <v>2.5313262050000001</v>
      </c>
    </row>
    <row r="3429" spans="1:10">
      <c r="A3429" s="2" t="s">
        <v>2</v>
      </c>
      <c r="B3429" s="2" t="s">
        <v>265</v>
      </c>
      <c r="C3429" s="2" t="s">
        <v>64</v>
      </c>
      <c r="E3429" s="2">
        <v>100</v>
      </c>
      <c r="F3429" s="2" t="s">
        <v>767</v>
      </c>
      <c r="G3429" s="2" t="s">
        <v>29</v>
      </c>
      <c r="H3429" s="2" t="s">
        <v>34</v>
      </c>
      <c r="I3429" s="2" t="s">
        <v>31</v>
      </c>
      <c r="J3429" s="44">
        <v>0</v>
      </c>
    </row>
    <row r="3430" spans="1:10">
      <c r="A3430" s="2" t="s">
        <v>2</v>
      </c>
      <c r="B3430" s="2" t="s">
        <v>266</v>
      </c>
      <c r="C3430" s="2" t="s">
        <v>64</v>
      </c>
      <c r="E3430" s="2">
        <v>100</v>
      </c>
      <c r="F3430" s="2" t="s">
        <v>767</v>
      </c>
      <c r="G3430" s="2" t="s">
        <v>29</v>
      </c>
      <c r="H3430" s="2" t="s">
        <v>34</v>
      </c>
      <c r="I3430" s="2" t="s">
        <v>31</v>
      </c>
      <c r="J3430" s="44">
        <v>0</v>
      </c>
    </row>
    <row r="3431" spans="1:10">
      <c r="A3431" s="2" t="s">
        <v>2</v>
      </c>
      <c r="B3431" s="2" t="s">
        <v>267</v>
      </c>
      <c r="C3431" s="2" t="s">
        <v>64</v>
      </c>
      <c r="E3431" s="2">
        <v>100</v>
      </c>
      <c r="F3431" s="2" t="s">
        <v>767</v>
      </c>
      <c r="G3431" s="2" t="s">
        <v>29</v>
      </c>
      <c r="H3431" s="2" t="s">
        <v>34</v>
      </c>
      <c r="I3431" s="2" t="s">
        <v>31</v>
      </c>
      <c r="J3431" s="44">
        <v>6.8924333779999998</v>
      </c>
    </row>
    <row r="3432" spans="1:10">
      <c r="A3432" s="2" t="s">
        <v>2</v>
      </c>
      <c r="B3432" s="2" t="s">
        <v>268</v>
      </c>
      <c r="C3432" s="2" t="s">
        <v>64</v>
      </c>
      <c r="E3432" s="2">
        <v>100</v>
      </c>
      <c r="F3432" s="2" t="s">
        <v>767</v>
      </c>
      <c r="G3432" s="2" t="s">
        <v>29</v>
      </c>
      <c r="H3432" s="2" t="s">
        <v>34</v>
      </c>
      <c r="I3432" s="2" t="s">
        <v>31</v>
      </c>
      <c r="J3432" s="44">
        <v>0</v>
      </c>
    </row>
    <row r="3433" spans="1:10">
      <c r="A3433" s="2" t="s">
        <v>2</v>
      </c>
      <c r="B3433" s="2" t="s">
        <v>269</v>
      </c>
      <c r="C3433" s="2" t="s">
        <v>64</v>
      </c>
      <c r="E3433" s="2">
        <v>100</v>
      </c>
      <c r="F3433" s="2" t="s">
        <v>767</v>
      </c>
      <c r="G3433" s="2" t="s">
        <v>29</v>
      </c>
      <c r="H3433" s="2" t="s">
        <v>34</v>
      </c>
      <c r="I3433" s="2" t="s">
        <v>31</v>
      </c>
      <c r="J3433" s="44">
        <v>0</v>
      </c>
    </row>
    <row r="3434" spans="1:10">
      <c r="A3434" s="2" t="s">
        <v>1</v>
      </c>
      <c r="B3434" s="2" t="s">
        <v>298</v>
      </c>
      <c r="C3434" s="2" t="s">
        <v>64</v>
      </c>
      <c r="E3434" s="2">
        <v>100</v>
      </c>
      <c r="F3434" s="2" t="s">
        <v>767</v>
      </c>
      <c r="G3434" s="2" t="s">
        <v>29</v>
      </c>
      <c r="H3434" s="2" t="s">
        <v>34</v>
      </c>
      <c r="I3434" s="2" t="s">
        <v>31</v>
      </c>
      <c r="J3434" s="44">
        <v>0</v>
      </c>
    </row>
    <row r="3435" spans="1:10">
      <c r="A3435" s="2" t="s">
        <v>1</v>
      </c>
      <c r="B3435" s="2" t="s">
        <v>299</v>
      </c>
      <c r="C3435" s="2" t="s">
        <v>64</v>
      </c>
      <c r="E3435" s="2">
        <v>100</v>
      </c>
      <c r="F3435" s="2" t="s">
        <v>767</v>
      </c>
      <c r="G3435" s="2" t="s">
        <v>29</v>
      </c>
      <c r="H3435" s="2" t="s">
        <v>34</v>
      </c>
      <c r="I3435" s="2" t="s">
        <v>31</v>
      </c>
      <c r="J3435" s="44">
        <v>0</v>
      </c>
    </row>
    <row r="3436" spans="1:10">
      <c r="A3436" s="2" t="s">
        <v>1</v>
      </c>
      <c r="B3436" s="2" t="s">
        <v>300</v>
      </c>
      <c r="C3436" s="2" t="s">
        <v>64</v>
      </c>
      <c r="E3436" s="2">
        <v>100</v>
      </c>
      <c r="F3436" s="2" t="s">
        <v>767</v>
      </c>
      <c r="G3436" s="2" t="s">
        <v>29</v>
      </c>
      <c r="H3436" s="2" t="s">
        <v>34</v>
      </c>
      <c r="I3436" s="2" t="s">
        <v>31</v>
      </c>
      <c r="J3436" s="44">
        <v>0</v>
      </c>
    </row>
    <row r="3437" spans="1:10">
      <c r="A3437" s="2" t="s">
        <v>1</v>
      </c>
      <c r="B3437" s="2" t="s">
        <v>301</v>
      </c>
      <c r="C3437" s="2" t="s">
        <v>64</v>
      </c>
      <c r="E3437" s="2">
        <v>100</v>
      </c>
      <c r="F3437" s="2" t="s">
        <v>767</v>
      </c>
      <c r="G3437" s="2" t="s">
        <v>29</v>
      </c>
      <c r="H3437" s="2" t="s">
        <v>34</v>
      </c>
      <c r="I3437" s="2" t="s">
        <v>31</v>
      </c>
      <c r="J3437" s="44">
        <v>0</v>
      </c>
    </row>
    <row r="3438" spans="1:10">
      <c r="A3438" s="2" t="s">
        <v>1</v>
      </c>
      <c r="B3438" s="2" t="s">
        <v>302</v>
      </c>
      <c r="C3438" s="2" t="s">
        <v>64</v>
      </c>
      <c r="E3438" s="2">
        <v>100</v>
      </c>
      <c r="F3438" s="2" t="s">
        <v>767</v>
      </c>
      <c r="G3438" s="2" t="s">
        <v>29</v>
      </c>
      <c r="H3438" s="2" t="s">
        <v>34</v>
      </c>
      <c r="I3438" s="2" t="s">
        <v>31</v>
      </c>
      <c r="J3438" s="44">
        <v>0</v>
      </c>
    </row>
    <row r="3439" spans="1:10">
      <c r="A3439" s="2" t="s">
        <v>1</v>
      </c>
      <c r="B3439" s="2" t="s">
        <v>303</v>
      </c>
      <c r="C3439" s="2" t="s">
        <v>64</v>
      </c>
      <c r="E3439" s="2">
        <v>100</v>
      </c>
      <c r="F3439" s="2" t="s">
        <v>767</v>
      </c>
      <c r="G3439" s="2" t="s">
        <v>29</v>
      </c>
      <c r="H3439" s="2" t="s">
        <v>34</v>
      </c>
      <c r="I3439" s="2" t="s">
        <v>31</v>
      </c>
      <c r="J3439" s="44">
        <v>0</v>
      </c>
    </row>
    <row r="3440" spans="1:10">
      <c r="A3440" s="2" t="s">
        <v>1</v>
      </c>
      <c r="B3440" s="2" t="s">
        <v>304</v>
      </c>
      <c r="C3440" s="2" t="s">
        <v>64</v>
      </c>
      <c r="E3440" s="2">
        <v>100</v>
      </c>
      <c r="F3440" s="2" t="s">
        <v>767</v>
      </c>
      <c r="G3440" s="2" t="s">
        <v>29</v>
      </c>
      <c r="H3440" s="2" t="s">
        <v>34</v>
      </c>
      <c r="I3440" s="2" t="s">
        <v>31</v>
      </c>
      <c r="J3440" s="44">
        <v>0</v>
      </c>
    </row>
    <row r="3441" spans="1:10">
      <c r="A3441" s="2" t="s">
        <v>1</v>
      </c>
      <c r="B3441" s="2" t="s">
        <v>305</v>
      </c>
      <c r="C3441" s="2" t="s">
        <v>64</v>
      </c>
      <c r="E3441" s="2">
        <v>100</v>
      </c>
      <c r="F3441" s="2" t="s">
        <v>767</v>
      </c>
      <c r="G3441" s="2" t="s">
        <v>29</v>
      </c>
      <c r="H3441" s="2" t="s">
        <v>34</v>
      </c>
      <c r="I3441" s="2" t="s">
        <v>31</v>
      </c>
      <c r="J3441" s="44">
        <v>0</v>
      </c>
    </row>
    <row r="3442" spans="1:10">
      <c r="A3442" s="2" t="s">
        <v>1</v>
      </c>
      <c r="B3442" s="2" t="s">
        <v>306</v>
      </c>
      <c r="C3442" s="2" t="s">
        <v>64</v>
      </c>
      <c r="E3442" s="2">
        <v>100</v>
      </c>
      <c r="F3442" s="2" t="s">
        <v>767</v>
      </c>
      <c r="G3442" s="2" t="s">
        <v>29</v>
      </c>
      <c r="H3442" s="2" t="s">
        <v>34</v>
      </c>
      <c r="I3442" s="2" t="s">
        <v>31</v>
      </c>
      <c r="J3442" s="44">
        <v>0</v>
      </c>
    </row>
    <row r="3443" spans="1:10">
      <c r="A3443" s="2" t="s">
        <v>1</v>
      </c>
      <c r="B3443" s="2" t="s">
        <v>307</v>
      </c>
      <c r="C3443" s="2" t="s">
        <v>64</v>
      </c>
      <c r="E3443" s="2">
        <v>100</v>
      </c>
      <c r="F3443" s="2" t="s">
        <v>767</v>
      </c>
      <c r="G3443" s="2" t="s">
        <v>29</v>
      </c>
      <c r="H3443" s="2" t="s">
        <v>34</v>
      </c>
      <c r="I3443" s="2" t="s">
        <v>31</v>
      </c>
      <c r="J3443" s="44">
        <v>0</v>
      </c>
    </row>
    <row r="3444" spans="1:10">
      <c r="A3444" s="2" t="s">
        <v>1</v>
      </c>
      <c r="B3444" s="2" t="s">
        <v>308</v>
      </c>
      <c r="C3444" s="2" t="s">
        <v>64</v>
      </c>
      <c r="E3444" s="2">
        <v>100</v>
      </c>
      <c r="F3444" s="2" t="s">
        <v>767</v>
      </c>
      <c r="G3444" s="2" t="s">
        <v>29</v>
      </c>
      <c r="H3444" s="2" t="s">
        <v>34</v>
      </c>
      <c r="I3444" s="2" t="s">
        <v>31</v>
      </c>
      <c r="J3444" s="44">
        <v>0</v>
      </c>
    </row>
    <row r="3445" spans="1:10">
      <c r="A3445" s="2" t="s">
        <v>1</v>
      </c>
      <c r="B3445" s="2" t="s">
        <v>309</v>
      </c>
      <c r="C3445" s="2" t="s">
        <v>64</v>
      </c>
      <c r="E3445" s="2">
        <v>100</v>
      </c>
      <c r="F3445" s="2" t="s">
        <v>767</v>
      </c>
      <c r="G3445" s="2" t="s">
        <v>29</v>
      </c>
      <c r="H3445" s="2" t="s">
        <v>34</v>
      </c>
      <c r="I3445" s="2" t="s">
        <v>31</v>
      </c>
      <c r="J3445" s="44">
        <v>0</v>
      </c>
    </row>
    <row r="3446" spans="1:10">
      <c r="A3446" s="2" t="s">
        <v>1</v>
      </c>
      <c r="B3446" s="2" t="s">
        <v>310</v>
      </c>
      <c r="C3446" s="2" t="s">
        <v>64</v>
      </c>
      <c r="E3446" s="2">
        <v>100</v>
      </c>
      <c r="F3446" s="2" t="s">
        <v>767</v>
      </c>
      <c r="G3446" s="2" t="s">
        <v>29</v>
      </c>
      <c r="H3446" s="2" t="s">
        <v>34</v>
      </c>
      <c r="I3446" s="2" t="s">
        <v>31</v>
      </c>
      <c r="J3446" s="44">
        <v>0</v>
      </c>
    </row>
    <row r="3447" spans="1:10">
      <c r="A3447" s="2" t="s">
        <v>1</v>
      </c>
      <c r="B3447" s="2" t="s">
        <v>311</v>
      </c>
      <c r="C3447" s="2" t="s">
        <v>64</v>
      </c>
      <c r="E3447" s="2">
        <v>100</v>
      </c>
      <c r="F3447" s="2" t="s">
        <v>767</v>
      </c>
      <c r="G3447" s="2" t="s">
        <v>29</v>
      </c>
      <c r="H3447" s="2" t="s">
        <v>34</v>
      </c>
      <c r="I3447" s="2" t="s">
        <v>31</v>
      </c>
      <c r="J3447" s="44">
        <v>0</v>
      </c>
    </row>
    <row r="3448" spans="1:10">
      <c r="A3448" s="2" t="s">
        <v>1</v>
      </c>
      <c r="B3448" s="2" t="s">
        <v>312</v>
      </c>
      <c r="C3448" s="2" t="s">
        <v>64</v>
      </c>
      <c r="E3448" s="2">
        <v>100</v>
      </c>
      <c r="F3448" s="2" t="s">
        <v>767</v>
      </c>
      <c r="G3448" s="2" t="s">
        <v>29</v>
      </c>
      <c r="H3448" s="2" t="s">
        <v>34</v>
      </c>
      <c r="I3448" s="2" t="s">
        <v>31</v>
      </c>
      <c r="J3448" s="44">
        <v>0</v>
      </c>
    </row>
    <row r="3449" spans="1:10">
      <c r="A3449" s="2" t="s">
        <v>1</v>
      </c>
      <c r="B3449" s="2" t="s">
        <v>313</v>
      </c>
      <c r="C3449" s="2" t="s">
        <v>64</v>
      </c>
      <c r="E3449" s="2">
        <v>100</v>
      </c>
      <c r="F3449" s="2" t="s">
        <v>767</v>
      </c>
      <c r="G3449" s="2" t="s">
        <v>29</v>
      </c>
      <c r="H3449" s="2" t="s">
        <v>34</v>
      </c>
      <c r="I3449" s="2" t="s">
        <v>31</v>
      </c>
      <c r="J3449" s="44">
        <v>0</v>
      </c>
    </row>
    <row r="3450" spans="1:10">
      <c r="A3450" s="2" t="s">
        <v>1</v>
      </c>
      <c r="B3450" s="2" t="s">
        <v>314</v>
      </c>
      <c r="C3450" s="2" t="s">
        <v>64</v>
      </c>
      <c r="E3450" s="2">
        <v>100</v>
      </c>
      <c r="F3450" s="2" t="s">
        <v>767</v>
      </c>
      <c r="G3450" s="2" t="s">
        <v>29</v>
      </c>
      <c r="H3450" s="2" t="s">
        <v>34</v>
      </c>
      <c r="I3450" s="2" t="s">
        <v>31</v>
      </c>
      <c r="J3450" s="44">
        <v>0</v>
      </c>
    </row>
    <row r="3451" spans="1:10">
      <c r="A3451" s="2" t="s">
        <v>1</v>
      </c>
      <c r="B3451" s="2" t="s">
        <v>315</v>
      </c>
      <c r="C3451" s="2" t="s">
        <v>64</v>
      </c>
      <c r="E3451" s="2">
        <v>100</v>
      </c>
      <c r="F3451" s="2" t="s">
        <v>767</v>
      </c>
      <c r="G3451" s="2" t="s">
        <v>29</v>
      </c>
      <c r="H3451" s="2" t="s">
        <v>34</v>
      </c>
      <c r="I3451" s="2" t="s">
        <v>31</v>
      </c>
      <c r="J3451" s="44">
        <v>0</v>
      </c>
    </row>
    <row r="3452" spans="1:10">
      <c r="A3452" s="2" t="s">
        <v>1</v>
      </c>
      <c r="B3452" s="2" t="s">
        <v>316</v>
      </c>
      <c r="C3452" s="2" t="s">
        <v>64</v>
      </c>
      <c r="E3452" s="2">
        <v>100</v>
      </c>
      <c r="F3452" s="2" t="s">
        <v>767</v>
      </c>
      <c r="G3452" s="2" t="s">
        <v>29</v>
      </c>
      <c r="H3452" s="2" t="s">
        <v>34</v>
      </c>
      <c r="I3452" s="2" t="s">
        <v>31</v>
      </c>
      <c r="J3452" s="44">
        <v>0</v>
      </c>
    </row>
    <row r="3453" spans="1:10">
      <c r="A3453" s="2" t="s">
        <v>1</v>
      </c>
      <c r="B3453" s="2" t="s">
        <v>317</v>
      </c>
      <c r="C3453" s="2" t="s">
        <v>64</v>
      </c>
      <c r="E3453" s="2">
        <v>100</v>
      </c>
      <c r="F3453" s="2" t="s">
        <v>767</v>
      </c>
      <c r="G3453" s="2" t="s">
        <v>29</v>
      </c>
      <c r="H3453" s="2" t="s">
        <v>34</v>
      </c>
      <c r="I3453" s="2" t="s">
        <v>31</v>
      </c>
      <c r="J3453" s="44">
        <v>0</v>
      </c>
    </row>
    <row r="3454" spans="1:10">
      <c r="A3454" s="2" t="s">
        <v>1</v>
      </c>
      <c r="B3454" s="2" t="s">
        <v>449</v>
      </c>
      <c r="C3454" s="2" t="s">
        <v>64</v>
      </c>
      <c r="E3454" s="2">
        <v>100</v>
      </c>
      <c r="F3454" s="2" t="s">
        <v>767</v>
      </c>
      <c r="G3454" s="2" t="s">
        <v>29</v>
      </c>
      <c r="H3454" s="2" t="s">
        <v>34</v>
      </c>
      <c r="I3454" s="2" t="s">
        <v>31</v>
      </c>
      <c r="J3454" s="44">
        <v>0</v>
      </c>
    </row>
    <row r="3455" spans="1:10">
      <c r="A3455" s="2" t="s">
        <v>1</v>
      </c>
      <c r="B3455" s="2" t="s">
        <v>450</v>
      </c>
      <c r="C3455" s="2" t="s">
        <v>64</v>
      </c>
      <c r="E3455" s="2">
        <v>100</v>
      </c>
      <c r="F3455" s="2" t="s">
        <v>767</v>
      </c>
      <c r="G3455" s="2" t="s">
        <v>29</v>
      </c>
      <c r="H3455" s="2" t="s">
        <v>34</v>
      </c>
      <c r="I3455" s="2" t="s">
        <v>31</v>
      </c>
      <c r="J3455" s="44">
        <v>0</v>
      </c>
    </row>
    <row r="3456" spans="1:10">
      <c r="A3456" s="2" t="s">
        <v>1</v>
      </c>
      <c r="B3456" s="2" t="s">
        <v>451</v>
      </c>
      <c r="C3456" s="2" t="s">
        <v>64</v>
      </c>
      <c r="E3456" s="2">
        <v>100</v>
      </c>
      <c r="F3456" s="2" t="s">
        <v>767</v>
      </c>
      <c r="G3456" s="2" t="s">
        <v>29</v>
      </c>
      <c r="H3456" s="2" t="s">
        <v>34</v>
      </c>
      <c r="I3456" s="2" t="s">
        <v>31</v>
      </c>
      <c r="J3456" s="44">
        <v>0</v>
      </c>
    </row>
    <row r="3457" spans="1:10">
      <c r="A3457" s="2" t="s">
        <v>1</v>
      </c>
      <c r="B3457" s="2" t="s">
        <v>452</v>
      </c>
      <c r="C3457" s="2" t="s">
        <v>64</v>
      </c>
      <c r="E3457" s="2">
        <v>100</v>
      </c>
      <c r="F3457" s="2" t="s">
        <v>767</v>
      </c>
      <c r="G3457" s="2" t="s">
        <v>29</v>
      </c>
      <c r="H3457" s="2" t="s">
        <v>34</v>
      </c>
      <c r="I3457" s="2" t="s">
        <v>31</v>
      </c>
      <c r="J3457" s="44">
        <v>0</v>
      </c>
    </row>
    <row r="3458" spans="1:10">
      <c r="A3458" s="2" t="s">
        <v>1</v>
      </c>
      <c r="B3458" s="2" t="s">
        <v>453</v>
      </c>
      <c r="C3458" s="2" t="s">
        <v>64</v>
      </c>
      <c r="E3458" s="2">
        <v>100</v>
      </c>
      <c r="F3458" s="2" t="s">
        <v>767</v>
      </c>
      <c r="G3458" s="2" t="s">
        <v>29</v>
      </c>
      <c r="H3458" s="2" t="s">
        <v>34</v>
      </c>
      <c r="I3458" s="2" t="s">
        <v>31</v>
      </c>
      <c r="J3458" s="44">
        <v>0</v>
      </c>
    </row>
    <row r="3459" spans="1:10">
      <c r="A3459" s="2" t="s">
        <v>1</v>
      </c>
      <c r="B3459" s="2" t="s">
        <v>318</v>
      </c>
      <c r="C3459" s="2" t="s">
        <v>64</v>
      </c>
      <c r="E3459" s="2">
        <v>100</v>
      </c>
      <c r="F3459" s="2" t="s">
        <v>767</v>
      </c>
      <c r="G3459" s="2" t="s">
        <v>29</v>
      </c>
      <c r="H3459" s="2" t="s">
        <v>34</v>
      </c>
      <c r="I3459" s="2" t="s">
        <v>31</v>
      </c>
      <c r="J3459" s="44">
        <v>0</v>
      </c>
    </row>
    <row r="3460" spans="1:10">
      <c r="A3460" s="2" t="s">
        <v>1</v>
      </c>
      <c r="B3460" s="2" t="s">
        <v>319</v>
      </c>
      <c r="C3460" s="2" t="s">
        <v>64</v>
      </c>
      <c r="E3460" s="2">
        <v>100</v>
      </c>
      <c r="F3460" s="2" t="s">
        <v>767</v>
      </c>
      <c r="G3460" s="2" t="s">
        <v>29</v>
      </c>
      <c r="H3460" s="2" t="s">
        <v>34</v>
      </c>
      <c r="I3460" s="2" t="s">
        <v>31</v>
      </c>
      <c r="J3460" s="44">
        <v>0</v>
      </c>
    </row>
    <row r="3461" spans="1:10">
      <c r="A3461" s="2" t="s">
        <v>1</v>
      </c>
      <c r="B3461" s="2" t="s">
        <v>320</v>
      </c>
      <c r="C3461" s="2" t="s">
        <v>64</v>
      </c>
      <c r="E3461" s="2">
        <v>100</v>
      </c>
      <c r="F3461" s="2" t="s">
        <v>767</v>
      </c>
      <c r="G3461" s="2" t="s">
        <v>29</v>
      </c>
      <c r="H3461" s="2" t="s">
        <v>34</v>
      </c>
      <c r="I3461" s="2" t="s">
        <v>31</v>
      </c>
      <c r="J3461" s="44">
        <v>0</v>
      </c>
    </row>
    <row r="3462" spans="1:10">
      <c r="A3462" s="2" t="s">
        <v>1</v>
      </c>
      <c r="B3462" s="2" t="s">
        <v>321</v>
      </c>
      <c r="C3462" s="2" t="s">
        <v>64</v>
      </c>
      <c r="E3462" s="2">
        <v>100</v>
      </c>
      <c r="F3462" s="2" t="s">
        <v>767</v>
      </c>
      <c r="G3462" s="2" t="s">
        <v>29</v>
      </c>
      <c r="H3462" s="2" t="s">
        <v>34</v>
      </c>
      <c r="I3462" s="2" t="s">
        <v>31</v>
      </c>
      <c r="J3462" s="44">
        <v>0</v>
      </c>
    </row>
    <row r="3463" spans="1:10">
      <c r="A3463" s="2" t="s">
        <v>1</v>
      </c>
      <c r="B3463" s="2" t="s">
        <v>322</v>
      </c>
      <c r="C3463" s="2" t="s">
        <v>64</v>
      </c>
      <c r="E3463" s="2">
        <v>100</v>
      </c>
      <c r="F3463" s="2" t="s">
        <v>767</v>
      </c>
      <c r="G3463" s="2" t="s">
        <v>29</v>
      </c>
      <c r="H3463" s="2" t="s">
        <v>34</v>
      </c>
      <c r="I3463" s="2" t="s">
        <v>31</v>
      </c>
      <c r="J3463" s="44">
        <v>0</v>
      </c>
    </row>
    <row r="3464" spans="1:10">
      <c r="A3464" s="2" t="s">
        <v>1</v>
      </c>
      <c r="B3464" s="2" t="s">
        <v>323</v>
      </c>
      <c r="C3464" s="2" t="s">
        <v>64</v>
      </c>
      <c r="E3464" s="2">
        <v>100</v>
      </c>
      <c r="F3464" s="2" t="s">
        <v>767</v>
      </c>
      <c r="G3464" s="2" t="s">
        <v>29</v>
      </c>
      <c r="H3464" s="2" t="s">
        <v>34</v>
      </c>
      <c r="I3464" s="2" t="s">
        <v>31</v>
      </c>
      <c r="J3464" s="44">
        <v>0</v>
      </c>
    </row>
    <row r="3465" spans="1:10">
      <c r="A3465" s="2" t="s">
        <v>1</v>
      </c>
      <c r="B3465" s="2" t="s">
        <v>324</v>
      </c>
      <c r="C3465" s="2" t="s">
        <v>64</v>
      </c>
      <c r="E3465" s="2">
        <v>100</v>
      </c>
      <c r="F3465" s="2" t="s">
        <v>767</v>
      </c>
      <c r="G3465" s="2" t="s">
        <v>29</v>
      </c>
      <c r="H3465" s="2" t="s">
        <v>34</v>
      </c>
      <c r="I3465" s="2" t="s">
        <v>31</v>
      </c>
      <c r="J3465" s="44">
        <v>0</v>
      </c>
    </row>
    <row r="3466" spans="1:10">
      <c r="A3466" s="2" t="s">
        <v>1</v>
      </c>
      <c r="B3466" s="2" t="s">
        <v>325</v>
      </c>
      <c r="C3466" s="2" t="s">
        <v>64</v>
      </c>
      <c r="E3466" s="2">
        <v>100</v>
      </c>
      <c r="F3466" s="2" t="s">
        <v>767</v>
      </c>
      <c r="G3466" s="2" t="s">
        <v>29</v>
      </c>
      <c r="H3466" s="2" t="s">
        <v>34</v>
      </c>
      <c r="I3466" s="2" t="s">
        <v>31</v>
      </c>
      <c r="J3466" s="44">
        <v>0</v>
      </c>
    </row>
    <row r="3467" spans="1:10">
      <c r="A3467" s="2" t="s">
        <v>1</v>
      </c>
      <c r="B3467" s="2" t="s">
        <v>326</v>
      </c>
      <c r="C3467" s="2" t="s">
        <v>64</v>
      </c>
      <c r="E3467" s="2">
        <v>100</v>
      </c>
      <c r="F3467" s="2" t="s">
        <v>767</v>
      </c>
      <c r="G3467" s="2" t="s">
        <v>29</v>
      </c>
      <c r="H3467" s="2" t="s">
        <v>34</v>
      </c>
      <c r="I3467" s="2" t="s">
        <v>31</v>
      </c>
      <c r="J3467" s="44">
        <v>0</v>
      </c>
    </row>
    <row r="3468" spans="1:10">
      <c r="A3468" s="2" t="s">
        <v>1</v>
      </c>
      <c r="B3468" s="2" t="s">
        <v>327</v>
      </c>
      <c r="C3468" s="2" t="s">
        <v>64</v>
      </c>
      <c r="E3468" s="2">
        <v>100</v>
      </c>
      <c r="F3468" s="2" t="s">
        <v>767</v>
      </c>
      <c r="G3468" s="2" t="s">
        <v>29</v>
      </c>
      <c r="H3468" s="2" t="s">
        <v>34</v>
      </c>
      <c r="I3468" s="2" t="s">
        <v>31</v>
      </c>
      <c r="J3468" s="44">
        <v>0</v>
      </c>
    </row>
    <row r="3469" spans="1:10">
      <c r="A3469" s="2" t="s">
        <v>1</v>
      </c>
      <c r="B3469" s="2" t="s">
        <v>328</v>
      </c>
      <c r="C3469" s="2" t="s">
        <v>64</v>
      </c>
      <c r="E3469" s="2">
        <v>100</v>
      </c>
      <c r="F3469" s="2" t="s">
        <v>767</v>
      </c>
      <c r="G3469" s="2" t="s">
        <v>29</v>
      </c>
      <c r="H3469" s="2" t="s">
        <v>34</v>
      </c>
      <c r="I3469" s="2" t="s">
        <v>31</v>
      </c>
      <c r="J3469" s="44">
        <v>0</v>
      </c>
    </row>
    <row r="3470" spans="1:10">
      <c r="A3470" s="2" t="s">
        <v>1</v>
      </c>
      <c r="B3470" s="2" t="s">
        <v>329</v>
      </c>
      <c r="C3470" s="2" t="s">
        <v>64</v>
      </c>
      <c r="E3470" s="2">
        <v>100</v>
      </c>
      <c r="F3470" s="2" t="s">
        <v>767</v>
      </c>
      <c r="G3470" s="2" t="s">
        <v>29</v>
      </c>
      <c r="H3470" s="2" t="s">
        <v>34</v>
      </c>
      <c r="I3470" s="2" t="s">
        <v>31</v>
      </c>
      <c r="J3470" s="44">
        <v>0</v>
      </c>
    </row>
    <row r="3471" spans="1:10">
      <c r="A3471" s="2" t="s">
        <v>1</v>
      </c>
      <c r="B3471" s="2" t="s">
        <v>330</v>
      </c>
      <c r="C3471" s="2" t="s">
        <v>64</v>
      </c>
      <c r="E3471" s="2">
        <v>100</v>
      </c>
      <c r="F3471" s="2" t="s">
        <v>767</v>
      </c>
      <c r="G3471" s="2" t="s">
        <v>29</v>
      </c>
      <c r="H3471" s="2" t="s">
        <v>34</v>
      </c>
      <c r="I3471" s="2" t="s">
        <v>31</v>
      </c>
      <c r="J3471" s="44">
        <v>0</v>
      </c>
    </row>
    <row r="3472" spans="1:10">
      <c r="A3472" s="2" t="s">
        <v>1</v>
      </c>
      <c r="B3472" s="2" t="s">
        <v>331</v>
      </c>
      <c r="C3472" s="2" t="s">
        <v>64</v>
      </c>
      <c r="E3472" s="2">
        <v>100</v>
      </c>
      <c r="F3472" s="2" t="s">
        <v>767</v>
      </c>
      <c r="G3472" s="2" t="s">
        <v>29</v>
      </c>
      <c r="H3472" s="2" t="s">
        <v>34</v>
      </c>
      <c r="I3472" s="2" t="s">
        <v>31</v>
      </c>
      <c r="J3472" s="44">
        <v>0</v>
      </c>
    </row>
    <row r="3473" spans="1:10">
      <c r="A3473" s="2" t="s">
        <v>1</v>
      </c>
      <c r="B3473" s="2" t="s">
        <v>332</v>
      </c>
      <c r="C3473" s="2" t="s">
        <v>64</v>
      </c>
      <c r="E3473" s="2">
        <v>100</v>
      </c>
      <c r="F3473" s="2" t="s">
        <v>767</v>
      </c>
      <c r="G3473" s="2" t="s">
        <v>29</v>
      </c>
      <c r="H3473" s="2" t="s">
        <v>34</v>
      </c>
      <c r="I3473" s="2" t="s">
        <v>31</v>
      </c>
      <c r="J3473" s="44">
        <v>0</v>
      </c>
    </row>
    <row r="3474" spans="1:10">
      <c r="A3474" s="2" t="s">
        <v>27</v>
      </c>
      <c r="B3474" s="2" t="s">
        <v>66</v>
      </c>
      <c r="C3474" s="2" t="s">
        <v>64</v>
      </c>
      <c r="E3474" s="2">
        <v>100</v>
      </c>
      <c r="F3474" s="2" t="s">
        <v>767</v>
      </c>
      <c r="G3474" s="2" t="s">
        <v>28</v>
      </c>
      <c r="H3474" s="2" t="s">
        <v>34</v>
      </c>
      <c r="I3474" s="2" t="s">
        <v>31</v>
      </c>
      <c r="J3474" s="44">
        <v>2.9768443950000001</v>
      </c>
    </row>
    <row r="3475" spans="1:10">
      <c r="A3475" s="2" t="s">
        <v>27</v>
      </c>
      <c r="B3475" s="2" t="s">
        <v>67</v>
      </c>
      <c r="C3475" s="2" t="s">
        <v>64</v>
      </c>
      <c r="E3475" s="2">
        <v>100</v>
      </c>
      <c r="F3475" s="2" t="s">
        <v>767</v>
      </c>
      <c r="G3475" s="2" t="s">
        <v>28</v>
      </c>
      <c r="H3475" s="2" t="s">
        <v>34</v>
      </c>
      <c r="I3475" s="2" t="s">
        <v>31</v>
      </c>
      <c r="J3475" s="44">
        <v>8.7977613970000004</v>
      </c>
    </row>
    <row r="3476" spans="1:10">
      <c r="A3476" s="2" t="s">
        <v>27</v>
      </c>
      <c r="B3476" s="2" t="s">
        <v>346</v>
      </c>
      <c r="C3476" s="2" t="s">
        <v>64</v>
      </c>
      <c r="E3476" s="2">
        <v>100</v>
      </c>
      <c r="F3476" s="2" t="s">
        <v>767</v>
      </c>
      <c r="G3476" s="2" t="s">
        <v>28</v>
      </c>
      <c r="H3476" s="2" t="s">
        <v>34</v>
      </c>
      <c r="I3476" s="2" t="s">
        <v>31</v>
      </c>
      <c r="J3476" s="44">
        <v>0</v>
      </c>
    </row>
    <row r="3477" spans="1:10">
      <c r="A3477" s="2" t="s">
        <v>27</v>
      </c>
      <c r="B3477" s="2" t="s">
        <v>68</v>
      </c>
      <c r="C3477" s="2" t="s">
        <v>64</v>
      </c>
      <c r="E3477" s="2">
        <v>100</v>
      </c>
      <c r="F3477" s="2" t="s">
        <v>767</v>
      </c>
      <c r="G3477" s="2" t="s">
        <v>28</v>
      </c>
      <c r="H3477" s="2" t="s">
        <v>34</v>
      </c>
      <c r="I3477" s="2" t="s">
        <v>31</v>
      </c>
      <c r="J3477" s="44">
        <v>1.8954860630000001</v>
      </c>
    </row>
    <row r="3478" spans="1:10">
      <c r="A3478" s="2" t="s">
        <v>27</v>
      </c>
      <c r="B3478" s="2" t="s">
        <v>69</v>
      </c>
      <c r="C3478" s="2" t="s">
        <v>64</v>
      </c>
      <c r="E3478" s="2">
        <v>100</v>
      </c>
      <c r="F3478" s="2" t="s">
        <v>767</v>
      </c>
      <c r="G3478" s="2" t="s">
        <v>28</v>
      </c>
      <c r="H3478" s="2" t="s">
        <v>34</v>
      </c>
      <c r="I3478" s="2" t="s">
        <v>31</v>
      </c>
      <c r="J3478" s="44">
        <v>2.117287175</v>
      </c>
    </row>
    <row r="3479" spans="1:10">
      <c r="A3479" s="2" t="s">
        <v>27</v>
      </c>
      <c r="B3479" s="2" t="s">
        <v>70</v>
      </c>
      <c r="C3479" s="2" t="s">
        <v>64</v>
      </c>
      <c r="E3479" s="2">
        <v>100</v>
      </c>
      <c r="F3479" s="2" t="s">
        <v>767</v>
      </c>
      <c r="G3479" s="2" t="s">
        <v>28</v>
      </c>
      <c r="H3479" s="2" t="s">
        <v>34</v>
      </c>
      <c r="I3479" s="2" t="s">
        <v>31</v>
      </c>
      <c r="J3479" s="44">
        <v>13.671459576</v>
      </c>
    </row>
    <row r="3480" spans="1:10">
      <c r="A3480" s="2" t="s">
        <v>27</v>
      </c>
      <c r="B3480" s="2" t="s">
        <v>71</v>
      </c>
      <c r="C3480" s="2" t="s">
        <v>64</v>
      </c>
      <c r="E3480" s="2">
        <v>100</v>
      </c>
      <c r="F3480" s="2" t="s">
        <v>767</v>
      </c>
      <c r="G3480" s="2" t="s">
        <v>28</v>
      </c>
      <c r="H3480" s="2" t="s">
        <v>34</v>
      </c>
      <c r="I3480" s="2" t="s">
        <v>31</v>
      </c>
      <c r="J3480" s="44">
        <v>1.5221436880000001</v>
      </c>
    </row>
    <row r="3481" spans="1:10">
      <c r="A3481" s="2" t="s">
        <v>27</v>
      </c>
      <c r="B3481" s="2" t="s">
        <v>72</v>
      </c>
      <c r="C3481" s="2" t="s">
        <v>64</v>
      </c>
      <c r="E3481" s="2">
        <v>100</v>
      </c>
      <c r="F3481" s="2" t="s">
        <v>767</v>
      </c>
      <c r="G3481" s="2" t="s">
        <v>28</v>
      </c>
      <c r="H3481" s="2" t="s">
        <v>34</v>
      </c>
      <c r="I3481" s="2" t="s">
        <v>31</v>
      </c>
      <c r="J3481" s="44">
        <v>3.3298305880000001</v>
      </c>
    </row>
    <row r="3482" spans="1:10">
      <c r="A3482" s="2" t="s">
        <v>27</v>
      </c>
      <c r="B3482" s="2" t="s">
        <v>73</v>
      </c>
      <c r="C3482" s="2" t="s">
        <v>64</v>
      </c>
      <c r="E3482" s="2">
        <v>100</v>
      </c>
      <c r="F3482" s="2" t="s">
        <v>767</v>
      </c>
      <c r="G3482" s="2" t="s">
        <v>28</v>
      </c>
      <c r="H3482" s="2" t="s">
        <v>34</v>
      </c>
      <c r="I3482" s="2" t="s">
        <v>31</v>
      </c>
      <c r="J3482" s="44">
        <v>0.98851940400000005</v>
      </c>
    </row>
    <row r="3483" spans="1:10">
      <c r="A3483" s="2" t="s">
        <v>26</v>
      </c>
      <c r="B3483" s="2" t="s">
        <v>347</v>
      </c>
      <c r="C3483" s="2" t="s">
        <v>64</v>
      </c>
      <c r="E3483" s="2">
        <v>100</v>
      </c>
      <c r="F3483" s="2" t="s">
        <v>767</v>
      </c>
      <c r="G3483" s="2" t="s">
        <v>28</v>
      </c>
      <c r="H3483" s="2" t="s">
        <v>34</v>
      </c>
      <c r="I3483" s="2" t="s">
        <v>31</v>
      </c>
      <c r="J3483" s="44">
        <v>0</v>
      </c>
    </row>
    <row r="3484" spans="1:10">
      <c r="A3484" s="2" t="s">
        <v>26</v>
      </c>
      <c r="B3484" s="2" t="s">
        <v>74</v>
      </c>
      <c r="C3484" s="2" t="s">
        <v>64</v>
      </c>
      <c r="E3484" s="2">
        <v>100</v>
      </c>
      <c r="F3484" s="2" t="s">
        <v>767</v>
      </c>
      <c r="G3484" s="2" t="s">
        <v>28</v>
      </c>
      <c r="H3484" s="2" t="s">
        <v>34</v>
      </c>
      <c r="I3484" s="2" t="s">
        <v>31</v>
      </c>
      <c r="J3484" s="44">
        <v>2.1385350000000001</v>
      </c>
    </row>
    <row r="3485" spans="1:10">
      <c r="A3485" s="2" t="s">
        <v>26</v>
      </c>
      <c r="B3485" s="2" t="s">
        <v>75</v>
      </c>
      <c r="C3485" s="2" t="s">
        <v>64</v>
      </c>
      <c r="E3485" s="2">
        <v>100</v>
      </c>
      <c r="F3485" s="2" t="s">
        <v>767</v>
      </c>
      <c r="G3485" s="2" t="s">
        <v>28</v>
      </c>
      <c r="H3485" s="2" t="s">
        <v>34</v>
      </c>
      <c r="I3485" s="2" t="s">
        <v>31</v>
      </c>
      <c r="J3485" s="44">
        <v>2.8776600000000001</v>
      </c>
    </row>
    <row r="3486" spans="1:10">
      <c r="A3486" s="2" t="s">
        <v>26</v>
      </c>
      <c r="B3486" s="2" t="s">
        <v>76</v>
      </c>
      <c r="C3486" s="2" t="s">
        <v>64</v>
      </c>
      <c r="E3486" s="2">
        <v>100</v>
      </c>
      <c r="F3486" s="2" t="s">
        <v>767</v>
      </c>
      <c r="G3486" s="2" t="s">
        <v>28</v>
      </c>
      <c r="H3486" s="2" t="s">
        <v>34</v>
      </c>
      <c r="I3486" s="2" t="s">
        <v>31</v>
      </c>
      <c r="J3486" s="44">
        <v>0</v>
      </c>
    </row>
    <row r="3487" spans="1:10">
      <c r="A3487" s="2" t="s">
        <v>26</v>
      </c>
      <c r="B3487" s="2" t="s">
        <v>77</v>
      </c>
      <c r="C3487" s="2" t="s">
        <v>64</v>
      </c>
      <c r="E3487" s="2">
        <v>100</v>
      </c>
      <c r="F3487" s="2" t="s">
        <v>767</v>
      </c>
      <c r="G3487" s="2" t="s">
        <v>28</v>
      </c>
      <c r="H3487" s="2" t="s">
        <v>34</v>
      </c>
      <c r="I3487" s="2" t="s">
        <v>31</v>
      </c>
      <c r="J3487" s="44">
        <v>0.26514458800000001</v>
      </c>
    </row>
    <row r="3488" spans="1:10">
      <c r="A3488" s="2" t="s">
        <v>26</v>
      </c>
      <c r="B3488" s="2" t="s">
        <v>78</v>
      </c>
      <c r="C3488" s="2" t="s">
        <v>64</v>
      </c>
      <c r="E3488" s="2">
        <v>100</v>
      </c>
      <c r="F3488" s="2" t="s">
        <v>767</v>
      </c>
      <c r="G3488" s="2" t="s">
        <v>28</v>
      </c>
      <c r="H3488" s="2" t="s">
        <v>34</v>
      </c>
      <c r="I3488" s="2" t="s">
        <v>31</v>
      </c>
      <c r="J3488" s="44">
        <v>1.758012524</v>
      </c>
    </row>
    <row r="3489" spans="1:10">
      <c r="A3489" s="2" t="s">
        <v>26</v>
      </c>
      <c r="B3489" s="2" t="s">
        <v>79</v>
      </c>
      <c r="C3489" s="2" t="s">
        <v>64</v>
      </c>
      <c r="E3489" s="2">
        <v>100</v>
      </c>
      <c r="F3489" s="2" t="s">
        <v>767</v>
      </c>
      <c r="G3489" s="2" t="s">
        <v>28</v>
      </c>
      <c r="H3489" s="2" t="s">
        <v>34</v>
      </c>
      <c r="I3489" s="2" t="s">
        <v>31</v>
      </c>
      <c r="J3489" s="44">
        <v>0.38963320600000001</v>
      </c>
    </row>
    <row r="3490" spans="1:10">
      <c r="A3490" s="2" t="s">
        <v>26</v>
      </c>
      <c r="B3490" s="2" t="s">
        <v>80</v>
      </c>
      <c r="C3490" s="2" t="s">
        <v>64</v>
      </c>
      <c r="E3490" s="2">
        <v>100</v>
      </c>
      <c r="F3490" s="2" t="s">
        <v>767</v>
      </c>
      <c r="G3490" s="2" t="s">
        <v>28</v>
      </c>
      <c r="H3490" s="2" t="s">
        <v>34</v>
      </c>
      <c r="I3490" s="2" t="s">
        <v>31</v>
      </c>
      <c r="J3490" s="44">
        <v>4.6570279350000003</v>
      </c>
    </row>
    <row r="3491" spans="1:10">
      <c r="A3491" s="2" t="s">
        <v>26</v>
      </c>
      <c r="B3491" s="2" t="s">
        <v>81</v>
      </c>
      <c r="C3491" s="2" t="s">
        <v>64</v>
      </c>
      <c r="E3491" s="2">
        <v>100</v>
      </c>
      <c r="F3491" s="2" t="s">
        <v>767</v>
      </c>
      <c r="G3491" s="2" t="s">
        <v>28</v>
      </c>
      <c r="H3491" s="2" t="s">
        <v>34</v>
      </c>
      <c r="I3491" s="2" t="s">
        <v>31</v>
      </c>
      <c r="J3491" s="44">
        <v>0.85848644100000004</v>
      </c>
    </row>
    <row r="3492" spans="1:10">
      <c r="A3492" s="2" t="s">
        <v>26</v>
      </c>
      <c r="B3492" s="2" t="s">
        <v>82</v>
      </c>
      <c r="C3492" s="2" t="s">
        <v>64</v>
      </c>
      <c r="E3492" s="2">
        <v>100</v>
      </c>
      <c r="F3492" s="2" t="s">
        <v>767</v>
      </c>
      <c r="G3492" s="2" t="s">
        <v>28</v>
      </c>
      <c r="H3492" s="2" t="s">
        <v>34</v>
      </c>
      <c r="I3492" s="2" t="s">
        <v>31</v>
      </c>
      <c r="J3492" s="44">
        <v>1.3585085290000001</v>
      </c>
    </row>
    <row r="3493" spans="1:10">
      <c r="A3493" s="2" t="s">
        <v>26</v>
      </c>
      <c r="B3493" s="2" t="s">
        <v>83</v>
      </c>
      <c r="C3493" s="2" t="s">
        <v>64</v>
      </c>
      <c r="E3493" s="2">
        <v>100</v>
      </c>
      <c r="F3493" s="2" t="s">
        <v>767</v>
      </c>
      <c r="G3493" s="2" t="s">
        <v>28</v>
      </c>
      <c r="H3493" s="2" t="s">
        <v>34</v>
      </c>
      <c r="I3493" s="2" t="s">
        <v>31</v>
      </c>
      <c r="J3493" s="44">
        <v>1.5392640440000001</v>
      </c>
    </row>
    <row r="3494" spans="1:10">
      <c r="A3494" s="2" t="s">
        <v>25</v>
      </c>
      <c r="B3494" s="2" t="s">
        <v>84</v>
      </c>
      <c r="C3494" s="2" t="s">
        <v>64</v>
      </c>
      <c r="E3494" s="2">
        <v>100</v>
      </c>
      <c r="F3494" s="2" t="s">
        <v>767</v>
      </c>
      <c r="G3494" s="2" t="s">
        <v>28</v>
      </c>
      <c r="H3494" s="2" t="s">
        <v>34</v>
      </c>
      <c r="I3494" s="2" t="s">
        <v>31</v>
      </c>
      <c r="J3494" s="44">
        <v>15.720430992000001</v>
      </c>
    </row>
    <row r="3495" spans="1:10">
      <c r="A3495" s="2" t="s">
        <v>25</v>
      </c>
      <c r="B3495" s="2" t="s">
        <v>85</v>
      </c>
      <c r="C3495" s="2" t="s">
        <v>64</v>
      </c>
      <c r="E3495" s="2">
        <v>100</v>
      </c>
      <c r="F3495" s="2" t="s">
        <v>767</v>
      </c>
      <c r="G3495" s="2" t="s">
        <v>28</v>
      </c>
      <c r="H3495" s="2" t="s">
        <v>34</v>
      </c>
      <c r="I3495" s="2" t="s">
        <v>31</v>
      </c>
      <c r="J3495" s="44">
        <v>15.662563093999999</v>
      </c>
    </row>
    <row r="3496" spans="1:10">
      <c r="A3496" s="2" t="s">
        <v>25</v>
      </c>
      <c r="B3496" s="2" t="s">
        <v>86</v>
      </c>
      <c r="C3496" s="2" t="s">
        <v>64</v>
      </c>
      <c r="E3496" s="2">
        <v>100</v>
      </c>
      <c r="F3496" s="2" t="s">
        <v>767</v>
      </c>
      <c r="G3496" s="2" t="s">
        <v>28</v>
      </c>
      <c r="H3496" s="2" t="s">
        <v>34</v>
      </c>
      <c r="I3496" s="2" t="s">
        <v>31</v>
      </c>
      <c r="J3496" s="44">
        <v>33.874313825000002</v>
      </c>
    </row>
    <row r="3497" spans="1:10">
      <c r="A3497" s="2" t="s">
        <v>25</v>
      </c>
      <c r="B3497" s="2" t="s">
        <v>87</v>
      </c>
      <c r="C3497" s="2" t="s">
        <v>64</v>
      </c>
      <c r="E3497" s="2">
        <v>100</v>
      </c>
      <c r="F3497" s="2" t="s">
        <v>767</v>
      </c>
      <c r="G3497" s="2" t="s">
        <v>28</v>
      </c>
      <c r="H3497" s="2" t="s">
        <v>34</v>
      </c>
      <c r="I3497" s="2" t="s">
        <v>31</v>
      </c>
      <c r="J3497" s="44">
        <v>15.119362947000001</v>
      </c>
    </row>
    <row r="3498" spans="1:10">
      <c r="A3498" s="2" t="s">
        <v>25</v>
      </c>
      <c r="B3498" s="2" t="s">
        <v>88</v>
      </c>
      <c r="C3498" s="2" t="s">
        <v>64</v>
      </c>
      <c r="E3498" s="2">
        <v>100</v>
      </c>
      <c r="F3498" s="2" t="s">
        <v>767</v>
      </c>
      <c r="G3498" s="2" t="s">
        <v>28</v>
      </c>
      <c r="H3498" s="2" t="s">
        <v>34</v>
      </c>
      <c r="I3498" s="2" t="s">
        <v>31</v>
      </c>
      <c r="J3498" s="44">
        <v>6.8679547699999999</v>
      </c>
    </row>
    <row r="3499" spans="1:10">
      <c r="A3499" s="2" t="s">
        <v>25</v>
      </c>
      <c r="B3499" s="2" t="s">
        <v>89</v>
      </c>
      <c r="C3499" s="2" t="s">
        <v>64</v>
      </c>
      <c r="E3499" s="2">
        <v>100</v>
      </c>
      <c r="F3499" s="2" t="s">
        <v>767</v>
      </c>
      <c r="G3499" s="2" t="s">
        <v>28</v>
      </c>
      <c r="H3499" s="2" t="s">
        <v>34</v>
      </c>
      <c r="I3499" s="2" t="s">
        <v>31</v>
      </c>
      <c r="J3499" s="44">
        <v>12.074513915000001</v>
      </c>
    </row>
    <row r="3500" spans="1:10">
      <c r="A3500" s="2" t="s">
        <v>24</v>
      </c>
      <c r="B3500" s="2" t="s">
        <v>186</v>
      </c>
      <c r="C3500" s="2" t="s">
        <v>64</v>
      </c>
      <c r="E3500" s="2">
        <v>100</v>
      </c>
      <c r="F3500" s="2" t="s">
        <v>767</v>
      </c>
      <c r="G3500" s="2" t="s">
        <v>28</v>
      </c>
      <c r="H3500" s="2" t="s">
        <v>34</v>
      </c>
      <c r="I3500" s="2" t="s">
        <v>31</v>
      </c>
      <c r="J3500" s="44">
        <v>16.3858921</v>
      </c>
    </row>
    <row r="3501" spans="1:10">
      <c r="A3501" s="2" t="s">
        <v>24</v>
      </c>
      <c r="B3501" s="2" t="s">
        <v>333</v>
      </c>
      <c r="C3501" s="2" t="s">
        <v>64</v>
      </c>
      <c r="E3501" s="2">
        <v>100</v>
      </c>
      <c r="F3501" s="2" t="s">
        <v>767</v>
      </c>
      <c r="G3501" s="2" t="s">
        <v>28</v>
      </c>
      <c r="H3501" s="2" t="s">
        <v>34</v>
      </c>
      <c r="I3501" s="2" t="s">
        <v>31</v>
      </c>
      <c r="J3501" s="44">
        <v>22.640761058999999</v>
      </c>
    </row>
    <row r="3502" spans="1:10">
      <c r="A3502" s="2" t="s">
        <v>23</v>
      </c>
      <c r="B3502" s="2" t="s">
        <v>90</v>
      </c>
      <c r="C3502" s="2" t="s">
        <v>64</v>
      </c>
      <c r="E3502" s="2">
        <v>100</v>
      </c>
      <c r="F3502" s="2" t="s">
        <v>767</v>
      </c>
      <c r="G3502" s="2" t="s">
        <v>28</v>
      </c>
      <c r="H3502" s="2" t="s">
        <v>34</v>
      </c>
      <c r="I3502" s="2" t="s">
        <v>31</v>
      </c>
      <c r="J3502" s="44">
        <v>6.3625812350000004</v>
      </c>
    </row>
    <row r="3503" spans="1:10">
      <c r="A3503" s="2" t="s">
        <v>22</v>
      </c>
      <c r="B3503" s="2" t="s">
        <v>91</v>
      </c>
      <c r="C3503" s="2" t="s">
        <v>64</v>
      </c>
      <c r="E3503" s="2">
        <v>100</v>
      </c>
      <c r="F3503" s="2" t="s">
        <v>767</v>
      </c>
      <c r="G3503" s="2" t="s">
        <v>28</v>
      </c>
      <c r="H3503" s="2" t="s">
        <v>34</v>
      </c>
      <c r="I3503" s="2" t="s">
        <v>31</v>
      </c>
      <c r="J3503" s="44">
        <v>0.13797000000000001</v>
      </c>
    </row>
    <row r="3504" spans="1:10">
      <c r="A3504" s="2" t="s">
        <v>22</v>
      </c>
      <c r="B3504" s="2" t="s">
        <v>92</v>
      </c>
      <c r="C3504" s="2" t="s">
        <v>64</v>
      </c>
      <c r="E3504" s="2">
        <v>100</v>
      </c>
      <c r="F3504" s="2" t="s">
        <v>767</v>
      </c>
      <c r="G3504" s="2" t="s">
        <v>28</v>
      </c>
      <c r="H3504" s="2" t="s">
        <v>34</v>
      </c>
      <c r="I3504" s="2" t="s">
        <v>31</v>
      </c>
      <c r="J3504" s="44">
        <v>24.217153266</v>
      </c>
    </row>
    <row r="3505" spans="1:10">
      <c r="A3505" s="2" t="s">
        <v>22</v>
      </c>
      <c r="B3505" s="2" t="s">
        <v>93</v>
      </c>
      <c r="C3505" s="2" t="s">
        <v>64</v>
      </c>
      <c r="E3505" s="2">
        <v>100</v>
      </c>
      <c r="F3505" s="2" t="s">
        <v>767</v>
      </c>
      <c r="G3505" s="2" t="s">
        <v>28</v>
      </c>
      <c r="H3505" s="2" t="s">
        <v>34</v>
      </c>
      <c r="I3505" s="2" t="s">
        <v>31</v>
      </c>
      <c r="J3505" s="44">
        <v>22.776600742999999</v>
      </c>
    </row>
    <row r="3506" spans="1:10">
      <c r="A3506" s="2" t="s">
        <v>22</v>
      </c>
      <c r="B3506" s="2" t="s">
        <v>94</v>
      </c>
      <c r="C3506" s="2" t="s">
        <v>64</v>
      </c>
      <c r="E3506" s="2">
        <v>100</v>
      </c>
      <c r="F3506" s="2" t="s">
        <v>767</v>
      </c>
      <c r="G3506" s="2" t="s">
        <v>28</v>
      </c>
      <c r="H3506" s="2" t="s">
        <v>34</v>
      </c>
      <c r="I3506" s="2" t="s">
        <v>31</v>
      </c>
      <c r="J3506" s="44">
        <v>10.660211471</v>
      </c>
    </row>
    <row r="3507" spans="1:10">
      <c r="A3507" s="2" t="s">
        <v>22</v>
      </c>
      <c r="B3507" s="2" t="s">
        <v>95</v>
      </c>
      <c r="C3507" s="2" t="s">
        <v>64</v>
      </c>
      <c r="E3507" s="2">
        <v>100</v>
      </c>
      <c r="F3507" s="2" t="s">
        <v>767</v>
      </c>
      <c r="G3507" s="2" t="s">
        <v>28</v>
      </c>
      <c r="H3507" s="2" t="s">
        <v>34</v>
      </c>
      <c r="I3507" s="2" t="s">
        <v>31</v>
      </c>
      <c r="J3507" s="44">
        <v>12.23991</v>
      </c>
    </row>
    <row r="3508" spans="1:10">
      <c r="A3508" s="2" t="s">
        <v>22</v>
      </c>
      <c r="B3508" s="2" t="s">
        <v>96</v>
      </c>
      <c r="C3508" s="2" t="s">
        <v>64</v>
      </c>
      <c r="E3508" s="2">
        <v>100</v>
      </c>
      <c r="F3508" s="2" t="s">
        <v>767</v>
      </c>
      <c r="G3508" s="2" t="s">
        <v>28</v>
      </c>
      <c r="H3508" s="2" t="s">
        <v>34</v>
      </c>
      <c r="I3508" s="2" t="s">
        <v>31</v>
      </c>
      <c r="J3508" s="44">
        <v>13.074956034</v>
      </c>
    </row>
    <row r="3509" spans="1:10">
      <c r="A3509" s="2" t="s">
        <v>22</v>
      </c>
      <c r="B3509" s="2" t="s">
        <v>97</v>
      </c>
      <c r="C3509" s="2" t="s">
        <v>64</v>
      </c>
      <c r="E3509" s="2">
        <v>100</v>
      </c>
      <c r="F3509" s="2" t="s">
        <v>767</v>
      </c>
      <c r="G3509" s="2" t="s">
        <v>28</v>
      </c>
      <c r="H3509" s="2" t="s">
        <v>34</v>
      </c>
      <c r="I3509" s="2" t="s">
        <v>31</v>
      </c>
      <c r="J3509" s="44">
        <v>7.4457168710000001</v>
      </c>
    </row>
    <row r="3510" spans="1:10">
      <c r="A3510" s="2" t="s">
        <v>22</v>
      </c>
      <c r="B3510" s="2" t="s">
        <v>98</v>
      </c>
      <c r="C3510" s="2" t="s">
        <v>64</v>
      </c>
      <c r="E3510" s="2">
        <v>100</v>
      </c>
      <c r="F3510" s="2" t="s">
        <v>767</v>
      </c>
      <c r="G3510" s="2" t="s">
        <v>28</v>
      </c>
      <c r="H3510" s="2" t="s">
        <v>34</v>
      </c>
      <c r="I3510" s="2" t="s">
        <v>31</v>
      </c>
      <c r="J3510" s="44">
        <v>4.35095615</v>
      </c>
    </row>
    <row r="3511" spans="1:10">
      <c r="A3511" s="2" t="s">
        <v>21</v>
      </c>
      <c r="B3511" s="2" t="s">
        <v>133</v>
      </c>
      <c r="C3511" s="2" t="s">
        <v>64</v>
      </c>
      <c r="E3511" s="2">
        <v>100</v>
      </c>
      <c r="F3511" s="2" t="s">
        <v>767</v>
      </c>
      <c r="G3511" s="2" t="s">
        <v>28</v>
      </c>
      <c r="H3511" s="2" t="s">
        <v>34</v>
      </c>
      <c r="I3511" s="2" t="s">
        <v>31</v>
      </c>
      <c r="J3511" s="44">
        <v>0</v>
      </c>
    </row>
    <row r="3512" spans="1:10">
      <c r="A3512" s="2" t="s">
        <v>21</v>
      </c>
      <c r="B3512" s="2" t="s">
        <v>134</v>
      </c>
      <c r="C3512" s="2" t="s">
        <v>64</v>
      </c>
      <c r="E3512" s="2">
        <v>100</v>
      </c>
      <c r="F3512" s="2" t="s">
        <v>767</v>
      </c>
      <c r="G3512" s="2" t="s">
        <v>28</v>
      </c>
      <c r="H3512" s="2" t="s">
        <v>34</v>
      </c>
      <c r="I3512" s="2" t="s">
        <v>31</v>
      </c>
      <c r="J3512" s="44">
        <v>0</v>
      </c>
    </row>
    <row r="3513" spans="1:10">
      <c r="A3513" s="2" t="s">
        <v>21</v>
      </c>
      <c r="B3513" s="2" t="s">
        <v>135</v>
      </c>
      <c r="C3513" s="2" t="s">
        <v>64</v>
      </c>
      <c r="E3513" s="2">
        <v>100</v>
      </c>
      <c r="F3513" s="2" t="s">
        <v>767</v>
      </c>
      <c r="G3513" s="2" t="s">
        <v>28</v>
      </c>
      <c r="H3513" s="2" t="s">
        <v>34</v>
      </c>
      <c r="I3513" s="2" t="s">
        <v>31</v>
      </c>
      <c r="J3513" s="44">
        <v>0</v>
      </c>
    </row>
    <row r="3514" spans="1:10">
      <c r="A3514" s="2" t="s">
        <v>21</v>
      </c>
      <c r="B3514" s="2" t="s">
        <v>136</v>
      </c>
      <c r="C3514" s="2" t="s">
        <v>64</v>
      </c>
      <c r="E3514" s="2">
        <v>100</v>
      </c>
      <c r="F3514" s="2" t="s">
        <v>767</v>
      </c>
      <c r="G3514" s="2" t="s">
        <v>28</v>
      </c>
      <c r="H3514" s="2" t="s">
        <v>34</v>
      </c>
      <c r="I3514" s="2" t="s">
        <v>31</v>
      </c>
      <c r="J3514" s="44">
        <v>0</v>
      </c>
    </row>
    <row r="3515" spans="1:10">
      <c r="A3515" s="2" t="s">
        <v>21</v>
      </c>
      <c r="B3515" s="2" t="s">
        <v>137</v>
      </c>
      <c r="C3515" s="2" t="s">
        <v>64</v>
      </c>
      <c r="E3515" s="2">
        <v>100</v>
      </c>
      <c r="F3515" s="2" t="s">
        <v>767</v>
      </c>
      <c r="G3515" s="2" t="s">
        <v>28</v>
      </c>
      <c r="H3515" s="2" t="s">
        <v>34</v>
      </c>
      <c r="I3515" s="2" t="s">
        <v>31</v>
      </c>
      <c r="J3515" s="44">
        <v>0</v>
      </c>
    </row>
    <row r="3516" spans="1:10">
      <c r="A3516" s="2" t="s">
        <v>20</v>
      </c>
      <c r="B3516" s="2" t="s">
        <v>138</v>
      </c>
      <c r="C3516" s="2" t="s">
        <v>64</v>
      </c>
      <c r="E3516" s="2">
        <v>100</v>
      </c>
      <c r="F3516" s="2" t="s">
        <v>767</v>
      </c>
      <c r="G3516" s="2" t="s">
        <v>28</v>
      </c>
      <c r="H3516" s="2" t="s">
        <v>34</v>
      </c>
      <c r="I3516" s="2" t="s">
        <v>31</v>
      </c>
      <c r="J3516" s="44">
        <v>22.412711206000001</v>
      </c>
    </row>
    <row r="3517" spans="1:10">
      <c r="A3517" s="2" t="s">
        <v>19</v>
      </c>
      <c r="B3517" s="2" t="s">
        <v>159</v>
      </c>
      <c r="C3517" s="2" t="s">
        <v>64</v>
      </c>
      <c r="E3517" s="2">
        <v>100</v>
      </c>
      <c r="F3517" s="2" t="s">
        <v>767</v>
      </c>
      <c r="G3517" s="2" t="s">
        <v>28</v>
      </c>
      <c r="H3517" s="2" t="s">
        <v>34</v>
      </c>
      <c r="I3517" s="2" t="s">
        <v>31</v>
      </c>
      <c r="J3517" s="44">
        <v>11.014875528999999</v>
      </c>
    </row>
    <row r="3518" spans="1:10">
      <c r="A3518" s="2" t="s">
        <v>19</v>
      </c>
      <c r="B3518" s="2" t="s">
        <v>160</v>
      </c>
      <c r="C3518" s="2" t="s">
        <v>64</v>
      </c>
      <c r="E3518" s="2">
        <v>100</v>
      </c>
      <c r="F3518" s="2" t="s">
        <v>767</v>
      </c>
      <c r="G3518" s="2" t="s">
        <v>28</v>
      </c>
      <c r="H3518" s="2" t="s">
        <v>34</v>
      </c>
      <c r="I3518" s="2" t="s">
        <v>31</v>
      </c>
      <c r="J3518" s="44">
        <v>2.956864055</v>
      </c>
    </row>
    <row r="3519" spans="1:10">
      <c r="A3519" s="2" t="s">
        <v>19</v>
      </c>
      <c r="B3519" s="2" t="s">
        <v>161</v>
      </c>
      <c r="C3519" s="2" t="s">
        <v>64</v>
      </c>
      <c r="E3519" s="2">
        <v>100</v>
      </c>
      <c r="F3519" s="2" t="s">
        <v>767</v>
      </c>
      <c r="G3519" s="2" t="s">
        <v>28</v>
      </c>
      <c r="H3519" s="2" t="s">
        <v>34</v>
      </c>
      <c r="I3519" s="2" t="s">
        <v>31</v>
      </c>
      <c r="J3519" s="44">
        <v>11.248260541000001</v>
      </c>
    </row>
    <row r="3520" spans="1:10">
      <c r="A3520" s="2" t="s">
        <v>19</v>
      </c>
      <c r="B3520" s="2" t="s">
        <v>162</v>
      </c>
      <c r="C3520" s="2" t="s">
        <v>64</v>
      </c>
      <c r="E3520" s="2">
        <v>100</v>
      </c>
      <c r="F3520" s="2" t="s">
        <v>767</v>
      </c>
      <c r="G3520" s="2" t="s">
        <v>28</v>
      </c>
      <c r="H3520" s="2" t="s">
        <v>34</v>
      </c>
      <c r="I3520" s="2" t="s">
        <v>31</v>
      </c>
      <c r="J3520" s="44">
        <v>13.833896209000001</v>
      </c>
    </row>
    <row r="3521" spans="1:10">
      <c r="A3521" s="2" t="s">
        <v>19</v>
      </c>
      <c r="B3521" s="2" t="s">
        <v>163</v>
      </c>
      <c r="C3521" s="2" t="s">
        <v>64</v>
      </c>
      <c r="E3521" s="2">
        <v>100</v>
      </c>
      <c r="F3521" s="2" t="s">
        <v>767</v>
      </c>
      <c r="G3521" s="2" t="s">
        <v>28</v>
      </c>
      <c r="H3521" s="2" t="s">
        <v>34</v>
      </c>
      <c r="I3521" s="2" t="s">
        <v>31</v>
      </c>
      <c r="J3521" s="44">
        <v>0</v>
      </c>
    </row>
    <row r="3522" spans="1:10">
      <c r="A3522" s="2" t="s">
        <v>18</v>
      </c>
      <c r="B3522" s="2" t="s">
        <v>164</v>
      </c>
      <c r="C3522" s="2" t="s">
        <v>64</v>
      </c>
      <c r="E3522" s="2">
        <v>100</v>
      </c>
      <c r="F3522" s="2" t="s">
        <v>767</v>
      </c>
      <c r="G3522" s="2" t="s">
        <v>28</v>
      </c>
      <c r="H3522" s="2" t="s">
        <v>34</v>
      </c>
      <c r="I3522" s="2" t="s">
        <v>31</v>
      </c>
      <c r="J3522" s="44">
        <v>12.097302353</v>
      </c>
    </row>
    <row r="3523" spans="1:10">
      <c r="A3523" s="2" t="s">
        <v>18</v>
      </c>
      <c r="B3523" s="2" t="s">
        <v>165</v>
      </c>
      <c r="C3523" s="2" t="s">
        <v>64</v>
      </c>
      <c r="E3523" s="2">
        <v>100</v>
      </c>
      <c r="F3523" s="2" t="s">
        <v>767</v>
      </c>
      <c r="G3523" s="2" t="s">
        <v>28</v>
      </c>
      <c r="H3523" s="2" t="s">
        <v>34</v>
      </c>
      <c r="I3523" s="2" t="s">
        <v>31</v>
      </c>
      <c r="J3523" s="44">
        <v>72.482360318000005</v>
      </c>
    </row>
    <row r="3524" spans="1:10">
      <c r="A3524" s="2" t="s">
        <v>18</v>
      </c>
      <c r="B3524" s="2" t="s">
        <v>166</v>
      </c>
      <c r="C3524" s="2" t="s">
        <v>64</v>
      </c>
      <c r="E3524" s="2">
        <v>100</v>
      </c>
      <c r="F3524" s="2" t="s">
        <v>767</v>
      </c>
      <c r="G3524" s="2" t="s">
        <v>28</v>
      </c>
      <c r="H3524" s="2" t="s">
        <v>34</v>
      </c>
      <c r="I3524" s="2" t="s">
        <v>31</v>
      </c>
      <c r="J3524" s="44">
        <v>20.133401366000001</v>
      </c>
    </row>
    <row r="3525" spans="1:10">
      <c r="A3525" s="2" t="s">
        <v>18</v>
      </c>
      <c r="B3525" s="2" t="s">
        <v>167</v>
      </c>
      <c r="C3525" s="2" t="s">
        <v>64</v>
      </c>
      <c r="E3525" s="2">
        <v>100</v>
      </c>
      <c r="F3525" s="2" t="s">
        <v>767</v>
      </c>
      <c r="G3525" s="2" t="s">
        <v>28</v>
      </c>
      <c r="H3525" s="2" t="s">
        <v>34</v>
      </c>
      <c r="I3525" s="2" t="s">
        <v>31</v>
      </c>
      <c r="J3525" s="44">
        <v>0</v>
      </c>
    </row>
    <row r="3526" spans="1:10">
      <c r="A3526" s="2" t="s">
        <v>18</v>
      </c>
      <c r="B3526" s="2" t="s">
        <v>168</v>
      </c>
      <c r="C3526" s="2" t="s">
        <v>64</v>
      </c>
      <c r="E3526" s="2">
        <v>100</v>
      </c>
      <c r="F3526" s="2" t="s">
        <v>767</v>
      </c>
      <c r="G3526" s="2" t="s">
        <v>28</v>
      </c>
      <c r="H3526" s="2" t="s">
        <v>34</v>
      </c>
      <c r="I3526" s="2" t="s">
        <v>31</v>
      </c>
      <c r="J3526" s="44">
        <v>66.614615772999997</v>
      </c>
    </row>
    <row r="3527" spans="1:10">
      <c r="A3527" s="2" t="s">
        <v>18</v>
      </c>
      <c r="B3527" s="2" t="s">
        <v>169</v>
      </c>
      <c r="C3527" s="2" t="s">
        <v>64</v>
      </c>
      <c r="E3527" s="2">
        <v>100</v>
      </c>
      <c r="F3527" s="2" t="s">
        <v>767</v>
      </c>
      <c r="G3527" s="2" t="s">
        <v>28</v>
      </c>
      <c r="H3527" s="2" t="s">
        <v>34</v>
      </c>
      <c r="I3527" s="2" t="s">
        <v>31</v>
      </c>
      <c r="J3527" s="44">
        <v>0</v>
      </c>
    </row>
    <row r="3528" spans="1:10">
      <c r="A3528" s="2" t="s">
        <v>18</v>
      </c>
      <c r="B3528" s="2" t="s">
        <v>170</v>
      </c>
      <c r="C3528" s="2" t="s">
        <v>64</v>
      </c>
      <c r="E3528" s="2">
        <v>100</v>
      </c>
      <c r="F3528" s="2" t="s">
        <v>767</v>
      </c>
      <c r="G3528" s="2" t="s">
        <v>28</v>
      </c>
      <c r="H3528" s="2" t="s">
        <v>34</v>
      </c>
      <c r="I3528" s="2" t="s">
        <v>31</v>
      </c>
      <c r="J3528" s="44">
        <v>87.452391288000001</v>
      </c>
    </row>
    <row r="3529" spans="1:10">
      <c r="A3529" s="2" t="s">
        <v>18</v>
      </c>
      <c r="B3529" s="2" t="s">
        <v>171</v>
      </c>
      <c r="C3529" s="2" t="s">
        <v>64</v>
      </c>
      <c r="E3529" s="2">
        <v>100</v>
      </c>
      <c r="F3529" s="2" t="s">
        <v>767</v>
      </c>
      <c r="G3529" s="2" t="s">
        <v>28</v>
      </c>
      <c r="H3529" s="2" t="s">
        <v>34</v>
      </c>
      <c r="I3529" s="2" t="s">
        <v>31</v>
      </c>
      <c r="J3529" s="44">
        <v>11.381923378</v>
      </c>
    </row>
    <row r="3530" spans="1:10">
      <c r="A3530" s="2" t="s">
        <v>18</v>
      </c>
      <c r="B3530" s="2" t="s">
        <v>172</v>
      </c>
      <c r="C3530" s="2" t="s">
        <v>64</v>
      </c>
      <c r="E3530" s="2">
        <v>100</v>
      </c>
      <c r="F3530" s="2" t="s">
        <v>767</v>
      </c>
      <c r="G3530" s="2" t="s">
        <v>28</v>
      </c>
      <c r="H3530" s="2" t="s">
        <v>34</v>
      </c>
      <c r="I3530" s="2" t="s">
        <v>31</v>
      </c>
      <c r="J3530" s="44">
        <v>44.720754311</v>
      </c>
    </row>
    <row r="3531" spans="1:10">
      <c r="A3531" s="2" t="s">
        <v>18</v>
      </c>
      <c r="B3531" s="2" t="s">
        <v>173</v>
      </c>
      <c r="C3531" s="2" t="s">
        <v>64</v>
      </c>
      <c r="E3531" s="2">
        <v>100</v>
      </c>
      <c r="F3531" s="2" t="s">
        <v>767</v>
      </c>
      <c r="G3531" s="2" t="s">
        <v>28</v>
      </c>
      <c r="H3531" s="2" t="s">
        <v>34</v>
      </c>
      <c r="I3531" s="2" t="s">
        <v>31</v>
      </c>
      <c r="J3531" s="44">
        <v>2.8979110590000001</v>
      </c>
    </row>
    <row r="3532" spans="1:10">
      <c r="A3532" s="2" t="s">
        <v>18</v>
      </c>
      <c r="B3532" s="2" t="s">
        <v>174</v>
      </c>
      <c r="C3532" s="2" t="s">
        <v>64</v>
      </c>
      <c r="E3532" s="2">
        <v>100</v>
      </c>
      <c r="F3532" s="2" t="s">
        <v>767</v>
      </c>
      <c r="G3532" s="2" t="s">
        <v>28</v>
      </c>
      <c r="H3532" s="2" t="s">
        <v>34</v>
      </c>
      <c r="I3532" s="2" t="s">
        <v>31</v>
      </c>
      <c r="J3532" s="44">
        <v>22.193757648999998</v>
      </c>
    </row>
    <row r="3533" spans="1:10">
      <c r="A3533" s="2" t="s">
        <v>18</v>
      </c>
      <c r="B3533" s="2" t="s">
        <v>175</v>
      </c>
      <c r="C3533" s="2" t="s">
        <v>64</v>
      </c>
      <c r="E3533" s="2">
        <v>100</v>
      </c>
      <c r="F3533" s="2" t="s">
        <v>767</v>
      </c>
      <c r="G3533" s="2" t="s">
        <v>28</v>
      </c>
      <c r="H3533" s="2" t="s">
        <v>34</v>
      </c>
      <c r="I3533" s="2" t="s">
        <v>31</v>
      </c>
      <c r="J3533" s="44">
        <v>0</v>
      </c>
    </row>
    <row r="3534" spans="1:10">
      <c r="A3534" s="2" t="s">
        <v>18</v>
      </c>
      <c r="B3534" s="2" t="s">
        <v>176</v>
      </c>
      <c r="C3534" s="2" t="s">
        <v>64</v>
      </c>
      <c r="E3534" s="2">
        <v>100</v>
      </c>
      <c r="F3534" s="2" t="s">
        <v>767</v>
      </c>
      <c r="G3534" s="2" t="s">
        <v>28</v>
      </c>
      <c r="H3534" s="2" t="s">
        <v>34</v>
      </c>
      <c r="I3534" s="2" t="s">
        <v>31</v>
      </c>
      <c r="J3534" s="44">
        <v>0</v>
      </c>
    </row>
    <row r="3535" spans="1:10">
      <c r="A3535" s="2" t="s">
        <v>18</v>
      </c>
      <c r="B3535" s="2" t="s">
        <v>177</v>
      </c>
      <c r="C3535" s="2" t="s">
        <v>64</v>
      </c>
      <c r="E3535" s="2">
        <v>100</v>
      </c>
      <c r="F3535" s="2" t="s">
        <v>767</v>
      </c>
      <c r="G3535" s="2" t="s">
        <v>28</v>
      </c>
      <c r="H3535" s="2" t="s">
        <v>34</v>
      </c>
      <c r="I3535" s="2" t="s">
        <v>31</v>
      </c>
      <c r="J3535" s="44">
        <v>0</v>
      </c>
    </row>
    <row r="3536" spans="1:10">
      <c r="A3536" s="2" t="s">
        <v>18</v>
      </c>
      <c r="B3536" s="2" t="s">
        <v>178</v>
      </c>
      <c r="C3536" s="2" t="s">
        <v>64</v>
      </c>
      <c r="E3536" s="2">
        <v>100</v>
      </c>
      <c r="F3536" s="2" t="s">
        <v>767</v>
      </c>
      <c r="G3536" s="2" t="s">
        <v>28</v>
      </c>
      <c r="H3536" s="2" t="s">
        <v>34</v>
      </c>
      <c r="I3536" s="2" t="s">
        <v>31</v>
      </c>
      <c r="J3536" s="44">
        <v>51.452276134000002</v>
      </c>
    </row>
    <row r="3537" spans="1:10">
      <c r="A3537" s="2" t="s">
        <v>18</v>
      </c>
      <c r="B3537" s="2" t="s">
        <v>179</v>
      </c>
      <c r="C3537" s="2" t="s">
        <v>64</v>
      </c>
      <c r="E3537" s="2">
        <v>100</v>
      </c>
      <c r="F3537" s="2" t="s">
        <v>767</v>
      </c>
      <c r="G3537" s="2" t="s">
        <v>28</v>
      </c>
      <c r="H3537" s="2" t="s">
        <v>34</v>
      </c>
      <c r="I3537" s="2" t="s">
        <v>31</v>
      </c>
      <c r="J3537" s="44">
        <v>81.450557834999998</v>
      </c>
    </row>
    <row r="3538" spans="1:10">
      <c r="A3538" s="2" t="s">
        <v>18</v>
      </c>
      <c r="B3538" s="2" t="s">
        <v>180</v>
      </c>
      <c r="C3538" s="2" t="s">
        <v>64</v>
      </c>
      <c r="E3538" s="2">
        <v>100</v>
      </c>
      <c r="F3538" s="2" t="s">
        <v>767</v>
      </c>
      <c r="G3538" s="2" t="s">
        <v>28</v>
      </c>
      <c r="H3538" s="2" t="s">
        <v>34</v>
      </c>
      <c r="I3538" s="2" t="s">
        <v>31</v>
      </c>
      <c r="J3538" s="44">
        <v>32.658691232999999</v>
      </c>
    </row>
    <row r="3539" spans="1:10">
      <c r="A3539" s="2" t="s">
        <v>18</v>
      </c>
      <c r="B3539" s="2" t="s">
        <v>181</v>
      </c>
      <c r="C3539" s="2" t="s">
        <v>64</v>
      </c>
      <c r="E3539" s="2">
        <v>100</v>
      </c>
      <c r="F3539" s="2" t="s">
        <v>767</v>
      </c>
      <c r="G3539" s="2" t="s">
        <v>28</v>
      </c>
      <c r="H3539" s="2" t="s">
        <v>34</v>
      </c>
      <c r="I3539" s="2" t="s">
        <v>31</v>
      </c>
      <c r="J3539" s="44">
        <v>18.963529412</v>
      </c>
    </row>
    <row r="3540" spans="1:10">
      <c r="A3540" s="2" t="s">
        <v>18</v>
      </c>
      <c r="B3540" s="2" t="s">
        <v>182</v>
      </c>
      <c r="C3540" s="2" t="s">
        <v>64</v>
      </c>
      <c r="E3540" s="2">
        <v>100</v>
      </c>
      <c r="F3540" s="2" t="s">
        <v>767</v>
      </c>
      <c r="G3540" s="2" t="s">
        <v>28</v>
      </c>
      <c r="H3540" s="2" t="s">
        <v>34</v>
      </c>
      <c r="I3540" s="2" t="s">
        <v>31</v>
      </c>
      <c r="J3540" s="44">
        <v>40.150466811999998</v>
      </c>
    </row>
    <row r="3541" spans="1:10">
      <c r="A3541" s="2" t="s">
        <v>18</v>
      </c>
      <c r="B3541" s="2" t="s">
        <v>183</v>
      </c>
      <c r="C3541" s="2" t="s">
        <v>64</v>
      </c>
      <c r="E3541" s="2">
        <v>100</v>
      </c>
      <c r="F3541" s="2" t="s">
        <v>767</v>
      </c>
      <c r="G3541" s="2" t="s">
        <v>28</v>
      </c>
      <c r="H3541" s="2" t="s">
        <v>34</v>
      </c>
      <c r="I3541" s="2" t="s">
        <v>31</v>
      </c>
      <c r="J3541" s="44">
        <v>10.951870558</v>
      </c>
    </row>
    <row r="3542" spans="1:10">
      <c r="A3542" s="2" t="s">
        <v>18</v>
      </c>
      <c r="B3542" s="2" t="s">
        <v>184</v>
      </c>
      <c r="C3542" s="2" t="s">
        <v>64</v>
      </c>
      <c r="E3542" s="2">
        <v>100</v>
      </c>
      <c r="F3542" s="2" t="s">
        <v>767</v>
      </c>
      <c r="G3542" s="2" t="s">
        <v>28</v>
      </c>
      <c r="H3542" s="2" t="s">
        <v>34</v>
      </c>
      <c r="I3542" s="2" t="s">
        <v>31</v>
      </c>
      <c r="J3542" s="44">
        <v>10.39710792</v>
      </c>
    </row>
    <row r="3543" spans="1:10">
      <c r="A3543" s="2" t="s">
        <v>18</v>
      </c>
      <c r="B3543" s="2" t="s">
        <v>185</v>
      </c>
      <c r="C3543" s="2" t="s">
        <v>64</v>
      </c>
      <c r="E3543" s="2">
        <v>100</v>
      </c>
      <c r="F3543" s="2" t="s">
        <v>767</v>
      </c>
      <c r="G3543" s="2" t="s">
        <v>28</v>
      </c>
      <c r="H3543" s="2" t="s">
        <v>34</v>
      </c>
      <c r="I3543" s="2" t="s">
        <v>31</v>
      </c>
      <c r="J3543" s="44">
        <v>1.6881816009999999</v>
      </c>
    </row>
    <row r="3544" spans="1:10">
      <c r="A3544" s="2" t="s">
        <v>17</v>
      </c>
      <c r="B3544" s="2" t="s">
        <v>127</v>
      </c>
      <c r="C3544" s="2" t="s">
        <v>64</v>
      </c>
      <c r="E3544" s="2">
        <v>100</v>
      </c>
      <c r="F3544" s="2" t="s">
        <v>767</v>
      </c>
      <c r="G3544" s="2" t="s">
        <v>28</v>
      </c>
      <c r="H3544" s="2" t="s">
        <v>34</v>
      </c>
      <c r="I3544" s="2" t="s">
        <v>31</v>
      </c>
      <c r="J3544" s="44">
        <v>0.63753734100000004</v>
      </c>
    </row>
    <row r="3545" spans="1:10">
      <c r="A3545" s="2" t="s">
        <v>17</v>
      </c>
      <c r="B3545" s="2" t="s">
        <v>99</v>
      </c>
      <c r="C3545" s="2" t="s">
        <v>64</v>
      </c>
      <c r="E3545" s="2">
        <v>100</v>
      </c>
      <c r="F3545" s="2" t="s">
        <v>767</v>
      </c>
      <c r="G3545" s="2" t="s">
        <v>28</v>
      </c>
      <c r="H3545" s="2" t="s">
        <v>34</v>
      </c>
      <c r="I3545" s="2" t="s">
        <v>31</v>
      </c>
      <c r="J3545" s="44">
        <v>4.5859517869999999</v>
      </c>
    </row>
    <row r="3546" spans="1:10">
      <c r="A3546" s="2" t="s">
        <v>17</v>
      </c>
      <c r="B3546" s="2" t="s">
        <v>100</v>
      </c>
      <c r="C3546" s="2" t="s">
        <v>64</v>
      </c>
      <c r="E3546" s="2">
        <v>100</v>
      </c>
      <c r="F3546" s="2" t="s">
        <v>767</v>
      </c>
      <c r="G3546" s="2" t="s">
        <v>28</v>
      </c>
      <c r="H3546" s="2" t="s">
        <v>34</v>
      </c>
      <c r="I3546" s="2" t="s">
        <v>31</v>
      </c>
      <c r="J3546" s="44">
        <v>0</v>
      </c>
    </row>
    <row r="3547" spans="1:10">
      <c r="A3547" s="2" t="s">
        <v>17</v>
      </c>
      <c r="B3547" s="2" t="s">
        <v>101</v>
      </c>
      <c r="C3547" s="2" t="s">
        <v>64</v>
      </c>
      <c r="E3547" s="2">
        <v>100</v>
      </c>
      <c r="F3547" s="2" t="s">
        <v>767</v>
      </c>
      <c r="G3547" s="2" t="s">
        <v>28</v>
      </c>
      <c r="H3547" s="2" t="s">
        <v>34</v>
      </c>
      <c r="I3547" s="2" t="s">
        <v>31</v>
      </c>
      <c r="J3547" s="44">
        <v>3.2256896469999998</v>
      </c>
    </row>
    <row r="3548" spans="1:10">
      <c r="A3548" s="2" t="s">
        <v>17</v>
      </c>
      <c r="B3548" s="2" t="s">
        <v>102</v>
      </c>
      <c r="C3548" s="2" t="s">
        <v>64</v>
      </c>
      <c r="E3548" s="2">
        <v>100</v>
      </c>
      <c r="F3548" s="2" t="s">
        <v>767</v>
      </c>
      <c r="G3548" s="2" t="s">
        <v>28</v>
      </c>
      <c r="H3548" s="2" t="s">
        <v>34</v>
      </c>
      <c r="I3548" s="2" t="s">
        <v>31</v>
      </c>
      <c r="J3548" s="44">
        <v>5.2265568870000001</v>
      </c>
    </row>
    <row r="3549" spans="1:10">
      <c r="A3549" s="2" t="s">
        <v>17</v>
      </c>
      <c r="B3549" s="2" t="s">
        <v>103</v>
      </c>
      <c r="C3549" s="2" t="s">
        <v>64</v>
      </c>
      <c r="E3549" s="2">
        <v>100</v>
      </c>
      <c r="F3549" s="2" t="s">
        <v>767</v>
      </c>
      <c r="G3549" s="2" t="s">
        <v>28</v>
      </c>
      <c r="H3549" s="2" t="s">
        <v>34</v>
      </c>
      <c r="I3549" s="2" t="s">
        <v>31</v>
      </c>
      <c r="J3549" s="44">
        <v>12.351046864000001</v>
      </c>
    </row>
    <row r="3550" spans="1:10">
      <c r="A3550" s="2" t="s">
        <v>17</v>
      </c>
      <c r="B3550" s="2" t="s">
        <v>104</v>
      </c>
      <c r="C3550" s="2" t="s">
        <v>64</v>
      </c>
      <c r="E3550" s="2">
        <v>100</v>
      </c>
      <c r="F3550" s="2" t="s">
        <v>767</v>
      </c>
      <c r="G3550" s="2" t="s">
        <v>28</v>
      </c>
      <c r="H3550" s="2" t="s">
        <v>34</v>
      </c>
      <c r="I3550" s="2" t="s">
        <v>31</v>
      </c>
      <c r="J3550" s="44">
        <v>12.696331765</v>
      </c>
    </row>
    <row r="3551" spans="1:10">
      <c r="A3551" s="2" t="s">
        <v>17</v>
      </c>
      <c r="B3551" s="2" t="s">
        <v>105</v>
      </c>
      <c r="C3551" s="2" t="s">
        <v>64</v>
      </c>
      <c r="E3551" s="2">
        <v>100</v>
      </c>
      <c r="F3551" s="2" t="s">
        <v>767</v>
      </c>
      <c r="G3551" s="2" t="s">
        <v>28</v>
      </c>
      <c r="H3551" s="2" t="s">
        <v>34</v>
      </c>
      <c r="I3551" s="2" t="s">
        <v>31</v>
      </c>
      <c r="J3551" s="44">
        <v>3.0898081990000001</v>
      </c>
    </row>
    <row r="3552" spans="1:10">
      <c r="A3552" s="2" t="s">
        <v>17</v>
      </c>
      <c r="B3552" s="2" t="s">
        <v>106</v>
      </c>
      <c r="C3552" s="2" t="s">
        <v>64</v>
      </c>
      <c r="E3552" s="2">
        <v>100</v>
      </c>
      <c r="F3552" s="2" t="s">
        <v>767</v>
      </c>
      <c r="G3552" s="2" t="s">
        <v>28</v>
      </c>
      <c r="H3552" s="2" t="s">
        <v>34</v>
      </c>
      <c r="I3552" s="2" t="s">
        <v>31</v>
      </c>
      <c r="J3552" s="44">
        <v>1.221741017</v>
      </c>
    </row>
    <row r="3553" spans="1:10">
      <c r="A3553" s="2" t="s">
        <v>17</v>
      </c>
      <c r="B3553" s="2" t="s">
        <v>107</v>
      </c>
      <c r="C3553" s="2" t="s">
        <v>64</v>
      </c>
      <c r="E3553" s="2">
        <v>100</v>
      </c>
      <c r="F3553" s="2" t="s">
        <v>767</v>
      </c>
      <c r="G3553" s="2" t="s">
        <v>28</v>
      </c>
      <c r="H3553" s="2" t="s">
        <v>34</v>
      </c>
      <c r="I3553" s="2" t="s">
        <v>31</v>
      </c>
      <c r="J3553" s="44">
        <v>2.331982853</v>
      </c>
    </row>
    <row r="3554" spans="1:10">
      <c r="A3554" s="2" t="s">
        <v>17</v>
      </c>
      <c r="B3554" s="2" t="s">
        <v>108</v>
      </c>
      <c r="C3554" s="2" t="s">
        <v>64</v>
      </c>
      <c r="E3554" s="2">
        <v>100</v>
      </c>
      <c r="F3554" s="2" t="s">
        <v>767</v>
      </c>
      <c r="G3554" s="2" t="s">
        <v>28</v>
      </c>
      <c r="H3554" s="2" t="s">
        <v>34</v>
      </c>
      <c r="I3554" s="2" t="s">
        <v>31</v>
      </c>
      <c r="J3554" s="44">
        <v>2.6534490879999999</v>
      </c>
    </row>
    <row r="3555" spans="1:10">
      <c r="A3555" s="2" t="s">
        <v>17</v>
      </c>
      <c r="B3555" s="2" t="s">
        <v>109</v>
      </c>
      <c r="C3555" s="2" t="s">
        <v>64</v>
      </c>
      <c r="E3555" s="2">
        <v>100</v>
      </c>
      <c r="F3555" s="2" t="s">
        <v>767</v>
      </c>
      <c r="G3555" s="2" t="s">
        <v>28</v>
      </c>
      <c r="H3555" s="2" t="s">
        <v>34</v>
      </c>
      <c r="I3555" s="2" t="s">
        <v>31</v>
      </c>
      <c r="J3555" s="44">
        <v>9.1961373500000008</v>
      </c>
    </row>
    <row r="3556" spans="1:10">
      <c r="A3556" s="2" t="s">
        <v>17</v>
      </c>
      <c r="B3556" s="2" t="s">
        <v>355</v>
      </c>
      <c r="C3556" s="2" t="s">
        <v>64</v>
      </c>
      <c r="E3556" s="2">
        <v>100</v>
      </c>
      <c r="F3556" s="2" t="s">
        <v>767</v>
      </c>
      <c r="G3556" s="2" t="s">
        <v>28</v>
      </c>
      <c r="H3556" s="2" t="s">
        <v>34</v>
      </c>
      <c r="I3556" s="2" t="s">
        <v>31</v>
      </c>
      <c r="J3556" s="44">
        <v>5.6867147999999999E-2</v>
      </c>
    </row>
    <row r="3557" spans="1:10">
      <c r="A3557" s="2" t="s">
        <v>17</v>
      </c>
      <c r="B3557" s="2" t="s">
        <v>110</v>
      </c>
      <c r="C3557" s="2" t="s">
        <v>64</v>
      </c>
      <c r="E3557" s="2">
        <v>100</v>
      </c>
      <c r="F3557" s="2" t="s">
        <v>767</v>
      </c>
      <c r="G3557" s="2" t="s">
        <v>28</v>
      </c>
      <c r="H3557" s="2" t="s">
        <v>34</v>
      </c>
      <c r="I3557" s="2" t="s">
        <v>31</v>
      </c>
      <c r="J3557" s="44">
        <v>43.576750795999999</v>
      </c>
    </row>
    <row r="3558" spans="1:10">
      <c r="A3558" s="2" t="s">
        <v>17</v>
      </c>
      <c r="B3558" s="2" t="s">
        <v>356</v>
      </c>
      <c r="C3558" s="2" t="s">
        <v>64</v>
      </c>
      <c r="E3558" s="2">
        <v>100</v>
      </c>
      <c r="F3558" s="2" t="s">
        <v>767</v>
      </c>
      <c r="G3558" s="2" t="s">
        <v>28</v>
      </c>
      <c r="H3558" s="2" t="s">
        <v>34</v>
      </c>
      <c r="I3558" s="2" t="s">
        <v>31</v>
      </c>
      <c r="J3558" s="44">
        <v>2.8888675999999999E-2</v>
      </c>
    </row>
    <row r="3559" spans="1:10">
      <c r="A3559" s="2" t="s">
        <v>17</v>
      </c>
      <c r="B3559" s="2" t="s">
        <v>357</v>
      </c>
      <c r="C3559" s="2" t="s">
        <v>64</v>
      </c>
      <c r="E3559" s="2">
        <v>100</v>
      </c>
      <c r="F3559" s="2" t="s">
        <v>767</v>
      </c>
      <c r="G3559" s="2" t="s">
        <v>28</v>
      </c>
      <c r="H3559" s="2" t="s">
        <v>34</v>
      </c>
      <c r="I3559" s="2" t="s">
        <v>31</v>
      </c>
      <c r="J3559" s="44">
        <v>0.285927504</v>
      </c>
    </row>
    <row r="3560" spans="1:10">
      <c r="A3560" s="2" t="s">
        <v>17</v>
      </c>
      <c r="B3560" s="2" t="s">
        <v>111</v>
      </c>
      <c r="C3560" s="2" t="s">
        <v>64</v>
      </c>
      <c r="E3560" s="2">
        <v>100</v>
      </c>
      <c r="F3560" s="2" t="s">
        <v>767</v>
      </c>
      <c r="G3560" s="2" t="s">
        <v>28</v>
      </c>
      <c r="H3560" s="2" t="s">
        <v>34</v>
      </c>
      <c r="I3560" s="2" t="s">
        <v>31</v>
      </c>
      <c r="J3560" s="44">
        <v>0</v>
      </c>
    </row>
    <row r="3561" spans="1:10">
      <c r="A3561" s="2" t="s">
        <v>17</v>
      </c>
      <c r="B3561" s="2" t="s">
        <v>112</v>
      </c>
      <c r="C3561" s="2" t="s">
        <v>64</v>
      </c>
      <c r="E3561" s="2">
        <v>100</v>
      </c>
      <c r="F3561" s="2" t="s">
        <v>767</v>
      </c>
      <c r="G3561" s="2" t="s">
        <v>28</v>
      </c>
      <c r="H3561" s="2" t="s">
        <v>34</v>
      </c>
      <c r="I3561" s="2" t="s">
        <v>31</v>
      </c>
      <c r="J3561" s="44">
        <v>0</v>
      </c>
    </row>
    <row r="3562" spans="1:10">
      <c r="A3562" s="2" t="s">
        <v>17</v>
      </c>
      <c r="B3562" s="2" t="s">
        <v>113</v>
      </c>
      <c r="C3562" s="2" t="s">
        <v>64</v>
      </c>
      <c r="E3562" s="2">
        <v>100</v>
      </c>
      <c r="F3562" s="2" t="s">
        <v>767</v>
      </c>
      <c r="G3562" s="2" t="s">
        <v>28</v>
      </c>
      <c r="H3562" s="2" t="s">
        <v>34</v>
      </c>
      <c r="I3562" s="2" t="s">
        <v>31</v>
      </c>
      <c r="J3562" s="44">
        <v>3.6131499030000001</v>
      </c>
    </row>
    <row r="3563" spans="1:10">
      <c r="A3563" s="2" t="s">
        <v>17</v>
      </c>
      <c r="B3563" s="2" t="s">
        <v>114</v>
      </c>
      <c r="C3563" s="2" t="s">
        <v>64</v>
      </c>
      <c r="E3563" s="2">
        <v>100</v>
      </c>
      <c r="F3563" s="2" t="s">
        <v>767</v>
      </c>
      <c r="G3563" s="2" t="s">
        <v>28</v>
      </c>
      <c r="H3563" s="2" t="s">
        <v>34</v>
      </c>
      <c r="I3563" s="2" t="s">
        <v>31</v>
      </c>
      <c r="J3563" s="44">
        <v>21.309681819000001</v>
      </c>
    </row>
    <row r="3564" spans="1:10">
      <c r="A3564" s="2" t="s">
        <v>17</v>
      </c>
      <c r="B3564" s="2" t="s">
        <v>115</v>
      </c>
      <c r="C3564" s="2" t="s">
        <v>64</v>
      </c>
      <c r="E3564" s="2">
        <v>100</v>
      </c>
      <c r="F3564" s="2" t="s">
        <v>767</v>
      </c>
      <c r="G3564" s="2" t="s">
        <v>28</v>
      </c>
      <c r="H3564" s="2" t="s">
        <v>34</v>
      </c>
      <c r="I3564" s="2" t="s">
        <v>31</v>
      </c>
      <c r="J3564" s="44">
        <v>16.48055592</v>
      </c>
    </row>
    <row r="3565" spans="1:10">
      <c r="A3565" s="2" t="s">
        <v>17</v>
      </c>
      <c r="B3565" s="2" t="s">
        <v>116</v>
      </c>
      <c r="C3565" s="2" t="s">
        <v>64</v>
      </c>
      <c r="E3565" s="2">
        <v>100</v>
      </c>
      <c r="F3565" s="2" t="s">
        <v>767</v>
      </c>
      <c r="G3565" s="2" t="s">
        <v>28</v>
      </c>
      <c r="H3565" s="2" t="s">
        <v>34</v>
      </c>
      <c r="I3565" s="2" t="s">
        <v>31</v>
      </c>
      <c r="J3565" s="44">
        <v>16.004030398000001</v>
      </c>
    </row>
    <row r="3566" spans="1:10">
      <c r="A3566" s="2" t="s">
        <v>17</v>
      </c>
      <c r="B3566" s="2" t="s">
        <v>117</v>
      </c>
      <c r="C3566" s="2" t="s">
        <v>64</v>
      </c>
      <c r="E3566" s="2">
        <v>100</v>
      </c>
      <c r="F3566" s="2" t="s">
        <v>767</v>
      </c>
      <c r="G3566" s="2" t="s">
        <v>28</v>
      </c>
      <c r="H3566" s="2" t="s">
        <v>34</v>
      </c>
      <c r="I3566" s="2" t="s">
        <v>31</v>
      </c>
      <c r="J3566" s="44">
        <v>26.780382794000001</v>
      </c>
    </row>
    <row r="3567" spans="1:10">
      <c r="A3567" s="2" t="s">
        <v>17</v>
      </c>
      <c r="B3567" s="2" t="s">
        <v>118</v>
      </c>
      <c r="C3567" s="2" t="s">
        <v>64</v>
      </c>
      <c r="E3567" s="2">
        <v>100</v>
      </c>
      <c r="F3567" s="2" t="s">
        <v>767</v>
      </c>
      <c r="G3567" s="2" t="s">
        <v>28</v>
      </c>
      <c r="H3567" s="2" t="s">
        <v>34</v>
      </c>
      <c r="I3567" s="2" t="s">
        <v>31</v>
      </c>
      <c r="J3567" s="44">
        <v>15.120816353</v>
      </c>
    </row>
    <row r="3568" spans="1:10">
      <c r="A3568" s="2" t="s">
        <v>17</v>
      </c>
      <c r="B3568" s="2" t="s">
        <v>119</v>
      </c>
      <c r="C3568" s="2" t="s">
        <v>64</v>
      </c>
      <c r="E3568" s="2">
        <v>100</v>
      </c>
      <c r="F3568" s="2" t="s">
        <v>767</v>
      </c>
      <c r="G3568" s="2" t="s">
        <v>28</v>
      </c>
      <c r="H3568" s="2" t="s">
        <v>34</v>
      </c>
      <c r="I3568" s="2" t="s">
        <v>31</v>
      </c>
      <c r="J3568" s="44">
        <v>3.5689157869999999</v>
      </c>
    </row>
    <row r="3569" spans="1:10">
      <c r="A3569" s="2" t="s">
        <v>17</v>
      </c>
      <c r="B3569" s="2" t="s">
        <v>120</v>
      </c>
      <c r="C3569" s="2" t="s">
        <v>64</v>
      </c>
      <c r="E3569" s="2">
        <v>100</v>
      </c>
      <c r="F3569" s="2" t="s">
        <v>767</v>
      </c>
      <c r="G3569" s="2" t="s">
        <v>28</v>
      </c>
      <c r="H3569" s="2" t="s">
        <v>34</v>
      </c>
      <c r="I3569" s="2" t="s">
        <v>31</v>
      </c>
      <c r="J3569" s="44">
        <v>3.8638672409999999</v>
      </c>
    </row>
    <row r="3570" spans="1:10">
      <c r="A3570" s="2" t="s">
        <v>17</v>
      </c>
      <c r="B3570" s="2" t="s">
        <v>121</v>
      </c>
      <c r="C3570" s="2" t="s">
        <v>64</v>
      </c>
      <c r="E3570" s="2">
        <v>100</v>
      </c>
      <c r="F3570" s="2" t="s">
        <v>767</v>
      </c>
      <c r="G3570" s="2" t="s">
        <v>28</v>
      </c>
      <c r="H3570" s="2" t="s">
        <v>34</v>
      </c>
      <c r="I3570" s="2" t="s">
        <v>31</v>
      </c>
      <c r="J3570" s="44">
        <v>20.931744640000002</v>
      </c>
    </row>
    <row r="3571" spans="1:10">
      <c r="A3571" s="2" t="s">
        <v>17</v>
      </c>
      <c r="B3571" s="2" t="s">
        <v>122</v>
      </c>
      <c r="C3571" s="2" t="s">
        <v>64</v>
      </c>
      <c r="E3571" s="2">
        <v>100</v>
      </c>
      <c r="F3571" s="2" t="s">
        <v>767</v>
      </c>
      <c r="G3571" s="2" t="s">
        <v>28</v>
      </c>
      <c r="H3571" s="2" t="s">
        <v>34</v>
      </c>
      <c r="I3571" s="2" t="s">
        <v>31</v>
      </c>
      <c r="J3571" s="44">
        <v>9.094406373</v>
      </c>
    </row>
    <row r="3572" spans="1:10">
      <c r="A3572" s="2" t="s">
        <v>17</v>
      </c>
      <c r="B3572" s="2" t="s">
        <v>123</v>
      </c>
      <c r="C3572" s="2" t="s">
        <v>64</v>
      </c>
      <c r="E3572" s="2">
        <v>100</v>
      </c>
      <c r="F3572" s="2" t="s">
        <v>767</v>
      </c>
      <c r="G3572" s="2" t="s">
        <v>28</v>
      </c>
      <c r="H3572" s="2" t="s">
        <v>34</v>
      </c>
      <c r="I3572" s="2" t="s">
        <v>31</v>
      </c>
      <c r="J3572" s="44">
        <v>4.7845192599999997</v>
      </c>
    </row>
    <row r="3573" spans="1:10">
      <c r="A3573" s="2" t="s">
        <v>17</v>
      </c>
      <c r="B3573" s="2" t="s">
        <v>124</v>
      </c>
      <c r="C3573" s="2" t="s">
        <v>64</v>
      </c>
      <c r="E3573" s="2">
        <v>100</v>
      </c>
      <c r="F3573" s="2" t="s">
        <v>767</v>
      </c>
      <c r="G3573" s="2" t="s">
        <v>28</v>
      </c>
      <c r="H3573" s="2" t="s">
        <v>34</v>
      </c>
      <c r="I3573" s="2" t="s">
        <v>31</v>
      </c>
      <c r="J3573" s="44">
        <v>2.2943068009999998</v>
      </c>
    </row>
    <row r="3574" spans="1:10">
      <c r="A3574" s="2" t="s">
        <v>17</v>
      </c>
      <c r="B3574" s="2" t="s">
        <v>125</v>
      </c>
      <c r="C3574" s="2" t="s">
        <v>64</v>
      </c>
      <c r="E3574" s="2">
        <v>100</v>
      </c>
      <c r="F3574" s="2" t="s">
        <v>767</v>
      </c>
      <c r="G3574" s="2" t="s">
        <v>28</v>
      </c>
      <c r="H3574" s="2" t="s">
        <v>34</v>
      </c>
      <c r="I3574" s="2" t="s">
        <v>31</v>
      </c>
      <c r="J3574" s="44">
        <v>2.5893185879999998</v>
      </c>
    </row>
    <row r="3575" spans="1:10">
      <c r="A3575" s="2" t="s">
        <v>17</v>
      </c>
      <c r="B3575" s="2" t="s">
        <v>126</v>
      </c>
      <c r="C3575" s="2" t="s">
        <v>64</v>
      </c>
      <c r="E3575" s="2">
        <v>100</v>
      </c>
      <c r="F3575" s="2" t="s">
        <v>767</v>
      </c>
      <c r="G3575" s="2" t="s">
        <v>28</v>
      </c>
      <c r="H3575" s="2" t="s">
        <v>34</v>
      </c>
      <c r="I3575" s="2" t="s">
        <v>31</v>
      </c>
      <c r="J3575" s="44">
        <v>3.082564949</v>
      </c>
    </row>
    <row r="3576" spans="1:10">
      <c r="A3576" s="2" t="s">
        <v>17</v>
      </c>
      <c r="B3576" s="2" t="s">
        <v>128</v>
      </c>
      <c r="C3576" s="2" t="s">
        <v>64</v>
      </c>
      <c r="E3576" s="2">
        <v>100</v>
      </c>
      <c r="F3576" s="2" t="s">
        <v>767</v>
      </c>
      <c r="G3576" s="2" t="s">
        <v>28</v>
      </c>
      <c r="H3576" s="2" t="s">
        <v>34</v>
      </c>
      <c r="I3576" s="2" t="s">
        <v>31</v>
      </c>
      <c r="J3576" s="44">
        <v>13.414266695</v>
      </c>
    </row>
    <row r="3577" spans="1:10">
      <c r="A3577" s="2" t="s">
        <v>17</v>
      </c>
      <c r="B3577" s="2" t="s">
        <v>129</v>
      </c>
      <c r="C3577" s="2" t="s">
        <v>64</v>
      </c>
      <c r="E3577" s="2">
        <v>100</v>
      </c>
      <c r="F3577" s="2" t="s">
        <v>767</v>
      </c>
      <c r="G3577" s="2" t="s">
        <v>28</v>
      </c>
      <c r="H3577" s="2" t="s">
        <v>34</v>
      </c>
      <c r="I3577" s="2" t="s">
        <v>31</v>
      </c>
      <c r="J3577" s="44">
        <v>13.365782156</v>
      </c>
    </row>
    <row r="3578" spans="1:10">
      <c r="A3578" s="2" t="s">
        <v>17</v>
      </c>
      <c r="B3578" s="2" t="s">
        <v>130</v>
      </c>
      <c r="C3578" s="2" t="s">
        <v>64</v>
      </c>
      <c r="E3578" s="2">
        <v>100</v>
      </c>
      <c r="F3578" s="2" t="s">
        <v>767</v>
      </c>
      <c r="G3578" s="2" t="s">
        <v>28</v>
      </c>
      <c r="H3578" s="2" t="s">
        <v>34</v>
      </c>
      <c r="I3578" s="2" t="s">
        <v>31</v>
      </c>
      <c r="J3578" s="44">
        <v>13.665769933</v>
      </c>
    </row>
    <row r="3579" spans="1:10">
      <c r="A3579" s="2" t="s">
        <v>17</v>
      </c>
      <c r="B3579" s="2" t="s">
        <v>358</v>
      </c>
      <c r="C3579" s="2" t="s">
        <v>64</v>
      </c>
      <c r="E3579" s="2">
        <v>100</v>
      </c>
      <c r="F3579" s="2" t="s">
        <v>767</v>
      </c>
      <c r="G3579" s="2" t="s">
        <v>28</v>
      </c>
      <c r="H3579" s="2" t="s">
        <v>34</v>
      </c>
      <c r="I3579" s="2" t="s">
        <v>31</v>
      </c>
      <c r="J3579" s="44">
        <v>59.167095379000003</v>
      </c>
    </row>
    <row r="3580" spans="1:10">
      <c r="A3580" s="2" t="s">
        <v>17</v>
      </c>
      <c r="B3580" s="2" t="s">
        <v>131</v>
      </c>
      <c r="C3580" s="2" t="s">
        <v>64</v>
      </c>
      <c r="E3580" s="2">
        <v>100</v>
      </c>
      <c r="F3580" s="2" t="s">
        <v>767</v>
      </c>
      <c r="G3580" s="2" t="s">
        <v>28</v>
      </c>
      <c r="H3580" s="2" t="s">
        <v>34</v>
      </c>
      <c r="I3580" s="2" t="s">
        <v>31</v>
      </c>
      <c r="J3580" s="44">
        <v>2.5830451889999999</v>
      </c>
    </row>
    <row r="3581" spans="1:10">
      <c r="A3581" s="2" t="s">
        <v>17</v>
      </c>
      <c r="B3581" s="2" t="s">
        <v>132</v>
      </c>
      <c r="C3581" s="2" t="s">
        <v>64</v>
      </c>
      <c r="E3581" s="2">
        <v>100</v>
      </c>
      <c r="F3581" s="2" t="s">
        <v>767</v>
      </c>
      <c r="G3581" s="2" t="s">
        <v>28</v>
      </c>
      <c r="H3581" s="2" t="s">
        <v>34</v>
      </c>
      <c r="I3581" s="2" t="s">
        <v>31</v>
      </c>
      <c r="J3581" s="44">
        <v>25.334472100999999</v>
      </c>
    </row>
    <row r="3582" spans="1:10">
      <c r="A3582" s="2" t="s">
        <v>16</v>
      </c>
      <c r="B3582" s="2" t="s">
        <v>139</v>
      </c>
      <c r="C3582" s="2" t="s">
        <v>64</v>
      </c>
      <c r="E3582" s="2">
        <v>100</v>
      </c>
      <c r="F3582" s="2" t="s">
        <v>767</v>
      </c>
      <c r="G3582" s="2" t="s">
        <v>28</v>
      </c>
      <c r="H3582" s="2" t="s">
        <v>34</v>
      </c>
      <c r="I3582" s="2" t="s">
        <v>31</v>
      </c>
      <c r="J3582" s="44">
        <v>3.786875207</v>
      </c>
    </row>
    <row r="3583" spans="1:10">
      <c r="A3583" s="2" t="s">
        <v>16</v>
      </c>
      <c r="B3583" s="2" t="s">
        <v>140</v>
      </c>
      <c r="C3583" s="2" t="s">
        <v>64</v>
      </c>
      <c r="E3583" s="2">
        <v>100</v>
      </c>
      <c r="F3583" s="2" t="s">
        <v>767</v>
      </c>
      <c r="G3583" s="2" t="s">
        <v>28</v>
      </c>
      <c r="H3583" s="2" t="s">
        <v>34</v>
      </c>
      <c r="I3583" s="2" t="s">
        <v>31</v>
      </c>
      <c r="J3583" s="44">
        <v>2.6244996619999998</v>
      </c>
    </row>
    <row r="3584" spans="1:10">
      <c r="A3584" s="2" t="s">
        <v>16</v>
      </c>
      <c r="B3584" s="2" t="s">
        <v>141</v>
      </c>
      <c r="C3584" s="2" t="s">
        <v>64</v>
      </c>
      <c r="E3584" s="2">
        <v>100</v>
      </c>
      <c r="F3584" s="2" t="s">
        <v>767</v>
      </c>
      <c r="G3584" s="2" t="s">
        <v>28</v>
      </c>
      <c r="H3584" s="2" t="s">
        <v>34</v>
      </c>
      <c r="I3584" s="2" t="s">
        <v>31</v>
      </c>
      <c r="J3584" s="44">
        <v>2.7830133529999999</v>
      </c>
    </row>
    <row r="3585" spans="1:10">
      <c r="A3585" s="2" t="s">
        <v>16</v>
      </c>
      <c r="B3585" s="2" t="s">
        <v>142</v>
      </c>
      <c r="C3585" s="2" t="s">
        <v>64</v>
      </c>
      <c r="E3585" s="2">
        <v>100</v>
      </c>
      <c r="F3585" s="2" t="s">
        <v>767</v>
      </c>
      <c r="G3585" s="2" t="s">
        <v>28</v>
      </c>
      <c r="H3585" s="2" t="s">
        <v>34</v>
      </c>
      <c r="I3585" s="2" t="s">
        <v>31</v>
      </c>
      <c r="J3585" s="44">
        <v>13.104377494</v>
      </c>
    </row>
    <row r="3586" spans="1:10">
      <c r="A3586" s="2" t="s">
        <v>16</v>
      </c>
      <c r="B3586" s="2" t="s">
        <v>422</v>
      </c>
      <c r="C3586" s="2" t="s">
        <v>64</v>
      </c>
      <c r="E3586" s="2">
        <v>100</v>
      </c>
      <c r="F3586" s="2" t="s">
        <v>767</v>
      </c>
      <c r="G3586" s="2" t="s">
        <v>28</v>
      </c>
      <c r="H3586" s="2" t="s">
        <v>34</v>
      </c>
      <c r="I3586" s="2" t="s">
        <v>31</v>
      </c>
      <c r="J3586" s="44">
        <v>20.487421080000001</v>
      </c>
    </row>
    <row r="3587" spans="1:10">
      <c r="A3587" s="2" t="s">
        <v>16</v>
      </c>
      <c r="B3587" s="2" t="s">
        <v>423</v>
      </c>
      <c r="C3587" s="2" t="s">
        <v>64</v>
      </c>
      <c r="E3587" s="2">
        <v>100</v>
      </c>
      <c r="F3587" s="2" t="s">
        <v>767</v>
      </c>
      <c r="G3587" s="2" t="s">
        <v>28</v>
      </c>
      <c r="H3587" s="2" t="s">
        <v>34</v>
      </c>
      <c r="I3587" s="2" t="s">
        <v>31</v>
      </c>
      <c r="J3587" s="44">
        <v>13.452818956</v>
      </c>
    </row>
    <row r="3588" spans="1:10">
      <c r="A3588" s="2" t="s">
        <v>16</v>
      </c>
      <c r="B3588" s="2" t="s">
        <v>424</v>
      </c>
      <c r="C3588" s="2" t="s">
        <v>64</v>
      </c>
      <c r="E3588" s="2">
        <v>100</v>
      </c>
      <c r="F3588" s="2" t="s">
        <v>767</v>
      </c>
      <c r="G3588" s="2" t="s">
        <v>28</v>
      </c>
      <c r="H3588" s="2" t="s">
        <v>34</v>
      </c>
      <c r="I3588" s="2" t="s">
        <v>31</v>
      </c>
      <c r="J3588" s="44">
        <v>4.4124970269999997</v>
      </c>
    </row>
    <row r="3589" spans="1:10">
      <c r="A3589" s="2" t="s">
        <v>16</v>
      </c>
      <c r="B3589" s="2" t="s">
        <v>425</v>
      </c>
      <c r="C3589" s="2" t="s">
        <v>64</v>
      </c>
      <c r="E3589" s="2">
        <v>100</v>
      </c>
      <c r="F3589" s="2" t="s">
        <v>767</v>
      </c>
      <c r="G3589" s="2" t="s">
        <v>28</v>
      </c>
      <c r="H3589" s="2" t="s">
        <v>34</v>
      </c>
      <c r="I3589" s="2" t="s">
        <v>31</v>
      </c>
      <c r="J3589" s="44">
        <v>5.5115225690000003</v>
      </c>
    </row>
    <row r="3590" spans="1:10">
      <c r="A3590" s="2" t="s">
        <v>16</v>
      </c>
      <c r="B3590" s="2" t="s">
        <v>426</v>
      </c>
      <c r="C3590" s="2" t="s">
        <v>64</v>
      </c>
      <c r="E3590" s="2">
        <v>100</v>
      </c>
      <c r="F3590" s="2" t="s">
        <v>767</v>
      </c>
      <c r="G3590" s="2" t="s">
        <v>28</v>
      </c>
      <c r="H3590" s="2" t="s">
        <v>34</v>
      </c>
      <c r="I3590" s="2" t="s">
        <v>31</v>
      </c>
      <c r="J3590" s="44">
        <v>6.2897732069999996</v>
      </c>
    </row>
    <row r="3591" spans="1:10">
      <c r="A3591" s="2" t="s">
        <v>16</v>
      </c>
      <c r="B3591" s="2" t="s">
        <v>427</v>
      </c>
      <c r="C3591" s="2" t="s">
        <v>64</v>
      </c>
      <c r="E3591" s="2">
        <v>100</v>
      </c>
      <c r="F3591" s="2" t="s">
        <v>767</v>
      </c>
      <c r="G3591" s="2" t="s">
        <v>28</v>
      </c>
      <c r="H3591" s="2" t="s">
        <v>34</v>
      </c>
      <c r="I3591" s="2" t="s">
        <v>31</v>
      </c>
      <c r="J3591" s="44">
        <v>3.111997578</v>
      </c>
    </row>
    <row r="3592" spans="1:10">
      <c r="A3592" s="2" t="s">
        <v>16</v>
      </c>
      <c r="B3592" s="2" t="s">
        <v>428</v>
      </c>
      <c r="C3592" s="2" t="s">
        <v>64</v>
      </c>
      <c r="E3592" s="2">
        <v>100</v>
      </c>
      <c r="F3592" s="2" t="s">
        <v>767</v>
      </c>
      <c r="G3592" s="2" t="s">
        <v>28</v>
      </c>
      <c r="H3592" s="2" t="s">
        <v>34</v>
      </c>
      <c r="I3592" s="2" t="s">
        <v>31</v>
      </c>
      <c r="J3592" s="44">
        <v>15.909559274999999</v>
      </c>
    </row>
    <row r="3593" spans="1:10">
      <c r="A3593" s="2" t="s">
        <v>16</v>
      </c>
      <c r="B3593" s="2" t="s">
        <v>429</v>
      </c>
      <c r="C3593" s="2" t="s">
        <v>64</v>
      </c>
      <c r="E3593" s="2">
        <v>100</v>
      </c>
      <c r="F3593" s="2" t="s">
        <v>767</v>
      </c>
      <c r="G3593" s="2" t="s">
        <v>28</v>
      </c>
      <c r="H3593" s="2" t="s">
        <v>34</v>
      </c>
      <c r="I3593" s="2" t="s">
        <v>31</v>
      </c>
      <c r="J3593" s="44">
        <v>14.473871213000001</v>
      </c>
    </row>
    <row r="3594" spans="1:10">
      <c r="A3594" s="2" t="s">
        <v>16</v>
      </c>
      <c r="B3594" s="2" t="s">
        <v>430</v>
      </c>
      <c r="C3594" s="2" t="s">
        <v>64</v>
      </c>
      <c r="E3594" s="2">
        <v>100</v>
      </c>
      <c r="F3594" s="2" t="s">
        <v>767</v>
      </c>
      <c r="G3594" s="2" t="s">
        <v>28</v>
      </c>
      <c r="H3594" s="2" t="s">
        <v>34</v>
      </c>
      <c r="I3594" s="2" t="s">
        <v>31</v>
      </c>
      <c r="J3594" s="44">
        <v>27.138711121</v>
      </c>
    </row>
    <row r="3595" spans="1:10">
      <c r="A3595" s="2" t="s">
        <v>15</v>
      </c>
      <c r="B3595" s="2" t="s">
        <v>187</v>
      </c>
      <c r="C3595" s="2" t="s">
        <v>64</v>
      </c>
      <c r="E3595" s="2">
        <v>100</v>
      </c>
      <c r="F3595" s="2" t="s">
        <v>767</v>
      </c>
      <c r="G3595" s="2" t="s">
        <v>28</v>
      </c>
      <c r="H3595" s="2" t="s">
        <v>34</v>
      </c>
      <c r="I3595" s="2" t="s">
        <v>31</v>
      </c>
      <c r="J3595" s="44">
        <v>7.1458315150000002</v>
      </c>
    </row>
    <row r="3596" spans="1:10">
      <c r="A3596" s="2" t="s">
        <v>15</v>
      </c>
      <c r="B3596" s="2" t="s">
        <v>188</v>
      </c>
      <c r="C3596" s="2" t="s">
        <v>64</v>
      </c>
      <c r="E3596" s="2">
        <v>100</v>
      </c>
      <c r="F3596" s="2" t="s">
        <v>767</v>
      </c>
      <c r="G3596" s="2" t="s">
        <v>28</v>
      </c>
      <c r="H3596" s="2" t="s">
        <v>34</v>
      </c>
      <c r="I3596" s="2" t="s">
        <v>31</v>
      </c>
      <c r="J3596" s="44">
        <v>36.443136512999999</v>
      </c>
    </row>
    <row r="3597" spans="1:10">
      <c r="A3597" s="2" t="s">
        <v>15</v>
      </c>
      <c r="B3597" s="2" t="s">
        <v>189</v>
      </c>
      <c r="C3597" s="2" t="s">
        <v>64</v>
      </c>
      <c r="E3597" s="2">
        <v>100</v>
      </c>
      <c r="F3597" s="2" t="s">
        <v>767</v>
      </c>
      <c r="G3597" s="2" t="s">
        <v>28</v>
      </c>
      <c r="H3597" s="2" t="s">
        <v>34</v>
      </c>
      <c r="I3597" s="2" t="s">
        <v>31</v>
      </c>
      <c r="J3597" s="44">
        <v>19.388092734000001</v>
      </c>
    </row>
    <row r="3598" spans="1:10">
      <c r="A3598" s="2" t="s">
        <v>15</v>
      </c>
      <c r="B3598" s="2" t="s">
        <v>190</v>
      </c>
      <c r="C3598" s="2" t="s">
        <v>64</v>
      </c>
      <c r="E3598" s="2">
        <v>100</v>
      </c>
      <c r="F3598" s="2" t="s">
        <v>767</v>
      </c>
      <c r="G3598" s="2" t="s">
        <v>28</v>
      </c>
      <c r="H3598" s="2" t="s">
        <v>34</v>
      </c>
      <c r="I3598" s="2" t="s">
        <v>31</v>
      </c>
      <c r="J3598" s="44">
        <v>50.159406046000001</v>
      </c>
    </row>
    <row r="3599" spans="1:10">
      <c r="A3599" s="2" t="s">
        <v>15</v>
      </c>
      <c r="B3599" s="2" t="s">
        <v>191</v>
      </c>
      <c r="C3599" s="2" t="s">
        <v>64</v>
      </c>
      <c r="E3599" s="2">
        <v>100</v>
      </c>
      <c r="F3599" s="2" t="s">
        <v>767</v>
      </c>
      <c r="G3599" s="2" t="s">
        <v>28</v>
      </c>
      <c r="H3599" s="2" t="s">
        <v>34</v>
      </c>
      <c r="I3599" s="2" t="s">
        <v>31</v>
      </c>
      <c r="J3599" s="44">
        <v>0</v>
      </c>
    </row>
    <row r="3600" spans="1:10">
      <c r="A3600" s="2" t="s">
        <v>15</v>
      </c>
      <c r="B3600" s="2" t="s">
        <v>192</v>
      </c>
      <c r="C3600" s="2" t="s">
        <v>64</v>
      </c>
      <c r="E3600" s="2">
        <v>100</v>
      </c>
      <c r="F3600" s="2" t="s">
        <v>767</v>
      </c>
      <c r="G3600" s="2" t="s">
        <v>28</v>
      </c>
      <c r="H3600" s="2" t="s">
        <v>34</v>
      </c>
      <c r="I3600" s="2" t="s">
        <v>31</v>
      </c>
      <c r="J3600" s="44">
        <v>0</v>
      </c>
    </row>
    <row r="3601" spans="1:10">
      <c r="A3601" s="2" t="s">
        <v>15</v>
      </c>
      <c r="B3601" s="2" t="s">
        <v>193</v>
      </c>
      <c r="C3601" s="2" t="s">
        <v>64</v>
      </c>
      <c r="E3601" s="2">
        <v>100</v>
      </c>
      <c r="F3601" s="2" t="s">
        <v>767</v>
      </c>
      <c r="G3601" s="2" t="s">
        <v>28</v>
      </c>
      <c r="H3601" s="2" t="s">
        <v>34</v>
      </c>
      <c r="I3601" s="2" t="s">
        <v>31</v>
      </c>
      <c r="J3601" s="44">
        <v>29.426535019999999</v>
      </c>
    </row>
    <row r="3602" spans="1:10">
      <c r="A3602" s="2" t="s">
        <v>14</v>
      </c>
      <c r="B3602" s="2" t="s">
        <v>194</v>
      </c>
      <c r="C3602" s="2" t="s">
        <v>64</v>
      </c>
      <c r="E3602" s="2">
        <v>100</v>
      </c>
      <c r="F3602" s="2" t="s">
        <v>767</v>
      </c>
      <c r="G3602" s="2" t="s">
        <v>28</v>
      </c>
      <c r="H3602" s="2" t="s">
        <v>34</v>
      </c>
      <c r="I3602" s="2" t="s">
        <v>31</v>
      </c>
      <c r="J3602" s="44">
        <v>0</v>
      </c>
    </row>
    <row r="3603" spans="1:10">
      <c r="A3603" s="2" t="s">
        <v>14</v>
      </c>
      <c r="B3603" s="2" t="s">
        <v>195</v>
      </c>
      <c r="C3603" s="2" t="s">
        <v>64</v>
      </c>
      <c r="E3603" s="2">
        <v>100</v>
      </c>
      <c r="F3603" s="2" t="s">
        <v>767</v>
      </c>
      <c r="G3603" s="2" t="s">
        <v>28</v>
      </c>
      <c r="H3603" s="2" t="s">
        <v>34</v>
      </c>
      <c r="I3603" s="2" t="s">
        <v>31</v>
      </c>
      <c r="J3603" s="44">
        <v>0</v>
      </c>
    </row>
    <row r="3604" spans="1:10">
      <c r="A3604" s="2" t="s">
        <v>13</v>
      </c>
      <c r="B3604" s="2" t="s">
        <v>196</v>
      </c>
      <c r="C3604" s="2" t="s">
        <v>64</v>
      </c>
      <c r="E3604" s="2">
        <v>100</v>
      </c>
      <c r="F3604" s="2" t="s">
        <v>767</v>
      </c>
      <c r="G3604" s="2" t="s">
        <v>28</v>
      </c>
      <c r="H3604" s="2" t="s">
        <v>34</v>
      </c>
      <c r="I3604" s="2" t="s">
        <v>31</v>
      </c>
      <c r="J3604" s="44">
        <v>3.6891169810000002</v>
      </c>
    </row>
    <row r="3605" spans="1:10">
      <c r="A3605" s="2" t="s">
        <v>13</v>
      </c>
      <c r="B3605" s="2" t="s">
        <v>197</v>
      </c>
      <c r="C3605" s="2" t="s">
        <v>64</v>
      </c>
      <c r="E3605" s="2">
        <v>100</v>
      </c>
      <c r="F3605" s="2" t="s">
        <v>767</v>
      </c>
      <c r="G3605" s="2" t="s">
        <v>28</v>
      </c>
      <c r="H3605" s="2" t="s">
        <v>34</v>
      </c>
      <c r="I3605" s="2" t="s">
        <v>31</v>
      </c>
      <c r="J3605" s="44">
        <v>1.0307230789999999</v>
      </c>
    </row>
    <row r="3606" spans="1:10">
      <c r="A3606" s="2" t="s">
        <v>13</v>
      </c>
      <c r="B3606" s="2" t="s">
        <v>198</v>
      </c>
      <c r="C3606" s="2" t="s">
        <v>64</v>
      </c>
      <c r="E3606" s="2">
        <v>100</v>
      </c>
      <c r="F3606" s="2" t="s">
        <v>767</v>
      </c>
      <c r="G3606" s="2" t="s">
        <v>28</v>
      </c>
      <c r="H3606" s="2" t="s">
        <v>34</v>
      </c>
      <c r="I3606" s="2" t="s">
        <v>31</v>
      </c>
      <c r="J3606" s="44">
        <v>0.33949698499999997</v>
      </c>
    </row>
    <row r="3607" spans="1:10">
      <c r="A3607" s="2" t="s">
        <v>13</v>
      </c>
      <c r="B3607" s="2" t="s">
        <v>199</v>
      </c>
      <c r="C3607" s="2" t="s">
        <v>64</v>
      </c>
      <c r="E3607" s="2">
        <v>100</v>
      </c>
      <c r="F3607" s="2" t="s">
        <v>767</v>
      </c>
      <c r="G3607" s="2" t="s">
        <v>28</v>
      </c>
      <c r="H3607" s="2" t="s">
        <v>34</v>
      </c>
      <c r="I3607" s="2" t="s">
        <v>31</v>
      </c>
      <c r="J3607" s="44">
        <v>6.0710000800000001</v>
      </c>
    </row>
    <row r="3608" spans="1:10">
      <c r="A3608" s="2" t="s">
        <v>13</v>
      </c>
      <c r="B3608" s="2" t="s">
        <v>200</v>
      </c>
      <c r="C3608" s="2" t="s">
        <v>64</v>
      </c>
      <c r="E3608" s="2">
        <v>100</v>
      </c>
      <c r="F3608" s="2" t="s">
        <v>767</v>
      </c>
      <c r="G3608" s="2" t="s">
        <v>28</v>
      </c>
      <c r="H3608" s="2" t="s">
        <v>34</v>
      </c>
      <c r="I3608" s="2" t="s">
        <v>31</v>
      </c>
      <c r="J3608" s="44">
        <v>3.2233906110000001</v>
      </c>
    </row>
    <row r="3609" spans="1:10">
      <c r="A3609" s="2" t="s">
        <v>13</v>
      </c>
      <c r="B3609" s="2" t="s">
        <v>201</v>
      </c>
      <c r="C3609" s="2" t="s">
        <v>64</v>
      </c>
      <c r="E3609" s="2">
        <v>100</v>
      </c>
      <c r="F3609" s="2" t="s">
        <v>767</v>
      </c>
      <c r="G3609" s="2" t="s">
        <v>28</v>
      </c>
      <c r="H3609" s="2" t="s">
        <v>34</v>
      </c>
      <c r="I3609" s="2" t="s">
        <v>31</v>
      </c>
      <c r="J3609" s="44">
        <v>5.8643267899999998</v>
      </c>
    </row>
    <row r="3610" spans="1:10">
      <c r="A3610" s="2" t="s">
        <v>13</v>
      </c>
      <c r="B3610" s="2" t="s">
        <v>202</v>
      </c>
      <c r="C3610" s="2" t="s">
        <v>64</v>
      </c>
      <c r="E3610" s="2">
        <v>100</v>
      </c>
      <c r="F3610" s="2" t="s">
        <v>767</v>
      </c>
      <c r="G3610" s="2" t="s">
        <v>28</v>
      </c>
      <c r="H3610" s="2" t="s">
        <v>34</v>
      </c>
      <c r="I3610" s="2" t="s">
        <v>31</v>
      </c>
      <c r="J3610" s="44">
        <v>7.3789760449999999</v>
      </c>
    </row>
    <row r="3611" spans="1:10">
      <c r="A3611" s="2" t="s">
        <v>13</v>
      </c>
      <c r="B3611" s="2" t="s">
        <v>203</v>
      </c>
      <c r="C3611" s="2" t="s">
        <v>64</v>
      </c>
      <c r="E3611" s="2">
        <v>100</v>
      </c>
      <c r="F3611" s="2" t="s">
        <v>767</v>
      </c>
      <c r="G3611" s="2" t="s">
        <v>28</v>
      </c>
      <c r="H3611" s="2" t="s">
        <v>34</v>
      </c>
      <c r="I3611" s="2" t="s">
        <v>31</v>
      </c>
      <c r="J3611" s="44">
        <v>85.455382044000004</v>
      </c>
    </row>
    <row r="3612" spans="1:10">
      <c r="A3612" s="2" t="s">
        <v>13</v>
      </c>
      <c r="B3612" s="2" t="s">
        <v>204</v>
      </c>
      <c r="C3612" s="2" t="s">
        <v>64</v>
      </c>
      <c r="E3612" s="2">
        <v>100</v>
      </c>
      <c r="F3612" s="2" t="s">
        <v>767</v>
      </c>
      <c r="G3612" s="2" t="s">
        <v>28</v>
      </c>
      <c r="H3612" s="2" t="s">
        <v>34</v>
      </c>
      <c r="I3612" s="2" t="s">
        <v>31</v>
      </c>
      <c r="J3612" s="44">
        <v>19.284957577</v>
      </c>
    </row>
    <row r="3613" spans="1:10">
      <c r="A3613" s="2" t="s">
        <v>13</v>
      </c>
      <c r="B3613" s="2" t="s">
        <v>205</v>
      </c>
      <c r="C3613" s="2" t="s">
        <v>64</v>
      </c>
      <c r="E3613" s="2">
        <v>100</v>
      </c>
      <c r="F3613" s="2" t="s">
        <v>767</v>
      </c>
      <c r="G3613" s="2" t="s">
        <v>28</v>
      </c>
      <c r="H3613" s="2" t="s">
        <v>34</v>
      </c>
      <c r="I3613" s="2" t="s">
        <v>31</v>
      </c>
      <c r="J3613" s="44">
        <v>13.76863927</v>
      </c>
    </row>
    <row r="3614" spans="1:10">
      <c r="A3614" s="2" t="s">
        <v>13</v>
      </c>
      <c r="B3614" s="2" t="s">
        <v>206</v>
      </c>
      <c r="C3614" s="2" t="s">
        <v>64</v>
      </c>
      <c r="E3614" s="2">
        <v>100</v>
      </c>
      <c r="F3614" s="2" t="s">
        <v>767</v>
      </c>
      <c r="G3614" s="2" t="s">
        <v>28</v>
      </c>
      <c r="H3614" s="2" t="s">
        <v>34</v>
      </c>
      <c r="I3614" s="2" t="s">
        <v>31</v>
      </c>
      <c r="J3614" s="44">
        <v>55.408078728</v>
      </c>
    </row>
    <row r="3615" spans="1:10">
      <c r="A3615" s="2" t="s">
        <v>13</v>
      </c>
      <c r="B3615" s="2" t="s">
        <v>207</v>
      </c>
      <c r="C3615" s="2" t="s">
        <v>64</v>
      </c>
      <c r="E3615" s="2">
        <v>100</v>
      </c>
      <c r="F3615" s="2" t="s">
        <v>767</v>
      </c>
      <c r="G3615" s="2" t="s">
        <v>28</v>
      </c>
      <c r="H3615" s="2" t="s">
        <v>34</v>
      </c>
      <c r="I3615" s="2" t="s">
        <v>31</v>
      </c>
      <c r="J3615" s="44">
        <v>51.752640776</v>
      </c>
    </row>
    <row r="3616" spans="1:10">
      <c r="A3616" s="2" t="s">
        <v>13</v>
      </c>
      <c r="B3616" s="2" t="s">
        <v>208</v>
      </c>
      <c r="C3616" s="2" t="s">
        <v>64</v>
      </c>
      <c r="E3616" s="2">
        <v>100</v>
      </c>
      <c r="F3616" s="2" t="s">
        <v>767</v>
      </c>
      <c r="G3616" s="2" t="s">
        <v>28</v>
      </c>
      <c r="H3616" s="2" t="s">
        <v>34</v>
      </c>
      <c r="I3616" s="2" t="s">
        <v>31</v>
      </c>
      <c r="J3616" s="44">
        <v>1.3995964299999999</v>
      </c>
    </row>
    <row r="3617" spans="1:10">
      <c r="A3617" s="2" t="s">
        <v>13</v>
      </c>
      <c r="B3617" s="2" t="s">
        <v>209</v>
      </c>
      <c r="C3617" s="2" t="s">
        <v>64</v>
      </c>
      <c r="E3617" s="2">
        <v>100</v>
      </c>
      <c r="F3617" s="2" t="s">
        <v>767</v>
      </c>
      <c r="G3617" s="2" t="s">
        <v>28</v>
      </c>
      <c r="H3617" s="2" t="s">
        <v>34</v>
      </c>
      <c r="I3617" s="2" t="s">
        <v>31</v>
      </c>
      <c r="J3617" s="44">
        <v>0.66661367800000004</v>
      </c>
    </row>
    <row r="3618" spans="1:10">
      <c r="A3618" s="2" t="s">
        <v>13</v>
      </c>
      <c r="B3618" s="2" t="s">
        <v>210</v>
      </c>
      <c r="C3618" s="2" t="s">
        <v>64</v>
      </c>
      <c r="E3618" s="2">
        <v>100</v>
      </c>
      <c r="F3618" s="2" t="s">
        <v>767</v>
      </c>
      <c r="G3618" s="2" t="s">
        <v>28</v>
      </c>
      <c r="H3618" s="2" t="s">
        <v>34</v>
      </c>
      <c r="I3618" s="2" t="s">
        <v>31</v>
      </c>
      <c r="J3618" s="44">
        <v>0</v>
      </c>
    </row>
    <row r="3619" spans="1:10">
      <c r="A3619" s="2" t="s">
        <v>13</v>
      </c>
      <c r="B3619" s="2" t="s">
        <v>211</v>
      </c>
      <c r="C3619" s="2" t="s">
        <v>64</v>
      </c>
      <c r="E3619" s="2">
        <v>100</v>
      </c>
      <c r="F3619" s="2" t="s">
        <v>767</v>
      </c>
      <c r="G3619" s="2" t="s">
        <v>28</v>
      </c>
      <c r="H3619" s="2" t="s">
        <v>34</v>
      </c>
      <c r="I3619" s="2" t="s">
        <v>31</v>
      </c>
      <c r="J3619" s="44">
        <v>0.99011513399999995</v>
      </c>
    </row>
    <row r="3620" spans="1:10">
      <c r="A3620" s="2" t="s">
        <v>13</v>
      </c>
      <c r="B3620" s="2" t="s">
        <v>212</v>
      </c>
      <c r="C3620" s="2" t="s">
        <v>64</v>
      </c>
      <c r="E3620" s="2">
        <v>100</v>
      </c>
      <c r="F3620" s="2" t="s">
        <v>767</v>
      </c>
      <c r="G3620" s="2" t="s">
        <v>28</v>
      </c>
      <c r="H3620" s="2" t="s">
        <v>34</v>
      </c>
      <c r="I3620" s="2" t="s">
        <v>31</v>
      </c>
      <c r="J3620" s="44">
        <v>0</v>
      </c>
    </row>
    <row r="3621" spans="1:10">
      <c r="A3621" s="2" t="s">
        <v>13</v>
      </c>
      <c r="B3621" s="2" t="s">
        <v>213</v>
      </c>
      <c r="C3621" s="2" t="s">
        <v>64</v>
      </c>
      <c r="E3621" s="2">
        <v>100</v>
      </c>
      <c r="F3621" s="2" t="s">
        <v>767</v>
      </c>
      <c r="G3621" s="2" t="s">
        <v>28</v>
      </c>
      <c r="H3621" s="2" t="s">
        <v>34</v>
      </c>
      <c r="I3621" s="2" t="s">
        <v>31</v>
      </c>
      <c r="J3621" s="44">
        <v>10.013902992</v>
      </c>
    </row>
    <row r="3622" spans="1:10">
      <c r="A3622" s="2" t="s">
        <v>13</v>
      </c>
      <c r="B3622" s="2" t="s">
        <v>214</v>
      </c>
      <c r="C3622" s="2" t="s">
        <v>64</v>
      </c>
      <c r="E3622" s="2">
        <v>100</v>
      </c>
      <c r="F3622" s="2" t="s">
        <v>767</v>
      </c>
      <c r="G3622" s="2" t="s">
        <v>28</v>
      </c>
      <c r="H3622" s="2" t="s">
        <v>34</v>
      </c>
      <c r="I3622" s="2" t="s">
        <v>31</v>
      </c>
      <c r="J3622" s="44">
        <v>3.414327766</v>
      </c>
    </row>
    <row r="3623" spans="1:10">
      <c r="A3623" s="2" t="s">
        <v>13</v>
      </c>
      <c r="B3623" s="2" t="s">
        <v>215</v>
      </c>
      <c r="C3623" s="2" t="s">
        <v>64</v>
      </c>
      <c r="E3623" s="2">
        <v>100</v>
      </c>
      <c r="F3623" s="2" t="s">
        <v>767</v>
      </c>
      <c r="G3623" s="2" t="s">
        <v>28</v>
      </c>
      <c r="H3623" s="2" t="s">
        <v>34</v>
      </c>
      <c r="I3623" s="2" t="s">
        <v>31</v>
      </c>
      <c r="J3623" s="44">
        <v>7.404497729</v>
      </c>
    </row>
    <row r="3624" spans="1:10">
      <c r="A3624" s="2" t="s">
        <v>13</v>
      </c>
      <c r="B3624" s="2" t="s">
        <v>216</v>
      </c>
      <c r="C3624" s="2" t="s">
        <v>64</v>
      </c>
      <c r="E3624" s="2">
        <v>100</v>
      </c>
      <c r="F3624" s="2" t="s">
        <v>767</v>
      </c>
      <c r="G3624" s="2" t="s">
        <v>28</v>
      </c>
      <c r="H3624" s="2" t="s">
        <v>34</v>
      </c>
      <c r="I3624" s="2" t="s">
        <v>31</v>
      </c>
      <c r="J3624" s="44">
        <v>8.4243399879999998</v>
      </c>
    </row>
    <row r="3625" spans="1:10">
      <c r="A3625" s="2" t="s">
        <v>13</v>
      </c>
      <c r="B3625" s="2" t="s">
        <v>363</v>
      </c>
      <c r="C3625" s="2" t="s">
        <v>64</v>
      </c>
      <c r="E3625" s="2">
        <v>100</v>
      </c>
      <c r="F3625" s="2" t="s">
        <v>767</v>
      </c>
      <c r="G3625" s="2" t="s">
        <v>28</v>
      </c>
      <c r="H3625" s="2" t="s">
        <v>34</v>
      </c>
      <c r="I3625" s="2" t="s">
        <v>31</v>
      </c>
      <c r="J3625" s="44">
        <v>2.7686753000000001E-2</v>
      </c>
    </row>
    <row r="3626" spans="1:10">
      <c r="A3626" s="2" t="s">
        <v>12</v>
      </c>
      <c r="B3626" s="2" t="s">
        <v>219</v>
      </c>
      <c r="C3626" s="2" t="s">
        <v>64</v>
      </c>
      <c r="E3626" s="2">
        <v>100</v>
      </c>
      <c r="F3626" s="2" t="s">
        <v>767</v>
      </c>
      <c r="G3626" s="2" t="s">
        <v>28</v>
      </c>
      <c r="H3626" s="2" t="s">
        <v>34</v>
      </c>
      <c r="I3626" s="2" t="s">
        <v>31</v>
      </c>
      <c r="J3626" s="44">
        <v>40.879003765</v>
      </c>
    </row>
    <row r="3627" spans="1:10">
      <c r="A3627" s="2" t="s">
        <v>11</v>
      </c>
      <c r="B3627" s="2" t="s">
        <v>217</v>
      </c>
      <c r="C3627" s="2" t="s">
        <v>64</v>
      </c>
      <c r="E3627" s="2">
        <v>100</v>
      </c>
      <c r="F3627" s="2" t="s">
        <v>767</v>
      </c>
      <c r="G3627" s="2" t="s">
        <v>28</v>
      </c>
      <c r="H3627" s="2" t="s">
        <v>34</v>
      </c>
      <c r="I3627" s="2" t="s">
        <v>31</v>
      </c>
      <c r="J3627" s="44">
        <v>37.321767160999997</v>
      </c>
    </row>
    <row r="3628" spans="1:10">
      <c r="A3628" s="2" t="s">
        <v>534</v>
      </c>
      <c r="B3628" s="2" t="s">
        <v>218</v>
      </c>
      <c r="C3628" s="2" t="s">
        <v>64</v>
      </c>
      <c r="E3628" s="2">
        <v>100</v>
      </c>
      <c r="F3628" s="2" t="s">
        <v>767</v>
      </c>
      <c r="G3628" s="2" t="s">
        <v>28</v>
      </c>
      <c r="H3628" s="2" t="s">
        <v>34</v>
      </c>
      <c r="I3628" s="2" t="s">
        <v>31</v>
      </c>
      <c r="J3628" s="44">
        <v>1.7447325126050406</v>
      </c>
    </row>
    <row r="3629" spans="1:10">
      <c r="A3629" s="2" t="s">
        <v>10</v>
      </c>
      <c r="B3629" s="2" t="s">
        <v>220</v>
      </c>
      <c r="C3629" s="2" t="s">
        <v>64</v>
      </c>
      <c r="E3629" s="2">
        <v>100</v>
      </c>
      <c r="F3629" s="2" t="s">
        <v>767</v>
      </c>
      <c r="G3629" s="2" t="s">
        <v>28</v>
      </c>
      <c r="H3629" s="2" t="s">
        <v>34</v>
      </c>
      <c r="I3629" s="2" t="s">
        <v>31</v>
      </c>
      <c r="J3629" s="44">
        <v>5.0813538999999998E-2</v>
      </c>
    </row>
    <row r="3630" spans="1:10">
      <c r="A3630" s="2" t="s">
        <v>9</v>
      </c>
      <c r="B3630" s="2" t="s">
        <v>221</v>
      </c>
      <c r="C3630" s="2" t="s">
        <v>64</v>
      </c>
      <c r="E3630" s="2">
        <v>100</v>
      </c>
      <c r="F3630" s="2" t="s">
        <v>767</v>
      </c>
      <c r="G3630" s="2" t="s">
        <v>28</v>
      </c>
      <c r="H3630" s="2" t="s">
        <v>34</v>
      </c>
      <c r="I3630" s="2" t="s">
        <v>31</v>
      </c>
      <c r="J3630" s="44">
        <v>0</v>
      </c>
    </row>
    <row r="3631" spans="1:10">
      <c r="A3631" s="2" t="s">
        <v>9</v>
      </c>
      <c r="B3631" s="2" t="s">
        <v>222</v>
      </c>
      <c r="C3631" s="2" t="s">
        <v>64</v>
      </c>
      <c r="E3631" s="2">
        <v>100</v>
      </c>
      <c r="F3631" s="2" t="s">
        <v>767</v>
      </c>
      <c r="G3631" s="2" t="s">
        <v>28</v>
      </c>
      <c r="H3631" s="2" t="s">
        <v>34</v>
      </c>
      <c r="I3631" s="2" t="s">
        <v>31</v>
      </c>
      <c r="J3631" s="44">
        <v>0</v>
      </c>
    </row>
    <row r="3632" spans="1:10">
      <c r="A3632" s="2" t="s">
        <v>9</v>
      </c>
      <c r="B3632" s="2" t="s">
        <v>223</v>
      </c>
      <c r="C3632" s="2" t="s">
        <v>64</v>
      </c>
      <c r="E3632" s="2">
        <v>100</v>
      </c>
      <c r="F3632" s="2" t="s">
        <v>767</v>
      </c>
      <c r="G3632" s="2" t="s">
        <v>28</v>
      </c>
      <c r="H3632" s="2" t="s">
        <v>34</v>
      </c>
      <c r="I3632" s="2" t="s">
        <v>31</v>
      </c>
      <c r="J3632" s="44">
        <v>0</v>
      </c>
    </row>
    <row r="3633" spans="1:10">
      <c r="A3633" s="2" t="s">
        <v>9</v>
      </c>
      <c r="B3633" s="2" t="s">
        <v>224</v>
      </c>
      <c r="C3633" s="2" t="s">
        <v>64</v>
      </c>
      <c r="E3633" s="2">
        <v>100</v>
      </c>
      <c r="F3633" s="2" t="s">
        <v>767</v>
      </c>
      <c r="G3633" s="2" t="s">
        <v>28</v>
      </c>
      <c r="H3633" s="2" t="s">
        <v>34</v>
      </c>
      <c r="I3633" s="2" t="s">
        <v>31</v>
      </c>
      <c r="J3633" s="44">
        <v>1.9151580189999999</v>
      </c>
    </row>
    <row r="3634" spans="1:10">
      <c r="A3634" s="2" t="s">
        <v>9</v>
      </c>
      <c r="B3634" s="2" t="s">
        <v>225</v>
      </c>
      <c r="C3634" s="2" t="s">
        <v>64</v>
      </c>
      <c r="E3634" s="2">
        <v>100</v>
      </c>
      <c r="F3634" s="2" t="s">
        <v>767</v>
      </c>
      <c r="G3634" s="2" t="s">
        <v>28</v>
      </c>
      <c r="H3634" s="2" t="s">
        <v>34</v>
      </c>
      <c r="I3634" s="2" t="s">
        <v>31</v>
      </c>
      <c r="J3634" s="44">
        <v>4.7347477939999996</v>
      </c>
    </row>
    <row r="3635" spans="1:10">
      <c r="A3635" s="2" t="s">
        <v>9</v>
      </c>
      <c r="B3635" s="2" t="s">
        <v>226</v>
      </c>
      <c r="C3635" s="2" t="s">
        <v>64</v>
      </c>
      <c r="E3635" s="2">
        <v>100</v>
      </c>
      <c r="F3635" s="2" t="s">
        <v>767</v>
      </c>
      <c r="G3635" s="2" t="s">
        <v>28</v>
      </c>
      <c r="H3635" s="2" t="s">
        <v>34</v>
      </c>
      <c r="I3635" s="2" t="s">
        <v>31</v>
      </c>
      <c r="J3635" s="44">
        <v>0</v>
      </c>
    </row>
    <row r="3636" spans="1:10">
      <c r="A3636" s="2" t="s">
        <v>9</v>
      </c>
      <c r="B3636" s="2" t="s">
        <v>227</v>
      </c>
      <c r="C3636" s="2" t="s">
        <v>64</v>
      </c>
      <c r="E3636" s="2">
        <v>100</v>
      </c>
      <c r="F3636" s="2" t="s">
        <v>767</v>
      </c>
      <c r="G3636" s="2" t="s">
        <v>28</v>
      </c>
      <c r="H3636" s="2" t="s">
        <v>34</v>
      </c>
      <c r="I3636" s="2" t="s">
        <v>31</v>
      </c>
      <c r="J3636" s="44">
        <v>0</v>
      </c>
    </row>
    <row r="3637" spans="1:10">
      <c r="A3637" s="2" t="s">
        <v>9</v>
      </c>
      <c r="B3637" s="2" t="s">
        <v>228</v>
      </c>
      <c r="C3637" s="2" t="s">
        <v>64</v>
      </c>
      <c r="E3637" s="2">
        <v>100</v>
      </c>
      <c r="F3637" s="2" t="s">
        <v>767</v>
      </c>
      <c r="G3637" s="2" t="s">
        <v>28</v>
      </c>
      <c r="H3637" s="2" t="s">
        <v>34</v>
      </c>
      <c r="I3637" s="2" t="s">
        <v>31</v>
      </c>
      <c r="J3637" s="44">
        <v>0</v>
      </c>
    </row>
    <row r="3638" spans="1:10">
      <c r="A3638" s="2" t="s">
        <v>9</v>
      </c>
      <c r="B3638" s="2" t="s">
        <v>229</v>
      </c>
      <c r="C3638" s="2" t="s">
        <v>64</v>
      </c>
      <c r="E3638" s="2">
        <v>100</v>
      </c>
      <c r="F3638" s="2" t="s">
        <v>767</v>
      </c>
      <c r="G3638" s="2" t="s">
        <v>28</v>
      </c>
      <c r="H3638" s="2" t="s">
        <v>34</v>
      </c>
      <c r="I3638" s="2" t="s">
        <v>31</v>
      </c>
      <c r="J3638" s="44">
        <v>0</v>
      </c>
    </row>
    <row r="3639" spans="1:10">
      <c r="A3639" s="2" t="s">
        <v>9</v>
      </c>
      <c r="B3639" s="2" t="s">
        <v>230</v>
      </c>
      <c r="C3639" s="2" t="s">
        <v>64</v>
      </c>
      <c r="E3639" s="2">
        <v>100</v>
      </c>
      <c r="F3639" s="2" t="s">
        <v>767</v>
      </c>
      <c r="G3639" s="2" t="s">
        <v>28</v>
      </c>
      <c r="H3639" s="2" t="s">
        <v>34</v>
      </c>
      <c r="I3639" s="2" t="s">
        <v>31</v>
      </c>
      <c r="J3639" s="44">
        <v>0</v>
      </c>
    </row>
    <row r="3640" spans="1:10">
      <c r="A3640" s="2" t="s">
        <v>9</v>
      </c>
      <c r="B3640" s="2" t="s">
        <v>231</v>
      </c>
      <c r="C3640" s="2" t="s">
        <v>64</v>
      </c>
      <c r="E3640" s="2">
        <v>100</v>
      </c>
      <c r="F3640" s="2" t="s">
        <v>767</v>
      </c>
      <c r="G3640" s="2" t="s">
        <v>28</v>
      </c>
      <c r="H3640" s="2" t="s">
        <v>34</v>
      </c>
      <c r="I3640" s="2" t="s">
        <v>31</v>
      </c>
      <c r="J3640" s="44">
        <v>0</v>
      </c>
    </row>
    <row r="3641" spans="1:10">
      <c r="A3641" s="2" t="s">
        <v>9</v>
      </c>
      <c r="B3641" s="2" t="s">
        <v>232</v>
      </c>
      <c r="C3641" s="2" t="s">
        <v>64</v>
      </c>
      <c r="E3641" s="2">
        <v>100</v>
      </c>
      <c r="F3641" s="2" t="s">
        <v>767</v>
      </c>
      <c r="G3641" s="2" t="s">
        <v>28</v>
      </c>
      <c r="H3641" s="2" t="s">
        <v>34</v>
      </c>
      <c r="I3641" s="2" t="s">
        <v>31</v>
      </c>
      <c r="J3641" s="44">
        <v>4.2573600000000003</v>
      </c>
    </row>
    <row r="3642" spans="1:10">
      <c r="A3642" s="2" t="s">
        <v>8</v>
      </c>
      <c r="B3642" s="2" t="s">
        <v>233</v>
      </c>
      <c r="C3642" s="2" t="s">
        <v>64</v>
      </c>
      <c r="E3642" s="2">
        <v>100</v>
      </c>
      <c r="F3642" s="2" t="s">
        <v>767</v>
      </c>
      <c r="G3642" s="2" t="s">
        <v>28</v>
      </c>
      <c r="H3642" s="2" t="s">
        <v>34</v>
      </c>
      <c r="I3642" s="2" t="s">
        <v>31</v>
      </c>
      <c r="J3642" s="44">
        <v>34.976218793000001</v>
      </c>
    </row>
    <row r="3643" spans="1:10">
      <c r="A3643" s="2" t="s">
        <v>8</v>
      </c>
      <c r="B3643" s="2" t="s">
        <v>234</v>
      </c>
      <c r="C3643" s="2" t="s">
        <v>64</v>
      </c>
      <c r="E3643" s="2">
        <v>100</v>
      </c>
      <c r="F3643" s="2" t="s">
        <v>767</v>
      </c>
      <c r="G3643" s="2" t="s">
        <v>28</v>
      </c>
      <c r="H3643" s="2" t="s">
        <v>34</v>
      </c>
      <c r="I3643" s="2" t="s">
        <v>31</v>
      </c>
      <c r="J3643" s="44">
        <v>33.900704199000003</v>
      </c>
    </row>
    <row r="3644" spans="1:10">
      <c r="A3644" s="2" t="s">
        <v>8</v>
      </c>
      <c r="B3644" s="2" t="s">
        <v>235</v>
      </c>
      <c r="C3644" s="2" t="s">
        <v>64</v>
      </c>
      <c r="E3644" s="2">
        <v>100</v>
      </c>
      <c r="F3644" s="2" t="s">
        <v>767</v>
      </c>
      <c r="G3644" s="2" t="s">
        <v>28</v>
      </c>
      <c r="H3644" s="2" t="s">
        <v>34</v>
      </c>
      <c r="I3644" s="2" t="s">
        <v>31</v>
      </c>
      <c r="J3644" s="44">
        <v>12.7692239</v>
      </c>
    </row>
    <row r="3645" spans="1:10">
      <c r="A3645" s="2" t="s">
        <v>8</v>
      </c>
      <c r="B3645" s="2" t="s">
        <v>236</v>
      </c>
      <c r="C3645" s="2" t="s">
        <v>64</v>
      </c>
      <c r="E3645" s="2">
        <v>100</v>
      </c>
      <c r="F3645" s="2" t="s">
        <v>767</v>
      </c>
      <c r="G3645" s="2" t="s">
        <v>28</v>
      </c>
      <c r="H3645" s="2" t="s">
        <v>34</v>
      </c>
      <c r="I3645" s="2" t="s">
        <v>31</v>
      </c>
      <c r="J3645" s="44">
        <v>11.024272516</v>
      </c>
    </row>
    <row r="3646" spans="1:10">
      <c r="A3646" s="2" t="s">
        <v>8</v>
      </c>
      <c r="B3646" s="2" t="s">
        <v>237</v>
      </c>
      <c r="C3646" s="2" t="s">
        <v>64</v>
      </c>
      <c r="E3646" s="2">
        <v>100</v>
      </c>
      <c r="F3646" s="2" t="s">
        <v>767</v>
      </c>
      <c r="G3646" s="2" t="s">
        <v>28</v>
      </c>
      <c r="H3646" s="2" t="s">
        <v>34</v>
      </c>
      <c r="I3646" s="2" t="s">
        <v>31</v>
      </c>
      <c r="J3646" s="44">
        <v>12.345893875</v>
      </c>
    </row>
    <row r="3647" spans="1:10">
      <c r="A3647" s="2" t="s">
        <v>8</v>
      </c>
      <c r="B3647" s="2" t="s">
        <v>238</v>
      </c>
      <c r="C3647" s="2" t="s">
        <v>64</v>
      </c>
      <c r="E3647" s="2">
        <v>100</v>
      </c>
      <c r="F3647" s="2" t="s">
        <v>767</v>
      </c>
      <c r="G3647" s="2" t="s">
        <v>28</v>
      </c>
      <c r="H3647" s="2" t="s">
        <v>34</v>
      </c>
      <c r="I3647" s="2" t="s">
        <v>31</v>
      </c>
      <c r="J3647" s="44">
        <v>20.747941086000001</v>
      </c>
    </row>
    <row r="3648" spans="1:10">
      <c r="A3648" s="2" t="s">
        <v>8</v>
      </c>
      <c r="B3648" s="2" t="s">
        <v>239</v>
      </c>
      <c r="C3648" s="2" t="s">
        <v>64</v>
      </c>
      <c r="E3648" s="2">
        <v>100</v>
      </c>
      <c r="F3648" s="2" t="s">
        <v>767</v>
      </c>
      <c r="G3648" s="2" t="s">
        <v>28</v>
      </c>
      <c r="H3648" s="2" t="s">
        <v>34</v>
      </c>
      <c r="I3648" s="2" t="s">
        <v>31</v>
      </c>
      <c r="J3648" s="44">
        <v>21.390553299</v>
      </c>
    </row>
    <row r="3649" spans="1:10">
      <c r="A3649" s="2" t="s">
        <v>8</v>
      </c>
      <c r="B3649" s="2" t="s">
        <v>240</v>
      </c>
      <c r="C3649" s="2" t="s">
        <v>64</v>
      </c>
      <c r="E3649" s="2">
        <v>100</v>
      </c>
      <c r="F3649" s="2" t="s">
        <v>767</v>
      </c>
      <c r="G3649" s="2" t="s">
        <v>28</v>
      </c>
      <c r="H3649" s="2" t="s">
        <v>34</v>
      </c>
      <c r="I3649" s="2" t="s">
        <v>31</v>
      </c>
      <c r="J3649" s="44">
        <v>0</v>
      </c>
    </row>
    <row r="3650" spans="1:10">
      <c r="A3650" s="2" t="s">
        <v>8</v>
      </c>
      <c r="B3650" s="2" t="s">
        <v>241</v>
      </c>
      <c r="C3650" s="2" t="s">
        <v>64</v>
      </c>
      <c r="E3650" s="2">
        <v>100</v>
      </c>
      <c r="F3650" s="2" t="s">
        <v>767</v>
      </c>
      <c r="G3650" s="2" t="s">
        <v>28</v>
      </c>
      <c r="H3650" s="2" t="s">
        <v>34</v>
      </c>
      <c r="I3650" s="2" t="s">
        <v>31</v>
      </c>
      <c r="J3650" s="44">
        <v>30.851367353000001</v>
      </c>
    </row>
    <row r="3651" spans="1:10">
      <c r="A3651" s="2" t="s">
        <v>8</v>
      </c>
      <c r="B3651" s="2" t="s">
        <v>242</v>
      </c>
      <c r="C3651" s="2" t="s">
        <v>64</v>
      </c>
      <c r="E3651" s="2">
        <v>100</v>
      </c>
      <c r="F3651" s="2" t="s">
        <v>767</v>
      </c>
      <c r="G3651" s="2" t="s">
        <v>28</v>
      </c>
      <c r="H3651" s="2" t="s">
        <v>34</v>
      </c>
      <c r="I3651" s="2" t="s">
        <v>31</v>
      </c>
      <c r="J3651" s="44">
        <v>19.275243233000001</v>
      </c>
    </row>
    <row r="3652" spans="1:10">
      <c r="A3652" s="2" t="s">
        <v>8</v>
      </c>
      <c r="B3652" s="2" t="s">
        <v>243</v>
      </c>
      <c r="C3652" s="2" t="s">
        <v>64</v>
      </c>
      <c r="E3652" s="2">
        <v>100</v>
      </c>
      <c r="F3652" s="2" t="s">
        <v>767</v>
      </c>
      <c r="G3652" s="2" t="s">
        <v>28</v>
      </c>
      <c r="H3652" s="2" t="s">
        <v>34</v>
      </c>
      <c r="I3652" s="2" t="s">
        <v>31</v>
      </c>
      <c r="J3652" s="44">
        <v>17.252592664000002</v>
      </c>
    </row>
    <row r="3653" spans="1:10">
      <c r="A3653" s="2" t="s">
        <v>8</v>
      </c>
      <c r="B3653" s="2" t="s">
        <v>244</v>
      </c>
      <c r="C3653" s="2" t="s">
        <v>64</v>
      </c>
      <c r="E3653" s="2">
        <v>100</v>
      </c>
      <c r="F3653" s="2" t="s">
        <v>767</v>
      </c>
      <c r="G3653" s="2" t="s">
        <v>28</v>
      </c>
      <c r="H3653" s="2" t="s">
        <v>34</v>
      </c>
      <c r="I3653" s="2" t="s">
        <v>31</v>
      </c>
      <c r="J3653" s="44">
        <v>35.042737500000001</v>
      </c>
    </row>
    <row r="3654" spans="1:10">
      <c r="A3654" s="2" t="s">
        <v>8</v>
      </c>
      <c r="B3654" s="2" t="s">
        <v>245</v>
      </c>
      <c r="C3654" s="2" t="s">
        <v>64</v>
      </c>
      <c r="E3654" s="2">
        <v>100</v>
      </c>
      <c r="F3654" s="2" t="s">
        <v>767</v>
      </c>
      <c r="G3654" s="2" t="s">
        <v>28</v>
      </c>
      <c r="H3654" s="2" t="s">
        <v>34</v>
      </c>
      <c r="I3654" s="2" t="s">
        <v>31</v>
      </c>
      <c r="J3654" s="44">
        <v>11.170648941</v>
      </c>
    </row>
    <row r="3655" spans="1:10">
      <c r="A3655" s="2" t="s">
        <v>8</v>
      </c>
      <c r="B3655" s="2" t="s">
        <v>246</v>
      </c>
      <c r="C3655" s="2" t="s">
        <v>64</v>
      </c>
      <c r="E3655" s="2">
        <v>100</v>
      </c>
      <c r="F3655" s="2" t="s">
        <v>767</v>
      </c>
      <c r="G3655" s="2" t="s">
        <v>28</v>
      </c>
      <c r="H3655" s="2" t="s">
        <v>34</v>
      </c>
      <c r="I3655" s="2" t="s">
        <v>31</v>
      </c>
      <c r="J3655" s="44">
        <v>0</v>
      </c>
    </row>
    <row r="3656" spans="1:10">
      <c r="A3656" s="2" t="s">
        <v>8</v>
      </c>
      <c r="B3656" s="2" t="s">
        <v>247</v>
      </c>
      <c r="C3656" s="2" t="s">
        <v>64</v>
      </c>
      <c r="E3656" s="2">
        <v>100</v>
      </c>
      <c r="F3656" s="2" t="s">
        <v>767</v>
      </c>
      <c r="G3656" s="2" t="s">
        <v>28</v>
      </c>
      <c r="H3656" s="2" t="s">
        <v>34</v>
      </c>
      <c r="I3656" s="2" t="s">
        <v>31</v>
      </c>
      <c r="J3656" s="44">
        <v>0</v>
      </c>
    </row>
    <row r="3657" spans="1:10">
      <c r="A3657" s="2" t="s">
        <v>8</v>
      </c>
      <c r="B3657" s="2" t="s">
        <v>248</v>
      </c>
      <c r="C3657" s="2" t="s">
        <v>64</v>
      </c>
      <c r="E3657" s="2">
        <v>100</v>
      </c>
      <c r="F3657" s="2" t="s">
        <v>767</v>
      </c>
      <c r="G3657" s="2" t="s">
        <v>28</v>
      </c>
      <c r="H3657" s="2" t="s">
        <v>34</v>
      </c>
      <c r="I3657" s="2" t="s">
        <v>31</v>
      </c>
      <c r="J3657" s="44">
        <v>0</v>
      </c>
    </row>
    <row r="3658" spans="1:10">
      <c r="A3658" s="2" t="s">
        <v>7</v>
      </c>
      <c r="B3658" s="2" t="s">
        <v>249</v>
      </c>
      <c r="C3658" s="2" t="s">
        <v>64</v>
      </c>
      <c r="E3658" s="2">
        <v>100</v>
      </c>
      <c r="F3658" s="2" t="s">
        <v>767</v>
      </c>
      <c r="G3658" s="2" t="s">
        <v>28</v>
      </c>
      <c r="H3658" s="2" t="s">
        <v>34</v>
      </c>
      <c r="I3658" s="2" t="s">
        <v>31</v>
      </c>
      <c r="J3658" s="44">
        <v>17.314011764</v>
      </c>
    </row>
    <row r="3659" spans="1:10">
      <c r="A3659" s="2" t="s">
        <v>7</v>
      </c>
      <c r="B3659" s="2" t="s">
        <v>250</v>
      </c>
      <c r="C3659" s="2" t="s">
        <v>64</v>
      </c>
      <c r="E3659" s="2">
        <v>100</v>
      </c>
      <c r="F3659" s="2" t="s">
        <v>767</v>
      </c>
      <c r="G3659" s="2" t="s">
        <v>28</v>
      </c>
      <c r="H3659" s="2" t="s">
        <v>34</v>
      </c>
      <c r="I3659" s="2" t="s">
        <v>31</v>
      </c>
      <c r="J3659" s="44">
        <v>3.868545589</v>
      </c>
    </row>
    <row r="3660" spans="1:10">
      <c r="A3660" s="2" t="s">
        <v>7</v>
      </c>
      <c r="B3660" s="2" t="s">
        <v>251</v>
      </c>
      <c r="C3660" s="2" t="s">
        <v>64</v>
      </c>
      <c r="E3660" s="2">
        <v>100</v>
      </c>
      <c r="F3660" s="2" t="s">
        <v>767</v>
      </c>
      <c r="G3660" s="2" t="s">
        <v>28</v>
      </c>
      <c r="H3660" s="2" t="s">
        <v>34</v>
      </c>
      <c r="I3660" s="2" t="s">
        <v>31</v>
      </c>
      <c r="J3660" s="44">
        <v>10.583052618</v>
      </c>
    </row>
    <row r="3661" spans="1:10">
      <c r="A3661" s="2" t="s">
        <v>7</v>
      </c>
      <c r="B3661" s="2" t="s">
        <v>252</v>
      </c>
      <c r="C3661" s="2" t="s">
        <v>64</v>
      </c>
      <c r="E3661" s="2">
        <v>100</v>
      </c>
      <c r="F3661" s="2" t="s">
        <v>767</v>
      </c>
      <c r="G3661" s="2" t="s">
        <v>28</v>
      </c>
      <c r="H3661" s="2" t="s">
        <v>34</v>
      </c>
      <c r="I3661" s="2" t="s">
        <v>31</v>
      </c>
      <c r="J3661" s="44">
        <v>2.6310731839999999</v>
      </c>
    </row>
    <row r="3662" spans="1:10">
      <c r="A3662" s="2" t="s">
        <v>7</v>
      </c>
      <c r="B3662" s="2" t="s">
        <v>253</v>
      </c>
      <c r="C3662" s="2" t="s">
        <v>64</v>
      </c>
      <c r="E3662" s="2">
        <v>100</v>
      </c>
      <c r="F3662" s="2" t="s">
        <v>767</v>
      </c>
      <c r="G3662" s="2" t="s">
        <v>28</v>
      </c>
      <c r="H3662" s="2" t="s">
        <v>34</v>
      </c>
      <c r="I3662" s="2" t="s">
        <v>31</v>
      </c>
      <c r="J3662" s="44">
        <v>38.493094462000002</v>
      </c>
    </row>
    <row r="3663" spans="1:10">
      <c r="A3663" s="2" t="s">
        <v>6</v>
      </c>
      <c r="B3663" s="2" t="s">
        <v>254</v>
      </c>
      <c r="C3663" s="2" t="s">
        <v>64</v>
      </c>
      <c r="E3663" s="2">
        <v>100</v>
      </c>
      <c r="F3663" s="2" t="s">
        <v>767</v>
      </c>
      <c r="G3663" s="2" t="s">
        <v>28</v>
      </c>
      <c r="H3663" s="2" t="s">
        <v>34</v>
      </c>
      <c r="I3663" s="2" t="s">
        <v>31</v>
      </c>
      <c r="J3663" s="44">
        <v>19.95163256</v>
      </c>
    </row>
    <row r="3664" spans="1:10">
      <c r="A3664" s="2" t="s">
        <v>6</v>
      </c>
      <c r="B3664" s="2" t="s">
        <v>255</v>
      </c>
      <c r="C3664" s="2" t="s">
        <v>64</v>
      </c>
      <c r="E3664" s="2">
        <v>100</v>
      </c>
      <c r="F3664" s="2" t="s">
        <v>767</v>
      </c>
      <c r="G3664" s="2" t="s">
        <v>28</v>
      </c>
      <c r="H3664" s="2" t="s">
        <v>34</v>
      </c>
      <c r="I3664" s="2" t="s">
        <v>31</v>
      </c>
      <c r="J3664" s="44">
        <v>21.221443109999999</v>
      </c>
    </row>
    <row r="3665" spans="1:10">
      <c r="A3665" s="2" t="s">
        <v>6</v>
      </c>
      <c r="B3665" s="2" t="s">
        <v>256</v>
      </c>
      <c r="C3665" s="2" t="s">
        <v>64</v>
      </c>
      <c r="E3665" s="2">
        <v>100</v>
      </c>
      <c r="F3665" s="2" t="s">
        <v>767</v>
      </c>
      <c r="G3665" s="2" t="s">
        <v>28</v>
      </c>
      <c r="H3665" s="2" t="s">
        <v>34</v>
      </c>
      <c r="I3665" s="2" t="s">
        <v>31</v>
      </c>
      <c r="J3665" s="44">
        <v>66.772496902</v>
      </c>
    </row>
    <row r="3666" spans="1:10">
      <c r="A3666" s="2" t="s">
        <v>6</v>
      </c>
      <c r="B3666" s="2" t="s">
        <v>257</v>
      </c>
      <c r="C3666" s="2" t="s">
        <v>64</v>
      </c>
      <c r="E3666" s="2">
        <v>100</v>
      </c>
      <c r="F3666" s="2" t="s">
        <v>767</v>
      </c>
      <c r="G3666" s="2" t="s">
        <v>28</v>
      </c>
      <c r="H3666" s="2" t="s">
        <v>34</v>
      </c>
      <c r="I3666" s="2" t="s">
        <v>31</v>
      </c>
      <c r="J3666" s="44">
        <v>83.097423767999999</v>
      </c>
    </row>
    <row r="3667" spans="1:10">
      <c r="A3667" s="2" t="s">
        <v>6</v>
      </c>
      <c r="B3667" s="2" t="s">
        <v>258</v>
      </c>
      <c r="C3667" s="2" t="s">
        <v>64</v>
      </c>
      <c r="E3667" s="2">
        <v>100</v>
      </c>
      <c r="F3667" s="2" t="s">
        <v>767</v>
      </c>
      <c r="G3667" s="2" t="s">
        <v>28</v>
      </c>
      <c r="H3667" s="2" t="s">
        <v>34</v>
      </c>
      <c r="I3667" s="2" t="s">
        <v>31</v>
      </c>
      <c r="J3667" s="44">
        <v>63.740835662000002</v>
      </c>
    </row>
    <row r="3668" spans="1:10">
      <c r="A3668" s="2" t="s">
        <v>6</v>
      </c>
      <c r="B3668" s="2" t="s">
        <v>259</v>
      </c>
      <c r="C3668" s="2" t="s">
        <v>64</v>
      </c>
      <c r="E3668" s="2">
        <v>100</v>
      </c>
      <c r="F3668" s="2" t="s">
        <v>767</v>
      </c>
      <c r="G3668" s="2" t="s">
        <v>28</v>
      </c>
      <c r="H3668" s="2" t="s">
        <v>34</v>
      </c>
      <c r="I3668" s="2" t="s">
        <v>31</v>
      </c>
      <c r="J3668" s="44">
        <v>0</v>
      </c>
    </row>
    <row r="3669" spans="1:10">
      <c r="A3669" s="2" t="s">
        <v>6</v>
      </c>
      <c r="B3669" s="2" t="s">
        <v>260</v>
      </c>
      <c r="C3669" s="2" t="s">
        <v>64</v>
      </c>
      <c r="E3669" s="2">
        <v>100</v>
      </c>
      <c r="F3669" s="2" t="s">
        <v>767</v>
      </c>
      <c r="G3669" s="2" t="s">
        <v>28</v>
      </c>
      <c r="H3669" s="2" t="s">
        <v>34</v>
      </c>
      <c r="I3669" s="2" t="s">
        <v>31</v>
      </c>
      <c r="J3669" s="44">
        <v>24.084931599000001</v>
      </c>
    </row>
    <row r="3670" spans="1:10">
      <c r="A3670" s="2" t="s">
        <v>6</v>
      </c>
      <c r="B3670" s="2" t="s">
        <v>261</v>
      </c>
      <c r="C3670" s="2" t="s">
        <v>64</v>
      </c>
      <c r="E3670" s="2">
        <v>100</v>
      </c>
      <c r="F3670" s="2" t="s">
        <v>767</v>
      </c>
      <c r="G3670" s="2" t="s">
        <v>28</v>
      </c>
      <c r="H3670" s="2" t="s">
        <v>34</v>
      </c>
      <c r="I3670" s="2" t="s">
        <v>31</v>
      </c>
      <c r="J3670" s="44">
        <v>18.593364088000001</v>
      </c>
    </row>
    <row r="3671" spans="1:10">
      <c r="A3671" s="2" t="s">
        <v>5</v>
      </c>
      <c r="B3671" s="2" t="s">
        <v>270</v>
      </c>
      <c r="C3671" s="2" t="s">
        <v>64</v>
      </c>
      <c r="E3671" s="2">
        <v>100</v>
      </c>
      <c r="F3671" s="2" t="s">
        <v>767</v>
      </c>
      <c r="G3671" s="2" t="s">
        <v>28</v>
      </c>
      <c r="H3671" s="2" t="s">
        <v>34</v>
      </c>
      <c r="I3671" s="2" t="s">
        <v>31</v>
      </c>
      <c r="J3671" s="44">
        <v>1.6790511990000001</v>
      </c>
    </row>
    <row r="3672" spans="1:10">
      <c r="A3672" s="2" t="s">
        <v>5</v>
      </c>
      <c r="B3672" s="2" t="s">
        <v>271</v>
      </c>
      <c r="C3672" s="2" t="s">
        <v>64</v>
      </c>
      <c r="E3672" s="2">
        <v>100</v>
      </c>
      <c r="F3672" s="2" t="s">
        <v>767</v>
      </c>
      <c r="G3672" s="2" t="s">
        <v>28</v>
      </c>
      <c r="H3672" s="2" t="s">
        <v>34</v>
      </c>
      <c r="I3672" s="2" t="s">
        <v>31</v>
      </c>
      <c r="J3672" s="44">
        <v>28.352353667999999</v>
      </c>
    </row>
    <row r="3673" spans="1:10">
      <c r="A3673" s="2" t="s">
        <v>5</v>
      </c>
      <c r="B3673" s="2" t="s">
        <v>272</v>
      </c>
      <c r="C3673" s="2" t="s">
        <v>64</v>
      </c>
      <c r="E3673" s="2">
        <v>100</v>
      </c>
      <c r="F3673" s="2" t="s">
        <v>767</v>
      </c>
      <c r="G3673" s="2" t="s">
        <v>28</v>
      </c>
      <c r="H3673" s="2" t="s">
        <v>34</v>
      </c>
      <c r="I3673" s="2" t="s">
        <v>31</v>
      </c>
      <c r="J3673" s="44">
        <v>4.2428886090000004</v>
      </c>
    </row>
    <row r="3674" spans="1:10">
      <c r="A3674" s="2" t="s">
        <v>5</v>
      </c>
      <c r="B3674" s="2" t="s">
        <v>273</v>
      </c>
      <c r="C3674" s="2" t="s">
        <v>64</v>
      </c>
      <c r="E3674" s="2">
        <v>100</v>
      </c>
      <c r="F3674" s="2" t="s">
        <v>767</v>
      </c>
      <c r="G3674" s="2" t="s">
        <v>28</v>
      </c>
      <c r="H3674" s="2" t="s">
        <v>34</v>
      </c>
      <c r="I3674" s="2" t="s">
        <v>31</v>
      </c>
      <c r="J3674" s="44">
        <v>0</v>
      </c>
    </row>
    <row r="3675" spans="1:10">
      <c r="A3675" s="2" t="s">
        <v>4</v>
      </c>
      <c r="B3675" s="2" t="s">
        <v>445</v>
      </c>
      <c r="C3675" s="2" t="s">
        <v>64</v>
      </c>
      <c r="E3675" s="2">
        <v>100</v>
      </c>
      <c r="F3675" s="2" t="s">
        <v>767</v>
      </c>
      <c r="G3675" s="2" t="s">
        <v>28</v>
      </c>
      <c r="H3675" s="2" t="s">
        <v>34</v>
      </c>
      <c r="I3675" s="2" t="s">
        <v>31</v>
      </c>
      <c r="J3675" s="44">
        <v>4.3996917870000001</v>
      </c>
    </row>
    <row r="3676" spans="1:10">
      <c r="A3676" s="2" t="s">
        <v>4</v>
      </c>
      <c r="B3676" s="2" t="s">
        <v>446</v>
      </c>
      <c r="C3676" s="2" t="s">
        <v>64</v>
      </c>
      <c r="E3676" s="2">
        <v>100</v>
      </c>
      <c r="F3676" s="2" t="s">
        <v>767</v>
      </c>
      <c r="G3676" s="2" t="s">
        <v>28</v>
      </c>
      <c r="H3676" s="2" t="s">
        <v>34</v>
      </c>
      <c r="I3676" s="2" t="s">
        <v>31</v>
      </c>
      <c r="J3676" s="44">
        <v>0.39321326699999998</v>
      </c>
    </row>
    <row r="3677" spans="1:10">
      <c r="A3677" s="2" t="s">
        <v>3</v>
      </c>
      <c r="B3677" s="2" t="s">
        <v>362</v>
      </c>
      <c r="C3677" s="2" t="s">
        <v>64</v>
      </c>
      <c r="E3677" s="2">
        <v>100</v>
      </c>
      <c r="F3677" s="2" t="s">
        <v>767</v>
      </c>
      <c r="G3677" s="2" t="s">
        <v>28</v>
      </c>
      <c r="H3677" s="2" t="s">
        <v>34</v>
      </c>
      <c r="I3677" s="2" t="s">
        <v>31</v>
      </c>
      <c r="J3677" s="44">
        <v>0.204669713</v>
      </c>
    </row>
    <row r="3678" spans="1:10">
      <c r="A3678" s="2" t="s">
        <v>3</v>
      </c>
      <c r="B3678" s="2" t="s">
        <v>143</v>
      </c>
      <c r="C3678" s="2" t="s">
        <v>64</v>
      </c>
      <c r="E3678" s="2">
        <v>100</v>
      </c>
      <c r="F3678" s="2" t="s">
        <v>767</v>
      </c>
      <c r="G3678" s="2" t="s">
        <v>28</v>
      </c>
      <c r="H3678" s="2" t="s">
        <v>34</v>
      </c>
      <c r="I3678" s="2" t="s">
        <v>31</v>
      </c>
      <c r="J3678" s="44">
        <v>17.217485297</v>
      </c>
    </row>
    <row r="3679" spans="1:10">
      <c r="A3679" s="2" t="s">
        <v>3</v>
      </c>
      <c r="B3679" s="2" t="s">
        <v>144</v>
      </c>
      <c r="C3679" s="2" t="s">
        <v>64</v>
      </c>
      <c r="E3679" s="2">
        <v>100</v>
      </c>
      <c r="F3679" s="2" t="s">
        <v>767</v>
      </c>
      <c r="G3679" s="2" t="s">
        <v>28</v>
      </c>
      <c r="H3679" s="2" t="s">
        <v>34</v>
      </c>
      <c r="I3679" s="2" t="s">
        <v>31</v>
      </c>
      <c r="J3679" s="44">
        <v>5.3755565460000003</v>
      </c>
    </row>
    <row r="3680" spans="1:10">
      <c r="A3680" s="2" t="s">
        <v>3</v>
      </c>
      <c r="B3680" s="2" t="s">
        <v>145</v>
      </c>
      <c r="C3680" s="2" t="s">
        <v>64</v>
      </c>
      <c r="E3680" s="2">
        <v>100</v>
      </c>
      <c r="F3680" s="2" t="s">
        <v>767</v>
      </c>
      <c r="G3680" s="2" t="s">
        <v>28</v>
      </c>
      <c r="H3680" s="2" t="s">
        <v>34</v>
      </c>
      <c r="I3680" s="2" t="s">
        <v>31</v>
      </c>
      <c r="J3680" s="44">
        <v>2.2597741839999999</v>
      </c>
    </row>
    <row r="3681" spans="1:10">
      <c r="A3681" s="2" t="s">
        <v>3</v>
      </c>
      <c r="B3681" s="2" t="s">
        <v>146</v>
      </c>
      <c r="C3681" s="2" t="s">
        <v>64</v>
      </c>
      <c r="E3681" s="2">
        <v>100</v>
      </c>
      <c r="F3681" s="2" t="s">
        <v>767</v>
      </c>
      <c r="G3681" s="2" t="s">
        <v>28</v>
      </c>
      <c r="H3681" s="2" t="s">
        <v>34</v>
      </c>
      <c r="I3681" s="2" t="s">
        <v>31</v>
      </c>
      <c r="J3681" s="44">
        <v>4.5163441530000004</v>
      </c>
    </row>
    <row r="3682" spans="1:10">
      <c r="A3682" s="2" t="s">
        <v>3</v>
      </c>
      <c r="B3682" s="2" t="s">
        <v>147</v>
      </c>
      <c r="C3682" s="2" t="s">
        <v>64</v>
      </c>
      <c r="E3682" s="2">
        <v>100</v>
      </c>
      <c r="F3682" s="2" t="s">
        <v>767</v>
      </c>
      <c r="G3682" s="2" t="s">
        <v>28</v>
      </c>
      <c r="H3682" s="2" t="s">
        <v>34</v>
      </c>
      <c r="I3682" s="2" t="s">
        <v>31</v>
      </c>
      <c r="J3682" s="44">
        <v>15.500688306000001</v>
      </c>
    </row>
    <row r="3683" spans="1:10">
      <c r="A3683" s="2" t="s">
        <v>3</v>
      </c>
      <c r="B3683" s="2" t="s">
        <v>148</v>
      </c>
      <c r="C3683" s="2" t="s">
        <v>64</v>
      </c>
      <c r="E3683" s="2">
        <v>100</v>
      </c>
      <c r="F3683" s="2" t="s">
        <v>767</v>
      </c>
      <c r="G3683" s="2" t="s">
        <v>28</v>
      </c>
      <c r="H3683" s="2" t="s">
        <v>34</v>
      </c>
      <c r="I3683" s="2" t="s">
        <v>31</v>
      </c>
      <c r="J3683" s="44">
        <v>6.8953119510000001</v>
      </c>
    </row>
    <row r="3684" spans="1:10">
      <c r="A3684" s="2" t="s">
        <v>3</v>
      </c>
      <c r="B3684" s="2" t="s">
        <v>149</v>
      </c>
      <c r="C3684" s="2" t="s">
        <v>64</v>
      </c>
      <c r="E3684" s="2">
        <v>100</v>
      </c>
      <c r="F3684" s="2" t="s">
        <v>767</v>
      </c>
      <c r="G3684" s="2" t="s">
        <v>28</v>
      </c>
      <c r="H3684" s="2" t="s">
        <v>34</v>
      </c>
      <c r="I3684" s="2" t="s">
        <v>31</v>
      </c>
      <c r="J3684" s="44">
        <v>74.998628190999995</v>
      </c>
    </row>
    <row r="3685" spans="1:10">
      <c r="A3685" s="2" t="s">
        <v>3</v>
      </c>
      <c r="B3685" s="2" t="s">
        <v>150</v>
      </c>
      <c r="C3685" s="2" t="s">
        <v>64</v>
      </c>
      <c r="E3685" s="2">
        <v>100</v>
      </c>
      <c r="F3685" s="2" t="s">
        <v>767</v>
      </c>
      <c r="G3685" s="2" t="s">
        <v>28</v>
      </c>
      <c r="H3685" s="2" t="s">
        <v>34</v>
      </c>
      <c r="I3685" s="2" t="s">
        <v>31</v>
      </c>
      <c r="J3685" s="44">
        <v>3.21192733</v>
      </c>
    </row>
    <row r="3686" spans="1:10">
      <c r="A3686" s="2" t="s">
        <v>3</v>
      </c>
      <c r="B3686" s="2" t="s">
        <v>151</v>
      </c>
      <c r="C3686" s="2" t="s">
        <v>64</v>
      </c>
      <c r="E3686" s="2">
        <v>100</v>
      </c>
      <c r="F3686" s="2" t="s">
        <v>767</v>
      </c>
      <c r="G3686" s="2" t="s">
        <v>28</v>
      </c>
      <c r="H3686" s="2" t="s">
        <v>34</v>
      </c>
      <c r="I3686" s="2" t="s">
        <v>31</v>
      </c>
      <c r="J3686" s="44">
        <v>245.57979425299999</v>
      </c>
    </row>
    <row r="3687" spans="1:10">
      <c r="A3687" s="2" t="s">
        <v>3</v>
      </c>
      <c r="B3687" s="2" t="s">
        <v>152</v>
      </c>
      <c r="C3687" s="2" t="s">
        <v>64</v>
      </c>
      <c r="E3687" s="2">
        <v>100</v>
      </c>
      <c r="F3687" s="2" t="s">
        <v>767</v>
      </c>
      <c r="G3687" s="2" t="s">
        <v>28</v>
      </c>
      <c r="H3687" s="2" t="s">
        <v>34</v>
      </c>
      <c r="I3687" s="2" t="s">
        <v>31</v>
      </c>
      <c r="J3687" s="44">
        <v>217.01647393600001</v>
      </c>
    </row>
    <row r="3688" spans="1:10">
      <c r="A3688" s="2" t="s">
        <v>3</v>
      </c>
      <c r="B3688" s="2" t="s">
        <v>153</v>
      </c>
      <c r="C3688" s="2" t="s">
        <v>64</v>
      </c>
      <c r="E3688" s="2">
        <v>100</v>
      </c>
      <c r="F3688" s="2" t="s">
        <v>767</v>
      </c>
      <c r="G3688" s="2" t="s">
        <v>28</v>
      </c>
      <c r="H3688" s="2" t="s">
        <v>34</v>
      </c>
      <c r="I3688" s="2" t="s">
        <v>31</v>
      </c>
      <c r="J3688" s="44">
        <v>32.879284437000003</v>
      </c>
    </row>
    <row r="3689" spans="1:10">
      <c r="A3689" s="2" t="s">
        <v>3</v>
      </c>
      <c r="B3689" s="2" t="s">
        <v>154</v>
      </c>
      <c r="C3689" s="2" t="s">
        <v>64</v>
      </c>
      <c r="E3689" s="2">
        <v>100</v>
      </c>
      <c r="F3689" s="2" t="s">
        <v>767</v>
      </c>
      <c r="G3689" s="2" t="s">
        <v>28</v>
      </c>
      <c r="H3689" s="2" t="s">
        <v>34</v>
      </c>
      <c r="I3689" s="2" t="s">
        <v>31</v>
      </c>
      <c r="J3689" s="44">
        <v>32.397143509999999</v>
      </c>
    </row>
    <row r="3690" spans="1:10">
      <c r="A3690" s="2" t="s">
        <v>3</v>
      </c>
      <c r="B3690" s="2" t="s">
        <v>155</v>
      </c>
      <c r="C3690" s="2" t="s">
        <v>64</v>
      </c>
      <c r="E3690" s="2">
        <v>100</v>
      </c>
      <c r="F3690" s="2" t="s">
        <v>767</v>
      </c>
      <c r="G3690" s="2" t="s">
        <v>28</v>
      </c>
      <c r="H3690" s="2" t="s">
        <v>34</v>
      </c>
      <c r="I3690" s="2" t="s">
        <v>31</v>
      </c>
      <c r="J3690" s="44">
        <v>39.751169408000003</v>
      </c>
    </row>
    <row r="3691" spans="1:10">
      <c r="A3691" s="2" t="s">
        <v>3</v>
      </c>
      <c r="B3691" s="2" t="s">
        <v>156</v>
      </c>
      <c r="C3691" s="2" t="s">
        <v>64</v>
      </c>
      <c r="E3691" s="2">
        <v>100</v>
      </c>
      <c r="F3691" s="2" t="s">
        <v>767</v>
      </c>
      <c r="G3691" s="2" t="s">
        <v>28</v>
      </c>
      <c r="H3691" s="2" t="s">
        <v>34</v>
      </c>
      <c r="I3691" s="2" t="s">
        <v>31</v>
      </c>
      <c r="J3691" s="44">
        <v>3.12718081</v>
      </c>
    </row>
    <row r="3692" spans="1:10">
      <c r="A3692" s="2" t="s">
        <v>3</v>
      </c>
      <c r="B3692" s="2" t="s">
        <v>157</v>
      </c>
      <c r="C3692" s="2" t="s">
        <v>64</v>
      </c>
      <c r="E3692" s="2">
        <v>100</v>
      </c>
      <c r="F3692" s="2" t="s">
        <v>767</v>
      </c>
      <c r="G3692" s="2" t="s">
        <v>28</v>
      </c>
      <c r="H3692" s="2" t="s">
        <v>34</v>
      </c>
      <c r="I3692" s="2" t="s">
        <v>31</v>
      </c>
      <c r="J3692" s="44">
        <v>66.695915381999995</v>
      </c>
    </row>
    <row r="3693" spans="1:10">
      <c r="A3693" s="2" t="s">
        <v>3</v>
      </c>
      <c r="B3693" s="2" t="s">
        <v>158</v>
      </c>
      <c r="C3693" s="2" t="s">
        <v>64</v>
      </c>
      <c r="E3693" s="2">
        <v>100</v>
      </c>
      <c r="F3693" s="2" t="s">
        <v>767</v>
      </c>
      <c r="G3693" s="2" t="s">
        <v>28</v>
      </c>
      <c r="H3693" s="2" t="s">
        <v>34</v>
      </c>
      <c r="I3693" s="2" t="s">
        <v>31</v>
      </c>
      <c r="J3693" s="44">
        <v>15.606198454999999</v>
      </c>
    </row>
    <row r="3694" spans="1:10">
      <c r="A3694" s="2" t="s">
        <v>2</v>
      </c>
      <c r="B3694" s="2" t="s">
        <v>262</v>
      </c>
      <c r="C3694" s="2" t="s">
        <v>64</v>
      </c>
      <c r="E3694" s="2">
        <v>100</v>
      </c>
      <c r="F3694" s="2" t="s">
        <v>767</v>
      </c>
      <c r="G3694" s="2" t="s">
        <v>28</v>
      </c>
      <c r="H3694" s="2" t="s">
        <v>34</v>
      </c>
      <c r="I3694" s="2" t="s">
        <v>31</v>
      </c>
      <c r="J3694" s="44">
        <v>0.52575662199999995</v>
      </c>
    </row>
    <row r="3695" spans="1:10">
      <c r="A3695" s="2" t="s">
        <v>2</v>
      </c>
      <c r="B3695" s="2" t="s">
        <v>263</v>
      </c>
      <c r="C3695" s="2" t="s">
        <v>64</v>
      </c>
      <c r="E3695" s="2">
        <v>100</v>
      </c>
      <c r="F3695" s="2" t="s">
        <v>767</v>
      </c>
      <c r="G3695" s="2" t="s">
        <v>28</v>
      </c>
      <c r="H3695" s="2" t="s">
        <v>34</v>
      </c>
      <c r="I3695" s="2" t="s">
        <v>31</v>
      </c>
      <c r="J3695" s="44">
        <v>15.811577319</v>
      </c>
    </row>
    <row r="3696" spans="1:10">
      <c r="A3696" s="2" t="s">
        <v>2</v>
      </c>
      <c r="B3696" s="2" t="s">
        <v>264</v>
      </c>
      <c r="C3696" s="2" t="s">
        <v>64</v>
      </c>
      <c r="E3696" s="2">
        <v>100</v>
      </c>
      <c r="F3696" s="2" t="s">
        <v>767</v>
      </c>
      <c r="G3696" s="2" t="s">
        <v>28</v>
      </c>
      <c r="H3696" s="2" t="s">
        <v>34</v>
      </c>
      <c r="I3696" s="2" t="s">
        <v>31</v>
      </c>
      <c r="J3696" s="44">
        <v>6.5445743030000001</v>
      </c>
    </row>
    <row r="3697" spans="1:10">
      <c r="A3697" s="2" t="s">
        <v>2</v>
      </c>
      <c r="B3697" s="2" t="s">
        <v>265</v>
      </c>
      <c r="C3697" s="2" t="s">
        <v>64</v>
      </c>
      <c r="E3697" s="2">
        <v>100</v>
      </c>
      <c r="F3697" s="2" t="s">
        <v>767</v>
      </c>
      <c r="G3697" s="2" t="s">
        <v>28</v>
      </c>
      <c r="H3697" s="2" t="s">
        <v>34</v>
      </c>
      <c r="I3697" s="2" t="s">
        <v>31</v>
      </c>
      <c r="J3697" s="44">
        <v>4.0290191230000003</v>
      </c>
    </row>
    <row r="3698" spans="1:10">
      <c r="A3698" s="2" t="s">
        <v>2</v>
      </c>
      <c r="B3698" s="2" t="s">
        <v>266</v>
      </c>
      <c r="C3698" s="2" t="s">
        <v>64</v>
      </c>
      <c r="E3698" s="2">
        <v>100</v>
      </c>
      <c r="F3698" s="2" t="s">
        <v>767</v>
      </c>
      <c r="G3698" s="2" t="s">
        <v>28</v>
      </c>
      <c r="H3698" s="2" t="s">
        <v>34</v>
      </c>
      <c r="I3698" s="2" t="s">
        <v>31</v>
      </c>
      <c r="J3698" s="44">
        <v>13.799442011</v>
      </c>
    </row>
    <row r="3699" spans="1:10">
      <c r="A3699" s="2" t="s">
        <v>2</v>
      </c>
      <c r="B3699" s="2" t="s">
        <v>267</v>
      </c>
      <c r="C3699" s="2" t="s">
        <v>64</v>
      </c>
      <c r="E3699" s="2">
        <v>100</v>
      </c>
      <c r="F3699" s="2" t="s">
        <v>767</v>
      </c>
      <c r="G3699" s="2" t="s">
        <v>28</v>
      </c>
      <c r="H3699" s="2" t="s">
        <v>34</v>
      </c>
      <c r="I3699" s="2" t="s">
        <v>31</v>
      </c>
      <c r="J3699" s="44">
        <v>11.256054191</v>
      </c>
    </row>
    <row r="3700" spans="1:10">
      <c r="A3700" s="2" t="s">
        <v>2</v>
      </c>
      <c r="B3700" s="2" t="s">
        <v>268</v>
      </c>
      <c r="C3700" s="2" t="s">
        <v>64</v>
      </c>
      <c r="E3700" s="2">
        <v>100</v>
      </c>
      <c r="F3700" s="2" t="s">
        <v>767</v>
      </c>
      <c r="G3700" s="2" t="s">
        <v>28</v>
      </c>
      <c r="H3700" s="2" t="s">
        <v>34</v>
      </c>
      <c r="I3700" s="2" t="s">
        <v>31</v>
      </c>
      <c r="J3700" s="44">
        <v>8.9779642880000008</v>
      </c>
    </row>
    <row r="3701" spans="1:10">
      <c r="A3701" s="2" t="s">
        <v>2</v>
      </c>
      <c r="B3701" s="2" t="s">
        <v>269</v>
      </c>
      <c r="C3701" s="2" t="s">
        <v>64</v>
      </c>
      <c r="E3701" s="2">
        <v>100</v>
      </c>
      <c r="F3701" s="2" t="s">
        <v>767</v>
      </c>
      <c r="G3701" s="2" t="s">
        <v>28</v>
      </c>
      <c r="H3701" s="2" t="s">
        <v>34</v>
      </c>
      <c r="I3701" s="2" t="s">
        <v>31</v>
      </c>
      <c r="J3701" s="44">
        <v>13.737437032000001</v>
      </c>
    </row>
    <row r="3702" spans="1:10">
      <c r="A3702" s="2" t="s">
        <v>1</v>
      </c>
      <c r="B3702" s="2" t="s">
        <v>298</v>
      </c>
      <c r="C3702" s="2" t="s">
        <v>64</v>
      </c>
      <c r="E3702" s="2">
        <v>100</v>
      </c>
      <c r="F3702" s="2" t="s">
        <v>767</v>
      </c>
      <c r="G3702" s="2" t="s">
        <v>28</v>
      </c>
      <c r="H3702" s="2" t="s">
        <v>34</v>
      </c>
      <c r="I3702" s="2" t="s">
        <v>31</v>
      </c>
      <c r="J3702" s="44">
        <v>0</v>
      </c>
    </row>
    <row r="3703" spans="1:10">
      <c r="A3703" s="2" t="s">
        <v>1</v>
      </c>
      <c r="B3703" s="2" t="s">
        <v>299</v>
      </c>
      <c r="C3703" s="2" t="s">
        <v>64</v>
      </c>
      <c r="E3703" s="2">
        <v>100</v>
      </c>
      <c r="F3703" s="2" t="s">
        <v>767</v>
      </c>
      <c r="G3703" s="2" t="s">
        <v>28</v>
      </c>
      <c r="H3703" s="2" t="s">
        <v>34</v>
      </c>
      <c r="I3703" s="2" t="s">
        <v>31</v>
      </c>
      <c r="J3703" s="44">
        <v>0</v>
      </c>
    </row>
    <row r="3704" spans="1:10">
      <c r="A3704" s="2" t="s">
        <v>1</v>
      </c>
      <c r="B3704" s="2" t="s">
        <v>300</v>
      </c>
      <c r="C3704" s="2" t="s">
        <v>64</v>
      </c>
      <c r="E3704" s="2">
        <v>100</v>
      </c>
      <c r="F3704" s="2" t="s">
        <v>767</v>
      </c>
      <c r="G3704" s="2" t="s">
        <v>28</v>
      </c>
      <c r="H3704" s="2" t="s">
        <v>34</v>
      </c>
      <c r="I3704" s="2" t="s">
        <v>31</v>
      </c>
      <c r="J3704" s="44">
        <v>0</v>
      </c>
    </row>
    <row r="3705" spans="1:10">
      <c r="A3705" s="2" t="s">
        <v>1</v>
      </c>
      <c r="B3705" s="2" t="s">
        <v>301</v>
      </c>
      <c r="C3705" s="2" t="s">
        <v>64</v>
      </c>
      <c r="E3705" s="2">
        <v>100</v>
      </c>
      <c r="F3705" s="2" t="s">
        <v>767</v>
      </c>
      <c r="G3705" s="2" t="s">
        <v>28</v>
      </c>
      <c r="H3705" s="2" t="s">
        <v>34</v>
      </c>
      <c r="I3705" s="2" t="s">
        <v>31</v>
      </c>
      <c r="J3705" s="44">
        <v>9.9627286999999995E-2</v>
      </c>
    </row>
    <row r="3706" spans="1:10">
      <c r="A3706" s="2" t="s">
        <v>1</v>
      </c>
      <c r="B3706" s="2" t="s">
        <v>302</v>
      </c>
      <c r="C3706" s="2" t="s">
        <v>64</v>
      </c>
      <c r="E3706" s="2">
        <v>100</v>
      </c>
      <c r="F3706" s="2" t="s">
        <v>767</v>
      </c>
      <c r="G3706" s="2" t="s">
        <v>28</v>
      </c>
      <c r="H3706" s="2" t="s">
        <v>34</v>
      </c>
      <c r="I3706" s="2" t="s">
        <v>31</v>
      </c>
      <c r="J3706" s="44">
        <v>0</v>
      </c>
    </row>
    <row r="3707" spans="1:10">
      <c r="A3707" s="2" t="s">
        <v>1</v>
      </c>
      <c r="B3707" s="2" t="s">
        <v>303</v>
      </c>
      <c r="C3707" s="2" t="s">
        <v>64</v>
      </c>
      <c r="E3707" s="2">
        <v>100</v>
      </c>
      <c r="F3707" s="2" t="s">
        <v>767</v>
      </c>
      <c r="G3707" s="2" t="s">
        <v>28</v>
      </c>
      <c r="H3707" s="2" t="s">
        <v>34</v>
      </c>
      <c r="I3707" s="2" t="s">
        <v>31</v>
      </c>
      <c r="J3707" s="44">
        <v>0</v>
      </c>
    </row>
    <row r="3708" spans="1:10">
      <c r="A3708" s="2" t="s">
        <v>1</v>
      </c>
      <c r="B3708" s="2" t="s">
        <v>304</v>
      </c>
      <c r="C3708" s="2" t="s">
        <v>64</v>
      </c>
      <c r="E3708" s="2">
        <v>100</v>
      </c>
      <c r="F3708" s="2" t="s">
        <v>767</v>
      </c>
      <c r="G3708" s="2" t="s">
        <v>28</v>
      </c>
      <c r="H3708" s="2" t="s">
        <v>34</v>
      </c>
      <c r="I3708" s="2" t="s">
        <v>31</v>
      </c>
      <c r="J3708" s="44">
        <v>0</v>
      </c>
    </row>
    <row r="3709" spans="1:10">
      <c r="A3709" s="2" t="s">
        <v>1</v>
      </c>
      <c r="B3709" s="2" t="s">
        <v>305</v>
      </c>
      <c r="C3709" s="2" t="s">
        <v>64</v>
      </c>
      <c r="E3709" s="2">
        <v>100</v>
      </c>
      <c r="F3709" s="2" t="s">
        <v>767</v>
      </c>
      <c r="G3709" s="2" t="s">
        <v>28</v>
      </c>
      <c r="H3709" s="2" t="s">
        <v>34</v>
      </c>
      <c r="I3709" s="2" t="s">
        <v>31</v>
      </c>
      <c r="J3709" s="44">
        <v>0</v>
      </c>
    </row>
    <row r="3710" spans="1:10">
      <c r="A3710" s="2" t="s">
        <v>1</v>
      </c>
      <c r="B3710" s="2" t="s">
        <v>306</v>
      </c>
      <c r="C3710" s="2" t="s">
        <v>64</v>
      </c>
      <c r="E3710" s="2">
        <v>100</v>
      </c>
      <c r="F3710" s="2" t="s">
        <v>767</v>
      </c>
      <c r="G3710" s="2" t="s">
        <v>28</v>
      </c>
      <c r="H3710" s="2" t="s">
        <v>34</v>
      </c>
      <c r="I3710" s="2" t="s">
        <v>31</v>
      </c>
      <c r="J3710" s="44">
        <v>0</v>
      </c>
    </row>
    <row r="3711" spans="1:10">
      <c r="A3711" s="2" t="s">
        <v>1</v>
      </c>
      <c r="B3711" s="2" t="s">
        <v>307</v>
      </c>
      <c r="C3711" s="2" t="s">
        <v>64</v>
      </c>
      <c r="E3711" s="2">
        <v>100</v>
      </c>
      <c r="F3711" s="2" t="s">
        <v>767</v>
      </c>
      <c r="G3711" s="2" t="s">
        <v>28</v>
      </c>
      <c r="H3711" s="2" t="s">
        <v>34</v>
      </c>
      <c r="I3711" s="2" t="s">
        <v>31</v>
      </c>
      <c r="J3711" s="44">
        <v>0</v>
      </c>
    </row>
    <row r="3712" spans="1:10">
      <c r="A3712" s="2" t="s">
        <v>1</v>
      </c>
      <c r="B3712" s="2" t="s">
        <v>308</v>
      </c>
      <c r="C3712" s="2" t="s">
        <v>64</v>
      </c>
      <c r="E3712" s="2">
        <v>100</v>
      </c>
      <c r="F3712" s="2" t="s">
        <v>767</v>
      </c>
      <c r="G3712" s="2" t="s">
        <v>28</v>
      </c>
      <c r="H3712" s="2" t="s">
        <v>34</v>
      </c>
      <c r="I3712" s="2" t="s">
        <v>31</v>
      </c>
      <c r="J3712" s="44">
        <v>0</v>
      </c>
    </row>
    <row r="3713" spans="1:10">
      <c r="A3713" s="2" t="s">
        <v>1</v>
      </c>
      <c r="B3713" s="2" t="s">
        <v>309</v>
      </c>
      <c r="C3713" s="2" t="s">
        <v>64</v>
      </c>
      <c r="E3713" s="2">
        <v>100</v>
      </c>
      <c r="F3713" s="2" t="s">
        <v>767</v>
      </c>
      <c r="G3713" s="2" t="s">
        <v>28</v>
      </c>
      <c r="H3713" s="2" t="s">
        <v>34</v>
      </c>
      <c r="I3713" s="2" t="s">
        <v>31</v>
      </c>
      <c r="J3713" s="44">
        <v>0</v>
      </c>
    </row>
    <row r="3714" spans="1:10">
      <c r="A3714" s="2" t="s">
        <v>1</v>
      </c>
      <c r="B3714" s="2" t="s">
        <v>310</v>
      </c>
      <c r="C3714" s="2" t="s">
        <v>64</v>
      </c>
      <c r="E3714" s="2">
        <v>100</v>
      </c>
      <c r="F3714" s="2" t="s">
        <v>767</v>
      </c>
      <c r="G3714" s="2" t="s">
        <v>28</v>
      </c>
      <c r="H3714" s="2" t="s">
        <v>34</v>
      </c>
      <c r="I3714" s="2" t="s">
        <v>31</v>
      </c>
      <c r="J3714" s="44">
        <v>0</v>
      </c>
    </row>
    <row r="3715" spans="1:10">
      <c r="A3715" s="2" t="s">
        <v>1</v>
      </c>
      <c r="B3715" s="2" t="s">
        <v>311</v>
      </c>
      <c r="C3715" s="2" t="s">
        <v>64</v>
      </c>
      <c r="E3715" s="2">
        <v>100</v>
      </c>
      <c r="F3715" s="2" t="s">
        <v>767</v>
      </c>
      <c r="G3715" s="2" t="s">
        <v>28</v>
      </c>
      <c r="H3715" s="2" t="s">
        <v>34</v>
      </c>
      <c r="I3715" s="2" t="s">
        <v>31</v>
      </c>
      <c r="J3715" s="44">
        <v>0</v>
      </c>
    </row>
    <row r="3716" spans="1:10">
      <c r="A3716" s="2" t="s">
        <v>1</v>
      </c>
      <c r="B3716" s="2" t="s">
        <v>312</v>
      </c>
      <c r="C3716" s="2" t="s">
        <v>64</v>
      </c>
      <c r="E3716" s="2">
        <v>100</v>
      </c>
      <c r="F3716" s="2" t="s">
        <v>767</v>
      </c>
      <c r="G3716" s="2" t="s">
        <v>28</v>
      </c>
      <c r="H3716" s="2" t="s">
        <v>34</v>
      </c>
      <c r="I3716" s="2" t="s">
        <v>31</v>
      </c>
      <c r="J3716" s="44">
        <v>0</v>
      </c>
    </row>
    <row r="3717" spans="1:10">
      <c r="A3717" s="2" t="s">
        <v>1</v>
      </c>
      <c r="B3717" s="2" t="s">
        <v>313</v>
      </c>
      <c r="C3717" s="2" t="s">
        <v>64</v>
      </c>
      <c r="E3717" s="2">
        <v>100</v>
      </c>
      <c r="F3717" s="2" t="s">
        <v>767</v>
      </c>
      <c r="G3717" s="2" t="s">
        <v>28</v>
      </c>
      <c r="H3717" s="2" t="s">
        <v>34</v>
      </c>
      <c r="I3717" s="2" t="s">
        <v>31</v>
      </c>
      <c r="J3717" s="44">
        <v>0</v>
      </c>
    </row>
    <row r="3718" spans="1:10">
      <c r="A3718" s="2" t="s">
        <v>1</v>
      </c>
      <c r="B3718" s="2" t="s">
        <v>314</v>
      </c>
      <c r="C3718" s="2" t="s">
        <v>64</v>
      </c>
      <c r="E3718" s="2">
        <v>100</v>
      </c>
      <c r="F3718" s="2" t="s">
        <v>767</v>
      </c>
      <c r="G3718" s="2" t="s">
        <v>28</v>
      </c>
      <c r="H3718" s="2" t="s">
        <v>34</v>
      </c>
      <c r="I3718" s="2" t="s">
        <v>31</v>
      </c>
      <c r="J3718" s="44">
        <v>0</v>
      </c>
    </row>
    <row r="3719" spans="1:10">
      <c r="A3719" s="2" t="s">
        <v>1</v>
      </c>
      <c r="B3719" s="2" t="s">
        <v>315</v>
      </c>
      <c r="C3719" s="2" t="s">
        <v>64</v>
      </c>
      <c r="E3719" s="2">
        <v>100</v>
      </c>
      <c r="F3719" s="2" t="s">
        <v>767</v>
      </c>
      <c r="G3719" s="2" t="s">
        <v>28</v>
      </c>
      <c r="H3719" s="2" t="s">
        <v>34</v>
      </c>
      <c r="I3719" s="2" t="s">
        <v>31</v>
      </c>
      <c r="J3719" s="44">
        <v>0</v>
      </c>
    </row>
    <row r="3720" spans="1:10">
      <c r="A3720" s="2" t="s">
        <v>1</v>
      </c>
      <c r="B3720" s="2" t="s">
        <v>316</v>
      </c>
      <c r="C3720" s="2" t="s">
        <v>64</v>
      </c>
      <c r="E3720" s="2">
        <v>100</v>
      </c>
      <c r="F3720" s="2" t="s">
        <v>767</v>
      </c>
      <c r="G3720" s="2" t="s">
        <v>28</v>
      </c>
      <c r="H3720" s="2" t="s">
        <v>34</v>
      </c>
      <c r="I3720" s="2" t="s">
        <v>31</v>
      </c>
      <c r="J3720" s="44">
        <v>0</v>
      </c>
    </row>
    <row r="3721" spans="1:10">
      <c r="A3721" s="2" t="s">
        <v>1</v>
      </c>
      <c r="B3721" s="2" t="s">
        <v>317</v>
      </c>
      <c r="C3721" s="2" t="s">
        <v>64</v>
      </c>
      <c r="E3721" s="2">
        <v>100</v>
      </c>
      <c r="F3721" s="2" t="s">
        <v>767</v>
      </c>
      <c r="G3721" s="2" t="s">
        <v>28</v>
      </c>
      <c r="H3721" s="2" t="s">
        <v>34</v>
      </c>
      <c r="I3721" s="2" t="s">
        <v>31</v>
      </c>
      <c r="J3721" s="44">
        <v>0</v>
      </c>
    </row>
    <row r="3722" spans="1:10">
      <c r="A3722" s="2" t="s">
        <v>1</v>
      </c>
      <c r="B3722" s="2" t="s">
        <v>449</v>
      </c>
      <c r="C3722" s="2" t="s">
        <v>64</v>
      </c>
      <c r="E3722" s="2">
        <v>100</v>
      </c>
      <c r="F3722" s="2" t="s">
        <v>767</v>
      </c>
      <c r="G3722" s="2" t="s">
        <v>28</v>
      </c>
      <c r="H3722" s="2" t="s">
        <v>34</v>
      </c>
      <c r="I3722" s="2" t="s">
        <v>31</v>
      </c>
      <c r="J3722" s="44">
        <v>0</v>
      </c>
    </row>
    <row r="3723" spans="1:10">
      <c r="A3723" s="2" t="s">
        <v>1</v>
      </c>
      <c r="B3723" s="2" t="s">
        <v>450</v>
      </c>
      <c r="C3723" s="2" t="s">
        <v>64</v>
      </c>
      <c r="E3723" s="2">
        <v>100</v>
      </c>
      <c r="F3723" s="2" t="s">
        <v>767</v>
      </c>
      <c r="G3723" s="2" t="s">
        <v>28</v>
      </c>
      <c r="H3723" s="2" t="s">
        <v>34</v>
      </c>
      <c r="I3723" s="2" t="s">
        <v>31</v>
      </c>
      <c r="J3723" s="44">
        <v>0</v>
      </c>
    </row>
    <row r="3724" spans="1:10">
      <c r="A3724" s="2" t="s">
        <v>1</v>
      </c>
      <c r="B3724" s="2" t="s">
        <v>451</v>
      </c>
      <c r="C3724" s="2" t="s">
        <v>64</v>
      </c>
      <c r="E3724" s="2">
        <v>100</v>
      </c>
      <c r="F3724" s="2" t="s">
        <v>767</v>
      </c>
      <c r="G3724" s="2" t="s">
        <v>28</v>
      </c>
      <c r="H3724" s="2" t="s">
        <v>34</v>
      </c>
      <c r="I3724" s="2" t="s">
        <v>31</v>
      </c>
      <c r="J3724" s="44">
        <v>2.8985289999999999E-3</v>
      </c>
    </row>
    <row r="3725" spans="1:10">
      <c r="A3725" s="2" t="s">
        <v>1</v>
      </c>
      <c r="B3725" s="2" t="s">
        <v>452</v>
      </c>
      <c r="C3725" s="2" t="s">
        <v>64</v>
      </c>
      <c r="E3725" s="2">
        <v>100</v>
      </c>
      <c r="F3725" s="2" t="s">
        <v>767</v>
      </c>
      <c r="G3725" s="2" t="s">
        <v>28</v>
      </c>
      <c r="H3725" s="2" t="s">
        <v>34</v>
      </c>
      <c r="I3725" s="2" t="s">
        <v>31</v>
      </c>
      <c r="J3725" s="44">
        <v>2.8985289999999999E-3</v>
      </c>
    </row>
    <row r="3726" spans="1:10">
      <c r="A3726" s="2" t="s">
        <v>1</v>
      </c>
      <c r="B3726" s="2" t="s">
        <v>453</v>
      </c>
      <c r="C3726" s="2" t="s">
        <v>64</v>
      </c>
      <c r="E3726" s="2">
        <v>100</v>
      </c>
      <c r="F3726" s="2" t="s">
        <v>767</v>
      </c>
      <c r="G3726" s="2" t="s">
        <v>28</v>
      </c>
      <c r="H3726" s="2" t="s">
        <v>34</v>
      </c>
      <c r="I3726" s="2" t="s">
        <v>31</v>
      </c>
      <c r="J3726" s="44">
        <v>2.8985289999999999E-3</v>
      </c>
    </row>
    <row r="3727" spans="1:10">
      <c r="A3727" s="2" t="s">
        <v>1</v>
      </c>
      <c r="B3727" s="2" t="s">
        <v>318</v>
      </c>
      <c r="C3727" s="2" t="s">
        <v>64</v>
      </c>
      <c r="E3727" s="2">
        <v>100</v>
      </c>
      <c r="F3727" s="2" t="s">
        <v>767</v>
      </c>
      <c r="G3727" s="2" t="s">
        <v>28</v>
      </c>
      <c r="H3727" s="2" t="s">
        <v>34</v>
      </c>
      <c r="I3727" s="2" t="s">
        <v>31</v>
      </c>
      <c r="J3727" s="44">
        <v>0</v>
      </c>
    </row>
    <row r="3728" spans="1:10">
      <c r="A3728" s="2" t="s">
        <v>1</v>
      </c>
      <c r="B3728" s="2" t="s">
        <v>319</v>
      </c>
      <c r="C3728" s="2" t="s">
        <v>64</v>
      </c>
      <c r="E3728" s="2">
        <v>100</v>
      </c>
      <c r="F3728" s="2" t="s">
        <v>767</v>
      </c>
      <c r="G3728" s="2" t="s">
        <v>28</v>
      </c>
      <c r="H3728" s="2" t="s">
        <v>34</v>
      </c>
      <c r="I3728" s="2" t="s">
        <v>31</v>
      </c>
      <c r="J3728" s="44">
        <v>0</v>
      </c>
    </row>
    <row r="3729" spans="1:10">
      <c r="A3729" s="2" t="s">
        <v>1</v>
      </c>
      <c r="B3729" s="2" t="s">
        <v>320</v>
      </c>
      <c r="C3729" s="2" t="s">
        <v>64</v>
      </c>
      <c r="E3729" s="2">
        <v>100</v>
      </c>
      <c r="F3729" s="2" t="s">
        <v>767</v>
      </c>
      <c r="G3729" s="2" t="s">
        <v>28</v>
      </c>
      <c r="H3729" s="2" t="s">
        <v>34</v>
      </c>
      <c r="I3729" s="2" t="s">
        <v>31</v>
      </c>
      <c r="J3729" s="44">
        <v>0</v>
      </c>
    </row>
    <row r="3730" spans="1:10">
      <c r="A3730" s="2" t="s">
        <v>1</v>
      </c>
      <c r="B3730" s="2" t="s">
        <v>321</v>
      </c>
      <c r="C3730" s="2" t="s">
        <v>64</v>
      </c>
      <c r="E3730" s="2">
        <v>100</v>
      </c>
      <c r="F3730" s="2" t="s">
        <v>767</v>
      </c>
      <c r="G3730" s="2" t="s">
        <v>28</v>
      </c>
      <c r="H3730" s="2" t="s">
        <v>34</v>
      </c>
      <c r="I3730" s="2" t="s">
        <v>31</v>
      </c>
      <c r="J3730" s="44">
        <v>0</v>
      </c>
    </row>
    <row r="3731" spans="1:10">
      <c r="A3731" s="2" t="s">
        <v>1</v>
      </c>
      <c r="B3731" s="2" t="s">
        <v>322</v>
      </c>
      <c r="C3731" s="2" t="s">
        <v>64</v>
      </c>
      <c r="E3731" s="2">
        <v>100</v>
      </c>
      <c r="F3731" s="2" t="s">
        <v>767</v>
      </c>
      <c r="G3731" s="2" t="s">
        <v>28</v>
      </c>
      <c r="H3731" s="2" t="s">
        <v>34</v>
      </c>
      <c r="I3731" s="2" t="s">
        <v>31</v>
      </c>
      <c r="J3731" s="44">
        <v>0</v>
      </c>
    </row>
    <row r="3732" spans="1:10">
      <c r="A3732" s="2" t="s">
        <v>1</v>
      </c>
      <c r="B3732" s="2" t="s">
        <v>323</v>
      </c>
      <c r="C3732" s="2" t="s">
        <v>64</v>
      </c>
      <c r="E3732" s="2">
        <v>100</v>
      </c>
      <c r="F3732" s="2" t="s">
        <v>767</v>
      </c>
      <c r="G3732" s="2" t="s">
        <v>28</v>
      </c>
      <c r="H3732" s="2" t="s">
        <v>34</v>
      </c>
      <c r="I3732" s="2" t="s">
        <v>31</v>
      </c>
      <c r="J3732" s="44">
        <v>0</v>
      </c>
    </row>
    <row r="3733" spans="1:10">
      <c r="A3733" s="2" t="s">
        <v>1</v>
      </c>
      <c r="B3733" s="2" t="s">
        <v>324</v>
      </c>
      <c r="C3733" s="2" t="s">
        <v>64</v>
      </c>
      <c r="E3733" s="2">
        <v>100</v>
      </c>
      <c r="F3733" s="2" t="s">
        <v>767</v>
      </c>
      <c r="G3733" s="2" t="s">
        <v>28</v>
      </c>
      <c r="H3733" s="2" t="s">
        <v>34</v>
      </c>
      <c r="I3733" s="2" t="s">
        <v>31</v>
      </c>
      <c r="J3733" s="44">
        <v>0</v>
      </c>
    </row>
    <row r="3734" spans="1:10">
      <c r="A3734" s="2" t="s">
        <v>1</v>
      </c>
      <c r="B3734" s="2" t="s">
        <v>325</v>
      </c>
      <c r="C3734" s="2" t="s">
        <v>64</v>
      </c>
      <c r="E3734" s="2">
        <v>100</v>
      </c>
      <c r="F3734" s="2" t="s">
        <v>767</v>
      </c>
      <c r="G3734" s="2" t="s">
        <v>28</v>
      </c>
      <c r="H3734" s="2" t="s">
        <v>34</v>
      </c>
      <c r="I3734" s="2" t="s">
        <v>31</v>
      </c>
      <c r="J3734" s="44">
        <v>0</v>
      </c>
    </row>
    <row r="3735" spans="1:10">
      <c r="A3735" s="2" t="s">
        <v>1</v>
      </c>
      <c r="B3735" s="2" t="s">
        <v>326</v>
      </c>
      <c r="C3735" s="2" t="s">
        <v>64</v>
      </c>
      <c r="E3735" s="2">
        <v>100</v>
      </c>
      <c r="F3735" s="2" t="s">
        <v>767</v>
      </c>
      <c r="G3735" s="2" t="s">
        <v>28</v>
      </c>
      <c r="H3735" s="2" t="s">
        <v>34</v>
      </c>
      <c r="I3735" s="2" t="s">
        <v>31</v>
      </c>
      <c r="J3735" s="44">
        <v>0</v>
      </c>
    </row>
    <row r="3736" spans="1:10">
      <c r="A3736" s="2" t="s">
        <v>1</v>
      </c>
      <c r="B3736" s="2" t="s">
        <v>327</v>
      </c>
      <c r="C3736" s="2" t="s">
        <v>64</v>
      </c>
      <c r="E3736" s="2">
        <v>100</v>
      </c>
      <c r="F3736" s="2" t="s">
        <v>767</v>
      </c>
      <c r="G3736" s="2" t="s">
        <v>28</v>
      </c>
      <c r="H3736" s="2" t="s">
        <v>34</v>
      </c>
      <c r="I3736" s="2" t="s">
        <v>31</v>
      </c>
      <c r="J3736" s="44">
        <v>0</v>
      </c>
    </row>
    <row r="3737" spans="1:10">
      <c r="A3737" s="2" t="s">
        <v>1</v>
      </c>
      <c r="B3737" s="2" t="s">
        <v>328</v>
      </c>
      <c r="C3737" s="2" t="s">
        <v>64</v>
      </c>
      <c r="E3737" s="2">
        <v>100</v>
      </c>
      <c r="F3737" s="2" t="s">
        <v>767</v>
      </c>
      <c r="G3737" s="2" t="s">
        <v>28</v>
      </c>
      <c r="H3737" s="2" t="s">
        <v>34</v>
      </c>
      <c r="I3737" s="2" t="s">
        <v>31</v>
      </c>
      <c r="J3737" s="44">
        <v>11.164414632</v>
      </c>
    </row>
    <row r="3738" spans="1:10">
      <c r="A3738" s="2" t="s">
        <v>1</v>
      </c>
      <c r="B3738" s="2" t="s">
        <v>329</v>
      </c>
      <c r="C3738" s="2" t="s">
        <v>64</v>
      </c>
      <c r="E3738" s="2">
        <v>100</v>
      </c>
      <c r="F3738" s="2" t="s">
        <v>767</v>
      </c>
      <c r="G3738" s="2" t="s">
        <v>28</v>
      </c>
      <c r="H3738" s="2" t="s">
        <v>34</v>
      </c>
      <c r="I3738" s="2" t="s">
        <v>31</v>
      </c>
      <c r="J3738" s="44">
        <v>0</v>
      </c>
    </row>
    <row r="3739" spans="1:10">
      <c r="A3739" s="2" t="s">
        <v>1</v>
      </c>
      <c r="B3739" s="2" t="s">
        <v>330</v>
      </c>
      <c r="C3739" s="2" t="s">
        <v>64</v>
      </c>
      <c r="E3739" s="2">
        <v>100</v>
      </c>
      <c r="F3739" s="2" t="s">
        <v>767</v>
      </c>
      <c r="G3739" s="2" t="s">
        <v>28</v>
      </c>
      <c r="H3739" s="2" t="s">
        <v>34</v>
      </c>
      <c r="I3739" s="2" t="s">
        <v>31</v>
      </c>
      <c r="J3739" s="44">
        <v>0.18048794800000001</v>
      </c>
    </row>
    <row r="3740" spans="1:10">
      <c r="A3740" s="2" t="s">
        <v>1</v>
      </c>
      <c r="B3740" s="2" t="s">
        <v>331</v>
      </c>
      <c r="C3740" s="2" t="s">
        <v>64</v>
      </c>
      <c r="E3740" s="2">
        <v>100</v>
      </c>
      <c r="F3740" s="2" t="s">
        <v>767</v>
      </c>
      <c r="G3740" s="2" t="s">
        <v>28</v>
      </c>
      <c r="H3740" s="2" t="s">
        <v>34</v>
      </c>
      <c r="I3740" s="2" t="s">
        <v>31</v>
      </c>
      <c r="J3740" s="44">
        <v>19.961701553000001</v>
      </c>
    </row>
    <row r="3741" spans="1:10">
      <c r="A3741" s="2" t="s">
        <v>1</v>
      </c>
      <c r="B3741" s="2" t="s">
        <v>332</v>
      </c>
      <c r="C3741" s="2" t="s">
        <v>64</v>
      </c>
      <c r="E3741" s="2">
        <v>100</v>
      </c>
      <c r="F3741" s="2" t="s">
        <v>767</v>
      </c>
      <c r="G3741" s="2" t="s">
        <v>28</v>
      </c>
      <c r="H3741" s="2" t="s">
        <v>34</v>
      </c>
      <c r="I3741" s="2" t="s">
        <v>31</v>
      </c>
      <c r="J3741" s="44">
        <v>0</v>
      </c>
    </row>
    <row r="3742" spans="1:10">
      <c r="A3742" s="2" t="s">
        <v>27</v>
      </c>
      <c r="B3742" s="2" t="s">
        <v>66</v>
      </c>
      <c r="C3742" s="2" t="s">
        <v>64</v>
      </c>
      <c r="E3742" s="2">
        <v>100</v>
      </c>
      <c r="F3742" s="2" t="s">
        <v>767</v>
      </c>
      <c r="G3742" s="2" t="s">
        <v>720</v>
      </c>
      <c r="H3742" s="2" t="s">
        <v>34</v>
      </c>
      <c r="I3742" s="2" t="s">
        <v>31</v>
      </c>
      <c r="J3742" s="44">
        <v>8.4090658470000008</v>
      </c>
    </row>
    <row r="3743" spans="1:10">
      <c r="A3743" s="2" t="s">
        <v>27</v>
      </c>
      <c r="B3743" s="2" t="s">
        <v>67</v>
      </c>
      <c r="C3743" s="2" t="s">
        <v>64</v>
      </c>
      <c r="E3743" s="2">
        <v>100</v>
      </c>
      <c r="F3743" s="2" t="s">
        <v>767</v>
      </c>
      <c r="G3743" s="2" t="s">
        <v>720</v>
      </c>
      <c r="H3743" s="2" t="s">
        <v>34</v>
      </c>
      <c r="I3743" s="2" t="s">
        <v>31</v>
      </c>
      <c r="J3743" s="44">
        <v>61.522660547000001</v>
      </c>
    </row>
    <row r="3744" spans="1:10">
      <c r="A3744" s="2" t="s">
        <v>27</v>
      </c>
      <c r="B3744" s="2" t="s">
        <v>346</v>
      </c>
      <c r="C3744" s="2" t="s">
        <v>64</v>
      </c>
      <c r="E3744" s="2">
        <v>100</v>
      </c>
      <c r="F3744" s="2" t="s">
        <v>767</v>
      </c>
      <c r="G3744" s="2" t="s">
        <v>720</v>
      </c>
      <c r="H3744" s="2" t="s">
        <v>34</v>
      </c>
      <c r="I3744" s="2" t="s">
        <v>31</v>
      </c>
      <c r="J3744" s="44">
        <v>9.0887737999999996E-2</v>
      </c>
    </row>
    <row r="3745" spans="1:10">
      <c r="A3745" s="2" t="s">
        <v>27</v>
      </c>
      <c r="B3745" s="2" t="s">
        <v>68</v>
      </c>
      <c r="C3745" s="2" t="s">
        <v>64</v>
      </c>
      <c r="E3745" s="2">
        <v>100</v>
      </c>
      <c r="F3745" s="2" t="s">
        <v>767</v>
      </c>
      <c r="G3745" s="2" t="s">
        <v>720</v>
      </c>
      <c r="H3745" s="2" t="s">
        <v>34</v>
      </c>
      <c r="I3745" s="2" t="s">
        <v>31</v>
      </c>
      <c r="J3745" s="44">
        <v>6.7875495360000002</v>
      </c>
    </row>
    <row r="3746" spans="1:10">
      <c r="A3746" s="2" t="s">
        <v>27</v>
      </c>
      <c r="B3746" s="2" t="s">
        <v>69</v>
      </c>
      <c r="C3746" s="2" t="s">
        <v>64</v>
      </c>
      <c r="E3746" s="2">
        <v>100</v>
      </c>
      <c r="F3746" s="2" t="s">
        <v>767</v>
      </c>
      <c r="G3746" s="2" t="s">
        <v>720</v>
      </c>
      <c r="H3746" s="2" t="s">
        <v>34</v>
      </c>
      <c r="I3746" s="2" t="s">
        <v>31</v>
      </c>
      <c r="J3746" s="44">
        <v>6.7370894530000003</v>
      </c>
    </row>
    <row r="3747" spans="1:10">
      <c r="A3747" s="2" t="s">
        <v>27</v>
      </c>
      <c r="B3747" s="2" t="s">
        <v>70</v>
      </c>
      <c r="C3747" s="2" t="s">
        <v>64</v>
      </c>
      <c r="E3747" s="2">
        <v>100</v>
      </c>
      <c r="F3747" s="2" t="s">
        <v>767</v>
      </c>
      <c r="G3747" s="2" t="s">
        <v>720</v>
      </c>
      <c r="H3747" s="2" t="s">
        <v>34</v>
      </c>
      <c r="I3747" s="2" t="s">
        <v>31</v>
      </c>
      <c r="J3747" s="44">
        <v>14.199121229999999</v>
      </c>
    </row>
    <row r="3748" spans="1:10">
      <c r="A3748" s="2" t="s">
        <v>27</v>
      </c>
      <c r="B3748" s="2" t="s">
        <v>71</v>
      </c>
      <c r="C3748" s="2" t="s">
        <v>64</v>
      </c>
      <c r="E3748" s="2">
        <v>100</v>
      </c>
      <c r="F3748" s="2" t="s">
        <v>767</v>
      </c>
      <c r="G3748" s="2" t="s">
        <v>720</v>
      </c>
      <c r="H3748" s="2" t="s">
        <v>34</v>
      </c>
      <c r="I3748" s="2" t="s">
        <v>31</v>
      </c>
      <c r="J3748" s="44">
        <v>5.1905007049999998</v>
      </c>
    </row>
    <row r="3749" spans="1:10">
      <c r="A3749" s="2" t="s">
        <v>27</v>
      </c>
      <c r="B3749" s="2" t="s">
        <v>72</v>
      </c>
      <c r="C3749" s="2" t="s">
        <v>64</v>
      </c>
      <c r="E3749" s="2">
        <v>100</v>
      </c>
      <c r="F3749" s="2" t="s">
        <v>767</v>
      </c>
      <c r="G3749" s="2" t="s">
        <v>720</v>
      </c>
      <c r="H3749" s="2" t="s">
        <v>34</v>
      </c>
      <c r="I3749" s="2" t="s">
        <v>31</v>
      </c>
      <c r="J3749" s="44">
        <v>9.5114035999999995</v>
      </c>
    </row>
    <row r="3750" spans="1:10">
      <c r="A3750" s="2" t="s">
        <v>27</v>
      </c>
      <c r="B3750" s="2" t="s">
        <v>73</v>
      </c>
      <c r="C3750" s="2" t="s">
        <v>64</v>
      </c>
      <c r="E3750" s="2">
        <v>100</v>
      </c>
      <c r="F3750" s="2" t="s">
        <v>767</v>
      </c>
      <c r="G3750" s="2" t="s">
        <v>720</v>
      </c>
      <c r="H3750" s="2" t="s">
        <v>34</v>
      </c>
      <c r="I3750" s="2" t="s">
        <v>31</v>
      </c>
      <c r="J3750" s="44">
        <v>2.5545646460000002</v>
      </c>
    </row>
    <row r="3751" spans="1:10">
      <c r="A3751" s="2" t="s">
        <v>26</v>
      </c>
      <c r="B3751" s="2" t="s">
        <v>347</v>
      </c>
      <c r="C3751" s="2" t="s">
        <v>64</v>
      </c>
      <c r="E3751" s="2">
        <v>100</v>
      </c>
      <c r="F3751" s="2" t="s">
        <v>767</v>
      </c>
      <c r="G3751" s="2" t="s">
        <v>720</v>
      </c>
      <c r="H3751" s="2" t="s">
        <v>34</v>
      </c>
      <c r="I3751" s="2" t="s">
        <v>31</v>
      </c>
      <c r="J3751" s="44">
        <v>0</v>
      </c>
    </row>
    <row r="3752" spans="1:10">
      <c r="A3752" s="2" t="s">
        <v>26</v>
      </c>
      <c r="B3752" s="2" t="s">
        <v>74</v>
      </c>
      <c r="C3752" s="2" t="s">
        <v>64</v>
      </c>
      <c r="E3752" s="2">
        <v>100</v>
      </c>
      <c r="F3752" s="2" t="s">
        <v>767</v>
      </c>
      <c r="G3752" s="2" t="s">
        <v>720</v>
      </c>
      <c r="H3752" s="2" t="s">
        <v>34</v>
      </c>
      <c r="I3752" s="2" t="s">
        <v>31</v>
      </c>
      <c r="J3752" s="44">
        <v>0</v>
      </c>
    </row>
    <row r="3753" spans="1:10">
      <c r="A3753" s="2" t="s">
        <v>26</v>
      </c>
      <c r="B3753" s="2" t="s">
        <v>75</v>
      </c>
      <c r="C3753" s="2" t="s">
        <v>64</v>
      </c>
      <c r="E3753" s="2">
        <v>100</v>
      </c>
      <c r="F3753" s="2" t="s">
        <v>767</v>
      </c>
      <c r="G3753" s="2" t="s">
        <v>720</v>
      </c>
      <c r="H3753" s="2" t="s">
        <v>34</v>
      </c>
      <c r="I3753" s="2" t="s">
        <v>31</v>
      </c>
      <c r="J3753" s="44">
        <v>0</v>
      </c>
    </row>
    <row r="3754" spans="1:10">
      <c r="A3754" s="2" t="s">
        <v>26</v>
      </c>
      <c r="B3754" s="2" t="s">
        <v>76</v>
      </c>
      <c r="C3754" s="2" t="s">
        <v>64</v>
      </c>
      <c r="E3754" s="2">
        <v>100</v>
      </c>
      <c r="F3754" s="2" t="s">
        <v>767</v>
      </c>
      <c r="G3754" s="2" t="s">
        <v>720</v>
      </c>
      <c r="H3754" s="2" t="s">
        <v>34</v>
      </c>
      <c r="I3754" s="2" t="s">
        <v>31</v>
      </c>
      <c r="J3754" s="44">
        <v>5.868227503</v>
      </c>
    </row>
    <row r="3755" spans="1:10">
      <c r="A3755" s="2" t="s">
        <v>26</v>
      </c>
      <c r="B3755" s="2" t="s">
        <v>77</v>
      </c>
      <c r="C3755" s="2" t="s">
        <v>64</v>
      </c>
      <c r="E3755" s="2">
        <v>100</v>
      </c>
      <c r="F3755" s="2" t="s">
        <v>767</v>
      </c>
      <c r="G3755" s="2" t="s">
        <v>720</v>
      </c>
      <c r="H3755" s="2" t="s">
        <v>34</v>
      </c>
      <c r="I3755" s="2" t="s">
        <v>31</v>
      </c>
      <c r="J3755" s="44">
        <v>0</v>
      </c>
    </row>
    <row r="3756" spans="1:10">
      <c r="A3756" s="2" t="s">
        <v>26</v>
      </c>
      <c r="B3756" s="2" t="s">
        <v>78</v>
      </c>
      <c r="C3756" s="2" t="s">
        <v>64</v>
      </c>
      <c r="E3756" s="2">
        <v>100</v>
      </c>
      <c r="F3756" s="2" t="s">
        <v>767</v>
      </c>
      <c r="G3756" s="2" t="s">
        <v>720</v>
      </c>
      <c r="H3756" s="2" t="s">
        <v>34</v>
      </c>
      <c r="I3756" s="2" t="s">
        <v>31</v>
      </c>
      <c r="J3756" s="44">
        <v>8.4528767350000003</v>
      </c>
    </row>
    <row r="3757" spans="1:10">
      <c r="A3757" s="2" t="s">
        <v>26</v>
      </c>
      <c r="B3757" s="2" t="s">
        <v>79</v>
      </c>
      <c r="C3757" s="2" t="s">
        <v>64</v>
      </c>
      <c r="E3757" s="2">
        <v>100</v>
      </c>
      <c r="F3757" s="2" t="s">
        <v>767</v>
      </c>
      <c r="G3757" s="2" t="s">
        <v>720</v>
      </c>
      <c r="H3757" s="2" t="s">
        <v>34</v>
      </c>
      <c r="I3757" s="2" t="s">
        <v>31</v>
      </c>
      <c r="J3757" s="44">
        <v>0</v>
      </c>
    </row>
    <row r="3758" spans="1:10">
      <c r="A3758" s="2" t="s">
        <v>26</v>
      </c>
      <c r="B3758" s="2" t="s">
        <v>80</v>
      </c>
      <c r="C3758" s="2" t="s">
        <v>64</v>
      </c>
      <c r="E3758" s="2">
        <v>100</v>
      </c>
      <c r="F3758" s="2" t="s">
        <v>767</v>
      </c>
      <c r="G3758" s="2" t="s">
        <v>720</v>
      </c>
      <c r="H3758" s="2" t="s">
        <v>34</v>
      </c>
      <c r="I3758" s="2" t="s">
        <v>31</v>
      </c>
      <c r="J3758" s="44">
        <v>0</v>
      </c>
    </row>
    <row r="3759" spans="1:10">
      <c r="A3759" s="2" t="s">
        <v>26</v>
      </c>
      <c r="B3759" s="2" t="s">
        <v>81</v>
      </c>
      <c r="C3759" s="2" t="s">
        <v>64</v>
      </c>
      <c r="E3759" s="2">
        <v>100</v>
      </c>
      <c r="F3759" s="2" t="s">
        <v>767</v>
      </c>
      <c r="G3759" s="2" t="s">
        <v>720</v>
      </c>
      <c r="H3759" s="2" t="s">
        <v>34</v>
      </c>
      <c r="I3759" s="2" t="s">
        <v>31</v>
      </c>
      <c r="J3759" s="44">
        <v>0</v>
      </c>
    </row>
    <row r="3760" spans="1:10">
      <c r="A3760" s="2" t="s">
        <v>26</v>
      </c>
      <c r="B3760" s="2" t="s">
        <v>82</v>
      </c>
      <c r="C3760" s="2" t="s">
        <v>64</v>
      </c>
      <c r="E3760" s="2">
        <v>100</v>
      </c>
      <c r="F3760" s="2" t="s">
        <v>767</v>
      </c>
      <c r="G3760" s="2" t="s">
        <v>720</v>
      </c>
      <c r="H3760" s="2" t="s">
        <v>34</v>
      </c>
      <c r="I3760" s="2" t="s">
        <v>31</v>
      </c>
      <c r="J3760" s="44">
        <v>0</v>
      </c>
    </row>
    <row r="3761" spans="1:10">
      <c r="A3761" s="2" t="s">
        <v>26</v>
      </c>
      <c r="B3761" s="2" t="s">
        <v>83</v>
      </c>
      <c r="C3761" s="2" t="s">
        <v>64</v>
      </c>
      <c r="E3761" s="2">
        <v>100</v>
      </c>
      <c r="F3761" s="2" t="s">
        <v>767</v>
      </c>
      <c r="G3761" s="2" t="s">
        <v>720</v>
      </c>
      <c r="H3761" s="2" t="s">
        <v>34</v>
      </c>
      <c r="I3761" s="2" t="s">
        <v>31</v>
      </c>
      <c r="J3761" s="44">
        <v>0</v>
      </c>
    </row>
    <row r="3762" spans="1:10">
      <c r="A3762" s="2" t="s">
        <v>25</v>
      </c>
      <c r="B3762" s="2" t="s">
        <v>84</v>
      </c>
      <c r="C3762" s="2" t="s">
        <v>64</v>
      </c>
      <c r="E3762" s="2">
        <v>100</v>
      </c>
      <c r="F3762" s="2" t="s">
        <v>767</v>
      </c>
      <c r="G3762" s="2" t="s">
        <v>720</v>
      </c>
      <c r="H3762" s="2" t="s">
        <v>34</v>
      </c>
      <c r="I3762" s="2" t="s">
        <v>31</v>
      </c>
      <c r="J3762" s="44">
        <v>0</v>
      </c>
    </row>
    <row r="3763" spans="1:10">
      <c r="A3763" s="2" t="s">
        <v>25</v>
      </c>
      <c r="B3763" s="2" t="s">
        <v>85</v>
      </c>
      <c r="C3763" s="2" t="s">
        <v>64</v>
      </c>
      <c r="E3763" s="2">
        <v>100</v>
      </c>
      <c r="F3763" s="2" t="s">
        <v>767</v>
      </c>
      <c r="G3763" s="2" t="s">
        <v>720</v>
      </c>
      <c r="H3763" s="2" t="s">
        <v>34</v>
      </c>
      <c r="I3763" s="2" t="s">
        <v>31</v>
      </c>
      <c r="J3763" s="44">
        <v>0</v>
      </c>
    </row>
    <row r="3764" spans="1:10">
      <c r="A3764" s="2" t="s">
        <v>25</v>
      </c>
      <c r="B3764" s="2" t="s">
        <v>86</v>
      </c>
      <c r="C3764" s="2" t="s">
        <v>64</v>
      </c>
      <c r="E3764" s="2">
        <v>100</v>
      </c>
      <c r="F3764" s="2" t="s">
        <v>767</v>
      </c>
      <c r="G3764" s="2" t="s">
        <v>720</v>
      </c>
      <c r="H3764" s="2" t="s">
        <v>34</v>
      </c>
      <c r="I3764" s="2" t="s">
        <v>31</v>
      </c>
      <c r="J3764" s="44">
        <v>16.037257078</v>
      </c>
    </row>
    <row r="3765" spans="1:10">
      <c r="A3765" s="2" t="s">
        <v>25</v>
      </c>
      <c r="B3765" s="2" t="s">
        <v>87</v>
      </c>
      <c r="C3765" s="2" t="s">
        <v>64</v>
      </c>
      <c r="E3765" s="2">
        <v>100</v>
      </c>
      <c r="F3765" s="2" t="s">
        <v>767</v>
      </c>
      <c r="G3765" s="2" t="s">
        <v>720</v>
      </c>
      <c r="H3765" s="2" t="s">
        <v>34</v>
      </c>
      <c r="I3765" s="2" t="s">
        <v>31</v>
      </c>
      <c r="J3765" s="44">
        <v>0</v>
      </c>
    </row>
    <row r="3766" spans="1:10">
      <c r="A3766" s="2" t="s">
        <v>25</v>
      </c>
      <c r="B3766" s="2" t="s">
        <v>88</v>
      </c>
      <c r="C3766" s="2" t="s">
        <v>64</v>
      </c>
      <c r="E3766" s="2">
        <v>100</v>
      </c>
      <c r="F3766" s="2" t="s">
        <v>767</v>
      </c>
      <c r="G3766" s="2" t="s">
        <v>720</v>
      </c>
      <c r="H3766" s="2" t="s">
        <v>34</v>
      </c>
      <c r="I3766" s="2" t="s">
        <v>31</v>
      </c>
      <c r="J3766" s="44">
        <v>0</v>
      </c>
    </row>
    <row r="3767" spans="1:10">
      <c r="A3767" s="2" t="s">
        <v>25</v>
      </c>
      <c r="B3767" s="2" t="s">
        <v>89</v>
      </c>
      <c r="C3767" s="2" t="s">
        <v>64</v>
      </c>
      <c r="E3767" s="2">
        <v>100</v>
      </c>
      <c r="F3767" s="2" t="s">
        <v>767</v>
      </c>
      <c r="G3767" s="2" t="s">
        <v>720</v>
      </c>
      <c r="H3767" s="2" t="s">
        <v>34</v>
      </c>
      <c r="I3767" s="2" t="s">
        <v>31</v>
      </c>
      <c r="J3767" s="44">
        <v>0</v>
      </c>
    </row>
    <row r="3768" spans="1:10">
      <c r="A3768" s="2" t="s">
        <v>24</v>
      </c>
      <c r="B3768" s="2" t="s">
        <v>186</v>
      </c>
      <c r="C3768" s="2" t="s">
        <v>64</v>
      </c>
      <c r="E3768" s="2">
        <v>100</v>
      </c>
      <c r="F3768" s="2" t="s">
        <v>767</v>
      </c>
      <c r="G3768" s="2" t="s">
        <v>720</v>
      </c>
      <c r="H3768" s="2" t="s">
        <v>34</v>
      </c>
      <c r="I3768" s="2" t="s">
        <v>31</v>
      </c>
      <c r="J3768" s="44">
        <v>20.840731579</v>
      </c>
    </row>
    <row r="3769" spans="1:10">
      <c r="A3769" s="2" t="s">
        <v>24</v>
      </c>
      <c r="B3769" s="2" t="s">
        <v>333</v>
      </c>
      <c r="C3769" s="2" t="s">
        <v>64</v>
      </c>
      <c r="E3769" s="2">
        <v>100</v>
      </c>
      <c r="F3769" s="2" t="s">
        <v>767</v>
      </c>
      <c r="G3769" s="2" t="s">
        <v>720</v>
      </c>
      <c r="H3769" s="2" t="s">
        <v>34</v>
      </c>
      <c r="I3769" s="2" t="s">
        <v>31</v>
      </c>
      <c r="J3769" s="44">
        <v>0</v>
      </c>
    </row>
    <row r="3770" spans="1:10">
      <c r="A3770" s="2" t="s">
        <v>23</v>
      </c>
      <c r="B3770" s="2" t="s">
        <v>90</v>
      </c>
      <c r="C3770" s="2" t="s">
        <v>64</v>
      </c>
      <c r="E3770" s="2">
        <v>100</v>
      </c>
      <c r="F3770" s="2" t="s">
        <v>767</v>
      </c>
      <c r="G3770" s="2" t="s">
        <v>720</v>
      </c>
      <c r="H3770" s="2" t="s">
        <v>34</v>
      </c>
      <c r="I3770" s="2" t="s">
        <v>31</v>
      </c>
      <c r="J3770" s="44">
        <v>0</v>
      </c>
    </row>
    <row r="3771" spans="1:10">
      <c r="A3771" s="2" t="s">
        <v>22</v>
      </c>
      <c r="B3771" s="2" t="s">
        <v>91</v>
      </c>
      <c r="C3771" s="2" t="s">
        <v>64</v>
      </c>
      <c r="E3771" s="2">
        <v>100</v>
      </c>
      <c r="F3771" s="2" t="s">
        <v>767</v>
      </c>
      <c r="G3771" s="2" t="s">
        <v>720</v>
      </c>
      <c r="H3771" s="2" t="s">
        <v>34</v>
      </c>
      <c r="I3771" s="2" t="s">
        <v>31</v>
      </c>
      <c r="J3771" s="44">
        <v>0</v>
      </c>
    </row>
    <row r="3772" spans="1:10">
      <c r="A3772" s="2" t="s">
        <v>22</v>
      </c>
      <c r="B3772" s="2" t="s">
        <v>92</v>
      </c>
      <c r="C3772" s="2" t="s">
        <v>64</v>
      </c>
      <c r="E3772" s="2">
        <v>100</v>
      </c>
      <c r="F3772" s="2" t="s">
        <v>767</v>
      </c>
      <c r="G3772" s="2" t="s">
        <v>720</v>
      </c>
      <c r="H3772" s="2" t="s">
        <v>34</v>
      </c>
      <c r="I3772" s="2" t="s">
        <v>31</v>
      </c>
      <c r="J3772" s="44">
        <v>10.888840474</v>
      </c>
    </row>
    <row r="3773" spans="1:10">
      <c r="A3773" s="2" t="s">
        <v>22</v>
      </c>
      <c r="B3773" s="2" t="s">
        <v>93</v>
      </c>
      <c r="C3773" s="2" t="s">
        <v>64</v>
      </c>
      <c r="E3773" s="2">
        <v>100</v>
      </c>
      <c r="F3773" s="2" t="s">
        <v>767</v>
      </c>
      <c r="G3773" s="2" t="s">
        <v>720</v>
      </c>
      <c r="H3773" s="2" t="s">
        <v>34</v>
      </c>
      <c r="I3773" s="2" t="s">
        <v>31</v>
      </c>
      <c r="J3773" s="44">
        <v>14.494808303999999</v>
      </c>
    </row>
    <row r="3774" spans="1:10">
      <c r="A3774" s="2" t="s">
        <v>22</v>
      </c>
      <c r="B3774" s="2" t="s">
        <v>94</v>
      </c>
      <c r="C3774" s="2" t="s">
        <v>64</v>
      </c>
      <c r="E3774" s="2">
        <v>100</v>
      </c>
      <c r="F3774" s="2" t="s">
        <v>767</v>
      </c>
      <c r="G3774" s="2" t="s">
        <v>720</v>
      </c>
      <c r="H3774" s="2" t="s">
        <v>34</v>
      </c>
      <c r="I3774" s="2" t="s">
        <v>31</v>
      </c>
      <c r="J3774" s="44">
        <v>0</v>
      </c>
    </row>
    <row r="3775" spans="1:10">
      <c r="A3775" s="2" t="s">
        <v>22</v>
      </c>
      <c r="B3775" s="2" t="s">
        <v>95</v>
      </c>
      <c r="C3775" s="2" t="s">
        <v>64</v>
      </c>
      <c r="E3775" s="2">
        <v>100</v>
      </c>
      <c r="F3775" s="2" t="s">
        <v>767</v>
      </c>
      <c r="G3775" s="2" t="s">
        <v>720</v>
      </c>
      <c r="H3775" s="2" t="s">
        <v>34</v>
      </c>
      <c r="I3775" s="2" t="s">
        <v>31</v>
      </c>
      <c r="J3775" s="44">
        <v>18.951998978999999</v>
      </c>
    </row>
    <row r="3776" spans="1:10">
      <c r="A3776" s="2" t="s">
        <v>22</v>
      </c>
      <c r="B3776" s="2" t="s">
        <v>96</v>
      </c>
      <c r="C3776" s="2" t="s">
        <v>64</v>
      </c>
      <c r="E3776" s="2">
        <v>100</v>
      </c>
      <c r="F3776" s="2" t="s">
        <v>767</v>
      </c>
      <c r="G3776" s="2" t="s">
        <v>720</v>
      </c>
      <c r="H3776" s="2" t="s">
        <v>34</v>
      </c>
      <c r="I3776" s="2" t="s">
        <v>31</v>
      </c>
      <c r="J3776" s="44">
        <v>50.659054589</v>
      </c>
    </row>
    <row r="3777" spans="1:10">
      <c r="A3777" s="2" t="s">
        <v>22</v>
      </c>
      <c r="B3777" s="2" t="s">
        <v>97</v>
      </c>
      <c r="C3777" s="2" t="s">
        <v>64</v>
      </c>
      <c r="E3777" s="2">
        <v>100</v>
      </c>
      <c r="F3777" s="2" t="s">
        <v>767</v>
      </c>
      <c r="G3777" s="2" t="s">
        <v>720</v>
      </c>
      <c r="H3777" s="2" t="s">
        <v>34</v>
      </c>
      <c r="I3777" s="2" t="s">
        <v>31</v>
      </c>
      <c r="J3777" s="44">
        <v>14.722337635000001</v>
      </c>
    </row>
    <row r="3778" spans="1:10">
      <c r="A3778" s="2" t="s">
        <v>22</v>
      </c>
      <c r="B3778" s="2" t="s">
        <v>98</v>
      </c>
      <c r="C3778" s="2" t="s">
        <v>64</v>
      </c>
      <c r="E3778" s="2">
        <v>100</v>
      </c>
      <c r="F3778" s="2" t="s">
        <v>767</v>
      </c>
      <c r="G3778" s="2" t="s">
        <v>720</v>
      </c>
      <c r="H3778" s="2" t="s">
        <v>34</v>
      </c>
      <c r="I3778" s="2" t="s">
        <v>31</v>
      </c>
      <c r="J3778" s="44">
        <v>7.0582829179999997</v>
      </c>
    </row>
    <row r="3779" spans="1:10">
      <c r="A3779" s="2" t="s">
        <v>21</v>
      </c>
      <c r="B3779" s="2" t="s">
        <v>133</v>
      </c>
      <c r="C3779" s="2" t="s">
        <v>64</v>
      </c>
      <c r="E3779" s="2">
        <v>100</v>
      </c>
      <c r="F3779" s="2" t="s">
        <v>767</v>
      </c>
      <c r="G3779" s="2" t="s">
        <v>720</v>
      </c>
      <c r="H3779" s="2" t="s">
        <v>34</v>
      </c>
      <c r="I3779" s="2" t="s">
        <v>31</v>
      </c>
      <c r="J3779" s="44">
        <v>6.1913257310000001</v>
      </c>
    </row>
    <row r="3780" spans="1:10">
      <c r="A3780" s="2" t="s">
        <v>21</v>
      </c>
      <c r="B3780" s="2" t="s">
        <v>134</v>
      </c>
      <c r="C3780" s="2" t="s">
        <v>64</v>
      </c>
      <c r="E3780" s="2">
        <v>100</v>
      </c>
      <c r="F3780" s="2" t="s">
        <v>767</v>
      </c>
      <c r="G3780" s="2" t="s">
        <v>720</v>
      </c>
      <c r="H3780" s="2" t="s">
        <v>34</v>
      </c>
      <c r="I3780" s="2" t="s">
        <v>31</v>
      </c>
      <c r="J3780" s="44">
        <v>41.329022999999999</v>
      </c>
    </row>
    <row r="3781" spans="1:10">
      <c r="A3781" s="2" t="s">
        <v>21</v>
      </c>
      <c r="B3781" s="2" t="s">
        <v>135</v>
      </c>
      <c r="C3781" s="2" t="s">
        <v>64</v>
      </c>
      <c r="E3781" s="2">
        <v>100</v>
      </c>
      <c r="F3781" s="2" t="s">
        <v>767</v>
      </c>
      <c r="G3781" s="2" t="s">
        <v>720</v>
      </c>
      <c r="H3781" s="2" t="s">
        <v>34</v>
      </c>
      <c r="I3781" s="2" t="s">
        <v>31</v>
      </c>
      <c r="J3781" s="44">
        <v>78.305858999999998</v>
      </c>
    </row>
    <row r="3782" spans="1:10">
      <c r="A3782" s="2" t="s">
        <v>21</v>
      </c>
      <c r="B3782" s="2" t="s">
        <v>136</v>
      </c>
      <c r="C3782" s="2" t="s">
        <v>64</v>
      </c>
      <c r="E3782" s="2">
        <v>100</v>
      </c>
      <c r="F3782" s="2" t="s">
        <v>767</v>
      </c>
      <c r="G3782" s="2" t="s">
        <v>720</v>
      </c>
      <c r="H3782" s="2" t="s">
        <v>34</v>
      </c>
      <c r="I3782" s="2" t="s">
        <v>31</v>
      </c>
      <c r="J3782" s="44">
        <v>76.578387000000006</v>
      </c>
    </row>
    <row r="3783" spans="1:10">
      <c r="A3783" s="2" t="s">
        <v>21</v>
      </c>
      <c r="B3783" s="2" t="s">
        <v>137</v>
      </c>
      <c r="C3783" s="2" t="s">
        <v>64</v>
      </c>
      <c r="E3783" s="2">
        <v>100</v>
      </c>
      <c r="F3783" s="2" t="s">
        <v>767</v>
      </c>
      <c r="G3783" s="2" t="s">
        <v>720</v>
      </c>
      <c r="H3783" s="2" t="s">
        <v>34</v>
      </c>
      <c r="I3783" s="2" t="s">
        <v>31</v>
      </c>
      <c r="J3783" s="44">
        <v>61.629052799999997</v>
      </c>
    </row>
    <row r="3784" spans="1:10">
      <c r="A3784" s="2" t="s">
        <v>20</v>
      </c>
      <c r="B3784" s="2" t="s">
        <v>138</v>
      </c>
      <c r="C3784" s="2" t="s">
        <v>64</v>
      </c>
      <c r="E3784" s="2">
        <v>100</v>
      </c>
      <c r="F3784" s="2" t="s">
        <v>767</v>
      </c>
      <c r="G3784" s="2" t="s">
        <v>720</v>
      </c>
      <c r="H3784" s="2" t="s">
        <v>34</v>
      </c>
      <c r="I3784" s="2" t="s">
        <v>31</v>
      </c>
      <c r="J3784" s="44">
        <v>85.819936884000001</v>
      </c>
    </row>
    <row r="3785" spans="1:10">
      <c r="A3785" s="2" t="s">
        <v>19</v>
      </c>
      <c r="B3785" s="2" t="s">
        <v>159</v>
      </c>
      <c r="C3785" s="2" t="s">
        <v>64</v>
      </c>
      <c r="E3785" s="2">
        <v>100</v>
      </c>
      <c r="F3785" s="2" t="s">
        <v>767</v>
      </c>
      <c r="G3785" s="2" t="s">
        <v>720</v>
      </c>
      <c r="H3785" s="2" t="s">
        <v>34</v>
      </c>
      <c r="I3785" s="2" t="s">
        <v>31</v>
      </c>
      <c r="J3785" s="44">
        <v>31.777196745000001</v>
      </c>
    </row>
    <row r="3786" spans="1:10">
      <c r="A3786" s="2" t="s">
        <v>19</v>
      </c>
      <c r="B3786" s="2" t="s">
        <v>160</v>
      </c>
      <c r="C3786" s="2" t="s">
        <v>64</v>
      </c>
      <c r="E3786" s="2">
        <v>100</v>
      </c>
      <c r="F3786" s="2" t="s">
        <v>767</v>
      </c>
      <c r="G3786" s="2" t="s">
        <v>720</v>
      </c>
      <c r="H3786" s="2" t="s">
        <v>34</v>
      </c>
      <c r="I3786" s="2" t="s">
        <v>31</v>
      </c>
      <c r="J3786" s="44">
        <v>11.587645782999999</v>
      </c>
    </row>
    <row r="3787" spans="1:10">
      <c r="A3787" s="2" t="s">
        <v>19</v>
      </c>
      <c r="B3787" s="2" t="s">
        <v>161</v>
      </c>
      <c r="C3787" s="2" t="s">
        <v>64</v>
      </c>
      <c r="E3787" s="2">
        <v>100</v>
      </c>
      <c r="F3787" s="2" t="s">
        <v>767</v>
      </c>
      <c r="G3787" s="2" t="s">
        <v>720</v>
      </c>
      <c r="H3787" s="2" t="s">
        <v>34</v>
      </c>
      <c r="I3787" s="2" t="s">
        <v>31</v>
      </c>
      <c r="J3787" s="44">
        <v>34.815814987000003</v>
      </c>
    </row>
    <row r="3788" spans="1:10">
      <c r="A3788" s="2" t="s">
        <v>19</v>
      </c>
      <c r="B3788" s="2" t="s">
        <v>162</v>
      </c>
      <c r="C3788" s="2" t="s">
        <v>64</v>
      </c>
      <c r="E3788" s="2">
        <v>100</v>
      </c>
      <c r="F3788" s="2" t="s">
        <v>767</v>
      </c>
      <c r="G3788" s="2" t="s">
        <v>720</v>
      </c>
      <c r="H3788" s="2" t="s">
        <v>34</v>
      </c>
      <c r="I3788" s="2" t="s">
        <v>31</v>
      </c>
      <c r="J3788" s="44">
        <v>17.720887575999999</v>
      </c>
    </row>
    <row r="3789" spans="1:10">
      <c r="A3789" s="2" t="s">
        <v>19</v>
      </c>
      <c r="B3789" s="2" t="s">
        <v>163</v>
      </c>
      <c r="C3789" s="2" t="s">
        <v>64</v>
      </c>
      <c r="E3789" s="2">
        <v>100</v>
      </c>
      <c r="F3789" s="2" t="s">
        <v>767</v>
      </c>
      <c r="G3789" s="2" t="s">
        <v>720</v>
      </c>
      <c r="H3789" s="2" t="s">
        <v>34</v>
      </c>
      <c r="I3789" s="2" t="s">
        <v>31</v>
      </c>
      <c r="J3789" s="44">
        <v>0.41986132500000001</v>
      </c>
    </row>
    <row r="3790" spans="1:10">
      <c r="A3790" s="2" t="s">
        <v>18</v>
      </c>
      <c r="B3790" s="2" t="s">
        <v>164</v>
      </c>
      <c r="C3790" s="2" t="s">
        <v>64</v>
      </c>
      <c r="E3790" s="2">
        <v>100</v>
      </c>
      <c r="F3790" s="2" t="s">
        <v>767</v>
      </c>
      <c r="G3790" s="2" t="s">
        <v>720</v>
      </c>
      <c r="H3790" s="2" t="s">
        <v>34</v>
      </c>
      <c r="I3790" s="2" t="s">
        <v>31</v>
      </c>
      <c r="J3790" s="44">
        <v>18.371769839999999</v>
      </c>
    </row>
    <row r="3791" spans="1:10">
      <c r="A3791" s="2" t="s">
        <v>18</v>
      </c>
      <c r="B3791" s="2" t="s">
        <v>165</v>
      </c>
      <c r="C3791" s="2" t="s">
        <v>64</v>
      </c>
      <c r="E3791" s="2">
        <v>100</v>
      </c>
      <c r="F3791" s="2" t="s">
        <v>767</v>
      </c>
      <c r="G3791" s="2" t="s">
        <v>720</v>
      </c>
      <c r="H3791" s="2" t="s">
        <v>34</v>
      </c>
      <c r="I3791" s="2" t="s">
        <v>31</v>
      </c>
      <c r="J3791" s="44">
        <v>61.110002928</v>
      </c>
    </row>
    <row r="3792" spans="1:10">
      <c r="A3792" s="2" t="s">
        <v>18</v>
      </c>
      <c r="B3792" s="2" t="s">
        <v>166</v>
      </c>
      <c r="C3792" s="2" t="s">
        <v>64</v>
      </c>
      <c r="E3792" s="2">
        <v>100</v>
      </c>
      <c r="F3792" s="2" t="s">
        <v>767</v>
      </c>
      <c r="G3792" s="2" t="s">
        <v>720</v>
      </c>
      <c r="H3792" s="2" t="s">
        <v>34</v>
      </c>
      <c r="I3792" s="2" t="s">
        <v>31</v>
      </c>
      <c r="J3792" s="44">
        <v>99.998095523999993</v>
      </c>
    </row>
    <row r="3793" spans="1:10">
      <c r="A3793" s="2" t="s">
        <v>18</v>
      </c>
      <c r="B3793" s="2" t="s">
        <v>167</v>
      </c>
      <c r="C3793" s="2" t="s">
        <v>64</v>
      </c>
      <c r="E3793" s="2">
        <v>100</v>
      </c>
      <c r="F3793" s="2" t="s">
        <v>767</v>
      </c>
      <c r="G3793" s="2" t="s">
        <v>720</v>
      </c>
      <c r="H3793" s="2" t="s">
        <v>34</v>
      </c>
      <c r="I3793" s="2" t="s">
        <v>31</v>
      </c>
      <c r="J3793" s="44">
        <v>62.312004573999999</v>
      </c>
    </row>
    <row r="3794" spans="1:10">
      <c r="A3794" s="2" t="s">
        <v>18</v>
      </c>
      <c r="B3794" s="2" t="s">
        <v>168</v>
      </c>
      <c r="C3794" s="2" t="s">
        <v>64</v>
      </c>
      <c r="E3794" s="2">
        <v>100</v>
      </c>
      <c r="F3794" s="2" t="s">
        <v>767</v>
      </c>
      <c r="G3794" s="2" t="s">
        <v>720</v>
      </c>
      <c r="H3794" s="2" t="s">
        <v>34</v>
      </c>
      <c r="I3794" s="2" t="s">
        <v>31</v>
      </c>
      <c r="J3794" s="44">
        <v>174.179372817</v>
      </c>
    </row>
    <row r="3795" spans="1:10">
      <c r="A3795" s="2" t="s">
        <v>18</v>
      </c>
      <c r="B3795" s="2" t="s">
        <v>169</v>
      </c>
      <c r="C3795" s="2" t="s">
        <v>64</v>
      </c>
      <c r="E3795" s="2">
        <v>100</v>
      </c>
      <c r="F3795" s="2" t="s">
        <v>767</v>
      </c>
      <c r="G3795" s="2" t="s">
        <v>720</v>
      </c>
      <c r="H3795" s="2" t="s">
        <v>34</v>
      </c>
      <c r="I3795" s="2" t="s">
        <v>31</v>
      </c>
      <c r="J3795" s="44">
        <v>123.64201670600001</v>
      </c>
    </row>
    <row r="3796" spans="1:10">
      <c r="A3796" s="2" t="s">
        <v>18</v>
      </c>
      <c r="B3796" s="2" t="s">
        <v>170</v>
      </c>
      <c r="C3796" s="2" t="s">
        <v>64</v>
      </c>
      <c r="E3796" s="2">
        <v>100</v>
      </c>
      <c r="F3796" s="2" t="s">
        <v>767</v>
      </c>
      <c r="G3796" s="2" t="s">
        <v>720</v>
      </c>
      <c r="H3796" s="2" t="s">
        <v>34</v>
      </c>
      <c r="I3796" s="2" t="s">
        <v>31</v>
      </c>
      <c r="J3796" s="44">
        <v>69.760561644000006</v>
      </c>
    </row>
    <row r="3797" spans="1:10">
      <c r="A3797" s="2" t="s">
        <v>18</v>
      </c>
      <c r="B3797" s="2" t="s">
        <v>171</v>
      </c>
      <c r="C3797" s="2" t="s">
        <v>64</v>
      </c>
      <c r="E3797" s="2">
        <v>100</v>
      </c>
      <c r="F3797" s="2" t="s">
        <v>767</v>
      </c>
      <c r="G3797" s="2" t="s">
        <v>720</v>
      </c>
      <c r="H3797" s="2" t="s">
        <v>34</v>
      </c>
      <c r="I3797" s="2" t="s">
        <v>31</v>
      </c>
      <c r="J3797" s="44">
        <v>54.726569926000003</v>
      </c>
    </row>
    <row r="3798" spans="1:10">
      <c r="A3798" s="2" t="s">
        <v>18</v>
      </c>
      <c r="B3798" s="2" t="s">
        <v>172</v>
      </c>
      <c r="C3798" s="2" t="s">
        <v>64</v>
      </c>
      <c r="E3798" s="2">
        <v>100</v>
      </c>
      <c r="F3798" s="2" t="s">
        <v>767</v>
      </c>
      <c r="G3798" s="2" t="s">
        <v>720</v>
      </c>
      <c r="H3798" s="2" t="s">
        <v>34</v>
      </c>
      <c r="I3798" s="2" t="s">
        <v>31</v>
      </c>
      <c r="J3798" s="44">
        <v>0</v>
      </c>
    </row>
    <row r="3799" spans="1:10">
      <c r="A3799" s="2" t="s">
        <v>18</v>
      </c>
      <c r="B3799" s="2" t="s">
        <v>173</v>
      </c>
      <c r="C3799" s="2" t="s">
        <v>64</v>
      </c>
      <c r="E3799" s="2">
        <v>100</v>
      </c>
      <c r="F3799" s="2" t="s">
        <v>767</v>
      </c>
      <c r="G3799" s="2" t="s">
        <v>720</v>
      </c>
      <c r="H3799" s="2" t="s">
        <v>34</v>
      </c>
      <c r="I3799" s="2" t="s">
        <v>31</v>
      </c>
      <c r="J3799" s="44">
        <v>0</v>
      </c>
    </row>
    <row r="3800" spans="1:10">
      <c r="A3800" s="2" t="s">
        <v>18</v>
      </c>
      <c r="B3800" s="2" t="s">
        <v>174</v>
      </c>
      <c r="C3800" s="2" t="s">
        <v>64</v>
      </c>
      <c r="E3800" s="2">
        <v>100</v>
      </c>
      <c r="F3800" s="2" t="s">
        <v>767</v>
      </c>
      <c r="G3800" s="2" t="s">
        <v>720</v>
      </c>
      <c r="H3800" s="2" t="s">
        <v>34</v>
      </c>
      <c r="I3800" s="2" t="s">
        <v>31</v>
      </c>
      <c r="J3800" s="44">
        <v>6.005575694</v>
      </c>
    </row>
    <row r="3801" spans="1:10">
      <c r="A3801" s="2" t="s">
        <v>18</v>
      </c>
      <c r="B3801" s="2" t="s">
        <v>175</v>
      </c>
      <c r="C3801" s="2" t="s">
        <v>64</v>
      </c>
      <c r="E3801" s="2">
        <v>100</v>
      </c>
      <c r="F3801" s="2" t="s">
        <v>767</v>
      </c>
      <c r="G3801" s="2" t="s">
        <v>720</v>
      </c>
      <c r="H3801" s="2" t="s">
        <v>34</v>
      </c>
      <c r="I3801" s="2" t="s">
        <v>31</v>
      </c>
      <c r="J3801" s="44">
        <v>194.91692040000001</v>
      </c>
    </row>
    <row r="3802" spans="1:10">
      <c r="A3802" s="2" t="s">
        <v>18</v>
      </c>
      <c r="B3802" s="2" t="s">
        <v>176</v>
      </c>
      <c r="C3802" s="2" t="s">
        <v>64</v>
      </c>
      <c r="E3802" s="2">
        <v>100</v>
      </c>
      <c r="F3802" s="2" t="s">
        <v>767</v>
      </c>
      <c r="G3802" s="2" t="s">
        <v>720</v>
      </c>
      <c r="H3802" s="2" t="s">
        <v>34</v>
      </c>
      <c r="I3802" s="2" t="s">
        <v>31</v>
      </c>
      <c r="J3802" s="44">
        <v>143.50001006299999</v>
      </c>
    </row>
    <row r="3803" spans="1:10">
      <c r="A3803" s="2" t="s">
        <v>18</v>
      </c>
      <c r="B3803" s="2" t="s">
        <v>177</v>
      </c>
      <c r="C3803" s="2" t="s">
        <v>64</v>
      </c>
      <c r="E3803" s="2">
        <v>100</v>
      </c>
      <c r="F3803" s="2" t="s">
        <v>767</v>
      </c>
      <c r="G3803" s="2" t="s">
        <v>720</v>
      </c>
      <c r="H3803" s="2" t="s">
        <v>34</v>
      </c>
      <c r="I3803" s="2" t="s">
        <v>31</v>
      </c>
      <c r="J3803" s="44">
        <v>167.13713229699999</v>
      </c>
    </row>
    <row r="3804" spans="1:10">
      <c r="A3804" s="2" t="s">
        <v>18</v>
      </c>
      <c r="B3804" s="2" t="s">
        <v>178</v>
      </c>
      <c r="C3804" s="2" t="s">
        <v>64</v>
      </c>
      <c r="E3804" s="2">
        <v>100</v>
      </c>
      <c r="F3804" s="2" t="s">
        <v>767</v>
      </c>
      <c r="G3804" s="2" t="s">
        <v>720</v>
      </c>
      <c r="H3804" s="2" t="s">
        <v>34</v>
      </c>
      <c r="I3804" s="2" t="s">
        <v>31</v>
      </c>
      <c r="J3804" s="44">
        <v>29.616673914</v>
      </c>
    </row>
    <row r="3805" spans="1:10">
      <c r="A3805" s="2" t="s">
        <v>18</v>
      </c>
      <c r="B3805" s="2" t="s">
        <v>179</v>
      </c>
      <c r="C3805" s="2" t="s">
        <v>64</v>
      </c>
      <c r="E3805" s="2">
        <v>100</v>
      </c>
      <c r="F3805" s="2" t="s">
        <v>767</v>
      </c>
      <c r="G3805" s="2" t="s">
        <v>720</v>
      </c>
      <c r="H3805" s="2" t="s">
        <v>34</v>
      </c>
      <c r="I3805" s="2" t="s">
        <v>31</v>
      </c>
      <c r="J3805" s="44">
        <v>112.444384206</v>
      </c>
    </row>
    <row r="3806" spans="1:10">
      <c r="A3806" s="2" t="s">
        <v>18</v>
      </c>
      <c r="B3806" s="2" t="s">
        <v>180</v>
      </c>
      <c r="C3806" s="2" t="s">
        <v>64</v>
      </c>
      <c r="E3806" s="2">
        <v>100</v>
      </c>
      <c r="F3806" s="2" t="s">
        <v>767</v>
      </c>
      <c r="G3806" s="2" t="s">
        <v>720</v>
      </c>
      <c r="H3806" s="2" t="s">
        <v>34</v>
      </c>
      <c r="I3806" s="2" t="s">
        <v>31</v>
      </c>
      <c r="J3806" s="44">
        <v>31.806783625000001</v>
      </c>
    </row>
    <row r="3807" spans="1:10">
      <c r="A3807" s="2" t="s">
        <v>18</v>
      </c>
      <c r="B3807" s="2" t="s">
        <v>181</v>
      </c>
      <c r="C3807" s="2" t="s">
        <v>64</v>
      </c>
      <c r="E3807" s="2">
        <v>100</v>
      </c>
      <c r="F3807" s="2" t="s">
        <v>767</v>
      </c>
      <c r="G3807" s="2" t="s">
        <v>720</v>
      </c>
      <c r="H3807" s="2" t="s">
        <v>34</v>
      </c>
      <c r="I3807" s="2" t="s">
        <v>31</v>
      </c>
      <c r="J3807" s="44">
        <v>71.848698141</v>
      </c>
    </row>
    <row r="3808" spans="1:10">
      <c r="A3808" s="2" t="s">
        <v>18</v>
      </c>
      <c r="B3808" s="2" t="s">
        <v>182</v>
      </c>
      <c r="C3808" s="2" t="s">
        <v>64</v>
      </c>
      <c r="E3808" s="2">
        <v>100</v>
      </c>
      <c r="F3808" s="2" t="s">
        <v>767</v>
      </c>
      <c r="G3808" s="2" t="s">
        <v>720</v>
      </c>
      <c r="H3808" s="2" t="s">
        <v>34</v>
      </c>
      <c r="I3808" s="2" t="s">
        <v>31</v>
      </c>
      <c r="J3808" s="44">
        <v>75.705987871999994</v>
      </c>
    </row>
    <row r="3809" spans="1:10">
      <c r="A3809" s="2" t="s">
        <v>18</v>
      </c>
      <c r="B3809" s="2" t="s">
        <v>183</v>
      </c>
      <c r="C3809" s="2" t="s">
        <v>64</v>
      </c>
      <c r="E3809" s="2">
        <v>100</v>
      </c>
      <c r="F3809" s="2" t="s">
        <v>767</v>
      </c>
      <c r="G3809" s="2" t="s">
        <v>720</v>
      </c>
      <c r="H3809" s="2" t="s">
        <v>34</v>
      </c>
      <c r="I3809" s="2" t="s">
        <v>31</v>
      </c>
      <c r="J3809" s="44">
        <v>124.30927869999999</v>
      </c>
    </row>
    <row r="3810" spans="1:10">
      <c r="A3810" s="2" t="s">
        <v>18</v>
      </c>
      <c r="B3810" s="2" t="s">
        <v>184</v>
      </c>
      <c r="C3810" s="2" t="s">
        <v>64</v>
      </c>
      <c r="E3810" s="2">
        <v>100</v>
      </c>
      <c r="F3810" s="2" t="s">
        <v>767</v>
      </c>
      <c r="G3810" s="2" t="s">
        <v>720</v>
      </c>
      <c r="H3810" s="2" t="s">
        <v>34</v>
      </c>
      <c r="I3810" s="2" t="s">
        <v>31</v>
      </c>
      <c r="J3810" s="44">
        <v>45.608448119000002</v>
      </c>
    </row>
    <row r="3811" spans="1:10">
      <c r="A3811" s="2" t="s">
        <v>18</v>
      </c>
      <c r="B3811" s="2" t="s">
        <v>185</v>
      </c>
      <c r="C3811" s="2" t="s">
        <v>64</v>
      </c>
      <c r="E3811" s="2">
        <v>100</v>
      </c>
      <c r="F3811" s="2" t="s">
        <v>767</v>
      </c>
      <c r="G3811" s="2" t="s">
        <v>720</v>
      </c>
      <c r="H3811" s="2" t="s">
        <v>34</v>
      </c>
      <c r="I3811" s="2" t="s">
        <v>31</v>
      </c>
      <c r="J3811" s="44">
        <v>2.7066135729999998</v>
      </c>
    </row>
    <row r="3812" spans="1:10">
      <c r="A3812" s="2" t="s">
        <v>17</v>
      </c>
      <c r="B3812" s="2" t="s">
        <v>127</v>
      </c>
      <c r="C3812" s="2" t="s">
        <v>64</v>
      </c>
      <c r="E3812" s="2">
        <v>100</v>
      </c>
      <c r="F3812" s="2" t="s">
        <v>767</v>
      </c>
      <c r="G3812" s="2" t="s">
        <v>720</v>
      </c>
      <c r="H3812" s="2" t="s">
        <v>34</v>
      </c>
      <c r="I3812" s="2" t="s">
        <v>31</v>
      </c>
      <c r="J3812" s="44">
        <v>0</v>
      </c>
    </row>
    <row r="3813" spans="1:10">
      <c r="A3813" s="2" t="s">
        <v>17</v>
      </c>
      <c r="B3813" s="2" t="s">
        <v>99</v>
      </c>
      <c r="C3813" s="2" t="s">
        <v>64</v>
      </c>
      <c r="E3813" s="2">
        <v>100</v>
      </c>
      <c r="F3813" s="2" t="s">
        <v>767</v>
      </c>
      <c r="G3813" s="2" t="s">
        <v>720</v>
      </c>
      <c r="H3813" s="2" t="s">
        <v>34</v>
      </c>
      <c r="I3813" s="2" t="s">
        <v>31</v>
      </c>
      <c r="J3813" s="44">
        <v>0</v>
      </c>
    </row>
    <row r="3814" spans="1:10">
      <c r="A3814" s="2" t="s">
        <v>17</v>
      </c>
      <c r="B3814" s="2" t="s">
        <v>100</v>
      </c>
      <c r="C3814" s="2" t="s">
        <v>64</v>
      </c>
      <c r="E3814" s="2">
        <v>100</v>
      </c>
      <c r="F3814" s="2" t="s">
        <v>767</v>
      </c>
      <c r="G3814" s="2" t="s">
        <v>720</v>
      </c>
      <c r="H3814" s="2" t="s">
        <v>34</v>
      </c>
      <c r="I3814" s="2" t="s">
        <v>31</v>
      </c>
      <c r="J3814" s="44">
        <v>0</v>
      </c>
    </row>
    <row r="3815" spans="1:10">
      <c r="A3815" s="2" t="s">
        <v>17</v>
      </c>
      <c r="B3815" s="2" t="s">
        <v>101</v>
      </c>
      <c r="C3815" s="2" t="s">
        <v>64</v>
      </c>
      <c r="E3815" s="2">
        <v>100</v>
      </c>
      <c r="F3815" s="2" t="s">
        <v>767</v>
      </c>
      <c r="G3815" s="2" t="s">
        <v>720</v>
      </c>
      <c r="H3815" s="2" t="s">
        <v>34</v>
      </c>
      <c r="I3815" s="2" t="s">
        <v>31</v>
      </c>
      <c r="J3815" s="44">
        <v>0</v>
      </c>
    </row>
    <row r="3816" spans="1:10">
      <c r="A3816" s="2" t="s">
        <v>17</v>
      </c>
      <c r="B3816" s="2" t="s">
        <v>102</v>
      </c>
      <c r="C3816" s="2" t="s">
        <v>64</v>
      </c>
      <c r="E3816" s="2">
        <v>100</v>
      </c>
      <c r="F3816" s="2" t="s">
        <v>767</v>
      </c>
      <c r="G3816" s="2" t="s">
        <v>720</v>
      </c>
      <c r="H3816" s="2" t="s">
        <v>34</v>
      </c>
      <c r="I3816" s="2" t="s">
        <v>31</v>
      </c>
      <c r="J3816" s="44">
        <v>0</v>
      </c>
    </row>
    <row r="3817" spans="1:10">
      <c r="A3817" s="2" t="s">
        <v>17</v>
      </c>
      <c r="B3817" s="2" t="s">
        <v>103</v>
      </c>
      <c r="C3817" s="2" t="s">
        <v>64</v>
      </c>
      <c r="E3817" s="2">
        <v>100</v>
      </c>
      <c r="F3817" s="2" t="s">
        <v>767</v>
      </c>
      <c r="G3817" s="2" t="s">
        <v>720</v>
      </c>
      <c r="H3817" s="2" t="s">
        <v>34</v>
      </c>
      <c r="I3817" s="2" t="s">
        <v>31</v>
      </c>
      <c r="J3817" s="44">
        <v>0</v>
      </c>
    </row>
    <row r="3818" spans="1:10">
      <c r="A3818" s="2" t="s">
        <v>17</v>
      </c>
      <c r="B3818" s="2" t="s">
        <v>104</v>
      </c>
      <c r="C3818" s="2" t="s">
        <v>64</v>
      </c>
      <c r="E3818" s="2">
        <v>100</v>
      </c>
      <c r="F3818" s="2" t="s">
        <v>767</v>
      </c>
      <c r="G3818" s="2" t="s">
        <v>720</v>
      </c>
      <c r="H3818" s="2" t="s">
        <v>34</v>
      </c>
      <c r="I3818" s="2" t="s">
        <v>31</v>
      </c>
      <c r="J3818" s="44">
        <v>0</v>
      </c>
    </row>
    <row r="3819" spans="1:10">
      <c r="A3819" s="2" t="s">
        <v>17</v>
      </c>
      <c r="B3819" s="2" t="s">
        <v>105</v>
      </c>
      <c r="C3819" s="2" t="s">
        <v>64</v>
      </c>
      <c r="E3819" s="2">
        <v>100</v>
      </c>
      <c r="F3819" s="2" t="s">
        <v>767</v>
      </c>
      <c r="G3819" s="2" t="s">
        <v>720</v>
      </c>
      <c r="H3819" s="2" t="s">
        <v>34</v>
      </c>
      <c r="I3819" s="2" t="s">
        <v>31</v>
      </c>
      <c r="J3819" s="44">
        <v>0</v>
      </c>
    </row>
    <row r="3820" spans="1:10">
      <c r="A3820" s="2" t="s">
        <v>17</v>
      </c>
      <c r="B3820" s="2" t="s">
        <v>106</v>
      </c>
      <c r="C3820" s="2" t="s">
        <v>64</v>
      </c>
      <c r="E3820" s="2">
        <v>100</v>
      </c>
      <c r="F3820" s="2" t="s">
        <v>767</v>
      </c>
      <c r="G3820" s="2" t="s">
        <v>720</v>
      </c>
      <c r="H3820" s="2" t="s">
        <v>34</v>
      </c>
      <c r="I3820" s="2" t="s">
        <v>31</v>
      </c>
      <c r="J3820" s="44">
        <v>0</v>
      </c>
    </row>
    <row r="3821" spans="1:10">
      <c r="A3821" s="2" t="s">
        <v>17</v>
      </c>
      <c r="B3821" s="2" t="s">
        <v>107</v>
      </c>
      <c r="C3821" s="2" t="s">
        <v>64</v>
      </c>
      <c r="E3821" s="2">
        <v>100</v>
      </c>
      <c r="F3821" s="2" t="s">
        <v>767</v>
      </c>
      <c r="G3821" s="2" t="s">
        <v>720</v>
      </c>
      <c r="H3821" s="2" t="s">
        <v>34</v>
      </c>
      <c r="I3821" s="2" t="s">
        <v>31</v>
      </c>
      <c r="J3821" s="44">
        <v>0</v>
      </c>
    </row>
    <row r="3822" spans="1:10">
      <c r="A3822" s="2" t="s">
        <v>17</v>
      </c>
      <c r="B3822" s="2" t="s">
        <v>108</v>
      </c>
      <c r="C3822" s="2" t="s">
        <v>64</v>
      </c>
      <c r="E3822" s="2">
        <v>100</v>
      </c>
      <c r="F3822" s="2" t="s">
        <v>767</v>
      </c>
      <c r="G3822" s="2" t="s">
        <v>720</v>
      </c>
      <c r="H3822" s="2" t="s">
        <v>34</v>
      </c>
      <c r="I3822" s="2" t="s">
        <v>31</v>
      </c>
      <c r="J3822" s="44">
        <v>0</v>
      </c>
    </row>
    <row r="3823" spans="1:10">
      <c r="A3823" s="2" t="s">
        <v>17</v>
      </c>
      <c r="B3823" s="2" t="s">
        <v>109</v>
      </c>
      <c r="C3823" s="2" t="s">
        <v>64</v>
      </c>
      <c r="E3823" s="2">
        <v>100</v>
      </c>
      <c r="F3823" s="2" t="s">
        <v>767</v>
      </c>
      <c r="G3823" s="2" t="s">
        <v>720</v>
      </c>
      <c r="H3823" s="2" t="s">
        <v>34</v>
      </c>
      <c r="I3823" s="2" t="s">
        <v>31</v>
      </c>
      <c r="J3823" s="44">
        <v>0</v>
      </c>
    </row>
    <row r="3824" spans="1:10">
      <c r="A3824" s="2" t="s">
        <v>17</v>
      </c>
      <c r="B3824" s="2" t="s">
        <v>355</v>
      </c>
      <c r="C3824" s="2" t="s">
        <v>64</v>
      </c>
      <c r="E3824" s="2">
        <v>100</v>
      </c>
      <c r="F3824" s="2" t="s">
        <v>767</v>
      </c>
      <c r="G3824" s="2" t="s">
        <v>720</v>
      </c>
      <c r="H3824" s="2" t="s">
        <v>34</v>
      </c>
      <c r="I3824" s="2" t="s">
        <v>31</v>
      </c>
      <c r="J3824" s="44">
        <v>0</v>
      </c>
    </row>
    <row r="3825" spans="1:10">
      <c r="A3825" s="2" t="s">
        <v>17</v>
      </c>
      <c r="B3825" s="2" t="s">
        <v>110</v>
      </c>
      <c r="C3825" s="2" t="s">
        <v>64</v>
      </c>
      <c r="E3825" s="2">
        <v>100</v>
      </c>
      <c r="F3825" s="2" t="s">
        <v>767</v>
      </c>
      <c r="G3825" s="2" t="s">
        <v>720</v>
      </c>
      <c r="H3825" s="2" t="s">
        <v>34</v>
      </c>
      <c r="I3825" s="2" t="s">
        <v>31</v>
      </c>
      <c r="J3825" s="44">
        <v>20.092169706</v>
      </c>
    </row>
    <row r="3826" spans="1:10">
      <c r="A3826" s="2" t="s">
        <v>17</v>
      </c>
      <c r="B3826" s="2" t="s">
        <v>356</v>
      </c>
      <c r="C3826" s="2" t="s">
        <v>64</v>
      </c>
      <c r="E3826" s="2">
        <v>100</v>
      </c>
      <c r="F3826" s="2" t="s">
        <v>767</v>
      </c>
      <c r="G3826" s="2" t="s">
        <v>720</v>
      </c>
      <c r="H3826" s="2" t="s">
        <v>34</v>
      </c>
      <c r="I3826" s="2" t="s">
        <v>31</v>
      </c>
      <c r="J3826" s="44">
        <v>0.36020600400000002</v>
      </c>
    </row>
    <row r="3827" spans="1:10">
      <c r="A3827" s="2" t="s">
        <v>17</v>
      </c>
      <c r="B3827" s="2" t="s">
        <v>357</v>
      </c>
      <c r="C3827" s="2" t="s">
        <v>64</v>
      </c>
      <c r="E3827" s="2">
        <v>100</v>
      </c>
      <c r="F3827" s="2" t="s">
        <v>767</v>
      </c>
      <c r="G3827" s="2" t="s">
        <v>720</v>
      </c>
      <c r="H3827" s="2" t="s">
        <v>34</v>
      </c>
      <c r="I3827" s="2" t="s">
        <v>31</v>
      </c>
      <c r="J3827" s="44">
        <v>0.361128122</v>
      </c>
    </row>
    <row r="3828" spans="1:10">
      <c r="A3828" s="2" t="s">
        <v>17</v>
      </c>
      <c r="B3828" s="2" t="s">
        <v>111</v>
      </c>
      <c r="C3828" s="2" t="s">
        <v>64</v>
      </c>
      <c r="E3828" s="2">
        <v>100</v>
      </c>
      <c r="F3828" s="2" t="s">
        <v>767</v>
      </c>
      <c r="G3828" s="2" t="s">
        <v>720</v>
      </c>
      <c r="H3828" s="2" t="s">
        <v>34</v>
      </c>
      <c r="I3828" s="2" t="s">
        <v>31</v>
      </c>
      <c r="J3828" s="44">
        <v>0</v>
      </c>
    </row>
    <row r="3829" spans="1:10">
      <c r="A3829" s="2" t="s">
        <v>17</v>
      </c>
      <c r="B3829" s="2" t="s">
        <v>112</v>
      </c>
      <c r="C3829" s="2" t="s">
        <v>64</v>
      </c>
      <c r="E3829" s="2">
        <v>100</v>
      </c>
      <c r="F3829" s="2" t="s">
        <v>767</v>
      </c>
      <c r="G3829" s="2" t="s">
        <v>720</v>
      </c>
      <c r="H3829" s="2" t="s">
        <v>34</v>
      </c>
      <c r="I3829" s="2" t="s">
        <v>31</v>
      </c>
      <c r="J3829" s="44">
        <v>0</v>
      </c>
    </row>
    <row r="3830" spans="1:10">
      <c r="A3830" s="2" t="s">
        <v>17</v>
      </c>
      <c r="B3830" s="2" t="s">
        <v>113</v>
      </c>
      <c r="C3830" s="2" t="s">
        <v>64</v>
      </c>
      <c r="E3830" s="2">
        <v>100</v>
      </c>
      <c r="F3830" s="2" t="s">
        <v>767</v>
      </c>
      <c r="G3830" s="2" t="s">
        <v>720</v>
      </c>
      <c r="H3830" s="2" t="s">
        <v>34</v>
      </c>
      <c r="I3830" s="2" t="s">
        <v>31</v>
      </c>
      <c r="J3830" s="44">
        <v>0</v>
      </c>
    </row>
    <row r="3831" spans="1:10">
      <c r="A3831" s="2" t="s">
        <v>17</v>
      </c>
      <c r="B3831" s="2" t="s">
        <v>114</v>
      </c>
      <c r="C3831" s="2" t="s">
        <v>64</v>
      </c>
      <c r="E3831" s="2">
        <v>100</v>
      </c>
      <c r="F3831" s="2" t="s">
        <v>767</v>
      </c>
      <c r="G3831" s="2" t="s">
        <v>720</v>
      </c>
      <c r="H3831" s="2" t="s">
        <v>34</v>
      </c>
      <c r="I3831" s="2" t="s">
        <v>31</v>
      </c>
      <c r="J3831" s="44">
        <v>92.964931734000004</v>
      </c>
    </row>
    <row r="3832" spans="1:10">
      <c r="A3832" s="2" t="s">
        <v>17</v>
      </c>
      <c r="B3832" s="2" t="s">
        <v>115</v>
      </c>
      <c r="C3832" s="2" t="s">
        <v>64</v>
      </c>
      <c r="E3832" s="2">
        <v>100</v>
      </c>
      <c r="F3832" s="2" t="s">
        <v>767</v>
      </c>
      <c r="G3832" s="2" t="s">
        <v>720</v>
      </c>
      <c r="H3832" s="2" t="s">
        <v>34</v>
      </c>
      <c r="I3832" s="2" t="s">
        <v>31</v>
      </c>
      <c r="J3832" s="44">
        <v>0</v>
      </c>
    </row>
    <row r="3833" spans="1:10">
      <c r="A3833" s="2" t="s">
        <v>17</v>
      </c>
      <c r="B3833" s="2" t="s">
        <v>116</v>
      </c>
      <c r="C3833" s="2" t="s">
        <v>64</v>
      </c>
      <c r="E3833" s="2">
        <v>100</v>
      </c>
      <c r="F3833" s="2" t="s">
        <v>767</v>
      </c>
      <c r="G3833" s="2" t="s">
        <v>720</v>
      </c>
      <c r="H3833" s="2" t="s">
        <v>34</v>
      </c>
      <c r="I3833" s="2" t="s">
        <v>31</v>
      </c>
      <c r="J3833" s="44">
        <v>10.644576391999999</v>
      </c>
    </row>
    <row r="3834" spans="1:10">
      <c r="A3834" s="2" t="s">
        <v>17</v>
      </c>
      <c r="B3834" s="2" t="s">
        <v>117</v>
      </c>
      <c r="C3834" s="2" t="s">
        <v>64</v>
      </c>
      <c r="E3834" s="2">
        <v>100</v>
      </c>
      <c r="F3834" s="2" t="s">
        <v>767</v>
      </c>
      <c r="G3834" s="2" t="s">
        <v>720</v>
      </c>
      <c r="H3834" s="2" t="s">
        <v>34</v>
      </c>
      <c r="I3834" s="2" t="s">
        <v>31</v>
      </c>
      <c r="J3834" s="44">
        <v>28.562484727000001</v>
      </c>
    </row>
    <row r="3835" spans="1:10">
      <c r="A3835" s="2" t="s">
        <v>17</v>
      </c>
      <c r="B3835" s="2" t="s">
        <v>118</v>
      </c>
      <c r="C3835" s="2" t="s">
        <v>64</v>
      </c>
      <c r="E3835" s="2">
        <v>100</v>
      </c>
      <c r="F3835" s="2" t="s">
        <v>767</v>
      </c>
      <c r="G3835" s="2" t="s">
        <v>720</v>
      </c>
      <c r="H3835" s="2" t="s">
        <v>34</v>
      </c>
      <c r="I3835" s="2" t="s">
        <v>31</v>
      </c>
      <c r="J3835" s="44">
        <v>48.807726739000003</v>
      </c>
    </row>
    <row r="3836" spans="1:10">
      <c r="A3836" s="2" t="s">
        <v>17</v>
      </c>
      <c r="B3836" s="2" t="s">
        <v>119</v>
      </c>
      <c r="C3836" s="2" t="s">
        <v>64</v>
      </c>
      <c r="E3836" s="2">
        <v>100</v>
      </c>
      <c r="F3836" s="2" t="s">
        <v>767</v>
      </c>
      <c r="G3836" s="2" t="s">
        <v>720</v>
      </c>
      <c r="H3836" s="2" t="s">
        <v>34</v>
      </c>
      <c r="I3836" s="2" t="s">
        <v>31</v>
      </c>
      <c r="J3836" s="44">
        <v>3.5502419180000002</v>
      </c>
    </row>
    <row r="3837" spans="1:10">
      <c r="A3837" s="2" t="s">
        <v>17</v>
      </c>
      <c r="B3837" s="2" t="s">
        <v>120</v>
      </c>
      <c r="C3837" s="2" t="s">
        <v>64</v>
      </c>
      <c r="E3837" s="2">
        <v>100</v>
      </c>
      <c r="F3837" s="2" t="s">
        <v>767</v>
      </c>
      <c r="G3837" s="2" t="s">
        <v>720</v>
      </c>
      <c r="H3837" s="2" t="s">
        <v>34</v>
      </c>
      <c r="I3837" s="2" t="s">
        <v>31</v>
      </c>
      <c r="J3837" s="44">
        <v>2.9653103700000001</v>
      </c>
    </row>
    <row r="3838" spans="1:10">
      <c r="A3838" s="2" t="s">
        <v>17</v>
      </c>
      <c r="B3838" s="2" t="s">
        <v>121</v>
      </c>
      <c r="C3838" s="2" t="s">
        <v>64</v>
      </c>
      <c r="E3838" s="2">
        <v>100</v>
      </c>
      <c r="F3838" s="2" t="s">
        <v>767</v>
      </c>
      <c r="G3838" s="2" t="s">
        <v>720</v>
      </c>
      <c r="H3838" s="2" t="s">
        <v>34</v>
      </c>
      <c r="I3838" s="2" t="s">
        <v>31</v>
      </c>
      <c r="J3838" s="44">
        <v>5.3477100139999996</v>
      </c>
    </row>
    <row r="3839" spans="1:10">
      <c r="A3839" s="2" t="s">
        <v>17</v>
      </c>
      <c r="B3839" s="2" t="s">
        <v>122</v>
      </c>
      <c r="C3839" s="2" t="s">
        <v>64</v>
      </c>
      <c r="E3839" s="2">
        <v>100</v>
      </c>
      <c r="F3839" s="2" t="s">
        <v>767</v>
      </c>
      <c r="G3839" s="2" t="s">
        <v>720</v>
      </c>
      <c r="H3839" s="2" t="s">
        <v>34</v>
      </c>
      <c r="I3839" s="2" t="s">
        <v>31</v>
      </c>
      <c r="J3839" s="44">
        <v>3.2460243169999998</v>
      </c>
    </row>
    <row r="3840" spans="1:10">
      <c r="A3840" s="2" t="s">
        <v>17</v>
      </c>
      <c r="B3840" s="2" t="s">
        <v>123</v>
      </c>
      <c r="C3840" s="2" t="s">
        <v>64</v>
      </c>
      <c r="E3840" s="2">
        <v>100</v>
      </c>
      <c r="F3840" s="2" t="s">
        <v>767</v>
      </c>
      <c r="G3840" s="2" t="s">
        <v>720</v>
      </c>
      <c r="H3840" s="2" t="s">
        <v>34</v>
      </c>
      <c r="I3840" s="2" t="s">
        <v>31</v>
      </c>
      <c r="J3840" s="44">
        <v>1.6794142750000001</v>
      </c>
    </row>
    <row r="3841" spans="1:10">
      <c r="A3841" s="2" t="s">
        <v>17</v>
      </c>
      <c r="B3841" s="2" t="s">
        <v>124</v>
      </c>
      <c r="C3841" s="2" t="s">
        <v>64</v>
      </c>
      <c r="E3841" s="2">
        <v>100</v>
      </c>
      <c r="F3841" s="2" t="s">
        <v>767</v>
      </c>
      <c r="G3841" s="2" t="s">
        <v>720</v>
      </c>
      <c r="H3841" s="2" t="s">
        <v>34</v>
      </c>
      <c r="I3841" s="2" t="s">
        <v>31</v>
      </c>
      <c r="J3841" s="44">
        <v>0</v>
      </c>
    </row>
    <row r="3842" spans="1:10">
      <c r="A3842" s="2" t="s">
        <v>17</v>
      </c>
      <c r="B3842" s="2" t="s">
        <v>125</v>
      </c>
      <c r="C3842" s="2" t="s">
        <v>64</v>
      </c>
      <c r="E3842" s="2">
        <v>100</v>
      </c>
      <c r="F3842" s="2" t="s">
        <v>767</v>
      </c>
      <c r="G3842" s="2" t="s">
        <v>720</v>
      </c>
      <c r="H3842" s="2" t="s">
        <v>34</v>
      </c>
      <c r="I3842" s="2" t="s">
        <v>31</v>
      </c>
      <c r="J3842" s="44">
        <v>0</v>
      </c>
    </row>
    <row r="3843" spans="1:10">
      <c r="A3843" s="2" t="s">
        <v>17</v>
      </c>
      <c r="B3843" s="2" t="s">
        <v>126</v>
      </c>
      <c r="C3843" s="2" t="s">
        <v>64</v>
      </c>
      <c r="E3843" s="2">
        <v>100</v>
      </c>
      <c r="F3843" s="2" t="s">
        <v>767</v>
      </c>
      <c r="G3843" s="2" t="s">
        <v>720</v>
      </c>
      <c r="H3843" s="2" t="s">
        <v>34</v>
      </c>
      <c r="I3843" s="2" t="s">
        <v>31</v>
      </c>
      <c r="J3843" s="44">
        <v>0</v>
      </c>
    </row>
    <row r="3844" spans="1:10">
      <c r="A3844" s="2" t="s">
        <v>17</v>
      </c>
      <c r="B3844" s="2" t="s">
        <v>128</v>
      </c>
      <c r="C3844" s="2" t="s">
        <v>64</v>
      </c>
      <c r="E3844" s="2">
        <v>100</v>
      </c>
      <c r="F3844" s="2" t="s">
        <v>767</v>
      </c>
      <c r="G3844" s="2" t="s">
        <v>720</v>
      </c>
      <c r="H3844" s="2" t="s">
        <v>34</v>
      </c>
      <c r="I3844" s="2" t="s">
        <v>31</v>
      </c>
      <c r="J3844" s="44">
        <v>3.2481353629999998</v>
      </c>
    </row>
    <row r="3845" spans="1:10">
      <c r="A3845" s="2" t="s">
        <v>17</v>
      </c>
      <c r="B3845" s="2" t="s">
        <v>129</v>
      </c>
      <c r="C3845" s="2" t="s">
        <v>64</v>
      </c>
      <c r="E3845" s="2">
        <v>100</v>
      </c>
      <c r="F3845" s="2" t="s">
        <v>767</v>
      </c>
      <c r="G3845" s="2" t="s">
        <v>720</v>
      </c>
      <c r="H3845" s="2" t="s">
        <v>34</v>
      </c>
      <c r="I3845" s="2" t="s">
        <v>31</v>
      </c>
      <c r="J3845" s="44">
        <v>0</v>
      </c>
    </row>
    <row r="3846" spans="1:10">
      <c r="A3846" s="2" t="s">
        <v>17</v>
      </c>
      <c r="B3846" s="2" t="s">
        <v>130</v>
      </c>
      <c r="C3846" s="2" t="s">
        <v>64</v>
      </c>
      <c r="E3846" s="2">
        <v>100</v>
      </c>
      <c r="F3846" s="2" t="s">
        <v>767</v>
      </c>
      <c r="G3846" s="2" t="s">
        <v>720</v>
      </c>
      <c r="H3846" s="2" t="s">
        <v>34</v>
      </c>
      <c r="I3846" s="2" t="s">
        <v>31</v>
      </c>
      <c r="J3846" s="44">
        <v>0</v>
      </c>
    </row>
    <row r="3847" spans="1:10">
      <c r="A3847" s="2" t="s">
        <v>17</v>
      </c>
      <c r="B3847" s="2" t="s">
        <v>358</v>
      </c>
      <c r="C3847" s="2" t="s">
        <v>64</v>
      </c>
      <c r="E3847" s="2">
        <v>100</v>
      </c>
      <c r="F3847" s="2" t="s">
        <v>767</v>
      </c>
      <c r="G3847" s="2" t="s">
        <v>720</v>
      </c>
      <c r="H3847" s="2" t="s">
        <v>34</v>
      </c>
      <c r="I3847" s="2" t="s">
        <v>31</v>
      </c>
      <c r="J3847" s="44">
        <v>0</v>
      </c>
    </row>
    <row r="3848" spans="1:10">
      <c r="A3848" s="2" t="s">
        <v>17</v>
      </c>
      <c r="B3848" s="2" t="s">
        <v>131</v>
      </c>
      <c r="C3848" s="2" t="s">
        <v>64</v>
      </c>
      <c r="E3848" s="2">
        <v>100</v>
      </c>
      <c r="F3848" s="2" t="s">
        <v>767</v>
      </c>
      <c r="G3848" s="2" t="s">
        <v>720</v>
      </c>
      <c r="H3848" s="2" t="s">
        <v>34</v>
      </c>
      <c r="I3848" s="2" t="s">
        <v>31</v>
      </c>
      <c r="J3848" s="44">
        <v>78.051470706999993</v>
      </c>
    </row>
    <row r="3849" spans="1:10">
      <c r="A3849" s="2" t="s">
        <v>17</v>
      </c>
      <c r="B3849" s="2" t="s">
        <v>132</v>
      </c>
      <c r="C3849" s="2" t="s">
        <v>64</v>
      </c>
      <c r="E3849" s="2">
        <v>100</v>
      </c>
      <c r="F3849" s="2" t="s">
        <v>767</v>
      </c>
      <c r="G3849" s="2" t="s">
        <v>720</v>
      </c>
      <c r="H3849" s="2" t="s">
        <v>34</v>
      </c>
      <c r="I3849" s="2" t="s">
        <v>31</v>
      </c>
      <c r="J3849" s="44">
        <v>0</v>
      </c>
    </row>
    <row r="3850" spans="1:10">
      <c r="A3850" s="2" t="s">
        <v>16</v>
      </c>
      <c r="B3850" s="2" t="s">
        <v>139</v>
      </c>
      <c r="C3850" s="2" t="s">
        <v>64</v>
      </c>
      <c r="E3850" s="2">
        <v>100</v>
      </c>
      <c r="F3850" s="2" t="s">
        <v>767</v>
      </c>
      <c r="G3850" s="2" t="s">
        <v>720</v>
      </c>
      <c r="H3850" s="2" t="s">
        <v>34</v>
      </c>
      <c r="I3850" s="2" t="s">
        <v>31</v>
      </c>
      <c r="J3850" s="44">
        <v>9.388724946</v>
      </c>
    </row>
    <row r="3851" spans="1:10">
      <c r="A3851" s="2" t="s">
        <v>16</v>
      </c>
      <c r="B3851" s="2" t="s">
        <v>140</v>
      </c>
      <c r="C3851" s="2" t="s">
        <v>64</v>
      </c>
      <c r="E3851" s="2">
        <v>100</v>
      </c>
      <c r="F3851" s="2" t="s">
        <v>767</v>
      </c>
      <c r="G3851" s="2" t="s">
        <v>720</v>
      </c>
      <c r="H3851" s="2" t="s">
        <v>34</v>
      </c>
      <c r="I3851" s="2" t="s">
        <v>31</v>
      </c>
      <c r="J3851" s="44">
        <v>34.764682688000001</v>
      </c>
    </row>
    <row r="3852" spans="1:10">
      <c r="A3852" s="2" t="s">
        <v>16</v>
      </c>
      <c r="B3852" s="2" t="s">
        <v>141</v>
      </c>
      <c r="C3852" s="2" t="s">
        <v>64</v>
      </c>
      <c r="E3852" s="2">
        <v>100</v>
      </c>
      <c r="F3852" s="2" t="s">
        <v>767</v>
      </c>
      <c r="G3852" s="2" t="s">
        <v>720</v>
      </c>
      <c r="H3852" s="2" t="s">
        <v>34</v>
      </c>
      <c r="I3852" s="2" t="s">
        <v>31</v>
      </c>
      <c r="J3852" s="44">
        <v>58.040636827</v>
      </c>
    </row>
    <row r="3853" spans="1:10">
      <c r="A3853" s="2" t="s">
        <v>16</v>
      </c>
      <c r="B3853" s="2" t="s">
        <v>142</v>
      </c>
      <c r="C3853" s="2" t="s">
        <v>64</v>
      </c>
      <c r="E3853" s="2">
        <v>100</v>
      </c>
      <c r="F3853" s="2" t="s">
        <v>767</v>
      </c>
      <c r="G3853" s="2" t="s">
        <v>720</v>
      </c>
      <c r="H3853" s="2" t="s">
        <v>34</v>
      </c>
      <c r="I3853" s="2" t="s">
        <v>31</v>
      </c>
      <c r="J3853" s="44">
        <v>46.279064646000002</v>
      </c>
    </row>
    <row r="3854" spans="1:10">
      <c r="A3854" s="2" t="s">
        <v>16</v>
      </c>
      <c r="B3854" s="2" t="s">
        <v>422</v>
      </c>
      <c r="C3854" s="2" t="s">
        <v>64</v>
      </c>
      <c r="E3854" s="2">
        <v>100</v>
      </c>
      <c r="F3854" s="2" t="s">
        <v>767</v>
      </c>
      <c r="G3854" s="2" t="s">
        <v>720</v>
      </c>
      <c r="H3854" s="2" t="s">
        <v>34</v>
      </c>
      <c r="I3854" s="2" t="s">
        <v>31</v>
      </c>
      <c r="J3854" s="44">
        <v>17.020126690000001</v>
      </c>
    </row>
    <row r="3855" spans="1:10">
      <c r="A3855" s="2" t="s">
        <v>16</v>
      </c>
      <c r="B3855" s="2" t="s">
        <v>423</v>
      </c>
      <c r="C3855" s="2" t="s">
        <v>64</v>
      </c>
      <c r="E3855" s="2">
        <v>100</v>
      </c>
      <c r="F3855" s="2" t="s">
        <v>767</v>
      </c>
      <c r="G3855" s="2" t="s">
        <v>720</v>
      </c>
      <c r="H3855" s="2" t="s">
        <v>34</v>
      </c>
      <c r="I3855" s="2" t="s">
        <v>31</v>
      </c>
      <c r="J3855" s="44">
        <v>0</v>
      </c>
    </row>
    <row r="3856" spans="1:10">
      <c r="A3856" s="2" t="s">
        <v>16</v>
      </c>
      <c r="B3856" s="2" t="s">
        <v>424</v>
      </c>
      <c r="C3856" s="2" t="s">
        <v>64</v>
      </c>
      <c r="E3856" s="2">
        <v>100</v>
      </c>
      <c r="F3856" s="2" t="s">
        <v>767</v>
      </c>
      <c r="G3856" s="2" t="s">
        <v>720</v>
      </c>
      <c r="H3856" s="2" t="s">
        <v>34</v>
      </c>
      <c r="I3856" s="2" t="s">
        <v>31</v>
      </c>
      <c r="J3856" s="44">
        <v>8.0704639119999992</v>
      </c>
    </row>
    <row r="3857" spans="1:10">
      <c r="A3857" s="2" t="s">
        <v>16</v>
      </c>
      <c r="B3857" s="2" t="s">
        <v>425</v>
      </c>
      <c r="C3857" s="2" t="s">
        <v>64</v>
      </c>
      <c r="E3857" s="2">
        <v>100</v>
      </c>
      <c r="F3857" s="2" t="s">
        <v>767</v>
      </c>
      <c r="G3857" s="2" t="s">
        <v>720</v>
      </c>
      <c r="H3857" s="2" t="s">
        <v>34</v>
      </c>
      <c r="I3857" s="2" t="s">
        <v>31</v>
      </c>
      <c r="J3857" s="44">
        <v>12.638119927</v>
      </c>
    </row>
    <row r="3858" spans="1:10">
      <c r="A3858" s="2" t="s">
        <v>16</v>
      </c>
      <c r="B3858" s="2" t="s">
        <v>426</v>
      </c>
      <c r="C3858" s="2" t="s">
        <v>64</v>
      </c>
      <c r="E3858" s="2">
        <v>100</v>
      </c>
      <c r="F3858" s="2" t="s">
        <v>767</v>
      </c>
      <c r="G3858" s="2" t="s">
        <v>720</v>
      </c>
      <c r="H3858" s="2" t="s">
        <v>34</v>
      </c>
      <c r="I3858" s="2" t="s">
        <v>31</v>
      </c>
      <c r="J3858" s="44">
        <v>14.198166773000001</v>
      </c>
    </row>
    <row r="3859" spans="1:10">
      <c r="A3859" s="2" t="s">
        <v>16</v>
      </c>
      <c r="B3859" s="2" t="s">
        <v>427</v>
      </c>
      <c r="C3859" s="2" t="s">
        <v>64</v>
      </c>
      <c r="E3859" s="2">
        <v>100</v>
      </c>
      <c r="F3859" s="2" t="s">
        <v>767</v>
      </c>
      <c r="G3859" s="2" t="s">
        <v>720</v>
      </c>
      <c r="H3859" s="2" t="s">
        <v>34</v>
      </c>
      <c r="I3859" s="2" t="s">
        <v>31</v>
      </c>
      <c r="J3859" s="44">
        <v>10.795934531</v>
      </c>
    </row>
    <row r="3860" spans="1:10">
      <c r="A3860" s="2" t="s">
        <v>16</v>
      </c>
      <c r="B3860" s="2" t="s">
        <v>428</v>
      </c>
      <c r="C3860" s="2" t="s">
        <v>64</v>
      </c>
      <c r="E3860" s="2">
        <v>100</v>
      </c>
      <c r="F3860" s="2" t="s">
        <v>767</v>
      </c>
      <c r="G3860" s="2" t="s">
        <v>720</v>
      </c>
      <c r="H3860" s="2" t="s">
        <v>34</v>
      </c>
      <c r="I3860" s="2" t="s">
        <v>31</v>
      </c>
      <c r="J3860" s="44">
        <v>19.78588427</v>
      </c>
    </row>
    <row r="3861" spans="1:10">
      <c r="A3861" s="2" t="s">
        <v>16</v>
      </c>
      <c r="B3861" s="2" t="s">
        <v>429</v>
      </c>
      <c r="C3861" s="2" t="s">
        <v>64</v>
      </c>
      <c r="E3861" s="2">
        <v>100</v>
      </c>
      <c r="F3861" s="2" t="s">
        <v>767</v>
      </c>
      <c r="G3861" s="2" t="s">
        <v>720</v>
      </c>
      <c r="H3861" s="2" t="s">
        <v>34</v>
      </c>
      <c r="I3861" s="2" t="s">
        <v>31</v>
      </c>
      <c r="J3861" s="44">
        <v>27.988956605999999</v>
      </c>
    </row>
    <row r="3862" spans="1:10">
      <c r="A3862" s="2" t="s">
        <v>16</v>
      </c>
      <c r="B3862" s="2" t="s">
        <v>430</v>
      </c>
      <c r="C3862" s="2" t="s">
        <v>64</v>
      </c>
      <c r="E3862" s="2">
        <v>100</v>
      </c>
      <c r="F3862" s="2" t="s">
        <v>767</v>
      </c>
      <c r="G3862" s="2" t="s">
        <v>720</v>
      </c>
      <c r="H3862" s="2" t="s">
        <v>34</v>
      </c>
      <c r="I3862" s="2" t="s">
        <v>31</v>
      </c>
      <c r="J3862" s="44">
        <v>38.307765857</v>
      </c>
    </row>
    <row r="3863" spans="1:10">
      <c r="A3863" s="2" t="s">
        <v>15</v>
      </c>
      <c r="B3863" s="2" t="s">
        <v>187</v>
      </c>
      <c r="C3863" s="2" t="s">
        <v>64</v>
      </c>
      <c r="E3863" s="2">
        <v>100</v>
      </c>
      <c r="F3863" s="2" t="s">
        <v>767</v>
      </c>
      <c r="G3863" s="2" t="s">
        <v>720</v>
      </c>
      <c r="H3863" s="2" t="s">
        <v>34</v>
      </c>
      <c r="I3863" s="2" t="s">
        <v>31</v>
      </c>
      <c r="J3863" s="44">
        <v>0</v>
      </c>
    </row>
    <row r="3864" spans="1:10">
      <c r="A3864" s="2" t="s">
        <v>15</v>
      </c>
      <c r="B3864" s="2" t="s">
        <v>188</v>
      </c>
      <c r="C3864" s="2" t="s">
        <v>64</v>
      </c>
      <c r="E3864" s="2">
        <v>100</v>
      </c>
      <c r="F3864" s="2" t="s">
        <v>767</v>
      </c>
      <c r="G3864" s="2" t="s">
        <v>720</v>
      </c>
      <c r="H3864" s="2" t="s">
        <v>34</v>
      </c>
      <c r="I3864" s="2" t="s">
        <v>31</v>
      </c>
      <c r="J3864" s="44">
        <v>17.058806704999999</v>
      </c>
    </row>
    <row r="3865" spans="1:10">
      <c r="A3865" s="2" t="s">
        <v>15</v>
      </c>
      <c r="B3865" s="2" t="s">
        <v>189</v>
      </c>
      <c r="C3865" s="2" t="s">
        <v>64</v>
      </c>
      <c r="E3865" s="2">
        <v>100</v>
      </c>
      <c r="F3865" s="2" t="s">
        <v>767</v>
      </c>
      <c r="G3865" s="2" t="s">
        <v>720</v>
      </c>
      <c r="H3865" s="2" t="s">
        <v>34</v>
      </c>
      <c r="I3865" s="2" t="s">
        <v>31</v>
      </c>
      <c r="J3865" s="44">
        <v>31.685580720000001</v>
      </c>
    </row>
    <row r="3866" spans="1:10">
      <c r="A3866" s="2" t="s">
        <v>15</v>
      </c>
      <c r="B3866" s="2" t="s">
        <v>190</v>
      </c>
      <c r="C3866" s="2" t="s">
        <v>64</v>
      </c>
      <c r="E3866" s="2">
        <v>100</v>
      </c>
      <c r="F3866" s="2" t="s">
        <v>767</v>
      </c>
      <c r="G3866" s="2" t="s">
        <v>720</v>
      </c>
      <c r="H3866" s="2" t="s">
        <v>34</v>
      </c>
      <c r="I3866" s="2" t="s">
        <v>31</v>
      </c>
      <c r="J3866" s="44">
        <v>11.827394838</v>
      </c>
    </row>
    <row r="3867" spans="1:10">
      <c r="A3867" s="2" t="s">
        <v>15</v>
      </c>
      <c r="B3867" s="2" t="s">
        <v>191</v>
      </c>
      <c r="C3867" s="2" t="s">
        <v>64</v>
      </c>
      <c r="E3867" s="2">
        <v>100</v>
      </c>
      <c r="F3867" s="2" t="s">
        <v>767</v>
      </c>
      <c r="G3867" s="2" t="s">
        <v>720</v>
      </c>
      <c r="H3867" s="2" t="s">
        <v>34</v>
      </c>
      <c r="I3867" s="2" t="s">
        <v>31</v>
      </c>
      <c r="J3867" s="44">
        <v>0</v>
      </c>
    </row>
    <row r="3868" spans="1:10">
      <c r="A3868" s="2" t="s">
        <v>15</v>
      </c>
      <c r="B3868" s="2" t="s">
        <v>192</v>
      </c>
      <c r="C3868" s="2" t="s">
        <v>64</v>
      </c>
      <c r="E3868" s="2">
        <v>100</v>
      </c>
      <c r="F3868" s="2" t="s">
        <v>767</v>
      </c>
      <c r="G3868" s="2" t="s">
        <v>720</v>
      </c>
      <c r="H3868" s="2" t="s">
        <v>34</v>
      </c>
      <c r="I3868" s="2" t="s">
        <v>31</v>
      </c>
      <c r="J3868" s="44">
        <v>0</v>
      </c>
    </row>
    <row r="3869" spans="1:10">
      <c r="A3869" s="2" t="s">
        <v>15</v>
      </c>
      <c r="B3869" s="2" t="s">
        <v>193</v>
      </c>
      <c r="C3869" s="2" t="s">
        <v>64</v>
      </c>
      <c r="E3869" s="2">
        <v>100</v>
      </c>
      <c r="F3869" s="2" t="s">
        <v>767</v>
      </c>
      <c r="G3869" s="2" t="s">
        <v>720</v>
      </c>
      <c r="H3869" s="2" t="s">
        <v>34</v>
      </c>
      <c r="I3869" s="2" t="s">
        <v>31</v>
      </c>
      <c r="J3869" s="44">
        <v>0</v>
      </c>
    </row>
    <row r="3870" spans="1:10">
      <c r="A3870" s="2" t="s">
        <v>14</v>
      </c>
      <c r="B3870" s="2" t="s">
        <v>194</v>
      </c>
      <c r="C3870" s="2" t="s">
        <v>64</v>
      </c>
      <c r="E3870" s="2">
        <v>100</v>
      </c>
      <c r="F3870" s="2" t="s">
        <v>767</v>
      </c>
      <c r="G3870" s="2" t="s">
        <v>720</v>
      </c>
      <c r="H3870" s="2" t="s">
        <v>34</v>
      </c>
      <c r="I3870" s="2" t="s">
        <v>31</v>
      </c>
      <c r="J3870" s="44">
        <v>306.50043794599998</v>
      </c>
    </row>
    <row r="3871" spans="1:10">
      <c r="A3871" s="2" t="s">
        <v>14</v>
      </c>
      <c r="B3871" s="2" t="s">
        <v>195</v>
      </c>
      <c r="C3871" s="2" t="s">
        <v>64</v>
      </c>
      <c r="E3871" s="2">
        <v>100</v>
      </c>
      <c r="F3871" s="2" t="s">
        <v>767</v>
      </c>
      <c r="G3871" s="2" t="s">
        <v>720</v>
      </c>
      <c r="H3871" s="2" t="s">
        <v>34</v>
      </c>
      <c r="I3871" s="2" t="s">
        <v>31</v>
      </c>
      <c r="J3871" s="44">
        <v>333.16684893799999</v>
      </c>
    </row>
    <row r="3872" spans="1:10">
      <c r="A3872" s="2" t="s">
        <v>13</v>
      </c>
      <c r="B3872" s="2" t="s">
        <v>196</v>
      </c>
      <c r="C3872" s="2" t="s">
        <v>64</v>
      </c>
      <c r="E3872" s="2">
        <v>100</v>
      </c>
      <c r="F3872" s="2" t="s">
        <v>767</v>
      </c>
      <c r="G3872" s="2" t="s">
        <v>720</v>
      </c>
      <c r="H3872" s="2" t="s">
        <v>34</v>
      </c>
      <c r="I3872" s="2" t="s">
        <v>31</v>
      </c>
      <c r="J3872" s="44">
        <v>14.216246698999999</v>
      </c>
    </row>
    <row r="3873" spans="1:10">
      <c r="A3873" s="2" t="s">
        <v>13</v>
      </c>
      <c r="B3873" s="2" t="s">
        <v>197</v>
      </c>
      <c r="C3873" s="2" t="s">
        <v>64</v>
      </c>
      <c r="E3873" s="2">
        <v>100</v>
      </c>
      <c r="F3873" s="2" t="s">
        <v>767</v>
      </c>
      <c r="G3873" s="2" t="s">
        <v>720</v>
      </c>
      <c r="H3873" s="2" t="s">
        <v>34</v>
      </c>
      <c r="I3873" s="2" t="s">
        <v>31</v>
      </c>
      <c r="J3873" s="44">
        <v>2.492800076</v>
      </c>
    </row>
    <row r="3874" spans="1:10">
      <c r="A3874" s="2" t="s">
        <v>13</v>
      </c>
      <c r="B3874" s="2" t="s">
        <v>198</v>
      </c>
      <c r="C3874" s="2" t="s">
        <v>64</v>
      </c>
      <c r="E3874" s="2">
        <v>100</v>
      </c>
      <c r="F3874" s="2" t="s">
        <v>767</v>
      </c>
      <c r="G3874" s="2" t="s">
        <v>720</v>
      </c>
      <c r="H3874" s="2" t="s">
        <v>34</v>
      </c>
      <c r="I3874" s="2" t="s">
        <v>31</v>
      </c>
      <c r="J3874" s="44">
        <v>0.73500481399999995</v>
      </c>
    </row>
    <row r="3875" spans="1:10">
      <c r="A3875" s="2" t="s">
        <v>13</v>
      </c>
      <c r="B3875" s="2" t="s">
        <v>199</v>
      </c>
      <c r="C3875" s="2" t="s">
        <v>64</v>
      </c>
      <c r="E3875" s="2">
        <v>100</v>
      </c>
      <c r="F3875" s="2" t="s">
        <v>767</v>
      </c>
      <c r="G3875" s="2" t="s">
        <v>720</v>
      </c>
      <c r="H3875" s="2" t="s">
        <v>34</v>
      </c>
      <c r="I3875" s="2" t="s">
        <v>31</v>
      </c>
      <c r="J3875" s="44">
        <v>0</v>
      </c>
    </row>
    <row r="3876" spans="1:10">
      <c r="A3876" s="2" t="s">
        <v>13</v>
      </c>
      <c r="B3876" s="2" t="s">
        <v>200</v>
      </c>
      <c r="C3876" s="2" t="s">
        <v>64</v>
      </c>
      <c r="E3876" s="2">
        <v>100</v>
      </c>
      <c r="F3876" s="2" t="s">
        <v>767</v>
      </c>
      <c r="G3876" s="2" t="s">
        <v>720</v>
      </c>
      <c r="H3876" s="2" t="s">
        <v>34</v>
      </c>
      <c r="I3876" s="2" t="s">
        <v>31</v>
      </c>
      <c r="J3876" s="44">
        <v>4.3544467750000004</v>
      </c>
    </row>
    <row r="3877" spans="1:10">
      <c r="A3877" s="2" t="s">
        <v>13</v>
      </c>
      <c r="B3877" s="2" t="s">
        <v>201</v>
      </c>
      <c r="C3877" s="2" t="s">
        <v>64</v>
      </c>
      <c r="E3877" s="2">
        <v>100</v>
      </c>
      <c r="F3877" s="2" t="s">
        <v>767</v>
      </c>
      <c r="G3877" s="2" t="s">
        <v>720</v>
      </c>
      <c r="H3877" s="2" t="s">
        <v>34</v>
      </c>
      <c r="I3877" s="2" t="s">
        <v>31</v>
      </c>
      <c r="J3877" s="44">
        <v>3.5637724</v>
      </c>
    </row>
    <row r="3878" spans="1:10">
      <c r="A3878" s="2" t="s">
        <v>13</v>
      </c>
      <c r="B3878" s="2" t="s">
        <v>202</v>
      </c>
      <c r="C3878" s="2" t="s">
        <v>64</v>
      </c>
      <c r="E3878" s="2">
        <v>100</v>
      </c>
      <c r="F3878" s="2" t="s">
        <v>767</v>
      </c>
      <c r="G3878" s="2" t="s">
        <v>720</v>
      </c>
      <c r="H3878" s="2" t="s">
        <v>34</v>
      </c>
      <c r="I3878" s="2" t="s">
        <v>31</v>
      </c>
      <c r="J3878" s="44">
        <v>7.3874473639999998</v>
      </c>
    </row>
    <row r="3879" spans="1:10">
      <c r="A3879" s="2" t="s">
        <v>13</v>
      </c>
      <c r="B3879" s="2" t="s">
        <v>203</v>
      </c>
      <c r="C3879" s="2" t="s">
        <v>64</v>
      </c>
      <c r="E3879" s="2">
        <v>100</v>
      </c>
      <c r="F3879" s="2" t="s">
        <v>767</v>
      </c>
      <c r="G3879" s="2" t="s">
        <v>720</v>
      </c>
      <c r="H3879" s="2" t="s">
        <v>34</v>
      </c>
      <c r="I3879" s="2" t="s">
        <v>31</v>
      </c>
      <c r="J3879" s="44">
        <v>26.995572724999999</v>
      </c>
    </row>
    <row r="3880" spans="1:10">
      <c r="A3880" s="2" t="s">
        <v>13</v>
      </c>
      <c r="B3880" s="2" t="s">
        <v>204</v>
      </c>
      <c r="C3880" s="2" t="s">
        <v>64</v>
      </c>
      <c r="E3880" s="2">
        <v>100</v>
      </c>
      <c r="F3880" s="2" t="s">
        <v>767</v>
      </c>
      <c r="G3880" s="2" t="s">
        <v>720</v>
      </c>
      <c r="H3880" s="2" t="s">
        <v>34</v>
      </c>
      <c r="I3880" s="2" t="s">
        <v>31</v>
      </c>
      <c r="J3880" s="44">
        <v>12.894153680000001</v>
      </c>
    </row>
    <row r="3881" spans="1:10">
      <c r="A3881" s="2" t="s">
        <v>13</v>
      </c>
      <c r="B3881" s="2" t="s">
        <v>205</v>
      </c>
      <c r="C3881" s="2" t="s">
        <v>64</v>
      </c>
      <c r="E3881" s="2">
        <v>100</v>
      </c>
      <c r="F3881" s="2" t="s">
        <v>767</v>
      </c>
      <c r="G3881" s="2" t="s">
        <v>720</v>
      </c>
      <c r="H3881" s="2" t="s">
        <v>34</v>
      </c>
      <c r="I3881" s="2" t="s">
        <v>31</v>
      </c>
      <c r="J3881" s="44">
        <v>13.02015858</v>
      </c>
    </row>
    <row r="3882" spans="1:10">
      <c r="A3882" s="2" t="s">
        <v>13</v>
      </c>
      <c r="B3882" s="2" t="s">
        <v>206</v>
      </c>
      <c r="C3882" s="2" t="s">
        <v>64</v>
      </c>
      <c r="E3882" s="2">
        <v>100</v>
      </c>
      <c r="F3882" s="2" t="s">
        <v>767</v>
      </c>
      <c r="G3882" s="2" t="s">
        <v>720</v>
      </c>
      <c r="H3882" s="2" t="s">
        <v>34</v>
      </c>
      <c r="I3882" s="2" t="s">
        <v>31</v>
      </c>
      <c r="J3882" s="44">
        <v>41.071378670999998</v>
      </c>
    </row>
    <row r="3883" spans="1:10">
      <c r="A3883" s="2" t="s">
        <v>13</v>
      </c>
      <c r="B3883" s="2" t="s">
        <v>207</v>
      </c>
      <c r="C3883" s="2" t="s">
        <v>64</v>
      </c>
      <c r="E3883" s="2">
        <v>100</v>
      </c>
      <c r="F3883" s="2" t="s">
        <v>767</v>
      </c>
      <c r="G3883" s="2" t="s">
        <v>720</v>
      </c>
      <c r="H3883" s="2" t="s">
        <v>34</v>
      </c>
      <c r="I3883" s="2" t="s">
        <v>31</v>
      </c>
      <c r="J3883" s="44">
        <v>59.906278362000002</v>
      </c>
    </row>
    <row r="3884" spans="1:10">
      <c r="A3884" s="2" t="s">
        <v>13</v>
      </c>
      <c r="B3884" s="2" t="s">
        <v>208</v>
      </c>
      <c r="C3884" s="2" t="s">
        <v>64</v>
      </c>
      <c r="E3884" s="2">
        <v>100</v>
      </c>
      <c r="F3884" s="2" t="s">
        <v>767</v>
      </c>
      <c r="G3884" s="2" t="s">
        <v>720</v>
      </c>
      <c r="H3884" s="2" t="s">
        <v>34</v>
      </c>
      <c r="I3884" s="2" t="s">
        <v>31</v>
      </c>
      <c r="J3884" s="44">
        <v>3.0784160589999998</v>
      </c>
    </row>
    <row r="3885" spans="1:10">
      <c r="A3885" s="2" t="s">
        <v>13</v>
      </c>
      <c r="B3885" s="2" t="s">
        <v>209</v>
      </c>
      <c r="C3885" s="2" t="s">
        <v>64</v>
      </c>
      <c r="E3885" s="2">
        <v>100</v>
      </c>
      <c r="F3885" s="2" t="s">
        <v>767</v>
      </c>
      <c r="G3885" s="2" t="s">
        <v>720</v>
      </c>
      <c r="H3885" s="2" t="s">
        <v>34</v>
      </c>
      <c r="I3885" s="2" t="s">
        <v>31</v>
      </c>
      <c r="J3885" s="44">
        <v>1.3369481729999999</v>
      </c>
    </row>
    <row r="3886" spans="1:10">
      <c r="A3886" s="2" t="s">
        <v>13</v>
      </c>
      <c r="B3886" s="2" t="s">
        <v>210</v>
      </c>
      <c r="C3886" s="2" t="s">
        <v>64</v>
      </c>
      <c r="E3886" s="2">
        <v>100</v>
      </c>
      <c r="F3886" s="2" t="s">
        <v>767</v>
      </c>
      <c r="G3886" s="2" t="s">
        <v>720</v>
      </c>
      <c r="H3886" s="2" t="s">
        <v>34</v>
      </c>
      <c r="I3886" s="2" t="s">
        <v>31</v>
      </c>
      <c r="J3886" s="44">
        <v>0</v>
      </c>
    </row>
    <row r="3887" spans="1:10">
      <c r="A3887" s="2" t="s">
        <v>13</v>
      </c>
      <c r="B3887" s="2" t="s">
        <v>211</v>
      </c>
      <c r="C3887" s="2" t="s">
        <v>64</v>
      </c>
      <c r="E3887" s="2">
        <v>100</v>
      </c>
      <c r="F3887" s="2" t="s">
        <v>767</v>
      </c>
      <c r="G3887" s="2" t="s">
        <v>720</v>
      </c>
      <c r="H3887" s="2" t="s">
        <v>34</v>
      </c>
      <c r="I3887" s="2" t="s">
        <v>31</v>
      </c>
      <c r="J3887" s="44">
        <v>2.672809617</v>
      </c>
    </row>
    <row r="3888" spans="1:10">
      <c r="A3888" s="2" t="s">
        <v>13</v>
      </c>
      <c r="B3888" s="2" t="s">
        <v>212</v>
      </c>
      <c r="C3888" s="2" t="s">
        <v>64</v>
      </c>
      <c r="E3888" s="2">
        <v>100</v>
      </c>
      <c r="F3888" s="2" t="s">
        <v>767</v>
      </c>
      <c r="G3888" s="2" t="s">
        <v>720</v>
      </c>
      <c r="H3888" s="2" t="s">
        <v>34</v>
      </c>
      <c r="I3888" s="2" t="s">
        <v>31</v>
      </c>
      <c r="J3888" s="44">
        <v>0</v>
      </c>
    </row>
    <row r="3889" spans="1:10">
      <c r="A3889" s="2" t="s">
        <v>13</v>
      </c>
      <c r="B3889" s="2" t="s">
        <v>213</v>
      </c>
      <c r="C3889" s="2" t="s">
        <v>64</v>
      </c>
      <c r="E3889" s="2">
        <v>100</v>
      </c>
      <c r="F3889" s="2" t="s">
        <v>767</v>
      </c>
      <c r="G3889" s="2" t="s">
        <v>720</v>
      </c>
      <c r="H3889" s="2" t="s">
        <v>34</v>
      </c>
      <c r="I3889" s="2" t="s">
        <v>31</v>
      </c>
      <c r="J3889" s="44">
        <v>0</v>
      </c>
    </row>
    <row r="3890" spans="1:10">
      <c r="A3890" s="2" t="s">
        <v>13</v>
      </c>
      <c r="B3890" s="2" t="s">
        <v>214</v>
      </c>
      <c r="C3890" s="2" t="s">
        <v>64</v>
      </c>
      <c r="E3890" s="2">
        <v>100</v>
      </c>
      <c r="F3890" s="2" t="s">
        <v>767</v>
      </c>
      <c r="G3890" s="2" t="s">
        <v>720</v>
      </c>
      <c r="H3890" s="2" t="s">
        <v>34</v>
      </c>
      <c r="I3890" s="2" t="s">
        <v>31</v>
      </c>
      <c r="J3890" s="44">
        <v>4.7674575409999997</v>
      </c>
    </row>
    <row r="3891" spans="1:10">
      <c r="A3891" s="2" t="s">
        <v>13</v>
      </c>
      <c r="B3891" s="2" t="s">
        <v>215</v>
      </c>
      <c r="C3891" s="2" t="s">
        <v>64</v>
      </c>
      <c r="E3891" s="2">
        <v>100</v>
      </c>
      <c r="F3891" s="2" t="s">
        <v>767</v>
      </c>
      <c r="G3891" s="2" t="s">
        <v>720</v>
      </c>
      <c r="H3891" s="2" t="s">
        <v>34</v>
      </c>
      <c r="I3891" s="2" t="s">
        <v>31</v>
      </c>
      <c r="J3891" s="44">
        <v>0</v>
      </c>
    </row>
    <row r="3892" spans="1:10">
      <c r="A3892" s="2" t="s">
        <v>13</v>
      </c>
      <c r="B3892" s="2" t="s">
        <v>216</v>
      </c>
      <c r="C3892" s="2" t="s">
        <v>64</v>
      </c>
      <c r="E3892" s="2">
        <v>100</v>
      </c>
      <c r="F3892" s="2" t="s">
        <v>767</v>
      </c>
      <c r="G3892" s="2" t="s">
        <v>720</v>
      </c>
      <c r="H3892" s="2" t="s">
        <v>34</v>
      </c>
      <c r="I3892" s="2" t="s">
        <v>31</v>
      </c>
      <c r="J3892" s="44">
        <v>0</v>
      </c>
    </row>
    <row r="3893" spans="1:10">
      <c r="A3893" s="2" t="s">
        <v>13</v>
      </c>
      <c r="B3893" s="2" t="s">
        <v>363</v>
      </c>
      <c r="C3893" s="2" t="s">
        <v>64</v>
      </c>
      <c r="E3893" s="2">
        <v>100</v>
      </c>
      <c r="F3893" s="2" t="s">
        <v>767</v>
      </c>
      <c r="G3893" s="2" t="s">
        <v>720</v>
      </c>
      <c r="H3893" s="2" t="s">
        <v>34</v>
      </c>
      <c r="I3893" s="2" t="s">
        <v>31</v>
      </c>
      <c r="J3893" s="44">
        <v>0</v>
      </c>
    </row>
    <row r="3894" spans="1:10">
      <c r="A3894" s="2" t="s">
        <v>12</v>
      </c>
      <c r="B3894" s="2" t="s">
        <v>219</v>
      </c>
      <c r="C3894" s="2" t="s">
        <v>64</v>
      </c>
      <c r="E3894" s="2">
        <v>100</v>
      </c>
      <c r="F3894" s="2" t="s">
        <v>767</v>
      </c>
      <c r="G3894" s="2" t="s">
        <v>720</v>
      </c>
      <c r="H3894" s="2" t="s">
        <v>34</v>
      </c>
      <c r="I3894" s="2" t="s">
        <v>31</v>
      </c>
      <c r="J3894" s="44">
        <v>165.31378436599999</v>
      </c>
    </row>
    <row r="3895" spans="1:10">
      <c r="A3895" s="2" t="s">
        <v>11</v>
      </c>
      <c r="B3895" s="2" t="s">
        <v>217</v>
      </c>
      <c r="C3895" s="2" t="s">
        <v>64</v>
      </c>
      <c r="E3895" s="2">
        <v>100</v>
      </c>
      <c r="F3895" s="2" t="s">
        <v>767</v>
      </c>
      <c r="G3895" s="2" t="s">
        <v>720</v>
      </c>
      <c r="H3895" s="2" t="s">
        <v>34</v>
      </c>
      <c r="I3895" s="2" t="s">
        <v>31</v>
      </c>
      <c r="J3895" s="44">
        <v>320.99074797999998</v>
      </c>
    </row>
    <row r="3896" spans="1:10">
      <c r="A3896" s="2" t="s">
        <v>534</v>
      </c>
      <c r="B3896" s="2" t="s">
        <v>218</v>
      </c>
      <c r="C3896" s="2" t="s">
        <v>64</v>
      </c>
      <c r="E3896" s="2">
        <v>100</v>
      </c>
      <c r="F3896" s="2" t="s">
        <v>767</v>
      </c>
      <c r="G3896" s="2" t="s">
        <v>720</v>
      </c>
      <c r="H3896" s="2" t="s">
        <v>34</v>
      </c>
      <c r="I3896" s="2" t="s">
        <v>31</v>
      </c>
      <c r="J3896" s="44">
        <v>0</v>
      </c>
    </row>
    <row r="3897" spans="1:10">
      <c r="A3897" s="2" t="s">
        <v>10</v>
      </c>
      <c r="B3897" s="2" t="s">
        <v>220</v>
      </c>
      <c r="C3897" s="2" t="s">
        <v>64</v>
      </c>
      <c r="E3897" s="2">
        <v>100</v>
      </c>
      <c r="F3897" s="2" t="s">
        <v>767</v>
      </c>
      <c r="G3897" s="2" t="s">
        <v>720</v>
      </c>
      <c r="H3897" s="2" t="s">
        <v>34</v>
      </c>
      <c r="I3897" s="2" t="s">
        <v>31</v>
      </c>
      <c r="J3897" s="44">
        <v>0.19913302899999999</v>
      </c>
    </row>
    <row r="3898" spans="1:10">
      <c r="A3898" s="2" t="s">
        <v>9</v>
      </c>
      <c r="B3898" s="2" t="s">
        <v>221</v>
      </c>
      <c r="C3898" s="2" t="s">
        <v>64</v>
      </c>
      <c r="E3898" s="2">
        <v>100</v>
      </c>
      <c r="F3898" s="2" t="s">
        <v>767</v>
      </c>
      <c r="G3898" s="2" t="s">
        <v>720</v>
      </c>
      <c r="H3898" s="2" t="s">
        <v>34</v>
      </c>
      <c r="I3898" s="2" t="s">
        <v>31</v>
      </c>
      <c r="J3898" s="44">
        <v>15.687186262000001</v>
      </c>
    </row>
    <row r="3899" spans="1:10">
      <c r="A3899" s="2" t="s">
        <v>9</v>
      </c>
      <c r="B3899" s="2" t="s">
        <v>222</v>
      </c>
      <c r="C3899" s="2" t="s">
        <v>64</v>
      </c>
      <c r="E3899" s="2">
        <v>100</v>
      </c>
      <c r="F3899" s="2" t="s">
        <v>767</v>
      </c>
      <c r="G3899" s="2" t="s">
        <v>720</v>
      </c>
      <c r="H3899" s="2" t="s">
        <v>34</v>
      </c>
      <c r="I3899" s="2" t="s">
        <v>31</v>
      </c>
      <c r="J3899" s="44">
        <v>13.417412775000001</v>
      </c>
    </row>
    <row r="3900" spans="1:10">
      <c r="A3900" s="2" t="s">
        <v>9</v>
      </c>
      <c r="B3900" s="2" t="s">
        <v>223</v>
      </c>
      <c r="C3900" s="2" t="s">
        <v>64</v>
      </c>
      <c r="E3900" s="2">
        <v>100</v>
      </c>
      <c r="F3900" s="2" t="s">
        <v>767</v>
      </c>
      <c r="G3900" s="2" t="s">
        <v>720</v>
      </c>
      <c r="H3900" s="2" t="s">
        <v>34</v>
      </c>
      <c r="I3900" s="2" t="s">
        <v>31</v>
      </c>
      <c r="J3900" s="44">
        <v>14.14870305</v>
      </c>
    </row>
    <row r="3901" spans="1:10">
      <c r="A3901" s="2" t="s">
        <v>9</v>
      </c>
      <c r="B3901" s="2" t="s">
        <v>224</v>
      </c>
      <c r="C3901" s="2" t="s">
        <v>64</v>
      </c>
      <c r="E3901" s="2">
        <v>100</v>
      </c>
      <c r="F3901" s="2" t="s">
        <v>767</v>
      </c>
      <c r="G3901" s="2" t="s">
        <v>720</v>
      </c>
      <c r="H3901" s="2" t="s">
        <v>34</v>
      </c>
      <c r="I3901" s="2" t="s">
        <v>31</v>
      </c>
      <c r="J3901" s="44">
        <v>13.046380922000001</v>
      </c>
    </row>
    <row r="3902" spans="1:10">
      <c r="A3902" s="2" t="s">
        <v>9</v>
      </c>
      <c r="B3902" s="2" t="s">
        <v>225</v>
      </c>
      <c r="C3902" s="2" t="s">
        <v>64</v>
      </c>
      <c r="E3902" s="2">
        <v>100</v>
      </c>
      <c r="F3902" s="2" t="s">
        <v>767</v>
      </c>
      <c r="G3902" s="2" t="s">
        <v>720</v>
      </c>
      <c r="H3902" s="2" t="s">
        <v>34</v>
      </c>
      <c r="I3902" s="2" t="s">
        <v>31</v>
      </c>
      <c r="J3902" s="44">
        <v>8.7595756869999999</v>
      </c>
    </row>
    <row r="3903" spans="1:10">
      <c r="A3903" s="2" t="s">
        <v>9</v>
      </c>
      <c r="B3903" s="2" t="s">
        <v>226</v>
      </c>
      <c r="C3903" s="2" t="s">
        <v>64</v>
      </c>
      <c r="E3903" s="2">
        <v>100</v>
      </c>
      <c r="F3903" s="2" t="s">
        <v>767</v>
      </c>
      <c r="G3903" s="2" t="s">
        <v>720</v>
      </c>
      <c r="H3903" s="2" t="s">
        <v>34</v>
      </c>
      <c r="I3903" s="2" t="s">
        <v>31</v>
      </c>
      <c r="J3903" s="44">
        <v>8.8931068310000008</v>
      </c>
    </row>
    <row r="3904" spans="1:10">
      <c r="A3904" s="2" t="s">
        <v>9</v>
      </c>
      <c r="B3904" s="2" t="s">
        <v>227</v>
      </c>
      <c r="C3904" s="2" t="s">
        <v>64</v>
      </c>
      <c r="E3904" s="2">
        <v>100</v>
      </c>
      <c r="F3904" s="2" t="s">
        <v>767</v>
      </c>
      <c r="G3904" s="2" t="s">
        <v>720</v>
      </c>
      <c r="H3904" s="2" t="s">
        <v>34</v>
      </c>
      <c r="I3904" s="2" t="s">
        <v>31</v>
      </c>
      <c r="J3904" s="44">
        <v>4.5924857079999999</v>
      </c>
    </row>
    <row r="3905" spans="1:10">
      <c r="A3905" s="2" t="s">
        <v>9</v>
      </c>
      <c r="B3905" s="2" t="s">
        <v>228</v>
      </c>
      <c r="C3905" s="2" t="s">
        <v>64</v>
      </c>
      <c r="E3905" s="2">
        <v>100</v>
      </c>
      <c r="F3905" s="2" t="s">
        <v>767</v>
      </c>
      <c r="G3905" s="2" t="s">
        <v>720</v>
      </c>
      <c r="H3905" s="2" t="s">
        <v>34</v>
      </c>
      <c r="I3905" s="2" t="s">
        <v>31</v>
      </c>
      <c r="J3905" s="44">
        <v>11.270568094</v>
      </c>
    </row>
    <row r="3906" spans="1:10">
      <c r="A3906" s="2" t="s">
        <v>9</v>
      </c>
      <c r="B3906" s="2" t="s">
        <v>229</v>
      </c>
      <c r="C3906" s="2" t="s">
        <v>64</v>
      </c>
      <c r="E3906" s="2">
        <v>100</v>
      </c>
      <c r="F3906" s="2" t="s">
        <v>767</v>
      </c>
      <c r="G3906" s="2" t="s">
        <v>720</v>
      </c>
      <c r="H3906" s="2" t="s">
        <v>34</v>
      </c>
      <c r="I3906" s="2" t="s">
        <v>31</v>
      </c>
      <c r="J3906" s="44">
        <v>9.6499741159999992</v>
      </c>
    </row>
    <row r="3907" spans="1:10">
      <c r="A3907" s="2" t="s">
        <v>9</v>
      </c>
      <c r="B3907" s="2" t="s">
        <v>230</v>
      </c>
      <c r="C3907" s="2" t="s">
        <v>64</v>
      </c>
      <c r="E3907" s="2">
        <v>100</v>
      </c>
      <c r="F3907" s="2" t="s">
        <v>767</v>
      </c>
      <c r="G3907" s="2" t="s">
        <v>720</v>
      </c>
      <c r="H3907" s="2" t="s">
        <v>34</v>
      </c>
      <c r="I3907" s="2" t="s">
        <v>31</v>
      </c>
      <c r="J3907" s="44">
        <v>9.2877378509999993</v>
      </c>
    </row>
    <row r="3908" spans="1:10">
      <c r="A3908" s="2" t="s">
        <v>9</v>
      </c>
      <c r="B3908" s="2" t="s">
        <v>231</v>
      </c>
      <c r="C3908" s="2" t="s">
        <v>64</v>
      </c>
      <c r="E3908" s="2">
        <v>100</v>
      </c>
      <c r="F3908" s="2" t="s">
        <v>767</v>
      </c>
      <c r="G3908" s="2" t="s">
        <v>720</v>
      </c>
      <c r="H3908" s="2" t="s">
        <v>34</v>
      </c>
      <c r="I3908" s="2" t="s">
        <v>31</v>
      </c>
      <c r="J3908" s="44">
        <v>13.819333894</v>
      </c>
    </row>
    <row r="3909" spans="1:10">
      <c r="A3909" s="2" t="s">
        <v>9</v>
      </c>
      <c r="B3909" s="2" t="s">
        <v>232</v>
      </c>
      <c r="C3909" s="2" t="s">
        <v>64</v>
      </c>
      <c r="E3909" s="2">
        <v>100</v>
      </c>
      <c r="F3909" s="2" t="s">
        <v>767</v>
      </c>
      <c r="G3909" s="2" t="s">
        <v>720</v>
      </c>
      <c r="H3909" s="2" t="s">
        <v>34</v>
      </c>
      <c r="I3909" s="2" t="s">
        <v>31</v>
      </c>
      <c r="J3909" s="44">
        <v>0</v>
      </c>
    </row>
    <row r="3910" spans="1:10">
      <c r="A3910" s="2" t="s">
        <v>8</v>
      </c>
      <c r="B3910" s="2" t="s">
        <v>233</v>
      </c>
      <c r="C3910" s="2" t="s">
        <v>64</v>
      </c>
      <c r="E3910" s="2">
        <v>100</v>
      </c>
      <c r="F3910" s="2" t="s">
        <v>767</v>
      </c>
      <c r="G3910" s="2" t="s">
        <v>720</v>
      </c>
      <c r="H3910" s="2" t="s">
        <v>34</v>
      </c>
      <c r="I3910" s="2" t="s">
        <v>31</v>
      </c>
      <c r="J3910" s="44">
        <v>43.519586637000003</v>
      </c>
    </row>
    <row r="3911" spans="1:10">
      <c r="A3911" s="2" t="s">
        <v>8</v>
      </c>
      <c r="B3911" s="2" t="s">
        <v>234</v>
      </c>
      <c r="C3911" s="2" t="s">
        <v>64</v>
      </c>
      <c r="E3911" s="2">
        <v>100</v>
      </c>
      <c r="F3911" s="2" t="s">
        <v>767</v>
      </c>
      <c r="G3911" s="2" t="s">
        <v>720</v>
      </c>
      <c r="H3911" s="2" t="s">
        <v>34</v>
      </c>
      <c r="I3911" s="2" t="s">
        <v>31</v>
      </c>
      <c r="J3911" s="44">
        <v>92.911868312999999</v>
      </c>
    </row>
    <row r="3912" spans="1:10">
      <c r="A3912" s="2" t="s">
        <v>8</v>
      </c>
      <c r="B3912" s="2" t="s">
        <v>235</v>
      </c>
      <c r="C3912" s="2" t="s">
        <v>64</v>
      </c>
      <c r="E3912" s="2">
        <v>100</v>
      </c>
      <c r="F3912" s="2" t="s">
        <v>767</v>
      </c>
      <c r="G3912" s="2" t="s">
        <v>720</v>
      </c>
      <c r="H3912" s="2" t="s">
        <v>34</v>
      </c>
      <c r="I3912" s="2" t="s">
        <v>31</v>
      </c>
      <c r="J3912" s="44">
        <v>5.1483144689999998</v>
      </c>
    </row>
    <row r="3913" spans="1:10">
      <c r="A3913" s="2" t="s">
        <v>8</v>
      </c>
      <c r="B3913" s="2" t="s">
        <v>236</v>
      </c>
      <c r="C3913" s="2" t="s">
        <v>64</v>
      </c>
      <c r="E3913" s="2">
        <v>100</v>
      </c>
      <c r="F3913" s="2" t="s">
        <v>767</v>
      </c>
      <c r="G3913" s="2" t="s">
        <v>720</v>
      </c>
      <c r="H3913" s="2" t="s">
        <v>34</v>
      </c>
      <c r="I3913" s="2" t="s">
        <v>31</v>
      </c>
      <c r="J3913" s="44">
        <v>4.030165545</v>
      </c>
    </row>
    <row r="3914" spans="1:10">
      <c r="A3914" s="2" t="s">
        <v>8</v>
      </c>
      <c r="B3914" s="2" t="s">
        <v>237</v>
      </c>
      <c r="C3914" s="2" t="s">
        <v>64</v>
      </c>
      <c r="E3914" s="2">
        <v>100</v>
      </c>
      <c r="F3914" s="2" t="s">
        <v>767</v>
      </c>
      <c r="G3914" s="2" t="s">
        <v>720</v>
      </c>
      <c r="H3914" s="2" t="s">
        <v>34</v>
      </c>
      <c r="I3914" s="2" t="s">
        <v>31</v>
      </c>
      <c r="J3914" s="44">
        <v>104.747675685</v>
      </c>
    </row>
    <row r="3915" spans="1:10">
      <c r="A3915" s="2" t="s">
        <v>8</v>
      </c>
      <c r="B3915" s="2" t="s">
        <v>238</v>
      </c>
      <c r="C3915" s="2" t="s">
        <v>64</v>
      </c>
      <c r="E3915" s="2">
        <v>100</v>
      </c>
      <c r="F3915" s="2" t="s">
        <v>767</v>
      </c>
      <c r="G3915" s="2" t="s">
        <v>720</v>
      </c>
      <c r="H3915" s="2" t="s">
        <v>34</v>
      </c>
      <c r="I3915" s="2" t="s">
        <v>31</v>
      </c>
      <c r="J3915" s="44">
        <v>11.58746958</v>
      </c>
    </row>
    <row r="3916" spans="1:10">
      <c r="A3916" s="2" t="s">
        <v>8</v>
      </c>
      <c r="B3916" s="2" t="s">
        <v>239</v>
      </c>
      <c r="C3916" s="2" t="s">
        <v>64</v>
      </c>
      <c r="E3916" s="2">
        <v>100</v>
      </c>
      <c r="F3916" s="2" t="s">
        <v>767</v>
      </c>
      <c r="G3916" s="2" t="s">
        <v>720</v>
      </c>
      <c r="H3916" s="2" t="s">
        <v>34</v>
      </c>
      <c r="I3916" s="2" t="s">
        <v>31</v>
      </c>
      <c r="J3916" s="44">
        <v>12.452134961000001</v>
      </c>
    </row>
    <row r="3917" spans="1:10">
      <c r="A3917" s="2" t="s">
        <v>8</v>
      </c>
      <c r="B3917" s="2" t="s">
        <v>240</v>
      </c>
      <c r="C3917" s="2" t="s">
        <v>64</v>
      </c>
      <c r="E3917" s="2">
        <v>100</v>
      </c>
      <c r="F3917" s="2" t="s">
        <v>767</v>
      </c>
      <c r="G3917" s="2" t="s">
        <v>720</v>
      </c>
      <c r="H3917" s="2" t="s">
        <v>34</v>
      </c>
      <c r="I3917" s="2" t="s">
        <v>31</v>
      </c>
      <c r="J3917" s="44">
        <v>91.724947125</v>
      </c>
    </row>
    <row r="3918" spans="1:10">
      <c r="A3918" s="2" t="s">
        <v>8</v>
      </c>
      <c r="B3918" s="2" t="s">
        <v>241</v>
      </c>
      <c r="C3918" s="2" t="s">
        <v>64</v>
      </c>
      <c r="E3918" s="2">
        <v>100</v>
      </c>
      <c r="F3918" s="2" t="s">
        <v>767</v>
      </c>
      <c r="G3918" s="2" t="s">
        <v>720</v>
      </c>
      <c r="H3918" s="2" t="s">
        <v>34</v>
      </c>
      <c r="I3918" s="2" t="s">
        <v>31</v>
      </c>
      <c r="J3918" s="44">
        <v>97.150234124999997</v>
      </c>
    </row>
    <row r="3919" spans="1:10">
      <c r="A3919" s="2" t="s">
        <v>8</v>
      </c>
      <c r="B3919" s="2" t="s">
        <v>242</v>
      </c>
      <c r="C3919" s="2" t="s">
        <v>64</v>
      </c>
      <c r="E3919" s="2">
        <v>100</v>
      </c>
      <c r="F3919" s="2" t="s">
        <v>767</v>
      </c>
      <c r="G3919" s="2" t="s">
        <v>720</v>
      </c>
      <c r="H3919" s="2" t="s">
        <v>34</v>
      </c>
      <c r="I3919" s="2" t="s">
        <v>31</v>
      </c>
      <c r="J3919" s="44">
        <v>76.698534996999996</v>
      </c>
    </row>
    <row r="3920" spans="1:10">
      <c r="A3920" s="2" t="s">
        <v>8</v>
      </c>
      <c r="B3920" s="2" t="s">
        <v>243</v>
      </c>
      <c r="C3920" s="2" t="s">
        <v>64</v>
      </c>
      <c r="E3920" s="2">
        <v>100</v>
      </c>
      <c r="F3920" s="2" t="s">
        <v>767</v>
      </c>
      <c r="G3920" s="2" t="s">
        <v>720</v>
      </c>
      <c r="H3920" s="2" t="s">
        <v>34</v>
      </c>
      <c r="I3920" s="2" t="s">
        <v>31</v>
      </c>
      <c r="J3920" s="44">
        <v>6.1496220279999996</v>
      </c>
    </row>
    <row r="3921" spans="1:10">
      <c r="A3921" s="2" t="s">
        <v>8</v>
      </c>
      <c r="B3921" s="2" t="s">
        <v>244</v>
      </c>
      <c r="C3921" s="2" t="s">
        <v>64</v>
      </c>
      <c r="E3921" s="2">
        <v>100</v>
      </c>
      <c r="F3921" s="2" t="s">
        <v>767</v>
      </c>
      <c r="G3921" s="2" t="s">
        <v>720</v>
      </c>
      <c r="H3921" s="2" t="s">
        <v>34</v>
      </c>
      <c r="I3921" s="2" t="s">
        <v>31</v>
      </c>
      <c r="J3921" s="44">
        <v>43.542230156000002</v>
      </c>
    </row>
    <row r="3922" spans="1:10">
      <c r="A3922" s="2" t="s">
        <v>8</v>
      </c>
      <c r="B3922" s="2" t="s">
        <v>245</v>
      </c>
      <c r="C3922" s="2" t="s">
        <v>64</v>
      </c>
      <c r="E3922" s="2">
        <v>100</v>
      </c>
      <c r="F3922" s="2" t="s">
        <v>767</v>
      </c>
      <c r="G3922" s="2" t="s">
        <v>720</v>
      </c>
      <c r="H3922" s="2" t="s">
        <v>34</v>
      </c>
      <c r="I3922" s="2" t="s">
        <v>31</v>
      </c>
      <c r="J3922" s="44">
        <v>27.785532208999999</v>
      </c>
    </row>
    <row r="3923" spans="1:10">
      <c r="A3923" s="2" t="s">
        <v>8</v>
      </c>
      <c r="B3923" s="2" t="s">
        <v>246</v>
      </c>
      <c r="C3923" s="2" t="s">
        <v>64</v>
      </c>
      <c r="E3923" s="2">
        <v>100</v>
      </c>
      <c r="F3923" s="2" t="s">
        <v>767</v>
      </c>
      <c r="G3923" s="2" t="s">
        <v>720</v>
      </c>
      <c r="H3923" s="2" t="s">
        <v>34</v>
      </c>
      <c r="I3923" s="2" t="s">
        <v>31</v>
      </c>
      <c r="J3923" s="44">
        <v>89.649746925000002</v>
      </c>
    </row>
    <row r="3924" spans="1:10">
      <c r="A3924" s="2" t="s">
        <v>8</v>
      </c>
      <c r="B3924" s="2" t="s">
        <v>247</v>
      </c>
      <c r="C3924" s="2" t="s">
        <v>64</v>
      </c>
      <c r="E3924" s="2">
        <v>100</v>
      </c>
      <c r="F3924" s="2" t="s">
        <v>767</v>
      </c>
      <c r="G3924" s="2" t="s">
        <v>720</v>
      </c>
      <c r="H3924" s="2" t="s">
        <v>34</v>
      </c>
      <c r="I3924" s="2" t="s">
        <v>31</v>
      </c>
      <c r="J3924" s="44">
        <v>127.184707162</v>
      </c>
    </row>
    <row r="3925" spans="1:10">
      <c r="A3925" s="2" t="s">
        <v>8</v>
      </c>
      <c r="B3925" s="2" t="s">
        <v>248</v>
      </c>
      <c r="C3925" s="2" t="s">
        <v>64</v>
      </c>
      <c r="E3925" s="2">
        <v>100</v>
      </c>
      <c r="F3925" s="2" t="s">
        <v>767</v>
      </c>
      <c r="G3925" s="2" t="s">
        <v>720</v>
      </c>
      <c r="H3925" s="2" t="s">
        <v>34</v>
      </c>
      <c r="I3925" s="2" t="s">
        <v>31</v>
      </c>
      <c r="J3925" s="44">
        <v>80.022757679999998</v>
      </c>
    </row>
    <row r="3926" spans="1:10">
      <c r="A3926" s="2" t="s">
        <v>7</v>
      </c>
      <c r="B3926" s="2" t="s">
        <v>249</v>
      </c>
      <c r="C3926" s="2" t="s">
        <v>64</v>
      </c>
      <c r="E3926" s="2">
        <v>100</v>
      </c>
      <c r="F3926" s="2" t="s">
        <v>767</v>
      </c>
      <c r="G3926" s="2" t="s">
        <v>720</v>
      </c>
      <c r="H3926" s="2" t="s">
        <v>34</v>
      </c>
      <c r="I3926" s="2" t="s">
        <v>31</v>
      </c>
      <c r="J3926" s="44">
        <v>12.170615659999999</v>
      </c>
    </row>
    <row r="3927" spans="1:10">
      <c r="A3927" s="2" t="s">
        <v>7</v>
      </c>
      <c r="B3927" s="2" t="s">
        <v>250</v>
      </c>
      <c r="C3927" s="2" t="s">
        <v>64</v>
      </c>
      <c r="E3927" s="2">
        <v>100</v>
      </c>
      <c r="F3927" s="2" t="s">
        <v>767</v>
      </c>
      <c r="G3927" s="2" t="s">
        <v>720</v>
      </c>
      <c r="H3927" s="2" t="s">
        <v>34</v>
      </c>
      <c r="I3927" s="2" t="s">
        <v>31</v>
      </c>
      <c r="J3927" s="44">
        <v>1.7768792419999999</v>
      </c>
    </row>
    <row r="3928" spans="1:10">
      <c r="A3928" s="2" t="s">
        <v>7</v>
      </c>
      <c r="B3928" s="2" t="s">
        <v>251</v>
      </c>
      <c r="C3928" s="2" t="s">
        <v>64</v>
      </c>
      <c r="E3928" s="2">
        <v>100</v>
      </c>
      <c r="F3928" s="2" t="s">
        <v>767</v>
      </c>
      <c r="G3928" s="2" t="s">
        <v>720</v>
      </c>
      <c r="H3928" s="2" t="s">
        <v>34</v>
      </c>
      <c r="I3928" s="2" t="s">
        <v>31</v>
      </c>
      <c r="J3928" s="44">
        <v>0</v>
      </c>
    </row>
    <row r="3929" spans="1:10">
      <c r="A3929" s="2" t="s">
        <v>7</v>
      </c>
      <c r="B3929" s="2" t="s">
        <v>252</v>
      </c>
      <c r="C3929" s="2" t="s">
        <v>64</v>
      </c>
      <c r="E3929" s="2">
        <v>100</v>
      </c>
      <c r="F3929" s="2" t="s">
        <v>767</v>
      </c>
      <c r="G3929" s="2" t="s">
        <v>720</v>
      </c>
      <c r="H3929" s="2" t="s">
        <v>34</v>
      </c>
      <c r="I3929" s="2" t="s">
        <v>31</v>
      </c>
      <c r="J3929" s="44">
        <v>0</v>
      </c>
    </row>
    <row r="3930" spans="1:10">
      <c r="A3930" s="2" t="s">
        <v>7</v>
      </c>
      <c r="B3930" s="2" t="s">
        <v>253</v>
      </c>
      <c r="C3930" s="2" t="s">
        <v>64</v>
      </c>
      <c r="E3930" s="2">
        <v>100</v>
      </c>
      <c r="F3930" s="2" t="s">
        <v>767</v>
      </c>
      <c r="G3930" s="2" t="s">
        <v>720</v>
      </c>
      <c r="H3930" s="2" t="s">
        <v>34</v>
      </c>
      <c r="I3930" s="2" t="s">
        <v>31</v>
      </c>
      <c r="J3930" s="44">
        <v>0</v>
      </c>
    </row>
    <row r="3931" spans="1:10">
      <c r="A3931" s="2" t="s">
        <v>6</v>
      </c>
      <c r="B3931" s="2" t="s">
        <v>254</v>
      </c>
      <c r="C3931" s="2" t="s">
        <v>64</v>
      </c>
      <c r="E3931" s="2">
        <v>100</v>
      </c>
      <c r="F3931" s="2" t="s">
        <v>767</v>
      </c>
      <c r="G3931" s="2" t="s">
        <v>720</v>
      </c>
      <c r="H3931" s="2" t="s">
        <v>34</v>
      </c>
      <c r="I3931" s="2" t="s">
        <v>31</v>
      </c>
      <c r="J3931" s="44">
        <v>0</v>
      </c>
    </row>
    <row r="3932" spans="1:10">
      <c r="A3932" s="2" t="s">
        <v>6</v>
      </c>
      <c r="B3932" s="2" t="s">
        <v>255</v>
      </c>
      <c r="C3932" s="2" t="s">
        <v>64</v>
      </c>
      <c r="E3932" s="2">
        <v>100</v>
      </c>
      <c r="F3932" s="2" t="s">
        <v>767</v>
      </c>
      <c r="G3932" s="2" t="s">
        <v>720</v>
      </c>
      <c r="H3932" s="2" t="s">
        <v>34</v>
      </c>
      <c r="I3932" s="2" t="s">
        <v>31</v>
      </c>
      <c r="J3932" s="44">
        <v>0</v>
      </c>
    </row>
    <row r="3933" spans="1:10">
      <c r="A3933" s="2" t="s">
        <v>6</v>
      </c>
      <c r="B3933" s="2" t="s">
        <v>256</v>
      </c>
      <c r="C3933" s="2" t="s">
        <v>64</v>
      </c>
      <c r="E3933" s="2">
        <v>100</v>
      </c>
      <c r="F3933" s="2" t="s">
        <v>767</v>
      </c>
      <c r="G3933" s="2" t="s">
        <v>720</v>
      </c>
      <c r="H3933" s="2" t="s">
        <v>34</v>
      </c>
      <c r="I3933" s="2" t="s">
        <v>31</v>
      </c>
      <c r="J3933" s="44">
        <v>33.423911400000001</v>
      </c>
    </row>
    <row r="3934" spans="1:10">
      <c r="A3934" s="2" t="s">
        <v>6</v>
      </c>
      <c r="B3934" s="2" t="s">
        <v>257</v>
      </c>
      <c r="C3934" s="2" t="s">
        <v>64</v>
      </c>
      <c r="E3934" s="2">
        <v>100</v>
      </c>
      <c r="F3934" s="2" t="s">
        <v>767</v>
      </c>
      <c r="G3934" s="2" t="s">
        <v>720</v>
      </c>
      <c r="H3934" s="2" t="s">
        <v>34</v>
      </c>
      <c r="I3934" s="2" t="s">
        <v>31</v>
      </c>
      <c r="J3934" s="44">
        <v>39.878978146999998</v>
      </c>
    </row>
    <row r="3935" spans="1:10">
      <c r="A3935" s="2" t="s">
        <v>6</v>
      </c>
      <c r="B3935" s="2" t="s">
        <v>258</v>
      </c>
      <c r="C3935" s="2" t="s">
        <v>64</v>
      </c>
      <c r="E3935" s="2">
        <v>100</v>
      </c>
      <c r="F3935" s="2" t="s">
        <v>767</v>
      </c>
      <c r="G3935" s="2" t="s">
        <v>720</v>
      </c>
      <c r="H3935" s="2" t="s">
        <v>34</v>
      </c>
      <c r="I3935" s="2" t="s">
        <v>31</v>
      </c>
      <c r="J3935" s="44">
        <v>0</v>
      </c>
    </row>
    <row r="3936" spans="1:10">
      <c r="A3936" s="2" t="s">
        <v>6</v>
      </c>
      <c r="B3936" s="2" t="s">
        <v>259</v>
      </c>
      <c r="C3936" s="2" t="s">
        <v>64</v>
      </c>
      <c r="E3936" s="2">
        <v>100</v>
      </c>
      <c r="F3936" s="2" t="s">
        <v>767</v>
      </c>
      <c r="G3936" s="2" t="s">
        <v>720</v>
      </c>
      <c r="H3936" s="2" t="s">
        <v>34</v>
      </c>
      <c r="I3936" s="2" t="s">
        <v>31</v>
      </c>
      <c r="J3936" s="44">
        <v>0</v>
      </c>
    </row>
    <row r="3937" spans="1:10">
      <c r="A3937" s="2" t="s">
        <v>6</v>
      </c>
      <c r="B3937" s="2" t="s">
        <v>260</v>
      </c>
      <c r="C3937" s="2" t="s">
        <v>64</v>
      </c>
      <c r="E3937" s="2">
        <v>100</v>
      </c>
      <c r="F3937" s="2" t="s">
        <v>767</v>
      </c>
      <c r="G3937" s="2" t="s">
        <v>720</v>
      </c>
      <c r="H3937" s="2" t="s">
        <v>34</v>
      </c>
      <c r="I3937" s="2" t="s">
        <v>31</v>
      </c>
      <c r="J3937" s="44">
        <v>0</v>
      </c>
    </row>
    <row r="3938" spans="1:10">
      <c r="A3938" s="2" t="s">
        <v>6</v>
      </c>
      <c r="B3938" s="2" t="s">
        <v>261</v>
      </c>
      <c r="C3938" s="2" t="s">
        <v>64</v>
      </c>
      <c r="E3938" s="2">
        <v>100</v>
      </c>
      <c r="F3938" s="2" t="s">
        <v>767</v>
      </c>
      <c r="G3938" s="2" t="s">
        <v>720</v>
      </c>
      <c r="H3938" s="2" t="s">
        <v>34</v>
      </c>
      <c r="I3938" s="2" t="s">
        <v>31</v>
      </c>
      <c r="J3938" s="44">
        <v>0</v>
      </c>
    </row>
    <row r="3939" spans="1:10">
      <c r="A3939" s="2" t="s">
        <v>5</v>
      </c>
      <c r="B3939" s="2" t="s">
        <v>270</v>
      </c>
      <c r="C3939" s="2" t="s">
        <v>64</v>
      </c>
      <c r="E3939" s="2">
        <v>100</v>
      </c>
      <c r="F3939" s="2" t="s">
        <v>767</v>
      </c>
      <c r="G3939" s="2" t="s">
        <v>720</v>
      </c>
      <c r="H3939" s="2" t="s">
        <v>34</v>
      </c>
      <c r="I3939" s="2" t="s">
        <v>31</v>
      </c>
      <c r="J3939" s="44">
        <v>3.8911102959999999</v>
      </c>
    </row>
    <row r="3940" spans="1:10">
      <c r="A3940" s="2" t="s">
        <v>5</v>
      </c>
      <c r="B3940" s="2" t="s">
        <v>271</v>
      </c>
      <c r="C3940" s="2" t="s">
        <v>64</v>
      </c>
      <c r="E3940" s="2">
        <v>100</v>
      </c>
      <c r="F3940" s="2" t="s">
        <v>767</v>
      </c>
      <c r="G3940" s="2" t="s">
        <v>720</v>
      </c>
      <c r="H3940" s="2" t="s">
        <v>34</v>
      </c>
      <c r="I3940" s="2" t="s">
        <v>31</v>
      </c>
      <c r="J3940" s="44">
        <v>34.588558509999999</v>
      </c>
    </row>
    <row r="3941" spans="1:10">
      <c r="A3941" s="2" t="s">
        <v>5</v>
      </c>
      <c r="B3941" s="2" t="s">
        <v>272</v>
      </c>
      <c r="C3941" s="2" t="s">
        <v>64</v>
      </c>
      <c r="E3941" s="2">
        <v>100</v>
      </c>
      <c r="F3941" s="2" t="s">
        <v>767</v>
      </c>
      <c r="G3941" s="2" t="s">
        <v>720</v>
      </c>
      <c r="H3941" s="2" t="s">
        <v>34</v>
      </c>
      <c r="I3941" s="2" t="s">
        <v>31</v>
      </c>
      <c r="J3941" s="44">
        <v>0</v>
      </c>
    </row>
    <row r="3942" spans="1:10">
      <c r="A3942" s="2" t="s">
        <v>5</v>
      </c>
      <c r="B3942" s="2" t="s">
        <v>273</v>
      </c>
      <c r="C3942" s="2" t="s">
        <v>64</v>
      </c>
      <c r="E3942" s="2">
        <v>100</v>
      </c>
      <c r="F3942" s="2" t="s">
        <v>767</v>
      </c>
      <c r="G3942" s="2" t="s">
        <v>720</v>
      </c>
      <c r="H3942" s="2" t="s">
        <v>34</v>
      </c>
      <c r="I3942" s="2" t="s">
        <v>31</v>
      </c>
      <c r="J3942" s="44">
        <v>0</v>
      </c>
    </row>
    <row r="3943" spans="1:10">
      <c r="A3943" s="2" t="s">
        <v>4</v>
      </c>
      <c r="B3943" s="2" t="s">
        <v>445</v>
      </c>
      <c r="C3943" s="2" t="s">
        <v>64</v>
      </c>
      <c r="E3943" s="2">
        <v>100</v>
      </c>
      <c r="F3943" s="2" t="s">
        <v>767</v>
      </c>
      <c r="G3943" s="2" t="s">
        <v>720</v>
      </c>
      <c r="H3943" s="2" t="s">
        <v>34</v>
      </c>
      <c r="I3943" s="2" t="s">
        <v>31</v>
      </c>
      <c r="J3943" s="44">
        <v>0</v>
      </c>
    </row>
    <row r="3944" spans="1:10">
      <c r="A3944" s="2" t="s">
        <v>4</v>
      </c>
      <c r="B3944" s="2" t="s">
        <v>446</v>
      </c>
      <c r="C3944" s="2" t="s">
        <v>64</v>
      </c>
      <c r="E3944" s="2">
        <v>100</v>
      </c>
      <c r="F3944" s="2" t="s">
        <v>767</v>
      </c>
      <c r="G3944" s="2" t="s">
        <v>720</v>
      </c>
      <c r="H3944" s="2" t="s">
        <v>34</v>
      </c>
      <c r="I3944" s="2" t="s">
        <v>31</v>
      </c>
      <c r="J3944" s="44">
        <v>1.065258327</v>
      </c>
    </row>
    <row r="3945" spans="1:10">
      <c r="A3945" s="2" t="s">
        <v>3</v>
      </c>
      <c r="B3945" s="2" t="s">
        <v>362</v>
      </c>
      <c r="C3945" s="2" t="s">
        <v>64</v>
      </c>
      <c r="E3945" s="2">
        <v>100</v>
      </c>
      <c r="F3945" s="2" t="s">
        <v>767</v>
      </c>
      <c r="G3945" s="2" t="s">
        <v>720</v>
      </c>
      <c r="H3945" s="2" t="s">
        <v>34</v>
      </c>
      <c r="I3945" s="2" t="s">
        <v>31</v>
      </c>
      <c r="J3945" s="44">
        <v>1.780339463</v>
      </c>
    </row>
    <row r="3946" spans="1:10">
      <c r="A3946" s="2" t="s">
        <v>3</v>
      </c>
      <c r="B3946" s="2" t="s">
        <v>143</v>
      </c>
      <c r="C3946" s="2" t="s">
        <v>64</v>
      </c>
      <c r="E3946" s="2">
        <v>100</v>
      </c>
      <c r="F3946" s="2" t="s">
        <v>767</v>
      </c>
      <c r="G3946" s="2" t="s">
        <v>720</v>
      </c>
      <c r="H3946" s="2" t="s">
        <v>34</v>
      </c>
      <c r="I3946" s="2" t="s">
        <v>31</v>
      </c>
      <c r="J3946" s="44">
        <v>19.659820523</v>
      </c>
    </row>
    <row r="3947" spans="1:10">
      <c r="A3947" s="2" t="s">
        <v>3</v>
      </c>
      <c r="B3947" s="2" t="s">
        <v>144</v>
      </c>
      <c r="C3947" s="2" t="s">
        <v>64</v>
      </c>
      <c r="E3947" s="2">
        <v>100</v>
      </c>
      <c r="F3947" s="2" t="s">
        <v>767</v>
      </c>
      <c r="G3947" s="2" t="s">
        <v>720</v>
      </c>
      <c r="H3947" s="2" t="s">
        <v>34</v>
      </c>
      <c r="I3947" s="2" t="s">
        <v>31</v>
      </c>
      <c r="J3947" s="44">
        <v>13.1449275</v>
      </c>
    </row>
    <row r="3948" spans="1:10">
      <c r="A3948" s="2" t="s">
        <v>3</v>
      </c>
      <c r="B3948" s="2" t="s">
        <v>145</v>
      </c>
      <c r="C3948" s="2" t="s">
        <v>64</v>
      </c>
      <c r="E3948" s="2">
        <v>100</v>
      </c>
      <c r="F3948" s="2" t="s">
        <v>767</v>
      </c>
      <c r="G3948" s="2" t="s">
        <v>720</v>
      </c>
      <c r="H3948" s="2" t="s">
        <v>34</v>
      </c>
      <c r="I3948" s="2" t="s">
        <v>31</v>
      </c>
      <c r="J3948" s="44">
        <v>3.1691818349999998</v>
      </c>
    </row>
    <row r="3949" spans="1:10">
      <c r="A3949" s="2" t="s">
        <v>3</v>
      </c>
      <c r="B3949" s="2" t="s">
        <v>146</v>
      </c>
      <c r="C3949" s="2" t="s">
        <v>64</v>
      </c>
      <c r="E3949" s="2">
        <v>100</v>
      </c>
      <c r="F3949" s="2" t="s">
        <v>767</v>
      </c>
      <c r="G3949" s="2" t="s">
        <v>720</v>
      </c>
      <c r="H3949" s="2" t="s">
        <v>34</v>
      </c>
      <c r="I3949" s="2" t="s">
        <v>31</v>
      </c>
      <c r="J3949" s="44">
        <v>3.463199742</v>
      </c>
    </row>
    <row r="3950" spans="1:10">
      <c r="A3950" s="2" t="s">
        <v>3</v>
      </c>
      <c r="B3950" s="2" t="s">
        <v>147</v>
      </c>
      <c r="C3950" s="2" t="s">
        <v>64</v>
      </c>
      <c r="E3950" s="2">
        <v>100</v>
      </c>
      <c r="F3950" s="2" t="s">
        <v>767</v>
      </c>
      <c r="G3950" s="2" t="s">
        <v>720</v>
      </c>
      <c r="H3950" s="2" t="s">
        <v>34</v>
      </c>
      <c r="I3950" s="2" t="s">
        <v>31</v>
      </c>
      <c r="J3950" s="44">
        <v>16.883218031999998</v>
      </c>
    </row>
    <row r="3951" spans="1:10">
      <c r="A3951" s="2" t="s">
        <v>3</v>
      </c>
      <c r="B3951" s="2" t="s">
        <v>148</v>
      </c>
      <c r="C3951" s="2" t="s">
        <v>64</v>
      </c>
      <c r="E3951" s="2">
        <v>100</v>
      </c>
      <c r="F3951" s="2" t="s">
        <v>767</v>
      </c>
      <c r="G3951" s="2" t="s">
        <v>720</v>
      </c>
      <c r="H3951" s="2" t="s">
        <v>34</v>
      </c>
      <c r="I3951" s="2" t="s">
        <v>31</v>
      </c>
      <c r="J3951" s="44">
        <v>4.1094469890000003</v>
      </c>
    </row>
    <row r="3952" spans="1:10">
      <c r="A3952" s="2" t="s">
        <v>3</v>
      </c>
      <c r="B3952" s="2" t="s">
        <v>149</v>
      </c>
      <c r="C3952" s="2" t="s">
        <v>64</v>
      </c>
      <c r="E3952" s="2">
        <v>100</v>
      </c>
      <c r="F3952" s="2" t="s">
        <v>767</v>
      </c>
      <c r="G3952" s="2" t="s">
        <v>720</v>
      </c>
      <c r="H3952" s="2" t="s">
        <v>34</v>
      </c>
      <c r="I3952" s="2" t="s">
        <v>31</v>
      </c>
      <c r="J3952" s="44">
        <v>212.923482898</v>
      </c>
    </row>
    <row r="3953" spans="1:10">
      <c r="A3953" s="2" t="s">
        <v>3</v>
      </c>
      <c r="B3953" s="2" t="s">
        <v>150</v>
      </c>
      <c r="C3953" s="2" t="s">
        <v>64</v>
      </c>
      <c r="E3953" s="2">
        <v>100</v>
      </c>
      <c r="F3953" s="2" t="s">
        <v>767</v>
      </c>
      <c r="G3953" s="2" t="s">
        <v>720</v>
      </c>
      <c r="H3953" s="2" t="s">
        <v>34</v>
      </c>
      <c r="I3953" s="2" t="s">
        <v>31</v>
      </c>
      <c r="J3953" s="44">
        <v>0</v>
      </c>
    </row>
    <row r="3954" spans="1:10">
      <c r="A3954" s="2" t="s">
        <v>3</v>
      </c>
      <c r="B3954" s="2" t="s">
        <v>151</v>
      </c>
      <c r="C3954" s="2" t="s">
        <v>64</v>
      </c>
      <c r="E3954" s="2">
        <v>100</v>
      </c>
      <c r="F3954" s="2" t="s">
        <v>767</v>
      </c>
      <c r="G3954" s="2" t="s">
        <v>720</v>
      </c>
      <c r="H3954" s="2" t="s">
        <v>34</v>
      </c>
      <c r="I3954" s="2" t="s">
        <v>31</v>
      </c>
      <c r="J3954" s="44">
        <v>273.61638809999999</v>
      </c>
    </row>
    <row r="3955" spans="1:10">
      <c r="A3955" s="2" t="s">
        <v>3</v>
      </c>
      <c r="B3955" s="2" t="s">
        <v>152</v>
      </c>
      <c r="C3955" s="2" t="s">
        <v>64</v>
      </c>
      <c r="E3955" s="2">
        <v>100</v>
      </c>
      <c r="F3955" s="2" t="s">
        <v>767</v>
      </c>
      <c r="G3955" s="2" t="s">
        <v>720</v>
      </c>
      <c r="H3955" s="2" t="s">
        <v>34</v>
      </c>
      <c r="I3955" s="2" t="s">
        <v>31</v>
      </c>
      <c r="J3955" s="44">
        <v>114.330534328</v>
      </c>
    </row>
    <row r="3956" spans="1:10">
      <c r="A3956" s="2" t="s">
        <v>3</v>
      </c>
      <c r="B3956" s="2" t="s">
        <v>153</v>
      </c>
      <c r="C3956" s="2" t="s">
        <v>64</v>
      </c>
      <c r="E3956" s="2">
        <v>100</v>
      </c>
      <c r="F3956" s="2" t="s">
        <v>767</v>
      </c>
      <c r="G3956" s="2" t="s">
        <v>720</v>
      </c>
      <c r="H3956" s="2" t="s">
        <v>34</v>
      </c>
      <c r="I3956" s="2" t="s">
        <v>31</v>
      </c>
      <c r="J3956" s="44">
        <v>0</v>
      </c>
    </row>
    <row r="3957" spans="1:10">
      <c r="A3957" s="2" t="s">
        <v>3</v>
      </c>
      <c r="B3957" s="2" t="s">
        <v>154</v>
      </c>
      <c r="C3957" s="2" t="s">
        <v>64</v>
      </c>
      <c r="E3957" s="2">
        <v>100</v>
      </c>
      <c r="F3957" s="2" t="s">
        <v>767</v>
      </c>
      <c r="G3957" s="2" t="s">
        <v>720</v>
      </c>
      <c r="H3957" s="2" t="s">
        <v>34</v>
      </c>
      <c r="I3957" s="2" t="s">
        <v>31</v>
      </c>
      <c r="J3957" s="44">
        <v>35.561318354000001</v>
      </c>
    </row>
    <row r="3958" spans="1:10">
      <c r="A3958" s="2" t="s">
        <v>3</v>
      </c>
      <c r="B3958" s="2" t="s">
        <v>155</v>
      </c>
      <c r="C3958" s="2" t="s">
        <v>64</v>
      </c>
      <c r="E3958" s="2">
        <v>100</v>
      </c>
      <c r="F3958" s="2" t="s">
        <v>767</v>
      </c>
      <c r="G3958" s="2" t="s">
        <v>720</v>
      </c>
      <c r="H3958" s="2" t="s">
        <v>34</v>
      </c>
      <c r="I3958" s="2" t="s">
        <v>31</v>
      </c>
      <c r="J3958" s="44">
        <v>29.493980489999998</v>
      </c>
    </row>
    <row r="3959" spans="1:10">
      <c r="A3959" s="2" t="s">
        <v>3</v>
      </c>
      <c r="B3959" s="2" t="s">
        <v>156</v>
      </c>
      <c r="C3959" s="2" t="s">
        <v>64</v>
      </c>
      <c r="E3959" s="2">
        <v>100</v>
      </c>
      <c r="F3959" s="2" t="s">
        <v>767</v>
      </c>
      <c r="G3959" s="2" t="s">
        <v>720</v>
      </c>
      <c r="H3959" s="2" t="s">
        <v>34</v>
      </c>
      <c r="I3959" s="2" t="s">
        <v>31</v>
      </c>
      <c r="J3959" s="44">
        <v>3.5348754310000001</v>
      </c>
    </row>
    <row r="3960" spans="1:10">
      <c r="A3960" s="2" t="s">
        <v>3</v>
      </c>
      <c r="B3960" s="2" t="s">
        <v>157</v>
      </c>
      <c r="C3960" s="2" t="s">
        <v>64</v>
      </c>
      <c r="E3960" s="2">
        <v>100</v>
      </c>
      <c r="F3960" s="2" t="s">
        <v>767</v>
      </c>
      <c r="G3960" s="2" t="s">
        <v>720</v>
      </c>
      <c r="H3960" s="2" t="s">
        <v>34</v>
      </c>
      <c r="I3960" s="2" t="s">
        <v>31</v>
      </c>
      <c r="J3960" s="44">
        <v>80.677418555000003</v>
      </c>
    </row>
    <row r="3961" spans="1:10">
      <c r="A3961" s="2" t="s">
        <v>3</v>
      </c>
      <c r="B3961" s="2" t="s">
        <v>158</v>
      </c>
      <c r="C3961" s="2" t="s">
        <v>64</v>
      </c>
      <c r="E3961" s="2">
        <v>100</v>
      </c>
      <c r="F3961" s="2" t="s">
        <v>767</v>
      </c>
      <c r="G3961" s="2" t="s">
        <v>720</v>
      </c>
      <c r="H3961" s="2" t="s">
        <v>34</v>
      </c>
      <c r="I3961" s="2" t="s">
        <v>31</v>
      </c>
      <c r="J3961" s="44">
        <v>8.7040379479999999</v>
      </c>
    </row>
    <row r="3962" spans="1:10">
      <c r="A3962" s="2" t="s">
        <v>2</v>
      </c>
      <c r="B3962" s="2" t="s">
        <v>262</v>
      </c>
      <c r="C3962" s="2" t="s">
        <v>64</v>
      </c>
      <c r="E3962" s="2">
        <v>100</v>
      </c>
      <c r="F3962" s="2" t="s">
        <v>767</v>
      </c>
      <c r="G3962" s="2" t="s">
        <v>720</v>
      </c>
      <c r="H3962" s="2" t="s">
        <v>34</v>
      </c>
      <c r="I3962" s="2" t="s">
        <v>31</v>
      </c>
      <c r="J3962" s="44">
        <v>2.4330211240000001</v>
      </c>
    </row>
    <row r="3963" spans="1:10">
      <c r="A3963" s="2" t="s">
        <v>2</v>
      </c>
      <c r="B3963" s="2" t="s">
        <v>263</v>
      </c>
      <c r="C3963" s="2" t="s">
        <v>64</v>
      </c>
      <c r="E3963" s="2">
        <v>100</v>
      </c>
      <c r="F3963" s="2" t="s">
        <v>767</v>
      </c>
      <c r="G3963" s="2" t="s">
        <v>720</v>
      </c>
      <c r="H3963" s="2" t="s">
        <v>34</v>
      </c>
      <c r="I3963" s="2" t="s">
        <v>31</v>
      </c>
      <c r="J3963" s="44">
        <v>42.821347660999997</v>
      </c>
    </row>
    <row r="3964" spans="1:10">
      <c r="A3964" s="2" t="s">
        <v>2</v>
      </c>
      <c r="B3964" s="2" t="s">
        <v>264</v>
      </c>
      <c r="C3964" s="2" t="s">
        <v>64</v>
      </c>
      <c r="E3964" s="2">
        <v>100</v>
      </c>
      <c r="F3964" s="2" t="s">
        <v>767</v>
      </c>
      <c r="G3964" s="2" t="s">
        <v>720</v>
      </c>
      <c r="H3964" s="2" t="s">
        <v>34</v>
      </c>
      <c r="I3964" s="2" t="s">
        <v>31</v>
      </c>
      <c r="J3964" s="44">
        <v>37.993816500999998</v>
      </c>
    </row>
    <row r="3965" spans="1:10">
      <c r="A3965" s="2" t="s">
        <v>2</v>
      </c>
      <c r="B3965" s="2" t="s">
        <v>265</v>
      </c>
      <c r="C3965" s="2" t="s">
        <v>64</v>
      </c>
      <c r="E3965" s="2">
        <v>100</v>
      </c>
      <c r="F3965" s="2" t="s">
        <v>767</v>
      </c>
      <c r="G3965" s="2" t="s">
        <v>720</v>
      </c>
      <c r="H3965" s="2" t="s">
        <v>34</v>
      </c>
      <c r="I3965" s="2" t="s">
        <v>31</v>
      </c>
      <c r="J3965" s="44">
        <v>43.514793003000001</v>
      </c>
    </row>
    <row r="3966" spans="1:10">
      <c r="A3966" s="2" t="s">
        <v>2</v>
      </c>
      <c r="B3966" s="2" t="s">
        <v>266</v>
      </c>
      <c r="C3966" s="2" t="s">
        <v>64</v>
      </c>
      <c r="E3966" s="2">
        <v>100</v>
      </c>
      <c r="F3966" s="2" t="s">
        <v>767</v>
      </c>
      <c r="G3966" s="2" t="s">
        <v>720</v>
      </c>
      <c r="H3966" s="2" t="s">
        <v>34</v>
      </c>
      <c r="I3966" s="2" t="s">
        <v>31</v>
      </c>
      <c r="J3966" s="44">
        <v>49.340249030999999</v>
      </c>
    </row>
    <row r="3967" spans="1:10">
      <c r="A3967" s="2" t="s">
        <v>2</v>
      </c>
      <c r="B3967" s="2" t="s">
        <v>267</v>
      </c>
      <c r="C3967" s="2" t="s">
        <v>64</v>
      </c>
      <c r="E3967" s="2">
        <v>100</v>
      </c>
      <c r="F3967" s="2" t="s">
        <v>767</v>
      </c>
      <c r="G3967" s="2" t="s">
        <v>720</v>
      </c>
      <c r="H3967" s="2" t="s">
        <v>34</v>
      </c>
      <c r="I3967" s="2" t="s">
        <v>31</v>
      </c>
      <c r="J3967" s="44">
        <v>15.988852013000001</v>
      </c>
    </row>
    <row r="3968" spans="1:10">
      <c r="A3968" s="2" t="s">
        <v>2</v>
      </c>
      <c r="B3968" s="2" t="s">
        <v>268</v>
      </c>
      <c r="C3968" s="2" t="s">
        <v>64</v>
      </c>
      <c r="E3968" s="2">
        <v>100</v>
      </c>
      <c r="F3968" s="2" t="s">
        <v>767</v>
      </c>
      <c r="G3968" s="2" t="s">
        <v>720</v>
      </c>
      <c r="H3968" s="2" t="s">
        <v>34</v>
      </c>
      <c r="I3968" s="2" t="s">
        <v>31</v>
      </c>
      <c r="J3968" s="44">
        <v>94.578145610000007</v>
      </c>
    </row>
    <row r="3969" spans="1:10">
      <c r="A3969" s="2" t="s">
        <v>2</v>
      </c>
      <c r="B3969" s="2" t="s">
        <v>269</v>
      </c>
      <c r="C3969" s="2" t="s">
        <v>64</v>
      </c>
      <c r="E3969" s="2">
        <v>100</v>
      </c>
      <c r="F3969" s="2" t="s">
        <v>767</v>
      </c>
      <c r="G3969" s="2" t="s">
        <v>720</v>
      </c>
      <c r="H3969" s="2" t="s">
        <v>34</v>
      </c>
      <c r="I3969" s="2" t="s">
        <v>31</v>
      </c>
      <c r="J3969" s="44">
        <v>167.013875934</v>
      </c>
    </row>
    <row r="3970" spans="1:10">
      <c r="A3970" s="2" t="s">
        <v>1</v>
      </c>
      <c r="B3970" s="2" t="s">
        <v>298</v>
      </c>
      <c r="C3970" s="2" t="s">
        <v>64</v>
      </c>
      <c r="E3970" s="2">
        <v>100</v>
      </c>
      <c r="F3970" s="2" t="s">
        <v>767</v>
      </c>
      <c r="G3970" s="2" t="s">
        <v>720</v>
      </c>
      <c r="H3970" s="2" t="s">
        <v>34</v>
      </c>
      <c r="I3970" s="2" t="s">
        <v>31</v>
      </c>
      <c r="J3970" s="44">
        <v>12.788542229999999</v>
      </c>
    </row>
    <row r="3971" spans="1:10">
      <c r="A3971" s="2" t="s">
        <v>1</v>
      </c>
      <c r="B3971" s="2" t="s">
        <v>299</v>
      </c>
      <c r="C3971" s="2" t="s">
        <v>64</v>
      </c>
      <c r="E3971" s="2">
        <v>100</v>
      </c>
      <c r="F3971" s="2" t="s">
        <v>767</v>
      </c>
      <c r="G3971" s="2" t="s">
        <v>720</v>
      </c>
      <c r="H3971" s="2" t="s">
        <v>34</v>
      </c>
      <c r="I3971" s="2" t="s">
        <v>31</v>
      </c>
      <c r="J3971" s="44">
        <v>35.051207325</v>
      </c>
    </row>
    <row r="3972" spans="1:10">
      <c r="A3972" s="2" t="s">
        <v>1</v>
      </c>
      <c r="B3972" s="2" t="s">
        <v>300</v>
      </c>
      <c r="C3972" s="2" t="s">
        <v>64</v>
      </c>
      <c r="E3972" s="2">
        <v>100</v>
      </c>
      <c r="F3972" s="2" t="s">
        <v>767</v>
      </c>
      <c r="G3972" s="2" t="s">
        <v>720</v>
      </c>
      <c r="H3972" s="2" t="s">
        <v>34</v>
      </c>
      <c r="I3972" s="2" t="s">
        <v>31</v>
      </c>
      <c r="J3972" s="44">
        <v>29.959446374999999</v>
      </c>
    </row>
    <row r="3973" spans="1:10">
      <c r="A3973" s="2" t="s">
        <v>1</v>
      </c>
      <c r="B3973" s="2" t="s">
        <v>301</v>
      </c>
      <c r="C3973" s="2" t="s">
        <v>64</v>
      </c>
      <c r="E3973" s="2">
        <v>100</v>
      </c>
      <c r="F3973" s="2" t="s">
        <v>767</v>
      </c>
      <c r="G3973" s="2" t="s">
        <v>720</v>
      </c>
      <c r="H3973" s="2" t="s">
        <v>34</v>
      </c>
      <c r="I3973" s="2" t="s">
        <v>31</v>
      </c>
      <c r="J3973" s="44">
        <v>0.95851807099999997</v>
      </c>
    </row>
    <row r="3974" spans="1:10">
      <c r="A3974" s="2" t="s">
        <v>1</v>
      </c>
      <c r="B3974" s="2" t="s">
        <v>302</v>
      </c>
      <c r="C3974" s="2" t="s">
        <v>64</v>
      </c>
      <c r="E3974" s="2">
        <v>100</v>
      </c>
      <c r="F3974" s="2" t="s">
        <v>767</v>
      </c>
      <c r="G3974" s="2" t="s">
        <v>720</v>
      </c>
      <c r="H3974" s="2" t="s">
        <v>34</v>
      </c>
      <c r="I3974" s="2" t="s">
        <v>31</v>
      </c>
      <c r="J3974" s="44">
        <v>9.7351005110000006</v>
      </c>
    </row>
    <row r="3975" spans="1:10">
      <c r="A3975" s="2" t="s">
        <v>1</v>
      </c>
      <c r="B3975" s="2" t="s">
        <v>303</v>
      </c>
      <c r="C3975" s="2" t="s">
        <v>64</v>
      </c>
      <c r="E3975" s="2">
        <v>100</v>
      </c>
      <c r="F3975" s="2" t="s">
        <v>767</v>
      </c>
      <c r="G3975" s="2" t="s">
        <v>720</v>
      </c>
      <c r="H3975" s="2" t="s">
        <v>34</v>
      </c>
      <c r="I3975" s="2" t="s">
        <v>31</v>
      </c>
      <c r="J3975" s="44">
        <v>12.271687447</v>
      </c>
    </row>
    <row r="3976" spans="1:10">
      <c r="A3976" s="2" t="s">
        <v>1</v>
      </c>
      <c r="B3976" s="2" t="s">
        <v>304</v>
      </c>
      <c r="C3976" s="2" t="s">
        <v>64</v>
      </c>
      <c r="E3976" s="2">
        <v>100</v>
      </c>
      <c r="F3976" s="2" t="s">
        <v>767</v>
      </c>
      <c r="G3976" s="2" t="s">
        <v>720</v>
      </c>
      <c r="H3976" s="2" t="s">
        <v>34</v>
      </c>
      <c r="I3976" s="2" t="s">
        <v>31</v>
      </c>
      <c r="J3976" s="44">
        <v>0.48452518100000003</v>
      </c>
    </row>
    <row r="3977" spans="1:10">
      <c r="A3977" s="2" t="s">
        <v>1</v>
      </c>
      <c r="B3977" s="2" t="s">
        <v>305</v>
      </c>
      <c r="C3977" s="2" t="s">
        <v>64</v>
      </c>
      <c r="E3977" s="2">
        <v>100</v>
      </c>
      <c r="F3977" s="2" t="s">
        <v>767</v>
      </c>
      <c r="G3977" s="2" t="s">
        <v>720</v>
      </c>
      <c r="H3977" s="2" t="s">
        <v>34</v>
      </c>
      <c r="I3977" s="2" t="s">
        <v>31</v>
      </c>
      <c r="J3977" s="44">
        <v>32.750370056000001</v>
      </c>
    </row>
    <row r="3978" spans="1:10">
      <c r="A3978" s="2" t="s">
        <v>1</v>
      </c>
      <c r="B3978" s="2" t="s">
        <v>306</v>
      </c>
      <c r="C3978" s="2" t="s">
        <v>64</v>
      </c>
      <c r="E3978" s="2">
        <v>100</v>
      </c>
      <c r="F3978" s="2" t="s">
        <v>767</v>
      </c>
      <c r="G3978" s="2" t="s">
        <v>720</v>
      </c>
      <c r="H3978" s="2" t="s">
        <v>34</v>
      </c>
      <c r="I3978" s="2" t="s">
        <v>31</v>
      </c>
      <c r="J3978" s="44">
        <v>42.694200561999999</v>
      </c>
    </row>
    <row r="3979" spans="1:10">
      <c r="A3979" s="2" t="s">
        <v>1</v>
      </c>
      <c r="B3979" s="2" t="s">
        <v>307</v>
      </c>
      <c r="C3979" s="2" t="s">
        <v>64</v>
      </c>
      <c r="E3979" s="2">
        <v>100</v>
      </c>
      <c r="F3979" s="2" t="s">
        <v>767</v>
      </c>
      <c r="G3979" s="2" t="s">
        <v>720</v>
      </c>
      <c r="H3979" s="2" t="s">
        <v>34</v>
      </c>
      <c r="I3979" s="2" t="s">
        <v>31</v>
      </c>
      <c r="J3979" s="44">
        <v>4.2144918450000004</v>
      </c>
    </row>
    <row r="3980" spans="1:10">
      <c r="A3980" s="2" t="s">
        <v>1</v>
      </c>
      <c r="B3980" s="2" t="s">
        <v>308</v>
      </c>
      <c r="C3980" s="2" t="s">
        <v>64</v>
      </c>
      <c r="E3980" s="2">
        <v>100</v>
      </c>
      <c r="F3980" s="2" t="s">
        <v>767</v>
      </c>
      <c r="G3980" s="2" t="s">
        <v>720</v>
      </c>
      <c r="H3980" s="2" t="s">
        <v>34</v>
      </c>
      <c r="I3980" s="2" t="s">
        <v>31</v>
      </c>
      <c r="J3980" s="44">
        <v>3.9149578799999998</v>
      </c>
    </row>
    <row r="3981" spans="1:10">
      <c r="A3981" s="2" t="s">
        <v>1</v>
      </c>
      <c r="B3981" s="2" t="s">
        <v>309</v>
      </c>
      <c r="C3981" s="2" t="s">
        <v>64</v>
      </c>
      <c r="E3981" s="2">
        <v>100</v>
      </c>
      <c r="F3981" s="2" t="s">
        <v>767</v>
      </c>
      <c r="G3981" s="2" t="s">
        <v>720</v>
      </c>
      <c r="H3981" s="2" t="s">
        <v>34</v>
      </c>
      <c r="I3981" s="2" t="s">
        <v>31</v>
      </c>
      <c r="J3981" s="44">
        <v>18.525648</v>
      </c>
    </row>
    <row r="3982" spans="1:10">
      <c r="A3982" s="2" t="s">
        <v>1</v>
      </c>
      <c r="B3982" s="2" t="s">
        <v>310</v>
      </c>
      <c r="C3982" s="2" t="s">
        <v>64</v>
      </c>
      <c r="E3982" s="2">
        <v>100</v>
      </c>
      <c r="F3982" s="2" t="s">
        <v>767</v>
      </c>
      <c r="G3982" s="2" t="s">
        <v>720</v>
      </c>
      <c r="H3982" s="2" t="s">
        <v>34</v>
      </c>
      <c r="I3982" s="2" t="s">
        <v>31</v>
      </c>
      <c r="J3982" s="44">
        <v>34.232612699999997</v>
      </c>
    </row>
    <row r="3983" spans="1:10">
      <c r="A3983" s="2" t="s">
        <v>1</v>
      </c>
      <c r="B3983" s="2" t="s">
        <v>311</v>
      </c>
      <c r="C3983" s="2" t="s">
        <v>64</v>
      </c>
      <c r="E3983" s="2">
        <v>100</v>
      </c>
      <c r="F3983" s="2" t="s">
        <v>767</v>
      </c>
      <c r="G3983" s="2" t="s">
        <v>720</v>
      </c>
      <c r="H3983" s="2" t="s">
        <v>34</v>
      </c>
      <c r="I3983" s="2" t="s">
        <v>31</v>
      </c>
      <c r="J3983" s="44">
        <v>55.779526390999997</v>
      </c>
    </row>
    <row r="3984" spans="1:10">
      <c r="A3984" s="2" t="s">
        <v>1</v>
      </c>
      <c r="B3984" s="2" t="s">
        <v>312</v>
      </c>
      <c r="C3984" s="2" t="s">
        <v>64</v>
      </c>
      <c r="E3984" s="2">
        <v>100</v>
      </c>
      <c r="F3984" s="2" t="s">
        <v>767</v>
      </c>
      <c r="G3984" s="2" t="s">
        <v>720</v>
      </c>
      <c r="H3984" s="2" t="s">
        <v>34</v>
      </c>
      <c r="I3984" s="2" t="s">
        <v>31</v>
      </c>
      <c r="J3984" s="44">
        <v>32.89698645</v>
      </c>
    </row>
    <row r="3985" spans="1:10">
      <c r="A3985" s="2" t="s">
        <v>1</v>
      </c>
      <c r="B3985" s="2" t="s">
        <v>313</v>
      </c>
      <c r="C3985" s="2" t="s">
        <v>64</v>
      </c>
      <c r="E3985" s="2">
        <v>100</v>
      </c>
      <c r="F3985" s="2" t="s">
        <v>767</v>
      </c>
      <c r="G3985" s="2" t="s">
        <v>720</v>
      </c>
      <c r="H3985" s="2" t="s">
        <v>34</v>
      </c>
      <c r="I3985" s="2" t="s">
        <v>31</v>
      </c>
      <c r="J3985" s="44">
        <v>34.821777449999999</v>
      </c>
    </row>
    <row r="3986" spans="1:10">
      <c r="A3986" s="2" t="s">
        <v>1</v>
      </c>
      <c r="B3986" s="2" t="s">
        <v>314</v>
      </c>
      <c r="C3986" s="2" t="s">
        <v>64</v>
      </c>
      <c r="E3986" s="2">
        <v>100</v>
      </c>
      <c r="F3986" s="2" t="s">
        <v>767</v>
      </c>
      <c r="G3986" s="2" t="s">
        <v>720</v>
      </c>
      <c r="H3986" s="2" t="s">
        <v>34</v>
      </c>
      <c r="I3986" s="2" t="s">
        <v>31</v>
      </c>
      <c r="J3986" s="44">
        <v>0.142055719</v>
      </c>
    </row>
    <row r="3987" spans="1:10">
      <c r="A3987" s="2" t="s">
        <v>1</v>
      </c>
      <c r="B3987" s="2" t="s">
        <v>315</v>
      </c>
      <c r="C3987" s="2" t="s">
        <v>64</v>
      </c>
      <c r="E3987" s="2">
        <v>100</v>
      </c>
      <c r="F3987" s="2" t="s">
        <v>767</v>
      </c>
      <c r="G3987" s="2" t="s">
        <v>720</v>
      </c>
      <c r="H3987" s="2" t="s">
        <v>34</v>
      </c>
      <c r="I3987" s="2" t="s">
        <v>31</v>
      </c>
      <c r="J3987" s="44">
        <v>101.785046921</v>
      </c>
    </row>
    <row r="3988" spans="1:10">
      <c r="A3988" s="2" t="s">
        <v>1</v>
      </c>
      <c r="B3988" s="2" t="s">
        <v>316</v>
      </c>
      <c r="C3988" s="2" t="s">
        <v>64</v>
      </c>
      <c r="E3988" s="2">
        <v>100</v>
      </c>
      <c r="F3988" s="2" t="s">
        <v>767</v>
      </c>
      <c r="G3988" s="2" t="s">
        <v>720</v>
      </c>
      <c r="H3988" s="2" t="s">
        <v>34</v>
      </c>
      <c r="I3988" s="2" t="s">
        <v>31</v>
      </c>
      <c r="J3988" s="44">
        <v>11.772870599999999</v>
      </c>
    </row>
    <row r="3989" spans="1:10">
      <c r="A3989" s="2" t="s">
        <v>1</v>
      </c>
      <c r="B3989" s="2" t="s">
        <v>317</v>
      </c>
      <c r="C3989" s="2" t="s">
        <v>64</v>
      </c>
      <c r="E3989" s="2">
        <v>100</v>
      </c>
      <c r="F3989" s="2" t="s">
        <v>767</v>
      </c>
      <c r="G3989" s="2" t="s">
        <v>720</v>
      </c>
      <c r="H3989" s="2" t="s">
        <v>34</v>
      </c>
      <c r="I3989" s="2" t="s">
        <v>31</v>
      </c>
      <c r="J3989" s="44">
        <v>15.722508225</v>
      </c>
    </row>
    <row r="3990" spans="1:10">
      <c r="A3990" s="2" t="s">
        <v>1</v>
      </c>
      <c r="B3990" s="2" t="s">
        <v>449</v>
      </c>
      <c r="C3990" s="2" t="s">
        <v>64</v>
      </c>
      <c r="E3990" s="2">
        <v>100</v>
      </c>
      <c r="F3990" s="2" t="s">
        <v>767</v>
      </c>
      <c r="G3990" s="2" t="s">
        <v>720</v>
      </c>
      <c r="H3990" s="2" t="s">
        <v>34</v>
      </c>
      <c r="I3990" s="2" t="s">
        <v>31</v>
      </c>
      <c r="J3990" s="44">
        <v>0</v>
      </c>
    </row>
    <row r="3991" spans="1:10">
      <c r="A3991" s="2" t="s">
        <v>1</v>
      </c>
      <c r="B3991" s="2" t="s">
        <v>450</v>
      </c>
      <c r="C3991" s="2" t="s">
        <v>64</v>
      </c>
      <c r="E3991" s="2">
        <v>100</v>
      </c>
      <c r="F3991" s="2" t="s">
        <v>767</v>
      </c>
      <c r="G3991" s="2" t="s">
        <v>720</v>
      </c>
      <c r="H3991" s="2" t="s">
        <v>34</v>
      </c>
      <c r="I3991" s="2" t="s">
        <v>31</v>
      </c>
      <c r="J3991" s="44">
        <v>0</v>
      </c>
    </row>
    <row r="3992" spans="1:10">
      <c r="A3992" s="2" t="s">
        <v>1</v>
      </c>
      <c r="B3992" s="2" t="s">
        <v>451</v>
      </c>
      <c r="C3992" s="2" t="s">
        <v>64</v>
      </c>
      <c r="E3992" s="2">
        <v>100</v>
      </c>
      <c r="F3992" s="2" t="s">
        <v>767</v>
      </c>
      <c r="G3992" s="2" t="s">
        <v>720</v>
      </c>
      <c r="H3992" s="2" t="s">
        <v>34</v>
      </c>
      <c r="I3992" s="2" t="s">
        <v>31</v>
      </c>
      <c r="J3992" s="44">
        <v>3.6349436999999998E-2</v>
      </c>
    </row>
    <row r="3993" spans="1:10">
      <c r="A3993" s="2" t="s">
        <v>1</v>
      </c>
      <c r="B3993" s="2" t="s">
        <v>452</v>
      </c>
      <c r="C3993" s="2" t="s">
        <v>64</v>
      </c>
      <c r="E3993" s="2">
        <v>100</v>
      </c>
      <c r="F3993" s="2" t="s">
        <v>767</v>
      </c>
      <c r="G3993" s="2" t="s">
        <v>720</v>
      </c>
      <c r="H3993" s="2" t="s">
        <v>34</v>
      </c>
      <c r="I3993" s="2" t="s">
        <v>31</v>
      </c>
      <c r="J3993" s="44">
        <v>3.6349436999999998E-2</v>
      </c>
    </row>
    <row r="3994" spans="1:10">
      <c r="A3994" s="2" t="s">
        <v>1</v>
      </c>
      <c r="B3994" s="2" t="s">
        <v>453</v>
      </c>
      <c r="C3994" s="2" t="s">
        <v>64</v>
      </c>
      <c r="E3994" s="2">
        <v>100</v>
      </c>
      <c r="F3994" s="2" t="s">
        <v>767</v>
      </c>
      <c r="G3994" s="2" t="s">
        <v>720</v>
      </c>
      <c r="H3994" s="2" t="s">
        <v>34</v>
      </c>
      <c r="I3994" s="2" t="s">
        <v>31</v>
      </c>
      <c r="J3994" s="44">
        <v>3.6349436999999998E-2</v>
      </c>
    </row>
    <row r="3995" spans="1:10">
      <c r="A3995" s="2" t="s">
        <v>1</v>
      </c>
      <c r="B3995" s="2" t="s">
        <v>318</v>
      </c>
      <c r="C3995" s="2" t="s">
        <v>64</v>
      </c>
      <c r="E3995" s="2">
        <v>100</v>
      </c>
      <c r="F3995" s="2" t="s">
        <v>767</v>
      </c>
      <c r="G3995" s="2" t="s">
        <v>720</v>
      </c>
      <c r="H3995" s="2" t="s">
        <v>34</v>
      </c>
      <c r="I3995" s="2" t="s">
        <v>31</v>
      </c>
      <c r="J3995" s="44">
        <v>22.01502975</v>
      </c>
    </row>
    <row r="3996" spans="1:10">
      <c r="A3996" s="2" t="s">
        <v>1</v>
      </c>
      <c r="B3996" s="2" t="s">
        <v>319</v>
      </c>
      <c r="C3996" s="2" t="s">
        <v>64</v>
      </c>
      <c r="E3996" s="2">
        <v>100</v>
      </c>
      <c r="F3996" s="2" t="s">
        <v>767</v>
      </c>
      <c r="G3996" s="2" t="s">
        <v>720</v>
      </c>
      <c r="H3996" s="2" t="s">
        <v>34</v>
      </c>
      <c r="I3996" s="2" t="s">
        <v>31</v>
      </c>
      <c r="J3996" s="44">
        <v>6.7744824899999996</v>
      </c>
    </row>
    <row r="3997" spans="1:10">
      <c r="A3997" s="2" t="s">
        <v>1</v>
      </c>
      <c r="B3997" s="2" t="s">
        <v>320</v>
      </c>
      <c r="C3997" s="2" t="s">
        <v>64</v>
      </c>
      <c r="E3997" s="2">
        <v>100</v>
      </c>
      <c r="F3997" s="2" t="s">
        <v>767</v>
      </c>
      <c r="G3997" s="2" t="s">
        <v>720</v>
      </c>
      <c r="H3997" s="2" t="s">
        <v>34</v>
      </c>
      <c r="I3997" s="2" t="s">
        <v>31</v>
      </c>
      <c r="J3997" s="44">
        <v>12.235290469000001</v>
      </c>
    </row>
    <row r="3998" spans="1:10">
      <c r="A3998" s="2" t="s">
        <v>1</v>
      </c>
      <c r="B3998" s="2" t="s">
        <v>321</v>
      </c>
      <c r="C3998" s="2" t="s">
        <v>64</v>
      </c>
      <c r="E3998" s="2">
        <v>100</v>
      </c>
      <c r="F3998" s="2" t="s">
        <v>767</v>
      </c>
      <c r="G3998" s="2" t="s">
        <v>720</v>
      </c>
      <c r="H3998" s="2" t="s">
        <v>34</v>
      </c>
      <c r="I3998" s="2" t="s">
        <v>31</v>
      </c>
      <c r="J3998" s="44">
        <v>8.0794032970000007</v>
      </c>
    </row>
    <row r="3999" spans="1:10">
      <c r="A3999" s="2" t="s">
        <v>1</v>
      </c>
      <c r="B3999" s="2" t="s">
        <v>322</v>
      </c>
      <c r="C3999" s="2" t="s">
        <v>64</v>
      </c>
      <c r="E3999" s="2">
        <v>100</v>
      </c>
      <c r="F3999" s="2" t="s">
        <v>767</v>
      </c>
      <c r="G3999" s="2" t="s">
        <v>720</v>
      </c>
      <c r="H3999" s="2" t="s">
        <v>34</v>
      </c>
      <c r="I3999" s="2" t="s">
        <v>31</v>
      </c>
      <c r="J3999" s="44">
        <v>21.644684325</v>
      </c>
    </row>
    <row r="4000" spans="1:10">
      <c r="A4000" s="2" t="s">
        <v>1</v>
      </c>
      <c r="B4000" s="2" t="s">
        <v>323</v>
      </c>
      <c r="C4000" s="2" t="s">
        <v>64</v>
      </c>
      <c r="E4000" s="2">
        <v>100</v>
      </c>
      <c r="F4000" s="2" t="s">
        <v>767</v>
      </c>
      <c r="G4000" s="2" t="s">
        <v>720</v>
      </c>
      <c r="H4000" s="2" t="s">
        <v>34</v>
      </c>
      <c r="I4000" s="2" t="s">
        <v>31</v>
      </c>
      <c r="J4000" s="44">
        <v>28.536469237999999</v>
      </c>
    </row>
    <row r="4001" spans="1:10">
      <c r="A4001" s="2" t="s">
        <v>1</v>
      </c>
      <c r="B4001" s="2" t="s">
        <v>324</v>
      </c>
      <c r="C4001" s="2" t="s">
        <v>64</v>
      </c>
      <c r="E4001" s="2">
        <v>100</v>
      </c>
      <c r="F4001" s="2" t="s">
        <v>767</v>
      </c>
      <c r="G4001" s="2" t="s">
        <v>720</v>
      </c>
      <c r="H4001" s="2" t="s">
        <v>34</v>
      </c>
      <c r="I4001" s="2" t="s">
        <v>31</v>
      </c>
      <c r="J4001" s="44">
        <v>24.099909749999998</v>
      </c>
    </row>
    <row r="4002" spans="1:10">
      <c r="A4002" s="2" t="s">
        <v>1</v>
      </c>
      <c r="B4002" s="2" t="s">
        <v>325</v>
      </c>
      <c r="C4002" s="2" t="s">
        <v>64</v>
      </c>
      <c r="E4002" s="2">
        <v>100</v>
      </c>
      <c r="F4002" s="2" t="s">
        <v>767</v>
      </c>
      <c r="G4002" s="2" t="s">
        <v>720</v>
      </c>
      <c r="H4002" s="2" t="s">
        <v>34</v>
      </c>
      <c r="I4002" s="2" t="s">
        <v>31</v>
      </c>
      <c r="J4002" s="44">
        <v>44.092605900000002</v>
      </c>
    </row>
    <row r="4003" spans="1:10">
      <c r="A4003" s="2" t="s">
        <v>1</v>
      </c>
      <c r="B4003" s="2" t="s">
        <v>326</v>
      </c>
      <c r="C4003" s="2" t="s">
        <v>64</v>
      </c>
      <c r="E4003" s="2">
        <v>100</v>
      </c>
      <c r="F4003" s="2" t="s">
        <v>767</v>
      </c>
      <c r="G4003" s="2" t="s">
        <v>720</v>
      </c>
      <c r="H4003" s="2" t="s">
        <v>34</v>
      </c>
      <c r="I4003" s="2" t="s">
        <v>31</v>
      </c>
      <c r="J4003" s="44">
        <v>87.775076812999998</v>
      </c>
    </row>
    <row r="4004" spans="1:10">
      <c r="A4004" s="2" t="s">
        <v>1</v>
      </c>
      <c r="B4004" s="2" t="s">
        <v>327</v>
      </c>
      <c r="C4004" s="2" t="s">
        <v>64</v>
      </c>
      <c r="E4004" s="2">
        <v>100</v>
      </c>
      <c r="F4004" s="2" t="s">
        <v>767</v>
      </c>
      <c r="G4004" s="2" t="s">
        <v>720</v>
      </c>
      <c r="H4004" s="2" t="s">
        <v>34</v>
      </c>
      <c r="I4004" s="2" t="s">
        <v>31</v>
      </c>
      <c r="J4004" s="44">
        <v>52.858339594</v>
      </c>
    </row>
    <row r="4005" spans="1:10">
      <c r="A4005" s="2" t="s">
        <v>1</v>
      </c>
      <c r="B4005" s="2" t="s">
        <v>328</v>
      </c>
      <c r="C4005" s="2" t="s">
        <v>64</v>
      </c>
      <c r="E4005" s="2">
        <v>100</v>
      </c>
      <c r="F4005" s="2" t="s">
        <v>767</v>
      </c>
      <c r="G4005" s="2" t="s">
        <v>720</v>
      </c>
      <c r="H4005" s="2" t="s">
        <v>34</v>
      </c>
      <c r="I4005" s="2" t="s">
        <v>31</v>
      </c>
      <c r="J4005" s="44">
        <v>126.492443677</v>
      </c>
    </row>
    <row r="4006" spans="1:10">
      <c r="A4006" s="2" t="s">
        <v>1</v>
      </c>
      <c r="B4006" s="2" t="s">
        <v>329</v>
      </c>
      <c r="C4006" s="2" t="s">
        <v>64</v>
      </c>
      <c r="E4006" s="2">
        <v>100</v>
      </c>
      <c r="F4006" s="2" t="s">
        <v>767</v>
      </c>
      <c r="G4006" s="2" t="s">
        <v>720</v>
      </c>
      <c r="H4006" s="2" t="s">
        <v>34</v>
      </c>
      <c r="I4006" s="2" t="s">
        <v>31</v>
      </c>
      <c r="J4006" s="44">
        <v>85.487223506000007</v>
      </c>
    </row>
    <row r="4007" spans="1:10">
      <c r="A4007" s="2" t="s">
        <v>1</v>
      </c>
      <c r="B4007" s="2" t="s">
        <v>330</v>
      </c>
      <c r="C4007" s="2" t="s">
        <v>64</v>
      </c>
      <c r="E4007" s="2">
        <v>100</v>
      </c>
      <c r="F4007" s="2" t="s">
        <v>767</v>
      </c>
      <c r="G4007" s="2" t="s">
        <v>720</v>
      </c>
      <c r="H4007" s="2" t="s">
        <v>34</v>
      </c>
      <c r="I4007" s="2" t="s">
        <v>31</v>
      </c>
      <c r="J4007" s="44">
        <v>56.983285330999998</v>
      </c>
    </row>
    <row r="4008" spans="1:10">
      <c r="A4008" s="2" t="s">
        <v>1</v>
      </c>
      <c r="B4008" s="2" t="s">
        <v>331</v>
      </c>
      <c r="C4008" s="2" t="s">
        <v>64</v>
      </c>
      <c r="E4008" s="2">
        <v>100</v>
      </c>
      <c r="F4008" s="2" t="s">
        <v>767</v>
      </c>
      <c r="G4008" s="2" t="s">
        <v>720</v>
      </c>
      <c r="H4008" s="2" t="s">
        <v>34</v>
      </c>
      <c r="I4008" s="2" t="s">
        <v>31</v>
      </c>
      <c r="J4008" s="44">
        <v>178.77217572500001</v>
      </c>
    </row>
    <row r="4009" spans="1:10">
      <c r="A4009" s="2" t="s">
        <v>1</v>
      </c>
      <c r="B4009" s="2" t="s">
        <v>332</v>
      </c>
      <c r="C4009" s="2" t="s">
        <v>64</v>
      </c>
      <c r="E4009" s="2">
        <v>100</v>
      </c>
      <c r="F4009" s="2" t="s">
        <v>767</v>
      </c>
      <c r="G4009" s="2" t="s">
        <v>720</v>
      </c>
      <c r="H4009" s="2" t="s">
        <v>34</v>
      </c>
      <c r="I4009" s="2" t="s">
        <v>31</v>
      </c>
      <c r="J4009" s="44">
        <v>113.637129</v>
      </c>
    </row>
    <row r="4010" spans="1:10">
      <c r="A4010" s="2" t="s">
        <v>27</v>
      </c>
      <c r="B4010" s="2" t="s">
        <v>66</v>
      </c>
      <c r="C4010" s="2" t="s">
        <v>64</v>
      </c>
      <c r="E4010" s="2">
        <v>100</v>
      </c>
      <c r="F4010" s="2" t="s">
        <v>928</v>
      </c>
      <c r="G4010" s="2" t="s">
        <v>29</v>
      </c>
      <c r="H4010" s="2" t="s">
        <v>37</v>
      </c>
      <c r="I4010" s="2" t="s">
        <v>38</v>
      </c>
      <c r="J4010" s="44">
        <v>0.33376248600000002</v>
      </c>
    </row>
    <row r="4011" spans="1:10">
      <c r="A4011" s="2" t="s">
        <v>27</v>
      </c>
      <c r="B4011" s="2" t="s">
        <v>67</v>
      </c>
      <c r="C4011" s="2" t="s">
        <v>64</v>
      </c>
      <c r="E4011" s="2">
        <v>100</v>
      </c>
      <c r="F4011" s="2" t="s">
        <v>928</v>
      </c>
      <c r="G4011" s="2" t="s">
        <v>29</v>
      </c>
      <c r="H4011" s="2" t="s">
        <v>37</v>
      </c>
      <c r="I4011" s="2" t="s">
        <v>38</v>
      </c>
      <c r="J4011" s="44">
        <v>0</v>
      </c>
    </row>
    <row r="4012" spans="1:10">
      <c r="A4012" s="2" t="s">
        <v>27</v>
      </c>
      <c r="B4012" s="2" t="s">
        <v>346</v>
      </c>
      <c r="C4012" s="2" t="s">
        <v>64</v>
      </c>
      <c r="E4012" s="2">
        <v>100</v>
      </c>
      <c r="F4012" s="2" t="s">
        <v>928</v>
      </c>
      <c r="G4012" s="2" t="s">
        <v>29</v>
      </c>
      <c r="H4012" s="2" t="s">
        <v>37</v>
      </c>
      <c r="I4012" s="2" t="s">
        <v>38</v>
      </c>
      <c r="J4012" s="44">
        <v>0</v>
      </c>
    </row>
    <row r="4013" spans="1:10">
      <c r="A4013" s="2" t="s">
        <v>27</v>
      </c>
      <c r="B4013" s="2" t="s">
        <v>68</v>
      </c>
      <c r="C4013" s="2" t="s">
        <v>64</v>
      </c>
      <c r="E4013" s="2">
        <v>100</v>
      </c>
      <c r="F4013" s="2" t="s">
        <v>928</v>
      </c>
      <c r="G4013" s="2" t="s">
        <v>29</v>
      </c>
      <c r="H4013" s="2" t="s">
        <v>37</v>
      </c>
      <c r="I4013" s="2" t="s">
        <v>38</v>
      </c>
      <c r="J4013" s="44">
        <v>5.51761E-4</v>
      </c>
    </row>
    <row r="4014" spans="1:10">
      <c r="A4014" s="2" t="s">
        <v>27</v>
      </c>
      <c r="B4014" s="2" t="s">
        <v>69</v>
      </c>
      <c r="C4014" s="2" t="s">
        <v>64</v>
      </c>
      <c r="E4014" s="2">
        <v>100</v>
      </c>
      <c r="F4014" s="2" t="s">
        <v>928</v>
      </c>
      <c r="G4014" s="2" t="s">
        <v>29</v>
      </c>
      <c r="H4014" s="2" t="s">
        <v>37</v>
      </c>
      <c r="I4014" s="2" t="s">
        <v>38</v>
      </c>
      <c r="J4014" s="44">
        <v>1.3296554840000001</v>
      </c>
    </row>
    <row r="4015" spans="1:10">
      <c r="A4015" s="2" t="s">
        <v>27</v>
      </c>
      <c r="B4015" s="2" t="s">
        <v>70</v>
      </c>
      <c r="C4015" s="2" t="s">
        <v>64</v>
      </c>
      <c r="E4015" s="2">
        <v>100</v>
      </c>
      <c r="F4015" s="2" t="s">
        <v>928</v>
      </c>
      <c r="G4015" s="2" t="s">
        <v>29</v>
      </c>
      <c r="H4015" s="2" t="s">
        <v>37</v>
      </c>
      <c r="I4015" s="2" t="s">
        <v>38</v>
      </c>
      <c r="J4015" s="44">
        <v>2.3228382349999999</v>
      </c>
    </row>
    <row r="4016" spans="1:10">
      <c r="A4016" s="2" t="s">
        <v>27</v>
      </c>
      <c r="B4016" s="2" t="s">
        <v>71</v>
      </c>
      <c r="C4016" s="2" t="s">
        <v>64</v>
      </c>
      <c r="E4016" s="2">
        <v>100</v>
      </c>
      <c r="F4016" s="2" t="s">
        <v>928</v>
      </c>
      <c r="G4016" s="2" t="s">
        <v>29</v>
      </c>
      <c r="H4016" s="2" t="s">
        <v>37</v>
      </c>
      <c r="I4016" s="2" t="s">
        <v>38</v>
      </c>
      <c r="J4016" s="44">
        <v>0</v>
      </c>
    </row>
    <row r="4017" spans="1:10">
      <c r="A4017" s="2" t="s">
        <v>27</v>
      </c>
      <c r="B4017" s="2" t="s">
        <v>72</v>
      </c>
      <c r="C4017" s="2" t="s">
        <v>64</v>
      </c>
      <c r="E4017" s="2">
        <v>100</v>
      </c>
      <c r="F4017" s="2" t="s">
        <v>928</v>
      </c>
      <c r="G4017" s="2" t="s">
        <v>29</v>
      </c>
      <c r="H4017" s="2" t="s">
        <v>37</v>
      </c>
      <c r="I4017" s="2" t="s">
        <v>38</v>
      </c>
      <c r="J4017" s="44">
        <v>7.4438200000000003E-4</v>
      </c>
    </row>
    <row r="4018" spans="1:10">
      <c r="A4018" s="2" t="s">
        <v>27</v>
      </c>
      <c r="B4018" s="2" t="s">
        <v>73</v>
      </c>
      <c r="C4018" s="2" t="s">
        <v>64</v>
      </c>
      <c r="E4018" s="2">
        <v>100</v>
      </c>
      <c r="F4018" s="2" t="s">
        <v>928</v>
      </c>
      <c r="G4018" s="2" t="s">
        <v>29</v>
      </c>
      <c r="H4018" s="2" t="s">
        <v>37</v>
      </c>
      <c r="I4018" s="2" t="s">
        <v>38</v>
      </c>
      <c r="J4018" s="44">
        <v>7.5093899999999995E-4</v>
      </c>
    </row>
    <row r="4019" spans="1:10">
      <c r="A4019" s="2" t="s">
        <v>26</v>
      </c>
      <c r="B4019" s="2" t="s">
        <v>347</v>
      </c>
      <c r="C4019" s="2" t="s">
        <v>64</v>
      </c>
      <c r="E4019" s="2">
        <v>100</v>
      </c>
      <c r="F4019" s="2" t="s">
        <v>928</v>
      </c>
      <c r="G4019" s="2" t="s">
        <v>29</v>
      </c>
      <c r="H4019" s="2" t="s">
        <v>37</v>
      </c>
      <c r="I4019" s="2" t="s">
        <v>38</v>
      </c>
      <c r="J4019" s="44">
        <v>0</v>
      </c>
    </row>
    <row r="4020" spans="1:10">
      <c r="A4020" s="2" t="s">
        <v>26</v>
      </c>
      <c r="B4020" s="2" t="s">
        <v>74</v>
      </c>
      <c r="C4020" s="2" t="s">
        <v>64</v>
      </c>
      <c r="E4020" s="2">
        <v>100</v>
      </c>
      <c r="F4020" s="2" t="s">
        <v>928</v>
      </c>
      <c r="G4020" s="2" t="s">
        <v>29</v>
      </c>
      <c r="H4020" s="2" t="s">
        <v>37</v>
      </c>
      <c r="I4020" s="2" t="s">
        <v>38</v>
      </c>
      <c r="J4020" s="44">
        <v>0</v>
      </c>
    </row>
    <row r="4021" spans="1:10">
      <c r="A4021" s="2" t="s">
        <v>26</v>
      </c>
      <c r="B4021" s="2" t="s">
        <v>75</v>
      </c>
      <c r="C4021" s="2" t="s">
        <v>64</v>
      </c>
      <c r="E4021" s="2">
        <v>100</v>
      </c>
      <c r="F4021" s="2" t="s">
        <v>928</v>
      </c>
      <c r="G4021" s="2" t="s">
        <v>29</v>
      </c>
      <c r="H4021" s="2" t="s">
        <v>37</v>
      </c>
      <c r="I4021" s="2" t="s">
        <v>38</v>
      </c>
      <c r="J4021" s="44">
        <v>0</v>
      </c>
    </row>
    <row r="4022" spans="1:10">
      <c r="A4022" s="2" t="s">
        <v>26</v>
      </c>
      <c r="B4022" s="2" t="s">
        <v>76</v>
      </c>
      <c r="C4022" s="2" t="s">
        <v>64</v>
      </c>
      <c r="E4022" s="2">
        <v>100</v>
      </c>
      <c r="F4022" s="2" t="s">
        <v>928</v>
      </c>
      <c r="G4022" s="2" t="s">
        <v>29</v>
      </c>
      <c r="H4022" s="2" t="s">
        <v>37</v>
      </c>
      <c r="I4022" s="2" t="s">
        <v>38</v>
      </c>
      <c r="J4022" s="44">
        <v>0</v>
      </c>
    </row>
    <row r="4023" spans="1:10">
      <c r="A4023" s="2" t="s">
        <v>26</v>
      </c>
      <c r="B4023" s="2" t="s">
        <v>77</v>
      </c>
      <c r="C4023" s="2" t="s">
        <v>64</v>
      </c>
      <c r="E4023" s="2">
        <v>100</v>
      </c>
      <c r="F4023" s="2" t="s">
        <v>928</v>
      </c>
      <c r="G4023" s="2" t="s">
        <v>29</v>
      </c>
      <c r="H4023" s="2" t="s">
        <v>37</v>
      </c>
      <c r="I4023" s="2" t="s">
        <v>38</v>
      </c>
      <c r="J4023" s="44">
        <v>0.155879085</v>
      </c>
    </row>
    <row r="4024" spans="1:10">
      <c r="A4024" s="2" t="s">
        <v>26</v>
      </c>
      <c r="B4024" s="2" t="s">
        <v>78</v>
      </c>
      <c r="C4024" s="2" t="s">
        <v>64</v>
      </c>
      <c r="E4024" s="2">
        <v>100</v>
      </c>
      <c r="F4024" s="2" t="s">
        <v>928</v>
      </c>
      <c r="G4024" s="2" t="s">
        <v>29</v>
      </c>
      <c r="H4024" s="2" t="s">
        <v>37</v>
      </c>
      <c r="I4024" s="2" t="s">
        <v>38</v>
      </c>
      <c r="J4024" s="44">
        <v>0</v>
      </c>
    </row>
    <row r="4025" spans="1:10">
      <c r="A4025" s="2" t="s">
        <v>26</v>
      </c>
      <c r="B4025" s="2" t="s">
        <v>79</v>
      </c>
      <c r="C4025" s="2" t="s">
        <v>64</v>
      </c>
      <c r="E4025" s="2">
        <v>100</v>
      </c>
      <c r="F4025" s="2" t="s">
        <v>928</v>
      </c>
      <c r="G4025" s="2" t="s">
        <v>29</v>
      </c>
      <c r="H4025" s="2" t="s">
        <v>37</v>
      </c>
      <c r="I4025" s="2" t="s">
        <v>38</v>
      </c>
      <c r="J4025" s="44">
        <v>0.85379226100000005</v>
      </c>
    </row>
    <row r="4026" spans="1:10">
      <c r="A4026" s="2" t="s">
        <v>26</v>
      </c>
      <c r="B4026" s="2" t="s">
        <v>80</v>
      </c>
      <c r="C4026" s="2" t="s">
        <v>64</v>
      </c>
      <c r="E4026" s="2">
        <v>100</v>
      </c>
      <c r="F4026" s="2" t="s">
        <v>928</v>
      </c>
      <c r="G4026" s="2" t="s">
        <v>29</v>
      </c>
      <c r="H4026" s="2" t="s">
        <v>37</v>
      </c>
      <c r="I4026" s="2" t="s">
        <v>38</v>
      </c>
      <c r="J4026" s="44">
        <v>2.1398481970000001</v>
      </c>
    </row>
    <row r="4027" spans="1:10">
      <c r="A4027" s="2" t="s">
        <v>26</v>
      </c>
      <c r="B4027" s="2" t="s">
        <v>81</v>
      </c>
      <c r="C4027" s="2" t="s">
        <v>64</v>
      </c>
      <c r="E4027" s="2">
        <v>100</v>
      </c>
      <c r="F4027" s="2" t="s">
        <v>928</v>
      </c>
      <c r="G4027" s="2" t="s">
        <v>29</v>
      </c>
      <c r="H4027" s="2" t="s">
        <v>37</v>
      </c>
      <c r="I4027" s="2" t="s">
        <v>38</v>
      </c>
      <c r="J4027" s="44">
        <v>1.8811771390000001</v>
      </c>
    </row>
    <row r="4028" spans="1:10">
      <c r="A4028" s="2" t="s">
        <v>26</v>
      </c>
      <c r="B4028" s="2" t="s">
        <v>82</v>
      </c>
      <c r="C4028" s="2" t="s">
        <v>64</v>
      </c>
      <c r="E4028" s="2">
        <v>100</v>
      </c>
      <c r="F4028" s="2" t="s">
        <v>928</v>
      </c>
      <c r="G4028" s="2" t="s">
        <v>29</v>
      </c>
      <c r="H4028" s="2" t="s">
        <v>37</v>
      </c>
      <c r="I4028" s="2" t="s">
        <v>38</v>
      </c>
      <c r="J4028" s="44">
        <v>2.530751634</v>
      </c>
    </row>
    <row r="4029" spans="1:10">
      <c r="A4029" s="2" t="s">
        <v>26</v>
      </c>
      <c r="B4029" s="2" t="s">
        <v>83</v>
      </c>
      <c r="C4029" s="2" t="s">
        <v>64</v>
      </c>
      <c r="E4029" s="2">
        <v>100</v>
      </c>
      <c r="F4029" s="2" t="s">
        <v>928</v>
      </c>
      <c r="G4029" s="2" t="s">
        <v>29</v>
      </c>
      <c r="H4029" s="2" t="s">
        <v>37</v>
      </c>
      <c r="I4029" s="2" t="s">
        <v>38</v>
      </c>
      <c r="J4029" s="44">
        <v>2.7753970589999999</v>
      </c>
    </row>
    <row r="4030" spans="1:10">
      <c r="A4030" s="2" t="s">
        <v>25</v>
      </c>
      <c r="B4030" s="2" t="s">
        <v>84</v>
      </c>
      <c r="C4030" s="2" t="s">
        <v>64</v>
      </c>
      <c r="E4030" s="2">
        <v>100</v>
      </c>
      <c r="F4030" s="2" t="s">
        <v>928</v>
      </c>
      <c r="G4030" s="2" t="s">
        <v>29</v>
      </c>
      <c r="H4030" s="2" t="s">
        <v>37</v>
      </c>
      <c r="I4030" s="2" t="s">
        <v>38</v>
      </c>
      <c r="J4030" s="44">
        <v>33.505076400999997</v>
      </c>
    </row>
    <row r="4031" spans="1:10">
      <c r="A4031" s="2" t="s">
        <v>25</v>
      </c>
      <c r="B4031" s="2" t="s">
        <v>85</v>
      </c>
      <c r="C4031" s="2" t="s">
        <v>64</v>
      </c>
      <c r="E4031" s="2">
        <v>100</v>
      </c>
      <c r="F4031" s="2" t="s">
        <v>928</v>
      </c>
      <c r="G4031" s="2" t="s">
        <v>29</v>
      </c>
      <c r="H4031" s="2" t="s">
        <v>37</v>
      </c>
      <c r="I4031" s="2" t="s">
        <v>38</v>
      </c>
      <c r="J4031" s="44">
        <v>21.837412299</v>
      </c>
    </row>
    <row r="4032" spans="1:10">
      <c r="A4032" s="2" t="s">
        <v>25</v>
      </c>
      <c r="B4032" s="2" t="s">
        <v>86</v>
      </c>
      <c r="C4032" s="2" t="s">
        <v>64</v>
      </c>
      <c r="E4032" s="2">
        <v>100</v>
      </c>
      <c r="F4032" s="2" t="s">
        <v>928</v>
      </c>
      <c r="G4032" s="2" t="s">
        <v>29</v>
      </c>
      <c r="H4032" s="2" t="s">
        <v>37</v>
      </c>
      <c r="I4032" s="2" t="s">
        <v>38</v>
      </c>
      <c r="J4032" s="44">
        <v>12.698759936</v>
      </c>
    </row>
    <row r="4033" spans="1:10">
      <c r="A4033" s="2" t="s">
        <v>25</v>
      </c>
      <c r="B4033" s="2" t="s">
        <v>87</v>
      </c>
      <c r="C4033" s="2" t="s">
        <v>64</v>
      </c>
      <c r="E4033" s="2">
        <v>100</v>
      </c>
      <c r="F4033" s="2" t="s">
        <v>928</v>
      </c>
      <c r="G4033" s="2" t="s">
        <v>29</v>
      </c>
      <c r="H4033" s="2" t="s">
        <v>37</v>
      </c>
      <c r="I4033" s="2" t="s">
        <v>38</v>
      </c>
      <c r="J4033" s="44">
        <v>20.661034034</v>
      </c>
    </row>
    <row r="4034" spans="1:10">
      <c r="A4034" s="2" t="s">
        <v>25</v>
      </c>
      <c r="B4034" s="2" t="s">
        <v>88</v>
      </c>
      <c r="C4034" s="2" t="s">
        <v>64</v>
      </c>
      <c r="E4034" s="2">
        <v>100</v>
      </c>
      <c r="F4034" s="2" t="s">
        <v>928</v>
      </c>
      <c r="G4034" s="2" t="s">
        <v>29</v>
      </c>
      <c r="H4034" s="2" t="s">
        <v>37</v>
      </c>
      <c r="I4034" s="2" t="s">
        <v>38</v>
      </c>
      <c r="J4034" s="44">
        <v>2.1619197859999999</v>
      </c>
    </row>
    <row r="4035" spans="1:10">
      <c r="A4035" s="2" t="s">
        <v>25</v>
      </c>
      <c r="B4035" s="2" t="s">
        <v>89</v>
      </c>
      <c r="C4035" s="2" t="s">
        <v>64</v>
      </c>
      <c r="E4035" s="2">
        <v>100</v>
      </c>
      <c r="F4035" s="2" t="s">
        <v>928</v>
      </c>
      <c r="G4035" s="2" t="s">
        <v>29</v>
      </c>
      <c r="H4035" s="2" t="s">
        <v>37</v>
      </c>
      <c r="I4035" s="2" t="s">
        <v>38</v>
      </c>
      <c r="J4035" s="44">
        <v>11.187355331999999</v>
      </c>
    </row>
    <row r="4036" spans="1:10">
      <c r="A4036" s="2" t="s">
        <v>24</v>
      </c>
      <c r="B4036" s="2" t="s">
        <v>186</v>
      </c>
      <c r="C4036" s="2" t="s">
        <v>64</v>
      </c>
      <c r="E4036" s="2">
        <v>100</v>
      </c>
      <c r="F4036" s="2" t="s">
        <v>928</v>
      </c>
      <c r="G4036" s="2" t="s">
        <v>29</v>
      </c>
      <c r="H4036" s="2" t="s">
        <v>37</v>
      </c>
      <c r="I4036" s="2" t="s">
        <v>38</v>
      </c>
      <c r="J4036" s="44">
        <v>5.8941176469999998</v>
      </c>
    </row>
    <row r="4037" spans="1:10">
      <c r="A4037" s="2" t="s">
        <v>24</v>
      </c>
      <c r="B4037" s="2" t="s">
        <v>333</v>
      </c>
      <c r="C4037" s="2" t="s">
        <v>64</v>
      </c>
      <c r="E4037" s="2">
        <v>100</v>
      </c>
      <c r="F4037" s="2" t="s">
        <v>928</v>
      </c>
      <c r="G4037" s="2" t="s">
        <v>29</v>
      </c>
      <c r="H4037" s="2" t="s">
        <v>37</v>
      </c>
      <c r="I4037" s="2" t="s">
        <v>38</v>
      </c>
      <c r="J4037" s="44">
        <v>23.318558824</v>
      </c>
    </row>
    <row r="4038" spans="1:10">
      <c r="A4038" s="2" t="s">
        <v>23</v>
      </c>
      <c r="B4038" s="2" t="s">
        <v>90</v>
      </c>
      <c r="C4038" s="2" t="s">
        <v>64</v>
      </c>
      <c r="E4038" s="2">
        <v>100</v>
      </c>
      <c r="F4038" s="2" t="s">
        <v>928</v>
      </c>
      <c r="G4038" s="2" t="s">
        <v>29</v>
      </c>
      <c r="H4038" s="2" t="s">
        <v>37</v>
      </c>
      <c r="I4038" s="2" t="s">
        <v>38</v>
      </c>
      <c r="J4038" s="44">
        <v>4.5028177149999999</v>
      </c>
    </row>
    <row r="4039" spans="1:10">
      <c r="A4039" s="2" t="s">
        <v>22</v>
      </c>
      <c r="B4039" s="2" t="s">
        <v>91</v>
      </c>
      <c r="C4039" s="2" t="s">
        <v>64</v>
      </c>
      <c r="E4039" s="2">
        <v>100</v>
      </c>
      <c r="F4039" s="2" t="s">
        <v>928</v>
      </c>
      <c r="G4039" s="2" t="s">
        <v>29</v>
      </c>
      <c r="H4039" s="2" t="s">
        <v>37</v>
      </c>
      <c r="I4039" s="2" t="s">
        <v>38</v>
      </c>
      <c r="J4039" s="44">
        <v>0</v>
      </c>
    </row>
    <row r="4040" spans="1:10">
      <c r="A4040" s="2" t="s">
        <v>22</v>
      </c>
      <c r="B4040" s="2" t="s">
        <v>92</v>
      </c>
      <c r="C4040" s="2" t="s">
        <v>64</v>
      </c>
      <c r="E4040" s="2">
        <v>100</v>
      </c>
      <c r="F4040" s="2" t="s">
        <v>928</v>
      </c>
      <c r="G4040" s="2" t="s">
        <v>29</v>
      </c>
      <c r="H4040" s="2" t="s">
        <v>37</v>
      </c>
      <c r="I4040" s="2" t="s">
        <v>38</v>
      </c>
      <c r="J4040" s="44">
        <v>0</v>
      </c>
    </row>
    <row r="4041" spans="1:10">
      <c r="A4041" s="2" t="s">
        <v>22</v>
      </c>
      <c r="B4041" s="2" t="s">
        <v>93</v>
      </c>
      <c r="C4041" s="2" t="s">
        <v>64</v>
      </c>
      <c r="E4041" s="2">
        <v>100</v>
      </c>
      <c r="F4041" s="2" t="s">
        <v>928</v>
      </c>
      <c r="G4041" s="2" t="s">
        <v>29</v>
      </c>
      <c r="H4041" s="2" t="s">
        <v>37</v>
      </c>
      <c r="I4041" s="2" t="s">
        <v>38</v>
      </c>
      <c r="J4041" s="44">
        <v>7.168141544</v>
      </c>
    </row>
    <row r="4042" spans="1:10">
      <c r="A4042" s="2" t="s">
        <v>22</v>
      </c>
      <c r="B4042" s="2" t="s">
        <v>94</v>
      </c>
      <c r="C4042" s="2" t="s">
        <v>64</v>
      </c>
      <c r="E4042" s="2">
        <v>100</v>
      </c>
      <c r="F4042" s="2" t="s">
        <v>928</v>
      </c>
      <c r="G4042" s="2" t="s">
        <v>29</v>
      </c>
      <c r="H4042" s="2" t="s">
        <v>37</v>
      </c>
      <c r="I4042" s="2" t="s">
        <v>38</v>
      </c>
      <c r="J4042" s="44">
        <v>4.4735407970000001</v>
      </c>
    </row>
    <row r="4043" spans="1:10">
      <c r="A4043" s="2" t="s">
        <v>22</v>
      </c>
      <c r="B4043" s="2" t="s">
        <v>95</v>
      </c>
      <c r="C4043" s="2" t="s">
        <v>64</v>
      </c>
      <c r="E4043" s="2">
        <v>100</v>
      </c>
      <c r="F4043" s="2" t="s">
        <v>928</v>
      </c>
      <c r="G4043" s="2" t="s">
        <v>29</v>
      </c>
      <c r="H4043" s="2" t="s">
        <v>37</v>
      </c>
      <c r="I4043" s="2" t="s">
        <v>38</v>
      </c>
      <c r="J4043" s="44">
        <v>2.642911765</v>
      </c>
    </row>
    <row r="4044" spans="1:10">
      <c r="A4044" s="2" t="s">
        <v>22</v>
      </c>
      <c r="B4044" s="2" t="s">
        <v>96</v>
      </c>
      <c r="C4044" s="2" t="s">
        <v>64</v>
      </c>
      <c r="E4044" s="2">
        <v>100</v>
      </c>
      <c r="F4044" s="2" t="s">
        <v>928</v>
      </c>
      <c r="G4044" s="2" t="s">
        <v>29</v>
      </c>
      <c r="H4044" s="2" t="s">
        <v>37</v>
      </c>
      <c r="I4044" s="2" t="s">
        <v>38</v>
      </c>
      <c r="J4044" s="44">
        <v>0</v>
      </c>
    </row>
    <row r="4045" spans="1:10">
      <c r="A4045" s="2" t="s">
        <v>22</v>
      </c>
      <c r="B4045" s="2" t="s">
        <v>97</v>
      </c>
      <c r="C4045" s="2" t="s">
        <v>64</v>
      </c>
      <c r="E4045" s="2">
        <v>100</v>
      </c>
      <c r="F4045" s="2" t="s">
        <v>928</v>
      </c>
      <c r="G4045" s="2" t="s">
        <v>29</v>
      </c>
      <c r="H4045" s="2" t="s">
        <v>37</v>
      </c>
      <c r="I4045" s="2" t="s">
        <v>38</v>
      </c>
      <c r="J4045" s="44">
        <v>1.596493859</v>
      </c>
    </row>
    <row r="4046" spans="1:10">
      <c r="A4046" s="2" t="s">
        <v>22</v>
      </c>
      <c r="B4046" s="2" t="s">
        <v>98</v>
      </c>
      <c r="C4046" s="2" t="s">
        <v>64</v>
      </c>
      <c r="E4046" s="2">
        <v>100</v>
      </c>
      <c r="F4046" s="2" t="s">
        <v>928</v>
      </c>
      <c r="G4046" s="2" t="s">
        <v>29</v>
      </c>
      <c r="H4046" s="2" t="s">
        <v>37</v>
      </c>
      <c r="I4046" s="2" t="s">
        <v>38</v>
      </c>
      <c r="J4046" s="44">
        <v>0.59430481300000004</v>
      </c>
    </row>
    <row r="4047" spans="1:10">
      <c r="A4047" s="2" t="s">
        <v>21</v>
      </c>
      <c r="B4047" s="2" t="s">
        <v>133</v>
      </c>
      <c r="C4047" s="2" t="s">
        <v>64</v>
      </c>
      <c r="E4047" s="2">
        <v>100</v>
      </c>
      <c r="F4047" s="2" t="s">
        <v>928</v>
      </c>
      <c r="G4047" s="2" t="s">
        <v>29</v>
      </c>
      <c r="H4047" s="2" t="s">
        <v>37</v>
      </c>
      <c r="I4047" s="2" t="s">
        <v>38</v>
      </c>
      <c r="J4047" s="44">
        <v>0</v>
      </c>
    </row>
    <row r="4048" spans="1:10">
      <c r="A4048" s="2" t="s">
        <v>21</v>
      </c>
      <c r="B4048" s="2" t="s">
        <v>134</v>
      </c>
      <c r="C4048" s="2" t="s">
        <v>64</v>
      </c>
      <c r="E4048" s="2">
        <v>100</v>
      </c>
      <c r="F4048" s="2" t="s">
        <v>928</v>
      </c>
      <c r="G4048" s="2" t="s">
        <v>29</v>
      </c>
      <c r="H4048" s="2" t="s">
        <v>37</v>
      </c>
      <c r="I4048" s="2" t="s">
        <v>38</v>
      </c>
      <c r="J4048" s="44">
        <v>0</v>
      </c>
    </row>
    <row r="4049" spans="1:10">
      <c r="A4049" s="2" t="s">
        <v>21</v>
      </c>
      <c r="B4049" s="2" t="s">
        <v>135</v>
      </c>
      <c r="C4049" s="2" t="s">
        <v>64</v>
      </c>
      <c r="E4049" s="2">
        <v>100</v>
      </c>
      <c r="F4049" s="2" t="s">
        <v>928</v>
      </c>
      <c r="G4049" s="2" t="s">
        <v>29</v>
      </c>
      <c r="H4049" s="2" t="s">
        <v>37</v>
      </c>
      <c r="I4049" s="2" t="s">
        <v>38</v>
      </c>
      <c r="J4049" s="44">
        <v>0</v>
      </c>
    </row>
    <row r="4050" spans="1:10">
      <c r="A4050" s="2" t="s">
        <v>21</v>
      </c>
      <c r="B4050" s="2" t="s">
        <v>136</v>
      </c>
      <c r="C4050" s="2" t="s">
        <v>64</v>
      </c>
      <c r="E4050" s="2">
        <v>100</v>
      </c>
      <c r="F4050" s="2" t="s">
        <v>928</v>
      </c>
      <c r="G4050" s="2" t="s">
        <v>29</v>
      </c>
      <c r="H4050" s="2" t="s">
        <v>37</v>
      </c>
      <c r="I4050" s="2" t="s">
        <v>38</v>
      </c>
      <c r="J4050" s="44">
        <v>0</v>
      </c>
    </row>
    <row r="4051" spans="1:10">
      <c r="A4051" s="2" t="s">
        <v>21</v>
      </c>
      <c r="B4051" s="2" t="s">
        <v>137</v>
      </c>
      <c r="C4051" s="2" t="s">
        <v>64</v>
      </c>
      <c r="E4051" s="2">
        <v>100</v>
      </c>
      <c r="F4051" s="2" t="s">
        <v>928</v>
      </c>
      <c r="G4051" s="2" t="s">
        <v>29</v>
      </c>
      <c r="H4051" s="2" t="s">
        <v>37</v>
      </c>
      <c r="I4051" s="2" t="s">
        <v>38</v>
      </c>
      <c r="J4051" s="44">
        <v>0</v>
      </c>
    </row>
    <row r="4052" spans="1:10">
      <c r="A4052" s="2" t="s">
        <v>20</v>
      </c>
      <c r="B4052" s="2" t="s">
        <v>138</v>
      </c>
      <c r="C4052" s="2" t="s">
        <v>64</v>
      </c>
      <c r="E4052" s="2">
        <v>100</v>
      </c>
      <c r="F4052" s="2" t="s">
        <v>928</v>
      </c>
      <c r="G4052" s="2" t="s">
        <v>29</v>
      </c>
      <c r="H4052" s="2" t="s">
        <v>37</v>
      </c>
      <c r="I4052" s="2" t="s">
        <v>38</v>
      </c>
      <c r="J4052" s="44">
        <v>0</v>
      </c>
    </row>
    <row r="4053" spans="1:10">
      <c r="A4053" s="2" t="s">
        <v>19</v>
      </c>
      <c r="B4053" s="2" t="s">
        <v>159</v>
      </c>
      <c r="C4053" s="2" t="s">
        <v>64</v>
      </c>
      <c r="E4053" s="2">
        <v>100</v>
      </c>
      <c r="F4053" s="2" t="s">
        <v>928</v>
      </c>
      <c r="G4053" s="2" t="s">
        <v>29</v>
      </c>
      <c r="H4053" s="2" t="s">
        <v>37</v>
      </c>
      <c r="I4053" s="2" t="s">
        <v>38</v>
      </c>
      <c r="J4053" s="44">
        <v>0</v>
      </c>
    </row>
    <row r="4054" spans="1:10">
      <c r="A4054" s="2" t="s">
        <v>19</v>
      </c>
      <c r="B4054" s="2" t="s">
        <v>160</v>
      </c>
      <c r="C4054" s="2" t="s">
        <v>64</v>
      </c>
      <c r="E4054" s="2">
        <v>100</v>
      </c>
      <c r="F4054" s="2" t="s">
        <v>928</v>
      </c>
      <c r="G4054" s="2" t="s">
        <v>29</v>
      </c>
      <c r="H4054" s="2" t="s">
        <v>37</v>
      </c>
      <c r="I4054" s="2" t="s">
        <v>38</v>
      </c>
      <c r="J4054" s="44">
        <v>0</v>
      </c>
    </row>
    <row r="4055" spans="1:10">
      <c r="A4055" s="2" t="s">
        <v>19</v>
      </c>
      <c r="B4055" s="2" t="s">
        <v>161</v>
      </c>
      <c r="C4055" s="2" t="s">
        <v>64</v>
      </c>
      <c r="E4055" s="2">
        <v>100</v>
      </c>
      <c r="F4055" s="2" t="s">
        <v>928</v>
      </c>
      <c r="G4055" s="2" t="s">
        <v>29</v>
      </c>
      <c r="H4055" s="2" t="s">
        <v>37</v>
      </c>
      <c r="I4055" s="2" t="s">
        <v>38</v>
      </c>
      <c r="J4055" s="44">
        <v>0</v>
      </c>
    </row>
    <row r="4056" spans="1:10">
      <c r="A4056" s="2" t="s">
        <v>19</v>
      </c>
      <c r="B4056" s="2" t="s">
        <v>162</v>
      </c>
      <c r="C4056" s="2" t="s">
        <v>64</v>
      </c>
      <c r="E4056" s="2">
        <v>100</v>
      </c>
      <c r="F4056" s="2" t="s">
        <v>928</v>
      </c>
      <c r="G4056" s="2" t="s">
        <v>29</v>
      </c>
      <c r="H4056" s="2" t="s">
        <v>37</v>
      </c>
      <c r="I4056" s="2" t="s">
        <v>38</v>
      </c>
      <c r="J4056" s="44">
        <v>0.49436470599999999</v>
      </c>
    </row>
    <row r="4057" spans="1:10">
      <c r="A4057" s="2" t="s">
        <v>19</v>
      </c>
      <c r="B4057" s="2" t="s">
        <v>163</v>
      </c>
      <c r="C4057" s="2" t="s">
        <v>64</v>
      </c>
      <c r="E4057" s="2">
        <v>100</v>
      </c>
      <c r="F4057" s="2" t="s">
        <v>928</v>
      </c>
      <c r="G4057" s="2" t="s">
        <v>29</v>
      </c>
      <c r="H4057" s="2" t="s">
        <v>37</v>
      </c>
      <c r="I4057" s="2" t="s">
        <v>38</v>
      </c>
      <c r="J4057" s="44">
        <v>0</v>
      </c>
    </row>
    <row r="4058" spans="1:10">
      <c r="A4058" s="2" t="s">
        <v>18</v>
      </c>
      <c r="B4058" s="2" t="s">
        <v>164</v>
      </c>
      <c r="C4058" s="2" t="s">
        <v>64</v>
      </c>
      <c r="E4058" s="2">
        <v>100</v>
      </c>
      <c r="F4058" s="2" t="s">
        <v>928</v>
      </c>
      <c r="G4058" s="2" t="s">
        <v>29</v>
      </c>
      <c r="H4058" s="2" t="s">
        <v>37</v>
      </c>
      <c r="I4058" s="2" t="s">
        <v>38</v>
      </c>
      <c r="J4058" s="44">
        <v>0</v>
      </c>
    </row>
    <row r="4059" spans="1:10">
      <c r="A4059" s="2" t="s">
        <v>18</v>
      </c>
      <c r="B4059" s="2" t="s">
        <v>165</v>
      </c>
      <c r="C4059" s="2" t="s">
        <v>64</v>
      </c>
      <c r="E4059" s="2">
        <v>100</v>
      </c>
      <c r="F4059" s="2" t="s">
        <v>928</v>
      </c>
      <c r="G4059" s="2" t="s">
        <v>29</v>
      </c>
      <c r="H4059" s="2" t="s">
        <v>37</v>
      </c>
      <c r="I4059" s="2" t="s">
        <v>38</v>
      </c>
      <c r="J4059" s="44">
        <v>0</v>
      </c>
    </row>
    <row r="4060" spans="1:10">
      <c r="A4060" s="2" t="s">
        <v>18</v>
      </c>
      <c r="B4060" s="2" t="s">
        <v>166</v>
      </c>
      <c r="C4060" s="2" t="s">
        <v>64</v>
      </c>
      <c r="E4060" s="2">
        <v>100</v>
      </c>
      <c r="F4060" s="2" t="s">
        <v>928</v>
      </c>
      <c r="G4060" s="2" t="s">
        <v>29</v>
      </c>
      <c r="H4060" s="2" t="s">
        <v>37</v>
      </c>
      <c r="I4060" s="2" t="s">
        <v>38</v>
      </c>
      <c r="J4060" s="44">
        <v>0</v>
      </c>
    </row>
    <row r="4061" spans="1:10">
      <c r="A4061" s="2" t="s">
        <v>18</v>
      </c>
      <c r="B4061" s="2" t="s">
        <v>167</v>
      </c>
      <c r="C4061" s="2" t="s">
        <v>64</v>
      </c>
      <c r="E4061" s="2">
        <v>100</v>
      </c>
      <c r="F4061" s="2" t="s">
        <v>928</v>
      </c>
      <c r="G4061" s="2" t="s">
        <v>29</v>
      </c>
      <c r="H4061" s="2" t="s">
        <v>37</v>
      </c>
      <c r="I4061" s="2" t="s">
        <v>38</v>
      </c>
      <c r="J4061" s="44">
        <v>0</v>
      </c>
    </row>
    <row r="4062" spans="1:10">
      <c r="A4062" s="2" t="s">
        <v>18</v>
      </c>
      <c r="B4062" s="2" t="s">
        <v>168</v>
      </c>
      <c r="C4062" s="2" t="s">
        <v>64</v>
      </c>
      <c r="E4062" s="2">
        <v>100</v>
      </c>
      <c r="F4062" s="2" t="s">
        <v>928</v>
      </c>
      <c r="G4062" s="2" t="s">
        <v>29</v>
      </c>
      <c r="H4062" s="2" t="s">
        <v>37</v>
      </c>
      <c r="I4062" s="2" t="s">
        <v>38</v>
      </c>
      <c r="J4062" s="44">
        <v>0</v>
      </c>
    </row>
    <row r="4063" spans="1:10">
      <c r="A4063" s="2" t="s">
        <v>18</v>
      </c>
      <c r="B4063" s="2" t="s">
        <v>169</v>
      </c>
      <c r="C4063" s="2" t="s">
        <v>64</v>
      </c>
      <c r="E4063" s="2">
        <v>100</v>
      </c>
      <c r="F4063" s="2" t="s">
        <v>928</v>
      </c>
      <c r="G4063" s="2" t="s">
        <v>29</v>
      </c>
      <c r="H4063" s="2" t="s">
        <v>37</v>
      </c>
      <c r="I4063" s="2" t="s">
        <v>38</v>
      </c>
      <c r="J4063" s="44">
        <v>0</v>
      </c>
    </row>
    <row r="4064" spans="1:10">
      <c r="A4064" s="2" t="s">
        <v>18</v>
      </c>
      <c r="B4064" s="2" t="s">
        <v>170</v>
      </c>
      <c r="C4064" s="2" t="s">
        <v>64</v>
      </c>
      <c r="E4064" s="2">
        <v>100</v>
      </c>
      <c r="F4064" s="2" t="s">
        <v>928</v>
      </c>
      <c r="G4064" s="2" t="s">
        <v>29</v>
      </c>
      <c r="H4064" s="2" t="s">
        <v>37</v>
      </c>
      <c r="I4064" s="2" t="s">
        <v>38</v>
      </c>
      <c r="J4064" s="44">
        <v>0</v>
      </c>
    </row>
    <row r="4065" spans="1:10">
      <c r="A4065" s="2" t="s">
        <v>18</v>
      </c>
      <c r="B4065" s="2" t="s">
        <v>171</v>
      </c>
      <c r="C4065" s="2" t="s">
        <v>64</v>
      </c>
      <c r="E4065" s="2">
        <v>100</v>
      </c>
      <c r="F4065" s="2" t="s">
        <v>928</v>
      </c>
      <c r="G4065" s="2" t="s">
        <v>29</v>
      </c>
      <c r="H4065" s="2" t="s">
        <v>37</v>
      </c>
      <c r="I4065" s="2" t="s">
        <v>38</v>
      </c>
      <c r="J4065" s="44">
        <v>0</v>
      </c>
    </row>
    <row r="4066" spans="1:10">
      <c r="A4066" s="2" t="s">
        <v>18</v>
      </c>
      <c r="B4066" s="2" t="s">
        <v>172</v>
      </c>
      <c r="C4066" s="2" t="s">
        <v>64</v>
      </c>
      <c r="E4066" s="2">
        <v>100</v>
      </c>
      <c r="F4066" s="2" t="s">
        <v>928</v>
      </c>
      <c r="G4066" s="2" t="s">
        <v>29</v>
      </c>
      <c r="H4066" s="2" t="s">
        <v>37</v>
      </c>
      <c r="I4066" s="2" t="s">
        <v>38</v>
      </c>
      <c r="J4066" s="44">
        <v>17.046947368000001</v>
      </c>
    </row>
    <row r="4067" spans="1:10">
      <c r="A4067" s="2" t="s">
        <v>18</v>
      </c>
      <c r="B4067" s="2" t="s">
        <v>173</v>
      </c>
      <c r="C4067" s="2" t="s">
        <v>64</v>
      </c>
      <c r="E4067" s="2">
        <v>100</v>
      </c>
      <c r="F4067" s="2" t="s">
        <v>928</v>
      </c>
      <c r="G4067" s="2" t="s">
        <v>29</v>
      </c>
      <c r="H4067" s="2" t="s">
        <v>37</v>
      </c>
      <c r="I4067" s="2" t="s">
        <v>38</v>
      </c>
      <c r="J4067" s="44">
        <v>5.520941176</v>
      </c>
    </row>
    <row r="4068" spans="1:10">
      <c r="A4068" s="2" t="s">
        <v>18</v>
      </c>
      <c r="B4068" s="2" t="s">
        <v>174</v>
      </c>
      <c r="C4068" s="2" t="s">
        <v>64</v>
      </c>
      <c r="E4068" s="2">
        <v>100</v>
      </c>
      <c r="F4068" s="2" t="s">
        <v>928</v>
      </c>
      <c r="G4068" s="2" t="s">
        <v>29</v>
      </c>
      <c r="H4068" s="2" t="s">
        <v>37</v>
      </c>
      <c r="I4068" s="2" t="s">
        <v>38</v>
      </c>
      <c r="J4068" s="44">
        <v>6.9382358010000003</v>
      </c>
    </row>
    <row r="4069" spans="1:10">
      <c r="A4069" s="2" t="s">
        <v>18</v>
      </c>
      <c r="B4069" s="2" t="s">
        <v>175</v>
      </c>
      <c r="C4069" s="2" t="s">
        <v>64</v>
      </c>
      <c r="E4069" s="2">
        <v>100</v>
      </c>
      <c r="F4069" s="2" t="s">
        <v>928</v>
      </c>
      <c r="G4069" s="2" t="s">
        <v>29</v>
      </c>
      <c r="H4069" s="2" t="s">
        <v>37</v>
      </c>
      <c r="I4069" s="2" t="s">
        <v>38</v>
      </c>
      <c r="J4069" s="44">
        <v>0</v>
      </c>
    </row>
    <row r="4070" spans="1:10">
      <c r="A4070" s="2" t="s">
        <v>18</v>
      </c>
      <c r="B4070" s="2" t="s">
        <v>176</v>
      </c>
      <c r="C4070" s="2" t="s">
        <v>64</v>
      </c>
      <c r="E4070" s="2">
        <v>100</v>
      </c>
      <c r="F4070" s="2" t="s">
        <v>928</v>
      </c>
      <c r="G4070" s="2" t="s">
        <v>29</v>
      </c>
      <c r="H4070" s="2" t="s">
        <v>37</v>
      </c>
      <c r="I4070" s="2" t="s">
        <v>38</v>
      </c>
      <c r="J4070" s="44">
        <v>0</v>
      </c>
    </row>
    <row r="4071" spans="1:10">
      <c r="A4071" s="2" t="s">
        <v>18</v>
      </c>
      <c r="B4071" s="2" t="s">
        <v>177</v>
      </c>
      <c r="C4071" s="2" t="s">
        <v>64</v>
      </c>
      <c r="E4071" s="2">
        <v>100</v>
      </c>
      <c r="F4071" s="2" t="s">
        <v>928</v>
      </c>
      <c r="G4071" s="2" t="s">
        <v>29</v>
      </c>
      <c r="H4071" s="2" t="s">
        <v>37</v>
      </c>
      <c r="I4071" s="2" t="s">
        <v>38</v>
      </c>
      <c r="J4071" s="44">
        <v>0</v>
      </c>
    </row>
    <row r="4072" spans="1:10">
      <c r="A4072" s="2" t="s">
        <v>18</v>
      </c>
      <c r="B4072" s="2" t="s">
        <v>178</v>
      </c>
      <c r="C4072" s="2" t="s">
        <v>64</v>
      </c>
      <c r="E4072" s="2">
        <v>100</v>
      </c>
      <c r="F4072" s="2" t="s">
        <v>928</v>
      </c>
      <c r="G4072" s="2" t="s">
        <v>29</v>
      </c>
      <c r="H4072" s="2" t="s">
        <v>37</v>
      </c>
      <c r="I4072" s="2" t="s">
        <v>38</v>
      </c>
      <c r="J4072" s="44">
        <v>29.256441175999999</v>
      </c>
    </row>
    <row r="4073" spans="1:10">
      <c r="A4073" s="2" t="s">
        <v>18</v>
      </c>
      <c r="B4073" s="2" t="s">
        <v>179</v>
      </c>
      <c r="C4073" s="2" t="s">
        <v>64</v>
      </c>
      <c r="E4073" s="2">
        <v>100</v>
      </c>
      <c r="F4073" s="2" t="s">
        <v>928</v>
      </c>
      <c r="G4073" s="2" t="s">
        <v>29</v>
      </c>
      <c r="H4073" s="2" t="s">
        <v>37</v>
      </c>
      <c r="I4073" s="2" t="s">
        <v>38</v>
      </c>
      <c r="J4073" s="44">
        <v>16.900924308</v>
      </c>
    </row>
    <row r="4074" spans="1:10">
      <c r="A4074" s="2" t="s">
        <v>18</v>
      </c>
      <c r="B4074" s="2" t="s">
        <v>180</v>
      </c>
      <c r="C4074" s="2" t="s">
        <v>64</v>
      </c>
      <c r="E4074" s="2">
        <v>100</v>
      </c>
      <c r="F4074" s="2" t="s">
        <v>928</v>
      </c>
      <c r="G4074" s="2" t="s">
        <v>29</v>
      </c>
      <c r="H4074" s="2" t="s">
        <v>37</v>
      </c>
      <c r="I4074" s="2" t="s">
        <v>38</v>
      </c>
      <c r="J4074" s="44">
        <v>3.7219246319999999</v>
      </c>
    </row>
    <row r="4075" spans="1:10">
      <c r="A4075" s="2" t="s">
        <v>18</v>
      </c>
      <c r="B4075" s="2" t="s">
        <v>181</v>
      </c>
      <c r="C4075" s="2" t="s">
        <v>64</v>
      </c>
      <c r="E4075" s="2">
        <v>100</v>
      </c>
      <c r="F4075" s="2" t="s">
        <v>928</v>
      </c>
      <c r="G4075" s="2" t="s">
        <v>29</v>
      </c>
      <c r="H4075" s="2" t="s">
        <v>37</v>
      </c>
      <c r="I4075" s="2" t="s">
        <v>38</v>
      </c>
      <c r="J4075" s="44">
        <v>7.7473005639999997</v>
      </c>
    </row>
    <row r="4076" spans="1:10">
      <c r="A4076" s="2" t="s">
        <v>18</v>
      </c>
      <c r="B4076" s="2" t="s">
        <v>182</v>
      </c>
      <c r="C4076" s="2" t="s">
        <v>64</v>
      </c>
      <c r="E4076" s="2">
        <v>100</v>
      </c>
      <c r="F4076" s="2" t="s">
        <v>928</v>
      </c>
      <c r="G4076" s="2" t="s">
        <v>29</v>
      </c>
      <c r="H4076" s="2" t="s">
        <v>37</v>
      </c>
      <c r="I4076" s="2" t="s">
        <v>38</v>
      </c>
      <c r="J4076" s="44">
        <v>0</v>
      </c>
    </row>
    <row r="4077" spans="1:10">
      <c r="A4077" s="2" t="s">
        <v>18</v>
      </c>
      <c r="B4077" s="2" t="s">
        <v>183</v>
      </c>
      <c r="C4077" s="2" t="s">
        <v>64</v>
      </c>
      <c r="E4077" s="2">
        <v>100</v>
      </c>
      <c r="F4077" s="2" t="s">
        <v>928</v>
      </c>
      <c r="G4077" s="2" t="s">
        <v>29</v>
      </c>
      <c r="H4077" s="2" t="s">
        <v>37</v>
      </c>
      <c r="I4077" s="2" t="s">
        <v>38</v>
      </c>
      <c r="J4077" s="44">
        <v>0</v>
      </c>
    </row>
    <row r="4078" spans="1:10">
      <c r="A4078" s="2" t="s">
        <v>18</v>
      </c>
      <c r="B4078" s="2" t="s">
        <v>184</v>
      </c>
      <c r="C4078" s="2" t="s">
        <v>64</v>
      </c>
      <c r="E4078" s="2">
        <v>100</v>
      </c>
      <c r="F4078" s="2" t="s">
        <v>928</v>
      </c>
      <c r="G4078" s="2" t="s">
        <v>29</v>
      </c>
      <c r="H4078" s="2" t="s">
        <v>37</v>
      </c>
      <c r="I4078" s="2" t="s">
        <v>38</v>
      </c>
      <c r="J4078" s="44">
        <v>4.8280748659999997</v>
      </c>
    </row>
    <row r="4079" spans="1:10">
      <c r="A4079" s="2" t="s">
        <v>18</v>
      </c>
      <c r="B4079" s="2" t="s">
        <v>185</v>
      </c>
      <c r="C4079" s="2" t="s">
        <v>64</v>
      </c>
      <c r="E4079" s="2">
        <v>100</v>
      </c>
      <c r="F4079" s="2" t="s">
        <v>928</v>
      </c>
      <c r="G4079" s="2" t="s">
        <v>29</v>
      </c>
      <c r="H4079" s="2" t="s">
        <v>37</v>
      </c>
      <c r="I4079" s="2" t="s">
        <v>38</v>
      </c>
      <c r="J4079" s="44">
        <v>1.612330893</v>
      </c>
    </row>
    <row r="4080" spans="1:10">
      <c r="A4080" s="2" t="s">
        <v>17</v>
      </c>
      <c r="B4080" s="2" t="s">
        <v>127</v>
      </c>
      <c r="C4080" s="2" t="s">
        <v>64</v>
      </c>
      <c r="E4080" s="2">
        <v>100</v>
      </c>
      <c r="F4080" s="2" t="s">
        <v>928</v>
      </c>
      <c r="G4080" s="2" t="s">
        <v>29</v>
      </c>
      <c r="H4080" s="2" t="s">
        <v>37</v>
      </c>
      <c r="I4080" s="2" t="s">
        <v>38</v>
      </c>
      <c r="J4080" s="44">
        <v>0.193391444</v>
      </c>
    </row>
    <row r="4081" spans="1:10">
      <c r="A4081" s="2" t="s">
        <v>17</v>
      </c>
      <c r="B4081" s="2" t="s">
        <v>99</v>
      </c>
      <c r="C4081" s="2" t="s">
        <v>64</v>
      </c>
      <c r="E4081" s="2">
        <v>100</v>
      </c>
      <c r="F4081" s="2" t="s">
        <v>928</v>
      </c>
      <c r="G4081" s="2" t="s">
        <v>29</v>
      </c>
      <c r="H4081" s="2" t="s">
        <v>37</v>
      </c>
      <c r="I4081" s="2" t="s">
        <v>38</v>
      </c>
      <c r="J4081" s="44">
        <v>0.721576471</v>
      </c>
    </row>
    <row r="4082" spans="1:10">
      <c r="A4082" s="2" t="s">
        <v>17</v>
      </c>
      <c r="B4082" s="2" t="s">
        <v>100</v>
      </c>
      <c r="C4082" s="2" t="s">
        <v>64</v>
      </c>
      <c r="E4082" s="2">
        <v>100</v>
      </c>
      <c r="F4082" s="2" t="s">
        <v>928</v>
      </c>
      <c r="G4082" s="2" t="s">
        <v>29</v>
      </c>
      <c r="H4082" s="2" t="s">
        <v>37</v>
      </c>
      <c r="I4082" s="2" t="s">
        <v>38</v>
      </c>
      <c r="J4082" s="44">
        <v>0.26740557300000001</v>
      </c>
    </row>
    <row r="4083" spans="1:10">
      <c r="A4083" s="2" t="s">
        <v>17</v>
      </c>
      <c r="B4083" s="2" t="s">
        <v>101</v>
      </c>
      <c r="C4083" s="2" t="s">
        <v>64</v>
      </c>
      <c r="E4083" s="2">
        <v>100</v>
      </c>
      <c r="F4083" s="2" t="s">
        <v>928</v>
      </c>
      <c r="G4083" s="2" t="s">
        <v>29</v>
      </c>
      <c r="H4083" s="2" t="s">
        <v>37</v>
      </c>
      <c r="I4083" s="2" t="s">
        <v>38</v>
      </c>
      <c r="J4083" s="44">
        <v>0.70029528500000005</v>
      </c>
    </row>
    <row r="4084" spans="1:10">
      <c r="A4084" s="2" t="s">
        <v>17</v>
      </c>
      <c r="B4084" s="2" t="s">
        <v>102</v>
      </c>
      <c r="C4084" s="2" t="s">
        <v>64</v>
      </c>
      <c r="E4084" s="2">
        <v>100</v>
      </c>
      <c r="F4084" s="2" t="s">
        <v>928</v>
      </c>
      <c r="G4084" s="2" t="s">
        <v>29</v>
      </c>
      <c r="H4084" s="2" t="s">
        <v>37</v>
      </c>
      <c r="I4084" s="2" t="s">
        <v>38</v>
      </c>
      <c r="J4084" s="44">
        <v>1.0882287900000001</v>
      </c>
    </row>
    <row r="4085" spans="1:10">
      <c r="A4085" s="2" t="s">
        <v>17</v>
      </c>
      <c r="B4085" s="2" t="s">
        <v>103</v>
      </c>
      <c r="C4085" s="2" t="s">
        <v>64</v>
      </c>
      <c r="E4085" s="2">
        <v>100</v>
      </c>
      <c r="F4085" s="2" t="s">
        <v>928</v>
      </c>
      <c r="G4085" s="2" t="s">
        <v>29</v>
      </c>
      <c r="H4085" s="2" t="s">
        <v>37</v>
      </c>
      <c r="I4085" s="2" t="s">
        <v>38</v>
      </c>
      <c r="J4085" s="44">
        <v>1.1208382349999999</v>
      </c>
    </row>
    <row r="4086" spans="1:10">
      <c r="A4086" s="2" t="s">
        <v>17</v>
      </c>
      <c r="B4086" s="2" t="s">
        <v>104</v>
      </c>
      <c r="C4086" s="2" t="s">
        <v>64</v>
      </c>
      <c r="E4086" s="2">
        <v>100</v>
      </c>
      <c r="F4086" s="2" t="s">
        <v>928</v>
      </c>
      <c r="G4086" s="2" t="s">
        <v>29</v>
      </c>
      <c r="H4086" s="2" t="s">
        <v>37</v>
      </c>
      <c r="I4086" s="2" t="s">
        <v>38</v>
      </c>
      <c r="J4086" s="44">
        <v>0.81109068600000001</v>
      </c>
    </row>
    <row r="4087" spans="1:10">
      <c r="A4087" s="2" t="s">
        <v>17</v>
      </c>
      <c r="B4087" s="2" t="s">
        <v>105</v>
      </c>
      <c r="C4087" s="2" t="s">
        <v>64</v>
      </c>
      <c r="E4087" s="2">
        <v>100</v>
      </c>
      <c r="F4087" s="2" t="s">
        <v>928</v>
      </c>
      <c r="G4087" s="2" t="s">
        <v>29</v>
      </c>
      <c r="H4087" s="2" t="s">
        <v>37</v>
      </c>
      <c r="I4087" s="2" t="s">
        <v>38</v>
      </c>
      <c r="J4087" s="44">
        <v>1.3761667959999999</v>
      </c>
    </row>
    <row r="4088" spans="1:10">
      <c r="A4088" s="2" t="s">
        <v>17</v>
      </c>
      <c r="B4088" s="2" t="s">
        <v>106</v>
      </c>
      <c r="C4088" s="2" t="s">
        <v>64</v>
      </c>
      <c r="E4088" s="2">
        <v>100</v>
      </c>
      <c r="F4088" s="2" t="s">
        <v>928</v>
      </c>
      <c r="G4088" s="2" t="s">
        <v>29</v>
      </c>
      <c r="H4088" s="2" t="s">
        <v>37</v>
      </c>
      <c r="I4088" s="2" t="s">
        <v>38</v>
      </c>
      <c r="J4088" s="44">
        <v>0.49014614000000001</v>
      </c>
    </row>
    <row r="4089" spans="1:10">
      <c r="A4089" s="2" t="s">
        <v>17</v>
      </c>
      <c r="B4089" s="2" t="s">
        <v>107</v>
      </c>
      <c r="C4089" s="2" t="s">
        <v>64</v>
      </c>
      <c r="E4089" s="2">
        <v>100</v>
      </c>
      <c r="F4089" s="2" t="s">
        <v>928</v>
      </c>
      <c r="G4089" s="2" t="s">
        <v>29</v>
      </c>
      <c r="H4089" s="2" t="s">
        <v>37</v>
      </c>
      <c r="I4089" s="2" t="s">
        <v>38</v>
      </c>
      <c r="J4089" s="44">
        <v>0.96756016</v>
      </c>
    </row>
    <row r="4090" spans="1:10">
      <c r="A4090" s="2" t="s">
        <v>17</v>
      </c>
      <c r="B4090" s="2" t="s">
        <v>108</v>
      </c>
      <c r="C4090" s="2" t="s">
        <v>64</v>
      </c>
      <c r="E4090" s="2">
        <v>100</v>
      </c>
      <c r="F4090" s="2" t="s">
        <v>928</v>
      </c>
      <c r="G4090" s="2" t="s">
        <v>29</v>
      </c>
      <c r="H4090" s="2" t="s">
        <v>37</v>
      </c>
      <c r="I4090" s="2" t="s">
        <v>38</v>
      </c>
      <c r="J4090" s="44">
        <v>1.823744314</v>
      </c>
    </row>
    <row r="4091" spans="1:10">
      <c r="A4091" s="2" t="s">
        <v>17</v>
      </c>
      <c r="B4091" s="2" t="s">
        <v>109</v>
      </c>
      <c r="C4091" s="2" t="s">
        <v>64</v>
      </c>
      <c r="E4091" s="2">
        <v>100</v>
      </c>
      <c r="F4091" s="2" t="s">
        <v>928</v>
      </c>
      <c r="G4091" s="2" t="s">
        <v>29</v>
      </c>
      <c r="H4091" s="2" t="s">
        <v>37</v>
      </c>
      <c r="I4091" s="2" t="s">
        <v>38</v>
      </c>
      <c r="J4091" s="44">
        <v>2.317243172</v>
      </c>
    </row>
    <row r="4092" spans="1:10">
      <c r="A4092" s="2" t="s">
        <v>17</v>
      </c>
      <c r="B4092" s="2" t="s">
        <v>355</v>
      </c>
      <c r="C4092" s="2" t="s">
        <v>64</v>
      </c>
      <c r="E4092" s="2">
        <v>100</v>
      </c>
      <c r="F4092" s="2" t="s">
        <v>928</v>
      </c>
      <c r="G4092" s="2" t="s">
        <v>29</v>
      </c>
      <c r="H4092" s="2" t="s">
        <v>37</v>
      </c>
      <c r="I4092" s="2" t="s">
        <v>38</v>
      </c>
      <c r="J4092" s="44">
        <v>0</v>
      </c>
    </row>
    <row r="4093" spans="1:10">
      <c r="A4093" s="2" t="s">
        <v>17</v>
      </c>
      <c r="B4093" s="2" t="s">
        <v>110</v>
      </c>
      <c r="C4093" s="2" t="s">
        <v>64</v>
      </c>
      <c r="E4093" s="2">
        <v>100</v>
      </c>
      <c r="F4093" s="2" t="s">
        <v>928</v>
      </c>
      <c r="G4093" s="2" t="s">
        <v>29</v>
      </c>
      <c r="H4093" s="2" t="s">
        <v>37</v>
      </c>
      <c r="I4093" s="2" t="s">
        <v>38</v>
      </c>
      <c r="J4093" s="44">
        <v>3.9061470589999998</v>
      </c>
    </row>
    <row r="4094" spans="1:10">
      <c r="A4094" s="2" t="s">
        <v>17</v>
      </c>
      <c r="B4094" s="2" t="s">
        <v>356</v>
      </c>
      <c r="C4094" s="2" t="s">
        <v>64</v>
      </c>
      <c r="E4094" s="2">
        <v>100</v>
      </c>
      <c r="F4094" s="2" t="s">
        <v>928</v>
      </c>
      <c r="G4094" s="2" t="s">
        <v>29</v>
      </c>
      <c r="H4094" s="2" t="s">
        <v>37</v>
      </c>
      <c r="I4094" s="2" t="s">
        <v>38</v>
      </c>
      <c r="J4094" s="44">
        <v>0</v>
      </c>
    </row>
    <row r="4095" spans="1:10">
      <c r="A4095" s="2" t="s">
        <v>17</v>
      </c>
      <c r="B4095" s="2" t="s">
        <v>357</v>
      </c>
      <c r="C4095" s="2" t="s">
        <v>64</v>
      </c>
      <c r="E4095" s="2">
        <v>100</v>
      </c>
      <c r="F4095" s="2" t="s">
        <v>928</v>
      </c>
      <c r="G4095" s="2" t="s">
        <v>29</v>
      </c>
      <c r="H4095" s="2" t="s">
        <v>37</v>
      </c>
      <c r="I4095" s="2" t="s">
        <v>38</v>
      </c>
      <c r="J4095" s="44">
        <v>0</v>
      </c>
    </row>
    <row r="4096" spans="1:10">
      <c r="A4096" s="2" t="s">
        <v>17</v>
      </c>
      <c r="B4096" s="2" t="s">
        <v>111</v>
      </c>
      <c r="C4096" s="2" t="s">
        <v>64</v>
      </c>
      <c r="E4096" s="2">
        <v>100</v>
      </c>
      <c r="F4096" s="2" t="s">
        <v>928</v>
      </c>
      <c r="G4096" s="2" t="s">
        <v>29</v>
      </c>
      <c r="H4096" s="2" t="s">
        <v>37</v>
      </c>
      <c r="I4096" s="2" t="s">
        <v>38</v>
      </c>
      <c r="J4096" s="44">
        <v>0.26932662499999999</v>
      </c>
    </row>
    <row r="4097" spans="1:10">
      <c r="A4097" s="2" t="s">
        <v>17</v>
      </c>
      <c r="B4097" s="2" t="s">
        <v>112</v>
      </c>
      <c r="C4097" s="2" t="s">
        <v>64</v>
      </c>
      <c r="E4097" s="2">
        <v>100</v>
      </c>
      <c r="F4097" s="2" t="s">
        <v>928</v>
      </c>
      <c r="G4097" s="2" t="s">
        <v>29</v>
      </c>
      <c r="H4097" s="2" t="s">
        <v>37</v>
      </c>
      <c r="I4097" s="2" t="s">
        <v>38</v>
      </c>
      <c r="J4097" s="44">
        <v>0.704269853</v>
      </c>
    </row>
    <row r="4098" spans="1:10">
      <c r="A4098" s="2" t="s">
        <v>17</v>
      </c>
      <c r="B4098" s="2" t="s">
        <v>113</v>
      </c>
      <c r="C4098" s="2" t="s">
        <v>64</v>
      </c>
      <c r="E4098" s="2">
        <v>100</v>
      </c>
      <c r="F4098" s="2" t="s">
        <v>928</v>
      </c>
      <c r="G4098" s="2" t="s">
        <v>29</v>
      </c>
      <c r="H4098" s="2" t="s">
        <v>37</v>
      </c>
      <c r="I4098" s="2" t="s">
        <v>38</v>
      </c>
      <c r="J4098" s="44">
        <v>1.2063514580000001</v>
      </c>
    </row>
    <row r="4099" spans="1:10">
      <c r="A4099" s="2" t="s">
        <v>17</v>
      </c>
      <c r="B4099" s="2" t="s">
        <v>114</v>
      </c>
      <c r="C4099" s="2" t="s">
        <v>64</v>
      </c>
      <c r="E4099" s="2">
        <v>100</v>
      </c>
      <c r="F4099" s="2" t="s">
        <v>928</v>
      </c>
      <c r="G4099" s="2" t="s">
        <v>29</v>
      </c>
      <c r="H4099" s="2" t="s">
        <v>37</v>
      </c>
      <c r="I4099" s="2" t="s">
        <v>38</v>
      </c>
      <c r="J4099" s="44">
        <v>0</v>
      </c>
    </row>
    <row r="4100" spans="1:10">
      <c r="A4100" s="2" t="s">
        <v>17</v>
      </c>
      <c r="B4100" s="2" t="s">
        <v>115</v>
      </c>
      <c r="C4100" s="2" t="s">
        <v>64</v>
      </c>
      <c r="E4100" s="2">
        <v>100</v>
      </c>
      <c r="F4100" s="2" t="s">
        <v>928</v>
      </c>
      <c r="G4100" s="2" t="s">
        <v>29</v>
      </c>
      <c r="H4100" s="2" t="s">
        <v>37</v>
      </c>
      <c r="I4100" s="2" t="s">
        <v>38</v>
      </c>
      <c r="J4100" s="44">
        <v>1.3283805879999999</v>
      </c>
    </row>
    <row r="4101" spans="1:10">
      <c r="A4101" s="2" t="s">
        <v>17</v>
      </c>
      <c r="B4101" s="2" t="s">
        <v>116</v>
      </c>
      <c r="C4101" s="2" t="s">
        <v>64</v>
      </c>
      <c r="E4101" s="2">
        <v>100</v>
      </c>
      <c r="F4101" s="2" t="s">
        <v>928</v>
      </c>
      <c r="G4101" s="2" t="s">
        <v>29</v>
      </c>
      <c r="H4101" s="2" t="s">
        <v>37</v>
      </c>
      <c r="I4101" s="2" t="s">
        <v>38</v>
      </c>
      <c r="J4101" s="44">
        <v>0.32724491</v>
      </c>
    </row>
    <row r="4102" spans="1:10">
      <c r="A4102" s="2" t="s">
        <v>17</v>
      </c>
      <c r="B4102" s="2" t="s">
        <v>117</v>
      </c>
      <c r="C4102" s="2" t="s">
        <v>64</v>
      </c>
      <c r="E4102" s="2">
        <v>100</v>
      </c>
      <c r="F4102" s="2" t="s">
        <v>928</v>
      </c>
      <c r="G4102" s="2" t="s">
        <v>29</v>
      </c>
      <c r="H4102" s="2" t="s">
        <v>37</v>
      </c>
      <c r="I4102" s="2" t="s">
        <v>38</v>
      </c>
      <c r="J4102" s="44">
        <v>1.0949142160000001</v>
      </c>
    </row>
    <row r="4103" spans="1:10">
      <c r="A4103" s="2" t="s">
        <v>17</v>
      </c>
      <c r="B4103" s="2" t="s">
        <v>118</v>
      </c>
      <c r="C4103" s="2" t="s">
        <v>64</v>
      </c>
      <c r="E4103" s="2">
        <v>100</v>
      </c>
      <c r="F4103" s="2" t="s">
        <v>928</v>
      </c>
      <c r="G4103" s="2" t="s">
        <v>29</v>
      </c>
      <c r="H4103" s="2" t="s">
        <v>37</v>
      </c>
      <c r="I4103" s="2" t="s">
        <v>38</v>
      </c>
      <c r="J4103" s="44">
        <v>0</v>
      </c>
    </row>
    <row r="4104" spans="1:10">
      <c r="A4104" s="2" t="s">
        <v>17</v>
      </c>
      <c r="B4104" s="2" t="s">
        <v>119</v>
      </c>
      <c r="C4104" s="2" t="s">
        <v>64</v>
      </c>
      <c r="E4104" s="2">
        <v>100</v>
      </c>
      <c r="F4104" s="2" t="s">
        <v>928</v>
      </c>
      <c r="G4104" s="2" t="s">
        <v>29</v>
      </c>
      <c r="H4104" s="2" t="s">
        <v>37</v>
      </c>
      <c r="I4104" s="2" t="s">
        <v>38</v>
      </c>
      <c r="J4104" s="44">
        <v>0</v>
      </c>
    </row>
    <row r="4105" spans="1:10">
      <c r="A4105" s="2" t="s">
        <v>17</v>
      </c>
      <c r="B4105" s="2" t="s">
        <v>120</v>
      </c>
      <c r="C4105" s="2" t="s">
        <v>64</v>
      </c>
      <c r="E4105" s="2">
        <v>100</v>
      </c>
      <c r="F4105" s="2" t="s">
        <v>928</v>
      </c>
      <c r="G4105" s="2" t="s">
        <v>29</v>
      </c>
      <c r="H4105" s="2" t="s">
        <v>37</v>
      </c>
      <c r="I4105" s="2" t="s">
        <v>38</v>
      </c>
      <c r="J4105" s="44">
        <v>0.39340533100000002</v>
      </c>
    </row>
    <row r="4106" spans="1:10">
      <c r="A4106" s="2" t="s">
        <v>17</v>
      </c>
      <c r="B4106" s="2" t="s">
        <v>121</v>
      </c>
      <c r="C4106" s="2" t="s">
        <v>64</v>
      </c>
      <c r="E4106" s="2">
        <v>100</v>
      </c>
      <c r="F4106" s="2" t="s">
        <v>928</v>
      </c>
      <c r="G4106" s="2" t="s">
        <v>29</v>
      </c>
      <c r="H4106" s="2" t="s">
        <v>37</v>
      </c>
      <c r="I4106" s="2" t="s">
        <v>38</v>
      </c>
      <c r="J4106" s="44">
        <v>0</v>
      </c>
    </row>
    <row r="4107" spans="1:10">
      <c r="A4107" s="2" t="s">
        <v>17</v>
      </c>
      <c r="B4107" s="2" t="s">
        <v>122</v>
      </c>
      <c r="C4107" s="2" t="s">
        <v>64</v>
      </c>
      <c r="E4107" s="2">
        <v>100</v>
      </c>
      <c r="F4107" s="2" t="s">
        <v>928</v>
      </c>
      <c r="G4107" s="2" t="s">
        <v>29</v>
      </c>
      <c r="H4107" s="2" t="s">
        <v>37</v>
      </c>
      <c r="I4107" s="2" t="s">
        <v>38</v>
      </c>
      <c r="J4107" s="44">
        <v>1.179319853</v>
      </c>
    </row>
    <row r="4108" spans="1:10">
      <c r="A4108" s="2" t="s">
        <v>17</v>
      </c>
      <c r="B4108" s="2" t="s">
        <v>123</v>
      </c>
      <c r="C4108" s="2" t="s">
        <v>64</v>
      </c>
      <c r="E4108" s="2">
        <v>100</v>
      </c>
      <c r="F4108" s="2" t="s">
        <v>928</v>
      </c>
      <c r="G4108" s="2" t="s">
        <v>29</v>
      </c>
      <c r="H4108" s="2" t="s">
        <v>37</v>
      </c>
      <c r="I4108" s="2" t="s">
        <v>38</v>
      </c>
      <c r="J4108" s="44">
        <v>0.60597285099999998</v>
      </c>
    </row>
    <row r="4109" spans="1:10">
      <c r="A4109" s="2" t="s">
        <v>17</v>
      </c>
      <c r="B4109" s="2" t="s">
        <v>124</v>
      </c>
      <c r="C4109" s="2" t="s">
        <v>64</v>
      </c>
      <c r="E4109" s="2">
        <v>100</v>
      </c>
      <c r="F4109" s="2" t="s">
        <v>928</v>
      </c>
      <c r="G4109" s="2" t="s">
        <v>29</v>
      </c>
      <c r="H4109" s="2" t="s">
        <v>37</v>
      </c>
      <c r="I4109" s="2" t="s">
        <v>38</v>
      </c>
      <c r="J4109" s="44">
        <v>0.70170833300000002</v>
      </c>
    </row>
    <row r="4110" spans="1:10">
      <c r="A4110" s="2" t="s">
        <v>17</v>
      </c>
      <c r="B4110" s="2" t="s">
        <v>125</v>
      </c>
      <c r="C4110" s="2" t="s">
        <v>64</v>
      </c>
      <c r="E4110" s="2">
        <v>100</v>
      </c>
      <c r="F4110" s="2" t="s">
        <v>928</v>
      </c>
      <c r="G4110" s="2" t="s">
        <v>29</v>
      </c>
      <c r="H4110" s="2" t="s">
        <v>37</v>
      </c>
      <c r="I4110" s="2" t="s">
        <v>38</v>
      </c>
      <c r="J4110" s="44">
        <v>0.400991661</v>
      </c>
    </row>
    <row r="4111" spans="1:10">
      <c r="A4111" s="2" t="s">
        <v>17</v>
      </c>
      <c r="B4111" s="2" t="s">
        <v>126</v>
      </c>
      <c r="C4111" s="2" t="s">
        <v>64</v>
      </c>
      <c r="E4111" s="2">
        <v>100</v>
      </c>
      <c r="F4111" s="2" t="s">
        <v>928</v>
      </c>
      <c r="G4111" s="2" t="s">
        <v>29</v>
      </c>
      <c r="H4111" s="2" t="s">
        <v>37</v>
      </c>
      <c r="I4111" s="2" t="s">
        <v>38</v>
      </c>
      <c r="J4111" s="44">
        <v>1.315706464</v>
      </c>
    </row>
    <row r="4112" spans="1:10">
      <c r="A4112" s="2" t="s">
        <v>17</v>
      </c>
      <c r="B4112" s="2" t="s">
        <v>128</v>
      </c>
      <c r="C4112" s="2" t="s">
        <v>64</v>
      </c>
      <c r="E4112" s="2">
        <v>100</v>
      </c>
      <c r="F4112" s="2" t="s">
        <v>928</v>
      </c>
      <c r="G4112" s="2" t="s">
        <v>29</v>
      </c>
      <c r="H4112" s="2" t="s">
        <v>37</v>
      </c>
      <c r="I4112" s="2" t="s">
        <v>38</v>
      </c>
      <c r="J4112" s="44">
        <v>0.95180481299999997</v>
      </c>
    </row>
    <row r="4113" spans="1:10">
      <c r="A4113" s="2" t="s">
        <v>17</v>
      </c>
      <c r="B4113" s="2" t="s">
        <v>129</v>
      </c>
      <c r="C4113" s="2" t="s">
        <v>64</v>
      </c>
      <c r="E4113" s="2">
        <v>100</v>
      </c>
      <c r="F4113" s="2" t="s">
        <v>928</v>
      </c>
      <c r="G4113" s="2" t="s">
        <v>29</v>
      </c>
      <c r="H4113" s="2" t="s">
        <v>37</v>
      </c>
      <c r="I4113" s="2" t="s">
        <v>38</v>
      </c>
      <c r="J4113" s="44">
        <v>1.9755698530000001</v>
      </c>
    </row>
    <row r="4114" spans="1:10">
      <c r="A4114" s="2" t="s">
        <v>17</v>
      </c>
      <c r="B4114" s="2" t="s">
        <v>130</v>
      </c>
      <c r="C4114" s="2" t="s">
        <v>64</v>
      </c>
      <c r="E4114" s="2">
        <v>100</v>
      </c>
      <c r="F4114" s="2" t="s">
        <v>928</v>
      </c>
      <c r="G4114" s="2" t="s">
        <v>29</v>
      </c>
      <c r="H4114" s="2" t="s">
        <v>37</v>
      </c>
      <c r="I4114" s="2" t="s">
        <v>38</v>
      </c>
      <c r="J4114" s="44">
        <v>0.213651384</v>
      </c>
    </row>
    <row r="4115" spans="1:10">
      <c r="A4115" s="2" t="s">
        <v>17</v>
      </c>
      <c r="B4115" s="2" t="s">
        <v>358</v>
      </c>
      <c r="C4115" s="2" t="s">
        <v>64</v>
      </c>
      <c r="E4115" s="2">
        <v>100</v>
      </c>
      <c r="F4115" s="2" t="s">
        <v>928</v>
      </c>
      <c r="G4115" s="2" t="s">
        <v>29</v>
      </c>
      <c r="H4115" s="2" t="s">
        <v>37</v>
      </c>
      <c r="I4115" s="2" t="s">
        <v>38</v>
      </c>
      <c r="J4115" s="44">
        <v>4.1743382349999996</v>
      </c>
    </row>
    <row r="4116" spans="1:10">
      <c r="A4116" s="2" t="s">
        <v>17</v>
      </c>
      <c r="B4116" s="2" t="s">
        <v>131</v>
      </c>
      <c r="C4116" s="2" t="s">
        <v>64</v>
      </c>
      <c r="E4116" s="2">
        <v>100</v>
      </c>
      <c r="F4116" s="2" t="s">
        <v>928</v>
      </c>
      <c r="G4116" s="2" t="s">
        <v>29</v>
      </c>
      <c r="H4116" s="2" t="s">
        <v>37</v>
      </c>
      <c r="I4116" s="2" t="s">
        <v>38</v>
      </c>
      <c r="J4116" s="44">
        <v>0</v>
      </c>
    </row>
    <row r="4117" spans="1:10">
      <c r="A4117" s="2" t="s">
        <v>17</v>
      </c>
      <c r="B4117" s="2" t="s">
        <v>132</v>
      </c>
      <c r="C4117" s="2" t="s">
        <v>64</v>
      </c>
      <c r="E4117" s="2">
        <v>100</v>
      </c>
      <c r="F4117" s="2" t="s">
        <v>928</v>
      </c>
      <c r="G4117" s="2" t="s">
        <v>29</v>
      </c>
      <c r="H4117" s="2" t="s">
        <v>37</v>
      </c>
      <c r="I4117" s="2" t="s">
        <v>38</v>
      </c>
      <c r="J4117" s="44">
        <v>4.4656964290000003</v>
      </c>
    </row>
    <row r="4118" spans="1:10">
      <c r="A4118" s="2" t="s">
        <v>16</v>
      </c>
      <c r="B4118" s="2" t="s">
        <v>139</v>
      </c>
      <c r="C4118" s="2" t="s">
        <v>64</v>
      </c>
      <c r="E4118" s="2">
        <v>100</v>
      </c>
      <c r="F4118" s="2" t="s">
        <v>928</v>
      </c>
      <c r="G4118" s="2" t="s">
        <v>29</v>
      </c>
      <c r="H4118" s="2" t="s">
        <v>37</v>
      </c>
      <c r="I4118" s="2" t="s">
        <v>38</v>
      </c>
      <c r="J4118" s="44">
        <v>1.9651260500000001</v>
      </c>
    </row>
    <row r="4119" spans="1:10">
      <c r="A4119" s="2" t="s">
        <v>16</v>
      </c>
      <c r="B4119" s="2" t="s">
        <v>140</v>
      </c>
      <c r="C4119" s="2" t="s">
        <v>64</v>
      </c>
      <c r="E4119" s="2">
        <v>100</v>
      </c>
      <c r="F4119" s="2" t="s">
        <v>928</v>
      </c>
      <c r="G4119" s="2" t="s">
        <v>29</v>
      </c>
      <c r="H4119" s="2" t="s">
        <v>37</v>
      </c>
      <c r="I4119" s="2" t="s">
        <v>38</v>
      </c>
      <c r="J4119" s="44">
        <v>0</v>
      </c>
    </row>
    <row r="4120" spans="1:10">
      <c r="A4120" s="2" t="s">
        <v>16</v>
      </c>
      <c r="B4120" s="2" t="s">
        <v>141</v>
      </c>
      <c r="C4120" s="2" t="s">
        <v>64</v>
      </c>
      <c r="E4120" s="2">
        <v>100</v>
      </c>
      <c r="F4120" s="2" t="s">
        <v>928</v>
      </c>
      <c r="G4120" s="2" t="s">
        <v>29</v>
      </c>
      <c r="H4120" s="2" t="s">
        <v>37</v>
      </c>
      <c r="I4120" s="2" t="s">
        <v>38</v>
      </c>
      <c r="J4120" s="44">
        <v>0</v>
      </c>
    </row>
    <row r="4121" spans="1:10">
      <c r="A4121" s="2" t="s">
        <v>16</v>
      </c>
      <c r="B4121" s="2" t="s">
        <v>142</v>
      </c>
      <c r="C4121" s="2" t="s">
        <v>64</v>
      </c>
      <c r="E4121" s="2">
        <v>100</v>
      </c>
      <c r="F4121" s="2" t="s">
        <v>928</v>
      </c>
      <c r="G4121" s="2" t="s">
        <v>29</v>
      </c>
      <c r="H4121" s="2" t="s">
        <v>37</v>
      </c>
      <c r="I4121" s="2" t="s">
        <v>38</v>
      </c>
      <c r="J4121" s="44">
        <v>6.5554987210000002</v>
      </c>
    </row>
    <row r="4122" spans="1:10">
      <c r="A4122" s="2" t="s">
        <v>16</v>
      </c>
      <c r="B4122" s="2" t="s">
        <v>422</v>
      </c>
      <c r="C4122" s="2" t="s">
        <v>64</v>
      </c>
      <c r="E4122" s="2">
        <v>100</v>
      </c>
      <c r="F4122" s="2" t="s">
        <v>928</v>
      </c>
      <c r="G4122" s="2" t="s">
        <v>29</v>
      </c>
      <c r="H4122" s="2" t="s">
        <v>37</v>
      </c>
      <c r="I4122" s="2" t="s">
        <v>38</v>
      </c>
      <c r="J4122" s="44">
        <v>7.2448179269999997</v>
      </c>
    </row>
    <row r="4123" spans="1:10">
      <c r="A4123" s="2" t="s">
        <v>16</v>
      </c>
      <c r="B4123" s="2" t="s">
        <v>423</v>
      </c>
      <c r="C4123" s="2" t="s">
        <v>64</v>
      </c>
      <c r="E4123" s="2">
        <v>100</v>
      </c>
      <c r="F4123" s="2" t="s">
        <v>928</v>
      </c>
      <c r="G4123" s="2" t="s">
        <v>29</v>
      </c>
      <c r="H4123" s="2" t="s">
        <v>37</v>
      </c>
      <c r="I4123" s="2" t="s">
        <v>38</v>
      </c>
      <c r="J4123" s="44">
        <v>17.125470587999999</v>
      </c>
    </row>
    <row r="4124" spans="1:10">
      <c r="A4124" s="2" t="s">
        <v>16</v>
      </c>
      <c r="B4124" s="2" t="s">
        <v>424</v>
      </c>
      <c r="C4124" s="2" t="s">
        <v>64</v>
      </c>
      <c r="E4124" s="2">
        <v>100</v>
      </c>
      <c r="F4124" s="2" t="s">
        <v>928</v>
      </c>
      <c r="G4124" s="2" t="s">
        <v>29</v>
      </c>
      <c r="H4124" s="2" t="s">
        <v>37</v>
      </c>
      <c r="I4124" s="2" t="s">
        <v>38</v>
      </c>
      <c r="J4124" s="44">
        <v>7.3209716350000003</v>
      </c>
    </row>
    <row r="4125" spans="1:10">
      <c r="A4125" s="2" t="s">
        <v>16</v>
      </c>
      <c r="B4125" s="2" t="s">
        <v>425</v>
      </c>
      <c r="C4125" s="2" t="s">
        <v>64</v>
      </c>
      <c r="E4125" s="2">
        <v>100</v>
      </c>
      <c r="F4125" s="2" t="s">
        <v>928</v>
      </c>
      <c r="G4125" s="2" t="s">
        <v>29</v>
      </c>
      <c r="H4125" s="2" t="s">
        <v>37</v>
      </c>
      <c r="I4125" s="2" t="s">
        <v>38</v>
      </c>
      <c r="J4125" s="44">
        <v>3.1711380249999999</v>
      </c>
    </row>
    <row r="4126" spans="1:10">
      <c r="A4126" s="2" t="s">
        <v>16</v>
      </c>
      <c r="B4126" s="2" t="s">
        <v>426</v>
      </c>
      <c r="C4126" s="2" t="s">
        <v>64</v>
      </c>
      <c r="E4126" s="2">
        <v>100</v>
      </c>
      <c r="F4126" s="2" t="s">
        <v>928</v>
      </c>
      <c r="G4126" s="2" t="s">
        <v>29</v>
      </c>
      <c r="H4126" s="2" t="s">
        <v>37</v>
      </c>
      <c r="I4126" s="2" t="s">
        <v>38</v>
      </c>
      <c r="J4126" s="44">
        <v>17.065147019000001</v>
      </c>
    </row>
    <row r="4127" spans="1:10">
      <c r="A4127" s="2" t="s">
        <v>16</v>
      </c>
      <c r="B4127" s="2" t="s">
        <v>427</v>
      </c>
      <c r="C4127" s="2" t="s">
        <v>64</v>
      </c>
      <c r="E4127" s="2">
        <v>100</v>
      </c>
      <c r="F4127" s="2" t="s">
        <v>928</v>
      </c>
      <c r="G4127" s="2" t="s">
        <v>29</v>
      </c>
      <c r="H4127" s="2" t="s">
        <v>37</v>
      </c>
      <c r="I4127" s="2" t="s">
        <v>38</v>
      </c>
      <c r="J4127" s="44">
        <v>1.550865052</v>
      </c>
    </row>
    <row r="4128" spans="1:10">
      <c r="A4128" s="2" t="s">
        <v>16</v>
      </c>
      <c r="B4128" s="2" t="s">
        <v>428</v>
      </c>
      <c r="C4128" s="2" t="s">
        <v>64</v>
      </c>
      <c r="E4128" s="2">
        <v>100</v>
      </c>
      <c r="F4128" s="2" t="s">
        <v>928</v>
      </c>
      <c r="G4128" s="2" t="s">
        <v>29</v>
      </c>
      <c r="H4128" s="2" t="s">
        <v>37</v>
      </c>
      <c r="I4128" s="2" t="s">
        <v>38</v>
      </c>
      <c r="J4128" s="44">
        <v>9.1148220339999995</v>
      </c>
    </row>
    <row r="4129" spans="1:10">
      <c r="A4129" s="2" t="s">
        <v>16</v>
      </c>
      <c r="B4129" s="2" t="s">
        <v>429</v>
      </c>
      <c r="C4129" s="2" t="s">
        <v>64</v>
      </c>
      <c r="E4129" s="2">
        <v>100</v>
      </c>
      <c r="F4129" s="2" t="s">
        <v>928</v>
      </c>
      <c r="G4129" s="2" t="s">
        <v>29</v>
      </c>
      <c r="H4129" s="2" t="s">
        <v>37</v>
      </c>
      <c r="I4129" s="2" t="s">
        <v>38</v>
      </c>
      <c r="J4129" s="44">
        <v>11.742960266000001</v>
      </c>
    </row>
    <row r="4130" spans="1:10">
      <c r="A4130" s="2" t="s">
        <v>16</v>
      </c>
      <c r="B4130" s="2" t="s">
        <v>430</v>
      </c>
      <c r="C4130" s="2" t="s">
        <v>64</v>
      </c>
      <c r="E4130" s="2">
        <v>100</v>
      </c>
      <c r="F4130" s="2" t="s">
        <v>928</v>
      </c>
      <c r="G4130" s="2" t="s">
        <v>29</v>
      </c>
      <c r="H4130" s="2" t="s">
        <v>37</v>
      </c>
      <c r="I4130" s="2" t="s">
        <v>38</v>
      </c>
      <c r="J4130" s="44">
        <v>12.881176471</v>
      </c>
    </row>
    <row r="4131" spans="1:10">
      <c r="A4131" s="2" t="s">
        <v>15</v>
      </c>
      <c r="B4131" s="2" t="s">
        <v>187</v>
      </c>
      <c r="C4131" s="2" t="s">
        <v>64</v>
      </c>
      <c r="E4131" s="2">
        <v>100</v>
      </c>
      <c r="F4131" s="2" t="s">
        <v>928</v>
      </c>
      <c r="G4131" s="2" t="s">
        <v>29</v>
      </c>
      <c r="H4131" s="2" t="s">
        <v>37</v>
      </c>
      <c r="I4131" s="2" t="s">
        <v>38</v>
      </c>
      <c r="J4131" s="44">
        <v>4.8902598040000003</v>
      </c>
    </row>
    <row r="4132" spans="1:10">
      <c r="A4132" s="2" t="s">
        <v>15</v>
      </c>
      <c r="B4132" s="2" t="s">
        <v>188</v>
      </c>
      <c r="C4132" s="2" t="s">
        <v>64</v>
      </c>
      <c r="E4132" s="2">
        <v>100</v>
      </c>
      <c r="F4132" s="2" t="s">
        <v>928</v>
      </c>
      <c r="G4132" s="2" t="s">
        <v>29</v>
      </c>
      <c r="H4132" s="2" t="s">
        <v>37</v>
      </c>
      <c r="I4132" s="2" t="s">
        <v>38</v>
      </c>
      <c r="J4132" s="44">
        <v>0</v>
      </c>
    </row>
    <row r="4133" spans="1:10">
      <c r="A4133" s="2" t="s">
        <v>15</v>
      </c>
      <c r="B4133" s="2" t="s">
        <v>189</v>
      </c>
      <c r="C4133" s="2" t="s">
        <v>64</v>
      </c>
      <c r="E4133" s="2">
        <v>100</v>
      </c>
      <c r="F4133" s="2" t="s">
        <v>928</v>
      </c>
      <c r="G4133" s="2" t="s">
        <v>29</v>
      </c>
      <c r="H4133" s="2" t="s">
        <v>37</v>
      </c>
      <c r="I4133" s="2" t="s">
        <v>38</v>
      </c>
      <c r="J4133" s="44">
        <v>0.17637889300000001</v>
      </c>
    </row>
    <row r="4134" spans="1:10">
      <c r="A4134" s="2" t="s">
        <v>15</v>
      </c>
      <c r="B4134" s="2" t="s">
        <v>190</v>
      </c>
      <c r="C4134" s="2" t="s">
        <v>64</v>
      </c>
      <c r="E4134" s="2">
        <v>100</v>
      </c>
      <c r="F4134" s="2" t="s">
        <v>928</v>
      </c>
      <c r="G4134" s="2" t="s">
        <v>29</v>
      </c>
      <c r="H4134" s="2" t="s">
        <v>37</v>
      </c>
      <c r="I4134" s="2" t="s">
        <v>38</v>
      </c>
      <c r="J4134" s="44">
        <v>2.1765307489999999</v>
      </c>
    </row>
    <row r="4135" spans="1:10">
      <c r="A4135" s="2" t="s">
        <v>15</v>
      </c>
      <c r="B4135" s="2" t="s">
        <v>191</v>
      </c>
      <c r="C4135" s="2" t="s">
        <v>64</v>
      </c>
      <c r="E4135" s="2">
        <v>100</v>
      </c>
      <c r="F4135" s="2" t="s">
        <v>928</v>
      </c>
      <c r="G4135" s="2" t="s">
        <v>29</v>
      </c>
      <c r="H4135" s="2" t="s">
        <v>37</v>
      </c>
      <c r="I4135" s="2" t="s">
        <v>38</v>
      </c>
      <c r="J4135" s="44">
        <v>9.1125416670000003</v>
      </c>
    </row>
    <row r="4136" spans="1:10">
      <c r="A4136" s="2" t="s">
        <v>15</v>
      </c>
      <c r="B4136" s="2" t="s">
        <v>192</v>
      </c>
      <c r="C4136" s="2" t="s">
        <v>64</v>
      </c>
      <c r="E4136" s="2">
        <v>100</v>
      </c>
      <c r="F4136" s="2" t="s">
        <v>928</v>
      </c>
      <c r="G4136" s="2" t="s">
        <v>29</v>
      </c>
      <c r="H4136" s="2" t="s">
        <v>37</v>
      </c>
      <c r="I4136" s="2" t="s">
        <v>38</v>
      </c>
      <c r="J4136" s="44">
        <v>32.823058824</v>
      </c>
    </row>
    <row r="4137" spans="1:10">
      <c r="A4137" s="2" t="s">
        <v>15</v>
      </c>
      <c r="B4137" s="2" t="s">
        <v>193</v>
      </c>
      <c r="C4137" s="2" t="s">
        <v>64</v>
      </c>
      <c r="E4137" s="2">
        <v>100</v>
      </c>
      <c r="F4137" s="2" t="s">
        <v>928</v>
      </c>
      <c r="G4137" s="2" t="s">
        <v>29</v>
      </c>
      <c r="H4137" s="2" t="s">
        <v>37</v>
      </c>
      <c r="I4137" s="2" t="s">
        <v>38</v>
      </c>
      <c r="J4137" s="44">
        <v>30.594518099999998</v>
      </c>
    </row>
    <row r="4138" spans="1:10">
      <c r="A4138" s="2" t="s">
        <v>14</v>
      </c>
      <c r="B4138" s="2" t="s">
        <v>194</v>
      </c>
      <c r="C4138" s="2" t="s">
        <v>64</v>
      </c>
      <c r="E4138" s="2">
        <v>100</v>
      </c>
      <c r="F4138" s="2" t="s">
        <v>928</v>
      </c>
      <c r="G4138" s="2" t="s">
        <v>29</v>
      </c>
      <c r="H4138" s="2" t="s">
        <v>37</v>
      </c>
      <c r="I4138" s="2" t="s">
        <v>38</v>
      </c>
      <c r="J4138" s="44">
        <v>0</v>
      </c>
    </row>
    <row r="4139" spans="1:10">
      <c r="A4139" s="2" t="s">
        <v>14</v>
      </c>
      <c r="B4139" s="2" t="s">
        <v>195</v>
      </c>
      <c r="C4139" s="2" t="s">
        <v>64</v>
      </c>
      <c r="E4139" s="2">
        <v>100</v>
      </c>
      <c r="F4139" s="2" t="s">
        <v>928</v>
      </c>
      <c r="G4139" s="2" t="s">
        <v>29</v>
      </c>
      <c r="H4139" s="2" t="s">
        <v>37</v>
      </c>
      <c r="I4139" s="2" t="s">
        <v>38</v>
      </c>
      <c r="J4139" s="44">
        <v>0</v>
      </c>
    </row>
    <row r="4140" spans="1:10">
      <c r="A4140" s="2" t="s">
        <v>13</v>
      </c>
      <c r="B4140" s="2" t="s">
        <v>196</v>
      </c>
      <c r="C4140" s="2" t="s">
        <v>64</v>
      </c>
      <c r="E4140" s="2">
        <v>100</v>
      </c>
      <c r="F4140" s="2" t="s">
        <v>928</v>
      </c>
      <c r="G4140" s="2" t="s">
        <v>29</v>
      </c>
      <c r="H4140" s="2" t="s">
        <v>37</v>
      </c>
      <c r="I4140" s="2" t="s">
        <v>38</v>
      </c>
      <c r="J4140" s="44">
        <v>2.5517829860000001</v>
      </c>
    </row>
    <row r="4141" spans="1:10">
      <c r="A4141" s="2" t="s">
        <v>13</v>
      </c>
      <c r="B4141" s="2" t="s">
        <v>197</v>
      </c>
      <c r="C4141" s="2" t="s">
        <v>64</v>
      </c>
      <c r="E4141" s="2">
        <v>100</v>
      </c>
      <c r="F4141" s="2" t="s">
        <v>928</v>
      </c>
      <c r="G4141" s="2" t="s">
        <v>29</v>
      </c>
      <c r="H4141" s="2" t="s">
        <v>37</v>
      </c>
      <c r="I4141" s="2" t="s">
        <v>38</v>
      </c>
      <c r="J4141" s="44">
        <v>0.49741346199999997</v>
      </c>
    </row>
    <row r="4142" spans="1:10">
      <c r="A4142" s="2" t="s">
        <v>13</v>
      </c>
      <c r="B4142" s="2" t="s">
        <v>198</v>
      </c>
      <c r="C4142" s="2" t="s">
        <v>64</v>
      </c>
      <c r="E4142" s="2">
        <v>100</v>
      </c>
      <c r="F4142" s="2" t="s">
        <v>928</v>
      </c>
      <c r="G4142" s="2" t="s">
        <v>29</v>
      </c>
      <c r="H4142" s="2" t="s">
        <v>37</v>
      </c>
      <c r="I4142" s="2" t="s">
        <v>38</v>
      </c>
      <c r="J4142" s="44">
        <v>0.210856667</v>
      </c>
    </row>
    <row r="4143" spans="1:10">
      <c r="A4143" s="2" t="s">
        <v>13</v>
      </c>
      <c r="B4143" s="2" t="s">
        <v>199</v>
      </c>
      <c r="C4143" s="2" t="s">
        <v>64</v>
      </c>
      <c r="E4143" s="2">
        <v>100</v>
      </c>
      <c r="F4143" s="2" t="s">
        <v>928</v>
      </c>
      <c r="G4143" s="2" t="s">
        <v>29</v>
      </c>
      <c r="H4143" s="2" t="s">
        <v>37</v>
      </c>
      <c r="I4143" s="2" t="s">
        <v>38</v>
      </c>
      <c r="J4143" s="44">
        <v>1.108907563</v>
      </c>
    </row>
    <row r="4144" spans="1:10">
      <c r="A4144" s="2" t="s">
        <v>13</v>
      </c>
      <c r="B4144" s="2" t="s">
        <v>200</v>
      </c>
      <c r="C4144" s="2" t="s">
        <v>64</v>
      </c>
      <c r="E4144" s="2">
        <v>100</v>
      </c>
      <c r="F4144" s="2" t="s">
        <v>928</v>
      </c>
      <c r="G4144" s="2" t="s">
        <v>29</v>
      </c>
      <c r="H4144" s="2" t="s">
        <v>37</v>
      </c>
      <c r="I4144" s="2" t="s">
        <v>38</v>
      </c>
      <c r="J4144" s="44">
        <v>2.918392645</v>
      </c>
    </row>
    <row r="4145" spans="1:10">
      <c r="A4145" s="2" t="s">
        <v>13</v>
      </c>
      <c r="B4145" s="2" t="s">
        <v>201</v>
      </c>
      <c r="C4145" s="2" t="s">
        <v>64</v>
      </c>
      <c r="E4145" s="2">
        <v>100</v>
      </c>
      <c r="F4145" s="2" t="s">
        <v>928</v>
      </c>
      <c r="G4145" s="2" t="s">
        <v>29</v>
      </c>
      <c r="H4145" s="2" t="s">
        <v>37</v>
      </c>
      <c r="I4145" s="2" t="s">
        <v>38</v>
      </c>
      <c r="J4145" s="44">
        <v>2.4115115070000002</v>
      </c>
    </row>
    <row r="4146" spans="1:10">
      <c r="A4146" s="2" t="s">
        <v>13</v>
      </c>
      <c r="B4146" s="2" t="s">
        <v>202</v>
      </c>
      <c r="C4146" s="2" t="s">
        <v>64</v>
      </c>
      <c r="E4146" s="2">
        <v>100</v>
      </c>
      <c r="F4146" s="2" t="s">
        <v>928</v>
      </c>
      <c r="G4146" s="2" t="s">
        <v>29</v>
      </c>
      <c r="H4146" s="2" t="s">
        <v>37</v>
      </c>
      <c r="I4146" s="2" t="s">
        <v>38</v>
      </c>
      <c r="J4146" s="44">
        <v>3.9355158370000001</v>
      </c>
    </row>
    <row r="4147" spans="1:10">
      <c r="A4147" s="2" t="s">
        <v>13</v>
      </c>
      <c r="B4147" s="2" t="s">
        <v>203</v>
      </c>
      <c r="C4147" s="2" t="s">
        <v>64</v>
      </c>
      <c r="E4147" s="2">
        <v>100</v>
      </c>
      <c r="F4147" s="2" t="s">
        <v>928</v>
      </c>
      <c r="G4147" s="2" t="s">
        <v>29</v>
      </c>
      <c r="H4147" s="2" t="s">
        <v>37</v>
      </c>
      <c r="I4147" s="2" t="s">
        <v>38</v>
      </c>
      <c r="J4147" s="44">
        <v>5.6705147059999996</v>
      </c>
    </row>
    <row r="4148" spans="1:10">
      <c r="A4148" s="2" t="s">
        <v>13</v>
      </c>
      <c r="B4148" s="2" t="s">
        <v>204</v>
      </c>
      <c r="C4148" s="2" t="s">
        <v>64</v>
      </c>
      <c r="E4148" s="2">
        <v>100</v>
      </c>
      <c r="F4148" s="2" t="s">
        <v>928</v>
      </c>
      <c r="G4148" s="2" t="s">
        <v>29</v>
      </c>
      <c r="H4148" s="2" t="s">
        <v>37</v>
      </c>
      <c r="I4148" s="2" t="s">
        <v>38</v>
      </c>
      <c r="J4148" s="44">
        <v>7.1176470590000003</v>
      </c>
    </row>
    <row r="4149" spans="1:10">
      <c r="A4149" s="2" t="s">
        <v>13</v>
      </c>
      <c r="B4149" s="2" t="s">
        <v>205</v>
      </c>
      <c r="C4149" s="2" t="s">
        <v>64</v>
      </c>
      <c r="E4149" s="2">
        <v>100</v>
      </c>
      <c r="F4149" s="2" t="s">
        <v>928</v>
      </c>
      <c r="G4149" s="2" t="s">
        <v>29</v>
      </c>
      <c r="H4149" s="2" t="s">
        <v>37</v>
      </c>
      <c r="I4149" s="2" t="s">
        <v>38</v>
      </c>
      <c r="J4149" s="44">
        <v>6.5625966389999997</v>
      </c>
    </row>
    <row r="4150" spans="1:10">
      <c r="A4150" s="2" t="s">
        <v>13</v>
      </c>
      <c r="B4150" s="2" t="s">
        <v>206</v>
      </c>
      <c r="C4150" s="2" t="s">
        <v>64</v>
      </c>
      <c r="E4150" s="2">
        <v>100</v>
      </c>
      <c r="F4150" s="2" t="s">
        <v>928</v>
      </c>
      <c r="G4150" s="2" t="s">
        <v>29</v>
      </c>
      <c r="H4150" s="2" t="s">
        <v>37</v>
      </c>
      <c r="I4150" s="2" t="s">
        <v>38</v>
      </c>
      <c r="J4150" s="44">
        <v>26.167801858000001</v>
      </c>
    </row>
    <row r="4151" spans="1:10">
      <c r="A4151" s="2" t="s">
        <v>13</v>
      </c>
      <c r="B4151" s="2" t="s">
        <v>207</v>
      </c>
      <c r="C4151" s="2" t="s">
        <v>64</v>
      </c>
      <c r="E4151" s="2">
        <v>100</v>
      </c>
      <c r="F4151" s="2" t="s">
        <v>928</v>
      </c>
      <c r="G4151" s="2" t="s">
        <v>29</v>
      </c>
      <c r="H4151" s="2" t="s">
        <v>37</v>
      </c>
      <c r="I4151" s="2" t="s">
        <v>38</v>
      </c>
      <c r="J4151" s="44">
        <v>18.479882353000001</v>
      </c>
    </row>
    <row r="4152" spans="1:10">
      <c r="A4152" s="2" t="s">
        <v>13</v>
      </c>
      <c r="B4152" s="2" t="s">
        <v>208</v>
      </c>
      <c r="C4152" s="2" t="s">
        <v>64</v>
      </c>
      <c r="E4152" s="2">
        <v>100</v>
      </c>
      <c r="F4152" s="2" t="s">
        <v>928</v>
      </c>
      <c r="G4152" s="2" t="s">
        <v>29</v>
      </c>
      <c r="H4152" s="2" t="s">
        <v>37</v>
      </c>
      <c r="I4152" s="2" t="s">
        <v>38</v>
      </c>
      <c r="J4152" s="44">
        <v>0.51276963200000003</v>
      </c>
    </row>
    <row r="4153" spans="1:10">
      <c r="A4153" s="2" t="s">
        <v>13</v>
      </c>
      <c r="B4153" s="2" t="s">
        <v>209</v>
      </c>
      <c r="C4153" s="2" t="s">
        <v>64</v>
      </c>
      <c r="E4153" s="2">
        <v>100</v>
      </c>
      <c r="F4153" s="2" t="s">
        <v>928</v>
      </c>
      <c r="G4153" s="2" t="s">
        <v>29</v>
      </c>
      <c r="H4153" s="2" t="s">
        <v>37</v>
      </c>
      <c r="I4153" s="2" t="s">
        <v>38</v>
      </c>
      <c r="J4153" s="44">
        <v>0.41414844699999998</v>
      </c>
    </row>
    <row r="4154" spans="1:10">
      <c r="A4154" s="2" t="s">
        <v>13</v>
      </c>
      <c r="B4154" s="2" t="s">
        <v>210</v>
      </c>
      <c r="C4154" s="2" t="s">
        <v>64</v>
      </c>
      <c r="E4154" s="2">
        <v>100</v>
      </c>
      <c r="F4154" s="2" t="s">
        <v>928</v>
      </c>
      <c r="G4154" s="2" t="s">
        <v>29</v>
      </c>
      <c r="H4154" s="2" t="s">
        <v>37</v>
      </c>
      <c r="I4154" s="2" t="s">
        <v>38</v>
      </c>
      <c r="J4154" s="44">
        <v>3.093342898</v>
      </c>
    </row>
    <row r="4155" spans="1:10">
      <c r="A4155" s="2" t="s">
        <v>13</v>
      </c>
      <c r="B4155" s="2" t="s">
        <v>211</v>
      </c>
      <c r="C4155" s="2" t="s">
        <v>64</v>
      </c>
      <c r="E4155" s="2">
        <v>100</v>
      </c>
      <c r="F4155" s="2" t="s">
        <v>928</v>
      </c>
      <c r="G4155" s="2" t="s">
        <v>29</v>
      </c>
      <c r="H4155" s="2" t="s">
        <v>37</v>
      </c>
      <c r="I4155" s="2" t="s">
        <v>38</v>
      </c>
      <c r="J4155" s="44">
        <v>0.32027412900000002</v>
      </c>
    </row>
    <row r="4156" spans="1:10">
      <c r="A4156" s="2" t="s">
        <v>13</v>
      </c>
      <c r="B4156" s="2" t="s">
        <v>212</v>
      </c>
      <c r="C4156" s="2" t="s">
        <v>64</v>
      </c>
      <c r="E4156" s="2">
        <v>100</v>
      </c>
      <c r="F4156" s="2" t="s">
        <v>928</v>
      </c>
      <c r="G4156" s="2" t="s">
        <v>29</v>
      </c>
      <c r="H4156" s="2" t="s">
        <v>37</v>
      </c>
      <c r="I4156" s="2" t="s">
        <v>38</v>
      </c>
      <c r="J4156" s="44">
        <v>4.9031176470000002</v>
      </c>
    </row>
    <row r="4157" spans="1:10">
      <c r="A4157" s="2" t="s">
        <v>13</v>
      </c>
      <c r="B4157" s="2" t="s">
        <v>213</v>
      </c>
      <c r="C4157" s="2" t="s">
        <v>64</v>
      </c>
      <c r="E4157" s="2">
        <v>100</v>
      </c>
      <c r="F4157" s="2" t="s">
        <v>928</v>
      </c>
      <c r="G4157" s="2" t="s">
        <v>29</v>
      </c>
      <c r="H4157" s="2" t="s">
        <v>37</v>
      </c>
      <c r="I4157" s="2" t="s">
        <v>38</v>
      </c>
      <c r="J4157" s="44">
        <v>10.429313364</v>
      </c>
    </row>
    <row r="4158" spans="1:10">
      <c r="A4158" s="2" t="s">
        <v>13</v>
      </c>
      <c r="B4158" s="2" t="s">
        <v>214</v>
      </c>
      <c r="C4158" s="2" t="s">
        <v>64</v>
      </c>
      <c r="E4158" s="2">
        <v>100</v>
      </c>
      <c r="F4158" s="2" t="s">
        <v>928</v>
      </c>
      <c r="G4158" s="2" t="s">
        <v>29</v>
      </c>
      <c r="H4158" s="2" t="s">
        <v>37</v>
      </c>
      <c r="I4158" s="2" t="s">
        <v>38</v>
      </c>
      <c r="J4158" s="44">
        <v>4.3121127450000003</v>
      </c>
    </row>
    <row r="4159" spans="1:10">
      <c r="A4159" s="2" t="s">
        <v>13</v>
      </c>
      <c r="B4159" s="2" t="s">
        <v>215</v>
      </c>
      <c r="C4159" s="2" t="s">
        <v>64</v>
      </c>
      <c r="E4159" s="2">
        <v>100</v>
      </c>
      <c r="F4159" s="2" t="s">
        <v>928</v>
      </c>
      <c r="G4159" s="2" t="s">
        <v>29</v>
      </c>
      <c r="H4159" s="2" t="s">
        <v>37</v>
      </c>
      <c r="I4159" s="2" t="s">
        <v>38</v>
      </c>
      <c r="J4159" s="44">
        <v>5.1376158939999996</v>
      </c>
    </row>
    <row r="4160" spans="1:10">
      <c r="A4160" s="2" t="s">
        <v>13</v>
      </c>
      <c r="B4160" s="2" t="s">
        <v>216</v>
      </c>
      <c r="C4160" s="2" t="s">
        <v>64</v>
      </c>
      <c r="E4160" s="2">
        <v>100</v>
      </c>
      <c r="F4160" s="2" t="s">
        <v>928</v>
      </c>
      <c r="G4160" s="2" t="s">
        <v>29</v>
      </c>
      <c r="H4160" s="2" t="s">
        <v>37</v>
      </c>
      <c r="I4160" s="2" t="s">
        <v>38</v>
      </c>
      <c r="J4160" s="44">
        <v>6.3904677760000004</v>
      </c>
    </row>
    <row r="4161" spans="1:10">
      <c r="A4161" s="2" t="s">
        <v>13</v>
      </c>
      <c r="B4161" s="2" t="s">
        <v>363</v>
      </c>
      <c r="C4161" s="2" t="s">
        <v>64</v>
      </c>
      <c r="E4161" s="2">
        <v>100</v>
      </c>
      <c r="F4161" s="2" t="s">
        <v>928</v>
      </c>
      <c r="G4161" s="2" t="s">
        <v>29</v>
      </c>
      <c r="H4161" s="2" t="s">
        <v>37</v>
      </c>
      <c r="I4161" s="2" t="s">
        <v>38</v>
      </c>
      <c r="J4161" s="44">
        <v>5.6779412000000001E-2</v>
      </c>
    </row>
    <row r="4162" spans="1:10">
      <c r="A4162" s="2" t="s">
        <v>12</v>
      </c>
      <c r="B4162" s="2" t="s">
        <v>219</v>
      </c>
      <c r="C4162" s="2" t="s">
        <v>64</v>
      </c>
      <c r="E4162" s="2">
        <v>100</v>
      </c>
      <c r="F4162" s="2" t="s">
        <v>928</v>
      </c>
      <c r="G4162" s="2" t="s">
        <v>29</v>
      </c>
      <c r="H4162" s="2" t="s">
        <v>37</v>
      </c>
      <c r="I4162" s="2" t="s">
        <v>38</v>
      </c>
      <c r="J4162" s="44">
        <v>0</v>
      </c>
    </row>
    <row r="4163" spans="1:10">
      <c r="A4163" s="2" t="s">
        <v>11</v>
      </c>
      <c r="B4163" s="2" t="s">
        <v>217</v>
      </c>
      <c r="C4163" s="2" t="s">
        <v>64</v>
      </c>
      <c r="E4163" s="2">
        <v>100</v>
      </c>
      <c r="F4163" s="2" t="s">
        <v>928</v>
      </c>
      <c r="G4163" s="2" t="s">
        <v>29</v>
      </c>
      <c r="H4163" s="2" t="s">
        <v>37</v>
      </c>
      <c r="I4163" s="2" t="s">
        <v>38</v>
      </c>
      <c r="J4163" s="44">
        <v>0</v>
      </c>
    </row>
    <row r="4164" spans="1:10">
      <c r="A4164" s="2" t="s">
        <v>534</v>
      </c>
      <c r="B4164" s="2" t="s">
        <v>218</v>
      </c>
      <c r="C4164" s="2" t="s">
        <v>64</v>
      </c>
      <c r="E4164" s="2">
        <v>100</v>
      </c>
      <c r="F4164" s="2" t="s">
        <v>928</v>
      </c>
      <c r="G4164" s="2" t="s">
        <v>29</v>
      </c>
      <c r="H4164" s="2" t="s">
        <v>37</v>
      </c>
      <c r="I4164" s="2" t="s">
        <v>38</v>
      </c>
      <c r="J4164" s="44">
        <v>1.1911932773109248</v>
      </c>
    </row>
    <row r="4165" spans="1:10">
      <c r="A4165" s="2" t="s">
        <v>10</v>
      </c>
      <c r="B4165" s="2" t="s">
        <v>220</v>
      </c>
      <c r="C4165" s="2" t="s">
        <v>64</v>
      </c>
      <c r="E4165" s="2">
        <v>100</v>
      </c>
      <c r="F4165" s="2" t="s">
        <v>928</v>
      </c>
      <c r="G4165" s="2" t="s">
        <v>29</v>
      </c>
      <c r="H4165" s="2" t="s">
        <v>37</v>
      </c>
      <c r="I4165" s="2" t="s">
        <v>38</v>
      </c>
      <c r="J4165" s="44">
        <v>0</v>
      </c>
    </row>
    <row r="4166" spans="1:10">
      <c r="A4166" s="2" t="s">
        <v>9</v>
      </c>
      <c r="B4166" s="2" t="s">
        <v>221</v>
      </c>
      <c r="C4166" s="2" t="s">
        <v>64</v>
      </c>
      <c r="E4166" s="2">
        <v>100</v>
      </c>
      <c r="F4166" s="2" t="s">
        <v>928</v>
      </c>
      <c r="G4166" s="2" t="s">
        <v>29</v>
      </c>
      <c r="H4166" s="2" t="s">
        <v>37</v>
      </c>
      <c r="I4166" s="2" t="s">
        <v>38</v>
      </c>
      <c r="J4166" s="44">
        <v>0</v>
      </c>
    </row>
    <row r="4167" spans="1:10">
      <c r="A4167" s="2" t="s">
        <v>9</v>
      </c>
      <c r="B4167" s="2" t="s">
        <v>222</v>
      </c>
      <c r="C4167" s="2" t="s">
        <v>64</v>
      </c>
      <c r="E4167" s="2">
        <v>100</v>
      </c>
      <c r="F4167" s="2" t="s">
        <v>928</v>
      </c>
      <c r="G4167" s="2" t="s">
        <v>29</v>
      </c>
      <c r="H4167" s="2" t="s">
        <v>37</v>
      </c>
      <c r="I4167" s="2" t="s">
        <v>38</v>
      </c>
      <c r="J4167" s="44">
        <v>0</v>
      </c>
    </row>
    <row r="4168" spans="1:10">
      <c r="A4168" s="2" t="s">
        <v>9</v>
      </c>
      <c r="B4168" s="2" t="s">
        <v>223</v>
      </c>
      <c r="C4168" s="2" t="s">
        <v>64</v>
      </c>
      <c r="E4168" s="2">
        <v>100</v>
      </c>
      <c r="F4168" s="2" t="s">
        <v>928</v>
      </c>
      <c r="G4168" s="2" t="s">
        <v>29</v>
      </c>
      <c r="H4168" s="2" t="s">
        <v>37</v>
      </c>
      <c r="I4168" s="2" t="s">
        <v>38</v>
      </c>
      <c r="J4168" s="44">
        <v>0</v>
      </c>
    </row>
    <row r="4169" spans="1:10">
      <c r="A4169" s="2" t="s">
        <v>9</v>
      </c>
      <c r="B4169" s="2" t="s">
        <v>224</v>
      </c>
      <c r="C4169" s="2" t="s">
        <v>64</v>
      </c>
      <c r="E4169" s="2">
        <v>100</v>
      </c>
      <c r="F4169" s="2" t="s">
        <v>928</v>
      </c>
      <c r="G4169" s="2" t="s">
        <v>29</v>
      </c>
      <c r="H4169" s="2" t="s">
        <v>37</v>
      </c>
      <c r="I4169" s="2" t="s">
        <v>38</v>
      </c>
      <c r="J4169" s="44">
        <v>0</v>
      </c>
    </row>
    <row r="4170" spans="1:10">
      <c r="A4170" s="2" t="s">
        <v>9</v>
      </c>
      <c r="B4170" s="2" t="s">
        <v>225</v>
      </c>
      <c r="C4170" s="2" t="s">
        <v>64</v>
      </c>
      <c r="E4170" s="2">
        <v>100</v>
      </c>
      <c r="F4170" s="2" t="s">
        <v>928</v>
      </c>
      <c r="G4170" s="2" t="s">
        <v>29</v>
      </c>
      <c r="H4170" s="2" t="s">
        <v>37</v>
      </c>
      <c r="I4170" s="2" t="s">
        <v>38</v>
      </c>
      <c r="J4170" s="44">
        <v>0</v>
      </c>
    </row>
    <row r="4171" spans="1:10">
      <c r="A4171" s="2" t="s">
        <v>9</v>
      </c>
      <c r="B4171" s="2" t="s">
        <v>226</v>
      </c>
      <c r="C4171" s="2" t="s">
        <v>64</v>
      </c>
      <c r="E4171" s="2">
        <v>100</v>
      </c>
      <c r="F4171" s="2" t="s">
        <v>928</v>
      </c>
      <c r="G4171" s="2" t="s">
        <v>29</v>
      </c>
      <c r="H4171" s="2" t="s">
        <v>37</v>
      </c>
      <c r="I4171" s="2" t="s">
        <v>38</v>
      </c>
      <c r="J4171" s="44">
        <v>0</v>
      </c>
    </row>
    <row r="4172" spans="1:10">
      <c r="A4172" s="2" t="s">
        <v>9</v>
      </c>
      <c r="B4172" s="2" t="s">
        <v>227</v>
      </c>
      <c r="C4172" s="2" t="s">
        <v>64</v>
      </c>
      <c r="E4172" s="2">
        <v>100</v>
      </c>
      <c r="F4172" s="2" t="s">
        <v>928</v>
      </c>
      <c r="G4172" s="2" t="s">
        <v>29</v>
      </c>
      <c r="H4172" s="2" t="s">
        <v>37</v>
      </c>
      <c r="I4172" s="2" t="s">
        <v>38</v>
      </c>
      <c r="J4172" s="44">
        <v>0</v>
      </c>
    </row>
    <row r="4173" spans="1:10">
      <c r="A4173" s="2" t="s">
        <v>9</v>
      </c>
      <c r="B4173" s="2" t="s">
        <v>228</v>
      </c>
      <c r="C4173" s="2" t="s">
        <v>64</v>
      </c>
      <c r="E4173" s="2">
        <v>100</v>
      </c>
      <c r="F4173" s="2" t="s">
        <v>928</v>
      </c>
      <c r="G4173" s="2" t="s">
        <v>29</v>
      </c>
      <c r="H4173" s="2" t="s">
        <v>37</v>
      </c>
      <c r="I4173" s="2" t="s">
        <v>38</v>
      </c>
      <c r="J4173" s="44">
        <v>0</v>
      </c>
    </row>
    <row r="4174" spans="1:10">
      <c r="A4174" s="2" t="s">
        <v>9</v>
      </c>
      <c r="B4174" s="2" t="s">
        <v>229</v>
      </c>
      <c r="C4174" s="2" t="s">
        <v>64</v>
      </c>
      <c r="E4174" s="2">
        <v>100</v>
      </c>
      <c r="F4174" s="2" t="s">
        <v>928</v>
      </c>
      <c r="G4174" s="2" t="s">
        <v>29</v>
      </c>
      <c r="H4174" s="2" t="s">
        <v>37</v>
      </c>
      <c r="I4174" s="2" t="s">
        <v>38</v>
      </c>
      <c r="J4174" s="44">
        <v>0</v>
      </c>
    </row>
    <row r="4175" spans="1:10">
      <c r="A4175" s="2" t="s">
        <v>9</v>
      </c>
      <c r="B4175" s="2" t="s">
        <v>230</v>
      </c>
      <c r="C4175" s="2" t="s">
        <v>64</v>
      </c>
      <c r="E4175" s="2">
        <v>100</v>
      </c>
      <c r="F4175" s="2" t="s">
        <v>928</v>
      </c>
      <c r="G4175" s="2" t="s">
        <v>29</v>
      </c>
      <c r="H4175" s="2" t="s">
        <v>37</v>
      </c>
      <c r="I4175" s="2" t="s">
        <v>38</v>
      </c>
      <c r="J4175" s="44">
        <v>0</v>
      </c>
    </row>
    <row r="4176" spans="1:10">
      <c r="A4176" s="2" t="s">
        <v>9</v>
      </c>
      <c r="B4176" s="2" t="s">
        <v>231</v>
      </c>
      <c r="C4176" s="2" t="s">
        <v>64</v>
      </c>
      <c r="E4176" s="2">
        <v>100</v>
      </c>
      <c r="F4176" s="2" t="s">
        <v>928</v>
      </c>
      <c r="G4176" s="2" t="s">
        <v>29</v>
      </c>
      <c r="H4176" s="2" t="s">
        <v>37</v>
      </c>
      <c r="I4176" s="2" t="s">
        <v>38</v>
      </c>
      <c r="J4176" s="44">
        <v>0</v>
      </c>
    </row>
    <row r="4177" spans="1:10">
      <c r="A4177" s="2" t="s">
        <v>9</v>
      </c>
      <c r="B4177" s="2" t="s">
        <v>232</v>
      </c>
      <c r="C4177" s="2" t="s">
        <v>64</v>
      </c>
      <c r="E4177" s="2">
        <v>100</v>
      </c>
      <c r="F4177" s="2" t="s">
        <v>928</v>
      </c>
      <c r="G4177" s="2" t="s">
        <v>29</v>
      </c>
      <c r="H4177" s="2" t="s">
        <v>37</v>
      </c>
      <c r="I4177" s="2" t="s">
        <v>38</v>
      </c>
      <c r="J4177" s="44">
        <v>0</v>
      </c>
    </row>
    <row r="4178" spans="1:10">
      <c r="A4178" s="2" t="s">
        <v>8</v>
      </c>
      <c r="B4178" s="2" t="s">
        <v>233</v>
      </c>
      <c r="C4178" s="2" t="s">
        <v>64</v>
      </c>
      <c r="E4178" s="2">
        <v>100</v>
      </c>
      <c r="F4178" s="2" t="s">
        <v>928</v>
      </c>
      <c r="G4178" s="2" t="s">
        <v>29</v>
      </c>
      <c r="H4178" s="2" t="s">
        <v>37</v>
      </c>
      <c r="I4178" s="2" t="s">
        <v>38</v>
      </c>
      <c r="J4178" s="44">
        <v>0</v>
      </c>
    </row>
    <row r="4179" spans="1:10">
      <c r="A4179" s="2" t="s">
        <v>8</v>
      </c>
      <c r="B4179" s="2" t="s">
        <v>234</v>
      </c>
      <c r="C4179" s="2" t="s">
        <v>64</v>
      </c>
      <c r="E4179" s="2">
        <v>100</v>
      </c>
      <c r="F4179" s="2" t="s">
        <v>928</v>
      </c>
      <c r="G4179" s="2" t="s">
        <v>29</v>
      </c>
      <c r="H4179" s="2" t="s">
        <v>37</v>
      </c>
      <c r="I4179" s="2" t="s">
        <v>38</v>
      </c>
      <c r="J4179" s="44">
        <v>0</v>
      </c>
    </row>
    <row r="4180" spans="1:10">
      <c r="A4180" s="2" t="s">
        <v>8</v>
      </c>
      <c r="B4180" s="2" t="s">
        <v>235</v>
      </c>
      <c r="C4180" s="2" t="s">
        <v>64</v>
      </c>
      <c r="E4180" s="2">
        <v>100</v>
      </c>
      <c r="F4180" s="2" t="s">
        <v>928</v>
      </c>
      <c r="G4180" s="2" t="s">
        <v>29</v>
      </c>
      <c r="H4180" s="2" t="s">
        <v>37</v>
      </c>
      <c r="I4180" s="2" t="s">
        <v>38</v>
      </c>
      <c r="J4180" s="44">
        <v>0.71176470599999997</v>
      </c>
    </row>
    <row r="4181" spans="1:10">
      <c r="A4181" s="2" t="s">
        <v>8</v>
      </c>
      <c r="B4181" s="2" t="s">
        <v>236</v>
      </c>
      <c r="C4181" s="2" t="s">
        <v>64</v>
      </c>
      <c r="E4181" s="2">
        <v>100</v>
      </c>
      <c r="F4181" s="2" t="s">
        <v>928</v>
      </c>
      <c r="G4181" s="2" t="s">
        <v>29</v>
      </c>
      <c r="H4181" s="2" t="s">
        <v>37</v>
      </c>
      <c r="I4181" s="2" t="s">
        <v>38</v>
      </c>
      <c r="J4181" s="44">
        <v>8.5251049999999995E-2</v>
      </c>
    </row>
    <row r="4182" spans="1:10">
      <c r="A4182" s="2" t="s">
        <v>8</v>
      </c>
      <c r="B4182" s="2" t="s">
        <v>237</v>
      </c>
      <c r="C4182" s="2" t="s">
        <v>64</v>
      </c>
      <c r="E4182" s="2">
        <v>100</v>
      </c>
      <c r="F4182" s="2" t="s">
        <v>928</v>
      </c>
      <c r="G4182" s="2" t="s">
        <v>29</v>
      </c>
      <c r="H4182" s="2" t="s">
        <v>37</v>
      </c>
      <c r="I4182" s="2" t="s">
        <v>38</v>
      </c>
      <c r="J4182" s="44">
        <v>0</v>
      </c>
    </row>
    <row r="4183" spans="1:10">
      <c r="A4183" s="2" t="s">
        <v>8</v>
      </c>
      <c r="B4183" s="2" t="s">
        <v>238</v>
      </c>
      <c r="C4183" s="2" t="s">
        <v>64</v>
      </c>
      <c r="E4183" s="2">
        <v>100</v>
      </c>
      <c r="F4183" s="2" t="s">
        <v>928</v>
      </c>
      <c r="G4183" s="2" t="s">
        <v>29</v>
      </c>
      <c r="H4183" s="2" t="s">
        <v>37</v>
      </c>
      <c r="I4183" s="2" t="s">
        <v>38</v>
      </c>
      <c r="J4183" s="44">
        <v>1.3084276020000001</v>
      </c>
    </row>
    <row r="4184" spans="1:10">
      <c r="A4184" s="2" t="s">
        <v>8</v>
      </c>
      <c r="B4184" s="2" t="s">
        <v>239</v>
      </c>
      <c r="C4184" s="2" t="s">
        <v>64</v>
      </c>
      <c r="E4184" s="2">
        <v>100</v>
      </c>
      <c r="F4184" s="2" t="s">
        <v>928</v>
      </c>
      <c r="G4184" s="2" t="s">
        <v>29</v>
      </c>
      <c r="H4184" s="2" t="s">
        <v>37</v>
      </c>
      <c r="I4184" s="2" t="s">
        <v>38</v>
      </c>
      <c r="J4184" s="44">
        <v>0.16699866299999999</v>
      </c>
    </row>
    <row r="4185" spans="1:10">
      <c r="A4185" s="2" t="s">
        <v>8</v>
      </c>
      <c r="B4185" s="2" t="s">
        <v>240</v>
      </c>
      <c r="C4185" s="2" t="s">
        <v>64</v>
      </c>
      <c r="E4185" s="2">
        <v>100</v>
      </c>
      <c r="F4185" s="2" t="s">
        <v>928</v>
      </c>
      <c r="G4185" s="2" t="s">
        <v>29</v>
      </c>
      <c r="H4185" s="2" t="s">
        <v>37</v>
      </c>
      <c r="I4185" s="2" t="s">
        <v>38</v>
      </c>
      <c r="J4185" s="44">
        <v>0</v>
      </c>
    </row>
    <row r="4186" spans="1:10">
      <c r="A4186" s="2" t="s">
        <v>8</v>
      </c>
      <c r="B4186" s="2" t="s">
        <v>241</v>
      </c>
      <c r="C4186" s="2" t="s">
        <v>64</v>
      </c>
      <c r="E4186" s="2">
        <v>100</v>
      </c>
      <c r="F4186" s="2" t="s">
        <v>928</v>
      </c>
      <c r="G4186" s="2" t="s">
        <v>29</v>
      </c>
      <c r="H4186" s="2" t="s">
        <v>37</v>
      </c>
      <c r="I4186" s="2" t="s">
        <v>38</v>
      </c>
      <c r="J4186" s="44">
        <v>0</v>
      </c>
    </row>
    <row r="4187" spans="1:10">
      <c r="A4187" s="2" t="s">
        <v>8</v>
      </c>
      <c r="B4187" s="2" t="s">
        <v>242</v>
      </c>
      <c r="C4187" s="2" t="s">
        <v>64</v>
      </c>
      <c r="E4187" s="2">
        <v>100</v>
      </c>
      <c r="F4187" s="2" t="s">
        <v>928</v>
      </c>
      <c r="G4187" s="2" t="s">
        <v>29</v>
      </c>
      <c r="H4187" s="2" t="s">
        <v>37</v>
      </c>
      <c r="I4187" s="2" t="s">
        <v>38</v>
      </c>
      <c r="J4187" s="44">
        <v>0</v>
      </c>
    </row>
    <row r="4188" spans="1:10">
      <c r="A4188" s="2" t="s">
        <v>8</v>
      </c>
      <c r="B4188" s="2" t="s">
        <v>243</v>
      </c>
      <c r="C4188" s="2" t="s">
        <v>64</v>
      </c>
      <c r="E4188" s="2">
        <v>100</v>
      </c>
      <c r="F4188" s="2" t="s">
        <v>928</v>
      </c>
      <c r="G4188" s="2" t="s">
        <v>29</v>
      </c>
      <c r="H4188" s="2" t="s">
        <v>37</v>
      </c>
      <c r="I4188" s="2" t="s">
        <v>38</v>
      </c>
      <c r="J4188" s="44">
        <v>1.485058824</v>
      </c>
    </row>
    <row r="4189" spans="1:10">
      <c r="A4189" s="2" t="s">
        <v>8</v>
      </c>
      <c r="B4189" s="2" t="s">
        <v>244</v>
      </c>
      <c r="C4189" s="2" t="s">
        <v>64</v>
      </c>
      <c r="E4189" s="2">
        <v>100</v>
      </c>
      <c r="F4189" s="2" t="s">
        <v>928</v>
      </c>
      <c r="G4189" s="2" t="s">
        <v>29</v>
      </c>
      <c r="H4189" s="2" t="s">
        <v>37</v>
      </c>
      <c r="I4189" s="2" t="s">
        <v>38</v>
      </c>
      <c r="J4189" s="44">
        <v>0</v>
      </c>
    </row>
    <row r="4190" spans="1:10">
      <c r="A4190" s="2" t="s">
        <v>8</v>
      </c>
      <c r="B4190" s="2" t="s">
        <v>245</v>
      </c>
      <c r="C4190" s="2" t="s">
        <v>64</v>
      </c>
      <c r="E4190" s="2">
        <v>100</v>
      </c>
      <c r="F4190" s="2" t="s">
        <v>928</v>
      </c>
      <c r="G4190" s="2" t="s">
        <v>29</v>
      </c>
      <c r="H4190" s="2" t="s">
        <v>37</v>
      </c>
      <c r="I4190" s="2" t="s">
        <v>38</v>
      </c>
      <c r="J4190" s="44">
        <v>0</v>
      </c>
    </row>
    <row r="4191" spans="1:10">
      <c r="A4191" s="2" t="s">
        <v>8</v>
      </c>
      <c r="B4191" s="2" t="s">
        <v>246</v>
      </c>
      <c r="C4191" s="2" t="s">
        <v>64</v>
      </c>
      <c r="E4191" s="2">
        <v>100</v>
      </c>
      <c r="F4191" s="2" t="s">
        <v>928</v>
      </c>
      <c r="G4191" s="2" t="s">
        <v>29</v>
      </c>
      <c r="H4191" s="2" t="s">
        <v>37</v>
      </c>
      <c r="I4191" s="2" t="s">
        <v>38</v>
      </c>
      <c r="J4191" s="44">
        <v>0</v>
      </c>
    </row>
    <row r="4192" spans="1:10">
      <c r="A4192" s="2" t="s">
        <v>8</v>
      </c>
      <c r="B4192" s="2" t="s">
        <v>247</v>
      </c>
      <c r="C4192" s="2" t="s">
        <v>64</v>
      </c>
      <c r="E4192" s="2">
        <v>100</v>
      </c>
      <c r="F4192" s="2" t="s">
        <v>928</v>
      </c>
      <c r="G4192" s="2" t="s">
        <v>29</v>
      </c>
      <c r="H4192" s="2" t="s">
        <v>37</v>
      </c>
      <c r="I4192" s="2" t="s">
        <v>38</v>
      </c>
      <c r="J4192" s="44">
        <v>0</v>
      </c>
    </row>
    <row r="4193" spans="1:10">
      <c r="A4193" s="2" t="s">
        <v>8</v>
      </c>
      <c r="B4193" s="2" t="s">
        <v>248</v>
      </c>
      <c r="C4193" s="2" t="s">
        <v>64</v>
      </c>
      <c r="E4193" s="2">
        <v>100</v>
      </c>
      <c r="F4193" s="2" t="s">
        <v>928</v>
      </c>
      <c r="G4193" s="2" t="s">
        <v>29</v>
      </c>
      <c r="H4193" s="2" t="s">
        <v>37</v>
      </c>
      <c r="I4193" s="2" t="s">
        <v>38</v>
      </c>
      <c r="J4193" s="44">
        <v>0</v>
      </c>
    </row>
    <row r="4194" spans="1:10">
      <c r="A4194" s="2" t="s">
        <v>7</v>
      </c>
      <c r="B4194" s="2" t="s">
        <v>249</v>
      </c>
      <c r="C4194" s="2" t="s">
        <v>64</v>
      </c>
      <c r="E4194" s="2">
        <v>100</v>
      </c>
      <c r="F4194" s="2" t="s">
        <v>928</v>
      </c>
      <c r="G4194" s="2" t="s">
        <v>29</v>
      </c>
      <c r="H4194" s="2" t="s">
        <v>37</v>
      </c>
      <c r="I4194" s="2" t="s">
        <v>38</v>
      </c>
      <c r="J4194" s="44">
        <v>6.482823529</v>
      </c>
    </row>
    <row r="4195" spans="1:10">
      <c r="A4195" s="2" t="s">
        <v>7</v>
      </c>
      <c r="B4195" s="2" t="s">
        <v>250</v>
      </c>
      <c r="C4195" s="2" t="s">
        <v>64</v>
      </c>
      <c r="E4195" s="2">
        <v>100</v>
      </c>
      <c r="F4195" s="2" t="s">
        <v>928</v>
      </c>
      <c r="G4195" s="2" t="s">
        <v>29</v>
      </c>
      <c r="H4195" s="2" t="s">
        <v>37</v>
      </c>
      <c r="I4195" s="2" t="s">
        <v>38</v>
      </c>
      <c r="J4195" s="44">
        <v>1.056268717</v>
      </c>
    </row>
    <row r="4196" spans="1:10">
      <c r="A4196" s="2" t="s">
        <v>7</v>
      </c>
      <c r="B4196" s="2" t="s">
        <v>251</v>
      </c>
      <c r="C4196" s="2" t="s">
        <v>64</v>
      </c>
      <c r="E4196" s="2">
        <v>100</v>
      </c>
      <c r="F4196" s="2" t="s">
        <v>928</v>
      </c>
      <c r="G4196" s="2" t="s">
        <v>29</v>
      </c>
      <c r="H4196" s="2" t="s">
        <v>37</v>
      </c>
      <c r="I4196" s="2" t="s">
        <v>38</v>
      </c>
      <c r="J4196" s="44">
        <v>10.18365724</v>
      </c>
    </row>
    <row r="4197" spans="1:10">
      <c r="A4197" s="2" t="s">
        <v>7</v>
      </c>
      <c r="B4197" s="2" t="s">
        <v>252</v>
      </c>
      <c r="C4197" s="2" t="s">
        <v>64</v>
      </c>
      <c r="E4197" s="2">
        <v>100</v>
      </c>
      <c r="F4197" s="2" t="s">
        <v>928</v>
      </c>
      <c r="G4197" s="2" t="s">
        <v>29</v>
      </c>
      <c r="H4197" s="2" t="s">
        <v>37</v>
      </c>
      <c r="I4197" s="2" t="s">
        <v>38</v>
      </c>
      <c r="J4197" s="44">
        <v>0.14959275999999999</v>
      </c>
    </row>
    <row r="4198" spans="1:10">
      <c r="A4198" s="2" t="s">
        <v>7</v>
      </c>
      <c r="B4198" s="2" t="s">
        <v>253</v>
      </c>
      <c r="C4198" s="2" t="s">
        <v>64</v>
      </c>
      <c r="E4198" s="2">
        <v>100</v>
      </c>
      <c r="F4198" s="2" t="s">
        <v>928</v>
      </c>
      <c r="G4198" s="2" t="s">
        <v>29</v>
      </c>
      <c r="H4198" s="2" t="s">
        <v>37</v>
      </c>
      <c r="I4198" s="2" t="s">
        <v>38</v>
      </c>
      <c r="J4198" s="44">
        <v>44.767417367</v>
      </c>
    </row>
    <row r="4199" spans="1:10">
      <c r="A4199" s="2" t="s">
        <v>6</v>
      </c>
      <c r="B4199" s="2" t="s">
        <v>254</v>
      </c>
      <c r="C4199" s="2" t="s">
        <v>64</v>
      </c>
      <c r="E4199" s="2">
        <v>100</v>
      </c>
      <c r="F4199" s="2" t="s">
        <v>928</v>
      </c>
      <c r="G4199" s="2" t="s">
        <v>29</v>
      </c>
      <c r="H4199" s="2" t="s">
        <v>37</v>
      </c>
      <c r="I4199" s="2" t="s">
        <v>38</v>
      </c>
      <c r="J4199" s="44">
        <v>22.996130915999998</v>
      </c>
    </row>
    <row r="4200" spans="1:10">
      <c r="A4200" s="2" t="s">
        <v>6</v>
      </c>
      <c r="B4200" s="2" t="s">
        <v>255</v>
      </c>
      <c r="C4200" s="2" t="s">
        <v>64</v>
      </c>
      <c r="E4200" s="2">
        <v>100</v>
      </c>
      <c r="F4200" s="2" t="s">
        <v>928</v>
      </c>
      <c r="G4200" s="2" t="s">
        <v>29</v>
      </c>
      <c r="H4200" s="2" t="s">
        <v>37</v>
      </c>
      <c r="I4200" s="2" t="s">
        <v>38</v>
      </c>
      <c r="J4200" s="44">
        <v>14.739820455</v>
      </c>
    </row>
    <row r="4201" spans="1:10">
      <c r="A4201" s="2" t="s">
        <v>6</v>
      </c>
      <c r="B4201" s="2" t="s">
        <v>256</v>
      </c>
      <c r="C4201" s="2" t="s">
        <v>64</v>
      </c>
      <c r="E4201" s="2">
        <v>100</v>
      </c>
      <c r="F4201" s="2" t="s">
        <v>928</v>
      </c>
      <c r="G4201" s="2" t="s">
        <v>29</v>
      </c>
      <c r="H4201" s="2" t="s">
        <v>37</v>
      </c>
      <c r="I4201" s="2" t="s">
        <v>38</v>
      </c>
      <c r="J4201" s="44">
        <v>28.777498701999999</v>
      </c>
    </row>
    <row r="4202" spans="1:10">
      <c r="A4202" s="2" t="s">
        <v>6</v>
      </c>
      <c r="B4202" s="2" t="s">
        <v>257</v>
      </c>
      <c r="C4202" s="2" t="s">
        <v>64</v>
      </c>
      <c r="E4202" s="2">
        <v>100</v>
      </c>
      <c r="F4202" s="2" t="s">
        <v>928</v>
      </c>
      <c r="G4202" s="2" t="s">
        <v>29</v>
      </c>
      <c r="H4202" s="2" t="s">
        <v>37</v>
      </c>
      <c r="I4202" s="2" t="s">
        <v>38</v>
      </c>
      <c r="J4202" s="44">
        <v>25.383403528999999</v>
      </c>
    </row>
    <row r="4203" spans="1:10">
      <c r="A4203" s="2" t="s">
        <v>6</v>
      </c>
      <c r="B4203" s="2" t="s">
        <v>258</v>
      </c>
      <c r="C4203" s="2" t="s">
        <v>64</v>
      </c>
      <c r="E4203" s="2">
        <v>100</v>
      </c>
      <c r="F4203" s="2" t="s">
        <v>928</v>
      </c>
      <c r="G4203" s="2" t="s">
        <v>29</v>
      </c>
      <c r="H4203" s="2" t="s">
        <v>37</v>
      </c>
      <c r="I4203" s="2" t="s">
        <v>38</v>
      </c>
      <c r="J4203" s="44">
        <v>54.649998451999998</v>
      </c>
    </row>
    <row r="4204" spans="1:10">
      <c r="A4204" s="2" t="s">
        <v>6</v>
      </c>
      <c r="B4204" s="2" t="s">
        <v>259</v>
      </c>
      <c r="C4204" s="2" t="s">
        <v>64</v>
      </c>
      <c r="E4204" s="2">
        <v>100</v>
      </c>
      <c r="F4204" s="2" t="s">
        <v>928</v>
      </c>
      <c r="G4204" s="2" t="s">
        <v>29</v>
      </c>
      <c r="H4204" s="2" t="s">
        <v>37</v>
      </c>
      <c r="I4204" s="2" t="s">
        <v>38</v>
      </c>
      <c r="J4204" s="44">
        <v>2.665238971</v>
      </c>
    </row>
    <row r="4205" spans="1:10">
      <c r="A4205" s="2" t="s">
        <v>6</v>
      </c>
      <c r="B4205" s="2" t="s">
        <v>260</v>
      </c>
      <c r="C4205" s="2" t="s">
        <v>64</v>
      </c>
      <c r="E4205" s="2">
        <v>100</v>
      </c>
      <c r="F4205" s="2" t="s">
        <v>928</v>
      </c>
      <c r="G4205" s="2" t="s">
        <v>29</v>
      </c>
      <c r="H4205" s="2" t="s">
        <v>37</v>
      </c>
      <c r="I4205" s="2" t="s">
        <v>38</v>
      </c>
      <c r="J4205" s="44">
        <v>36.970626267999997</v>
      </c>
    </row>
    <row r="4206" spans="1:10">
      <c r="A4206" s="2" t="s">
        <v>6</v>
      </c>
      <c r="B4206" s="2" t="s">
        <v>261</v>
      </c>
      <c r="C4206" s="2" t="s">
        <v>64</v>
      </c>
      <c r="E4206" s="2">
        <v>100</v>
      </c>
      <c r="F4206" s="2" t="s">
        <v>928</v>
      </c>
      <c r="G4206" s="2" t="s">
        <v>29</v>
      </c>
      <c r="H4206" s="2" t="s">
        <v>37</v>
      </c>
      <c r="I4206" s="2" t="s">
        <v>38</v>
      </c>
      <c r="J4206" s="44">
        <v>31.514438375000001</v>
      </c>
    </row>
    <row r="4207" spans="1:10">
      <c r="A4207" s="2" t="s">
        <v>5</v>
      </c>
      <c r="B4207" s="2" t="s">
        <v>270</v>
      </c>
      <c r="C4207" s="2" t="s">
        <v>64</v>
      </c>
      <c r="E4207" s="2">
        <v>100</v>
      </c>
      <c r="F4207" s="2" t="s">
        <v>928</v>
      </c>
      <c r="G4207" s="2" t="s">
        <v>29</v>
      </c>
      <c r="H4207" s="2" t="s">
        <v>37</v>
      </c>
      <c r="I4207" s="2" t="s">
        <v>38</v>
      </c>
      <c r="J4207" s="44">
        <v>0</v>
      </c>
    </row>
    <row r="4208" spans="1:10">
      <c r="A4208" s="2" t="s">
        <v>5</v>
      </c>
      <c r="B4208" s="2" t="s">
        <v>271</v>
      </c>
      <c r="C4208" s="2" t="s">
        <v>64</v>
      </c>
      <c r="E4208" s="2">
        <v>100</v>
      </c>
      <c r="F4208" s="2" t="s">
        <v>928</v>
      </c>
      <c r="G4208" s="2" t="s">
        <v>29</v>
      </c>
      <c r="H4208" s="2" t="s">
        <v>37</v>
      </c>
      <c r="I4208" s="2" t="s">
        <v>38</v>
      </c>
      <c r="J4208" s="44">
        <v>3.3366470590000001</v>
      </c>
    </row>
    <row r="4209" spans="1:10">
      <c r="A4209" s="2" t="s">
        <v>5</v>
      </c>
      <c r="B4209" s="2" t="s">
        <v>272</v>
      </c>
      <c r="C4209" s="2" t="s">
        <v>64</v>
      </c>
      <c r="E4209" s="2">
        <v>100</v>
      </c>
      <c r="F4209" s="2" t="s">
        <v>928</v>
      </c>
      <c r="G4209" s="2" t="s">
        <v>29</v>
      </c>
      <c r="H4209" s="2" t="s">
        <v>37</v>
      </c>
      <c r="I4209" s="2" t="s">
        <v>38</v>
      </c>
      <c r="J4209" s="44">
        <v>4.8039386029999998</v>
      </c>
    </row>
    <row r="4210" spans="1:10">
      <c r="A4210" s="2" t="s">
        <v>5</v>
      </c>
      <c r="B4210" s="2" t="s">
        <v>273</v>
      </c>
      <c r="C4210" s="2" t="s">
        <v>64</v>
      </c>
      <c r="E4210" s="2">
        <v>100</v>
      </c>
      <c r="F4210" s="2" t="s">
        <v>928</v>
      </c>
      <c r="G4210" s="2" t="s">
        <v>29</v>
      </c>
      <c r="H4210" s="2" t="s">
        <v>37</v>
      </c>
      <c r="I4210" s="2" t="s">
        <v>38</v>
      </c>
      <c r="J4210" s="44">
        <v>7.7641235289999999</v>
      </c>
    </row>
    <row r="4211" spans="1:10">
      <c r="A4211" s="2" t="s">
        <v>4</v>
      </c>
      <c r="B4211" s="2" t="s">
        <v>445</v>
      </c>
      <c r="C4211" s="2" t="s">
        <v>64</v>
      </c>
      <c r="E4211" s="2">
        <v>100</v>
      </c>
      <c r="F4211" s="2" t="s">
        <v>928</v>
      </c>
      <c r="G4211" s="2" t="s">
        <v>29</v>
      </c>
      <c r="H4211" s="2" t="s">
        <v>37</v>
      </c>
      <c r="I4211" s="2" t="s">
        <v>38</v>
      </c>
      <c r="J4211" s="44">
        <v>4.0351743410000003</v>
      </c>
    </row>
    <row r="4212" spans="1:10">
      <c r="A4212" s="2" t="s">
        <v>4</v>
      </c>
      <c r="B4212" s="2" t="s">
        <v>446</v>
      </c>
      <c r="C4212" s="2" t="s">
        <v>64</v>
      </c>
      <c r="E4212" s="2">
        <v>100</v>
      </c>
      <c r="F4212" s="2" t="s">
        <v>928</v>
      </c>
      <c r="G4212" s="2" t="s">
        <v>29</v>
      </c>
      <c r="H4212" s="2" t="s">
        <v>37</v>
      </c>
      <c r="I4212" s="2" t="s">
        <v>38</v>
      </c>
      <c r="J4212" s="44">
        <v>0.27384707400000002</v>
      </c>
    </row>
    <row r="4213" spans="1:10">
      <c r="A4213" s="2" t="s">
        <v>3</v>
      </c>
      <c r="B4213" s="2" t="s">
        <v>362</v>
      </c>
      <c r="C4213" s="2" t="s">
        <v>64</v>
      </c>
      <c r="E4213" s="2">
        <v>100</v>
      </c>
      <c r="F4213" s="2" t="s">
        <v>928</v>
      </c>
      <c r="G4213" s="2" t="s">
        <v>29</v>
      </c>
      <c r="H4213" s="2" t="s">
        <v>37</v>
      </c>
      <c r="I4213" s="2" t="s">
        <v>38</v>
      </c>
      <c r="J4213" s="44">
        <v>0.104423918</v>
      </c>
    </row>
    <row r="4214" spans="1:10">
      <c r="A4214" s="2" t="s">
        <v>3</v>
      </c>
      <c r="B4214" s="2" t="s">
        <v>143</v>
      </c>
      <c r="C4214" s="2" t="s">
        <v>64</v>
      </c>
      <c r="E4214" s="2">
        <v>100</v>
      </c>
      <c r="F4214" s="2" t="s">
        <v>928</v>
      </c>
      <c r="G4214" s="2" t="s">
        <v>29</v>
      </c>
      <c r="H4214" s="2" t="s">
        <v>37</v>
      </c>
      <c r="I4214" s="2" t="s">
        <v>38</v>
      </c>
      <c r="J4214" s="44">
        <v>5.8089249489999997</v>
      </c>
    </row>
    <row r="4215" spans="1:10">
      <c r="A4215" s="2" t="s">
        <v>3</v>
      </c>
      <c r="B4215" s="2" t="s">
        <v>144</v>
      </c>
      <c r="C4215" s="2" t="s">
        <v>64</v>
      </c>
      <c r="E4215" s="2">
        <v>100</v>
      </c>
      <c r="F4215" s="2" t="s">
        <v>928</v>
      </c>
      <c r="G4215" s="2" t="s">
        <v>29</v>
      </c>
      <c r="H4215" s="2" t="s">
        <v>37</v>
      </c>
      <c r="I4215" s="2" t="s">
        <v>38</v>
      </c>
      <c r="J4215" s="44">
        <v>1.7297912710000001</v>
      </c>
    </row>
    <row r="4216" spans="1:10">
      <c r="A4216" s="2" t="s">
        <v>3</v>
      </c>
      <c r="B4216" s="2" t="s">
        <v>145</v>
      </c>
      <c r="C4216" s="2" t="s">
        <v>64</v>
      </c>
      <c r="E4216" s="2">
        <v>100</v>
      </c>
      <c r="F4216" s="2" t="s">
        <v>928</v>
      </c>
      <c r="G4216" s="2" t="s">
        <v>29</v>
      </c>
      <c r="H4216" s="2" t="s">
        <v>37</v>
      </c>
      <c r="I4216" s="2" t="s">
        <v>38</v>
      </c>
      <c r="J4216" s="44">
        <v>0.84398976999999997</v>
      </c>
    </row>
    <row r="4217" spans="1:10">
      <c r="A4217" s="2" t="s">
        <v>3</v>
      </c>
      <c r="B4217" s="2" t="s">
        <v>146</v>
      </c>
      <c r="C4217" s="2" t="s">
        <v>64</v>
      </c>
      <c r="E4217" s="2">
        <v>100</v>
      </c>
      <c r="F4217" s="2" t="s">
        <v>928</v>
      </c>
      <c r="G4217" s="2" t="s">
        <v>29</v>
      </c>
      <c r="H4217" s="2" t="s">
        <v>37</v>
      </c>
      <c r="I4217" s="2" t="s">
        <v>38</v>
      </c>
      <c r="J4217" s="44">
        <v>1.3874239349999999</v>
      </c>
    </row>
    <row r="4218" spans="1:10">
      <c r="A4218" s="2" t="s">
        <v>3</v>
      </c>
      <c r="B4218" s="2" t="s">
        <v>147</v>
      </c>
      <c r="C4218" s="2" t="s">
        <v>64</v>
      </c>
      <c r="E4218" s="2">
        <v>100</v>
      </c>
      <c r="F4218" s="2" t="s">
        <v>928</v>
      </c>
      <c r="G4218" s="2" t="s">
        <v>29</v>
      </c>
      <c r="H4218" s="2" t="s">
        <v>37</v>
      </c>
      <c r="I4218" s="2" t="s">
        <v>38</v>
      </c>
      <c r="J4218" s="44">
        <v>3.3742929859999999</v>
      </c>
    </row>
    <row r="4219" spans="1:10">
      <c r="A4219" s="2" t="s">
        <v>3</v>
      </c>
      <c r="B4219" s="2" t="s">
        <v>148</v>
      </c>
      <c r="C4219" s="2" t="s">
        <v>64</v>
      </c>
      <c r="E4219" s="2">
        <v>100</v>
      </c>
      <c r="F4219" s="2" t="s">
        <v>928</v>
      </c>
      <c r="G4219" s="2" t="s">
        <v>29</v>
      </c>
      <c r="H4219" s="2" t="s">
        <v>37</v>
      </c>
      <c r="I4219" s="2" t="s">
        <v>38</v>
      </c>
      <c r="J4219" s="44">
        <v>1.801432049</v>
      </c>
    </row>
    <row r="4220" spans="1:10">
      <c r="A4220" s="2" t="s">
        <v>3</v>
      </c>
      <c r="B4220" s="2" t="s">
        <v>149</v>
      </c>
      <c r="C4220" s="2" t="s">
        <v>64</v>
      </c>
      <c r="E4220" s="2">
        <v>100</v>
      </c>
      <c r="F4220" s="2" t="s">
        <v>928</v>
      </c>
      <c r="G4220" s="2" t="s">
        <v>29</v>
      </c>
      <c r="H4220" s="2" t="s">
        <v>37</v>
      </c>
      <c r="I4220" s="2" t="s">
        <v>38</v>
      </c>
      <c r="J4220" s="44">
        <v>18.201799945000001</v>
      </c>
    </row>
    <row r="4221" spans="1:10">
      <c r="A4221" s="2" t="s">
        <v>3</v>
      </c>
      <c r="B4221" s="2" t="s">
        <v>150</v>
      </c>
      <c r="C4221" s="2" t="s">
        <v>64</v>
      </c>
      <c r="E4221" s="2">
        <v>100</v>
      </c>
      <c r="F4221" s="2" t="s">
        <v>928</v>
      </c>
      <c r="G4221" s="2" t="s">
        <v>29</v>
      </c>
      <c r="H4221" s="2" t="s">
        <v>37</v>
      </c>
      <c r="I4221" s="2" t="s">
        <v>38</v>
      </c>
      <c r="J4221" s="44">
        <v>4.9264225110000002</v>
      </c>
    </row>
    <row r="4222" spans="1:10">
      <c r="A4222" s="2" t="s">
        <v>3</v>
      </c>
      <c r="B4222" s="2" t="s">
        <v>151</v>
      </c>
      <c r="C4222" s="2" t="s">
        <v>64</v>
      </c>
      <c r="E4222" s="2">
        <v>100</v>
      </c>
      <c r="F4222" s="2" t="s">
        <v>928</v>
      </c>
      <c r="G4222" s="2" t="s">
        <v>29</v>
      </c>
      <c r="H4222" s="2" t="s">
        <v>37</v>
      </c>
      <c r="I4222" s="2" t="s">
        <v>38</v>
      </c>
      <c r="J4222" s="44">
        <v>47.407831932999997</v>
      </c>
    </row>
    <row r="4223" spans="1:10">
      <c r="A4223" s="2" t="s">
        <v>3</v>
      </c>
      <c r="B4223" s="2" t="s">
        <v>152</v>
      </c>
      <c r="C4223" s="2" t="s">
        <v>64</v>
      </c>
      <c r="E4223" s="2">
        <v>100</v>
      </c>
      <c r="F4223" s="2" t="s">
        <v>928</v>
      </c>
      <c r="G4223" s="2" t="s">
        <v>29</v>
      </c>
      <c r="H4223" s="2" t="s">
        <v>37</v>
      </c>
      <c r="I4223" s="2" t="s">
        <v>38</v>
      </c>
      <c r="J4223" s="44">
        <v>80.619437340000005</v>
      </c>
    </row>
    <row r="4224" spans="1:10">
      <c r="A4224" s="2" t="s">
        <v>3</v>
      </c>
      <c r="B4224" s="2" t="s">
        <v>153</v>
      </c>
      <c r="C4224" s="2" t="s">
        <v>64</v>
      </c>
      <c r="E4224" s="2">
        <v>100</v>
      </c>
      <c r="F4224" s="2" t="s">
        <v>928</v>
      </c>
      <c r="G4224" s="2" t="s">
        <v>29</v>
      </c>
      <c r="H4224" s="2" t="s">
        <v>37</v>
      </c>
      <c r="I4224" s="2" t="s">
        <v>38</v>
      </c>
      <c r="J4224" s="44">
        <v>72.811915225000007</v>
      </c>
    </row>
    <row r="4225" spans="1:10">
      <c r="A4225" s="2" t="s">
        <v>3</v>
      </c>
      <c r="B4225" s="2" t="s">
        <v>154</v>
      </c>
      <c r="C4225" s="2" t="s">
        <v>64</v>
      </c>
      <c r="E4225" s="2">
        <v>100</v>
      </c>
      <c r="F4225" s="2" t="s">
        <v>928</v>
      </c>
      <c r="G4225" s="2" t="s">
        <v>29</v>
      </c>
      <c r="H4225" s="2" t="s">
        <v>37</v>
      </c>
      <c r="I4225" s="2" t="s">
        <v>38</v>
      </c>
      <c r="J4225" s="44">
        <v>21.126696980999998</v>
      </c>
    </row>
    <row r="4226" spans="1:10">
      <c r="A4226" s="2" t="s">
        <v>3</v>
      </c>
      <c r="B4226" s="2" t="s">
        <v>155</v>
      </c>
      <c r="C4226" s="2" t="s">
        <v>64</v>
      </c>
      <c r="E4226" s="2">
        <v>100</v>
      </c>
      <c r="F4226" s="2" t="s">
        <v>928</v>
      </c>
      <c r="G4226" s="2" t="s">
        <v>29</v>
      </c>
      <c r="H4226" s="2" t="s">
        <v>37</v>
      </c>
      <c r="I4226" s="2" t="s">
        <v>38</v>
      </c>
      <c r="J4226" s="44">
        <v>18.594957983</v>
      </c>
    </row>
    <row r="4227" spans="1:10">
      <c r="A4227" s="2" t="s">
        <v>3</v>
      </c>
      <c r="B4227" s="2" t="s">
        <v>156</v>
      </c>
      <c r="C4227" s="2" t="s">
        <v>64</v>
      </c>
      <c r="E4227" s="2">
        <v>100</v>
      </c>
      <c r="F4227" s="2" t="s">
        <v>928</v>
      </c>
      <c r="G4227" s="2" t="s">
        <v>29</v>
      </c>
      <c r="H4227" s="2" t="s">
        <v>37</v>
      </c>
      <c r="I4227" s="2" t="s">
        <v>38</v>
      </c>
      <c r="J4227" s="44">
        <v>3.6877262439999998</v>
      </c>
    </row>
    <row r="4228" spans="1:10">
      <c r="A4228" s="2" t="s">
        <v>3</v>
      </c>
      <c r="B4228" s="2" t="s">
        <v>157</v>
      </c>
      <c r="C4228" s="2" t="s">
        <v>64</v>
      </c>
      <c r="E4228" s="2">
        <v>100</v>
      </c>
      <c r="F4228" s="2" t="s">
        <v>928</v>
      </c>
      <c r="G4228" s="2" t="s">
        <v>29</v>
      </c>
      <c r="H4228" s="2" t="s">
        <v>37</v>
      </c>
      <c r="I4228" s="2" t="s">
        <v>38</v>
      </c>
      <c r="J4228" s="44">
        <v>93.578708824000003</v>
      </c>
    </row>
    <row r="4229" spans="1:10">
      <c r="A4229" s="2" t="s">
        <v>3</v>
      </c>
      <c r="B4229" s="2" t="s">
        <v>158</v>
      </c>
      <c r="C4229" s="2" t="s">
        <v>64</v>
      </c>
      <c r="E4229" s="2">
        <v>100</v>
      </c>
      <c r="F4229" s="2" t="s">
        <v>928</v>
      </c>
      <c r="G4229" s="2" t="s">
        <v>29</v>
      </c>
      <c r="H4229" s="2" t="s">
        <v>37</v>
      </c>
      <c r="I4229" s="2" t="s">
        <v>38</v>
      </c>
      <c r="J4229" s="44">
        <v>17.905268614000001</v>
      </c>
    </row>
    <row r="4230" spans="1:10">
      <c r="A4230" s="2" t="s">
        <v>2</v>
      </c>
      <c r="B4230" s="2" t="s">
        <v>262</v>
      </c>
      <c r="C4230" s="2" t="s">
        <v>64</v>
      </c>
      <c r="E4230" s="2">
        <v>100</v>
      </c>
      <c r="F4230" s="2" t="s">
        <v>928</v>
      </c>
      <c r="G4230" s="2" t="s">
        <v>29</v>
      </c>
      <c r="H4230" s="2" t="s">
        <v>37</v>
      </c>
      <c r="I4230" s="2" t="s">
        <v>38</v>
      </c>
      <c r="J4230" s="44">
        <v>0</v>
      </c>
    </row>
    <row r="4231" spans="1:10">
      <c r="A4231" s="2" t="s">
        <v>2</v>
      </c>
      <c r="B4231" s="2" t="s">
        <v>263</v>
      </c>
      <c r="C4231" s="2" t="s">
        <v>64</v>
      </c>
      <c r="E4231" s="2">
        <v>100</v>
      </c>
      <c r="F4231" s="2" t="s">
        <v>928</v>
      </c>
      <c r="G4231" s="2" t="s">
        <v>29</v>
      </c>
      <c r="H4231" s="2" t="s">
        <v>37</v>
      </c>
      <c r="I4231" s="2" t="s">
        <v>38</v>
      </c>
      <c r="J4231" s="44">
        <v>0</v>
      </c>
    </row>
    <row r="4232" spans="1:10">
      <c r="A4232" s="2" t="s">
        <v>2</v>
      </c>
      <c r="B4232" s="2" t="s">
        <v>264</v>
      </c>
      <c r="C4232" s="2" t="s">
        <v>64</v>
      </c>
      <c r="E4232" s="2">
        <v>100</v>
      </c>
      <c r="F4232" s="2" t="s">
        <v>928</v>
      </c>
      <c r="G4232" s="2" t="s">
        <v>29</v>
      </c>
      <c r="H4232" s="2" t="s">
        <v>37</v>
      </c>
      <c r="I4232" s="2" t="s">
        <v>38</v>
      </c>
      <c r="J4232" s="44">
        <v>1.041079334</v>
      </c>
    </row>
    <row r="4233" spans="1:10">
      <c r="A4233" s="2" t="s">
        <v>2</v>
      </c>
      <c r="B4233" s="2" t="s">
        <v>265</v>
      </c>
      <c r="C4233" s="2" t="s">
        <v>64</v>
      </c>
      <c r="E4233" s="2">
        <v>100</v>
      </c>
      <c r="F4233" s="2" t="s">
        <v>928</v>
      </c>
      <c r="G4233" s="2" t="s">
        <v>29</v>
      </c>
      <c r="H4233" s="2" t="s">
        <v>37</v>
      </c>
      <c r="I4233" s="2" t="s">
        <v>38</v>
      </c>
      <c r="J4233" s="44">
        <v>0</v>
      </c>
    </row>
    <row r="4234" spans="1:10">
      <c r="A4234" s="2" t="s">
        <v>2</v>
      </c>
      <c r="B4234" s="2" t="s">
        <v>266</v>
      </c>
      <c r="C4234" s="2" t="s">
        <v>64</v>
      </c>
      <c r="E4234" s="2">
        <v>100</v>
      </c>
      <c r="F4234" s="2" t="s">
        <v>928</v>
      </c>
      <c r="G4234" s="2" t="s">
        <v>29</v>
      </c>
      <c r="H4234" s="2" t="s">
        <v>37</v>
      </c>
      <c r="I4234" s="2" t="s">
        <v>38</v>
      </c>
      <c r="J4234" s="44">
        <v>0</v>
      </c>
    </row>
    <row r="4235" spans="1:10">
      <c r="A4235" s="2" t="s">
        <v>2</v>
      </c>
      <c r="B4235" s="2" t="s">
        <v>267</v>
      </c>
      <c r="C4235" s="2" t="s">
        <v>64</v>
      </c>
      <c r="E4235" s="2">
        <v>100</v>
      </c>
      <c r="F4235" s="2" t="s">
        <v>928</v>
      </c>
      <c r="G4235" s="2" t="s">
        <v>29</v>
      </c>
      <c r="H4235" s="2" t="s">
        <v>37</v>
      </c>
      <c r="I4235" s="2" t="s">
        <v>38</v>
      </c>
      <c r="J4235" s="44">
        <v>2.8340705879999999</v>
      </c>
    </row>
    <row r="4236" spans="1:10">
      <c r="A4236" s="2" t="s">
        <v>2</v>
      </c>
      <c r="B4236" s="2" t="s">
        <v>268</v>
      </c>
      <c r="C4236" s="2" t="s">
        <v>64</v>
      </c>
      <c r="E4236" s="2">
        <v>100</v>
      </c>
      <c r="F4236" s="2" t="s">
        <v>928</v>
      </c>
      <c r="G4236" s="2" t="s">
        <v>29</v>
      </c>
      <c r="H4236" s="2" t="s">
        <v>37</v>
      </c>
      <c r="I4236" s="2" t="s">
        <v>38</v>
      </c>
      <c r="J4236" s="44">
        <v>0</v>
      </c>
    </row>
    <row r="4237" spans="1:10">
      <c r="A4237" s="2" t="s">
        <v>2</v>
      </c>
      <c r="B4237" s="2" t="s">
        <v>269</v>
      </c>
      <c r="C4237" s="2" t="s">
        <v>64</v>
      </c>
      <c r="E4237" s="2">
        <v>100</v>
      </c>
      <c r="F4237" s="2" t="s">
        <v>928</v>
      </c>
      <c r="G4237" s="2" t="s">
        <v>29</v>
      </c>
      <c r="H4237" s="2" t="s">
        <v>37</v>
      </c>
      <c r="I4237" s="2" t="s">
        <v>38</v>
      </c>
      <c r="J4237" s="44">
        <v>0</v>
      </c>
    </row>
    <row r="4238" spans="1:10">
      <c r="A4238" s="2" t="s">
        <v>1</v>
      </c>
      <c r="B4238" s="2" t="s">
        <v>298</v>
      </c>
      <c r="C4238" s="2" t="s">
        <v>64</v>
      </c>
      <c r="E4238" s="2">
        <v>100</v>
      </c>
      <c r="F4238" s="2" t="s">
        <v>928</v>
      </c>
      <c r="G4238" s="2" t="s">
        <v>29</v>
      </c>
      <c r="H4238" s="2" t="s">
        <v>37</v>
      </c>
      <c r="I4238" s="2" t="s">
        <v>38</v>
      </c>
      <c r="J4238" s="44">
        <v>0</v>
      </c>
    </row>
    <row r="4239" spans="1:10">
      <c r="A4239" s="2" t="s">
        <v>1</v>
      </c>
      <c r="B4239" s="2" t="s">
        <v>299</v>
      </c>
      <c r="C4239" s="2" t="s">
        <v>64</v>
      </c>
      <c r="E4239" s="2">
        <v>100</v>
      </c>
      <c r="F4239" s="2" t="s">
        <v>928</v>
      </c>
      <c r="G4239" s="2" t="s">
        <v>29</v>
      </c>
      <c r="H4239" s="2" t="s">
        <v>37</v>
      </c>
      <c r="I4239" s="2" t="s">
        <v>38</v>
      </c>
      <c r="J4239" s="44">
        <v>0</v>
      </c>
    </row>
    <row r="4240" spans="1:10">
      <c r="A4240" s="2" t="s">
        <v>1</v>
      </c>
      <c r="B4240" s="2" t="s">
        <v>300</v>
      </c>
      <c r="C4240" s="2" t="s">
        <v>64</v>
      </c>
      <c r="E4240" s="2">
        <v>100</v>
      </c>
      <c r="F4240" s="2" t="s">
        <v>928</v>
      </c>
      <c r="G4240" s="2" t="s">
        <v>29</v>
      </c>
      <c r="H4240" s="2" t="s">
        <v>37</v>
      </c>
      <c r="I4240" s="2" t="s">
        <v>38</v>
      </c>
      <c r="J4240" s="44">
        <v>0</v>
      </c>
    </row>
    <row r="4241" spans="1:10">
      <c r="A4241" s="2" t="s">
        <v>1</v>
      </c>
      <c r="B4241" s="2" t="s">
        <v>301</v>
      </c>
      <c r="C4241" s="2" t="s">
        <v>64</v>
      </c>
      <c r="E4241" s="2">
        <v>100</v>
      </c>
      <c r="F4241" s="2" t="s">
        <v>928</v>
      </c>
      <c r="G4241" s="2" t="s">
        <v>29</v>
      </c>
      <c r="H4241" s="2" t="s">
        <v>37</v>
      </c>
      <c r="I4241" s="2" t="s">
        <v>38</v>
      </c>
      <c r="J4241" s="44">
        <v>0</v>
      </c>
    </row>
    <row r="4242" spans="1:10">
      <c r="A4242" s="2" t="s">
        <v>1</v>
      </c>
      <c r="B4242" s="2" t="s">
        <v>302</v>
      </c>
      <c r="C4242" s="2" t="s">
        <v>64</v>
      </c>
      <c r="E4242" s="2">
        <v>100</v>
      </c>
      <c r="F4242" s="2" t="s">
        <v>928</v>
      </c>
      <c r="G4242" s="2" t="s">
        <v>29</v>
      </c>
      <c r="H4242" s="2" t="s">
        <v>37</v>
      </c>
      <c r="I4242" s="2" t="s">
        <v>38</v>
      </c>
      <c r="J4242" s="44">
        <v>0</v>
      </c>
    </row>
    <row r="4243" spans="1:10">
      <c r="A4243" s="2" t="s">
        <v>1</v>
      </c>
      <c r="B4243" s="2" t="s">
        <v>303</v>
      </c>
      <c r="C4243" s="2" t="s">
        <v>64</v>
      </c>
      <c r="E4243" s="2">
        <v>100</v>
      </c>
      <c r="F4243" s="2" t="s">
        <v>928</v>
      </c>
      <c r="G4243" s="2" t="s">
        <v>29</v>
      </c>
      <c r="H4243" s="2" t="s">
        <v>37</v>
      </c>
      <c r="I4243" s="2" t="s">
        <v>38</v>
      </c>
      <c r="J4243" s="44">
        <v>0</v>
      </c>
    </row>
    <row r="4244" spans="1:10">
      <c r="A4244" s="2" t="s">
        <v>1</v>
      </c>
      <c r="B4244" s="2" t="s">
        <v>304</v>
      </c>
      <c r="C4244" s="2" t="s">
        <v>64</v>
      </c>
      <c r="E4244" s="2">
        <v>100</v>
      </c>
      <c r="F4244" s="2" t="s">
        <v>928</v>
      </c>
      <c r="G4244" s="2" t="s">
        <v>29</v>
      </c>
      <c r="H4244" s="2" t="s">
        <v>37</v>
      </c>
      <c r="I4244" s="2" t="s">
        <v>38</v>
      </c>
      <c r="J4244" s="44">
        <v>0</v>
      </c>
    </row>
    <row r="4245" spans="1:10">
      <c r="A4245" s="2" t="s">
        <v>1</v>
      </c>
      <c r="B4245" s="2" t="s">
        <v>305</v>
      </c>
      <c r="C4245" s="2" t="s">
        <v>64</v>
      </c>
      <c r="E4245" s="2">
        <v>100</v>
      </c>
      <c r="F4245" s="2" t="s">
        <v>928</v>
      </c>
      <c r="G4245" s="2" t="s">
        <v>29</v>
      </c>
      <c r="H4245" s="2" t="s">
        <v>37</v>
      </c>
      <c r="I4245" s="2" t="s">
        <v>38</v>
      </c>
      <c r="J4245" s="44">
        <v>0</v>
      </c>
    </row>
    <row r="4246" spans="1:10">
      <c r="A4246" s="2" t="s">
        <v>1</v>
      </c>
      <c r="B4246" s="2" t="s">
        <v>306</v>
      </c>
      <c r="C4246" s="2" t="s">
        <v>64</v>
      </c>
      <c r="E4246" s="2">
        <v>100</v>
      </c>
      <c r="F4246" s="2" t="s">
        <v>928</v>
      </c>
      <c r="G4246" s="2" t="s">
        <v>29</v>
      </c>
      <c r="H4246" s="2" t="s">
        <v>37</v>
      </c>
      <c r="I4246" s="2" t="s">
        <v>38</v>
      </c>
      <c r="J4246" s="44">
        <v>0</v>
      </c>
    </row>
    <row r="4247" spans="1:10">
      <c r="A4247" s="2" t="s">
        <v>1</v>
      </c>
      <c r="B4247" s="2" t="s">
        <v>307</v>
      </c>
      <c r="C4247" s="2" t="s">
        <v>64</v>
      </c>
      <c r="E4247" s="2">
        <v>100</v>
      </c>
      <c r="F4247" s="2" t="s">
        <v>928</v>
      </c>
      <c r="G4247" s="2" t="s">
        <v>29</v>
      </c>
      <c r="H4247" s="2" t="s">
        <v>37</v>
      </c>
      <c r="I4247" s="2" t="s">
        <v>38</v>
      </c>
      <c r="J4247" s="44">
        <v>0</v>
      </c>
    </row>
    <row r="4248" spans="1:10">
      <c r="A4248" s="2" t="s">
        <v>1</v>
      </c>
      <c r="B4248" s="2" t="s">
        <v>308</v>
      </c>
      <c r="C4248" s="2" t="s">
        <v>64</v>
      </c>
      <c r="E4248" s="2">
        <v>100</v>
      </c>
      <c r="F4248" s="2" t="s">
        <v>928</v>
      </c>
      <c r="G4248" s="2" t="s">
        <v>29</v>
      </c>
      <c r="H4248" s="2" t="s">
        <v>37</v>
      </c>
      <c r="I4248" s="2" t="s">
        <v>38</v>
      </c>
      <c r="J4248" s="44">
        <v>0</v>
      </c>
    </row>
    <row r="4249" spans="1:10">
      <c r="A4249" s="2" t="s">
        <v>1</v>
      </c>
      <c r="B4249" s="2" t="s">
        <v>309</v>
      </c>
      <c r="C4249" s="2" t="s">
        <v>64</v>
      </c>
      <c r="E4249" s="2">
        <v>100</v>
      </c>
      <c r="F4249" s="2" t="s">
        <v>928</v>
      </c>
      <c r="G4249" s="2" t="s">
        <v>29</v>
      </c>
      <c r="H4249" s="2" t="s">
        <v>37</v>
      </c>
      <c r="I4249" s="2" t="s">
        <v>38</v>
      </c>
      <c r="J4249" s="44">
        <v>0</v>
      </c>
    </row>
    <row r="4250" spans="1:10">
      <c r="A4250" s="2" t="s">
        <v>1</v>
      </c>
      <c r="B4250" s="2" t="s">
        <v>310</v>
      </c>
      <c r="C4250" s="2" t="s">
        <v>64</v>
      </c>
      <c r="E4250" s="2">
        <v>100</v>
      </c>
      <c r="F4250" s="2" t="s">
        <v>928</v>
      </c>
      <c r="G4250" s="2" t="s">
        <v>29</v>
      </c>
      <c r="H4250" s="2" t="s">
        <v>37</v>
      </c>
      <c r="I4250" s="2" t="s">
        <v>38</v>
      </c>
      <c r="J4250" s="44">
        <v>0</v>
      </c>
    </row>
    <row r="4251" spans="1:10">
      <c r="A4251" s="2" t="s">
        <v>1</v>
      </c>
      <c r="B4251" s="2" t="s">
        <v>311</v>
      </c>
      <c r="C4251" s="2" t="s">
        <v>64</v>
      </c>
      <c r="E4251" s="2">
        <v>100</v>
      </c>
      <c r="F4251" s="2" t="s">
        <v>928</v>
      </c>
      <c r="G4251" s="2" t="s">
        <v>29</v>
      </c>
      <c r="H4251" s="2" t="s">
        <v>37</v>
      </c>
      <c r="I4251" s="2" t="s">
        <v>38</v>
      </c>
      <c r="J4251" s="44">
        <v>0</v>
      </c>
    </row>
    <row r="4252" spans="1:10">
      <c r="A4252" s="2" t="s">
        <v>1</v>
      </c>
      <c r="B4252" s="2" t="s">
        <v>312</v>
      </c>
      <c r="C4252" s="2" t="s">
        <v>64</v>
      </c>
      <c r="E4252" s="2">
        <v>100</v>
      </c>
      <c r="F4252" s="2" t="s">
        <v>928</v>
      </c>
      <c r="G4252" s="2" t="s">
        <v>29</v>
      </c>
      <c r="H4252" s="2" t="s">
        <v>37</v>
      </c>
      <c r="I4252" s="2" t="s">
        <v>38</v>
      </c>
      <c r="J4252" s="44">
        <v>0</v>
      </c>
    </row>
    <row r="4253" spans="1:10">
      <c r="A4253" s="2" t="s">
        <v>1</v>
      </c>
      <c r="B4253" s="2" t="s">
        <v>313</v>
      </c>
      <c r="C4253" s="2" t="s">
        <v>64</v>
      </c>
      <c r="E4253" s="2">
        <v>100</v>
      </c>
      <c r="F4253" s="2" t="s">
        <v>928</v>
      </c>
      <c r="G4253" s="2" t="s">
        <v>29</v>
      </c>
      <c r="H4253" s="2" t="s">
        <v>37</v>
      </c>
      <c r="I4253" s="2" t="s">
        <v>38</v>
      </c>
      <c r="J4253" s="44">
        <v>0</v>
      </c>
    </row>
    <row r="4254" spans="1:10">
      <c r="A4254" s="2" t="s">
        <v>1</v>
      </c>
      <c r="B4254" s="2" t="s">
        <v>314</v>
      </c>
      <c r="C4254" s="2" t="s">
        <v>64</v>
      </c>
      <c r="E4254" s="2">
        <v>100</v>
      </c>
      <c r="F4254" s="2" t="s">
        <v>928</v>
      </c>
      <c r="G4254" s="2" t="s">
        <v>29</v>
      </c>
      <c r="H4254" s="2" t="s">
        <v>37</v>
      </c>
      <c r="I4254" s="2" t="s">
        <v>38</v>
      </c>
      <c r="J4254" s="44">
        <v>0</v>
      </c>
    </row>
    <row r="4255" spans="1:10">
      <c r="A4255" s="2" t="s">
        <v>1</v>
      </c>
      <c r="B4255" s="2" t="s">
        <v>315</v>
      </c>
      <c r="C4255" s="2" t="s">
        <v>64</v>
      </c>
      <c r="E4255" s="2">
        <v>100</v>
      </c>
      <c r="F4255" s="2" t="s">
        <v>928</v>
      </c>
      <c r="G4255" s="2" t="s">
        <v>29</v>
      </c>
      <c r="H4255" s="2" t="s">
        <v>37</v>
      </c>
      <c r="I4255" s="2" t="s">
        <v>38</v>
      </c>
      <c r="J4255" s="44">
        <v>0</v>
      </c>
    </row>
    <row r="4256" spans="1:10">
      <c r="A4256" s="2" t="s">
        <v>1</v>
      </c>
      <c r="B4256" s="2" t="s">
        <v>316</v>
      </c>
      <c r="C4256" s="2" t="s">
        <v>64</v>
      </c>
      <c r="E4256" s="2">
        <v>100</v>
      </c>
      <c r="F4256" s="2" t="s">
        <v>928</v>
      </c>
      <c r="G4256" s="2" t="s">
        <v>29</v>
      </c>
      <c r="H4256" s="2" t="s">
        <v>37</v>
      </c>
      <c r="I4256" s="2" t="s">
        <v>38</v>
      </c>
      <c r="J4256" s="44">
        <v>0</v>
      </c>
    </row>
    <row r="4257" spans="1:10">
      <c r="A4257" s="2" t="s">
        <v>1</v>
      </c>
      <c r="B4257" s="2" t="s">
        <v>317</v>
      </c>
      <c r="C4257" s="2" t="s">
        <v>64</v>
      </c>
      <c r="E4257" s="2">
        <v>100</v>
      </c>
      <c r="F4257" s="2" t="s">
        <v>928</v>
      </c>
      <c r="G4257" s="2" t="s">
        <v>29</v>
      </c>
      <c r="H4257" s="2" t="s">
        <v>37</v>
      </c>
      <c r="I4257" s="2" t="s">
        <v>38</v>
      </c>
      <c r="J4257" s="44">
        <v>0</v>
      </c>
    </row>
    <row r="4258" spans="1:10">
      <c r="A4258" s="2" t="s">
        <v>1</v>
      </c>
      <c r="B4258" s="2" t="s">
        <v>449</v>
      </c>
      <c r="C4258" s="2" t="s">
        <v>64</v>
      </c>
      <c r="E4258" s="2">
        <v>100</v>
      </c>
      <c r="F4258" s="2" t="s">
        <v>928</v>
      </c>
      <c r="G4258" s="2" t="s">
        <v>29</v>
      </c>
      <c r="H4258" s="2" t="s">
        <v>37</v>
      </c>
      <c r="I4258" s="2" t="s">
        <v>38</v>
      </c>
      <c r="J4258" s="44">
        <v>0</v>
      </c>
    </row>
    <row r="4259" spans="1:10">
      <c r="A4259" s="2" t="s">
        <v>1</v>
      </c>
      <c r="B4259" s="2" t="s">
        <v>450</v>
      </c>
      <c r="C4259" s="2" t="s">
        <v>64</v>
      </c>
      <c r="E4259" s="2">
        <v>100</v>
      </c>
      <c r="F4259" s="2" t="s">
        <v>928</v>
      </c>
      <c r="G4259" s="2" t="s">
        <v>29</v>
      </c>
      <c r="H4259" s="2" t="s">
        <v>37</v>
      </c>
      <c r="I4259" s="2" t="s">
        <v>38</v>
      </c>
      <c r="J4259" s="44">
        <v>0</v>
      </c>
    </row>
    <row r="4260" spans="1:10">
      <c r="A4260" s="2" t="s">
        <v>1</v>
      </c>
      <c r="B4260" s="2" t="s">
        <v>451</v>
      </c>
      <c r="C4260" s="2" t="s">
        <v>64</v>
      </c>
      <c r="E4260" s="2">
        <v>100</v>
      </c>
      <c r="F4260" s="2" t="s">
        <v>928</v>
      </c>
      <c r="G4260" s="2" t="s">
        <v>29</v>
      </c>
      <c r="H4260" s="2" t="s">
        <v>37</v>
      </c>
      <c r="I4260" s="2" t="s">
        <v>38</v>
      </c>
      <c r="J4260" s="44">
        <v>0</v>
      </c>
    </row>
    <row r="4261" spans="1:10">
      <c r="A4261" s="2" t="s">
        <v>1</v>
      </c>
      <c r="B4261" s="2" t="s">
        <v>452</v>
      </c>
      <c r="C4261" s="2" t="s">
        <v>64</v>
      </c>
      <c r="E4261" s="2">
        <v>100</v>
      </c>
      <c r="F4261" s="2" t="s">
        <v>928</v>
      </c>
      <c r="G4261" s="2" t="s">
        <v>29</v>
      </c>
      <c r="H4261" s="2" t="s">
        <v>37</v>
      </c>
      <c r="I4261" s="2" t="s">
        <v>38</v>
      </c>
      <c r="J4261" s="44">
        <v>0</v>
      </c>
    </row>
    <row r="4262" spans="1:10">
      <c r="A4262" s="2" t="s">
        <v>1</v>
      </c>
      <c r="B4262" s="2" t="s">
        <v>453</v>
      </c>
      <c r="C4262" s="2" t="s">
        <v>64</v>
      </c>
      <c r="E4262" s="2">
        <v>100</v>
      </c>
      <c r="F4262" s="2" t="s">
        <v>928</v>
      </c>
      <c r="G4262" s="2" t="s">
        <v>29</v>
      </c>
      <c r="H4262" s="2" t="s">
        <v>37</v>
      </c>
      <c r="I4262" s="2" t="s">
        <v>38</v>
      </c>
      <c r="J4262" s="44">
        <v>0</v>
      </c>
    </row>
    <row r="4263" spans="1:10">
      <c r="A4263" s="2" t="s">
        <v>1</v>
      </c>
      <c r="B4263" s="2" t="s">
        <v>318</v>
      </c>
      <c r="C4263" s="2" t="s">
        <v>64</v>
      </c>
      <c r="E4263" s="2">
        <v>100</v>
      </c>
      <c r="F4263" s="2" t="s">
        <v>928</v>
      </c>
      <c r="G4263" s="2" t="s">
        <v>29</v>
      </c>
      <c r="H4263" s="2" t="s">
        <v>37</v>
      </c>
      <c r="I4263" s="2" t="s">
        <v>38</v>
      </c>
      <c r="J4263" s="44">
        <v>0</v>
      </c>
    </row>
    <row r="4264" spans="1:10">
      <c r="A4264" s="2" t="s">
        <v>1</v>
      </c>
      <c r="B4264" s="2" t="s">
        <v>319</v>
      </c>
      <c r="C4264" s="2" t="s">
        <v>64</v>
      </c>
      <c r="E4264" s="2">
        <v>100</v>
      </c>
      <c r="F4264" s="2" t="s">
        <v>928</v>
      </c>
      <c r="G4264" s="2" t="s">
        <v>29</v>
      </c>
      <c r="H4264" s="2" t="s">
        <v>37</v>
      </c>
      <c r="I4264" s="2" t="s">
        <v>38</v>
      </c>
      <c r="J4264" s="44">
        <v>0</v>
      </c>
    </row>
    <row r="4265" spans="1:10">
      <c r="A4265" s="2" t="s">
        <v>1</v>
      </c>
      <c r="B4265" s="2" t="s">
        <v>320</v>
      </c>
      <c r="C4265" s="2" t="s">
        <v>64</v>
      </c>
      <c r="E4265" s="2">
        <v>100</v>
      </c>
      <c r="F4265" s="2" t="s">
        <v>928</v>
      </c>
      <c r="G4265" s="2" t="s">
        <v>29</v>
      </c>
      <c r="H4265" s="2" t="s">
        <v>37</v>
      </c>
      <c r="I4265" s="2" t="s">
        <v>38</v>
      </c>
      <c r="J4265" s="44">
        <v>0</v>
      </c>
    </row>
    <row r="4266" spans="1:10">
      <c r="A4266" s="2" t="s">
        <v>1</v>
      </c>
      <c r="B4266" s="2" t="s">
        <v>321</v>
      </c>
      <c r="C4266" s="2" t="s">
        <v>64</v>
      </c>
      <c r="E4266" s="2">
        <v>100</v>
      </c>
      <c r="F4266" s="2" t="s">
        <v>928</v>
      </c>
      <c r="G4266" s="2" t="s">
        <v>29</v>
      </c>
      <c r="H4266" s="2" t="s">
        <v>37</v>
      </c>
      <c r="I4266" s="2" t="s">
        <v>38</v>
      </c>
      <c r="J4266" s="44">
        <v>0</v>
      </c>
    </row>
    <row r="4267" spans="1:10">
      <c r="A4267" s="2" t="s">
        <v>1</v>
      </c>
      <c r="B4267" s="2" t="s">
        <v>322</v>
      </c>
      <c r="C4267" s="2" t="s">
        <v>64</v>
      </c>
      <c r="E4267" s="2">
        <v>100</v>
      </c>
      <c r="F4267" s="2" t="s">
        <v>928</v>
      </c>
      <c r="G4267" s="2" t="s">
        <v>29</v>
      </c>
      <c r="H4267" s="2" t="s">
        <v>37</v>
      </c>
      <c r="I4267" s="2" t="s">
        <v>38</v>
      </c>
      <c r="J4267" s="44">
        <v>0</v>
      </c>
    </row>
    <row r="4268" spans="1:10">
      <c r="A4268" s="2" t="s">
        <v>1</v>
      </c>
      <c r="B4268" s="2" t="s">
        <v>323</v>
      </c>
      <c r="C4268" s="2" t="s">
        <v>64</v>
      </c>
      <c r="E4268" s="2">
        <v>100</v>
      </c>
      <c r="F4268" s="2" t="s">
        <v>928</v>
      </c>
      <c r="G4268" s="2" t="s">
        <v>29</v>
      </c>
      <c r="H4268" s="2" t="s">
        <v>37</v>
      </c>
      <c r="I4268" s="2" t="s">
        <v>38</v>
      </c>
      <c r="J4268" s="44">
        <v>0</v>
      </c>
    </row>
    <row r="4269" spans="1:10">
      <c r="A4269" s="2" t="s">
        <v>1</v>
      </c>
      <c r="B4269" s="2" t="s">
        <v>324</v>
      </c>
      <c r="C4269" s="2" t="s">
        <v>64</v>
      </c>
      <c r="E4269" s="2">
        <v>100</v>
      </c>
      <c r="F4269" s="2" t="s">
        <v>928</v>
      </c>
      <c r="G4269" s="2" t="s">
        <v>29</v>
      </c>
      <c r="H4269" s="2" t="s">
        <v>37</v>
      </c>
      <c r="I4269" s="2" t="s">
        <v>38</v>
      </c>
      <c r="J4269" s="44">
        <v>0</v>
      </c>
    </row>
    <row r="4270" spans="1:10">
      <c r="A4270" s="2" t="s">
        <v>1</v>
      </c>
      <c r="B4270" s="2" t="s">
        <v>325</v>
      </c>
      <c r="C4270" s="2" t="s">
        <v>64</v>
      </c>
      <c r="E4270" s="2">
        <v>100</v>
      </c>
      <c r="F4270" s="2" t="s">
        <v>928</v>
      </c>
      <c r="G4270" s="2" t="s">
        <v>29</v>
      </c>
      <c r="H4270" s="2" t="s">
        <v>37</v>
      </c>
      <c r="I4270" s="2" t="s">
        <v>38</v>
      </c>
      <c r="J4270" s="44">
        <v>0</v>
      </c>
    </row>
    <row r="4271" spans="1:10">
      <c r="A4271" s="2" t="s">
        <v>1</v>
      </c>
      <c r="B4271" s="2" t="s">
        <v>326</v>
      </c>
      <c r="C4271" s="2" t="s">
        <v>64</v>
      </c>
      <c r="E4271" s="2">
        <v>100</v>
      </c>
      <c r="F4271" s="2" t="s">
        <v>928</v>
      </c>
      <c r="G4271" s="2" t="s">
        <v>29</v>
      </c>
      <c r="H4271" s="2" t="s">
        <v>37</v>
      </c>
      <c r="I4271" s="2" t="s">
        <v>38</v>
      </c>
      <c r="J4271" s="44">
        <v>0</v>
      </c>
    </row>
    <row r="4272" spans="1:10">
      <c r="A4272" s="2" t="s">
        <v>1</v>
      </c>
      <c r="B4272" s="2" t="s">
        <v>327</v>
      </c>
      <c r="C4272" s="2" t="s">
        <v>64</v>
      </c>
      <c r="E4272" s="2">
        <v>100</v>
      </c>
      <c r="F4272" s="2" t="s">
        <v>928</v>
      </c>
      <c r="G4272" s="2" t="s">
        <v>29</v>
      </c>
      <c r="H4272" s="2" t="s">
        <v>37</v>
      </c>
      <c r="I4272" s="2" t="s">
        <v>38</v>
      </c>
      <c r="J4272" s="44">
        <v>0</v>
      </c>
    </row>
    <row r="4273" spans="1:10">
      <c r="A4273" s="2" t="s">
        <v>1</v>
      </c>
      <c r="B4273" s="2" t="s">
        <v>328</v>
      </c>
      <c r="C4273" s="2" t="s">
        <v>64</v>
      </c>
      <c r="E4273" s="2">
        <v>100</v>
      </c>
      <c r="F4273" s="2" t="s">
        <v>928</v>
      </c>
      <c r="G4273" s="2" t="s">
        <v>29</v>
      </c>
      <c r="H4273" s="2" t="s">
        <v>37</v>
      </c>
      <c r="I4273" s="2" t="s">
        <v>38</v>
      </c>
      <c r="J4273" s="44">
        <v>0</v>
      </c>
    </row>
    <row r="4274" spans="1:10">
      <c r="A4274" s="2" t="s">
        <v>1</v>
      </c>
      <c r="B4274" s="2" t="s">
        <v>329</v>
      </c>
      <c r="C4274" s="2" t="s">
        <v>64</v>
      </c>
      <c r="E4274" s="2">
        <v>100</v>
      </c>
      <c r="F4274" s="2" t="s">
        <v>928</v>
      </c>
      <c r="G4274" s="2" t="s">
        <v>29</v>
      </c>
      <c r="H4274" s="2" t="s">
        <v>37</v>
      </c>
      <c r="I4274" s="2" t="s">
        <v>38</v>
      </c>
      <c r="J4274" s="44">
        <v>0</v>
      </c>
    </row>
    <row r="4275" spans="1:10">
      <c r="A4275" s="2" t="s">
        <v>1</v>
      </c>
      <c r="B4275" s="2" t="s">
        <v>330</v>
      </c>
      <c r="C4275" s="2" t="s">
        <v>64</v>
      </c>
      <c r="E4275" s="2">
        <v>100</v>
      </c>
      <c r="F4275" s="2" t="s">
        <v>928</v>
      </c>
      <c r="G4275" s="2" t="s">
        <v>29</v>
      </c>
      <c r="H4275" s="2" t="s">
        <v>37</v>
      </c>
      <c r="I4275" s="2" t="s">
        <v>38</v>
      </c>
      <c r="J4275" s="44">
        <v>0</v>
      </c>
    </row>
    <row r="4276" spans="1:10">
      <c r="A4276" s="2" t="s">
        <v>1</v>
      </c>
      <c r="B4276" s="2" t="s">
        <v>331</v>
      </c>
      <c r="C4276" s="2" t="s">
        <v>64</v>
      </c>
      <c r="E4276" s="2">
        <v>100</v>
      </c>
      <c r="F4276" s="2" t="s">
        <v>928</v>
      </c>
      <c r="G4276" s="2" t="s">
        <v>29</v>
      </c>
      <c r="H4276" s="2" t="s">
        <v>37</v>
      </c>
      <c r="I4276" s="2" t="s">
        <v>38</v>
      </c>
      <c r="J4276" s="44">
        <v>0</v>
      </c>
    </row>
    <row r="4277" spans="1:10">
      <c r="A4277" s="2" t="s">
        <v>1</v>
      </c>
      <c r="B4277" s="2" t="s">
        <v>332</v>
      </c>
      <c r="C4277" s="2" t="s">
        <v>64</v>
      </c>
      <c r="E4277" s="2">
        <v>100</v>
      </c>
      <c r="F4277" s="2" t="s">
        <v>928</v>
      </c>
      <c r="G4277" s="2" t="s">
        <v>29</v>
      </c>
      <c r="H4277" s="2" t="s">
        <v>37</v>
      </c>
      <c r="I4277" s="2" t="s">
        <v>38</v>
      </c>
      <c r="J4277" s="44">
        <v>0</v>
      </c>
    </row>
    <row r="4278" spans="1:10">
      <c r="A4278" s="2" t="s">
        <v>27</v>
      </c>
      <c r="B4278" s="2" t="s">
        <v>66</v>
      </c>
      <c r="C4278" s="2" t="s">
        <v>64</v>
      </c>
      <c r="E4278" s="2">
        <v>100</v>
      </c>
      <c r="F4278" s="2" t="s">
        <v>928</v>
      </c>
      <c r="G4278" s="2" t="s">
        <v>28</v>
      </c>
      <c r="H4278" s="2" t="s">
        <v>37</v>
      </c>
      <c r="I4278" s="2" t="s">
        <v>38</v>
      </c>
      <c r="J4278" s="44">
        <v>0.63928967800000003</v>
      </c>
    </row>
    <row r="4279" spans="1:10">
      <c r="A4279" s="2" t="s">
        <v>27</v>
      </c>
      <c r="B4279" s="2" t="s">
        <v>67</v>
      </c>
      <c r="C4279" s="2" t="s">
        <v>64</v>
      </c>
      <c r="E4279" s="2">
        <v>100</v>
      </c>
      <c r="F4279" s="2" t="s">
        <v>928</v>
      </c>
      <c r="G4279" s="2" t="s">
        <v>28</v>
      </c>
      <c r="H4279" s="2" t="s">
        <v>37</v>
      </c>
      <c r="I4279" s="2" t="s">
        <v>38</v>
      </c>
      <c r="J4279" s="44">
        <v>1.5661760000000001E-3</v>
      </c>
    </row>
    <row r="4280" spans="1:10">
      <c r="A4280" s="2" t="s">
        <v>27</v>
      </c>
      <c r="B4280" s="2" t="s">
        <v>346</v>
      </c>
      <c r="C4280" s="2" t="s">
        <v>64</v>
      </c>
      <c r="E4280" s="2">
        <v>100</v>
      </c>
      <c r="F4280" s="2" t="s">
        <v>928</v>
      </c>
      <c r="G4280" s="2" t="s">
        <v>28</v>
      </c>
      <c r="H4280" s="2" t="s">
        <v>37</v>
      </c>
      <c r="I4280" s="2" t="s">
        <v>38</v>
      </c>
      <c r="J4280" s="44">
        <v>0</v>
      </c>
    </row>
    <row r="4281" spans="1:10">
      <c r="A4281" s="2" t="s">
        <v>27</v>
      </c>
      <c r="B4281" s="2" t="s">
        <v>68</v>
      </c>
      <c r="C4281" s="2" t="s">
        <v>64</v>
      </c>
      <c r="E4281" s="2">
        <v>100</v>
      </c>
      <c r="F4281" s="2" t="s">
        <v>928</v>
      </c>
      <c r="G4281" s="2" t="s">
        <v>28</v>
      </c>
      <c r="H4281" s="2" t="s">
        <v>37</v>
      </c>
      <c r="I4281" s="2" t="s">
        <v>38</v>
      </c>
      <c r="J4281" s="44">
        <v>5.5750000000000005E-4</v>
      </c>
    </row>
    <row r="4282" spans="1:10">
      <c r="A4282" s="2" t="s">
        <v>27</v>
      </c>
      <c r="B4282" s="2" t="s">
        <v>69</v>
      </c>
      <c r="C4282" s="2" t="s">
        <v>64</v>
      </c>
      <c r="E4282" s="2">
        <v>100</v>
      </c>
      <c r="F4282" s="2" t="s">
        <v>928</v>
      </c>
      <c r="G4282" s="2" t="s">
        <v>28</v>
      </c>
      <c r="H4282" s="2" t="s">
        <v>37</v>
      </c>
      <c r="I4282" s="2" t="s">
        <v>38</v>
      </c>
      <c r="J4282" s="44">
        <v>0.58461700500000002</v>
      </c>
    </row>
    <row r="4283" spans="1:10">
      <c r="A4283" s="2" t="s">
        <v>27</v>
      </c>
      <c r="B4283" s="2" t="s">
        <v>70</v>
      </c>
      <c r="C4283" s="2" t="s">
        <v>64</v>
      </c>
      <c r="E4283" s="2">
        <v>100</v>
      </c>
      <c r="F4283" s="2" t="s">
        <v>928</v>
      </c>
      <c r="G4283" s="2" t="s">
        <v>28</v>
      </c>
      <c r="H4283" s="2" t="s">
        <v>37</v>
      </c>
      <c r="I4283" s="2" t="s">
        <v>38</v>
      </c>
      <c r="J4283" s="44">
        <v>3.8931617649999999</v>
      </c>
    </row>
    <row r="4284" spans="1:10">
      <c r="A4284" s="2" t="s">
        <v>27</v>
      </c>
      <c r="B4284" s="2" t="s">
        <v>71</v>
      </c>
      <c r="C4284" s="2" t="s">
        <v>64</v>
      </c>
      <c r="E4284" s="2">
        <v>100</v>
      </c>
      <c r="F4284" s="2" t="s">
        <v>928</v>
      </c>
      <c r="G4284" s="2" t="s">
        <v>28</v>
      </c>
      <c r="H4284" s="2" t="s">
        <v>37</v>
      </c>
      <c r="I4284" s="2" t="s">
        <v>38</v>
      </c>
      <c r="J4284" s="44">
        <v>0</v>
      </c>
    </row>
    <row r="4285" spans="1:10">
      <c r="A4285" s="2" t="s">
        <v>27</v>
      </c>
      <c r="B4285" s="2" t="s">
        <v>72</v>
      </c>
      <c r="C4285" s="2" t="s">
        <v>64</v>
      </c>
      <c r="E4285" s="2">
        <v>100</v>
      </c>
      <c r="F4285" s="2" t="s">
        <v>928</v>
      </c>
      <c r="G4285" s="2" t="s">
        <v>28</v>
      </c>
      <c r="H4285" s="2" t="s">
        <v>37</v>
      </c>
      <c r="I4285" s="2" t="s">
        <v>38</v>
      </c>
      <c r="J4285" s="44">
        <v>7.5420200000000004E-4</v>
      </c>
    </row>
    <row r="4286" spans="1:10">
      <c r="A4286" s="2" t="s">
        <v>27</v>
      </c>
      <c r="B4286" s="2" t="s">
        <v>73</v>
      </c>
      <c r="C4286" s="2" t="s">
        <v>64</v>
      </c>
      <c r="E4286" s="2">
        <v>100</v>
      </c>
      <c r="F4286" s="2" t="s">
        <v>928</v>
      </c>
      <c r="G4286" s="2" t="s">
        <v>28</v>
      </c>
      <c r="H4286" s="2" t="s">
        <v>37</v>
      </c>
      <c r="I4286" s="2" t="s">
        <v>38</v>
      </c>
      <c r="J4286" s="44">
        <v>8.8297899999999999E-4</v>
      </c>
    </row>
    <row r="4287" spans="1:10">
      <c r="A4287" s="2" t="s">
        <v>26</v>
      </c>
      <c r="B4287" s="2" t="s">
        <v>347</v>
      </c>
      <c r="C4287" s="2" t="s">
        <v>64</v>
      </c>
      <c r="E4287" s="2">
        <v>100</v>
      </c>
      <c r="F4287" s="2" t="s">
        <v>928</v>
      </c>
      <c r="G4287" s="2" t="s">
        <v>28</v>
      </c>
      <c r="H4287" s="2" t="s">
        <v>37</v>
      </c>
      <c r="I4287" s="2" t="s">
        <v>38</v>
      </c>
      <c r="J4287" s="44">
        <v>0</v>
      </c>
    </row>
    <row r="4288" spans="1:10">
      <c r="A4288" s="2" t="s">
        <v>26</v>
      </c>
      <c r="B4288" s="2" t="s">
        <v>74</v>
      </c>
      <c r="C4288" s="2" t="s">
        <v>64</v>
      </c>
      <c r="E4288" s="2">
        <v>100</v>
      </c>
      <c r="F4288" s="2" t="s">
        <v>928</v>
      </c>
      <c r="G4288" s="2" t="s">
        <v>28</v>
      </c>
      <c r="H4288" s="2" t="s">
        <v>37</v>
      </c>
      <c r="I4288" s="2" t="s">
        <v>38</v>
      </c>
      <c r="J4288" s="44">
        <v>0.375</v>
      </c>
    </row>
    <row r="4289" spans="1:10">
      <c r="A4289" s="2" t="s">
        <v>26</v>
      </c>
      <c r="B4289" s="2" t="s">
        <v>75</v>
      </c>
      <c r="C4289" s="2" t="s">
        <v>64</v>
      </c>
      <c r="E4289" s="2">
        <v>100</v>
      </c>
      <c r="F4289" s="2" t="s">
        <v>928</v>
      </c>
      <c r="G4289" s="2" t="s">
        <v>28</v>
      </c>
      <c r="H4289" s="2" t="s">
        <v>37</v>
      </c>
      <c r="I4289" s="2" t="s">
        <v>38</v>
      </c>
      <c r="J4289" s="44">
        <v>0.64500000000000002</v>
      </c>
    </row>
    <row r="4290" spans="1:10">
      <c r="A4290" s="2" t="s">
        <v>26</v>
      </c>
      <c r="B4290" s="2" t="s">
        <v>76</v>
      </c>
      <c r="C4290" s="2" t="s">
        <v>64</v>
      </c>
      <c r="E4290" s="2">
        <v>100</v>
      </c>
      <c r="F4290" s="2" t="s">
        <v>928</v>
      </c>
      <c r="G4290" s="2" t="s">
        <v>28</v>
      </c>
      <c r="H4290" s="2" t="s">
        <v>37</v>
      </c>
      <c r="I4290" s="2" t="s">
        <v>38</v>
      </c>
      <c r="J4290" s="44">
        <v>0</v>
      </c>
    </row>
    <row r="4291" spans="1:10">
      <c r="A4291" s="2" t="s">
        <v>26</v>
      </c>
      <c r="B4291" s="2" t="s">
        <v>77</v>
      </c>
      <c r="C4291" s="2" t="s">
        <v>64</v>
      </c>
      <c r="E4291" s="2">
        <v>100</v>
      </c>
      <c r="F4291" s="2" t="s">
        <v>928</v>
      </c>
      <c r="G4291" s="2" t="s">
        <v>28</v>
      </c>
      <c r="H4291" s="2" t="s">
        <v>37</v>
      </c>
      <c r="I4291" s="2" t="s">
        <v>38</v>
      </c>
      <c r="J4291" s="44">
        <v>3.6091502999999997E-2</v>
      </c>
    </row>
    <row r="4292" spans="1:10">
      <c r="A4292" s="2" t="s">
        <v>26</v>
      </c>
      <c r="B4292" s="2" t="s">
        <v>78</v>
      </c>
      <c r="C4292" s="2" t="s">
        <v>64</v>
      </c>
      <c r="E4292" s="2">
        <v>100</v>
      </c>
      <c r="F4292" s="2" t="s">
        <v>928</v>
      </c>
      <c r="G4292" s="2" t="s">
        <v>28</v>
      </c>
      <c r="H4292" s="2" t="s">
        <v>37</v>
      </c>
      <c r="I4292" s="2" t="s">
        <v>38</v>
      </c>
      <c r="J4292" s="44">
        <v>0.41027080300000002</v>
      </c>
    </row>
    <row r="4293" spans="1:10">
      <c r="A4293" s="2" t="s">
        <v>26</v>
      </c>
      <c r="B4293" s="2" t="s">
        <v>79</v>
      </c>
      <c r="C4293" s="2" t="s">
        <v>64</v>
      </c>
      <c r="E4293" s="2">
        <v>100</v>
      </c>
      <c r="F4293" s="2" t="s">
        <v>928</v>
      </c>
      <c r="G4293" s="2" t="s">
        <v>28</v>
      </c>
      <c r="H4293" s="2" t="s">
        <v>37</v>
      </c>
      <c r="I4293" s="2" t="s">
        <v>38</v>
      </c>
      <c r="J4293" s="44">
        <v>0.19768300699999999</v>
      </c>
    </row>
    <row r="4294" spans="1:10">
      <c r="A4294" s="2" t="s">
        <v>26</v>
      </c>
      <c r="B4294" s="2" t="s">
        <v>80</v>
      </c>
      <c r="C4294" s="2" t="s">
        <v>64</v>
      </c>
      <c r="E4294" s="2">
        <v>100</v>
      </c>
      <c r="F4294" s="2" t="s">
        <v>928</v>
      </c>
      <c r="G4294" s="2" t="s">
        <v>28</v>
      </c>
      <c r="H4294" s="2" t="s">
        <v>37</v>
      </c>
      <c r="I4294" s="2" t="s">
        <v>38</v>
      </c>
      <c r="J4294" s="44">
        <v>2.3601518029999999</v>
      </c>
    </row>
    <row r="4295" spans="1:10">
      <c r="A4295" s="2" t="s">
        <v>26</v>
      </c>
      <c r="B4295" s="2" t="s">
        <v>81</v>
      </c>
      <c r="C4295" s="2" t="s">
        <v>64</v>
      </c>
      <c r="E4295" s="2">
        <v>100</v>
      </c>
      <c r="F4295" s="2" t="s">
        <v>928</v>
      </c>
      <c r="G4295" s="2" t="s">
        <v>28</v>
      </c>
      <c r="H4295" s="2" t="s">
        <v>37</v>
      </c>
      <c r="I4295" s="2" t="s">
        <v>38</v>
      </c>
      <c r="J4295" s="44">
        <v>0.43555882400000001</v>
      </c>
    </row>
    <row r="4296" spans="1:10">
      <c r="A4296" s="2" t="s">
        <v>26</v>
      </c>
      <c r="B4296" s="2" t="s">
        <v>82</v>
      </c>
      <c r="C4296" s="2" t="s">
        <v>64</v>
      </c>
      <c r="E4296" s="2">
        <v>100</v>
      </c>
      <c r="F4296" s="2" t="s">
        <v>928</v>
      </c>
      <c r="G4296" s="2" t="s">
        <v>28</v>
      </c>
      <c r="H4296" s="2" t="s">
        <v>37</v>
      </c>
      <c r="I4296" s="2" t="s">
        <v>38</v>
      </c>
      <c r="J4296" s="44">
        <v>0.68924836599999995</v>
      </c>
    </row>
    <row r="4297" spans="1:10">
      <c r="A4297" s="2" t="s">
        <v>26</v>
      </c>
      <c r="B4297" s="2" t="s">
        <v>83</v>
      </c>
      <c r="C4297" s="2" t="s">
        <v>64</v>
      </c>
      <c r="E4297" s="2">
        <v>100</v>
      </c>
      <c r="F4297" s="2" t="s">
        <v>928</v>
      </c>
      <c r="G4297" s="2" t="s">
        <v>28</v>
      </c>
      <c r="H4297" s="2" t="s">
        <v>37</v>
      </c>
      <c r="I4297" s="2" t="s">
        <v>38</v>
      </c>
      <c r="J4297" s="44">
        <v>0.78095588199999999</v>
      </c>
    </row>
    <row r="4298" spans="1:10">
      <c r="A4298" s="2" t="s">
        <v>25</v>
      </c>
      <c r="B4298" s="2" t="s">
        <v>84</v>
      </c>
      <c r="C4298" s="2" t="s">
        <v>64</v>
      </c>
      <c r="E4298" s="2">
        <v>100</v>
      </c>
      <c r="F4298" s="2" t="s">
        <v>928</v>
      </c>
      <c r="G4298" s="2" t="s">
        <v>28</v>
      </c>
      <c r="H4298" s="2" t="s">
        <v>37</v>
      </c>
      <c r="I4298" s="2" t="s">
        <v>38</v>
      </c>
      <c r="J4298" s="44">
        <v>7.5343221290000004</v>
      </c>
    </row>
    <row r="4299" spans="1:10">
      <c r="A4299" s="2" t="s">
        <v>25</v>
      </c>
      <c r="B4299" s="2" t="s">
        <v>85</v>
      </c>
      <c r="C4299" s="2" t="s">
        <v>64</v>
      </c>
      <c r="E4299" s="2">
        <v>100</v>
      </c>
      <c r="F4299" s="2" t="s">
        <v>928</v>
      </c>
      <c r="G4299" s="2" t="s">
        <v>28</v>
      </c>
      <c r="H4299" s="2" t="s">
        <v>37</v>
      </c>
      <c r="I4299" s="2" t="s">
        <v>38</v>
      </c>
      <c r="J4299" s="44">
        <v>7.3824352940000004</v>
      </c>
    </row>
    <row r="4300" spans="1:10">
      <c r="A4300" s="2" t="s">
        <v>25</v>
      </c>
      <c r="B4300" s="2" t="s">
        <v>86</v>
      </c>
      <c r="C4300" s="2" t="s">
        <v>64</v>
      </c>
      <c r="E4300" s="2">
        <v>100</v>
      </c>
      <c r="F4300" s="2" t="s">
        <v>928</v>
      </c>
      <c r="G4300" s="2" t="s">
        <v>28</v>
      </c>
      <c r="H4300" s="2" t="s">
        <v>37</v>
      </c>
      <c r="I4300" s="2" t="s">
        <v>38</v>
      </c>
      <c r="J4300" s="44">
        <v>15.886052898000001</v>
      </c>
    </row>
    <row r="4301" spans="1:10">
      <c r="A4301" s="2" t="s">
        <v>25</v>
      </c>
      <c r="B4301" s="2" t="s">
        <v>87</v>
      </c>
      <c r="C4301" s="2" t="s">
        <v>64</v>
      </c>
      <c r="E4301" s="2">
        <v>100</v>
      </c>
      <c r="F4301" s="2" t="s">
        <v>928</v>
      </c>
      <c r="G4301" s="2" t="s">
        <v>28</v>
      </c>
      <c r="H4301" s="2" t="s">
        <v>37</v>
      </c>
      <c r="I4301" s="2" t="s">
        <v>38</v>
      </c>
      <c r="J4301" s="44">
        <v>7.1088718489999998</v>
      </c>
    </row>
    <row r="4302" spans="1:10">
      <c r="A4302" s="2" t="s">
        <v>25</v>
      </c>
      <c r="B4302" s="2" t="s">
        <v>88</v>
      </c>
      <c r="C4302" s="2" t="s">
        <v>64</v>
      </c>
      <c r="E4302" s="2">
        <v>100</v>
      </c>
      <c r="F4302" s="2" t="s">
        <v>928</v>
      </c>
      <c r="G4302" s="2" t="s">
        <v>28</v>
      </c>
      <c r="H4302" s="2" t="s">
        <v>37</v>
      </c>
      <c r="I4302" s="2" t="s">
        <v>38</v>
      </c>
      <c r="J4302" s="44">
        <v>3.1540053480000001</v>
      </c>
    </row>
    <row r="4303" spans="1:10">
      <c r="A4303" s="2" t="s">
        <v>25</v>
      </c>
      <c r="B4303" s="2" t="s">
        <v>89</v>
      </c>
      <c r="C4303" s="2" t="s">
        <v>64</v>
      </c>
      <c r="E4303" s="2">
        <v>100</v>
      </c>
      <c r="F4303" s="2" t="s">
        <v>928</v>
      </c>
      <c r="G4303" s="2" t="s">
        <v>28</v>
      </c>
      <c r="H4303" s="2" t="s">
        <v>37</v>
      </c>
      <c r="I4303" s="2" t="s">
        <v>38</v>
      </c>
      <c r="J4303" s="44">
        <v>5.6163757609999996</v>
      </c>
    </row>
    <row r="4304" spans="1:10">
      <c r="A4304" s="2" t="s">
        <v>24</v>
      </c>
      <c r="B4304" s="2" t="s">
        <v>186</v>
      </c>
      <c r="C4304" s="2" t="s">
        <v>64</v>
      </c>
      <c r="E4304" s="2">
        <v>100</v>
      </c>
      <c r="F4304" s="2" t="s">
        <v>928</v>
      </c>
      <c r="G4304" s="2" t="s">
        <v>28</v>
      </c>
      <c r="H4304" s="2" t="s">
        <v>37</v>
      </c>
      <c r="I4304" s="2" t="s">
        <v>38</v>
      </c>
      <c r="J4304" s="44">
        <v>7.4045499230000003</v>
      </c>
    </row>
    <row r="4305" spans="1:10">
      <c r="A4305" s="2" t="s">
        <v>24</v>
      </c>
      <c r="B4305" s="2" t="s">
        <v>333</v>
      </c>
      <c r="C4305" s="2" t="s">
        <v>64</v>
      </c>
      <c r="E4305" s="2">
        <v>100</v>
      </c>
      <c r="F4305" s="2" t="s">
        <v>928</v>
      </c>
      <c r="G4305" s="2" t="s">
        <v>28</v>
      </c>
      <c r="H4305" s="2" t="s">
        <v>37</v>
      </c>
      <c r="I4305" s="2" t="s">
        <v>38</v>
      </c>
      <c r="J4305" s="44">
        <v>9.9551029409999998</v>
      </c>
    </row>
    <row r="4306" spans="1:10">
      <c r="A4306" s="2" t="s">
        <v>23</v>
      </c>
      <c r="B4306" s="2" t="s">
        <v>90</v>
      </c>
      <c r="C4306" s="2" t="s">
        <v>64</v>
      </c>
      <c r="E4306" s="2">
        <v>100</v>
      </c>
      <c r="F4306" s="2" t="s">
        <v>928</v>
      </c>
      <c r="G4306" s="2" t="s">
        <v>28</v>
      </c>
      <c r="H4306" s="2" t="s">
        <v>37</v>
      </c>
      <c r="I4306" s="2" t="s">
        <v>38</v>
      </c>
      <c r="J4306" s="44">
        <v>1.937654902</v>
      </c>
    </row>
    <row r="4307" spans="1:10">
      <c r="A4307" s="2" t="s">
        <v>22</v>
      </c>
      <c r="B4307" s="2" t="s">
        <v>91</v>
      </c>
      <c r="C4307" s="2" t="s">
        <v>64</v>
      </c>
      <c r="E4307" s="2">
        <v>100</v>
      </c>
      <c r="F4307" s="2" t="s">
        <v>928</v>
      </c>
      <c r="G4307" s="2" t="s">
        <v>28</v>
      </c>
      <c r="H4307" s="2" t="s">
        <v>37</v>
      </c>
      <c r="I4307" s="2" t="s">
        <v>38</v>
      </c>
      <c r="J4307" s="44">
        <v>3.5000000000000003E-2</v>
      </c>
    </row>
    <row r="4308" spans="1:10">
      <c r="A4308" s="2" t="s">
        <v>22</v>
      </c>
      <c r="B4308" s="2" t="s">
        <v>92</v>
      </c>
      <c r="C4308" s="2" t="s">
        <v>64</v>
      </c>
      <c r="E4308" s="2">
        <v>100</v>
      </c>
      <c r="F4308" s="2" t="s">
        <v>928</v>
      </c>
      <c r="G4308" s="2" t="s">
        <v>28</v>
      </c>
      <c r="H4308" s="2" t="s">
        <v>37</v>
      </c>
      <c r="I4308" s="2" t="s">
        <v>38</v>
      </c>
      <c r="J4308" s="44">
        <v>9.0807099390000001</v>
      </c>
    </row>
    <row r="4309" spans="1:10">
      <c r="A4309" s="2" t="s">
        <v>22</v>
      </c>
      <c r="B4309" s="2" t="s">
        <v>93</v>
      </c>
      <c r="C4309" s="2" t="s">
        <v>64</v>
      </c>
      <c r="E4309" s="2">
        <v>100</v>
      </c>
      <c r="F4309" s="2" t="s">
        <v>928</v>
      </c>
      <c r="G4309" s="2" t="s">
        <v>28</v>
      </c>
      <c r="H4309" s="2" t="s">
        <v>37</v>
      </c>
      <c r="I4309" s="2" t="s">
        <v>38</v>
      </c>
      <c r="J4309" s="44">
        <v>9.3283290440000002</v>
      </c>
    </row>
    <row r="4310" spans="1:10">
      <c r="A4310" s="2" t="s">
        <v>22</v>
      </c>
      <c r="B4310" s="2" t="s">
        <v>94</v>
      </c>
      <c r="C4310" s="2" t="s">
        <v>64</v>
      </c>
      <c r="E4310" s="2">
        <v>100</v>
      </c>
      <c r="F4310" s="2" t="s">
        <v>928</v>
      </c>
      <c r="G4310" s="2" t="s">
        <v>28</v>
      </c>
      <c r="H4310" s="2" t="s">
        <v>37</v>
      </c>
      <c r="I4310" s="2" t="s">
        <v>38</v>
      </c>
      <c r="J4310" s="44">
        <v>4.4464592029999999</v>
      </c>
    </row>
    <row r="4311" spans="1:10">
      <c r="A4311" s="2" t="s">
        <v>22</v>
      </c>
      <c r="B4311" s="2" t="s">
        <v>95</v>
      </c>
      <c r="C4311" s="2" t="s">
        <v>64</v>
      </c>
      <c r="E4311" s="2">
        <v>100</v>
      </c>
      <c r="F4311" s="2" t="s">
        <v>928</v>
      </c>
      <c r="G4311" s="2" t="s">
        <v>28</v>
      </c>
      <c r="H4311" s="2" t="s">
        <v>37</v>
      </c>
      <c r="I4311" s="2" t="s">
        <v>38</v>
      </c>
      <c r="J4311" s="44">
        <v>4.8052941179999999</v>
      </c>
    </row>
    <row r="4312" spans="1:10">
      <c r="A4312" s="2" t="s">
        <v>22</v>
      </c>
      <c r="B4312" s="2" t="s">
        <v>96</v>
      </c>
      <c r="C4312" s="2" t="s">
        <v>64</v>
      </c>
      <c r="E4312" s="2">
        <v>100</v>
      </c>
      <c r="F4312" s="2" t="s">
        <v>928</v>
      </c>
      <c r="G4312" s="2" t="s">
        <v>28</v>
      </c>
      <c r="H4312" s="2" t="s">
        <v>37</v>
      </c>
      <c r="I4312" s="2" t="s">
        <v>38</v>
      </c>
      <c r="J4312" s="44">
        <v>5.4447882349999999</v>
      </c>
    </row>
    <row r="4313" spans="1:10">
      <c r="A4313" s="2" t="s">
        <v>22</v>
      </c>
      <c r="B4313" s="2" t="s">
        <v>97</v>
      </c>
      <c r="C4313" s="2" t="s">
        <v>64</v>
      </c>
      <c r="E4313" s="2">
        <v>100</v>
      </c>
      <c r="F4313" s="2" t="s">
        <v>928</v>
      </c>
      <c r="G4313" s="2" t="s">
        <v>28</v>
      </c>
      <c r="H4313" s="2" t="s">
        <v>37</v>
      </c>
      <c r="I4313" s="2" t="s">
        <v>38</v>
      </c>
      <c r="J4313" s="44">
        <v>2.9383322559999998</v>
      </c>
    </row>
    <row r="4314" spans="1:10">
      <c r="A4314" s="2" t="s">
        <v>22</v>
      </c>
      <c r="B4314" s="2" t="s">
        <v>98</v>
      </c>
      <c r="C4314" s="2" t="s">
        <v>64</v>
      </c>
      <c r="E4314" s="2">
        <v>100</v>
      </c>
      <c r="F4314" s="2" t="s">
        <v>928</v>
      </c>
      <c r="G4314" s="2" t="s">
        <v>28</v>
      </c>
      <c r="H4314" s="2" t="s">
        <v>37</v>
      </c>
      <c r="I4314" s="2" t="s">
        <v>38</v>
      </c>
      <c r="J4314" s="44">
        <v>1.7051184109999999</v>
      </c>
    </row>
    <row r="4315" spans="1:10">
      <c r="A4315" s="2" t="s">
        <v>21</v>
      </c>
      <c r="B4315" s="2" t="s">
        <v>133</v>
      </c>
      <c r="C4315" s="2" t="s">
        <v>64</v>
      </c>
      <c r="E4315" s="2">
        <v>100</v>
      </c>
      <c r="F4315" s="2" t="s">
        <v>928</v>
      </c>
      <c r="G4315" s="2" t="s">
        <v>28</v>
      </c>
      <c r="H4315" s="2" t="s">
        <v>37</v>
      </c>
      <c r="I4315" s="2" t="s">
        <v>38</v>
      </c>
      <c r="J4315" s="44">
        <v>0</v>
      </c>
    </row>
    <row r="4316" spans="1:10">
      <c r="A4316" s="2" t="s">
        <v>21</v>
      </c>
      <c r="B4316" s="2" t="s">
        <v>134</v>
      </c>
      <c r="C4316" s="2" t="s">
        <v>64</v>
      </c>
      <c r="E4316" s="2">
        <v>100</v>
      </c>
      <c r="F4316" s="2" t="s">
        <v>928</v>
      </c>
      <c r="G4316" s="2" t="s">
        <v>28</v>
      </c>
      <c r="H4316" s="2" t="s">
        <v>37</v>
      </c>
      <c r="I4316" s="2" t="s">
        <v>38</v>
      </c>
      <c r="J4316" s="44">
        <v>0</v>
      </c>
    </row>
    <row r="4317" spans="1:10">
      <c r="A4317" s="2" t="s">
        <v>21</v>
      </c>
      <c r="B4317" s="2" t="s">
        <v>135</v>
      </c>
      <c r="C4317" s="2" t="s">
        <v>64</v>
      </c>
      <c r="E4317" s="2">
        <v>100</v>
      </c>
      <c r="F4317" s="2" t="s">
        <v>928</v>
      </c>
      <c r="G4317" s="2" t="s">
        <v>28</v>
      </c>
      <c r="H4317" s="2" t="s">
        <v>37</v>
      </c>
      <c r="I4317" s="2" t="s">
        <v>38</v>
      </c>
      <c r="J4317" s="44">
        <v>0</v>
      </c>
    </row>
    <row r="4318" spans="1:10">
      <c r="A4318" s="2" t="s">
        <v>21</v>
      </c>
      <c r="B4318" s="2" t="s">
        <v>136</v>
      </c>
      <c r="C4318" s="2" t="s">
        <v>64</v>
      </c>
      <c r="E4318" s="2">
        <v>100</v>
      </c>
      <c r="F4318" s="2" t="s">
        <v>928</v>
      </c>
      <c r="G4318" s="2" t="s">
        <v>28</v>
      </c>
      <c r="H4318" s="2" t="s">
        <v>37</v>
      </c>
      <c r="I4318" s="2" t="s">
        <v>38</v>
      </c>
      <c r="J4318" s="44">
        <v>0</v>
      </c>
    </row>
    <row r="4319" spans="1:10">
      <c r="A4319" s="2" t="s">
        <v>21</v>
      </c>
      <c r="B4319" s="2" t="s">
        <v>137</v>
      </c>
      <c r="C4319" s="2" t="s">
        <v>64</v>
      </c>
      <c r="E4319" s="2">
        <v>100</v>
      </c>
      <c r="F4319" s="2" t="s">
        <v>928</v>
      </c>
      <c r="G4319" s="2" t="s">
        <v>28</v>
      </c>
      <c r="H4319" s="2" t="s">
        <v>37</v>
      </c>
      <c r="I4319" s="2" t="s">
        <v>38</v>
      </c>
      <c r="J4319" s="44">
        <v>0</v>
      </c>
    </row>
    <row r="4320" spans="1:10">
      <c r="A4320" s="2" t="s">
        <v>20</v>
      </c>
      <c r="B4320" s="2" t="s">
        <v>138</v>
      </c>
      <c r="C4320" s="2" t="s">
        <v>64</v>
      </c>
      <c r="E4320" s="2">
        <v>100</v>
      </c>
      <c r="F4320" s="2" t="s">
        <v>928</v>
      </c>
      <c r="G4320" s="2" t="s">
        <v>28</v>
      </c>
      <c r="H4320" s="2" t="s">
        <v>37</v>
      </c>
      <c r="I4320" s="2" t="s">
        <v>38</v>
      </c>
      <c r="J4320" s="44">
        <v>6.7575947709999999</v>
      </c>
    </row>
    <row r="4321" spans="1:10">
      <c r="A4321" s="2" t="s">
        <v>19</v>
      </c>
      <c r="B4321" s="2" t="s">
        <v>159</v>
      </c>
      <c r="C4321" s="2" t="s">
        <v>64</v>
      </c>
      <c r="E4321" s="2">
        <v>100</v>
      </c>
      <c r="F4321" s="2" t="s">
        <v>928</v>
      </c>
      <c r="G4321" s="2" t="s">
        <v>28</v>
      </c>
      <c r="H4321" s="2" t="s">
        <v>37</v>
      </c>
      <c r="I4321" s="2" t="s">
        <v>38</v>
      </c>
      <c r="J4321" s="44">
        <v>2.3950588239999999</v>
      </c>
    </row>
    <row r="4322" spans="1:10">
      <c r="A4322" s="2" t="s">
        <v>19</v>
      </c>
      <c r="B4322" s="2" t="s">
        <v>160</v>
      </c>
      <c r="C4322" s="2" t="s">
        <v>64</v>
      </c>
      <c r="E4322" s="2">
        <v>100</v>
      </c>
      <c r="F4322" s="2" t="s">
        <v>928</v>
      </c>
      <c r="G4322" s="2" t="s">
        <v>28</v>
      </c>
      <c r="H4322" s="2" t="s">
        <v>37</v>
      </c>
      <c r="I4322" s="2" t="s">
        <v>38</v>
      </c>
      <c r="J4322" s="44">
        <v>0.80042588199999998</v>
      </c>
    </row>
    <row r="4323" spans="1:10">
      <c r="A4323" s="2" t="s">
        <v>19</v>
      </c>
      <c r="B4323" s="2" t="s">
        <v>161</v>
      </c>
      <c r="C4323" s="2" t="s">
        <v>64</v>
      </c>
      <c r="E4323" s="2">
        <v>100</v>
      </c>
      <c r="F4323" s="2" t="s">
        <v>928</v>
      </c>
      <c r="G4323" s="2" t="s">
        <v>28</v>
      </c>
      <c r="H4323" s="2" t="s">
        <v>37</v>
      </c>
      <c r="I4323" s="2" t="s">
        <v>38</v>
      </c>
      <c r="J4323" s="44">
        <v>2.8446466720000001</v>
      </c>
    </row>
    <row r="4324" spans="1:10">
      <c r="A4324" s="2" t="s">
        <v>19</v>
      </c>
      <c r="B4324" s="2" t="s">
        <v>162</v>
      </c>
      <c r="C4324" s="2" t="s">
        <v>64</v>
      </c>
      <c r="E4324" s="2">
        <v>100</v>
      </c>
      <c r="F4324" s="2" t="s">
        <v>928</v>
      </c>
      <c r="G4324" s="2" t="s">
        <v>28</v>
      </c>
      <c r="H4324" s="2" t="s">
        <v>37</v>
      </c>
      <c r="I4324" s="2" t="s">
        <v>38</v>
      </c>
      <c r="J4324" s="44">
        <v>4.9932151259999999</v>
      </c>
    </row>
    <row r="4325" spans="1:10">
      <c r="A4325" s="2" t="s">
        <v>19</v>
      </c>
      <c r="B4325" s="2" t="s">
        <v>163</v>
      </c>
      <c r="C4325" s="2" t="s">
        <v>64</v>
      </c>
      <c r="E4325" s="2">
        <v>100</v>
      </c>
      <c r="F4325" s="2" t="s">
        <v>928</v>
      </c>
      <c r="G4325" s="2" t="s">
        <v>28</v>
      </c>
      <c r="H4325" s="2" t="s">
        <v>37</v>
      </c>
      <c r="I4325" s="2" t="s">
        <v>38</v>
      </c>
      <c r="J4325" s="44">
        <v>0</v>
      </c>
    </row>
    <row r="4326" spans="1:10">
      <c r="A4326" s="2" t="s">
        <v>18</v>
      </c>
      <c r="B4326" s="2" t="s">
        <v>164</v>
      </c>
      <c r="C4326" s="2" t="s">
        <v>64</v>
      </c>
      <c r="E4326" s="2">
        <v>100</v>
      </c>
      <c r="F4326" s="2" t="s">
        <v>928</v>
      </c>
      <c r="G4326" s="2" t="s">
        <v>28</v>
      </c>
      <c r="H4326" s="2" t="s">
        <v>37</v>
      </c>
      <c r="I4326" s="2" t="s">
        <v>38</v>
      </c>
      <c r="J4326" s="44">
        <v>4.6489411760000001</v>
      </c>
    </row>
    <row r="4327" spans="1:10">
      <c r="A4327" s="2" t="s">
        <v>18</v>
      </c>
      <c r="B4327" s="2" t="s">
        <v>165</v>
      </c>
      <c r="C4327" s="2" t="s">
        <v>64</v>
      </c>
      <c r="E4327" s="2">
        <v>100</v>
      </c>
      <c r="F4327" s="2" t="s">
        <v>928</v>
      </c>
      <c r="G4327" s="2" t="s">
        <v>28</v>
      </c>
      <c r="H4327" s="2" t="s">
        <v>37</v>
      </c>
      <c r="I4327" s="2" t="s">
        <v>38</v>
      </c>
      <c r="J4327" s="44">
        <v>33.262832887999998</v>
      </c>
    </row>
    <row r="4328" spans="1:10">
      <c r="A4328" s="2" t="s">
        <v>18</v>
      </c>
      <c r="B4328" s="2" t="s">
        <v>166</v>
      </c>
      <c r="C4328" s="2" t="s">
        <v>64</v>
      </c>
      <c r="E4328" s="2">
        <v>100</v>
      </c>
      <c r="F4328" s="2" t="s">
        <v>928</v>
      </c>
      <c r="G4328" s="2" t="s">
        <v>28</v>
      </c>
      <c r="H4328" s="2" t="s">
        <v>37</v>
      </c>
      <c r="I4328" s="2" t="s">
        <v>38</v>
      </c>
      <c r="J4328" s="44">
        <v>8.8683449200000002</v>
      </c>
    </row>
    <row r="4329" spans="1:10">
      <c r="A4329" s="2" t="s">
        <v>18</v>
      </c>
      <c r="B4329" s="2" t="s">
        <v>167</v>
      </c>
      <c r="C4329" s="2" t="s">
        <v>64</v>
      </c>
      <c r="E4329" s="2">
        <v>100</v>
      </c>
      <c r="F4329" s="2" t="s">
        <v>928</v>
      </c>
      <c r="G4329" s="2" t="s">
        <v>28</v>
      </c>
      <c r="H4329" s="2" t="s">
        <v>37</v>
      </c>
      <c r="I4329" s="2" t="s">
        <v>38</v>
      </c>
      <c r="J4329" s="44">
        <v>0</v>
      </c>
    </row>
    <row r="4330" spans="1:10">
      <c r="A4330" s="2" t="s">
        <v>18</v>
      </c>
      <c r="B4330" s="2" t="s">
        <v>168</v>
      </c>
      <c r="C4330" s="2" t="s">
        <v>64</v>
      </c>
      <c r="E4330" s="2">
        <v>100</v>
      </c>
      <c r="F4330" s="2" t="s">
        <v>928</v>
      </c>
      <c r="G4330" s="2" t="s">
        <v>28</v>
      </c>
      <c r="H4330" s="2" t="s">
        <v>37</v>
      </c>
      <c r="I4330" s="2" t="s">
        <v>38</v>
      </c>
      <c r="J4330" s="44">
        <v>30.577655461999999</v>
      </c>
    </row>
    <row r="4331" spans="1:10">
      <c r="A4331" s="2" t="s">
        <v>18</v>
      </c>
      <c r="B4331" s="2" t="s">
        <v>169</v>
      </c>
      <c r="C4331" s="2" t="s">
        <v>64</v>
      </c>
      <c r="E4331" s="2">
        <v>100</v>
      </c>
      <c r="F4331" s="2" t="s">
        <v>928</v>
      </c>
      <c r="G4331" s="2" t="s">
        <v>28</v>
      </c>
      <c r="H4331" s="2" t="s">
        <v>37</v>
      </c>
      <c r="I4331" s="2" t="s">
        <v>38</v>
      </c>
      <c r="J4331" s="44">
        <v>0</v>
      </c>
    </row>
    <row r="4332" spans="1:10">
      <c r="A4332" s="2" t="s">
        <v>18</v>
      </c>
      <c r="B4332" s="2" t="s">
        <v>170</v>
      </c>
      <c r="C4332" s="2" t="s">
        <v>64</v>
      </c>
      <c r="E4332" s="2">
        <v>100</v>
      </c>
      <c r="F4332" s="2" t="s">
        <v>928</v>
      </c>
      <c r="G4332" s="2" t="s">
        <v>28</v>
      </c>
      <c r="H4332" s="2" t="s">
        <v>37</v>
      </c>
      <c r="I4332" s="2" t="s">
        <v>38</v>
      </c>
      <c r="J4332" s="44">
        <v>39.020879256999997</v>
      </c>
    </row>
    <row r="4333" spans="1:10">
      <c r="A4333" s="2" t="s">
        <v>18</v>
      </c>
      <c r="B4333" s="2" t="s">
        <v>171</v>
      </c>
      <c r="C4333" s="2" t="s">
        <v>64</v>
      </c>
      <c r="E4333" s="2">
        <v>100</v>
      </c>
      <c r="F4333" s="2" t="s">
        <v>928</v>
      </c>
      <c r="G4333" s="2" t="s">
        <v>28</v>
      </c>
      <c r="H4333" s="2" t="s">
        <v>37</v>
      </c>
      <c r="I4333" s="2" t="s">
        <v>38</v>
      </c>
      <c r="J4333" s="44">
        <v>4.6994655669999998</v>
      </c>
    </row>
    <row r="4334" spans="1:10">
      <c r="A4334" s="2" t="s">
        <v>18</v>
      </c>
      <c r="B4334" s="2" t="s">
        <v>172</v>
      </c>
      <c r="C4334" s="2" t="s">
        <v>64</v>
      </c>
      <c r="E4334" s="2">
        <v>100</v>
      </c>
      <c r="F4334" s="2" t="s">
        <v>928</v>
      </c>
      <c r="G4334" s="2" t="s">
        <v>28</v>
      </c>
      <c r="H4334" s="2" t="s">
        <v>37</v>
      </c>
      <c r="I4334" s="2" t="s">
        <v>38</v>
      </c>
      <c r="J4334" s="44">
        <v>19.673052632000001</v>
      </c>
    </row>
    <row r="4335" spans="1:10">
      <c r="A4335" s="2" t="s">
        <v>18</v>
      </c>
      <c r="B4335" s="2" t="s">
        <v>173</v>
      </c>
      <c r="C4335" s="2" t="s">
        <v>64</v>
      </c>
      <c r="E4335" s="2">
        <v>100</v>
      </c>
      <c r="F4335" s="2" t="s">
        <v>928</v>
      </c>
      <c r="G4335" s="2" t="s">
        <v>28</v>
      </c>
      <c r="H4335" s="2" t="s">
        <v>37</v>
      </c>
      <c r="I4335" s="2" t="s">
        <v>38</v>
      </c>
      <c r="J4335" s="44">
        <v>1.199058824</v>
      </c>
    </row>
    <row r="4336" spans="1:10">
      <c r="A4336" s="2" t="s">
        <v>18</v>
      </c>
      <c r="B4336" s="2" t="s">
        <v>174</v>
      </c>
      <c r="C4336" s="2" t="s">
        <v>64</v>
      </c>
      <c r="E4336" s="2">
        <v>100</v>
      </c>
      <c r="F4336" s="2" t="s">
        <v>928</v>
      </c>
      <c r="G4336" s="2" t="s">
        <v>28</v>
      </c>
      <c r="H4336" s="2" t="s">
        <v>37</v>
      </c>
      <c r="I4336" s="2" t="s">
        <v>38</v>
      </c>
      <c r="J4336" s="44">
        <v>9.4062222870000003</v>
      </c>
    </row>
    <row r="4337" spans="1:10">
      <c r="A4337" s="2" t="s">
        <v>18</v>
      </c>
      <c r="B4337" s="2" t="s">
        <v>175</v>
      </c>
      <c r="C4337" s="2" t="s">
        <v>64</v>
      </c>
      <c r="E4337" s="2">
        <v>100</v>
      </c>
      <c r="F4337" s="2" t="s">
        <v>928</v>
      </c>
      <c r="G4337" s="2" t="s">
        <v>28</v>
      </c>
      <c r="H4337" s="2" t="s">
        <v>37</v>
      </c>
      <c r="I4337" s="2" t="s">
        <v>38</v>
      </c>
      <c r="J4337" s="44">
        <v>0</v>
      </c>
    </row>
    <row r="4338" spans="1:10">
      <c r="A4338" s="2" t="s">
        <v>18</v>
      </c>
      <c r="B4338" s="2" t="s">
        <v>176</v>
      </c>
      <c r="C4338" s="2" t="s">
        <v>64</v>
      </c>
      <c r="E4338" s="2">
        <v>100</v>
      </c>
      <c r="F4338" s="2" t="s">
        <v>928</v>
      </c>
      <c r="G4338" s="2" t="s">
        <v>28</v>
      </c>
      <c r="H4338" s="2" t="s">
        <v>37</v>
      </c>
      <c r="I4338" s="2" t="s">
        <v>38</v>
      </c>
      <c r="J4338" s="44">
        <v>0</v>
      </c>
    </row>
    <row r="4339" spans="1:10">
      <c r="A4339" s="2" t="s">
        <v>18</v>
      </c>
      <c r="B4339" s="2" t="s">
        <v>177</v>
      </c>
      <c r="C4339" s="2" t="s">
        <v>64</v>
      </c>
      <c r="E4339" s="2">
        <v>100</v>
      </c>
      <c r="F4339" s="2" t="s">
        <v>928</v>
      </c>
      <c r="G4339" s="2" t="s">
        <v>28</v>
      </c>
      <c r="H4339" s="2" t="s">
        <v>37</v>
      </c>
      <c r="I4339" s="2" t="s">
        <v>38</v>
      </c>
      <c r="J4339" s="44">
        <v>0</v>
      </c>
    </row>
    <row r="4340" spans="1:10">
      <c r="A4340" s="2" t="s">
        <v>18</v>
      </c>
      <c r="B4340" s="2" t="s">
        <v>178</v>
      </c>
      <c r="C4340" s="2" t="s">
        <v>64</v>
      </c>
      <c r="E4340" s="2">
        <v>100</v>
      </c>
      <c r="F4340" s="2" t="s">
        <v>928</v>
      </c>
      <c r="G4340" s="2" t="s">
        <v>28</v>
      </c>
      <c r="H4340" s="2" t="s">
        <v>37</v>
      </c>
      <c r="I4340" s="2" t="s">
        <v>38</v>
      </c>
      <c r="J4340" s="44">
        <v>23.090679566999999</v>
      </c>
    </row>
    <row r="4341" spans="1:10">
      <c r="A4341" s="2" t="s">
        <v>18</v>
      </c>
      <c r="B4341" s="2" t="s">
        <v>179</v>
      </c>
      <c r="C4341" s="2" t="s">
        <v>64</v>
      </c>
      <c r="E4341" s="2">
        <v>100</v>
      </c>
      <c r="F4341" s="2" t="s">
        <v>928</v>
      </c>
      <c r="G4341" s="2" t="s">
        <v>28</v>
      </c>
      <c r="H4341" s="2" t="s">
        <v>37</v>
      </c>
      <c r="I4341" s="2" t="s">
        <v>38</v>
      </c>
      <c r="J4341" s="44">
        <v>37.280188086999999</v>
      </c>
    </row>
    <row r="4342" spans="1:10">
      <c r="A4342" s="2" t="s">
        <v>18</v>
      </c>
      <c r="B4342" s="2" t="s">
        <v>180</v>
      </c>
      <c r="C4342" s="2" t="s">
        <v>64</v>
      </c>
      <c r="E4342" s="2">
        <v>100</v>
      </c>
      <c r="F4342" s="2" t="s">
        <v>928</v>
      </c>
      <c r="G4342" s="2" t="s">
        <v>28</v>
      </c>
      <c r="H4342" s="2" t="s">
        <v>37</v>
      </c>
      <c r="I4342" s="2" t="s">
        <v>38</v>
      </c>
      <c r="J4342" s="44">
        <v>14.59203471</v>
      </c>
    </row>
    <row r="4343" spans="1:10">
      <c r="A4343" s="2" t="s">
        <v>18</v>
      </c>
      <c r="B4343" s="2" t="s">
        <v>181</v>
      </c>
      <c r="C4343" s="2" t="s">
        <v>64</v>
      </c>
      <c r="E4343" s="2">
        <v>100</v>
      </c>
      <c r="F4343" s="2" t="s">
        <v>928</v>
      </c>
      <c r="G4343" s="2" t="s">
        <v>28</v>
      </c>
      <c r="H4343" s="2" t="s">
        <v>37</v>
      </c>
      <c r="I4343" s="2" t="s">
        <v>38</v>
      </c>
      <c r="J4343" s="44">
        <v>7.7473005639999997</v>
      </c>
    </row>
    <row r="4344" spans="1:10">
      <c r="A4344" s="2" t="s">
        <v>18</v>
      </c>
      <c r="B4344" s="2" t="s">
        <v>182</v>
      </c>
      <c r="C4344" s="2" t="s">
        <v>64</v>
      </c>
      <c r="E4344" s="2">
        <v>100</v>
      </c>
      <c r="F4344" s="2" t="s">
        <v>928</v>
      </c>
      <c r="G4344" s="2" t="s">
        <v>28</v>
      </c>
      <c r="H4344" s="2" t="s">
        <v>37</v>
      </c>
      <c r="I4344" s="2" t="s">
        <v>38</v>
      </c>
      <c r="J4344" s="44">
        <v>17.88341556</v>
      </c>
    </row>
    <row r="4345" spans="1:10">
      <c r="A4345" s="2" t="s">
        <v>18</v>
      </c>
      <c r="B4345" s="2" t="s">
        <v>183</v>
      </c>
      <c r="C4345" s="2" t="s">
        <v>64</v>
      </c>
      <c r="E4345" s="2">
        <v>100</v>
      </c>
      <c r="F4345" s="2" t="s">
        <v>928</v>
      </c>
      <c r="G4345" s="2" t="s">
        <v>28</v>
      </c>
      <c r="H4345" s="2" t="s">
        <v>37</v>
      </c>
      <c r="I4345" s="2" t="s">
        <v>38</v>
      </c>
      <c r="J4345" s="44">
        <v>4.9223446690000001</v>
      </c>
    </row>
    <row r="4346" spans="1:10">
      <c r="A4346" s="2" t="s">
        <v>18</v>
      </c>
      <c r="B4346" s="2" t="s">
        <v>184</v>
      </c>
      <c r="C4346" s="2" t="s">
        <v>64</v>
      </c>
      <c r="E4346" s="2">
        <v>100</v>
      </c>
      <c r="F4346" s="2" t="s">
        <v>928</v>
      </c>
      <c r="G4346" s="2" t="s">
        <v>28</v>
      </c>
      <c r="H4346" s="2" t="s">
        <v>37</v>
      </c>
      <c r="I4346" s="2" t="s">
        <v>38</v>
      </c>
      <c r="J4346" s="44">
        <v>4.7730724919999998</v>
      </c>
    </row>
    <row r="4347" spans="1:10">
      <c r="A4347" s="2" t="s">
        <v>18</v>
      </c>
      <c r="B4347" s="2" t="s">
        <v>185</v>
      </c>
      <c r="C4347" s="2" t="s">
        <v>64</v>
      </c>
      <c r="E4347" s="2">
        <v>100</v>
      </c>
      <c r="F4347" s="2" t="s">
        <v>928</v>
      </c>
      <c r="G4347" s="2" t="s">
        <v>28</v>
      </c>
      <c r="H4347" s="2" t="s">
        <v>37</v>
      </c>
      <c r="I4347" s="2" t="s">
        <v>38</v>
      </c>
      <c r="J4347" s="44">
        <v>0.81060933000000002</v>
      </c>
    </row>
    <row r="4348" spans="1:10">
      <c r="A4348" s="2" t="s">
        <v>17</v>
      </c>
      <c r="B4348" s="2" t="s">
        <v>127</v>
      </c>
      <c r="C4348" s="2" t="s">
        <v>64</v>
      </c>
      <c r="E4348" s="2">
        <v>100</v>
      </c>
      <c r="F4348" s="2" t="s">
        <v>928</v>
      </c>
      <c r="G4348" s="2" t="s">
        <v>28</v>
      </c>
      <c r="H4348" s="2" t="s">
        <v>37</v>
      </c>
      <c r="I4348" s="2" t="s">
        <v>38</v>
      </c>
      <c r="J4348" s="44">
        <v>0.10134117600000001</v>
      </c>
    </row>
    <row r="4349" spans="1:10">
      <c r="A4349" s="2" t="s">
        <v>17</v>
      </c>
      <c r="B4349" s="2" t="s">
        <v>99</v>
      </c>
      <c r="C4349" s="2" t="s">
        <v>64</v>
      </c>
      <c r="E4349" s="2">
        <v>100</v>
      </c>
      <c r="F4349" s="2" t="s">
        <v>928</v>
      </c>
      <c r="G4349" s="2" t="s">
        <v>28</v>
      </c>
      <c r="H4349" s="2" t="s">
        <v>37</v>
      </c>
      <c r="I4349" s="2" t="s">
        <v>38</v>
      </c>
      <c r="J4349" s="44">
        <v>0.15447058799999999</v>
      </c>
    </row>
    <row r="4350" spans="1:10">
      <c r="A4350" s="2" t="s">
        <v>17</v>
      </c>
      <c r="B4350" s="2" t="s">
        <v>100</v>
      </c>
      <c r="C4350" s="2" t="s">
        <v>64</v>
      </c>
      <c r="E4350" s="2">
        <v>100</v>
      </c>
      <c r="F4350" s="2" t="s">
        <v>928</v>
      </c>
      <c r="G4350" s="2" t="s">
        <v>28</v>
      </c>
      <c r="H4350" s="2" t="s">
        <v>37</v>
      </c>
      <c r="I4350" s="2" t="s">
        <v>38</v>
      </c>
      <c r="J4350" s="44">
        <v>0</v>
      </c>
    </row>
    <row r="4351" spans="1:10">
      <c r="A4351" s="2" t="s">
        <v>17</v>
      </c>
      <c r="B4351" s="2" t="s">
        <v>101</v>
      </c>
      <c r="C4351" s="2" t="s">
        <v>64</v>
      </c>
      <c r="E4351" s="2">
        <v>100</v>
      </c>
      <c r="F4351" s="2" t="s">
        <v>928</v>
      </c>
      <c r="G4351" s="2" t="s">
        <v>28</v>
      </c>
      <c r="H4351" s="2" t="s">
        <v>37</v>
      </c>
      <c r="I4351" s="2" t="s">
        <v>38</v>
      </c>
      <c r="J4351" s="44">
        <v>0.20437908499999999</v>
      </c>
    </row>
    <row r="4352" spans="1:10">
      <c r="A4352" s="2" t="s">
        <v>17</v>
      </c>
      <c r="B4352" s="2" t="s">
        <v>102</v>
      </c>
      <c r="C4352" s="2" t="s">
        <v>64</v>
      </c>
      <c r="E4352" s="2">
        <v>100</v>
      </c>
      <c r="F4352" s="2" t="s">
        <v>928</v>
      </c>
      <c r="G4352" s="2" t="s">
        <v>28</v>
      </c>
      <c r="H4352" s="2" t="s">
        <v>37</v>
      </c>
      <c r="I4352" s="2" t="s">
        <v>38</v>
      </c>
      <c r="J4352" s="44">
        <v>0.29431900500000002</v>
      </c>
    </row>
    <row r="4353" spans="1:10">
      <c r="A4353" s="2" t="s">
        <v>17</v>
      </c>
      <c r="B4353" s="2" t="s">
        <v>103</v>
      </c>
      <c r="C4353" s="2" t="s">
        <v>64</v>
      </c>
      <c r="E4353" s="2">
        <v>100</v>
      </c>
      <c r="F4353" s="2" t="s">
        <v>928</v>
      </c>
      <c r="G4353" s="2" t="s">
        <v>28</v>
      </c>
      <c r="H4353" s="2" t="s">
        <v>37</v>
      </c>
      <c r="I4353" s="2" t="s">
        <v>38</v>
      </c>
      <c r="J4353" s="44">
        <v>0.76527205899999995</v>
      </c>
    </row>
    <row r="4354" spans="1:10">
      <c r="A4354" s="2" t="s">
        <v>17</v>
      </c>
      <c r="B4354" s="2" t="s">
        <v>104</v>
      </c>
      <c r="C4354" s="2" t="s">
        <v>64</v>
      </c>
      <c r="E4354" s="2">
        <v>100</v>
      </c>
      <c r="F4354" s="2" t="s">
        <v>928</v>
      </c>
      <c r="G4354" s="2" t="s">
        <v>28</v>
      </c>
      <c r="H4354" s="2" t="s">
        <v>37</v>
      </c>
      <c r="I4354" s="2" t="s">
        <v>38</v>
      </c>
      <c r="J4354" s="44">
        <v>0.71390931400000002</v>
      </c>
    </row>
    <row r="4355" spans="1:10">
      <c r="A4355" s="2" t="s">
        <v>17</v>
      </c>
      <c r="B4355" s="2" t="s">
        <v>105</v>
      </c>
      <c r="C4355" s="2" t="s">
        <v>64</v>
      </c>
      <c r="E4355" s="2">
        <v>100</v>
      </c>
      <c r="F4355" s="2" t="s">
        <v>928</v>
      </c>
      <c r="G4355" s="2" t="s">
        <v>28</v>
      </c>
      <c r="H4355" s="2" t="s">
        <v>37</v>
      </c>
      <c r="I4355" s="2" t="s">
        <v>38</v>
      </c>
      <c r="J4355" s="44">
        <v>0.40578676499999999</v>
      </c>
    </row>
    <row r="4356" spans="1:10">
      <c r="A4356" s="2" t="s">
        <v>17</v>
      </c>
      <c r="B4356" s="2" t="s">
        <v>106</v>
      </c>
      <c r="C4356" s="2" t="s">
        <v>64</v>
      </c>
      <c r="E4356" s="2">
        <v>100</v>
      </c>
      <c r="F4356" s="2" t="s">
        <v>928</v>
      </c>
      <c r="G4356" s="2" t="s">
        <v>28</v>
      </c>
      <c r="H4356" s="2" t="s">
        <v>37</v>
      </c>
      <c r="I4356" s="2" t="s">
        <v>38</v>
      </c>
      <c r="J4356" s="44">
        <v>0.11244209600000001</v>
      </c>
    </row>
    <row r="4357" spans="1:10">
      <c r="A4357" s="2" t="s">
        <v>17</v>
      </c>
      <c r="B4357" s="2" t="s">
        <v>107</v>
      </c>
      <c r="C4357" s="2" t="s">
        <v>64</v>
      </c>
      <c r="E4357" s="2">
        <v>100</v>
      </c>
      <c r="F4357" s="2" t="s">
        <v>928</v>
      </c>
      <c r="G4357" s="2" t="s">
        <v>28</v>
      </c>
      <c r="H4357" s="2" t="s">
        <v>37</v>
      </c>
      <c r="I4357" s="2" t="s">
        <v>38</v>
      </c>
      <c r="J4357" s="44">
        <v>0.21044117600000001</v>
      </c>
    </row>
    <row r="4358" spans="1:10">
      <c r="A4358" s="2" t="s">
        <v>17</v>
      </c>
      <c r="B4358" s="2" t="s">
        <v>108</v>
      </c>
      <c r="C4358" s="2" t="s">
        <v>64</v>
      </c>
      <c r="E4358" s="2">
        <v>100</v>
      </c>
      <c r="F4358" s="2" t="s">
        <v>928</v>
      </c>
      <c r="G4358" s="2" t="s">
        <v>28</v>
      </c>
      <c r="H4358" s="2" t="s">
        <v>37</v>
      </c>
      <c r="I4358" s="2" t="s">
        <v>38</v>
      </c>
      <c r="J4358" s="44">
        <v>0.39729803899999999</v>
      </c>
    </row>
    <row r="4359" spans="1:10">
      <c r="A4359" s="2" t="s">
        <v>17</v>
      </c>
      <c r="B4359" s="2" t="s">
        <v>109</v>
      </c>
      <c r="C4359" s="2" t="s">
        <v>64</v>
      </c>
      <c r="E4359" s="2">
        <v>100</v>
      </c>
      <c r="F4359" s="2" t="s">
        <v>928</v>
      </c>
      <c r="G4359" s="2" t="s">
        <v>28</v>
      </c>
      <c r="H4359" s="2" t="s">
        <v>37</v>
      </c>
      <c r="I4359" s="2" t="s">
        <v>38</v>
      </c>
      <c r="J4359" s="44">
        <v>1.1381281510000001</v>
      </c>
    </row>
    <row r="4360" spans="1:10">
      <c r="A4360" s="2" t="s">
        <v>17</v>
      </c>
      <c r="B4360" s="2" t="s">
        <v>355</v>
      </c>
      <c r="C4360" s="2" t="s">
        <v>64</v>
      </c>
      <c r="E4360" s="2">
        <v>100</v>
      </c>
      <c r="F4360" s="2" t="s">
        <v>928</v>
      </c>
      <c r="G4360" s="2" t="s">
        <v>28</v>
      </c>
      <c r="H4360" s="2" t="s">
        <v>37</v>
      </c>
      <c r="I4360" s="2" t="s">
        <v>38</v>
      </c>
      <c r="J4360" s="44">
        <v>0</v>
      </c>
    </row>
    <row r="4361" spans="1:10">
      <c r="A4361" s="2" t="s">
        <v>17</v>
      </c>
      <c r="B4361" s="2" t="s">
        <v>110</v>
      </c>
      <c r="C4361" s="2" t="s">
        <v>64</v>
      </c>
      <c r="E4361" s="2">
        <v>100</v>
      </c>
      <c r="F4361" s="2" t="s">
        <v>928</v>
      </c>
      <c r="G4361" s="2" t="s">
        <v>28</v>
      </c>
      <c r="H4361" s="2" t="s">
        <v>37</v>
      </c>
      <c r="I4361" s="2" t="s">
        <v>38</v>
      </c>
      <c r="J4361" s="44">
        <v>8.2178670589999996</v>
      </c>
    </row>
    <row r="4362" spans="1:10">
      <c r="A4362" s="2" t="s">
        <v>17</v>
      </c>
      <c r="B4362" s="2" t="s">
        <v>356</v>
      </c>
      <c r="C4362" s="2" t="s">
        <v>64</v>
      </c>
      <c r="E4362" s="2">
        <v>100</v>
      </c>
      <c r="F4362" s="2" t="s">
        <v>928</v>
      </c>
      <c r="G4362" s="2" t="s">
        <v>28</v>
      </c>
      <c r="H4362" s="2" t="s">
        <v>37</v>
      </c>
      <c r="I4362" s="2" t="s">
        <v>38</v>
      </c>
      <c r="J4362" s="44">
        <v>7.8169929999999995E-3</v>
      </c>
    </row>
    <row r="4363" spans="1:10">
      <c r="A4363" s="2" t="s">
        <v>17</v>
      </c>
      <c r="B4363" s="2" t="s">
        <v>357</v>
      </c>
      <c r="C4363" s="2" t="s">
        <v>64</v>
      </c>
      <c r="E4363" s="2">
        <v>100</v>
      </c>
      <c r="F4363" s="2" t="s">
        <v>928</v>
      </c>
      <c r="G4363" s="2" t="s">
        <v>28</v>
      </c>
      <c r="H4363" s="2" t="s">
        <v>37</v>
      </c>
      <c r="I4363" s="2" t="s">
        <v>38</v>
      </c>
      <c r="J4363" s="44">
        <v>9.9882352999999993E-2</v>
      </c>
    </row>
    <row r="4364" spans="1:10">
      <c r="A4364" s="2" t="s">
        <v>17</v>
      </c>
      <c r="B4364" s="2" t="s">
        <v>111</v>
      </c>
      <c r="C4364" s="2" t="s">
        <v>64</v>
      </c>
      <c r="E4364" s="2">
        <v>100</v>
      </c>
      <c r="F4364" s="2" t="s">
        <v>928</v>
      </c>
      <c r="G4364" s="2" t="s">
        <v>28</v>
      </c>
      <c r="H4364" s="2" t="s">
        <v>37</v>
      </c>
      <c r="I4364" s="2" t="s">
        <v>38</v>
      </c>
      <c r="J4364" s="44">
        <v>0</v>
      </c>
    </row>
    <row r="4365" spans="1:10">
      <c r="A4365" s="2" t="s">
        <v>17</v>
      </c>
      <c r="B4365" s="2" t="s">
        <v>112</v>
      </c>
      <c r="C4365" s="2" t="s">
        <v>64</v>
      </c>
      <c r="E4365" s="2">
        <v>100</v>
      </c>
      <c r="F4365" s="2" t="s">
        <v>928</v>
      </c>
      <c r="G4365" s="2" t="s">
        <v>28</v>
      </c>
      <c r="H4365" s="2" t="s">
        <v>37</v>
      </c>
      <c r="I4365" s="2" t="s">
        <v>38</v>
      </c>
      <c r="J4365" s="44">
        <v>0</v>
      </c>
    </row>
    <row r="4366" spans="1:10">
      <c r="A4366" s="2" t="s">
        <v>17</v>
      </c>
      <c r="B4366" s="2" t="s">
        <v>113</v>
      </c>
      <c r="C4366" s="2" t="s">
        <v>64</v>
      </c>
      <c r="E4366" s="2">
        <v>100</v>
      </c>
      <c r="F4366" s="2" t="s">
        <v>928</v>
      </c>
      <c r="G4366" s="2" t="s">
        <v>28</v>
      </c>
      <c r="H4366" s="2" t="s">
        <v>37</v>
      </c>
      <c r="I4366" s="2" t="s">
        <v>38</v>
      </c>
      <c r="J4366" s="44">
        <v>0.462228374</v>
      </c>
    </row>
    <row r="4367" spans="1:10">
      <c r="A4367" s="2" t="s">
        <v>17</v>
      </c>
      <c r="B4367" s="2" t="s">
        <v>114</v>
      </c>
      <c r="C4367" s="2" t="s">
        <v>64</v>
      </c>
      <c r="E4367" s="2">
        <v>100</v>
      </c>
      <c r="F4367" s="2" t="s">
        <v>928</v>
      </c>
      <c r="G4367" s="2" t="s">
        <v>28</v>
      </c>
      <c r="H4367" s="2" t="s">
        <v>37</v>
      </c>
      <c r="I4367" s="2" t="s">
        <v>38</v>
      </c>
      <c r="J4367" s="44">
        <v>4.3643193279999997</v>
      </c>
    </row>
    <row r="4368" spans="1:10">
      <c r="A4368" s="2" t="s">
        <v>17</v>
      </c>
      <c r="B4368" s="2" t="s">
        <v>115</v>
      </c>
      <c r="C4368" s="2" t="s">
        <v>64</v>
      </c>
      <c r="E4368" s="2">
        <v>100</v>
      </c>
      <c r="F4368" s="2" t="s">
        <v>928</v>
      </c>
      <c r="G4368" s="2" t="s">
        <v>28</v>
      </c>
      <c r="H4368" s="2" t="s">
        <v>37</v>
      </c>
      <c r="I4368" s="2" t="s">
        <v>38</v>
      </c>
      <c r="J4368" s="44">
        <v>2.4366194120000002</v>
      </c>
    </row>
    <row r="4369" spans="1:10">
      <c r="A4369" s="2" t="s">
        <v>17</v>
      </c>
      <c r="B4369" s="2" t="s">
        <v>116</v>
      </c>
      <c r="C4369" s="2" t="s">
        <v>64</v>
      </c>
      <c r="E4369" s="2">
        <v>100</v>
      </c>
      <c r="F4369" s="2" t="s">
        <v>928</v>
      </c>
      <c r="G4369" s="2" t="s">
        <v>28</v>
      </c>
      <c r="H4369" s="2" t="s">
        <v>37</v>
      </c>
      <c r="I4369" s="2" t="s">
        <v>38</v>
      </c>
      <c r="J4369" s="44">
        <v>2.0256158169999998</v>
      </c>
    </row>
    <row r="4370" spans="1:10">
      <c r="A4370" s="2" t="s">
        <v>17</v>
      </c>
      <c r="B4370" s="2" t="s">
        <v>117</v>
      </c>
      <c r="C4370" s="2" t="s">
        <v>64</v>
      </c>
      <c r="E4370" s="2">
        <v>100</v>
      </c>
      <c r="F4370" s="2" t="s">
        <v>928</v>
      </c>
      <c r="G4370" s="2" t="s">
        <v>28</v>
      </c>
      <c r="H4370" s="2" t="s">
        <v>37</v>
      </c>
      <c r="I4370" s="2" t="s">
        <v>38</v>
      </c>
      <c r="J4370" s="44">
        <v>4.0317401960000003</v>
      </c>
    </row>
    <row r="4371" spans="1:10">
      <c r="A4371" s="2" t="s">
        <v>17</v>
      </c>
      <c r="B4371" s="2" t="s">
        <v>118</v>
      </c>
      <c r="C4371" s="2" t="s">
        <v>64</v>
      </c>
      <c r="E4371" s="2">
        <v>100</v>
      </c>
      <c r="F4371" s="2" t="s">
        <v>928</v>
      </c>
      <c r="G4371" s="2" t="s">
        <v>28</v>
      </c>
      <c r="H4371" s="2" t="s">
        <v>37</v>
      </c>
      <c r="I4371" s="2" t="s">
        <v>38</v>
      </c>
      <c r="J4371" s="44">
        <v>2.0308141709999998</v>
      </c>
    </row>
    <row r="4372" spans="1:10">
      <c r="A4372" s="2" t="s">
        <v>17</v>
      </c>
      <c r="B4372" s="2" t="s">
        <v>119</v>
      </c>
      <c r="C4372" s="2" t="s">
        <v>64</v>
      </c>
      <c r="E4372" s="2">
        <v>100</v>
      </c>
      <c r="F4372" s="2" t="s">
        <v>928</v>
      </c>
      <c r="G4372" s="2" t="s">
        <v>28</v>
      </c>
      <c r="H4372" s="2" t="s">
        <v>37</v>
      </c>
      <c r="I4372" s="2" t="s">
        <v>38</v>
      </c>
      <c r="J4372" s="44">
        <v>0.51002205899999997</v>
      </c>
    </row>
    <row r="4373" spans="1:10">
      <c r="A4373" s="2" t="s">
        <v>17</v>
      </c>
      <c r="B4373" s="2" t="s">
        <v>120</v>
      </c>
      <c r="C4373" s="2" t="s">
        <v>64</v>
      </c>
      <c r="E4373" s="2">
        <v>100</v>
      </c>
      <c r="F4373" s="2" t="s">
        <v>928</v>
      </c>
      <c r="G4373" s="2" t="s">
        <v>28</v>
      </c>
      <c r="H4373" s="2" t="s">
        <v>37</v>
      </c>
      <c r="I4373" s="2" t="s">
        <v>38</v>
      </c>
      <c r="J4373" s="44">
        <v>0.73740349299999997</v>
      </c>
    </row>
    <row r="4374" spans="1:10">
      <c r="A4374" s="2" t="s">
        <v>17</v>
      </c>
      <c r="B4374" s="2" t="s">
        <v>121</v>
      </c>
      <c r="C4374" s="2" t="s">
        <v>64</v>
      </c>
      <c r="E4374" s="2">
        <v>100</v>
      </c>
      <c r="F4374" s="2" t="s">
        <v>928</v>
      </c>
      <c r="G4374" s="2" t="s">
        <v>28</v>
      </c>
      <c r="H4374" s="2" t="s">
        <v>37</v>
      </c>
      <c r="I4374" s="2" t="s">
        <v>38</v>
      </c>
      <c r="J4374" s="44">
        <v>5.6682941180000004</v>
      </c>
    </row>
    <row r="4375" spans="1:10">
      <c r="A4375" s="2" t="s">
        <v>17</v>
      </c>
      <c r="B4375" s="2" t="s">
        <v>122</v>
      </c>
      <c r="C4375" s="2" t="s">
        <v>64</v>
      </c>
      <c r="E4375" s="2">
        <v>100</v>
      </c>
      <c r="F4375" s="2" t="s">
        <v>928</v>
      </c>
      <c r="G4375" s="2" t="s">
        <v>28</v>
      </c>
      <c r="H4375" s="2" t="s">
        <v>37</v>
      </c>
      <c r="I4375" s="2" t="s">
        <v>38</v>
      </c>
      <c r="J4375" s="44">
        <v>2.5759742650000002</v>
      </c>
    </row>
    <row r="4376" spans="1:10">
      <c r="A4376" s="2" t="s">
        <v>17</v>
      </c>
      <c r="B4376" s="2" t="s">
        <v>123</v>
      </c>
      <c r="C4376" s="2" t="s">
        <v>64</v>
      </c>
      <c r="E4376" s="2">
        <v>100</v>
      </c>
      <c r="F4376" s="2" t="s">
        <v>928</v>
      </c>
      <c r="G4376" s="2" t="s">
        <v>28</v>
      </c>
      <c r="H4376" s="2" t="s">
        <v>37</v>
      </c>
      <c r="I4376" s="2" t="s">
        <v>38</v>
      </c>
      <c r="J4376" s="44">
        <v>1.2961927600000001</v>
      </c>
    </row>
    <row r="4377" spans="1:10">
      <c r="A4377" s="2" t="s">
        <v>17</v>
      </c>
      <c r="B4377" s="2" t="s">
        <v>124</v>
      </c>
      <c r="C4377" s="2" t="s">
        <v>64</v>
      </c>
      <c r="E4377" s="2">
        <v>100</v>
      </c>
      <c r="F4377" s="2" t="s">
        <v>928</v>
      </c>
      <c r="G4377" s="2" t="s">
        <v>28</v>
      </c>
      <c r="H4377" s="2" t="s">
        <v>37</v>
      </c>
      <c r="I4377" s="2" t="s">
        <v>38</v>
      </c>
      <c r="J4377" s="44">
        <v>0.194791667</v>
      </c>
    </row>
    <row r="4378" spans="1:10">
      <c r="A4378" s="2" t="s">
        <v>17</v>
      </c>
      <c r="B4378" s="2" t="s">
        <v>125</v>
      </c>
      <c r="C4378" s="2" t="s">
        <v>64</v>
      </c>
      <c r="E4378" s="2">
        <v>100</v>
      </c>
      <c r="F4378" s="2" t="s">
        <v>928</v>
      </c>
      <c r="G4378" s="2" t="s">
        <v>28</v>
      </c>
      <c r="H4378" s="2" t="s">
        <v>37</v>
      </c>
      <c r="I4378" s="2" t="s">
        <v>38</v>
      </c>
      <c r="J4378" s="44">
        <v>0.22091503300000001</v>
      </c>
    </row>
    <row r="4379" spans="1:10">
      <c r="A4379" s="2" t="s">
        <v>17</v>
      </c>
      <c r="B4379" s="2" t="s">
        <v>126</v>
      </c>
      <c r="C4379" s="2" t="s">
        <v>64</v>
      </c>
      <c r="E4379" s="2">
        <v>100</v>
      </c>
      <c r="F4379" s="2" t="s">
        <v>928</v>
      </c>
      <c r="G4379" s="2" t="s">
        <v>28</v>
      </c>
      <c r="H4379" s="2" t="s">
        <v>37</v>
      </c>
      <c r="I4379" s="2" t="s">
        <v>38</v>
      </c>
      <c r="J4379" s="44">
        <v>0.37942780700000001</v>
      </c>
    </row>
    <row r="4380" spans="1:10">
      <c r="A4380" s="2" t="s">
        <v>17</v>
      </c>
      <c r="B4380" s="2" t="s">
        <v>128</v>
      </c>
      <c r="C4380" s="2" t="s">
        <v>64</v>
      </c>
      <c r="E4380" s="2">
        <v>100</v>
      </c>
      <c r="F4380" s="2" t="s">
        <v>928</v>
      </c>
      <c r="G4380" s="2" t="s">
        <v>28</v>
      </c>
      <c r="H4380" s="2" t="s">
        <v>37</v>
      </c>
      <c r="I4380" s="2" t="s">
        <v>38</v>
      </c>
      <c r="J4380" s="44">
        <v>2.2017928759999998</v>
      </c>
    </row>
    <row r="4381" spans="1:10">
      <c r="A4381" s="2" t="s">
        <v>17</v>
      </c>
      <c r="B4381" s="2" t="s">
        <v>129</v>
      </c>
      <c r="C4381" s="2" t="s">
        <v>64</v>
      </c>
      <c r="E4381" s="2">
        <v>100</v>
      </c>
      <c r="F4381" s="2" t="s">
        <v>928</v>
      </c>
      <c r="G4381" s="2" t="s">
        <v>28</v>
      </c>
      <c r="H4381" s="2" t="s">
        <v>37</v>
      </c>
      <c r="I4381" s="2" t="s">
        <v>38</v>
      </c>
      <c r="J4381" s="44">
        <v>2.5744301470000002</v>
      </c>
    </row>
    <row r="4382" spans="1:10">
      <c r="A4382" s="2" t="s">
        <v>17</v>
      </c>
      <c r="B4382" s="2" t="s">
        <v>130</v>
      </c>
      <c r="C4382" s="2" t="s">
        <v>64</v>
      </c>
      <c r="E4382" s="2">
        <v>100</v>
      </c>
      <c r="F4382" s="2" t="s">
        <v>928</v>
      </c>
      <c r="G4382" s="2" t="s">
        <v>28</v>
      </c>
      <c r="H4382" s="2" t="s">
        <v>37</v>
      </c>
      <c r="I4382" s="2" t="s">
        <v>38</v>
      </c>
      <c r="J4382" s="44">
        <v>1.7813486160000001</v>
      </c>
    </row>
    <row r="4383" spans="1:10">
      <c r="A4383" s="2" t="s">
        <v>17</v>
      </c>
      <c r="B4383" s="2" t="s">
        <v>358</v>
      </c>
      <c r="C4383" s="2" t="s">
        <v>64</v>
      </c>
      <c r="E4383" s="2">
        <v>100</v>
      </c>
      <c r="F4383" s="2" t="s">
        <v>928</v>
      </c>
      <c r="G4383" s="2" t="s">
        <v>28</v>
      </c>
      <c r="H4383" s="2" t="s">
        <v>37</v>
      </c>
      <c r="I4383" s="2" t="s">
        <v>38</v>
      </c>
      <c r="J4383" s="44">
        <v>13.700661765</v>
      </c>
    </row>
    <row r="4384" spans="1:10">
      <c r="A4384" s="2" t="s">
        <v>17</v>
      </c>
      <c r="B4384" s="2" t="s">
        <v>131</v>
      </c>
      <c r="C4384" s="2" t="s">
        <v>64</v>
      </c>
      <c r="E4384" s="2">
        <v>100</v>
      </c>
      <c r="F4384" s="2" t="s">
        <v>928</v>
      </c>
      <c r="G4384" s="2" t="s">
        <v>28</v>
      </c>
      <c r="H4384" s="2" t="s">
        <v>37</v>
      </c>
      <c r="I4384" s="2" t="s">
        <v>38</v>
      </c>
      <c r="J4384" s="44">
        <v>0.51431932800000002</v>
      </c>
    </row>
    <row r="4385" spans="1:10">
      <c r="A4385" s="2" t="s">
        <v>17</v>
      </c>
      <c r="B4385" s="2" t="s">
        <v>132</v>
      </c>
      <c r="C4385" s="2" t="s">
        <v>64</v>
      </c>
      <c r="E4385" s="2">
        <v>100</v>
      </c>
      <c r="F4385" s="2" t="s">
        <v>928</v>
      </c>
      <c r="G4385" s="2" t="s">
        <v>28</v>
      </c>
      <c r="H4385" s="2" t="s">
        <v>37</v>
      </c>
      <c r="I4385" s="2" t="s">
        <v>38</v>
      </c>
      <c r="J4385" s="44">
        <v>4.2511344539999998</v>
      </c>
    </row>
    <row r="4386" spans="1:10">
      <c r="A4386" s="2" t="s">
        <v>16</v>
      </c>
      <c r="B4386" s="2" t="s">
        <v>139</v>
      </c>
      <c r="C4386" s="2" t="s">
        <v>64</v>
      </c>
      <c r="E4386" s="2">
        <v>100</v>
      </c>
      <c r="F4386" s="2" t="s">
        <v>928</v>
      </c>
      <c r="G4386" s="2" t="s">
        <v>28</v>
      </c>
      <c r="H4386" s="2" t="s">
        <v>37</v>
      </c>
      <c r="I4386" s="2" t="s">
        <v>38</v>
      </c>
      <c r="J4386" s="44">
        <v>1.781856686</v>
      </c>
    </row>
    <row r="4387" spans="1:10">
      <c r="A4387" s="2" t="s">
        <v>16</v>
      </c>
      <c r="B4387" s="2" t="s">
        <v>140</v>
      </c>
      <c r="C4387" s="2" t="s">
        <v>64</v>
      </c>
      <c r="E4387" s="2">
        <v>100</v>
      </c>
      <c r="F4387" s="2" t="s">
        <v>928</v>
      </c>
      <c r="G4387" s="2" t="s">
        <v>28</v>
      </c>
      <c r="H4387" s="2" t="s">
        <v>37</v>
      </c>
      <c r="I4387" s="2" t="s">
        <v>38</v>
      </c>
      <c r="J4387" s="44">
        <v>1.3108962529999999</v>
      </c>
    </row>
    <row r="4388" spans="1:10">
      <c r="A4388" s="2" t="s">
        <v>16</v>
      </c>
      <c r="B4388" s="2" t="s">
        <v>141</v>
      </c>
      <c r="C4388" s="2" t="s">
        <v>64</v>
      </c>
      <c r="E4388" s="2">
        <v>100</v>
      </c>
      <c r="F4388" s="2" t="s">
        <v>928</v>
      </c>
      <c r="G4388" s="2" t="s">
        <v>28</v>
      </c>
      <c r="H4388" s="2" t="s">
        <v>37</v>
      </c>
      <c r="I4388" s="2" t="s">
        <v>38</v>
      </c>
      <c r="J4388" s="44">
        <v>1.384488562</v>
      </c>
    </row>
    <row r="4389" spans="1:10">
      <c r="A4389" s="2" t="s">
        <v>16</v>
      </c>
      <c r="B4389" s="2" t="s">
        <v>142</v>
      </c>
      <c r="C4389" s="2" t="s">
        <v>64</v>
      </c>
      <c r="E4389" s="2">
        <v>100</v>
      </c>
      <c r="F4389" s="2" t="s">
        <v>928</v>
      </c>
      <c r="G4389" s="2" t="s">
        <v>28</v>
      </c>
      <c r="H4389" s="2" t="s">
        <v>37</v>
      </c>
      <c r="I4389" s="2" t="s">
        <v>38</v>
      </c>
      <c r="J4389" s="44">
        <v>6.5554987210000002</v>
      </c>
    </row>
    <row r="4390" spans="1:10">
      <c r="A4390" s="2" t="s">
        <v>16</v>
      </c>
      <c r="B4390" s="2" t="s">
        <v>422</v>
      </c>
      <c r="C4390" s="2" t="s">
        <v>64</v>
      </c>
      <c r="E4390" s="2">
        <v>100</v>
      </c>
      <c r="F4390" s="2" t="s">
        <v>928</v>
      </c>
      <c r="G4390" s="2" t="s">
        <v>28</v>
      </c>
      <c r="H4390" s="2" t="s">
        <v>37</v>
      </c>
      <c r="I4390" s="2" t="s">
        <v>38</v>
      </c>
      <c r="J4390" s="44">
        <v>10.122045618</v>
      </c>
    </row>
    <row r="4391" spans="1:10">
      <c r="A4391" s="2" t="s">
        <v>16</v>
      </c>
      <c r="B4391" s="2" t="s">
        <v>423</v>
      </c>
      <c r="C4391" s="2" t="s">
        <v>64</v>
      </c>
      <c r="E4391" s="2">
        <v>100</v>
      </c>
      <c r="F4391" s="2" t="s">
        <v>928</v>
      </c>
      <c r="G4391" s="2" t="s">
        <v>28</v>
      </c>
      <c r="H4391" s="2" t="s">
        <v>37</v>
      </c>
      <c r="I4391" s="2" t="s">
        <v>38</v>
      </c>
      <c r="J4391" s="44">
        <v>6.5639411760000002</v>
      </c>
    </row>
    <row r="4392" spans="1:10">
      <c r="A4392" s="2" t="s">
        <v>16</v>
      </c>
      <c r="B4392" s="2" t="s">
        <v>424</v>
      </c>
      <c r="C4392" s="2" t="s">
        <v>64</v>
      </c>
      <c r="E4392" s="2">
        <v>100</v>
      </c>
      <c r="F4392" s="2" t="s">
        <v>928</v>
      </c>
      <c r="G4392" s="2" t="s">
        <v>28</v>
      </c>
      <c r="H4392" s="2" t="s">
        <v>37</v>
      </c>
      <c r="I4392" s="2" t="s">
        <v>38</v>
      </c>
      <c r="J4392" s="44">
        <v>2.1990646960000002</v>
      </c>
    </row>
    <row r="4393" spans="1:10">
      <c r="A4393" s="2" t="s">
        <v>16</v>
      </c>
      <c r="B4393" s="2" t="s">
        <v>425</v>
      </c>
      <c r="C4393" s="2" t="s">
        <v>64</v>
      </c>
      <c r="E4393" s="2">
        <v>100</v>
      </c>
      <c r="F4393" s="2" t="s">
        <v>928</v>
      </c>
      <c r="G4393" s="2" t="s">
        <v>28</v>
      </c>
      <c r="H4393" s="2" t="s">
        <v>37</v>
      </c>
      <c r="I4393" s="2" t="s">
        <v>38</v>
      </c>
      <c r="J4393" s="44">
        <v>2.7241283350000001</v>
      </c>
    </row>
    <row r="4394" spans="1:10">
      <c r="A4394" s="2" t="s">
        <v>16</v>
      </c>
      <c r="B4394" s="2" t="s">
        <v>426</v>
      </c>
      <c r="C4394" s="2" t="s">
        <v>64</v>
      </c>
      <c r="E4394" s="2">
        <v>100</v>
      </c>
      <c r="F4394" s="2" t="s">
        <v>928</v>
      </c>
      <c r="G4394" s="2" t="s">
        <v>28</v>
      </c>
      <c r="H4394" s="2" t="s">
        <v>37</v>
      </c>
      <c r="I4394" s="2" t="s">
        <v>38</v>
      </c>
      <c r="J4394" s="44">
        <v>3.1123876309999998</v>
      </c>
    </row>
    <row r="4395" spans="1:10">
      <c r="A4395" s="2" t="s">
        <v>16</v>
      </c>
      <c r="B4395" s="2" t="s">
        <v>427</v>
      </c>
      <c r="C4395" s="2" t="s">
        <v>64</v>
      </c>
      <c r="E4395" s="2">
        <v>100</v>
      </c>
      <c r="F4395" s="2" t="s">
        <v>928</v>
      </c>
      <c r="G4395" s="2" t="s">
        <v>28</v>
      </c>
      <c r="H4395" s="2" t="s">
        <v>37</v>
      </c>
      <c r="I4395" s="2" t="s">
        <v>38</v>
      </c>
      <c r="J4395" s="44">
        <v>1.550865052</v>
      </c>
    </row>
    <row r="4396" spans="1:10">
      <c r="A4396" s="2" t="s">
        <v>16</v>
      </c>
      <c r="B4396" s="2" t="s">
        <v>428</v>
      </c>
      <c r="C4396" s="2" t="s">
        <v>64</v>
      </c>
      <c r="E4396" s="2">
        <v>100</v>
      </c>
      <c r="F4396" s="2" t="s">
        <v>928</v>
      </c>
      <c r="G4396" s="2" t="s">
        <v>28</v>
      </c>
      <c r="H4396" s="2" t="s">
        <v>37</v>
      </c>
      <c r="I4396" s="2" t="s">
        <v>38</v>
      </c>
      <c r="J4396" s="44">
        <v>7.9357187500000004</v>
      </c>
    </row>
    <row r="4397" spans="1:10">
      <c r="A4397" s="2" t="s">
        <v>16</v>
      </c>
      <c r="B4397" s="2" t="s">
        <v>429</v>
      </c>
      <c r="C4397" s="2" t="s">
        <v>64</v>
      </c>
      <c r="E4397" s="2">
        <v>100</v>
      </c>
      <c r="F4397" s="2" t="s">
        <v>928</v>
      </c>
      <c r="G4397" s="2" t="s">
        <v>28</v>
      </c>
      <c r="H4397" s="2" t="s">
        <v>37</v>
      </c>
      <c r="I4397" s="2" t="s">
        <v>38</v>
      </c>
      <c r="J4397" s="44">
        <v>7.2207327729999999</v>
      </c>
    </row>
    <row r="4398" spans="1:10">
      <c r="A4398" s="2" t="s">
        <v>16</v>
      </c>
      <c r="B4398" s="2" t="s">
        <v>430</v>
      </c>
      <c r="C4398" s="2" t="s">
        <v>64</v>
      </c>
      <c r="E4398" s="2">
        <v>100</v>
      </c>
      <c r="F4398" s="2" t="s">
        <v>928</v>
      </c>
      <c r="G4398" s="2" t="s">
        <v>28</v>
      </c>
      <c r="H4398" s="2" t="s">
        <v>37</v>
      </c>
      <c r="I4398" s="2" t="s">
        <v>38</v>
      </c>
      <c r="J4398" s="44">
        <v>13.608670187</v>
      </c>
    </row>
    <row r="4399" spans="1:10">
      <c r="A4399" s="2" t="s">
        <v>15</v>
      </c>
      <c r="B4399" s="2" t="s">
        <v>187</v>
      </c>
      <c r="C4399" s="2" t="s">
        <v>64</v>
      </c>
      <c r="E4399" s="2">
        <v>100</v>
      </c>
      <c r="F4399" s="2" t="s">
        <v>928</v>
      </c>
      <c r="G4399" s="2" t="s">
        <v>28</v>
      </c>
      <c r="H4399" s="2" t="s">
        <v>37</v>
      </c>
      <c r="I4399" s="2" t="s">
        <v>38</v>
      </c>
      <c r="J4399" s="44">
        <v>1.9147401959999999</v>
      </c>
    </row>
    <row r="4400" spans="1:10">
      <c r="A4400" s="2" t="s">
        <v>15</v>
      </c>
      <c r="B4400" s="2" t="s">
        <v>188</v>
      </c>
      <c r="C4400" s="2" t="s">
        <v>64</v>
      </c>
      <c r="E4400" s="2">
        <v>100</v>
      </c>
      <c r="F4400" s="2" t="s">
        <v>928</v>
      </c>
      <c r="G4400" s="2" t="s">
        <v>28</v>
      </c>
      <c r="H4400" s="2" t="s">
        <v>37</v>
      </c>
      <c r="I4400" s="2" t="s">
        <v>38</v>
      </c>
      <c r="J4400" s="44">
        <v>9.4162994649999998</v>
      </c>
    </row>
    <row r="4401" spans="1:10">
      <c r="A4401" s="2" t="s">
        <v>15</v>
      </c>
      <c r="B4401" s="2" t="s">
        <v>189</v>
      </c>
      <c r="C4401" s="2" t="s">
        <v>64</v>
      </c>
      <c r="E4401" s="2">
        <v>100</v>
      </c>
      <c r="F4401" s="2" t="s">
        <v>928</v>
      </c>
      <c r="G4401" s="2" t="s">
        <v>28</v>
      </c>
      <c r="H4401" s="2" t="s">
        <v>37</v>
      </c>
      <c r="I4401" s="2" t="s">
        <v>38</v>
      </c>
      <c r="J4401" s="44">
        <v>4.3640138410000002</v>
      </c>
    </row>
    <row r="4402" spans="1:10">
      <c r="A4402" s="2" t="s">
        <v>15</v>
      </c>
      <c r="B4402" s="2" t="s">
        <v>190</v>
      </c>
      <c r="C4402" s="2" t="s">
        <v>64</v>
      </c>
      <c r="E4402" s="2">
        <v>100</v>
      </c>
      <c r="F4402" s="2" t="s">
        <v>928</v>
      </c>
      <c r="G4402" s="2" t="s">
        <v>28</v>
      </c>
      <c r="H4402" s="2" t="s">
        <v>37</v>
      </c>
      <c r="I4402" s="2" t="s">
        <v>38</v>
      </c>
      <c r="J4402" s="44">
        <v>14.470979362</v>
      </c>
    </row>
    <row r="4403" spans="1:10">
      <c r="A4403" s="2" t="s">
        <v>15</v>
      </c>
      <c r="B4403" s="2" t="s">
        <v>191</v>
      </c>
      <c r="C4403" s="2" t="s">
        <v>64</v>
      </c>
      <c r="E4403" s="2">
        <v>100</v>
      </c>
      <c r="F4403" s="2" t="s">
        <v>928</v>
      </c>
      <c r="G4403" s="2" t="s">
        <v>28</v>
      </c>
      <c r="H4403" s="2" t="s">
        <v>37</v>
      </c>
      <c r="I4403" s="2" t="s">
        <v>38</v>
      </c>
      <c r="J4403" s="44">
        <v>0</v>
      </c>
    </row>
    <row r="4404" spans="1:10">
      <c r="A4404" s="2" t="s">
        <v>15</v>
      </c>
      <c r="B4404" s="2" t="s">
        <v>192</v>
      </c>
      <c r="C4404" s="2" t="s">
        <v>64</v>
      </c>
      <c r="E4404" s="2">
        <v>100</v>
      </c>
      <c r="F4404" s="2" t="s">
        <v>928</v>
      </c>
      <c r="G4404" s="2" t="s">
        <v>28</v>
      </c>
      <c r="H4404" s="2" t="s">
        <v>37</v>
      </c>
      <c r="I4404" s="2" t="s">
        <v>38</v>
      </c>
      <c r="J4404" s="44">
        <v>0</v>
      </c>
    </row>
    <row r="4405" spans="1:10">
      <c r="A4405" s="2" t="s">
        <v>15</v>
      </c>
      <c r="B4405" s="2" t="s">
        <v>193</v>
      </c>
      <c r="C4405" s="2" t="s">
        <v>64</v>
      </c>
      <c r="E4405" s="2">
        <v>100</v>
      </c>
      <c r="F4405" s="2" t="s">
        <v>928</v>
      </c>
      <c r="G4405" s="2" t="s">
        <v>28</v>
      </c>
      <c r="H4405" s="2" t="s">
        <v>37</v>
      </c>
      <c r="I4405" s="2" t="s">
        <v>38</v>
      </c>
      <c r="J4405" s="44">
        <v>10.2104819</v>
      </c>
    </row>
    <row r="4406" spans="1:10">
      <c r="A4406" s="2" t="s">
        <v>14</v>
      </c>
      <c r="B4406" s="2" t="s">
        <v>194</v>
      </c>
      <c r="C4406" s="2" t="s">
        <v>64</v>
      </c>
      <c r="E4406" s="2">
        <v>100</v>
      </c>
      <c r="F4406" s="2" t="s">
        <v>928</v>
      </c>
      <c r="G4406" s="2" t="s">
        <v>28</v>
      </c>
      <c r="H4406" s="2" t="s">
        <v>37</v>
      </c>
      <c r="I4406" s="2" t="s">
        <v>38</v>
      </c>
      <c r="J4406" s="44">
        <v>0</v>
      </c>
    </row>
    <row r="4407" spans="1:10">
      <c r="A4407" s="2" t="s">
        <v>14</v>
      </c>
      <c r="B4407" s="2" t="s">
        <v>195</v>
      </c>
      <c r="C4407" s="2" t="s">
        <v>64</v>
      </c>
      <c r="E4407" s="2">
        <v>100</v>
      </c>
      <c r="F4407" s="2" t="s">
        <v>928</v>
      </c>
      <c r="G4407" s="2" t="s">
        <v>28</v>
      </c>
      <c r="H4407" s="2" t="s">
        <v>37</v>
      </c>
      <c r="I4407" s="2" t="s">
        <v>38</v>
      </c>
      <c r="J4407" s="44">
        <v>0</v>
      </c>
    </row>
    <row r="4408" spans="1:10">
      <c r="A4408" s="2" t="s">
        <v>13</v>
      </c>
      <c r="B4408" s="2" t="s">
        <v>196</v>
      </c>
      <c r="C4408" s="2" t="s">
        <v>64</v>
      </c>
      <c r="E4408" s="2">
        <v>100</v>
      </c>
      <c r="F4408" s="2" t="s">
        <v>928</v>
      </c>
      <c r="G4408" s="2" t="s">
        <v>28</v>
      </c>
      <c r="H4408" s="2" t="s">
        <v>37</v>
      </c>
      <c r="I4408" s="2" t="s">
        <v>38</v>
      </c>
      <c r="J4408" s="44">
        <v>1.2315205330000001</v>
      </c>
    </row>
    <row r="4409" spans="1:10">
      <c r="A4409" s="2" t="s">
        <v>13</v>
      </c>
      <c r="B4409" s="2" t="s">
        <v>197</v>
      </c>
      <c r="C4409" s="2" t="s">
        <v>64</v>
      </c>
      <c r="E4409" s="2">
        <v>100</v>
      </c>
      <c r="F4409" s="2" t="s">
        <v>928</v>
      </c>
      <c r="G4409" s="2" t="s">
        <v>28</v>
      </c>
      <c r="H4409" s="2" t="s">
        <v>37</v>
      </c>
      <c r="I4409" s="2" t="s">
        <v>38</v>
      </c>
      <c r="J4409" s="44">
        <v>0.46573461500000002</v>
      </c>
    </row>
    <row r="4410" spans="1:10">
      <c r="A4410" s="2" t="s">
        <v>13</v>
      </c>
      <c r="B4410" s="2" t="s">
        <v>198</v>
      </c>
      <c r="C4410" s="2" t="s">
        <v>64</v>
      </c>
      <c r="E4410" s="2">
        <v>100</v>
      </c>
      <c r="F4410" s="2" t="s">
        <v>928</v>
      </c>
      <c r="G4410" s="2" t="s">
        <v>28</v>
      </c>
      <c r="H4410" s="2" t="s">
        <v>37</v>
      </c>
      <c r="I4410" s="2" t="s">
        <v>38</v>
      </c>
      <c r="J4410" s="44">
        <v>0.112622424</v>
      </c>
    </row>
    <row r="4411" spans="1:10">
      <c r="A4411" s="2" t="s">
        <v>13</v>
      </c>
      <c r="B4411" s="2" t="s">
        <v>199</v>
      </c>
      <c r="C4411" s="2" t="s">
        <v>64</v>
      </c>
      <c r="E4411" s="2">
        <v>100</v>
      </c>
      <c r="F4411" s="2" t="s">
        <v>928</v>
      </c>
      <c r="G4411" s="2" t="s">
        <v>28</v>
      </c>
      <c r="H4411" s="2" t="s">
        <v>37</v>
      </c>
      <c r="I4411" s="2" t="s">
        <v>38</v>
      </c>
      <c r="J4411" s="44">
        <v>1.6793018909999999</v>
      </c>
    </row>
    <row r="4412" spans="1:10">
      <c r="A4412" s="2" t="s">
        <v>13</v>
      </c>
      <c r="B4412" s="2" t="s">
        <v>200</v>
      </c>
      <c r="C4412" s="2" t="s">
        <v>64</v>
      </c>
      <c r="E4412" s="2">
        <v>100</v>
      </c>
      <c r="F4412" s="2" t="s">
        <v>928</v>
      </c>
      <c r="G4412" s="2" t="s">
        <v>28</v>
      </c>
      <c r="H4412" s="2" t="s">
        <v>37</v>
      </c>
      <c r="I4412" s="2" t="s">
        <v>38</v>
      </c>
      <c r="J4412" s="44">
        <v>0.98904718899999999</v>
      </c>
    </row>
    <row r="4413" spans="1:10">
      <c r="A4413" s="2" t="s">
        <v>13</v>
      </c>
      <c r="B4413" s="2" t="s">
        <v>201</v>
      </c>
      <c r="C4413" s="2" t="s">
        <v>64</v>
      </c>
      <c r="E4413" s="2">
        <v>100</v>
      </c>
      <c r="F4413" s="2" t="s">
        <v>928</v>
      </c>
      <c r="G4413" s="2" t="s">
        <v>28</v>
      </c>
      <c r="H4413" s="2" t="s">
        <v>37</v>
      </c>
      <c r="I4413" s="2" t="s">
        <v>38</v>
      </c>
      <c r="J4413" s="44">
        <v>2.2389772410000002</v>
      </c>
    </row>
    <row r="4414" spans="1:10">
      <c r="A4414" s="2" t="s">
        <v>13</v>
      </c>
      <c r="B4414" s="2" t="s">
        <v>202</v>
      </c>
      <c r="C4414" s="2" t="s">
        <v>64</v>
      </c>
      <c r="E4414" s="2">
        <v>100</v>
      </c>
      <c r="F4414" s="2" t="s">
        <v>928</v>
      </c>
      <c r="G4414" s="2" t="s">
        <v>28</v>
      </c>
      <c r="H4414" s="2" t="s">
        <v>37</v>
      </c>
      <c r="I4414" s="2" t="s">
        <v>38</v>
      </c>
      <c r="J4414" s="44">
        <v>2.5038275400000001</v>
      </c>
    </row>
    <row r="4415" spans="1:10">
      <c r="A4415" s="2" t="s">
        <v>13</v>
      </c>
      <c r="B4415" s="2" t="s">
        <v>203</v>
      </c>
      <c r="C4415" s="2" t="s">
        <v>64</v>
      </c>
      <c r="E4415" s="2">
        <v>100</v>
      </c>
      <c r="F4415" s="2" t="s">
        <v>928</v>
      </c>
      <c r="G4415" s="2" t="s">
        <v>28</v>
      </c>
      <c r="H4415" s="2" t="s">
        <v>37</v>
      </c>
      <c r="I4415" s="2" t="s">
        <v>38</v>
      </c>
      <c r="J4415" s="44">
        <v>33.439651535000003</v>
      </c>
    </row>
    <row r="4416" spans="1:10">
      <c r="A4416" s="2" t="s">
        <v>13</v>
      </c>
      <c r="B4416" s="2" t="s">
        <v>204</v>
      </c>
      <c r="C4416" s="2" t="s">
        <v>64</v>
      </c>
      <c r="E4416" s="2">
        <v>100</v>
      </c>
      <c r="F4416" s="2" t="s">
        <v>928</v>
      </c>
      <c r="G4416" s="2" t="s">
        <v>28</v>
      </c>
      <c r="H4416" s="2" t="s">
        <v>37</v>
      </c>
      <c r="I4416" s="2" t="s">
        <v>38</v>
      </c>
      <c r="J4416" s="44">
        <v>8.5278308819999999</v>
      </c>
    </row>
    <row r="4417" spans="1:10">
      <c r="A4417" s="2" t="s">
        <v>13</v>
      </c>
      <c r="B4417" s="2" t="s">
        <v>205</v>
      </c>
      <c r="C4417" s="2" t="s">
        <v>64</v>
      </c>
      <c r="E4417" s="2">
        <v>100</v>
      </c>
      <c r="F4417" s="2" t="s">
        <v>928</v>
      </c>
      <c r="G4417" s="2" t="s">
        <v>28</v>
      </c>
      <c r="H4417" s="2" t="s">
        <v>37</v>
      </c>
      <c r="I4417" s="2" t="s">
        <v>38</v>
      </c>
      <c r="J4417" s="44">
        <v>5.6335965799999999</v>
      </c>
    </row>
    <row r="4418" spans="1:10">
      <c r="A4418" s="2" t="s">
        <v>13</v>
      </c>
      <c r="B4418" s="2" t="s">
        <v>206</v>
      </c>
      <c r="C4418" s="2" t="s">
        <v>64</v>
      </c>
      <c r="E4418" s="2">
        <v>100</v>
      </c>
      <c r="F4418" s="2" t="s">
        <v>928</v>
      </c>
      <c r="G4418" s="2" t="s">
        <v>28</v>
      </c>
      <c r="H4418" s="2" t="s">
        <v>37</v>
      </c>
      <c r="I4418" s="2" t="s">
        <v>38</v>
      </c>
      <c r="J4418" s="44">
        <v>23.421394135</v>
      </c>
    </row>
    <row r="4419" spans="1:10">
      <c r="A4419" s="2" t="s">
        <v>13</v>
      </c>
      <c r="B4419" s="2" t="s">
        <v>207</v>
      </c>
      <c r="C4419" s="2" t="s">
        <v>64</v>
      </c>
      <c r="E4419" s="2">
        <v>100</v>
      </c>
      <c r="F4419" s="2" t="s">
        <v>928</v>
      </c>
      <c r="G4419" s="2" t="s">
        <v>28</v>
      </c>
      <c r="H4419" s="2" t="s">
        <v>37</v>
      </c>
      <c r="I4419" s="2" t="s">
        <v>38</v>
      </c>
      <c r="J4419" s="44">
        <v>21.960538927000002</v>
      </c>
    </row>
    <row r="4420" spans="1:10">
      <c r="A4420" s="2" t="s">
        <v>13</v>
      </c>
      <c r="B4420" s="2" t="s">
        <v>208</v>
      </c>
      <c r="C4420" s="2" t="s">
        <v>64</v>
      </c>
      <c r="E4420" s="2">
        <v>100</v>
      </c>
      <c r="F4420" s="2" t="s">
        <v>928</v>
      </c>
      <c r="G4420" s="2" t="s">
        <v>28</v>
      </c>
      <c r="H4420" s="2" t="s">
        <v>37</v>
      </c>
      <c r="I4420" s="2" t="s">
        <v>38</v>
      </c>
      <c r="J4420" s="44">
        <v>0.58668415299999999</v>
      </c>
    </row>
    <row r="4421" spans="1:10">
      <c r="A4421" s="2" t="s">
        <v>13</v>
      </c>
      <c r="B4421" s="2" t="s">
        <v>209</v>
      </c>
      <c r="C4421" s="2" t="s">
        <v>64</v>
      </c>
      <c r="E4421" s="2">
        <v>100</v>
      </c>
      <c r="F4421" s="2" t="s">
        <v>928</v>
      </c>
      <c r="G4421" s="2" t="s">
        <v>28</v>
      </c>
      <c r="H4421" s="2" t="s">
        <v>37</v>
      </c>
      <c r="I4421" s="2" t="s">
        <v>38</v>
      </c>
      <c r="J4421" s="44">
        <v>0.26942223999999998</v>
      </c>
    </row>
    <row r="4422" spans="1:10">
      <c r="A4422" s="2" t="s">
        <v>13</v>
      </c>
      <c r="B4422" s="2" t="s">
        <v>210</v>
      </c>
      <c r="C4422" s="2" t="s">
        <v>64</v>
      </c>
      <c r="E4422" s="2">
        <v>100</v>
      </c>
      <c r="F4422" s="2" t="s">
        <v>928</v>
      </c>
      <c r="G4422" s="2" t="s">
        <v>28</v>
      </c>
      <c r="H4422" s="2" t="s">
        <v>37</v>
      </c>
      <c r="I4422" s="2" t="s">
        <v>38</v>
      </c>
      <c r="J4422" s="44">
        <v>0</v>
      </c>
    </row>
    <row r="4423" spans="1:10">
      <c r="A4423" s="2" t="s">
        <v>13</v>
      </c>
      <c r="B4423" s="2" t="s">
        <v>211</v>
      </c>
      <c r="C4423" s="2" t="s">
        <v>64</v>
      </c>
      <c r="E4423" s="2">
        <v>100</v>
      </c>
      <c r="F4423" s="2" t="s">
        <v>928</v>
      </c>
      <c r="G4423" s="2" t="s">
        <v>28</v>
      </c>
      <c r="H4423" s="2" t="s">
        <v>37</v>
      </c>
      <c r="I4423" s="2" t="s">
        <v>38</v>
      </c>
      <c r="J4423" s="44">
        <v>0.32027412900000002</v>
      </c>
    </row>
    <row r="4424" spans="1:10">
      <c r="A4424" s="2" t="s">
        <v>13</v>
      </c>
      <c r="B4424" s="2" t="s">
        <v>212</v>
      </c>
      <c r="C4424" s="2" t="s">
        <v>64</v>
      </c>
      <c r="E4424" s="2">
        <v>100</v>
      </c>
      <c r="F4424" s="2" t="s">
        <v>928</v>
      </c>
      <c r="G4424" s="2" t="s">
        <v>28</v>
      </c>
      <c r="H4424" s="2" t="s">
        <v>37</v>
      </c>
      <c r="I4424" s="2" t="s">
        <v>38</v>
      </c>
      <c r="J4424" s="44">
        <v>0</v>
      </c>
    </row>
    <row r="4425" spans="1:10">
      <c r="A4425" s="2" t="s">
        <v>13</v>
      </c>
      <c r="B4425" s="2" t="s">
        <v>213</v>
      </c>
      <c r="C4425" s="2" t="s">
        <v>64</v>
      </c>
      <c r="E4425" s="2">
        <v>100</v>
      </c>
      <c r="F4425" s="2" t="s">
        <v>928</v>
      </c>
      <c r="G4425" s="2" t="s">
        <v>28</v>
      </c>
      <c r="H4425" s="2" t="s">
        <v>37</v>
      </c>
      <c r="I4425" s="2" t="s">
        <v>38</v>
      </c>
      <c r="J4425" s="44">
        <v>3.8272580650000001</v>
      </c>
    </row>
    <row r="4426" spans="1:10">
      <c r="A4426" s="2" t="s">
        <v>13</v>
      </c>
      <c r="B4426" s="2" t="s">
        <v>214</v>
      </c>
      <c r="C4426" s="2" t="s">
        <v>64</v>
      </c>
      <c r="E4426" s="2">
        <v>100</v>
      </c>
      <c r="F4426" s="2" t="s">
        <v>928</v>
      </c>
      <c r="G4426" s="2" t="s">
        <v>28</v>
      </c>
      <c r="H4426" s="2" t="s">
        <v>37</v>
      </c>
      <c r="I4426" s="2" t="s">
        <v>38</v>
      </c>
      <c r="J4426" s="44">
        <v>1.2784468950000001</v>
      </c>
    </row>
    <row r="4427" spans="1:10">
      <c r="A4427" s="2" t="s">
        <v>13</v>
      </c>
      <c r="B4427" s="2" t="s">
        <v>215</v>
      </c>
      <c r="C4427" s="2" t="s">
        <v>64</v>
      </c>
      <c r="E4427" s="2">
        <v>100</v>
      </c>
      <c r="F4427" s="2" t="s">
        <v>928</v>
      </c>
      <c r="G4427" s="2" t="s">
        <v>28</v>
      </c>
      <c r="H4427" s="2" t="s">
        <v>37</v>
      </c>
      <c r="I4427" s="2" t="s">
        <v>38</v>
      </c>
      <c r="J4427" s="44">
        <v>2.5554904409999999</v>
      </c>
    </row>
    <row r="4428" spans="1:10">
      <c r="A4428" s="2" t="s">
        <v>13</v>
      </c>
      <c r="B4428" s="2" t="s">
        <v>216</v>
      </c>
      <c r="C4428" s="2" t="s">
        <v>64</v>
      </c>
      <c r="E4428" s="2">
        <v>100</v>
      </c>
      <c r="F4428" s="2" t="s">
        <v>928</v>
      </c>
      <c r="G4428" s="2" t="s">
        <v>28</v>
      </c>
      <c r="H4428" s="2" t="s">
        <v>37</v>
      </c>
      <c r="I4428" s="2" t="s">
        <v>38</v>
      </c>
      <c r="J4428" s="44">
        <v>2.7138313730000001</v>
      </c>
    </row>
    <row r="4429" spans="1:10">
      <c r="A4429" s="2" t="s">
        <v>13</v>
      </c>
      <c r="B4429" s="2" t="s">
        <v>363</v>
      </c>
      <c r="C4429" s="2" t="s">
        <v>64</v>
      </c>
      <c r="E4429" s="2">
        <v>100</v>
      </c>
      <c r="F4429" s="2" t="s">
        <v>928</v>
      </c>
      <c r="G4429" s="2" t="s">
        <v>28</v>
      </c>
      <c r="H4429" s="2" t="s">
        <v>37</v>
      </c>
      <c r="I4429" s="2" t="s">
        <v>38</v>
      </c>
      <c r="J4429" s="44">
        <v>1.7558824000000001E-2</v>
      </c>
    </row>
    <row r="4430" spans="1:10">
      <c r="A4430" s="2" t="s">
        <v>12</v>
      </c>
      <c r="B4430" s="2" t="s">
        <v>219</v>
      </c>
      <c r="C4430" s="2" t="s">
        <v>64</v>
      </c>
      <c r="E4430" s="2">
        <v>100</v>
      </c>
      <c r="F4430" s="2" t="s">
        <v>928</v>
      </c>
      <c r="G4430" s="2" t="s">
        <v>28</v>
      </c>
      <c r="H4430" s="2" t="s">
        <v>37</v>
      </c>
      <c r="I4430" s="2" t="s">
        <v>38</v>
      </c>
      <c r="J4430" s="44">
        <v>19.396367647000002</v>
      </c>
    </row>
    <row r="4431" spans="1:10">
      <c r="A4431" s="2" t="s">
        <v>11</v>
      </c>
      <c r="B4431" s="2" t="s">
        <v>217</v>
      </c>
      <c r="C4431" s="2" t="s">
        <v>64</v>
      </c>
      <c r="E4431" s="2">
        <v>100</v>
      </c>
      <c r="F4431" s="2" t="s">
        <v>928</v>
      </c>
      <c r="G4431" s="2" t="s">
        <v>28</v>
      </c>
      <c r="H4431" s="2" t="s">
        <v>37</v>
      </c>
      <c r="I4431" s="2" t="s">
        <v>38</v>
      </c>
      <c r="J4431" s="44">
        <v>17.064245524</v>
      </c>
    </row>
    <row r="4432" spans="1:10">
      <c r="A4432" s="2" t="s">
        <v>534</v>
      </c>
      <c r="B4432" s="2" t="s">
        <v>218</v>
      </c>
      <c r="C4432" s="2" t="s">
        <v>64</v>
      </c>
      <c r="E4432" s="2">
        <v>100</v>
      </c>
      <c r="F4432" s="2" t="s">
        <v>928</v>
      </c>
      <c r="G4432" s="2" t="s">
        <v>28</v>
      </c>
      <c r="H4432" s="2" t="s">
        <v>37</v>
      </c>
      <c r="I4432" s="2" t="s">
        <v>38</v>
      </c>
      <c r="J4432" s="44">
        <v>0.69380672268907506</v>
      </c>
    </row>
    <row r="4433" spans="1:10">
      <c r="A4433" s="2" t="s">
        <v>10</v>
      </c>
      <c r="B4433" s="2" t="s">
        <v>220</v>
      </c>
      <c r="C4433" s="2" t="s">
        <v>64</v>
      </c>
      <c r="E4433" s="2">
        <v>100</v>
      </c>
      <c r="F4433" s="2" t="s">
        <v>928</v>
      </c>
      <c r="G4433" s="2" t="s">
        <v>28</v>
      </c>
      <c r="H4433" s="2" t="s">
        <v>37</v>
      </c>
      <c r="I4433" s="2" t="s">
        <v>38</v>
      </c>
      <c r="J4433" s="44">
        <v>1.2276471000000001E-2</v>
      </c>
    </row>
    <row r="4434" spans="1:10">
      <c r="A4434" s="2" t="s">
        <v>9</v>
      </c>
      <c r="B4434" s="2" t="s">
        <v>221</v>
      </c>
      <c r="C4434" s="2" t="s">
        <v>64</v>
      </c>
      <c r="E4434" s="2">
        <v>100</v>
      </c>
      <c r="F4434" s="2" t="s">
        <v>928</v>
      </c>
      <c r="G4434" s="2" t="s">
        <v>28</v>
      </c>
      <c r="H4434" s="2" t="s">
        <v>37</v>
      </c>
      <c r="I4434" s="2" t="s">
        <v>38</v>
      </c>
      <c r="J4434" s="44">
        <v>0</v>
      </c>
    </row>
    <row r="4435" spans="1:10">
      <c r="A4435" s="2" t="s">
        <v>9</v>
      </c>
      <c r="B4435" s="2" t="s">
        <v>222</v>
      </c>
      <c r="C4435" s="2" t="s">
        <v>64</v>
      </c>
      <c r="E4435" s="2">
        <v>100</v>
      </c>
      <c r="F4435" s="2" t="s">
        <v>928</v>
      </c>
      <c r="G4435" s="2" t="s">
        <v>28</v>
      </c>
      <c r="H4435" s="2" t="s">
        <v>37</v>
      </c>
      <c r="I4435" s="2" t="s">
        <v>38</v>
      </c>
      <c r="J4435" s="44">
        <v>0</v>
      </c>
    </row>
    <row r="4436" spans="1:10">
      <c r="A4436" s="2" t="s">
        <v>9</v>
      </c>
      <c r="B4436" s="2" t="s">
        <v>223</v>
      </c>
      <c r="C4436" s="2" t="s">
        <v>64</v>
      </c>
      <c r="E4436" s="2">
        <v>100</v>
      </c>
      <c r="F4436" s="2" t="s">
        <v>928</v>
      </c>
      <c r="G4436" s="2" t="s">
        <v>28</v>
      </c>
      <c r="H4436" s="2" t="s">
        <v>37</v>
      </c>
      <c r="I4436" s="2" t="s">
        <v>38</v>
      </c>
      <c r="J4436" s="44">
        <v>0</v>
      </c>
    </row>
    <row r="4437" spans="1:10">
      <c r="A4437" s="2" t="s">
        <v>9</v>
      </c>
      <c r="B4437" s="2" t="s">
        <v>224</v>
      </c>
      <c r="C4437" s="2" t="s">
        <v>64</v>
      </c>
      <c r="E4437" s="2">
        <v>100</v>
      </c>
      <c r="F4437" s="2" t="s">
        <v>928</v>
      </c>
      <c r="G4437" s="2" t="s">
        <v>28</v>
      </c>
      <c r="H4437" s="2" t="s">
        <v>37</v>
      </c>
      <c r="I4437" s="2" t="s">
        <v>38</v>
      </c>
      <c r="J4437" s="44">
        <v>0.97166819900000001</v>
      </c>
    </row>
    <row r="4438" spans="1:10">
      <c r="A4438" s="2" t="s">
        <v>9</v>
      </c>
      <c r="B4438" s="2" t="s">
        <v>225</v>
      </c>
      <c r="C4438" s="2" t="s">
        <v>64</v>
      </c>
      <c r="E4438" s="2">
        <v>100</v>
      </c>
      <c r="F4438" s="2" t="s">
        <v>928</v>
      </c>
      <c r="G4438" s="2" t="s">
        <v>28</v>
      </c>
      <c r="H4438" s="2" t="s">
        <v>37</v>
      </c>
      <c r="I4438" s="2" t="s">
        <v>38</v>
      </c>
      <c r="J4438" s="44">
        <v>2.4022058820000001</v>
      </c>
    </row>
    <row r="4439" spans="1:10">
      <c r="A4439" s="2" t="s">
        <v>9</v>
      </c>
      <c r="B4439" s="2" t="s">
        <v>226</v>
      </c>
      <c r="C4439" s="2" t="s">
        <v>64</v>
      </c>
      <c r="E4439" s="2">
        <v>100</v>
      </c>
      <c r="F4439" s="2" t="s">
        <v>928</v>
      </c>
      <c r="G4439" s="2" t="s">
        <v>28</v>
      </c>
      <c r="H4439" s="2" t="s">
        <v>37</v>
      </c>
      <c r="I4439" s="2" t="s">
        <v>38</v>
      </c>
      <c r="J4439" s="44">
        <v>0</v>
      </c>
    </row>
    <row r="4440" spans="1:10">
      <c r="A4440" s="2" t="s">
        <v>9</v>
      </c>
      <c r="B4440" s="2" t="s">
        <v>227</v>
      </c>
      <c r="C4440" s="2" t="s">
        <v>64</v>
      </c>
      <c r="E4440" s="2">
        <v>100</v>
      </c>
      <c r="F4440" s="2" t="s">
        <v>928</v>
      </c>
      <c r="G4440" s="2" t="s">
        <v>28</v>
      </c>
      <c r="H4440" s="2" t="s">
        <v>37</v>
      </c>
      <c r="I4440" s="2" t="s">
        <v>38</v>
      </c>
      <c r="J4440" s="44">
        <v>0</v>
      </c>
    </row>
    <row r="4441" spans="1:10">
      <c r="A4441" s="2" t="s">
        <v>9</v>
      </c>
      <c r="B4441" s="2" t="s">
        <v>228</v>
      </c>
      <c r="C4441" s="2" t="s">
        <v>64</v>
      </c>
      <c r="E4441" s="2">
        <v>100</v>
      </c>
      <c r="F4441" s="2" t="s">
        <v>928</v>
      </c>
      <c r="G4441" s="2" t="s">
        <v>28</v>
      </c>
      <c r="H4441" s="2" t="s">
        <v>37</v>
      </c>
      <c r="I4441" s="2" t="s">
        <v>38</v>
      </c>
      <c r="J4441" s="44">
        <v>0</v>
      </c>
    </row>
    <row r="4442" spans="1:10">
      <c r="A4442" s="2" t="s">
        <v>9</v>
      </c>
      <c r="B4442" s="2" t="s">
        <v>229</v>
      </c>
      <c r="C4442" s="2" t="s">
        <v>64</v>
      </c>
      <c r="E4442" s="2">
        <v>100</v>
      </c>
      <c r="F4442" s="2" t="s">
        <v>928</v>
      </c>
      <c r="G4442" s="2" t="s">
        <v>28</v>
      </c>
      <c r="H4442" s="2" t="s">
        <v>37</v>
      </c>
      <c r="I4442" s="2" t="s">
        <v>38</v>
      </c>
      <c r="J4442" s="44">
        <v>0</v>
      </c>
    </row>
    <row r="4443" spans="1:10">
      <c r="A4443" s="2" t="s">
        <v>9</v>
      </c>
      <c r="B4443" s="2" t="s">
        <v>230</v>
      </c>
      <c r="C4443" s="2" t="s">
        <v>64</v>
      </c>
      <c r="E4443" s="2">
        <v>100</v>
      </c>
      <c r="F4443" s="2" t="s">
        <v>928</v>
      </c>
      <c r="G4443" s="2" t="s">
        <v>28</v>
      </c>
      <c r="H4443" s="2" t="s">
        <v>37</v>
      </c>
      <c r="I4443" s="2" t="s">
        <v>38</v>
      </c>
      <c r="J4443" s="44">
        <v>0</v>
      </c>
    </row>
    <row r="4444" spans="1:10">
      <c r="A4444" s="2" t="s">
        <v>9</v>
      </c>
      <c r="B4444" s="2" t="s">
        <v>231</v>
      </c>
      <c r="C4444" s="2" t="s">
        <v>64</v>
      </c>
      <c r="E4444" s="2">
        <v>100</v>
      </c>
      <c r="F4444" s="2" t="s">
        <v>928</v>
      </c>
      <c r="G4444" s="2" t="s">
        <v>28</v>
      </c>
      <c r="H4444" s="2" t="s">
        <v>37</v>
      </c>
      <c r="I4444" s="2" t="s">
        <v>38</v>
      </c>
      <c r="J4444" s="44">
        <v>0</v>
      </c>
    </row>
    <row r="4445" spans="1:10">
      <c r="A4445" s="2" t="s">
        <v>9</v>
      </c>
      <c r="B4445" s="2" t="s">
        <v>232</v>
      </c>
      <c r="C4445" s="2" t="s">
        <v>64</v>
      </c>
      <c r="E4445" s="2">
        <v>100</v>
      </c>
      <c r="F4445" s="2" t="s">
        <v>928</v>
      </c>
      <c r="G4445" s="2" t="s">
        <v>28</v>
      </c>
      <c r="H4445" s="2" t="s">
        <v>37</v>
      </c>
      <c r="I4445" s="2" t="s">
        <v>38</v>
      </c>
      <c r="J4445" s="44">
        <v>2.1549999999999998</v>
      </c>
    </row>
    <row r="4446" spans="1:10">
      <c r="A4446" s="2" t="s">
        <v>8</v>
      </c>
      <c r="B4446" s="2" t="s">
        <v>233</v>
      </c>
      <c r="C4446" s="2" t="s">
        <v>64</v>
      </c>
      <c r="E4446" s="2">
        <v>100</v>
      </c>
      <c r="F4446" s="2" t="s">
        <v>928</v>
      </c>
      <c r="G4446" s="2" t="s">
        <v>28</v>
      </c>
      <c r="H4446" s="2" t="s">
        <v>37</v>
      </c>
      <c r="I4446" s="2" t="s">
        <v>38</v>
      </c>
      <c r="J4446" s="44">
        <v>2.7718049539999998</v>
      </c>
    </row>
    <row r="4447" spans="1:10">
      <c r="A4447" s="2" t="s">
        <v>8</v>
      </c>
      <c r="B4447" s="2" t="s">
        <v>234</v>
      </c>
      <c r="C4447" s="2" t="s">
        <v>64</v>
      </c>
      <c r="E4447" s="2">
        <v>100</v>
      </c>
      <c r="F4447" s="2" t="s">
        <v>928</v>
      </c>
      <c r="G4447" s="2" t="s">
        <v>28</v>
      </c>
      <c r="H4447" s="2" t="s">
        <v>37</v>
      </c>
      <c r="I4447" s="2" t="s">
        <v>38</v>
      </c>
      <c r="J4447" s="44">
        <v>2.8545897830000002</v>
      </c>
    </row>
    <row r="4448" spans="1:10">
      <c r="A4448" s="2" t="s">
        <v>8</v>
      </c>
      <c r="B4448" s="2" t="s">
        <v>235</v>
      </c>
      <c r="C4448" s="2" t="s">
        <v>64</v>
      </c>
      <c r="E4448" s="2">
        <v>100</v>
      </c>
      <c r="F4448" s="2" t="s">
        <v>928</v>
      </c>
      <c r="G4448" s="2" t="s">
        <v>28</v>
      </c>
      <c r="H4448" s="2" t="s">
        <v>37</v>
      </c>
      <c r="I4448" s="2" t="s">
        <v>38</v>
      </c>
      <c r="J4448" s="44">
        <v>0.90808533300000005</v>
      </c>
    </row>
    <row r="4449" spans="1:10">
      <c r="A4449" s="2" t="s">
        <v>8</v>
      </c>
      <c r="B4449" s="2" t="s">
        <v>236</v>
      </c>
      <c r="C4449" s="2" t="s">
        <v>64</v>
      </c>
      <c r="E4449" s="2">
        <v>100</v>
      </c>
      <c r="F4449" s="2" t="s">
        <v>928</v>
      </c>
      <c r="G4449" s="2" t="s">
        <v>28</v>
      </c>
      <c r="H4449" s="2" t="s">
        <v>37</v>
      </c>
      <c r="I4449" s="2" t="s">
        <v>38</v>
      </c>
      <c r="J4449" s="44">
        <v>0.23280287099999999</v>
      </c>
    </row>
    <row r="4450" spans="1:10">
      <c r="A4450" s="2" t="s">
        <v>8</v>
      </c>
      <c r="B4450" s="2" t="s">
        <v>237</v>
      </c>
      <c r="C4450" s="2" t="s">
        <v>64</v>
      </c>
      <c r="E4450" s="2">
        <v>100</v>
      </c>
      <c r="F4450" s="2" t="s">
        <v>928</v>
      </c>
      <c r="G4450" s="2" t="s">
        <v>28</v>
      </c>
      <c r="H4450" s="2" t="s">
        <v>37</v>
      </c>
      <c r="I4450" s="2" t="s">
        <v>38</v>
      </c>
      <c r="J4450" s="44">
        <v>1.5294671280000001</v>
      </c>
    </row>
    <row r="4451" spans="1:10">
      <c r="A4451" s="2" t="s">
        <v>8</v>
      </c>
      <c r="B4451" s="2" t="s">
        <v>238</v>
      </c>
      <c r="C4451" s="2" t="s">
        <v>64</v>
      </c>
      <c r="E4451" s="2">
        <v>100</v>
      </c>
      <c r="F4451" s="2" t="s">
        <v>928</v>
      </c>
      <c r="G4451" s="2" t="s">
        <v>28</v>
      </c>
      <c r="H4451" s="2" t="s">
        <v>37</v>
      </c>
      <c r="I4451" s="2" t="s">
        <v>38</v>
      </c>
      <c r="J4451" s="44">
        <v>1.8945135749999999</v>
      </c>
    </row>
    <row r="4452" spans="1:10">
      <c r="A4452" s="2" t="s">
        <v>8</v>
      </c>
      <c r="B4452" s="2" t="s">
        <v>239</v>
      </c>
      <c r="C4452" s="2" t="s">
        <v>64</v>
      </c>
      <c r="E4452" s="2">
        <v>100</v>
      </c>
      <c r="F4452" s="2" t="s">
        <v>928</v>
      </c>
      <c r="G4452" s="2" t="s">
        <v>28</v>
      </c>
      <c r="H4452" s="2" t="s">
        <v>37</v>
      </c>
      <c r="I4452" s="2" t="s">
        <v>38</v>
      </c>
      <c r="J4452" s="44">
        <v>1.265836304</v>
      </c>
    </row>
    <row r="4453" spans="1:10">
      <c r="A4453" s="2" t="s">
        <v>8</v>
      </c>
      <c r="B4453" s="2" t="s">
        <v>240</v>
      </c>
      <c r="C4453" s="2" t="s">
        <v>64</v>
      </c>
      <c r="E4453" s="2">
        <v>100</v>
      </c>
      <c r="F4453" s="2" t="s">
        <v>928</v>
      </c>
      <c r="G4453" s="2" t="s">
        <v>28</v>
      </c>
      <c r="H4453" s="2" t="s">
        <v>37</v>
      </c>
      <c r="I4453" s="2" t="s">
        <v>38</v>
      </c>
      <c r="J4453" s="44">
        <v>0</v>
      </c>
    </row>
    <row r="4454" spans="1:10">
      <c r="A4454" s="2" t="s">
        <v>8</v>
      </c>
      <c r="B4454" s="2" t="s">
        <v>241</v>
      </c>
      <c r="C4454" s="2" t="s">
        <v>64</v>
      </c>
      <c r="E4454" s="2">
        <v>100</v>
      </c>
      <c r="F4454" s="2" t="s">
        <v>928</v>
      </c>
      <c r="G4454" s="2" t="s">
        <v>28</v>
      </c>
      <c r="H4454" s="2" t="s">
        <v>37</v>
      </c>
      <c r="I4454" s="2" t="s">
        <v>38</v>
      </c>
      <c r="J4454" s="44">
        <v>2.9044852940000001</v>
      </c>
    </row>
    <row r="4455" spans="1:10">
      <c r="A4455" s="2" t="s">
        <v>8</v>
      </c>
      <c r="B4455" s="2" t="s">
        <v>242</v>
      </c>
      <c r="C4455" s="2" t="s">
        <v>64</v>
      </c>
      <c r="E4455" s="2">
        <v>100</v>
      </c>
      <c r="F4455" s="2" t="s">
        <v>928</v>
      </c>
      <c r="G4455" s="2" t="s">
        <v>28</v>
      </c>
      <c r="H4455" s="2" t="s">
        <v>37</v>
      </c>
      <c r="I4455" s="2" t="s">
        <v>38</v>
      </c>
      <c r="J4455" s="44">
        <v>2.5315050549999998</v>
      </c>
    </row>
    <row r="4456" spans="1:10">
      <c r="A4456" s="2" t="s">
        <v>8</v>
      </c>
      <c r="B4456" s="2" t="s">
        <v>243</v>
      </c>
      <c r="C4456" s="2" t="s">
        <v>64</v>
      </c>
      <c r="E4456" s="2">
        <v>100</v>
      </c>
      <c r="F4456" s="2" t="s">
        <v>928</v>
      </c>
      <c r="G4456" s="2" t="s">
        <v>28</v>
      </c>
      <c r="H4456" s="2" t="s">
        <v>37</v>
      </c>
      <c r="I4456" s="2" t="s">
        <v>38</v>
      </c>
      <c r="J4456" s="44">
        <v>2.5786937719999998</v>
      </c>
    </row>
    <row r="4457" spans="1:10">
      <c r="A4457" s="2" t="s">
        <v>8</v>
      </c>
      <c r="B4457" s="2" t="s">
        <v>244</v>
      </c>
      <c r="C4457" s="2" t="s">
        <v>64</v>
      </c>
      <c r="E4457" s="2">
        <v>100</v>
      </c>
      <c r="F4457" s="2" t="s">
        <v>928</v>
      </c>
      <c r="G4457" s="2" t="s">
        <v>28</v>
      </c>
      <c r="H4457" s="2" t="s">
        <v>37</v>
      </c>
      <c r="I4457" s="2" t="s">
        <v>38</v>
      </c>
      <c r="J4457" s="44">
        <v>2.5813627449999998</v>
      </c>
    </row>
    <row r="4458" spans="1:10">
      <c r="A4458" s="2" t="s">
        <v>8</v>
      </c>
      <c r="B4458" s="2" t="s">
        <v>245</v>
      </c>
      <c r="C4458" s="2" t="s">
        <v>64</v>
      </c>
      <c r="E4458" s="2">
        <v>100</v>
      </c>
      <c r="F4458" s="2" t="s">
        <v>928</v>
      </c>
      <c r="G4458" s="2" t="s">
        <v>28</v>
      </c>
      <c r="H4458" s="2" t="s">
        <v>37</v>
      </c>
      <c r="I4458" s="2" t="s">
        <v>38</v>
      </c>
      <c r="J4458" s="44">
        <v>0.723334967</v>
      </c>
    </row>
    <row r="4459" spans="1:10">
      <c r="A4459" s="2" t="s">
        <v>8</v>
      </c>
      <c r="B4459" s="2" t="s">
        <v>246</v>
      </c>
      <c r="C4459" s="2" t="s">
        <v>64</v>
      </c>
      <c r="E4459" s="2">
        <v>100</v>
      </c>
      <c r="F4459" s="2" t="s">
        <v>928</v>
      </c>
      <c r="G4459" s="2" t="s">
        <v>28</v>
      </c>
      <c r="H4459" s="2" t="s">
        <v>37</v>
      </c>
      <c r="I4459" s="2" t="s">
        <v>38</v>
      </c>
      <c r="J4459" s="44">
        <v>0</v>
      </c>
    </row>
    <row r="4460" spans="1:10">
      <c r="A4460" s="2" t="s">
        <v>8</v>
      </c>
      <c r="B4460" s="2" t="s">
        <v>247</v>
      </c>
      <c r="C4460" s="2" t="s">
        <v>64</v>
      </c>
      <c r="E4460" s="2">
        <v>100</v>
      </c>
      <c r="F4460" s="2" t="s">
        <v>928</v>
      </c>
      <c r="G4460" s="2" t="s">
        <v>28</v>
      </c>
      <c r="H4460" s="2" t="s">
        <v>37</v>
      </c>
      <c r="I4460" s="2" t="s">
        <v>38</v>
      </c>
      <c r="J4460" s="44">
        <v>0</v>
      </c>
    </row>
    <row r="4461" spans="1:10">
      <c r="A4461" s="2" t="s">
        <v>8</v>
      </c>
      <c r="B4461" s="2" t="s">
        <v>248</v>
      </c>
      <c r="C4461" s="2" t="s">
        <v>64</v>
      </c>
      <c r="E4461" s="2">
        <v>100</v>
      </c>
      <c r="F4461" s="2" t="s">
        <v>928</v>
      </c>
      <c r="G4461" s="2" t="s">
        <v>28</v>
      </c>
      <c r="H4461" s="2" t="s">
        <v>37</v>
      </c>
      <c r="I4461" s="2" t="s">
        <v>38</v>
      </c>
      <c r="J4461" s="44">
        <v>0</v>
      </c>
    </row>
    <row r="4462" spans="1:10">
      <c r="A4462" s="2" t="s">
        <v>7</v>
      </c>
      <c r="B4462" s="2" t="s">
        <v>249</v>
      </c>
      <c r="C4462" s="2" t="s">
        <v>64</v>
      </c>
      <c r="E4462" s="2">
        <v>100</v>
      </c>
      <c r="F4462" s="2" t="s">
        <v>928</v>
      </c>
      <c r="G4462" s="2" t="s">
        <v>28</v>
      </c>
      <c r="H4462" s="2" t="s">
        <v>37</v>
      </c>
      <c r="I4462" s="2" t="s">
        <v>38</v>
      </c>
      <c r="J4462" s="44">
        <v>8.0853618219999994</v>
      </c>
    </row>
    <row r="4463" spans="1:10">
      <c r="A4463" s="2" t="s">
        <v>7</v>
      </c>
      <c r="B4463" s="2" t="s">
        <v>250</v>
      </c>
      <c r="C4463" s="2" t="s">
        <v>64</v>
      </c>
      <c r="E4463" s="2">
        <v>100</v>
      </c>
      <c r="F4463" s="2" t="s">
        <v>928</v>
      </c>
      <c r="G4463" s="2" t="s">
        <v>28</v>
      </c>
      <c r="H4463" s="2" t="s">
        <v>37</v>
      </c>
      <c r="I4463" s="2" t="s">
        <v>38</v>
      </c>
      <c r="J4463" s="44">
        <v>1.662111374</v>
      </c>
    </row>
    <row r="4464" spans="1:10">
      <c r="A4464" s="2" t="s">
        <v>7</v>
      </c>
      <c r="B4464" s="2" t="s">
        <v>251</v>
      </c>
      <c r="C4464" s="2" t="s">
        <v>64</v>
      </c>
      <c r="E4464" s="2">
        <v>100</v>
      </c>
      <c r="F4464" s="2" t="s">
        <v>928</v>
      </c>
      <c r="G4464" s="2" t="s">
        <v>28</v>
      </c>
      <c r="H4464" s="2" t="s">
        <v>37</v>
      </c>
      <c r="I4464" s="2" t="s">
        <v>38</v>
      </c>
      <c r="J4464" s="44">
        <v>4.6788529409999997</v>
      </c>
    </row>
    <row r="4465" spans="1:10">
      <c r="A4465" s="2" t="s">
        <v>7</v>
      </c>
      <c r="B4465" s="2" t="s">
        <v>252</v>
      </c>
      <c r="C4465" s="2" t="s">
        <v>64</v>
      </c>
      <c r="E4465" s="2">
        <v>100</v>
      </c>
      <c r="F4465" s="2" t="s">
        <v>928</v>
      </c>
      <c r="G4465" s="2" t="s">
        <v>28</v>
      </c>
      <c r="H4465" s="2" t="s">
        <v>37</v>
      </c>
      <c r="I4465" s="2" t="s">
        <v>38</v>
      </c>
      <c r="J4465" s="44">
        <v>1.05040724</v>
      </c>
    </row>
    <row r="4466" spans="1:10">
      <c r="A4466" s="2" t="s">
        <v>7</v>
      </c>
      <c r="B4466" s="2" t="s">
        <v>253</v>
      </c>
      <c r="C4466" s="2" t="s">
        <v>64</v>
      </c>
      <c r="E4466" s="2">
        <v>100</v>
      </c>
      <c r="F4466" s="2" t="s">
        <v>928</v>
      </c>
      <c r="G4466" s="2" t="s">
        <v>28</v>
      </c>
      <c r="H4466" s="2" t="s">
        <v>37</v>
      </c>
      <c r="I4466" s="2" t="s">
        <v>38</v>
      </c>
      <c r="J4466" s="44">
        <v>18.552582633</v>
      </c>
    </row>
    <row r="4467" spans="1:10">
      <c r="A4467" s="2" t="s">
        <v>6</v>
      </c>
      <c r="B4467" s="2" t="s">
        <v>254</v>
      </c>
      <c r="C4467" s="2" t="s">
        <v>64</v>
      </c>
      <c r="E4467" s="2">
        <v>100</v>
      </c>
      <c r="F4467" s="2" t="s">
        <v>928</v>
      </c>
      <c r="G4467" s="2" t="s">
        <v>28</v>
      </c>
      <c r="H4467" s="2" t="s">
        <v>37</v>
      </c>
      <c r="I4467" s="2" t="s">
        <v>38</v>
      </c>
      <c r="J4467" s="44">
        <v>9.2482601809999991</v>
      </c>
    </row>
    <row r="4468" spans="1:10">
      <c r="A4468" s="2" t="s">
        <v>6</v>
      </c>
      <c r="B4468" s="2" t="s">
        <v>255</v>
      </c>
      <c r="C4468" s="2" t="s">
        <v>64</v>
      </c>
      <c r="E4468" s="2">
        <v>100</v>
      </c>
      <c r="F4468" s="2" t="s">
        <v>928</v>
      </c>
      <c r="G4468" s="2" t="s">
        <v>28</v>
      </c>
      <c r="H4468" s="2" t="s">
        <v>37</v>
      </c>
      <c r="I4468" s="2" t="s">
        <v>38</v>
      </c>
      <c r="J4468" s="44">
        <v>9.9985997130000008</v>
      </c>
    </row>
    <row r="4469" spans="1:10">
      <c r="A4469" s="2" t="s">
        <v>6</v>
      </c>
      <c r="B4469" s="2" t="s">
        <v>256</v>
      </c>
      <c r="C4469" s="2" t="s">
        <v>64</v>
      </c>
      <c r="E4469" s="2">
        <v>100</v>
      </c>
      <c r="F4469" s="2" t="s">
        <v>928</v>
      </c>
      <c r="G4469" s="2" t="s">
        <v>28</v>
      </c>
      <c r="H4469" s="2" t="s">
        <v>37</v>
      </c>
      <c r="I4469" s="2" t="s">
        <v>38</v>
      </c>
      <c r="J4469" s="44">
        <v>30.343992346</v>
      </c>
    </row>
    <row r="4470" spans="1:10">
      <c r="A4470" s="2" t="s">
        <v>6</v>
      </c>
      <c r="B4470" s="2" t="s">
        <v>257</v>
      </c>
      <c r="C4470" s="2" t="s">
        <v>64</v>
      </c>
      <c r="E4470" s="2">
        <v>100</v>
      </c>
      <c r="F4470" s="2" t="s">
        <v>928</v>
      </c>
      <c r="G4470" s="2" t="s">
        <v>28</v>
      </c>
      <c r="H4470" s="2" t="s">
        <v>37</v>
      </c>
      <c r="I4470" s="2" t="s">
        <v>38</v>
      </c>
      <c r="J4470" s="44">
        <v>39.780462647</v>
      </c>
    </row>
    <row r="4471" spans="1:10">
      <c r="A4471" s="2" t="s">
        <v>6</v>
      </c>
      <c r="B4471" s="2" t="s">
        <v>258</v>
      </c>
      <c r="C4471" s="2" t="s">
        <v>64</v>
      </c>
      <c r="E4471" s="2">
        <v>100</v>
      </c>
      <c r="F4471" s="2" t="s">
        <v>928</v>
      </c>
      <c r="G4471" s="2" t="s">
        <v>28</v>
      </c>
      <c r="H4471" s="2" t="s">
        <v>37</v>
      </c>
      <c r="I4471" s="2" t="s">
        <v>38</v>
      </c>
      <c r="J4471" s="44">
        <v>30.245897059000001</v>
      </c>
    </row>
    <row r="4472" spans="1:10">
      <c r="A4472" s="2" t="s">
        <v>6</v>
      </c>
      <c r="B4472" s="2" t="s">
        <v>259</v>
      </c>
      <c r="C4472" s="2" t="s">
        <v>64</v>
      </c>
      <c r="E4472" s="2">
        <v>100</v>
      </c>
      <c r="F4472" s="2" t="s">
        <v>928</v>
      </c>
      <c r="G4472" s="2" t="s">
        <v>28</v>
      </c>
      <c r="H4472" s="2" t="s">
        <v>37</v>
      </c>
      <c r="I4472" s="2" t="s">
        <v>38</v>
      </c>
      <c r="J4472" s="44">
        <v>0</v>
      </c>
    </row>
    <row r="4473" spans="1:10">
      <c r="A4473" s="2" t="s">
        <v>6</v>
      </c>
      <c r="B4473" s="2" t="s">
        <v>260</v>
      </c>
      <c r="C4473" s="2" t="s">
        <v>64</v>
      </c>
      <c r="E4473" s="2">
        <v>100</v>
      </c>
      <c r="F4473" s="2" t="s">
        <v>928</v>
      </c>
      <c r="G4473" s="2" t="s">
        <v>28</v>
      </c>
      <c r="H4473" s="2" t="s">
        <v>37</v>
      </c>
      <c r="I4473" s="2" t="s">
        <v>38</v>
      </c>
      <c r="J4473" s="44">
        <v>11.214838235</v>
      </c>
    </row>
    <row r="4474" spans="1:10">
      <c r="A4474" s="2" t="s">
        <v>6</v>
      </c>
      <c r="B4474" s="2" t="s">
        <v>261</v>
      </c>
      <c r="C4474" s="2" t="s">
        <v>64</v>
      </c>
      <c r="E4474" s="2">
        <v>100</v>
      </c>
      <c r="F4474" s="2" t="s">
        <v>928</v>
      </c>
      <c r="G4474" s="2" t="s">
        <v>28</v>
      </c>
      <c r="H4474" s="2" t="s">
        <v>37</v>
      </c>
      <c r="I4474" s="2" t="s">
        <v>38</v>
      </c>
      <c r="J4474" s="44">
        <v>8.8263725490000002</v>
      </c>
    </row>
    <row r="4475" spans="1:10">
      <c r="A4475" s="2" t="s">
        <v>5</v>
      </c>
      <c r="B4475" s="2" t="s">
        <v>270</v>
      </c>
      <c r="C4475" s="2" t="s">
        <v>64</v>
      </c>
      <c r="E4475" s="2">
        <v>100</v>
      </c>
      <c r="F4475" s="2" t="s">
        <v>928</v>
      </c>
      <c r="G4475" s="2" t="s">
        <v>28</v>
      </c>
      <c r="H4475" s="2" t="s">
        <v>37</v>
      </c>
      <c r="I4475" s="2" t="s">
        <v>38</v>
      </c>
      <c r="J4475" s="44">
        <v>0.69160633500000002</v>
      </c>
    </row>
    <row r="4476" spans="1:10">
      <c r="A4476" s="2" t="s">
        <v>5</v>
      </c>
      <c r="B4476" s="2" t="s">
        <v>271</v>
      </c>
      <c r="C4476" s="2" t="s">
        <v>64</v>
      </c>
      <c r="E4476" s="2">
        <v>100</v>
      </c>
      <c r="F4476" s="2" t="s">
        <v>928</v>
      </c>
      <c r="G4476" s="2" t="s">
        <v>28</v>
      </c>
      <c r="H4476" s="2" t="s">
        <v>37</v>
      </c>
      <c r="I4476" s="2" t="s">
        <v>38</v>
      </c>
      <c r="J4476" s="44">
        <v>12.608535948</v>
      </c>
    </row>
    <row r="4477" spans="1:10">
      <c r="A4477" s="2" t="s">
        <v>5</v>
      </c>
      <c r="B4477" s="2" t="s">
        <v>272</v>
      </c>
      <c r="C4477" s="2" t="s">
        <v>64</v>
      </c>
      <c r="E4477" s="2">
        <v>100</v>
      </c>
      <c r="F4477" s="2" t="s">
        <v>928</v>
      </c>
      <c r="G4477" s="2" t="s">
        <v>28</v>
      </c>
      <c r="H4477" s="2" t="s">
        <v>37</v>
      </c>
      <c r="I4477" s="2" t="s">
        <v>38</v>
      </c>
      <c r="J4477" s="44">
        <v>1.824107353</v>
      </c>
    </row>
    <row r="4478" spans="1:10">
      <c r="A4478" s="2" t="s">
        <v>5</v>
      </c>
      <c r="B4478" s="2" t="s">
        <v>273</v>
      </c>
      <c r="C4478" s="2" t="s">
        <v>64</v>
      </c>
      <c r="E4478" s="2">
        <v>100</v>
      </c>
      <c r="F4478" s="2" t="s">
        <v>928</v>
      </c>
      <c r="G4478" s="2" t="s">
        <v>28</v>
      </c>
      <c r="H4478" s="2" t="s">
        <v>37</v>
      </c>
      <c r="I4478" s="2" t="s">
        <v>38</v>
      </c>
      <c r="J4478" s="44">
        <v>0</v>
      </c>
    </row>
    <row r="4479" spans="1:10">
      <c r="A4479" s="2" t="s">
        <v>4</v>
      </c>
      <c r="B4479" s="2" t="s">
        <v>445</v>
      </c>
      <c r="C4479" s="2" t="s">
        <v>64</v>
      </c>
      <c r="E4479" s="2">
        <v>100</v>
      </c>
      <c r="F4479" s="2" t="s">
        <v>928</v>
      </c>
      <c r="G4479" s="2" t="s">
        <v>28</v>
      </c>
      <c r="H4479" s="2" t="s">
        <v>37</v>
      </c>
      <c r="I4479" s="2" t="s">
        <v>38</v>
      </c>
      <c r="J4479" s="44">
        <v>1.8984462470000001</v>
      </c>
    </row>
    <row r="4480" spans="1:10">
      <c r="A4480" s="2" t="s">
        <v>4</v>
      </c>
      <c r="B4480" s="2" t="s">
        <v>446</v>
      </c>
      <c r="C4480" s="2" t="s">
        <v>64</v>
      </c>
      <c r="E4480" s="2">
        <v>100</v>
      </c>
      <c r="F4480" s="2" t="s">
        <v>928</v>
      </c>
      <c r="G4480" s="2" t="s">
        <v>28</v>
      </c>
      <c r="H4480" s="2" t="s">
        <v>37</v>
      </c>
      <c r="I4480" s="2" t="s">
        <v>38</v>
      </c>
      <c r="J4480" s="44">
        <v>0.15944931200000001</v>
      </c>
    </row>
    <row r="4481" spans="1:10">
      <c r="A4481" s="2" t="s">
        <v>3</v>
      </c>
      <c r="B4481" s="2" t="s">
        <v>362</v>
      </c>
      <c r="C4481" s="2" t="s">
        <v>64</v>
      </c>
      <c r="E4481" s="2">
        <v>100</v>
      </c>
      <c r="F4481" s="2" t="s">
        <v>928</v>
      </c>
      <c r="G4481" s="2" t="s">
        <v>28</v>
      </c>
      <c r="H4481" s="2" t="s">
        <v>37</v>
      </c>
      <c r="I4481" s="2" t="s">
        <v>38</v>
      </c>
      <c r="J4481" s="44">
        <v>0.104423918</v>
      </c>
    </row>
    <row r="4482" spans="1:10">
      <c r="A4482" s="2" t="s">
        <v>3</v>
      </c>
      <c r="B4482" s="2" t="s">
        <v>143</v>
      </c>
      <c r="C4482" s="2" t="s">
        <v>64</v>
      </c>
      <c r="E4482" s="2">
        <v>100</v>
      </c>
      <c r="F4482" s="2" t="s">
        <v>928</v>
      </c>
      <c r="G4482" s="2" t="s">
        <v>28</v>
      </c>
      <c r="H4482" s="2" t="s">
        <v>37</v>
      </c>
      <c r="I4482" s="2" t="s">
        <v>38</v>
      </c>
      <c r="J4482" s="44">
        <v>7.9070914109999997</v>
      </c>
    </row>
    <row r="4483" spans="1:10">
      <c r="A4483" s="2" t="s">
        <v>3</v>
      </c>
      <c r="B4483" s="2" t="s">
        <v>144</v>
      </c>
      <c r="C4483" s="2" t="s">
        <v>64</v>
      </c>
      <c r="E4483" s="2">
        <v>100</v>
      </c>
      <c r="F4483" s="2" t="s">
        <v>928</v>
      </c>
      <c r="G4483" s="2" t="s">
        <v>28</v>
      </c>
      <c r="H4483" s="2" t="s">
        <v>37</v>
      </c>
      <c r="I4483" s="2" t="s">
        <v>38</v>
      </c>
      <c r="J4483" s="44">
        <v>2.5898218690000001</v>
      </c>
    </row>
    <row r="4484" spans="1:10">
      <c r="A4484" s="2" t="s">
        <v>3</v>
      </c>
      <c r="B4484" s="2" t="s">
        <v>145</v>
      </c>
      <c r="C4484" s="2" t="s">
        <v>64</v>
      </c>
      <c r="E4484" s="2">
        <v>100</v>
      </c>
      <c r="F4484" s="2" t="s">
        <v>928</v>
      </c>
      <c r="G4484" s="2" t="s">
        <v>28</v>
      </c>
      <c r="H4484" s="2" t="s">
        <v>37</v>
      </c>
      <c r="I4484" s="2" t="s">
        <v>38</v>
      </c>
      <c r="J4484" s="44">
        <v>1.059207161</v>
      </c>
    </row>
    <row r="4485" spans="1:10">
      <c r="A4485" s="2" t="s">
        <v>3</v>
      </c>
      <c r="B4485" s="2" t="s">
        <v>146</v>
      </c>
      <c r="C4485" s="2" t="s">
        <v>64</v>
      </c>
      <c r="E4485" s="2">
        <v>100</v>
      </c>
      <c r="F4485" s="2" t="s">
        <v>928</v>
      </c>
      <c r="G4485" s="2" t="s">
        <v>28</v>
      </c>
      <c r="H4485" s="2" t="s">
        <v>37</v>
      </c>
      <c r="I4485" s="2" t="s">
        <v>38</v>
      </c>
      <c r="J4485" s="44">
        <v>2.0296759629999999</v>
      </c>
    </row>
    <row r="4486" spans="1:10">
      <c r="A4486" s="2" t="s">
        <v>3</v>
      </c>
      <c r="B4486" s="2" t="s">
        <v>147</v>
      </c>
      <c r="C4486" s="2" t="s">
        <v>64</v>
      </c>
      <c r="E4486" s="2">
        <v>100</v>
      </c>
      <c r="F4486" s="2" t="s">
        <v>928</v>
      </c>
      <c r="G4486" s="2" t="s">
        <v>28</v>
      </c>
      <c r="H4486" s="2" t="s">
        <v>37</v>
      </c>
      <c r="I4486" s="2" t="s">
        <v>38</v>
      </c>
      <c r="J4486" s="44">
        <v>7.283255456</v>
      </c>
    </row>
    <row r="4487" spans="1:10">
      <c r="A4487" s="2" t="s">
        <v>3</v>
      </c>
      <c r="B4487" s="2" t="s">
        <v>148</v>
      </c>
      <c r="C4487" s="2" t="s">
        <v>64</v>
      </c>
      <c r="E4487" s="2">
        <v>100</v>
      </c>
      <c r="F4487" s="2" t="s">
        <v>928</v>
      </c>
      <c r="G4487" s="2" t="s">
        <v>28</v>
      </c>
      <c r="H4487" s="2" t="s">
        <v>37</v>
      </c>
      <c r="I4487" s="2" t="s">
        <v>38</v>
      </c>
      <c r="J4487" s="44">
        <v>3.2570306960000002</v>
      </c>
    </row>
    <row r="4488" spans="1:10">
      <c r="A4488" s="2" t="s">
        <v>3</v>
      </c>
      <c r="B4488" s="2" t="s">
        <v>149</v>
      </c>
      <c r="C4488" s="2" t="s">
        <v>64</v>
      </c>
      <c r="E4488" s="2">
        <v>100</v>
      </c>
      <c r="F4488" s="2" t="s">
        <v>928</v>
      </c>
      <c r="G4488" s="2" t="s">
        <v>28</v>
      </c>
      <c r="H4488" s="2" t="s">
        <v>37</v>
      </c>
      <c r="I4488" s="2" t="s">
        <v>38</v>
      </c>
      <c r="J4488" s="44">
        <v>37.130743617999997</v>
      </c>
    </row>
    <row r="4489" spans="1:10">
      <c r="A4489" s="2" t="s">
        <v>3</v>
      </c>
      <c r="B4489" s="2" t="s">
        <v>150</v>
      </c>
      <c r="C4489" s="2" t="s">
        <v>64</v>
      </c>
      <c r="E4489" s="2">
        <v>100</v>
      </c>
      <c r="F4489" s="2" t="s">
        <v>928</v>
      </c>
      <c r="G4489" s="2" t="s">
        <v>28</v>
      </c>
      <c r="H4489" s="2" t="s">
        <v>37</v>
      </c>
      <c r="I4489" s="2" t="s">
        <v>38</v>
      </c>
      <c r="J4489" s="44">
        <v>1.388687783</v>
      </c>
    </row>
    <row r="4490" spans="1:10">
      <c r="A4490" s="2" t="s">
        <v>3</v>
      </c>
      <c r="B4490" s="2" t="s">
        <v>151</v>
      </c>
      <c r="C4490" s="2" t="s">
        <v>64</v>
      </c>
      <c r="E4490" s="2">
        <v>100</v>
      </c>
      <c r="F4490" s="2" t="s">
        <v>928</v>
      </c>
      <c r="G4490" s="2" t="s">
        <v>28</v>
      </c>
      <c r="H4490" s="2" t="s">
        <v>37</v>
      </c>
      <c r="I4490" s="2" t="s">
        <v>38</v>
      </c>
      <c r="J4490" s="44">
        <v>120.499731092</v>
      </c>
    </row>
    <row r="4491" spans="1:10">
      <c r="A4491" s="2" t="s">
        <v>3</v>
      </c>
      <c r="B4491" s="2" t="s">
        <v>152</v>
      </c>
      <c r="C4491" s="2" t="s">
        <v>64</v>
      </c>
      <c r="E4491" s="2">
        <v>100</v>
      </c>
      <c r="F4491" s="2" t="s">
        <v>928</v>
      </c>
      <c r="G4491" s="2" t="s">
        <v>28</v>
      </c>
      <c r="H4491" s="2" t="s">
        <v>37</v>
      </c>
      <c r="I4491" s="2" t="s">
        <v>38</v>
      </c>
      <c r="J4491" s="44">
        <v>107.513959486</v>
      </c>
    </row>
    <row r="4492" spans="1:10">
      <c r="A4492" s="2" t="s">
        <v>3</v>
      </c>
      <c r="B4492" s="2" t="s">
        <v>153</v>
      </c>
      <c r="C4492" s="2" t="s">
        <v>64</v>
      </c>
      <c r="E4492" s="2">
        <v>100</v>
      </c>
      <c r="F4492" s="2" t="s">
        <v>928</v>
      </c>
      <c r="G4492" s="2" t="s">
        <v>28</v>
      </c>
      <c r="H4492" s="2" t="s">
        <v>37</v>
      </c>
      <c r="I4492" s="2" t="s">
        <v>38</v>
      </c>
      <c r="J4492" s="44">
        <v>16.351441176000002</v>
      </c>
    </row>
    <row r="4493" spans="1:10">
      <c r="A4493" s="2" t="s">
        <v>3</v>
      </c>
      <c r="B4493" s="2" t="s">
        <v>154</v>
      </c>
      <c r="C4493" s="2" t="s">
        <v>64</v>
      </c>
      <c r="E4493" s="2">
        <v>100</v>
      </c>
      <c r="F4493" s="2" t="s">
        <v>928</v>
      </c>
      <c r="G4493" s="2" t="s">
        <v>28</v>
      </c>
      <c r="H4493" s="2" t="s">
        <v>37</v>
      </c>
      <c r="I4493" s="2" t="s">
        <v>38</v>
      </c>
      <c r="J4493" s="44">
        <v>15.373444506</v>
      </c>
    </row>
    <row r="4494" spans="1:10">
      <c r="A4494" s="2" t="s">
        <v>3</v>
      </c>
      <c r="B4494" s="2" t="s">
        <v>155</v>
      </c>
      <c r="C4494" s="2" t="s">
        <v>64</v>
      </c>
      <c r="E4494" s="2">
        <v>100</v>
      </c>
      <c r="F4494" s="2" t="s">
        <v>928</v>
      </c>
      <c r="G4494" s="2" t="s">
        <v>28</v>
      </c>
      <c r="H4494" s="2" t="s">
        <v>37</v>
      </c>
      <c r="I4494" s="2" t="s">
        <v>38</v>
      </c>
      <c r="J4494" s="44">
        <v>18.874892947999999</v>
      </c>
    </row>
    <row r="4495" spans="1:10">
      <c r="A4495" s="2" t="s">
        <v>3</v>
      </c>
      <c r="B4495" s="2" t="s">
        <v>156</v>
      </c>
      <c r="C4495" s="2" t="s">
        <v>64</v>
      </c>
      <c r="E4495" s="2">
        <v>100</v>
      </c>
      <c r="F4495" s="2" t="s">
        <v>928</v>
      </c>
      <c r="G4495" s="2" t="s">
        <v>28</v>
      </c>
      <c r="H4495" s="2" t="s">
        <v>37</v>
      </c>
      <c r="I4495" s="2" t="s">
        <v>38</v>
      </c>
      <c r="J4495" s="44">
        <v>1.3919823950000001</v>
      </c>
    </row>
    <row r="4496" spans="1:10">
      <c r="A4496" s="2" t="s">
        <v>3</v>
      </c>
      <c r="B4496" s="2" t="s">
        <v>157</v>
      </c>
      <c r="C4496" s="2" t="s">
        <v>64</v>
      </c>
      <c r="E4496" s="2">
        <v>100</v>
      </c>
      <c r="F4496" s="2" t="s">
        <v>928</v>
      </c>
      <c r="G4496" s="2" t="s">
        <v>28</v>
      </c>
      <c r="H4496" s="2" t="s">
        <v>37</v>
      </c>
      <c r="I4496" s="2" t="s">
        <v>38</v>
      </c>
      <c r="J4496" s="44">
        <v>32.664511765</v>
      </c>
    </row>
    <row r="4497" spans="1:10">
      <c r="A4497" s="2" t="s">
        <v>3</v>
      </c>
      <c r="B4497" s="2" t="s">
        <v>158</v>
      </c>
      <c r="C4497" s="2" t="s">
        <v>64</v>
      </c>
      <c r="E4497" s="2">
        <v>100</v>
      </c>
      <c r="F4497" s="2" t="s">
        <v>928</v>
      </c>
      <c r="G4497" s="2" t="s">
        <v>28</v>
      </c>
      <c r="H4497" s="2" t="s">
        <v>37</v>
      </c>
      <c r="I4497" s="2" t="s">
        <v>38</v>
      </c>
      <c r="J4497" s="44">
        <v>7.5388412320000002</v>
      </c>
    </row>
    <row r="4498" spans="1:10">
      <c r="A4498" s="2" t="s">
        <v>2</v>
      </c>
      <c r="B4498" s="2" t="s">
        <v>262</v>
      </c>
      <c r="C4498" s="2" t="s">
        <v>64</v>
      </c>
      <c r="E4498" s="2">
        <v>100</v>
      </c>
      <c r="F4498" s="2" t="s">
        <v>928</v>
      </c>
      <c r="G4498" s="2" t="s">
        <v>28</v>
      </c>
      <c r="H4498" s="2" t="s">
        <v>37</v>
      </c>
      <c r="I4498" s="2" t="s">
        <v>38</v>
      </c>
      <c r="J4498" s="44">
        <v>1.4946981E-2</v>
      </c>
    </row>
    <row r="4499" spans="1:10">
      <c r="A4499" s="2" t="s">
        <v>2</v>
      </c>
      <c r="B4499" s="2" t="s">
        <v>263</v>
      </c>
      <c r="C4499" s="2" t="s">
        <v>64</v>
      </c>
      <c r="E4499" s="2">
        <v>100</v>
      </c>
      <c r="F4499" s="2" t="s">
        <v>928</v>
      </c>
      <c r="G4499" s="2" t="s">
        <v>28</v>
      </c>
      <c r="H4499" s="2" t="s">
        <v>37</v>
      </c>
      <c r="I4499" s="2" t="s">
        <v>38</v>
      </c>
      <c r="J4499" s="44">
        <v>3.5811806719999999</v>
      </c>
    </row>
    <row r="4500" spans="1:10">
      <c r="A4500" s="2" t="s">
        <v>2</v>
      </c>
      <c r="B4500" s="2" t="s">
        <v>264</v>
      </c>
      <c r="C4500" s="2" t="s">
        <v>64</v>
      </c>
      <c r="E4500" s="2">
        <v>100</v>
      </c>
      <c r="F4500" s="2" t="s">
        <v>928</v>
      </c>
      <c r="G4500" s="2" t="s">
        <v>28</v>
      </c>
      <c r="H4500" s="2" t="s">
        <v>37</v>
      </c>
      <c r="I4500" s="2" t="s">
        <v>38</v>
      </c>
      <c r="J4500" s="44">
        <v>2.093498452</v>
      </c>
    </row>
    <row r="4501" spans="1:10">
      <c r="A4501" s="2" t="s">
        <v>2</v>
      </c>
      <c r="B4501" s="2" t="s">
        <v>265</v>
      </c>
      <c r="C4501" s="2" t="s">
        <v>64</v>
      </c>
      <c r="E4501" s="2">
        <v>100</v>
      </c>
      <c r="F4501" s="2" t="s">
        <v>928</v>
      </c>
      <c r="G4501" s="2" t="s">
        <v>28</v>
      </c>
      <c r="H4501" s="2" t="s">
        <v>37</v>
      </c>
      <c r="I4501" s="2" t="s">
        <v>38</v>
      </c>
      <c r="J4501" s="44">
        <v>0.72171123000000004</v>
      </c>
    </row>
    <row r="4502" spans="1:10">
      <c r="A4502" s="2" t="s">
        <v>2</v>
      </c>
      <c r="B4502" s="2" t="s">
        <v>266</v>
      </c>
      <c r="C4502" s="2" t="s">
        <v>64</v>
      </c>
      <c r="E4502" s="2">
        <v>100</v>
      </c>
      <c r="F4502" s="2" t="s">
        <v>928</v>
      </c>
      <c r="G4502" s="2" t="s">
        <v>28</v>
      </c>
      <c r="H4502" s="2" t="s">
        <v>37</v>
      </c>
      <c r="I4502" s="2" t="s">
        <v>38</v>
      </c>
      <c r="J4502" s="44">
        <v>3.8466672790000001</v>
      </c>
    </row>
    <row r="4503" spans="1:10">
      <c r="A4503" s="2" t="s">
        <v>2</v>
      </c>
      <c r="B4503" s="2" t="s">
        <v>267</v>
      </c>
      <c r="C4503" s="2" t="s">
        <v>64</v>
      </c>
      <c r="E4503" s="2">
        <v>100</v>
      </c>
      <c r="F4503" s="2" t="s">
        <v>928</v>
      </c>
      <c r="G4503" s="2" t="s">
        <v>28</v>
      </c>
      <c r="H4503" s="2" t="s">
        <v>37</v>
      </c>
      <c r="I4503" s="2" t="s">
        <v>38</v>
      </c>
      <c r="J4503" s="44">
        <v>3.5998117650000001</v>
      </c>
    </row>
    <row r="4504" spans="1:10">
      <c r="A4504" s="2" t="s">
        <v>2</v>
      </c>
      <c r="B4504" s="2" t="s">
        <v>268</v>
      </c>
      <c r="C4504" s="2" t="s">
        <v>64</v>
      </c>
      <c r="E4504" s="2">
        <v>100</v>
      </c>
      <c r="F4504" s="2" t="s">
        <v>928</v>
      </c>
      <c r="G4504" s="2" t="s">
        <v>28</v>
      </c>
      <c r="H4504" s="2" t="s">
        <v>37</v>
      </c>
      <c r="I4504" s="2" t="s">
        <v>38</v>
      </c>
      <c r="J4504" s="44">
        <v>3.9503384019999999</v>
      </c>
    </row>
    <row r="4505" spans="1:10">
      <c r="A4505" s="2" t="s">
        <v>2</v>
      </c>
      <c r="B4505" s="2" t="s">
        <v>269</v>
      </c>
      <c r="C4505" s="2" t="s">
        <v>64</v>
      </c>
      <c r="E4505" s="2">
        <v>100</v>
      </c>
      <c r="F4505" s="2" t="s">
        <v>928</v>
      </c>
      <c r="G4505" s="2" t="s">
        <v>28</v>
      </c>
      <c r="H4505" s="2" t="s">
        <v>37</v>
      </c>
      <c r="I4505" s="2" t="s">
        <v>38</v>
      </c>
      <c r="J4505" s="44">
        <v>6.2953216909999998</v>
      </c>
    </row>
    <row r="4506" spans="1:10">
      <c r="A4506" s="2" t="s">
        <v>1</v>
      </c>
      <c r="B4506" s="2" t="s">
        <v>298</v>
      </c>
      <c r="C4506" s="2" t="s">
        <v>64</v>
      </c>
      <c r="E4506" s="2">
        <v>100</v>
      </c>
      <c r="F4506" s="2" t="s">
        <v>928</v>
      </c>
      <c r="G4506" s="2" t="s">
        <v>28</v>
      </c>
      <c r="H4506" s="2" t="s">
        <v>37</v>
      </c>
      <c r="I4506" s="2" t="s">
        <v>38</v>
      </c>
      <c r="J4506" s="44">
        <v>0</v>
      </c>
    </row>
    <row r="4507" spans="1:10">
      <c r="A4507" s="2" t="s">
        <v>1</v>
      </c>
      <c r="B4507" s="2" t="s">
        <v>299</v>
      </c>
      <c r="C4507" s="2" t="s">
        <v>64</v>
      </c>
      <c r="E4507" s="2">
        <v>100</v>
      </c>
      <c r="F4507" s="2" t="s">
        <v>928</v>
      </c>
      <c r="G4507" s="2" t="s">
        <v>28</v>
      </c>
      <c r="H4507" s="2" t="s">
        <v>37</v>
      </c>
      <c r="I4507" s="2" t="s">
        <v>38</v>
      </c>
      <c r="J4507" s="44">
        <v>0</v>
      </c>
    </row>
    <row r="4508" spans="1:10">
      <c r="A4508" s="2" t="s">
        <v>1</v>
      </c>
      <c r="B4508" s="2" t="s">
        <v>300</v>
      </c>
      <c r="C4508" s="2" t="s">
        <v>64</v>
      </c>
      <c r="E4508" s="2">
        <v>100</v>
      </c>
      <c r="F4508" s="2" t="s">
        <v>928</v>
      </c>
      <c r="G4508" s="2" t="s">
        <v>28</v>
      </c>
      <c r="H4508" s="2" t="s">
        <v>37</v>
      </c>
      <c r="I4508" s="2" t="s">
        <v>38</v>
      </c>
      <c r="J4508" s="44">
        <v>0</v>
      </c>
    </row>
    <row r="4509" spans="1:10">
      <c r="A4509" s="2" t="s">
        <v>1</v>
      </c>
      <c r="B4509" s="2" t="s">
        <v>301</v>
      </c>
      <c r="C4509" s="2" t="s">
        <v>64</v>
      </c>
      <c r="E4509" s="2">
        <v>100</v>
      </c>
      <c r="F4509" s="2" t="s">
        <v>928</v>
      </c>
      <c r="G4509" s="2" t="s">
        <v>28</v>
      </c>
      <c r="H4509" s="2" t="s">
        <v>37</v>
      </c>
      <c r="I4509" s="2" t="s">
        <v>38</v>
      </c>
      <c r="J4509" s="44">
        <v>9.2463240000000002E-3</v>
      </c>
    </row>
    <row r="4510" spans="1:10">
      <c r="A4510" s="2" t="s">
        <v>1</v>
      </c>
      <c r="B4510" s="2" t="s">
        <v>302</v>
      </c>
      <c r="C4510" s="2" t="s">
        <v>64</v>
      </c>
      <c r="E4510" s="2">
        <v>100</v>
      </c>
      <c r="F4510" s="2" t="s">
        <v>928</v>
      </c>
      <c r="G4510" s="2" t="s">
        <v>28</v>
      </c>
      <c r="H4510" s="2" t="s">
        <v>37</v>
      </c>
      <c r="I4510" s="2" t="s">
        <v>38</v>
      </c>
      <c r="J4510" s="44">
        <v>0</v>
      </c>
    </row>
    <row r="4511" spans="1:10">
      <c r="A4511" s="2" t="s">
        <v>1</v>
      </c>
      <c r="B4511" s="2" t="s">
        <v>303</v>
      </c>
      <c r="C4511" s="2" t="s">
        <v>64</v>
      </c>
      <c r="E4511" s="2">
        <v>100</v>
      </c>
      <c r="F4511" s="2" t="s">
        <v>928</v>
      </c>
      <c r="G4511" s="2" t="s">
        <v>28</v>
      </c>
      <c r="H4511" s="2" t="s">
        <v>37</v>
      </c>
      <c r="I4511" s="2" t="s">
        <v>38</v>
      </c>
      <c r="J4511" s="44">
        <v>0</v>
      </c>
    </row>
    <row r="4512" spans="1:10">
      <c r="A4512" s="2" t="s">
        <v>1</v>
      </c>
      <c r="B4512" s="2" t="s">
        <v>304</v>
      </c>
      <c r="C4512" s="2" t="s">
        <v>64</v>
      </c>
      <c r="E4512" s="2">
        <v>100</v>
      </c>
      <c r="F4512" s="2" t="s">
        <v>928</v>
      </c>
      <c r="G4512" s="2" t="s">
        <v>28</v>
      </c>
      <c r="H4512" s="2" t="s">
        <v>37</v>
      </c>
      <c r="I4512" s="2" t="s">
        <v>38</v>
      </c>
      <c r="J4512" s="44">
        <v>0</v>
      </c>
    </row>
    <row r="4513" spans="1:10">
      <c r="A4513" s="2" t="s">
        <v>1</v>
      </c>
      <c r="B4513" s="2" t="s">
        <v>305</v>
      </c>
      <c r="C4513" s="2" t="s">
        <v>64</v>
      </c>
      <c r="E4513" s="2">
        <v>100</v>
      </c>
      <c r="F4513" s="2" t="s">
        <v>928</v>
      </c>
      <c r="G4513" s="2" t="s">
        <v>28</v>
      </c>
      <c r="H4513" s="2" t="s">
        <v>37</v>
      </c>
      <c r="I4513" s="2" t="s">
        <v>38</v>
      </c>
      <c r="J4513" s="44">
        <v>0</v>
      </c>
    </row>
    <row r="4514" spans="1:10">
      <c r="A4514" s="2" t="s">
        <v>1</v>
      </c>
      <c r="B4514" s="2" t="s">
        <v>306</v>
      </c>
      <c r="C4514" s="2" t="s">
        <v>64</v>
      </c>
      <c r="E4514" s="2">
        <v>100</v>
      </c>
      <c r="F4514" s="2" t="s">
        <v>928</v>
      </c>
      <c r="G4514" s="2" t="s">
        <v>28</v>
      </c>
      <c r="H4514" s="2" t="s">
        <v>37</v>
      </c>
      <c r="I4514" s="2" t="s">
        <v>38</v>
      </c>
      <c r="J4514" s="44">
        <v>0</v>
      </c>
    </row>
    <row r="4515" spans="1:10">
      <c r="A4515" s="2" t="s">
        <v>1</v>
      </c>
      <c r="B4515" s="2" t="s">
        <v>307</v>
      </c>
      <c r="C4515" s="2" t="s">
        <v>64</v>
      </c>
      <c r="E4515" s="2">
        <v>100</v>
      </c>
      <c r="F4515" s="2" t="s">
        <v>928</v>
      </c>
      <c r="G4515" s="2" t="s">
        <v>28</v>
      </c>
      <c r="H4515" s="2" t="s">
        <v>37</v>
      </c>
      <c r="I4515" s="2" t="s">
        <v>38</v>
      </c>
      <c r="J4515" s="44">
        <v>0</v>
      </c>
    </row>
    <row r="4516" spans="1:10">
      <c r="A4516" s="2" t="s">
        <v>1</v>
      </c>
      <c r="B4516" s="2" t="s">
        <v>308</v>
      </c>
      <c r="C4516" s="2" t="s">
        <v>64</v>
      </c>
      <c r="E4516" s="2">
        <v>100</v>
      </c>
      <c r="F4516" s="2" t="s">
        <v>928</v>
      </c>
      <c r="G4516" s="2" t="s">
        <v>28</v>
      </c>
      <c r="H4516" s="2" t="s">
        <v>37</v>
      </c>
      <c r="I4516" s="2" t="s">
        <v>38</v>
      </c>
      <c r="J4516" s="44">
        <v>0</v>
      </c>
    </row>
    <row r="4517" spans="1:10">
      <c r="A4517" s="2" t="s">
        <v>1</v>
      </c>
      <c r="B4517" s="2" t="s">
        <v>309</v>
      </c>
      <c r="C4517" s="2" t="s">
        <v>64</v>
      </c>
      <c r="E4517" s="2">
        <v>100</v>
      </c>
      <c r="F4517" s="2" t="s">
        <v>928</v>
      </c>
      <c r="G4517" s="2" t="s">
        <v>28</v>
      </c>
      <c r="H4517" s="2" t="s">
        <v>37</v>
      </c>
      <c r="I4517" s="2" t="s">
        <v>38</v>
      </c>
      <c r="J4517" s="44">
        <v>0</v>
      </c>
    </row>
    <row r="4518" spans="1:10">
      <c r="A4518" s="2" t="s">
        <v>1</v>
      </c>
      <c r="B4518" s="2" t="s">
        <v>310</v>
      </c>
      <c r="C4518" s="2" t="s">
        <v>64</v>
      </c>
      <c r="E4518" s="2">
        <v>100</v>
      </c>
      <c r="F4518" s="2" t="s">
        <v>928</v>
      </c>
      <c r="G4518" s="2" t="s">
        <v>28</v>
      </c>
      <c r="H4518" s="2" t="s">
        <v>37</v>
      </c>
      <c r="I4518" s="2" t="s">
        <v>38</v>
      </c>
      <c r="J4518" s="44">
        <v>0</v>
      </c>
    </row>
    <row r="4519" spans="1:10">
      <c r="A4519" s="2" t="s">
        <v>1</v>
      </c>
      <c r="B4519" s="2" t="s">
        <v>311</v>
      </c>
      <c r="C4519" s="2" t="s">
        <v>64</v>
      </c>
      <c r="E4519" s="2">
        <v>100</v>
      </c>
      <c r="F4519" s="2" t="s">
        <v>928</v>
      </c>
      <c r="G4519" s="2" t="s">
        <v>28</v>
      </c>
      <c r="H4519" s="2" t="s">
        <v>37</v>
      </c>
      <c r="I4519" s="2" t="s">
        <v>38</v>
      </c>
      <c r="J4519" s="44">
        <v>0</v>
      </c>
    </row>
    <row r="4520" spans="1:10">
      <c r="A4520" s="2" t="s">
        <v>1</v>
      </c>
      <c r="B4520" s="2" t="s">
        <v>312</v>
      </c>
      <c r="C4520" s="2" t="s">
        <v>64</v>
      </c>
      <c r="E4520" s="2">
        <v>100</v>
      </c>
      <c r="F4520" s="2" t="s">
        <v>928</v>
      </c>
      <c r="G4520" s="2" t="s">
        <v>28</v>
      </c>
      <c r="H4520" s="2" t="s">
        <v>37</v>
      </c>
      <c r="I4520" s="2" t="s">
        <v>38</v>
      </c>
      <c r="J4520" s="44">
        <v>0</v>
      </c>
    </row>
    <row r="4521" spans="1:10">
      <c r="A4521" s="2" t="s">
        <v>1</v>
      </c>
      <c r="B4521" s="2" t="s">
        <v>313</v>
      </c>
      <c r="C4521" s="2" t="s">
        <v>64</v>
      </c>
      <c r="E4521" s="2">
        <v>100</v>
      </c>
      <c r="F4521" s="2" t="s">
        <v>928</v>
      </c>
      <c r="G4521" s="2" t="s">
        <v>28</v>
      </c>
      <c r="H4521" s="2" t="s">
        <v>37</v>
      </c>
      <c r="I4521" s="2" t="s">
        <v>38</v>
      </c>
      <c r="J4521" s="44">
        <v>0</v>
      </c>
    </row>
    <row r="4522" spans="1:10">
      <c r="A4522" s="2" t="s">
        <v>1</v>
      </c>
      <c r="B4522" s="2" t="s">
        <v>314</v>
      </c>
      <c r="C4522" s="2" t="s">
        <v>64</v>
      </c>
      <c r="E4522" s="2">
        <v>100</v>
      </c>
      <c r="F4522" s="2" t="s">
        <v>928</v>
      </c>
      <c r="G4522" s="2" t="s">
        <v>28</v>
      </c>
      <c r="H4522" s="2" t="s">
        <v>37</v>
      </c>
      <c r="I4522" s="2" t="s">
        <v>38</v>
      </c>
      <c r="J4522" s="44">
        <v>0</v>
      </c>
    </row>
    <row r="4523" spans="1:10">
      <c r="A4523" s="2" t="s">
        <v>1</v>
      </c>
      <c r="B4523" s="2" t="s">
        <v>315</v>
      </c>
      <c r="C4523" s="2" t="s">
        <v>64</v>
      </c>
      <c r="E4523" s="2">
        <v>100</v>
      </c>
      <c r="F4523" s="2" t="s">
        <v>928</v>
      </c>
      <c r="G4523" s="2" t="s">
        <v>28</v>
      </c>
      <c r="H4523" s="2" t="s">
        <v>37</v>
      </c>
      <c r="I4523" s="2" t="s">
        <v>38</v>
      </c>
      <c r="J4523" s="44">
        <v>0</v>
      </c>
    </row>
    <row r="4524" spans="1:10">
      <c r="A4524" s="2" t="s">
        <v>1</v>
      </c>
      <c r="B4524" s="2" t="s">
        <v>316</v>
      </c>
      <c r="C4524" s="2" t="s">
        <v>64</v>
      </c>
      <c r="E4524" s="2">
        <v>100</v>
      </c>
      <c r="F4524" s="2" t="s">
        <v>928</v>
      </c>
      <c r="G4524" s="2" t="s">
        <v>28</v>
      </c>
      <c r="H4524" s="2" t="s">
        <v>37</v>
      </c>
      <c r="I4524" s="2" t="s">
        <v>38</v>
      </c>
      <c r="J4524" s="44">
        <v>0</v>
      </c>
    </row>
    <row r="4525" spans="1:10">
      <c r="A4525" s="2" t="s">
        <v>1</v>
      </c>
      <c r="B4525" s="2" t="s">
        <v>317</v>
      </c>
      <c r="C4525" s="2" t="s">
        <v>64</v>
      </c>
      <c r="E4525" s="2">
        <v>100</v>
      </c>
      <c r="F4525" s="2" t="s">
        <v>928</v>
      </c>
      <c r="G4525" s="2" t="s">
        <v>28</v>
      </c>
      <c r="H4525" s="2" t="s">
        <v>37</v>
      </c>
      <c r="I4525" s="2" t="s">
        <v>38</v>
      </c>
      <c r="J4525" s="44">
        <v>0</v>
      </c>
    </row>
    <row r="4526" spans="1:10">
      <c r="A4526" s="2" t="s">
        <v>1</v>
      </c>
      <c r="B4526" s="2" t="s">
        <v>449</v>
      </c>
      <c r="C4526" s="2" t="s">
        <v>64</v>
      </c>
      <c r="E4526" s="2">
        <v>100</v>
      </c>
      <c r="F4526" s="2" t="s">
        <v>928</v>
      </c>
      <c r="G4526" s="2" t="s">
        <v>28</v>
      </c>
      <c r="H4526" s="2" t="s">
        <v>37</v>
      </c>
      <c r="I4526" s="2" t="s">
        <v>38</v>
      </c>
      <c r="J4526" s="44">
        <v>0</v>
      </c>
    </row>
    <row r="4527" spans="1:10">
      <c r="A4527" s="2" t="s">
        <v>1</v>
      </c>
      <c r="B4527" s="2" t="s">
        <v>450</v>
      </c>
      <c r="C4527" s="2" t="s">
        <v>64</v>
      </c>
      <c r="E4527" s="2">
        <v>100</v>
      </c>
      <c r="F4527" s="2" t="s">
        <v>928</v>
      </c>
      <c r="G4527" s="2" t="s">
        <v>28</v>
      </c>
      <c r="H4527" s="2" t="s">
        <v>37</v>
      </c>
      <c r="I4527" s="2" t="s">
        <v>38</v>
      </c>
      <c r="J4527" s="44">
        <v>0</v>
      </c>
    </row>
    <row r="4528" spans="1:10">
      <c r="A4528" s="2" t="s">
        <v>1</v>
      </c>
      <c r="B4528" s="2" t="s">
        <v>451</v>
      </c>
      <c r="C4528" s="2" t="s">
        <v>64</v>
      </c>
      <c r="E4528" s="2">
        <v>100</v>
      </c>
      <c r="F4528" s="2" t="s">
        <v>928</v>
      </c>
      <c r="G4528" s="2" t="s">
        <v>28</v>
      </c>
      <c r="H4528" s="2" t="s">
        <v>37</v>
      </c>
      <c r="I4528" s="2" t="s">
        <v>38</v>
      </c>
      <c r="J4528" s="44">
        <v>0</v>
      </c>
    </row>
    <row r="4529" spans="1:10">
      <c r="A4529" s="2" t="s">
        <v>1</v>
      </c>
      <c r="B4529" s="2" t="s">
        <v>452</v>
      </c>
      <c r="C4529" s="2" t="s">
        <v>64</v>
      </c>
      <c r="E4529" s="2">
        <v>100</v>
      </c>
      <c r="F4529" s="2" t="s">
        <v>928</v>
      </c>
      <c r="G4529" s="2" t="s">
        <v>28</v>
      </c>
      <c r="H4529" s="2" t="s">
        <v>37</v>
      </c>
      <c r="I4529" s="2" t="s">
        <v>38</v>
      </c>
      <c r="J4529" s="44">
        <v>0</v>
      </c>
    </row>
    <row r="4530" spans="1:10">
      <c r="A4530" s="2" t="s">
        <v>1</v>
      </c>
      <c r="B4530" s="2" t="s">
        <v>453</v>
      </c>
      <c r="C4530" s="2" t="s">
        <v>64</v>
      </c>
      <c r="E4530" s="2">
        <v>100</v>
      </c>
      <c r="F4530" s="2" t="s">
        <v>928</v>
      </c>
      <c r="G4530" s="2" t="s">
        <v>28</v>
      </c>
      <c r="H4530" s="2" t="s">
        <v>37</v>
      </c>
      <c r="I4530" s="2" t="s">
        <v>38</v>
      </c>
      <c r="J4530" s="44">
        <v>0</v>
      </c>
    </row>
    <row r="4531" spans="1:10">
      <c r="A4531" s="2" t="s">
        <v>1</v>
      </c>
      <c r="B4531" s="2" t="s">
        <v>318</v>
      </c>
      <c r="C4531" s="2" t="s">
        <v>64</v>
      </c>
      <c r="E4531" s="2">
        <v>100</v>
      </c>
      <c r="F4531" s="2" t="s">
        <v>928</v>
      </c>
      <c r="G4531" s="2" t="s">
        <v>28</v>
      </c>
      <c r="H4531" s="2" t="s">
        <v>37</v>
      </c>
      <c r="I4531" s="2" t="s">
        <v>38</v>
      </c>
      <c r="J4531" s="44">
        <v>0</v>
      </c>
    </row>
    <row r="4532" spans="1:10">
      <c r="A4532" s="2" t="s">
        <v>1</v>
      </c>
      <c r="B4532" s="2" t="s">
        <v>319</v>
      </c>
      <c r="C4532" s="2" t="s">
        <v>64</v>
      </c>
      <c r="E4532" s="2">
        <v>100</v>
      </c>
      <c r="F4532" s="2" t="s">
        <v>928</v>
      </c>
      <c r="G4532" s="2" t="s">
        <v>28</v>
      </c>
      <c r="H4532" s="2" t="s">
        <v>37</v>
      </c>
      <c r="I4532" s="2" t="s">
        <v>38</v>
      </c>
      <c r="J4532" s="44">
        <v>0</v>
      </c>
    </row>
    <row r="4533" spans="1:10">
      <c r="A4533" s="2" t="s">
        <v>1</v>
      </c>
      <c r="B4533" s="2" t="s">
        <v>320</v>
      </c>
      <c r="C4533" s="2" t="s">
        <v>64</v>
      </c>
      <c r="E4533" s="2">
        <v>100</v>
      </c>
      <c r="F4533" s="2" t="s">
        <v>928</v>
      </c>
      <c r="G4533" s="2" t="s">
        <v>28</v>
      </c>
      <c r="H4533" s="2" t="s">
        <v>37</v>
      </c>
      <c r="I4533" s="2" t="s">
        <v>38</v>
      </c>
      <c r="J4533" s="44">
        <v>0</v>
      </c>
    </row>
    <row r="4534" spans="1:10">
      <c r="A4534" s="2" t="s">
        <v>1</v>
      </c>
      <c r="B4534" s="2" t="s">
        <v>321</v>
      </c>
      <c r="C4534" s="2" t="s">
        <v>64</v>
      </c>
      <c r="E4534" s="2">
        <v>100</v>
      </c>
      <c r="F4534" s="2" t="s">
        <v>928</v>
      </c>
      <c r="G4534" s="2" t="s">
        <v>28</v>
      </c>
      <c r="H4534" s="2" t="s">
        <v>37</v>
      </c>
      <c r="I4534" s="2" t="s">
        <v>38</v>
      </c>
      <c r="J4534" s="44">
        <v>0</v>
      </c>
    </row>
    <row r="4535" spans="1:10">
      <c r="A4535" s="2" t="s">
        <v>1</v>
      </c>
      <c r="B4535" s="2" t="s">
        <v>322</v>
      </c>
      <c r="C4535" s="2" t="s">
        <v>64</v>
      </c>
      <c r="E4535" s="2">
        <v>100</v>
      </c>
      <c r="F4535" s="2" t="s">
        <v>928</v>
      </c>
      <c r="G4535" s="2" t="s">
        <v>28</v>
      </c>
      <c r="H4535" s="2" t="s">
        <v>37</v>
      </c>
      <c r="I4535" s="2" t="s">
        <v>38</v>
      </c>
      <c r="J4535" s="44">
        <v>0</v>
      </c>
    </row>
    <row r="4536" spans="1:10">
      <c r="A4536" s="2" t="s">
        <v>1</v>
      </c>
      <c r="B4536" s="2" t="s">
        <v>323</v>
      </c>
      <c r="C4536" s="2" t="s">
        <v>64</v>
      </c>
      <c r="E4536" s="2">
        <v>100</v>
      </c>
      <c r="F4536" s="2" t="s">
        <v>928</v>
      </c>
      <c r="G4536" s="2" t="s">
        <v>28</v>
      </c>
      <c r="H4536" s="2" t="s">
        <v>37</v>
      </c>
      <c r="I4536" s="2" t="s">
        <v>38</v>
      </c>
      <c r="J4536" s="44">
        <v>0</v>
      </c>
    </row>
    <row r="4537" spans="1:10">
      <c r="A4537" s="2" t="s">
        <v>1</v>
      </c>
      <c r="B4537" s="2" t="s">
        <v>324</v>
      </c>
      <c r="C4537" s="2" t="s">
        <v>64</v>
      </c>
      <c r="E4537" s="2">
        <v>100</v>
      </c>
      <c r="F4537" s="2" t="s">
        <v>928</v>
      </c>
      <c r="G4537" s="2" t="s">
        <v>28</v>
      </c>
      <c r="H4537" s="2" t="s">
        <v>37</v>
      </c>
      <c r="I4537" s="2" t="s">
        <v>38</v>
      </c>
      <c r="J4537" s="44">
        <v>0</v>
      </c>
    </row>
    <row r="4538" spans="1:10">
      <c r="A4538" s="2" t="s">
        <v>1</v>
      </c>
      <c r="B4538" s="2" t="s">
        <v>325</v>
      </c>
      <c r="C4538" s="2" t="s">
        <v>64</v>
      </c>
      <c r="E4538" s="2">
        <v>100</v>
      </c>
      <c r="F4538" s="2" t="s">
        <v>928</v>
      </c>
      <c r="G4538" s="2" t="s">
        <v>28</v>
      </c>
      <c r="H4538" s="2" t="s">
        <v>37</v>
      </c>
      <c r="I4538" s="2" t="s">
        <v>38</v>
      </c>
      <c r="J4538" s="44">
        <v>0</v>
      </c>
    </row>
    <row r="4539" spans="1:10">
      <c r="A4539" s="2" t="s">
        <v>1</v>
      </c>
      <c r="B4539" s="2" t="s">
        <v>326</v>
      </c>
      <c r="C4539" s="2" t="s">
        <v>64</v>
      </c>
      <c r="E4539" s="2">
        <v>100</v>
      </c>
      <c r="F4539" s="2" t="s">
        <v>928</v>
      </c>
      <c r="G4539" s="2" t="s">
        <v>28</v>
      </c>
      <c r="H4539" s="2" t="s">
        <v>37</v>
      </c>
      <c r="I4539" s="2" t="s">
        <v>38</v>
      </c>
      <c r="J4539" s="44">
        <v>0</v>
      </c>
    </row>
    <row r="4540" spans="1:10">
      <c r="A4540" s="2" t="s">
        <v>1</v>
      </c>
      <c r="B4540" s="2" t="s">
        <v>327</v>
      </c>
      <c r="C4540" s="2" t="s">
        <v>64</v>
      </c>
      <c r="E4540" s="2">
        <v>100</v>
      </c>
      <c r="F4540" s="2" t="s">
        <v>928</v>
      </c>
      <c r="G4540" s="2" t="s">
        <v>28</v>
      </c>
      <c r="H4540" s="2" t="s">
        <v>37</v>
      </c>
      <c r="I4540" s="2" t="s">
        <v>38</v>
      </c>
      <c r="J4540" s="44">
        <v>0</v>
      </c>
    </row>
    <row r="4541" spans="1:10">
      <c r="A4541" s="2" t="s">
        <v>1</v>
      </c>
      <c r="B4541" s="2" t="s">
        <v>328</v>
      </c>
      <c r="C4541" s="2" t="s">
        <v>64</v>
      </c>
      <c r="E4541" s="2">
        <v>100</v>
      </c>
      <c r="F4541" s="2" t="s">
        <v>928</v>
      </c>
      <c r="G4541" s="2" t="s">
        <v>28</v>
      </c>
      <c r="H4541" s="2" t="s">
        <v>37</v>
      </c>
      <c r="I4541" s="2" t="s">
        <v>38</v>
      </c>
      <c r="J4541" s="44">
        <v>2.3130751410000001</v>
      </c>
    </row>
    <row r="4542" spans="1:10">
      <c r="A4542" s="2" t="s">
        <v>1</v>
      </c>
      <c r="B4542" s="2" t="s">
        <v>329</v>
      </c>
      <c r="C4542" s="2" t="s">
        <v>64</v>
      </c>
      <c r="E4542" s="2">
        <v>100</v>
      </c>
      <c r="F4542" s="2" t="s">
        <v>928</v>
      </c>
      <c r="G4542" s="2" t="s">
        <v>28</v>
      </c>
      <c r="H4542" s="2" t="s">
        <v>37</v>
      </c>
      <c r="I4542" s="2" t="s">
        <v>38</v>
      </c>
      <c r="J4542" s="44">
        <v>0</v>
      </c>
    </row>
    <row r="4543" spans="1:10">
      <c r="A4543" s="2" t="s">
        <v>1</v>
      </c>
      <c r="B4543" s="2" t="s">
        <v>330</v>
      </c>
      <c r="C4543" s="2" t="s">
        <v>64</v>
      </c>
      <c r="E4543" s="2">
        <v>100</v>
      </c>
      <c r="F4543" s="2" t="s">
        <v>928</v>
      </c>
      <c r="G4543" s="2" t="s">
        <v>28</v>
      </c>
      <c r="H4543" s="2" t="s">
        <v>37</v>
      </c>
      <c r="I4543" s="2" t="s">
        <v>38</v>
      </c>
      <c r="J4543" s="44">
        <v>2.1792941E-2</v>
      </c>
    </row>
    <row r="4544" spans="1:10">
      <c r="A4544" s="2" t="s">
        <v>1</v>
      </c>
      <c r="B4544" s="2" t="s">
        <v>331</v>
      </c>
      <c r="C4544" s="2" t="s">
        <v>64</v>
      </c>
      <c r="E4544" s="2">
        <v>100</v>
      </c>
      <c r="F4544" s="2" t="s">
        <v>928</v>
      </c>
      <c r="G4544" s="2" t="s">
        <v>28</v>
      </c>
      <c r="H4544" s="2" t="s">
        <v>37</v>
      </c>
      <c r="I4544" s="2" t="s">
        <v>38</v>
      </c>
      <c r="J4544" s="44">
        <v>7.4640673729999998</v>
      </c>
    </row>
    <row r="4545" spans="1:10">
      <c r="A4545" s="2" t="s">
        <v>1</v>
      </c>
      <c r="B4545" s="2" t="s">
        <v>332</v>
      </c>
      <c r="C4545" s="2" t="s">
        <v>64</v>
      </c>
      <c r="E4545" s="2">
        <v>100</v>
      </c>
      <c r="F4545" s="2" t="s">
        <v>928</v>
      </c>
      <c r="G4545" s="2" t="s">
        <v>28</v>
      </c>
      <c r="H4545" s="2" t="s">
        <v>37</v>
      </c>
      <c r="I4545" s="2" t="s">
        <v>38</v>
      </c>
      <c r="J4545" s="44">
        <v>0</v>
      </c>
    </row>
    <row r="4546" spans="1:10">
      <c r="A4546" s="2" t="s">
        <v>27</v>
      </c>
      <c r="B4546" s="2" t="s">
        <v>66</v>
      </c>
      <c r="C4546" s="2" t="s">
        <v>64</v>
      </c>
      <c r="E4546" s="2">
        <v>100</v>
      </c>
      <c r="F4546" s="2" t="s">
        <v>928</v>
      </c>
      <c r="G4546" s="2" t="s">
        <v>720</v>
      </c>
      <c r="H4546" s="2" t="s">
        <v>37</v>
      </c>
      <c r="I4546" s="2" t="s">
        <v>38</v>
      </c>
      <c r="J4546" s="44">
        <v>1.4269478360000001</v>
      </c>
    </row>
    <row r="4547" spans="1:10">
      <c r="A4547" s="2" t="s">
        <v>27</v>
      </c>
      <c r="B4547" s="2" t="s">
        <v>67</v>
      </c>
      <c r="C4547" s="2" t="s">
        <v>64</v>
      </c>
      <c r="E4547" s="2">
        <v>100</v>
      </c>
      <c r="F4547" s="2" t="s">
        <v>928</v>
      </c>
      <c r="G4547" s="2" t="s">
        <v>720</v>
      </c>
      <c r="H4547" s="2" t="s">
        <v>37</v>
      </c>
      <c r="I4547" s="2" t="s">
        <v>38</v>
      </c>
      <c r="J4547" s="44">
        <v>8.4338239999999995E-3</v>
      </c>
    </row>
    <row r="4548" spans="1:10">
      <c r="A4548" s="2" t="s">
        <v>27</v>
      </c>
      <c r="B4548" s="2" t="s">
        <v>346</v>
      </c>
      <c r="C4548" s="2" t="s">
        <v>64</v>
      </c>
      <c r="E4548" s="2">
        <v>100</v>
      </c>
      <c r="F4548" s="2" t="s">
        <v>928</v>
      </c>
      <c r="G4548" s="2" t="s">
        <v>720</v>
      </c>
      <c r="H4548" s="2" t="s">
        <v>37</v>
      </c>
      <c r="I4548" s="2" t="s">
        <v>38</v>
      </c>
      <c r="J4548" s="44">
        <v>0</v>
      </c>
    </row>
    <row r="4549" spans="1:10">
      <c r="A4549" s="2" t="s">
        <v>27</v>
      </c>
      <c r="B4549" s="2" t="s">
        <v>68</v>
      </c>
      <c r="C4549" s="2" t="s">
        <v>64</v>
      </c>
      <c r="E4549" s="2">
        <v>100</v>
      </c>
      <c r="F4549" s="2" t="s">
        <v>928</v>
      </c>
      <c r="G4549" s="2" t="s">
        <v>720</v>
      </c>
      <c r="H4549" s="2" t="s">
        <v>37</v>
      </c>
      <c r="I4549" s="2" t="s">
        <v>38</v>
      </c>
      <c r="J4549" s="44">
        <v>1.3770589999999999E-3</v>
      </c>
    </row>
    <row r="4550" spans="1:10">
      <c r="A4550" s="2" t="s">
        <v>27</v>
      </c>
      <c r="B4550" s="2" t="s">
        <v>69</v>
      </c>
      <c r="C4550" s="2" t="s">
        <v>64</v>
      </c>
      <c r="E4550" s="2">
        <v>100</v>
      </c>
      <c r="F4550" s="2" t="s">
        <v>928</v>
      </c>
      <c r="G4550" s="2" t="s">
        <v>720</v>
      </c>
      <c r="H4550" s="2" t="s">
        <v>37</v>
      </c>
      <c r="I4550" s="2" t="s">
        <v>38</v>
      </c>
      <c r="J4550" s="44">
        <v>1.268691311</v>
      </c>
    </row>
    <row r="4551" spans="1:10">
      <c r="A4551" s="2" t="s">
        <v>27</v>
      </c>
      <c r="B4551" s="2" t="s">
        <v>70</v>
      </c>
      <c r="C4551" s="2" t="s">
        <v>64</v>
      </c>
      <c r="E4551" s="2">
        <v>100</v>
      </c>
      <c r="F4551" s="2" t="s">
        <v>928</v>
      </c>
      <c r="G4551" s="2" t="s">
        <v>720</v>
      </c>
      <c r="H4551" s="2" t="s">
        <v>37</v>
      </c>
      <c r="I4551" s="2" t="s">
        <v>38</v>
      </c>
      <c r="J4551" s="44">
        <v>3.2189999999999999</v>
      </c>
    </row>
    <row r="4552" spans="1:10">
      <c r="A4552" s="2" t="s">
        <v>27</v>
      </c>
      <c r="B4552" s="2" t="s">
        <v>71</v>
      </c>
      <c r="C4552" s="2" t="s">
        <v>64</v>
      </c>
      <c r="E4552" s="2">
        <v>100</v>
      </c>
      <c r="F4552" s="2" t="s">
        <v>928</v>
      </c>
      <c r="G4552" s="2" t="s">
        <v>720</v>
      </c>
      <c r="H4552" s="2" t="s">
        <v>37</v>
      </c>
      <c r="I4552" s="2" t="s">
        <v>38</v>
      </c>
      <c r="J4552" s="44">
        <v>0</v>
      </c>
    </row>
    <row r="4553" spans="1:10">
      <c r="A4553" s="2" t="s">
        <v>27</v>
      </c>
      <c r="B4553" s="2" t="s">
        <v>72</v>
      </c>
      <c r="C4553" s="2" t="s">
        <v>64</v>
      </c>
      <c r="E4553" s="2">
        <v>100</v>
      </c>
      <c r="F4553" s="2" t="s">
        <v>928</v>
      </c>
      <c r="G4553" s="2" t="s">
        <v>720</v>
      </c>
      <c r="H4553" s="2" t="s">
        <v>37</v>
      </c>
      <c r="I4553" s="2" t="s">
        <v>38</v>
      </c>
      <c r="J4553" s="44">
        <v>1.6120450000000001E-3</v>
      </c>
    </row>
    <row r="4554" spans="1:10">
      <c r="A4554" s="2" t="s">
        <v>27</v>
      </c>
      <c r="B4554" s="2" t="s">
        <v>73</v>
      </c>
      <c r="C4554" s="2" t="s">
        <v>64</v>
      </c>
      <c r="E4554" s="2">
        <v>100</v>
      </c>
      <c r="F4554" s="2" t="s">
        <v>928</v>
      </c>
      <c r="G4554" s="2" t="s">
        <v>720</v>
      </c>
      <c r="H4554" s="2" t="s">
        <v>37</v>
      </c>
      <c r="I4554" s="2" t="s">
        <v>38</v>
      </c>
      <c r="J4554" s="44">
        <v>1.669118E-3</v>
      </c>
    </row>
    <row r="4555" spans="1:10">
      <c r="A4555" s="2" t="s">
        <v>26</v>
      </c>
      <c r="B4555" s="2" t="s">
        <v>347</v>
      </c>
      <c r="C4555" s="2" t="s">
        <v>64</v>
      </c>
      <c r="E4555" s="2">
        <v>100</v>
      </c>
      <c r="F4555" s="2" t="s">
        <v>928</v>
      </c>
      <c r="G4555" s="2" t="s">
        <v>720</v>
      </c>
      <c r="H4555" s="2" t="s">
        <v>37</v>
      </c>
      <c r="I4555" s="2" t="s">
        <v>38</v>
      </c>
      <c r="J4555" s="44">
        <v>0</v>
      </c>
    </row>
    <row r="4556" spans="1:10">
      <c r="A4556" s="2" t="s">
        <v>26</v>
      </c>
      <c r="B4556" s="2" t="s">
        <v>74</v>
      </c>
      <c r="C4556" s="2" t="s">
        <v>64</v>
      </c>
      <c r="E4556" s="2">
        <v>100</v>
      </c>
      <c r="F4556" s="2" t="s">
        <v>928</v>
      </c>
      <c r="G4556" s="2" t="s">
        <v>720</v>
      </c>
      <c r="H4556" s="2" t="s">
        <v>37</v>
      </c>
      <c r="I4556" s="2" t="s">
        <v>38</v>
      </c>
      <c r="J4556" s="44">
        <v>0</v>
      </c>
    </row>
    <row r="4557" spans="1:10">
      <c r="A4557" s="2" t="s">
        <v>26</v>
      </c>
      <c r="B4557" s="2" t="s">
        <v>75</v>
      </c>
      <c r="C4557" s="2" t="s">
        <v>64</v>
      </c>
      <c r="E4557" s="2">
        <v>100</v>
      </c>
      <c r="F4557" s="2" t="s">
        <v>928</v>
      </c>
      <c r="G4557" s="2" t="s">
        <v>720</v>
      </c>
      <c r="H4557" s="2" t="s">
        <v>37</v>
      </c>
      <c r="I4557" s="2" t="s">
        <v>38</v>
      </c>
      <c r="J4557" s="44">
        <v>0</v>
      </c>
    </row>
    <row r="4558" spans="1:10">
      <c r="A4558" s="2" t="s">
        <v>26</v>
      </c>
      <c r="B4558" s="2" t="s">
        <v>76</v>
      </c>
      <c r="C4558" s="2" t="s">
        <v>64</v>
      </c>
      <c r="E4558" s="2">
        <v>100</v>
      </c>
      <c r="F4558" s="2" t="s">
        <v>928</v>
      </c>
      <c r="G4558" s="2" t="s">
        <v>720</v>
      </c>
      <c r="H4558" s="2" t="s">
        <v>37</v>
      </c>
      <c r="I4558" s="2" t="s">
        <v>38</v>
      </c>
      <c r="J4558" s="44">
        <v>0.68500000000000005</v>
      </c>
    </row>
    <row r="4559" spans="1:10">
      <c r="A4559" s="2" t="s">
        <v>26</v>
      </c>
      <c r="B4559" s="2" t="s">
        <v>77</v>
      </c>
      <c r="C4559" s="2" t="s">
        <v>64</v>
      </c>
      <c r="E4559" s="2">
        <v>100</v>
      </c>
      <c r="F4559" s="2" t="s">
        <v>928</v>
      </c>
      <c r="G4559" s="2" t="s">
        <v>720</v>
      </c>
      <c r="H4559" s="2" t="s">
        <v>37</v>
      </c>
      <c r="I4559" s="2" t="s">
        <v>38</v>
      </c>
      <c r="J4559" s="44">
        <v>0</v>
      </c>
    </row>
    <row r="4560" spans="1:10">
      <c r="A4560" s="2" t="s">
        <v>26</v>
      </c>
      <c r="B4560" s="2" t="s">
        <v>78</v>
      </c>
      <c r="C4560" s="2" t="s">
        <v>64</v>
      </c>
      <c r="E4560" s="2">
        <v>100</v>
      </c>
      <c r="F4560" s="2" t="s">
        <v>928</v>
      </c>
      <c r="G4560" s="2" t="s">
        <v>720</v>
      </c>
      <c r="H4560" s="2" t="s">
        <v>37</v>
      </c>
      <c r="I4560" s="2" t="s">
        <v>38</v>
      </c>
      <c r="J4560" s="44">
        <v>1.5147291970000001</v>
      </c>
    </row>
    <row r="4561" spans="1:10">
      <c r="A4561" s="2" t="s">
        <v>26</v>
      </c>
      <c r="B4561" s="2" t="s">
        <v>79</v>
      </c>
      <c r="C4561" s="2" t="s">
        <v>64</v>
      </c>
      <c r="E4561" s="2">
        <v>100</v>
      </c>
      <c r="F4561" s="2" t="s">
        <v>928</v>
      </c>
      <c r="G4561" s="2" t="s">
        <v>720</v>
      </c>
      <c r="H4561" s="2" t="s">
        <v>37</v>
      </c>
      <c r="I4561" s="2" t="s">
        <v>38</v>
      </c>
      <c r="J4561" s="44">
        <v>0</v>
      </c>
    </row>
    <row r="4562" spans="1:10">
      <c r="A4562" s="2" t="s">
        <v>26</v>
      </c>
      <c r="B4562" s="2" t="s">
        <v>80</v>
      </c>
      <c r="C4562" s="2" t="s">
        <v>64</v>
      </c>
      <c r="E4562" s="2">
        <v>100</v>
      </c>
      <c r="F4562" s="2" t="s">
        <v>928</v>
      </c>
      <c r="G4562" s="2" t="s">
        <v>720</v>
      </c>
      <c r="H4562" s="2" t="s">
        <v>37</v>
      </c>
      <c r="I4562" s="2" t="s">
        <v>38</v>
      </c>
      <c r="J4562" s="44">
        <v>0</v>
      </c>
    </row>
    <row r="4563" spans="1:10">
      <c r="A4563" s="2" t="s">
        <v>26</v>
      </c>
      <c r="B4563" s="2" t="s">
        <v>81</v>
      </c>
      <c r="C4563" s="2" t="s">
        <v>64</v>
      </c>
      <c r="E4563" s="2">
        <v>100</v>
      </c>
      <c r="F4563" s="2" t="s">
        <v>928</v>
      </c>
      <c r="G4563" s="2" t="s">
        <v>720</v>
      </c>
      <c r="H4563" s="2" t="s">
        <v>37</v>
      </c>
      <c r="I4563" s="2" t="s">
        <v>38</v>
      </c>
      <c r="J4563" s="44">
        <v>0</v>
      </c>
    </row>
    <row r="4564" spans="1:10">
      <c r="A4564" s="2" t="s">
        <v>26</v>
      </c>
      <c r="B4564" s="2" t="s">
        <v>82</v>
      </c>
      <c r="C4564" s="2" t="s">
        <v>64</v>
      </c>
      <c r="E4564" s="2">
        <v>100</v>
      </c>
      <c r="F4564" s="2" t="s">
        <v>928</v>
      </c>
      <c r="G4564" s="2" t="s">
        <v>720</v>
      </c>
      <c r="H4564" s="2" t="s">
        <v>37</v>
      </c>
      <c r="I4564" s="2" t="s">
        <v>38</v>
      </c>
      <c r="J4564" s="44">
        <v>0</v>
      </c>
    </row>
    <row r="4565" spans="1:10">
      <c r="A4565" s="2" t="s">
        <v>26</v>
      </c>
      <c r="B4565" s="2" t="s">
        <v>83</v>
      </c>
      <c r="C4565" s="2" t="s">
        <v>64</v>
      </c>
      <c r="E4565" s="2">
        <v>100</v>
      </c>
      <c r="F4565" s="2" t="s">
        <v>928</v>
      </c>
      <c r="G4565" s="2" t="s">
        <v>720</v>
      </c>
      <c r="H4565" s="2" t="s">
        <v>37</v>
      </c>
      <c r="I4565" s="2" t="s">
        <v>38</v>
      </c>
      <c r="J4565" s="44">
        <v>0</v>
      </c>
    </row>
    <row r="4566" spans="1:10">
      <c r="A4566" s="2" t="s">
        <v>25</v>
      </c>
      <c r="B4566" s="2" t="s">
        <v>84</v>
      </c>
      <c r="C4566" s="2" t="s">
        <v>64</v>
      </c>
      <c r="E4566" s="2">
        <v>100</v>
      </c>
      <c r="F4566" s="2" t="s">
        <v>928</v>
      </c>
      <c r="G4566" s="2" t="s">
        <v>720</v>
      </c>
      <c r="H4566" s="2" t="s">
        <v>37</v>
      </c>
      <c r="I4566" s="2" t="s">
        <v>38</v>
      </c>
      <c r="J4566" s="44">
        <v>0</v>
      </c>
    </row>
    <row r="4567" spans="1:10">
      <c r="A4567" s="2" t="s">
        <v>25</v>
      </c>
      <c r="B4567" s="2" t="s">
        <v>85</v>
      </c>
      <c r="C4567" s="2" t="s">
        <v>64</v>
      </c>
      <c r="E4567" s="2">
        <v>100</v>
      </c>
      <c r="F4567" s="2" t="s">
        <v>928</v>
      </c>
      <c r="G4567" s="2" t="s">
        <v>720</v>
      </c>
      <c r="H4567" s="2" t="s">
        <v>37</v>
      </c>
      <c r="I4567" s="2" t="s">
        <v>38</v>
      </c>
      <c r="J4567" s="44">
        <v>0</v>
      </c>
    </row>
    <row r="4568" spans="1:10">
      <c r="A4568" s="2" t="s">
        <v>25</v>
      </c>
      <c r="B4568" s="2" t="s">
        <v>86</v>
      </c>
      <c r="C4568" s="2" t="s">
        <v>64</v>
      </c>
      <c r="E4568" s="2">
        <v>100</v>
      </c>
      <c r="F4568" s="2" t="s">
        <v>928</v>
      </c>
      <c r="G4568" s="2" t="s">
        <v>720</v>
      </c>
      <c r="H4568" s="2" t="s">
        <v>37</v>
      </c>
      <c r="I4568" s="2" t="s">
        <v>38</v>
      </c>
      <c r="J4568" s="44">
        <v>6.2951871659999998</v>
      </c>
    </row>
    <row r="4569" spans="1:10">
      <c r="A4569" s="2" t="s">
        <v>25</v>
      </c>
      <c r="B4569" s="2" t="s">
        <v>87</v>
      </c>
      <c r="C4569" s="2" t="s">
        <v>64</v>
      </c>
      <c r="E4569" s="2">
        <v>100</v>
      </c>
      <c r="F4569" s="2" t="s">
        <v>928</v>
      </c>
      <c r="G4569" s="2" t="s">
        <v>720</v>
      </c>
      <c r="H4569" s="2" t="s">
        <v>37</v>
      </c>
      <c r="I4569" s="2" t="s">
        <v>38</v>
      </c>
      <c r="J4569" s="44">
        <v>0</v>
      </c>
    </row>
    <row r="4570" spans="1:10">
      <c r="A4570" s="2" t="s">
        <v>25</v>
      </c>
      <c r="B4570" s="2" t="s">
        <v>88</v>
      </c>
      <c r="C4570" s="2" t="s">
        <v>64</v>
      </c>
      <c r="E4570" s="2">
        <v>100</v>
      </c>
      <c r="F4570" s="2" t="s">
        <v>928</v>
      </c>
      <c r="G4570" s="2" t="s">
        <v>720</v>
      </c>
      <c r="H4570" s="2" t="s">
        <v>37</v>
      </c>
      <c r="I4570" s="2" t="s">
        <v>38</v>
      </c>
      <c r="J4570" s="44">
        <v>0</v>
      </c>
    </row>
    <row r="4571" spans="1:10">
      <c r="A4571" s="2" t="s">
        <v>25</v>
      </c>
      <c r="B4571" s="2" t="s">
        <v>89</v>
      </c>
      <c r="C4571" s="2" t="s">
        <v>64</v>
      </c>
      <c r="E4571" s="2">
        <v>100</v>
      </c>
      <c r="F4571" s="2" t="s">
        <v>928</v>
      </c>
      <c r="G4571" s="2" t="s">
        <v>720</v>
      </c>
      <c r="H4571" s="2" t="s">
        <v>37</v>
      </c>
      <c r="I4571" s="2" t="s">
        <v>38</v>
      </c>
      <c r="J4571" s="44">
        <v>0</v>
      </c>
    </row>
    <row r="4572" spans="1:10">
      <c r="A4572" s="2" t="s">
        <v>24</v>
      </c>
      <c r="B4572" s="2" t="s">
        <v>186</v>
      </c>
      <c r="C4572" s="2" t="s">
        <v>64</v>
      </c>
      <c r="E4572" s="2">
        <v>100</v>
      </c>
      <c r="F4572" s="2" t="s">
        <v>928</v>
      </c>
      <c r="G4572" s="2" t="s">
        <v>720</v>
      </c>
      <c r="H4572" s="2" t="s">
        <v>37</v>
      </c>
      <c r="I4572" s="2" t="s">
        <v>38</v>
      </c>
      <c r="J4572" s="44">
        <v>6.9488544890000004</v>
      </c>
    </row>
    <row r="4573" spans="1:10">
      <c r="A4573" s="2" t="s">
        <v>24</v>
      </c>
      <c r="B4573" s="2" t="s">
        <v>333</v>
      </c>
      <c r="C4573" s="2" t="s">
        <v>64</v>
      </c>
      <c r="E4573" s="2">
        <v>100</v>
      </c>
      <c r="F4573" s="2" t="s">
        <v>928</v>
      </c>
      <c r="G4573" s="2" t="s">
        <v>720</v>
      </c>
      <c r="H4573" s="2" t="s">
        <v>37</v>
      </c>
      <c r="I4573" s="2" t="s">
        <v>38</v>
      </c>
      <c r="J4573" s="44">
        <v>0</v>
      </c>
    </row>
    <row r="4574" spans="1:10">
      <c r="A4574" s="2" t="s">
        <v>23</v>
      </c>
      <c r="B4574" s="2" t="s">
        <v>90</v>
      </c>
      <c r="C4574" s="2" t="s">
        <v>64</v>
      </c>
      <c r="E4574" s="2">
        <v>100</v>
      </c>
      <c r="F4574" s="2" t="s">
        <v>928</v>
      </c>
      <c r="G4574" s="2" t="s">
        <v>720</v>
      </c>
      <c r="H4574" s="2" t="s">
        <v>37</v>
      </c>
      <c r="I4574" s="2" t="s">
        <v>38</v>
      </c>
      <c r="J4574" s="44">
        <v>0</v>
      </c>
    </row>
    <row r="4575" spans="1:10">
      <c r="A4575" s="2" t="s">
        <v>22</v>
      </c>
      <c r="B4575" s="2" t="s">
        <v>91</v>
      </c>
      <c r="C4575" s="2" t="s">
        <v>64</v>
      </c>
      <c r="E4575" s="2">
        <v>100</v>
      </c>
      <c r="F4575" s="2" t="s">
        <v>928</v>
      </c>
      <c r="G4575" s="2" t="s">
        <v>720</v>
      </c>
      <c r="H4575" s="2" t="s">
        <v>37</v>
      </c>
      <c r="I4575" s="2" t="s">
        <v>38</v>
      </c>
      <c r="J4575" s="44">
        <v>0</v>
      </c>
    </row>
    <row r="4576" spans="1:10">
      <c r="A4576" s="2" t="s">
        <v>22</v>
      </c>
      <c r="B4576" s="2" t="s">
        <v>92</v>
      </c>
      <c r="C4576" s="2" t="s">
        <v>64</v>
      </c>
      <c r="E4576" s="2">
        <v>100</v>
      </c>
      <c r="F4576" s="2" t="s">
        <v>928</v>
      </c>
      <c r="G4576" s="2" t="s">
        <v>720</v>
      </c>
      <c r="H4576" s="2" t="s">
        <v>37</v>
      </c>
      <c r="I4576" s="2" t="s">
        <v>38</v>
      </c>
      <c r="J4576" s="44">
        <v>3.4242900610000002</v>
      </c>
    </row>
    <row r="4577" spans="1:10">
      <c r="A4577" s="2" t="s">
        <v>22</v>
      </c>
      <c r="B4577" s="2" t="s">
        <v>93</v>
      </c>
      <c r="C4577" s="2" t="s">
        <v>64</v>
      </c>
      <c r="E4577" s="2">
        <v>100</v>
      </c>
      <c r="F4577" s="2" t="s">
        <v>928</v>
      </c>
      <c r="G4577" s="2" t="s">
        <v>720</v>
      </c>
      <c r="H4577" s="2" t="s">
        <v>37</v>
      </c>
      <c r="I4577" s="2" t="s">
        <v>38</v>
      </c>
      <c r="J4577" s="44">
        <v>5.0285294120000001</v>
      </c>
    </row>
    <row r="4578" spans="1:10">
      <c r="A4578" s="2" t="s">
        <v>22</v>
      </c>
      <c r="B4578" s="2" t="s">
        <v>94</v>
      </c>
      <c r="C4578" s="2" t="s">
        <v>64</v>
      </c>
      <c r="E4578" s="2">
        <v>100</v>
      </c>
      <c r="F4578" s="2" t="s">
        <v>928</v>
      </c>
      <c r="G4578" s="2" t="s">
        <v>720</v>
      </c>
      <c r="H4578" s="2" t="s">
        <v>37</v>
      </c>
      <c r="I4578" s="2" t="s">
        <v>38</v>
      </c>
      <c r="J4578" s="44">
        <v>0</v>
      </c>
    </row>
    <row r="4579" spans="1:10">
      <c r="A4579" s="2" t="s">
        <v>22</v>
      </c>
      <c r="B4579" s="2" t="s">
        <v>95</v>
      </c>
      <c r="C4579" s="2" t="s">
        <v>64</v>
      </c>
      <c r="E4579" s="2">
        <v>100</v>
      </c>
      <c r="F4579" s="2" t="s">
        <v>928</v>
      </c>
      <c r="G4579" s="2" t="s">
        <v>720</v>
      </c>
      <c r="H4579" s="2" t="s">
        <v>37</v>
      </c>
      <c r="I4579" s="2" t="s">
        <v>38</v>
      </c>
      <c r="J4579" s="44">
        <v>6.1667941180000003</v>
      </c>
    </row>
    <row r="4580" spans="1:10">
      <c r="A4580" s="2" t="s">
        <v>22</v>
      </c>
      <c r="B4580" s="2" t="s">
        <v>96</v>
      </c>
      <c r="C4580" s="2" t="s">
        <v>64</v>
      </c>
      <c r="E4580" s="2">
        <v>100</v>
      </c>
      <c r="F4580" s="2" t="s">
        <v>928</v>
      </c>
      <c r="G4580" s="2" t="s">
        <v>720</v>
      </c>
      <c r="H4580" s="2" t="s">
        <v>37</v>
      </c>
      <c r="I4580" s="2" t="s">
        <v>38</v>
      </c>
      <c r="J4580" s="44">
        <v>16.515211765</v>
      </c>
    </row>
    <row r="4581" spans="1:10">
      <c r="A4581" s="2" t="s">
        <v>22</v>
      </c>
      <c r="B4581" s="2" t="s">
        <v>97</v>
      </c>
      <c r="C4581" s="2" t="s">
        <v>64</v>
      </c>
      <c r="E4581" s="2">
        <v>100</v>
      </c>
      <c r="F4581" s="2" t="s">
        <v>928</v>
      </c>
      <c r="G4581" s="2" t="s">
        <v>720</v>
      </c>
      <c r="H4581" s="2" t="s">
        <v>37</v>
      </c>
      <c r="I4581" s="2" t="s">
        <v>38</v>
      </c>
      <c r="J4581" s="44">
        <v>4.9351738850000002</v>
      </c>
    </row>
    <row r="4582" spans="1:10">
      <c r="A4582" s="2" t="s">
        <v>22</v>
      </c>
      <c r="B4582" s="2" t="s">
        <v>98</v>
      </c>
      <c r="C4582" s="2" t="s">
        <v>64</v>
      </c>
      <c r="E4582" s="2">
        <v>100</v>
      </c>
      <c r="F4582" s="2" t="s">
        <v>928</v>
      </c>
      <c r="G4582" s="2" t="s">
        <v>720</v>
      </c>
      <c r="H4582" s="2" t="s">
        <v>37</v>
      </c>
      <c r="I4582" s="2" t="s">
        <v>38</v>
      </c>
      <c r="J4582" s="44">
        <v>2.350576776</v>
      </c>
    </row>
    <row r="4583" spans="1:10">
      <c r="A4583" s="2" t="s">
        <v>21</v>
      </c>
      <c r="B4583" s="2" t="s">
        <v>133</v>
      </c>
      <c r="C4583" s="2" t="s">
        <v>64</v>
      </c>
      <c r="E4583" s="2">
        <v>100</v>
      </c>
      <c r="F4583" s="2" t="s">
        <v>928</v>
      </c>
      <c r="G4583" s="2" t="s">
        <v>720</v>
      </c>
      <c r="H4583" s="2" t="s">
        <v>37</v>
      </c>
      <c r="I4583" s="2" t="s">
        <v>38</v>
      </c>
      <c r="J4583" s="44">
        <v>1</v>
      </c>
    </row>
    <row r="4584" spans="1:10">
      <c r="A4584" s="2" t="s">
        <v>21</v>
      </c>
      <c r="B4584" s="2" t="s">
        <v>134</v>
      </c>
      <c r="C4584" s="2" t="s">
        <v>64</v>
      </c>
      <c r="E4584" s="2">
        <v>100</v>
      </c>
      <c r="F4584" s="2" t="s">
        <v>928</v>
      </c>
      <c r="G4584" s="2" t="s">
        <v>720</v>
      </c>
      <c r="H4584" s="2" t="s">
        <v>37</v>
      </c>
      <c r="I4584" s="2" t="s">
        <v>38</v>
      </c>
      <c r="J4584" s="44">
        <v>7.87</v>
      </c>
    </row>
    <row r="4585" spans="1:10">
      <c r="A4585" s="2" t="s">
        <v>21</v>
      </c>
      <c r="B4585" s="2" t="s">
        <v>135</v>
      </c>
      <c r="C4585" s="2" t="s">
        <v>64</v>
      </c>
      <c r="E4585" s="2">
        <v>100</v>
      </c>
      <c r="F4585" s="2" t="s">
        <v>928</v>
      </c>
      <c r="G4585" s="2" t="s">
        <v>720</v>
      </c>
      <c r="H4585" s="2" t="s">
        <v>37</v>
      </c>
      <c r="I4585" s="2" t="s">
        <v>38</v>
      </c>
      <c r="J4585" s="44">
        <v>17.77</v>
      </c>
    </row>
    <row r="4586" spans="1:10">
      <c r="A4586" s="2" t="s">
        <v>21</v>
      </c>
      <c r="B4586" s="2" t="s">
        <v>136</v>
      </c>
      <c r="C4586" s="2" t="s">
        <v>64</v>
      </c>
      <c r="E4586" s="2">
        <v>100</v>
      </c>
      <c r="F4586" s="2" t="s">
        <v>928</v>
      </c>
      <c r="G4586" s="2" t="s">
        <v>720</v>
      </c>
      <c r="H4586" s="2" t="s">
        <v>37</v>
      </c>
      <c r="I4586" s="2" t="s">
        <v>38</v>
      </c>
      <c r="J4586" s="44">
        <v>15.28</v>
      </c>
    </row>
    <row r="4587" spans="1:10">
      <c r="A4587" s="2" t="s">
        <v>21</v>
      </c>
      <c r="B4587" s="2" t="s">
        <v>137</v>
      </c>
      <c r="C4587" s="2" t="s">
        <v>64</v>
      </c>
      <c r="E4587" s="2">
        <v>100</v>
      </c>
      <c r="F4587" s="2" t="s">
        <v>928</v>
      </c>
      <c r="G4587" s="2" t="s">
        <v>720</v>
      </c>
      <c r="H4587" s="2" t="s">
        <v>37</v>
      </c>
      <c r="I4587" s="2" t="s">
        <v>38</v>
      </c>
      <c r="J4587" s="44">
        <v>12.75</v>
      </c>
    </row>
    <row r="4588" spans="1:10">
      <c r="A4588" s="2" t="s">
        <v>20</v>
      </c>
      <c r="B4588" s="2" t="s">
        <v>138</v>
      </c>
      <c r="C4588" s="2" t="s">
        <v>64</v>
      </c>
      <c r="E4588" s="2">
        <v>100</v>
      </c>
      <c r="F4588" s="2" t="s">
        <v>928</v>
      </c>
      <c r="G4588" s="2" t="s">
        <v>720</v>
      </c>
      <c r="H4588" s="2" t="s">
        <v>37</v>
      </c>
      <c r="I4588" s="2" t="s">
        <v>38</v>
      </c>
      <c r="J4588" s="44">
        <v>20.522405229</v>
      </c>
    </row>
    <row r="4589" spans="1:10">
      <c r="A4589" s="2" t="s">
        <v>19</v>
      </c>
      <c r="B4589" s="2" t="s">
        <v>159</v>
      </c>
      <c r="C4589" s="2" t="s">
        <v>64</v>
      </c>
      <c r="E4589" s="2">
        <v>100</v>
      </c>
      <c r="F4589" s="2" t="s">
        <v>928</v>
      </c>
      <c r="G4589" s="2" t="s">
        <v>720</v>
      </c>
      <c r="H4589" s="2" t="s">
        <v>37</v>
      </c>
      <c r="I4589" s="2" t="s">
        <v>38</v>
      </c>
      <c r="J4589" s="44">
        <v>5.4349411759999997</v>
      </c>
    </row>
    <row r="4590" spans="1:10">
      <c r="A4590" s="2" t="s">
        <v>19</v>
      </c>
      <c r="B4590" s="2" t="s">
        <v>160</v>
      </c>
      <c r="C4590" s="2" t="s">
        <v>64</v>
      </c>
      <c r="E4590" s="2">
        <v>100</v>
      </c>
      <c r="F4590" s="2" t="s">
        <v>928</v>
      </c>
      <c r="G4590" s="2" t="s">
        <v>720</v>
      </c>
      <c r="H4590" s="2" t="s">
        <v>37</v>
      </c>
      <c r="I4590" s="2" t="s">
        <v>38</v>
      </c>
      <c r="J4590" s="44">
        <v>2.4595741179999999</v>
      </c>
    </row>
    <row r="4591" spans="1:10">
      <c r="A4591" s="2" t="s">
        <v>19</v>
      </c>
      <c r="B4591" s="2" t="s">
        <v>161</v>
      </c>
      <c r="C4591" s="2" t="s">
        <v>64</v>
      </c>
      <c r="E4591" s="2">
        <v>100</v>
      </c>
      <c r="F4591" s="2" t="s">
        <v>928</v>
      </c>
      <c r="G4591" s="2" t="s">
        <v>720</v>
      </c>
      <c r="H4591" s="2" t="s">
        <v>37</v>
      </c>
      <c r="I4591" s="2" t="s">
        <v>38</v>
      </c>
      <c r="J4591" s="44">
        <v>6.8603533280000004</v>
      </c>
    </row>
    <row r="4592" spans="1:10">
      <c r="A4592" s="2" t="s">
        <v>19</v>
      </c>
      <c r="B4592" s="2" t="s">
        <v>162</v>
      </c>
      <c r="C4592" s="2" t="s">
        <v>64</v>
      </c>
      <c r="E4592" s="2">
        <v>100</v>
      </c>
      <c r="F4592" s="2" t="s">
        <v>928</v>
      </c>
      <c r="G4592" s="2" t="s">
        <v>720</v>
      </c>
      <c r="H4592" s="2" t="s">
        <v>37</v>
      </c>
      <c r="I4592" s="2" t="s">
        <v>38</v>
      </c>
      <c r="J4592" s="44">
        <v>4.9524201679999997</v>
      </c>
    </row>
    <row r="4593" spans="1:10">
      <c r="A4593" s="2" t="s">
        <v>19</v>
      </c>
      <c r="B4593" s="2" t="s">
        <v>163</v>
      </c>
      <c r="C4593" s="2" t="s">
        <v>64</v>
      </c>
      <c r="E4593" s="2">
        <v>100</v>
      </c>
      <c r="F4593" s="2" t="s">
        <v>928</v>
      </c>
      <c r="G4593" s="2" t="s">
        <v>720</v>
      </c>
      <c r="H4593" s="2" t="s">
        <v>37</v>
      </c>
      <c r="I4593" s="2" t="s">
        <v>38</v>
      </c>
      <c r="J4593" s="44">
        <v>2.5000000000000001E-2</v>
      </c>
    </row>
    <row r="4594" spans="1:10">
      <c r="A4594" s="2" t="s">
        <v>18</v>
      </c>
      <c r="B4594" s="2" t="s">
        <v>164</v>
      </c>
      <c r="C4594" s="2" t="s">
        <v>64</v>
      </c>
      <c r="E4594" s="2">
        <v>100</v>
      </c>
      <c r="F4594" s="2" t="s">
        <v>928</v>
      </c>
      <c r="G4594" s="2" t="s">
        <v>720</v>
      </c>
      <c r="H4594" s="2" t="s">
        <v>37</v>
      </c>
      <c r="I4594" s="2" t="s">
        <v>38</v>
      </c>
      <c r="J4594" s="44">
        <v>6.0310588239999996</v>
      </c>
    </row>
    <row r="4595" spans="1:10">
      <c r="A4595" s="2" t="s">
        <v>18</v>
      </c>
      <c r="B4595" s="2" t="s">
        <v>165</v>
      </c>
      <c r="C4595" s="2" t="s">
        <v>64</v>
      </c>
      <c r="E4595" s="2">
        <v>100</v>
      </c>
      <c r="F4595" s="2" t="s">
        <v>928</v>
      </c>
      <c r="G4595" s="2" t="s">
        <v>720</v>
      </c>
      <c r="H4595" s="2" t="s">
        <v>37</v>
      </c>
      <c r="I4595" s="2" t="s">
        <v>38</v>
      </c>
      <c r="J4595" s="44">
        <v>24.092167111999998</v>
      </c>
    </row>
    <row r="4596" spans="1:10">
      <c r="A4596" s="2" t="s">
        <v>18</v>
      </c>
      <c r="B4596" s="2" t="s">
        <v>166</v>
      </c>
      <c r="C4596" s="2" t="s">
        <v>64</v>
      </c>
      <c r="E4596" s="2">
        <v>100</v>
      </c>
      <c r="F4596" s="2" t="s">
        <v>928</v>
      </c>
      <c r="G4596" s="2" t="s">
        <v>720</v>
      </c>
      <c r="H4596" s="2" t="s">
        <v>37</v>
      </c>
      <c r="I4596" s="2" t="s">
        <v>38</v>
      </c>
      <c r="J4596" s="44">
        <v>34.60165508</v>
      </c>
    </row>
    <row r="4597" spans="1:10">
      <c r="A4597" s="2" t="s">
        <v>18</v>
      </c>
      <c r="B4597" s="2" t="s">
        <v>167</v>
      </c>
      <c r="C4597" s="2" t="s">
        <v>64</v>
      </c>
      <c r="E4597" s="2">
        <v>100</v>
      </c>
      <c r="F4597" s="2" t="s">
        <v>928</v>
      </c>
      <c r="G4597" s="2" t="s">
        <v>720</v>
      </c>
      <c r="H4597" s="2" t="s">
        <v>37</v>
      </c>
      <c r="I4597" s="2" t="s">
        <v>38</v>
      </c>
      <c r="J4597" s="44">
        <v>19.510000000000002</v>
      </c>
    </row>
    <row r="4598" spans="1:10">
      <c r="A4598" s="2" t="s">
        <v>18</v>
      </c>
      <c r="B4598" s="2" t="s">
        <v>168</v>
      </c>
      <c r="C4598" s="2" t="s">
        <v>64</v>
      </c>
      <c r="E4598" s="2">
        <v>100</v>
      </c>
      <c r="F4598" s="2" t="s">
        <v>928</v>
      </c>
      <c r="G4598" s="2" t="s">
        <v>720</v>
      </c>
      <c r="H4598" s="2" t="s">
        <v>37</v>
      </c>
      <c r="I4598" s="2" t="s">
        <v>38</v>
      </c>
      <c r="J4598" s="44">
        <v>64.677344538</v>
      </c>
    </row>
    <row r="4599" spans="1:10">
      <c r="A4599" s="2" t="s">
        <v>18</v>
      </c>
      <c r="B4599" s="2" t="s">
        <v>169</v>
      </c>
      <c r="C4599" s="2" t="s">
        <v>64</v>
      </c>
      <c r="E4599" s="2">
        <v>100</v>
      </c>
      <c r="F4599" s="2" t="s">
        <v>928</v>
      </c>
      <c r="G4599" s="2" t="s">
        <v>720</v>
      </c>
      <c r="H4599" s="2" t="s">
        <v>37</v>
      </c>
      <c r="I4599" s="2" t="s">
        <v>38</v>
      </c>
      <c r="J4599" s="44">
        <v>37.784999999999997</v>
      </c>
    </row>
    <row r="4600" spans="1:10">
      <c r="A4600" s="2" t="s">
        <v>18</v>
      </c>
      <c r="B4600" s="2" t="s">
        <v>170</v>
      </c>
      <c r="C4600" s="2" t="s">
        <v>64</v>
      </c>
      <c r="E4600" s="2">
        <v>100</v>
      </c>
      <c r="F4600" s="2" t="s">
        <v>928</v>
      </c>
      <c r="G4600" s="2" t="s">
        <v>720</v>
      </c>
      <c r="H4600" s="2" t="s">
        <v>37</v>
      </c>
      <c r="I4600" s="2" t="s">
        <v>38</v>
      </c>
      <c r="J4600" s="44">
        <v>26.419120743000001</v>
      </c>
    </row>
    <row r="4601" spans="1:10">
      <c r="A4601" s="2" t="s">
        <v>18</v>
      </c>
      <c r="B4601" s="2" t="s">
        <v>171</v>
      </c>
      <c r="C4601" s="2" t="s">
        <v>64</v>
      </c>
      <c r="E4601" s="2">
        <v>100</v>
      </c>
      <c r="F4601" s="2" t="s">
        <v>928</v>
      </c>
      <c r="G4601" s="2" t="s">
        <v>720</v>
      </c>
      <c r="H4601" s="2" t="s">
        <v>37</v>
      </c>
      <c r="I4601" s="2" t="s">
        <v>38</v>
      </c>
      <c r="J4601" s="44">
        <v>17.350534433</v>
      </c>
    </row>
    <row r="4602" spans="1:10">
      <c r="A4602" s="2" t="s">
        <v>18</v>
      </c>
      <c r="B4602" s="2" t="s">
        <v>172</v>
      </c>
      <c r="C4602" s="2" t="s">
        <v>64</v>
      </c>
      <c r="E4602" s="2">
        <v>100</v>
      </c>
      <c r="F4602" s="2" t="s">
        <v>928</v>
      </c>
      <c r="G4602" s="2" t="s">
        <v>720</v>
      </c>
      <c r="H4602" s="2" t="s">
        <v>37</v>
      </c>
      <c r="I4602" s="2" t="s">
        <v>38</v>
      </c>
      <c r="J4602" s="44">
        <v>0</v>
      </c>
    </row>
    <row r="4603" spans="1:10">
      <c r="A4603" s="2" t="s">
        <v>18</v>
      </c>
      <c r="B4603" s="2" t="s">
        <v>173</v>
      </c>
      <c r="C4603" s="2" t="s">
        <v>64</v>
      </c>
      <c r="E4603" s="2">
        <v>100</v>
      </c>
      <c r="F4603" s="2" t="s">
        <v>928</v>
      </c>
      <c r="G4603" s="2" t="s">
        <v>720</v>
      </c>
      <c r="H4603" s="2" t="s">
        <v>37</v>
      </c>
      <c r="I4603" s="2" t="s">
        <v>38</v>
      </c>
      <c r="J4603" s="44">
        <v>0</v>
      </c>
    </row>
    <row r="4604" spans="1:10">
      <c r="A4604" s="2" t="s">
        <v>18</v>
      </c>
      <c r="B4604" s="2" t="s">
        <v>174</v>
      </c>
      <c r="C4604" s="2" t="s">
        <v>64</v>
      </c>
      <c r="E4604" s="2">
        <v>100</v>
      </c>
      <c r="F4604" s="2" t="s">
        <v>928</v>
      </c>
      <c r="G4604" s="2" t="s">
        <v>720</v>
      </c>
      <c r="H4604" s="2" t="s">
        <v>37</v>
      </c>
      <c r="I4604" s="2" t="s">
        <v>38</v>
      </c>
      <c r="J4604" s="44">
        <v>2.2505419120000001</v>
      </c>
    </row>
    <row r="4605" spans="1:10">
      <c r="A4605" s="2" t="s">
        <v>18</v>
      </c>
      <c r="B4605" s="2" t="s">
        <v>175</v>
      </c>
      <c r="C4605" s="2" t="s">
        <v>64</v>
      </c>
      <c r="E4605" s="2">
        <v>100</v>
      </c>
      <c r="F4605" s="2" t="s">
        <v>928</v>
      </c>
      <c r="G4605" s="2" t="s">
        <v>720</v>
      </c>
      <c r="H4605" s="2" t="s">
        <v>37</v>
      </c>
      <c r="I4605" s="2" t="s">
        <v>38</v>
      </c>
      <c r="J4605" s="44">
        <v>57.945</v>
      </c>
    </row>
    <row r="4606" spans="1:10">
      <c r="A4606" s="2" t="s">
        <v>18</v>
      </c>
      <c r="B4606" s="2" t="s">
        <v>176</v>
      </c>
      <c r="C4606" s="2" t="s">
        <v>64</v>
      </c>
      <c r="E4606" s="2">
        <v>100</v>
      </c>
      <c r="F4606" s="2" t="s">
        <v>928</v>
      </c>
      <c r="G4606" s="2" t="s">
        <v>720</v>
      </c>
      <c r="H4606" s="2" t="s">
        <v>37</v>
      </c>
      <c r="I4606" s="2" t="s">
        <v>38</v>
      </c>
      <c r="J4606" s="44">
        <v>40.19</v>
      </c>
    </row>
    <row r="4607" spans="1:10">
      <c r="A4607" s="2" t="s">
        <v>18</v>
      </c>
      <c r="B4607" s="2" t="s">
        <v>177</v>
      </c>
      <c r="C4607" s="2" t="s">
        <v>64</v>
      </c>
      <c r="E4607" s="2">
        <v>100</v>
      </c>
      <c r="F4607" s="2" t="s">
        <v>928</v>
      </c>
      <c r="G4607" s="2" t="s">
        <v>720</v>
      </c>
      <c r="H4607" s="2" t="s">
        <v>37</v>
      </c>
      <c r="I4607" s="2" t="s">
        <v>38</v>
      </c>
      <c r="J4607" s="44">
        <v>56.54</v>
      </c>
    </row>
    <row r="4608" spans="1:10">
      <c r="A4608" s="2" t="s">
        <v>18</v>
      </c>
      <c r="B4608" s="2" t="s">
        <v>178</v>
      </c>
      <c r="C4608" s="2" t="s">
        <v>64</v>
      </c>
      <c r="E4608" s="2">
        <v>100</v>
      </c>
      <c r="F4608" s="2" t="s">
        <v>928</v>
      </c>
      <c r="G4608" s="2" t="s">
        <v>720</v>
      </c>
      <c r="H4608" s="2" t="s">
        <v>37</v>
      </c>
      <c r="I4608" s="2" t="s">
        <v>38</v>
      </c>
      <c r="J4608" s="44">
        <v>10.742879257</v>
      </c>
    </row>
    <row r="4609" spans="1:10">
      <c r="A4609" s="2" t="s">
        <v>18</v>
      </c>
      <c r="B4609" s="2" t="s">
        <v>179</v>
      </c>
      <c r="C4609" s="2" t="s">
        <v>64</v>
      </c>
      <c r="E4609" s="2">
        <v>100</v>
      </c>
      <c r="F4609" s="2" t="s">
        <v>928</v>
      </c>
      <c r="G4609" s="2" t="s">
        <v>720</v>
      </c>
      <c r="H4609" s="2" t="s">
        <v>37</v>
      </c>
      <c r="I4609" s="2" t="s">
        <v>38</v>
      </c>
      <c r="J4609" s="44">
        <v>39.703887604999998</v>
      </c>
    </row>
    <row r="4610" spans="1:10">
      <c r="A4610" s="2" t="s">
        <v>18</v>
      </c>
      <c r="B4610" s="2" t="s">
        <v>180</v>
      </c>
      <c r="C4610" s="2" t="s">
        <v>64</v>
      </c>
      <c r="E4610" s="2">
        <v>100</v>
      </c>
      <c r="F4610" s="2" t="s">
        <v>928</v>
      </c>
      <c r="G4610" s="2" t="s">
        <v>720</v>
      </c>
      <c r="H4610" s="2" t="s">
        <v>37</v>
      </c>
      <c r="I4610" s="2" t="s">
        <v>38</v>
      </c>
      <c r="J4610" s="44">
        <v>12.271040657</v>
      </c>
    </row>
    <row r="4611" spans="1:10">
      <c r="A4611" s="2" t="s">
        <v>18</v>
      </c>
      <c r="B4611" s="2" t="s">
        <v>181</v>
      </c>
      <c r="C4611" s="2" t="s">
        <v>64</v>
      </c>
      <c r="E4611" s="2">
        <v>100</v>
      </c>
      <c r="F4611" s="2" t="s">
        <v>928</v>
      </c>
      <c r="G4611" s="2" t="s">
        <v>720</v>
      </c>
      <c r="H4611" s="2" t="s">
        <v>37</v>
      </c>
      <c r="I4611" s="2" t="s">
        <v>38</v>
      </c>
      <c r="J4611" s="44">
        <v>21.545565672999999</v>
      </c>
    </row>
    <row r="4612" spans="1:10">
      <c r="A4612" s="2" t="s">
        <v>18</v>
      </c>
      <c r="B4612" s="2" t="s">
        <v>182</v>
      </c>
      <c r="C4612" s="2" t="s">
        <v>64</v>
      </c>
      <c r="E4612" s="2">
        <v>100</v>
      </c>
      <c r="F4612" s="2" t="s">
        <v>928</v>
      </c>
      <c r="G4612" s="2" t="s">
        <v>720</v>
      </c>
      <c r="H4612" s="2" t="s">
        <v>37</v>
      </c>
      <c r="I4612" s="2" t="s">
        <v>38</v>
      </c>
      <c r="J4612" s="44">
        <v>26.15658444</v>
      </c>
    </row>
    <row r="4613" spans="1:10">
      <c r="A4613" s="2" t="s">
        <v>18</v>
      </c>
      <c r="B4613" s="2" t="s">
        <v>183</v>
      </c>
      <c r="C4613" s="2" t="s">
        <v>64</v>
      </c>
      <c r="E4613" s="2">
        <v>100</v>
      </c>
      <c r="F4613" s="2" t="s">
        <v>928</v>
      </c>
      <c r="G4613" s="2" t="s">
        <v>720</v>
      </c>
      <c r="H4613" s="2" t="s">
        <v>37</v>
      </c>
      <c r="I4613" s="2" t="s">
        <v>38</v>
      </c>
      <c r="J4613" s="44">
        <v>37.147655331000003</v>
      </c>
    </row>
    <row r="4614" spans="1:10">
      <c r="A4614" s="2" t="s">
        <v>18</v>
      </c>
      <c r="B4614" s="2" t="s">
        <v>184</v>
      </c>
      <c r="C4614" s="2" t="s">
        <v>64</v>
      </c>
      <c r="E4614" s="2">
        <v>100</v>
      </c>
      <c r="F4614" s="2" t="s">
        <v>928</v>
      </c>
      <c r="G4614" s="2" t="s">
        <v>720</v>
      </c>
      <c r="H4614" s="2" t="s">
        <v>37</v>
      </c>
      <c r="I4614" s="2" t="s">
        <v>38</v>
      </c>
      <c r="J4614" s="44">
        <v>14.302852474</v>
      </c>
    </row>
    <row r="4615" spans="1:10">
      <c r="A4615" s="2" t="s">
        <v>18</v>
      </c>
      <c r="B4615" s="2" t="s">
        <v>185</v>
      </c>
      <c r="C4615" s="2" t="s">
        <v>64</v>
      </c>
      <c r="E4615" s="2">
        <v>100</v>
      </c>
      <c r="F4615" s="2" t="s">
        <v>928</v>
      </c>
      <c r="G4615" s="2" t="s">
        <v>720</v>
      </c>
      <c r="H4615" s="2" t="s">
        <v>37</v>
      </c>
      <c r="I4615" s="2" t="s">
        <v>38</v>
      </c>
      <c r="J4615" s="44">
        <v>1.1030665630000001</v>
      </c>
    </row>
    <row r="4616" spans="1:10">
      <c r="A4616" s="2" t="s">
        <v>17</v>
      </c>
      <c r="B4616" s="2" t="s">
        <v>127</v>
      </c>
      <c r="C4616" s="2" t="s">
        <v>64</v>
      </c>
      <c r="E4616" s="2">
        <v>100</v>
      </c>
      <c r="F4616" s="2" t="s">
        <v>928</v>
      </c>
      <c r="G4616" s="2" t="s">
        <v>720</v>
      </c>
      <c r="H4616" s="2" t="s">
        <v>37</v>
      </c>
      <c r="I4616" s="2" t="s">
        <v>38</v>
      </c>
      <c r="J4616" s="44">
        <v>0</v>
      </c>
    </row>
    <row r="4617" spans="1:10">
      <c r="A4617" s="2" t="s">
        <v>17</v>
      </c>
      <c r="B4617" s="2" t="s">
        <v>99</v>
      </c>
      <c r="C4617" s="2" t="s">
        <v>64</v>
      </c>
      <c r="E4617" s="2">
        <v>100</v>
      </c>
      <c r="F4617" s="2" t="s">
        <v>928</v>
      </c>
      <c r="G4617" s="2" t="s">
        <v>720</v>
      </c>
      <c r="H4617" s="2" t="s">
        <v>37</v>
      </c>
      <c r="I4617" s="2" t="s">
        <v>38</v>
      </c>
      <c r="J4617" s="44">
        <v>0</v>
      </c>
    </row>
    <row r="4618" spans="1:10">
      <c r="A4618" s="2" t="s">
        <v>17</v>
      </c>
      <c r="B4618" s="2" t="s">
        <v>100</v>
      </c>
      <c r="C4618" s="2" t="s">
        <v>64</v>
      </c>
      <c r="E4618" s="2">
        <v>100</v>
      </c>
      <c r="F4618" s="2" t="s">
        <v>928</v>
      </c>
      <c r="G4618" s="2" t="s">
        <v>720</v>
      </c>
      <c r="H4618" s="2" t="s">
        <v>37</v>
      </c>
      <c r="I4618" s="2" t="s">
        <v>38</v>
      </c>
      <c r="J4618" s="44">
        <v>0</v>
      </c>
    </row>
    <row r="4619" spans="1:10">
      <c r="A4619" s="2" t="s">
        <v>17</v>
      </c>
      <c r="B4619" s="2" t="s">
        <v>101</v>
      </c>
      <c r="C4619" s="2" t="s">
        <v>64</v>
      </c>
      <c r="E4619" s="2">
        <v>100</v>
      </c>
      <c r="F4619" s="2" t="s">
        <v>928</v>
      </c>
      <c r="G4619" s="2" t="s">
        <v>720</v>
      </c>
      <c r="H4619" s="2" t="s">
        <v>37</v>
      </c>
      <c r="I4619" s="2" t="s">
        <v>38</v>
      </c>
      <c r="J4619" s="44">
        <v>0</v>
      </c>
    </row>
    <row r="4620" spans="1:10">
      <c r="A4620" s="2" t="s">
        <v>17</v>
      </c>
      <c r="B4620" s="2" t="s">
        <v>102</v>
      </c>
      <c r="C4620" s="2" t="s">
        <v>64</v>
      </c>
      <c r="E4620" s="2">
        <v>100</v>
      </c>
      <c r="F4620" s="2" t="s">
        <v>928</v>
      </c>
      <c r="G4620" s="2" t="s">
        <v>720</v>
      </c>
      <c r="H4620" s="2" t="s">
        <v>37</v>
      </c>
      <c r="I4620" s="2" t="s">
        <v>38</v>
      </c>
      <c r="J4620" s="44">
        <v>0</v>
      </c>
    </row>
    <row r="4621" spans="1:10">
      <c r="A4621" s="2" t="s">
        <v>17</v>
      </c>
      <c r="B4621" s="2" t="s">
        <v>103</v>
      </c>
      <c r="C4621" s="2" t="s">
        <v>64</v>
      </c>
      <c r="E4621" s="2">
        <v>100</v>
      </c>
      <c r="F4621" s="2" t="s">
        <v>928</v>
      </c>
      <c r="G4621" s="2" t="s">
        <v>720</v>
      </c>
      <c r="H4621" s="2" t="s">
        <v>37</v>
      </c>
      <c r="I4621" s="2" t="s">
        <v>38</v>
      </c>
      <c r="J4621" s="44">
        <v>0</v>
      </c>
    </row>
    <row r="4622" spans="1:10">
      <c r="A4622" s="2" t="s">
        <v>17</v>
      </c>
      <c r="B4622" s="2" t="s">
        <v>104</v>
      </c>
      <c r="C4622" s="2" t="s">
        <v>64</v>
      </c>
      <c r="E4622" s="2">
        <v>100</v>
      </c>
      <c r="F4622" s="2" t="s">
        <v>928</v>
      </c>
      <c r="G4622" s="2" t="s">
        <v>720</v>
      </c>
      <c r="H4622" s="2" t="s">
        <v>37</v>
      </c>
      <c r="I4622" s="2" t="s">
        <v>38</v>
      </c>
      <c r="J4622" s="44">
        <v>0</v>
      </c>
    </row>
    <row r="4623" spans="1:10">
      <c r="A4623" s="2" t="s">
        <v>17</v>
      </c>
      <c r="B4623" s="2" t="s">
        <v>105</v>
      </c>
      <c r="C4623" s="2" t="s">
        <v>64</v>
      </c>
      <c r="E4623" s="2">
        <v>100</v>
      </c>
      <c r="F4623" s="2" t="s">
        <v>928</v>
      </c>
      <c r="G4623" s="2" t="s">
        <v>720</v>
      </c>
      <c r="H4623" s="2" t="s">
        <v>37</v>
      </c>
      <c r="I4623" s="2" t="s">
        <v>38</v>
      </c>
      <c r="J4623" s="44">
        <v>0</v>
      </c>
    </row>
    <row r="4624" spans="1:10">
      <c r="A4624" s="2" t="s">
        <v>17</v>
      </c>
      <c r="B4624" s="2" t="s">
        <v>106</v>
      </c>
      <c r="C4624" s="2" t="s">
        <v>64</v>
      </c>
      <c r="E4624" s="2">
        <v>100</v>
      </c>
      <c r="F4624" s="2" t="s">
        <v>928</v>
      </c>
      <c r="G4624" s="2" t="s">
        <v>720</v>
      </c>
      <c r="H4624" s="2" t="s">
        <v>37</v>
      </c>
      <c r="I4624" s="2" t="s">
        <v>38</v>
      </c>
      <c r="J4624" s="44">
        <v>0</v>
      </c>
    </row>
    <row r="4625" spans="1:10">
      <c r="A4625" s="2" t="s">
        <v>17</v>
      </c>
      <c r="B4625" s="2" t="s">
        <v>107</v>
      </c>
      <c r="C4625" s="2" t="s">
        <v>64</v>
      </c>
      <c r="E4625" s="2">
        <v>100</v>
      </c>
      <c r="F4625" s="2" t="s">
        <v>928</v>
      </c>
      <c r="G4625" s="2" t="s">
        <v>720</v>
      </c>
      <c r="H4625" s="2" t="s">
        <v>37</v>
      </c>
      <c r="I4625" s="2" t="s">
        <v>38</v>
      </c>
      <c r="J4625" s="44">
        <v>0</v>
      </c>
    </row>
    <row r="4626" spans="1:10">
      <c r="A4626" s="2" t="s">
        <v>17</v>
      </c>
      <c r="B4626" s="2" t="s">
        <v>108</v>
      </c>
      <c r="C4626" s="2" t="s">
        <v>64</v>
      </c>
      <c r="E4626" s="2">
        <v>100</v>
      </c>
      <c r="F4626" s="2" t="s">
        <v>928</v>
      </c>
      <c r="G4626" s="2" t="s">
        <v>720</v>
      </c>
      <c r="H4626" s="2" t="s">
        <v>37</v>
      </c>
      <c r="I4626" s="2" t="s">
        <v>38</v>
      </c>
      <c r="J4626" s="44">
        <v>0</v>
      </c>
    </row>
    <row r="4627" spans="1:10">
      <c r="A4627" s="2" t="s">
        <v>17</v>
      </c>
      <c r="B4627" s="2" t="s">
        <v>109</v>
      </c>
      <c r="C4627" s="2" t="s">
        <v>64</v>
      </c>
      <c r="E4627" s="2">
        <v>100</v>
      </c>
      <c r="F4627" s="2" t="s">
        <v>928</v>
      </c>
      <c r="G4627" s="2" t="s">
        <v>720</v>
      </c>
      <c r="H4627" s="2" t="s">
        <v>37</v>
      </c>
      <c r="I4627" s="2" t="s">
        <v>38</v>
      </c>
      <c r="J4627" s="44">
        <v>0</v>
      </c>
    </row>
    <row r="4628" spans="1:10">
      <c r="A4628" s="2" t="s">
        <v>17</v>
      </c>
      <c r="B4628" s="2" t="s">
        <v>355</v>
      </c>
      <c r="C4628" s="2" t="s">
        <v>64</v>
      </c>
      <c r="E4628" s="2">
        <v>100</v>
      </c>
      <c r="F4628" s="2" t="s">
        <v>928</v>
      </c>
      <c r="G4628" s="2" t="s">
        <v>720</v>
      </c>
      <c r="H4628" s="2" t="s">
        <v>37</v>
      </c>
      <c r="I4628" s="2" t="s">
        <v>38</v>
      </c>
      <c r="J4628" s="44">
        <v>0</v>
      </c>
    </row>
    <row r="4629" spans="1:10">
      <c r="A4629" s="2" t="s">
        <v>17</v>
      </c>
      <c r="B4629" s="2" t="s">
        <v>110</v>
      </c>
      <c r="C4629" s="2" t="s">
        <v>64</v>
      </c>
      <c r="E4629" s="2">
        <v>100</v>
      </c>
      <c r="F4629" s="2" t="s">
        <v>928</v>
      </c>
      <c r="G4629" s="2" t="s">
        <v>720</v>
      </c>
      <c r="H4629" s="2" t="s">
        <v>37</v>
      </c>
      <c r="I4629" s="2" t="s">
        <v>38</v>
      </c>
      <c r="J4629" s="44">
        <v>3.215985882</v>
      </c>
    </row>
    <row r="4630" spans="1:10">
      <c r="A4630" s="2" t="s">
        <v>17</v>
      </c>
      <c r="B4630" s="2" t="s">
        <v>356</v>
      </c>
      <c r="C4630" s="2" t="s">
        <v>64</v>
      </c>
      <c r="E4630" s="2">
        <v>100</v>
      </c>
      <c r="F4630" s="2" t="s">
        <v>928</v>
      </c>
      <c r="G4630" s="2" t="s">
        <v>720</v>
      </c>
      <c r="H4630" s="2" t="s">
        <v>37</v>
      </c>
      <c r="I4630" s="2" t="s">
        <v>38</v>
      </c>
      <c r="J4630" s="44">
        <v>7.2183006999999993E-2</v>
      </c>
    </row>
    <row r="4631" spans="1:10">
      <c r="A4631" s="2" t="s">
        <v>17</v>
      </c>
      <c r="B4631" s="2" t="s">
        <v>357</v>
      </c>
      <c r="C4631" s="2" t="s">
        <v>64</v>
      </c>
      <c r="E4631" s="2">
        <v>100</v>
      </c>
      <c r="F4631" s="2" t="s">
        <v>928</v>
      </c>
      <c r="G4631" s="2" t="s">
        <v>720</v>
      </c>
      <c r="H4631" s="2" t="s">
        <v>37</v>
      </c>
      <c r="I4631" s="2" t="s">
        <v>38</v>
      </c>
      <c r="J4631" s="44">
        <v>0.110117647</v>
      </c>
    </row>
    <row r="4632" spans="1:10">
      <c r="A4632" s="2" t="s">
        <v>17</v>
      </c>
      <c r="B4632" s="2" t="s">
        <v>111</v>
      </c>
      <c r="C4632" s="2" t="s">
        <v>64</v>
      </c>
      <c r="E4632" s="2">
        <v>100</v>
      </c>
      <c r="F4632" s="2" t="s">
        <v>928</v>
      </c>
      <c r="G4632" s="2" t="s">
        <v>720</v>
      </c>
      <c r="H4632" s="2" t="s">
        <v>37</v>
      </c>
      <c r="I4632" s="2" t="s">
        <v>38</v>
      </c>
      <c r="J4632" s="44">
        <v>0</v>
      </c>
    </row>
    <row r="4633" spans="1:10">
      <c r="A4633" s="2" t="s">
        <v>17</v>
      </c>
      <c r="B4633" s="2" t="s">
        <v>112</v>
      </c>
      <c r="C4633" s="2" t="s">
        <v>64</v>
      </c>
      <c r="E4633" s="2">
        <v>100</v>
      </c>
      <c r="F4633" s="2" t="s">
        <v>928</v>
      </c>
      <c r="G4633" s="2" t="s">
        <v>720</v>
      </c>
      <c r="H4633" s="2" t="s">
        <v>37</v>
      </c>
      <c r="I4633" s="2" t="s">
        <v>38</v>
      </c>
      <c r="J4633" s="44">
        <v>0</v>
      </c>
    </row>
    <row r="4634" spans="1:10">
      <c r="A4634" s="2" t="s">
        <v>17</v>
      </c>
      <c r="B4634" s="2" t="s">
        <v>113</v>
      </c>
      <c r="C4634" s="2" t="s">
        <v>64</v>
      </c>
      <c r="E4634" s="2">
        <v>100</v>
      </c>
      <c r="F4634" s="2" t="s">
        <v>928</v>
      </c>
      <c r="G4634" s="2" t="s">
        <v>720</v>
      </c>
      <c r="H4634" s="2" t="s">
        <v>37</v>
      </c>
      <c r="I4634" s="2" t="s">
        <v>38</v>
      </c>
      <c r="J4634" s="44">
        <v>0</v>
      </c>
    </row>
    <row r="4635" spans="1:10">
      <c r="A4635" s="2" t="s">
        <v>17</v>
      </c>
      <c r="B4635" s="2" t="s">
        <v>114</v>
      </c>
      <c r="C4635" s="2" t="s">
        <v>64</v>
      </c>
      <c r="E4635" s="2">
        <v>100</v>
      </c>
      <c r="F4635" s="2" t="s">
        <v>928</v>
      </c>
      <c r="G4635" s="2" t="s">
        <v>720</v>
      </c>
      <c r="H4635" s="2" t="s">
        <v>37</v>
      </c>
      <c r="I4635" s="2" t="s">
        <v>38</v>
      </c>
      <c r="J4635" s="44">
        <v>14.555680671999999</v>
      </c>
    </row>
    <row r="4636" spans="1:10">
      <c r="A4636" s="2" t="s">
        <v>17</v>
      </c>
      <c r="B4636" s="2" t="s">
        <v>115</v>
      </c>
      <c r="C4636" s="2" t="s">
        <v>64</v>
      </c>
      <c r="E4636" s="2">
        <v>100</v>
      </c>
      <c r="F4636" s="2" t="s">
        <v>928</v>
      </c>
      <c r="G4636" s="2" t="s">
        <v>720</v>
      </c>
      <c r="H4636" s="2" t="s">
        <v>37</v>
      </c>
      <c r="I4636" s="2" t="s">
        <v>38</v>
      </c>
      <c r="J4636" s="44">
        <v>0</v>
      </c>
    </row>
    <row r="4637" spans="1:10">
      <c r="A4637" s="2" t="s">
        <v>17</v>
      </c>
      <c r="B4637" s="2" t="s">
        <v>116</v>
      </c>
      <c r="C4637" s="2" t="s">
        <v>64</v>
      </c>
      <c r="E4637" s="2">
        <v>100</v>
      </c>
      <c r="F4637" s="2" t="s">
        <v>928</v>
      </c>
      <c r="G4637" s="2" t="s">
        <v>720</v>
      </c>
      <c r="H4637" s="2" t="s">
        <v>37</v>
      </c>
      <c r="I4637" s="2" t="s">
        <v>38</v>
      </c>
      <c r="J4637" s="44">
        <v>1.162139273</v>
      </c>
    </row>
    <row r="4638" spans="1:10">
      <c r="A4638" s="2" t="s">
        <v>17</v>
      </c>
      <c r="B4638" s="2" t="s">
        <v>117</v>
      </c>
      <c r="C4638" s="2" t="s">
        <v>64</v>
      </c>
      <c r="E4638" s="2">
        <v>100</v>
      </c>
      <c r="F4638" s="2" t="s">
        <v>928</v>
      </c>
      <c r="G4638" s="2" t="s">
        <v>720</v>
      </c>
      <c r="H4638" s="2" t="s">
        <v>37</v>
      </c>
      <c r="I4638" s="2" t="s">
        <v>38</v>
      </c>
      <c r="J4638" s="44">
        <v>3.2233455879999999</v>
      </c>
    </row>
    <row r="4639" spans="1:10">
      <c r="A4639" s="2" t="s">
        <v>17</v>
      </c>
      <c r="B4639" s="2" t="s">
        <v>118</v>
      </c>
      <c r="C4639" s="2" t="s">
        <v>64</v>
      </c>
      <c r="E4639" s="2">
        <v>100</v>
      </c>
      <c r="F4639" s="2" t="s">
        <v>928</v>
      </c>
      <c r="G4639" s="2" t="s">
        <v>720</v>
      </c>
      <c r="H4639" s="2" t="s">
        <v>37</v>
      </c>
      <c r="I4639" s="2" t="s">
        <v>38</v>
      </c>
      <c r="J4639" s="44">
        <v>5.0741858290000001</v>
      </c>
    </row>
    <row r="4640" spans="1:10">
      <c r="A4640" s="2" t="s">
        <v>17</v>
      </c>
      <c r="B4640" s="2" t="s">
        <v>119</v>
      </c>
      <c r="C4640" s="2" t="s">
        <v>64</v>
      </c>
      <c r="E4640" s="2">
        <v>100</v>
      </c>
      <c r="F4640" s="2" t="s">
        <v>928</v>
      </c>
      <c r="G4640" s="2" t="s">
        <v>720</v>
      </c>
      <c r="H4640" s="2" t="s">
        <v>37</v>
      </c>
      <c r="I4640" s="2" t="s">
        <v>38</v>
      </c>
      <c r="J4640" s="44">
        <v>0.43497794099999998</v>
      </c>
    </row>
    <row r="4641" spans="1:10">
      <c r="A4641" s="2" t="s">
        <v>17</v>
      </c>
      <c r="B4641" s="2" t="s">
        <v>120</v>
      </c>
      <c r="C4641" s="2" t="s">
        <v>64</v>
      </c>
      <c r="E4641" s="2">
        <v>100</v>
      </c>
      <c r="F4641" s="2" t="s">
        <v>928</v>
      </c>
      <c r="G4641" s="2" t="s">
        <v>720</v>
      </c>
      <c r="H4641" s="2" t="s">
        <v>37</v>
      </c>
      <c r="I4641" s="2" t="s">
        <v>38</v>
      </c>
      <c r="J4641" s="44">
        <v>0.49419117600000001</v>
      </c>
    </row>
    <row r="4642" spans="1:10">
      <c r="A4642" s="2" t="s">
        <v>17</v>
      </c>
      <c r="B4642" s="2" t="s">
        <v>121</v>
      </c>
      <c r="C4642" s="2" t="s">
        <v>64</v>
      </c>
      <c r="E4642" s="2">
        <v>100</v>
      </c>
      <c r="F4642" s="2" t="s">
        <v>928</v>
      </c>
      <c r="G4642" s="2" t="s">
        <v>720</v>
      </c>
      <c r="H4642" s="2" t="s">
        <v>37</v>
      </c>
      <c r="I4642" s="2" t="s">
        <v>38</v>
      </c>
      <c r="J4642" s="44">
        <v>1.251705882</v>
      </c>
    </row>
    <row r="4643" spans="1:10">
      <c r="A4643" s="2" t="s">
        <v>17</v>
      </c>
      <c r="B4643" s="2" t="s">
        <v>122</v>
      </c>
      <c r="C4643" s="2" t="s">
        <v>64</v>
      </c>
      <c r="E4643" s="2">
        <v>100</v>
      </c>
      <c r="F4643" s="2" t="s">
        <v>928</v>
      </c>
      <c r="G4643" s="2" t="s">
        <v>720</v>
      </c>
      <c r="H4643" s="2" t="s">
        <v>37</v>
      </c>
      <c r="I4643" s="2" t="s">
        <v>38</v>
      </c>
      <c r="J4643" s="44">
        <v>0.79470588200000003</v>
      </c>
    </row>
    <row r="4644" spans="1:10">
      <c r="A4644" s="2" t="s">
        <v>17</v>
      </c>
      <c r="B4644" s="2" t="s">
        <v>123</v>
      </c>
      <c r="C4644" s="2" t="s">
        <v>64</v>
      </c>
      <c r="E4644" s="2">
        <v>100</v>
      </c>
      <c r="F4644" s="2" t="s">
        <v>928</v>
      </c>
      <c r="G4644" s="2" t="s">
        <v>720</v>
      </c>
      <c r="H4644" s="2" t="s">
        <v>37</v>
      </c>
      <c r="I4644" s="2" t="s">
        <v>38</v>
      </c>
      <c r="J4644" s="44">
        <v>0.40482352900000002</v>
      </c>
    </row>
    <row r="4645" spans="1:10">
      <c r="A4645" s="2" t="s">
        <v>17</v>
      </c>
      <c r="B4645" s="2" t="s">
        <v>124</v>
      </c>
      <c r="C4645" s="2" t="s">
        <v>64</v>
      </c>
      <c r="E4645" s="2">
        <v>100</v>
      </c>
      <c r="F4645" s="2" t="s">
        <v>928</v>
      </c>
      <c r="G4645" s="2" t="s">
        <v>720</v>
      </c>
      <c r="H4645" s="2" t="s">
        <v>37</v>
      </c>
      <c r="I4645" s="2" t="s">
        <v>38</v>
      </c>
      <c r="J4645" s="44">
        <v>0</v>
      </c>
    </row>
    <row r="4646" spans="1:10">
      <c r="A4646" s="2" t="s">
        <v>17</v>
      </c>
      <c r="B4646" s="2" t="s">
        <v>125</v>
      </c>
      <c r="C4646" s="2" t="s">
        <v>64</v>
      </c>
      <c r="E4646" s="2">
        <v>100</v>
      </c>
      <c r="F4646" s="2" t="s">
        <v>928</v>
      </c>
      <c r="G4646" s="2" t="s">
        <v>720</v>
      </c>
      <c r="H4646" s="2" t="s">
        <v>37</v>
      </c>
      <c r="I4646" s="2" t="s">
        <v>38</v>
      </c>
      <c r="J4646" s="44">
        <v>0</v>
      </c>
    </row>
    <row r="4647" spans="1:10">
      <c r="A4647" s="2" t="s">
        <v>17</v>
      </c>
      <c r="B4647" s="2" t="s">
        <v>126</v>
      </c>
      <c r="C4647" s="2" t="s">
        <v>64</v>
      </c>
      <c r="E4647" s="2">
        <v>100</v>
      </c>
      <c r="F4647" s="2" t="s">
        <v>928</v>
      </c>
      <c r="G4647" s="2" t="s">
        <v>720</v>
      </c>
      <c r="H4647" s="2" t="s">
        <v>37</v>
      </c>
      <c r="I4647" s="2" t="s">
        <v>38</v>
      </c>
      <c r="J4647" s="44">
        <v>0</v>
      </c>
    </row>
    <row r="4648" spans="1:10">
      <c r="A4648" s="2" t="s">
        <v>17</v>
      </c>
      <c r="B4648" s="2" t="s">
        <v>128</v>
      </c>
      <c r="C4648" s="2" t="s">
        <v>64</v>
      </c>
      <c r="E4648" s="2">
        <v>100</v>
      </c>
      <c r="F4648" s="2" t="s">
        <v>928</v>
      </c>
      <c r="G4648" s="2" t="s">
        <v>720</v>
      </c>
      <c r="H4648" s="2" t="s">
        <v>37</v>
      </c>
      <c r="I4648" s="2" t="s">
        <v>38</v>
      </c>
      <c r="J4648" s="44">
        <v>0.47140231100000002</v>
      </c>
    </row>
    <row r="4649" spans="1:10">
      <c r="A4649" s="2" t="s">
        <v>17</v>
      </c>
      <c r="B4649" s="2" t="s">
        <v>129</v>
      </c>
      <c r="C4649" s="2" t="s">
        <v>64</v>
      </c>
      <c r="E4649" s="2">
        <v>100</v>
      </c>
      <c r="F4649" s="2" t="s">
        <v>928</v>
      </c>
      <c r="G4649" s="2" t="s">
        <v>720</v>
      </c>
      <c r="H4649" s="2" t="s">
        <v>37</v>
      </c>
      <c r="I4649" s="2" t="s">
        <v>38</v>
      </c>
      <c r="J4649" s="44">
        <v>0</v>
      </c>
    </row>
    <row r="4650" spans="1:10">
      <c r="A4650" s="2" t="s">
        <v>17</v>
      </c>
      <c r="B4650" s="2" t="s">
        <v>130</v>
      </c>
      <c r="C4650" s="2" t="s">
        <v>64</v>
      </c>
      <c r="E4650" s="2">
        <v>100</v>
      </c>
      <c r="F4650" s="2" t="s">
        <v>928</v>
      </c>
      <c r="G4650" s="2" t="s">
        <v>720</v>
      </c>
      <c r="H4650" s="2" t="s">
        <v>37</v>
      </c>
      <c r="I4650" s="2" t="s">
        <v>38</v>
      </c>
      <c r="J4650" s="44">
        <v>0</v>
      </c>
    </row>
    <row r="4651" spans="1:10">
      <c r="A4651" s="2" t="s">
        <v>17</v>
      </c>
      <c r="B4651" s="2" t="s">
        <v>358</v>
      </c>
      <c r="C4651" s="2" t="s">
        <v>64</v>
      </c>
      <c r="E4651" s="2">
        <v>100</v>
      </c>
      <c r="F4651" s="2" t="s">
        <v>928</v>
      </c>
      <c r="G4651" s="2" t="s">
        <v>720</v>
      </c>
      <c r="H4651" s="2" t="s">
        <v>37</v>
      </c>
      <c r="I4651" s="2" t="s">
        <v>38</v>
      </c>
      <c r="J4651" s="44">
        <v>0</v>
      </c>
    </row>
    <row r="4652" spans="1:10">
      <c r="A4652" s="2" t="s">
        <v>17</v>
      </c>
      <c r="B4652" s="2" t="s">
        <v>131</v>
      </c>
      <c r="C4652" s="2" t="s">
        <v>64</v>
      </c>
      <c r="E4652" s="2">
        <v>100</v>
      </c>
      <c r="F4652" s="2" t="s">
        <v>928</v>
      </c>
      <c r="G4652" s="2" t="s">
        <v>720</v>
      </c>
      <c r="H4652" s="2" t="s">
        <v>37</v>
      </c>
      <c r="I4652" s="2" t="s">
        <v>38</v>
      </c>
      <c r="J4652" s="44">
        <v>10.925680672</v>
      </c>
    </row>
    <row r="4653" spans="1:10">
      <c r="A4653" s="2" t="s">
        <v>17</v>
      </c>
      <c r="B4653" s="2" t="s">
        <v>132</v>
      </c>
      <c r="C4653" s="2" t="s">
        <v>64</v>
      </c>
      <c r="E4653" s="2">
        <v>100</v>
      </c>
      <c r="F4653" s="2" t="s">
        <v>928</v>
      </c>
      <c r="G4653" s="2" t="s">
        <v>720</v>
      </c>
      <c r="H4653" s="2" t="s">
        <v>37</v>
      </c>
      <c r="I4653" s="2" t="s">
        <v>38</v>
      </c>
      <c r="J4653" s="44">
        <v>0</v>
      </c>
    </row>
    <row r="4654" spans="1:10">
      <c r="A4654" s="2" t="s">
        <v>16</v>
      </c>
      <c r="B4654" s="2" t="s">
        <v>139</v>
      </c>
      <c r="C4654" s="2" t="s">
        <v>64</v>
      </c>
      <c r="E4654" s="2">
        <v>100</v>
      </c>
      <c r="F4654" s="2" t="s">
        <v>928</v>
      </c>
      <c r="G4654" s="2" t="s">
        <v>720</v>
      </c>
      <c r="H4654" s="2" t="s">
        <v>37</v>
      </c>
      <c r="I4654" s="2" t="s">
        <v>38</v>
      </c>
      <c r="J4654" s="44">
        <v>3.1080319689999998</v>
      </c>
    </row>
    <row r="4655" spans="1:10">
      <c r="A4655" s="2" t="s">
        <v>16</v>
      </c>
      <c r="B4655" s="2" t="s">
        <v>140</v>
      </c>
      <c r="C4655" s="2" t="s">
        <v>64</v>
      </c>
      <c r="E4655" s="2">
        <v>100</v>
      </c>
      <c r="F4655" s="2" t="s">
        <v>928</v>
      </c>
      <c r="G4655" s="2" t="s">
        <v>720</v>
      </c>
      <c r="H4655" s="2" t="s">
        <v>37</v>
      </c>
      <c r="I4655" s="2" t="s">
        <v>38</v>
      </c>
      <c r="J4655" s="44">
        <v>10.744103747</v>
      </c>
    </row>
    <row r="4656" spans="1:10">
      <c r="A4656" s="2" t="s">
        <v>16</v>
      </c>
      <c r="B4656" s="2" t="s">
        <v>141</v>
      </c>
      <c r="C4656" s="2" t="s">
        <v>64</v>
      </c>
      <c r="E4656" s="2">
        <v>100</v>
      </c>
      <c r="F4656" s="2" t="s">
        <v>928</v>
      </c>
      <c r="G4656" s="2" t="s">
        <v>720</v>
      </c>
      <c r="H4656" s="2" t="s">
        <v>37</v>
      </c>
      <c r="I4656" s="2" t="s">
        <v>38</v>
      </c>
      <c r="J4656" s="44">
        <v>17.500511438</v>
      </c>
    </row>
    <row r="4657" spans="1:10">
      <c r="A4657" s="2" t="s">
        <v>16</v>
      </c>
      <c r="B4657" s="2" t="s">
        <v>142</v>
      </c>
      <c r="C4657" s="2" t="s">
        <v>64</v>
      </c>
      <c r="E4657" s="2">
        <v>100</v>
      </c>
      <c r="F4657" s="2" t="s">
        <v>928</v>
      </c>
      <c r="G4657" s="2" t="s">
        <v>720</v>
      </c>
      <c r="H4657" s="2" t="s">
        <v>37</v>
      </c>
      <c r="I4657" s="2" t="s">
        <v>38</v>
      </c>
      <c r="J4657" s="44">
        <v>16.675549872000001</v>
      </c>
    </row>
    <row r="4658" spans="1:10">
      <c r="A4658" s="2" t="s">
        <v>16</v>
      </c>
      <c r="B4658" s="2" t="s">
        <v>422</v>
      </c>
      <c r="C4658" s="2" t="s">
        <v>64</v>
      </c>
      <c r="E4658" s="2">
        <v>100</v>
      </c>
      <c r="F4658" s="2" t="s">
        <v>928</v>
      </c>
      <c r="G4658" s="2" t="s">
        <v>720</v>
      </c>
      <c r="H4658" s="2" t="s">
        <v>37</v>
      </c>
      <c r="I4658" s="2" t="s">
        <v>38</v>
      </c>
      <c r="J4658" s="44">
        <v>6.314635054</v>
      </c>
    </row>
    <row r="4659" spans="1:10">
      <c r="A4659" s="2" t="s">
        <v>16</v>
      </c>
      <c r="B4659" s="2" t="s">
        <v>423</v>
      </c>
      <c r="C4659" s="2" t="s">
        <v>64</v>
      </c>
      <c r="E4659" s="2">
        <v>100</v>
      </c>
      <c r="F4659" s="2" t="s">
        <v>928</v>
      </c>
      <c r="G4659" s="2" t="s">
        <v>720</v>
      </c>
      <c r="H4659" s="2" t="s">
        <v>37</v>
      </c>
      <c r="I4659" s="2" t="s">
        <v>38</v>
      </c>
      <c r="J4659" s="44">
        <v>0</v>
      </c>
    </row>
    <row r="4660" spans="1:10">
      <c r="A4660" s="2" t="s">
        <v>16</v>
      </c>
      <c r="B4660" s="2" t="s">
        <v>424</v>
      </c>
      <c r="C4660" s="2" t="s">
        <v>64</v>
      </c>
      <c r="E4660" s="2">
        <v>100</v>
      </c>
      <c r="F4660" s="2" t="s">
        <v>928</v>
      </c>
      <c r="G4660" s="2" t="s">
        <v>720</v>
      </c>
      <c r="H4660" s="2" t="s">
        <v>37</v>
      </c>
      <c r="I4660" s="2" t="s">
        <v>38</v>
      </c>
      <c r="J4660" s="44">
        <v>3.3799098669999998</v>
      </c>
    </row>
    <row r="4661" spans="1:10">
      <c r="A4661" s="2" t="s">
        <v>16</v>
      </c>
      <c r="B4661" s="2" t="s">
        <v>425</v>
      </c>
      <c r="C4661" s="2" t="s">
        <v>64</v>
      </c>
      <c r="E4661" s="2">
        <v>100</v>
      </c>
      <c r="F4661" s="2" t="s">
        <v>928</v>
      </c>
      <c r="G4661" s="2" t="s">
        <v>720</v>
      </c>
      <c r="H4661" s="2" t="s">
        <v>37</v>
      </c>
      <c r="I4661" s="2" t="s">
        <v>38</v>
      </c>
      <c r="J4661" s="44">
        <v>4.2060204040000002</v>
      </c>
    </row>
    <row r="4662" spans="1:10">
      <c r="A4662" s="2" t="s">
        <v>16</v>
      </c>
      <c r="B4662" s="2" t="s">
        <v>426</v>
      </c>
      <c r="C4662" s="2" t="s">
        <v>64</v>
      </c>
      <c r="E4662" s="2">
        <v>100</v>
      </c>
      <c r="F4662" s="2" t="s">
        <v>928</v>
      </c>
      <c r="G4662" s="2" t="s">
        <v>720</v>
      </c>
      <c r="H4662" s="2" t="s">
        <v>37</v>
      </c>
      <c r="I4662" s="2" t="s">
        <v>38</v>
      </c>
      <c r="J4662" s="44">
        <v>5.667809428</v>
      </c>
    </row>
    <row r="4663" spans="1:10">
      <c r="A4663" s="2" t="s">
        <v>16</v>
      </c>
      <c r="B4663" s="2" t="s">
        <v>427</v>
      </c>
      <c r="C4663" s="2" t="s">
        <v>64</v>
      </c>
      <c r="E4663" s="2">
        <v>100</v>
      </c>
      <c r="F4663" s="2" t="s">
        <v>928</v>
      </c>
      <c r="G4663" s="2" t="s">
        <v>720</v>
      </c>
      <c r="H4663" s="2" t="s">
        <v>37</v>
      </c>
      <c r="I4663" s="2" t="s">
        <v>38</v>
      </c>
      <c r="J4663" s="44">
        <v>3.9559982699999998</v>
      </c>
    </row>
    <row r="4664" spans="1:10">
      <c r="A4664" s="2" t="s">
        <v>16</v>
      </c>
      <c r="B4664" s="2" t="s">
        <v>428</v>
      </c>
      <c r="C4664" s="2" t="s">
        <v>64</v>
      </c>
      <c r="E4664" s="2">
        <v>100</v>
      </c>
      <c r="F4664" s="2" t="s">
        <v>928</v>
      </c>
      <c r="G4664" s="2" t="s">
        <v>720</v>
      </c>
      <c r="H4664" s="2" t="s">
        <v>37</v>
      </c>
      <c r="I4664" s="2" t="s">
        <v>38</v>
      </c>
      <c r="J4664" s="44">
        <v>6.6347812499999996</v>
      </c>
    </row>
    <row r="4665" spans="1:10">
      <c r="A4665" s="2" t="s">
        <v>16</v>
      </c>
      <c r="B4665" s="2" t="s">
        <v>429</v>
      </c>
      <c r="C4665" s="2" t="s">
        <v>64</v>
      </c>
      <c r="E4665" s="2">
        <v>100</v>
      </c>
      <c r="F4665" s="2" t="s">
        <v>928</v>
      </c>
      <c r="G4665" s="2" t="s">
        <v>720</v>
      </c>
      <c r="H4665" s="2" t="s">
        <v>37</v>
      </c>
      <c r="I4665" s="2" t="s">
        <v>38</v>
      </c>
      <c r="J4665" s="44">
        <v>10.320773108999999</v>
      </c>
    </row>
    <row r="4666" spans="1:10">
      <c r="A4666" s="2" t="s">
        <v>16</v>
      </c>
      <c r="B4666" s="2" t="s">
        <v>430</v>
      </c>
      <c r="C4666" s="2" t="s">
        <v>64</v>
      </c>
      <c r="E4666" s="2">
        <v>100</v>
      </c>
      <c r="F4666" s="2" t="s">
        <v>928</v>
      </c>
      <c r="G4666" s="2" t="s">
        <v>720</v>
      </c>
      <c r="H4666" s="2" t="s">
        <v>37</v>
      </c>
      <c r="I4666" s="2" t="s">
        <v>38</v>
      </c>
      <c r="J4666" s="44">
        <v>13.836286429999999</v>
      </c>
    </row>
    <row r="4667" spans="1:10">
      <c r="A4667" s="2" t="s">
        <v>15</v>
      </c>
      <c r="B4667" s="2" t="s">
        <v>187</v>
      </c>
      <c r="C4667" s="2" t="s">
        <v>64</v>
      </c>
      <c r="E4667" s="2">
        <v>100</v>
      </c>
      <c r="F4667" s="2" t="s">
        <v>928</v>
      </c>
      <c r="G4667" s="2" t="s">
        <v>720</v>
      </c>
      <c r="H4667" s="2" t="s">
        <v>37</v>
      </c>
      <c r="I4667" s="2" t="s">
        <v>38</v>
      </c>
      <c r="J4667" s="44">
        <v>0</v>
      </c>
    </row>
    <row r="4668" spans="1:10">
      <c r="A4668" s="2" t="s">
        <v>15</v>
      </c>
      <c r="B4668" s="2" t="s">
        <v>188</v>
      </c>
      <c r="C4668" s="2" t="s">
        <v>64</v>
      </c>
      <c r="E4668" s="2">
        <v>100</v>
      </c>
      <c r="F4668" s="2" t="s">
        <v>928</v>
      </c>
      <c r="G4668" s="2" t="s">
        <v>720</v>
      </c>
      <c r="H4668" s="2" t="s">
        <v>37</v>
      </c>
      <c r="I4668" s="2" t="s">
        <v>38</v>
      </c>
      <c r="J4668" s="44">
        <v>3.7637005349999999</v>
      </c>
    </row>
    <row r="4669" spans="1:10">
      <c r="A4669" s="2" t="s">
        <v>15</v>
      </c>
      <c r="B4669" s="2" t="s">
        <v>189</v>
      </c>
      <c r="C4669" s="2" t="s">
        <v>64</v>
      </c>
      <c r="E4669" s="2">
        <v>100</v>
      </c>
      <c r="F4669" s="2" t="s">
        <v>928</v>
      </c>
      <c r="G4669" s="2" t="s">
        <v>720</v>
      </c>
      <c r="H4669" s="2" t="s">
        <v>37</v>
      </c>
      <c r="I4669" s="2" t="s">
        <v>38</v>
      </c>
      <c r="J4669" s="44">
        <v>5.9696072659999997</v>
      </c>
    </row>
    <row r="4670" spans="1:10">
      <c r="A4670" s="2" t="s">
        <v>15</v>
      </c>
      <c r="B4670" s="2" t="s">
        <v>190</v>
      </c>
      <c r="C4670" s="2" t="s">
        <v>64</v>
      </c>
      <c r="E4670" s="2">
        <v>100</v>
      </c>
      <c r="F4670" s="2" t="s">
        <v>928</v>
      </c>
      <c r="G4670" s="2" t="s">
        <v>720</v>
      </c>
      <c r="H4670" s="2" t="s">
        <v>37</v>
      </c>
      <c r="I4670" s="2" t="s">
        <v>38</v>
      </c>
      <c r="J4670" s="44">
        <v>2.96748989</v>
      </c>
    </row>
    <row r="4671" spans="1:10">
      <c r="A4671" s="2" t="s">
        <v>15</v>
      </c>
      <c r="B4671" s="2" t="s">
        <v>191</v>
      </c>
      <c r="C4671" s="2" t="s">
        <v>64</v>
      </c>
      <c r="E4671" s="2">
        <v>100</v>
      </c>
      <c r="F4671" s="2" t="s">
        <v>928</v>
      </c>
      <c r="G4671" s="2" t="s">
        <v>720</v>
      </c>
      <c r="H4671" s="2" t="s">
        <v>37</v>
      </c>
      <c r="I4671" s="2" t="s">
        <v>38</v>
      </c>
      <c r="J4671" s="44">
        <v>0</v>
      </c>
    </row>
    <row r="4672" spans="1:10">
      <c r="A4672" s="2" t="s">
        <v>15</v>
      </c>
      <c r="B4672" s="2" t="s">
        <v>192</v>
      </c>
      <c r="C4672" s="2" t="s">
        <v>64</v>
      </c>
      <c r="E4672" s="2">
        <v>100</v>
      </c>
      <c r="F4672" s="2" t="s">
        <v>928</v>
      </c>
      <c r="G4672" s="2" t="s">
        <v>720</v>
      </c>
      <c r="H4672" s="2" t="s">
        <v>37</v>
      </c>
      <c r="I4672" s="2" t="s">
        <v>38</v>
      </c>
      <c r="J4672" s="44">
        <v>0</v>
      </c>
    </row>
    <row r="4673" spans="1:10">
      <c r="A4673" s="2" t="s">
        <v>15</v>
      </c>
      <c r="B4673" s="2" t="s">
        <v>193</v>
      </c>
      <c r="C4673" s="2" t="s">
        <v>64</v>
      </c>
      <c r="E4673" s="2">
        <v>100</v>
      </c>
      <c r="F4673" s="2" t="s">
        <v>928</v>
      </c>
      <c r="G4673" s="2" t="s">
        <v>720</v>
      </c>
      <c r="H4673" s="2" t="s">
        <v>37</v>
      </c>
      <c r="I4673" s="2" t="s">
        <v>38</v>
      </c>
      <c r="J4673" s="44">
        <v>0</v>
      </c>
    </row>
    <row r="4674" spans="1:10">
      <c r="A4674" s="2" t="s">
        <v>14</v>
      </c>
      <c r="B4674" s="2" t="s">
        <v>194</v>
      </c>
      <c r="C4674" s="2" t="s">
        <v>64</v>
      </c>
      <c r="E4674" s="2">
        <v>100</v>
      </c>
      <c r="F4674" s="2" t="s">
        <v>928</v>
      </c>
      <c r="G4674" s="2" t="s">
        <v>720</v>
      </c>
      <c r="H4674" s="2" t="s">
        <v>37</v>
      </c>
      <c r="I4674" s="2" t="s">
        <v>38</v>
      </c>
      <c r="J4674" s="44">
        <v>71.64</v>
      </c>
    </row>
    <row r="4675" spans="1:10">
      <c r="A4675" s="2" t="s">
        <v>14</v>
      </c>
      <c r="B4675" s="2" t="s">
        <v>195</v>
      </c>
      <c r="C4675" s="2" t="s">
        <v>64</v>
      </c>
      <c r="E4675" s="2">
        <v>100</v>
      </c>
      <c r="F4675" s="2" t="s">
        <v>928</v>
      </c>
      <c r="G4675" s="2" t="s">
        <v>720</v>
      </c>
      <c r="H4675" s="2" t="s">
        <v>37</v>
      </c>
      <c r="I4675" s="2" t="s">
        <v>38</v>
      </c>
      <c r="J4675" s="44">
        <v>74.86</v>
      </c>
    </row>
    <row r="4676" spans="1:10">
      <c r="A4676" s="2" t="s">
        <v>13</v>
      </c>
      <c r="B4676" s="2" t="s">
        <v>196</v>
      </c>
      <c r="C4676" s="2" t="s">
        <v>64</v>
      </c>
      <c r="E4676" s="2">
        <v>100</v>
      </c>
      <c r="F4676" s="2" t="s">
        <v>928</v>
      </c>
      <c r="G4676" s="2" t="s">
        <v>720</v>
      </c>
      <c r="H4676" s="2" t="s">
        <v>37</v>
      </c>
      <c r="I4676" s="2" t="s">
        <v>38</v>
      </c>
      <c r="J4676" s="44">
        <v>3.7084162040000002</v>
      </c>
    </row>
    <row r="4677" spans="1:10">
      <c r="A4677" s="2" t="s">
        <v>13</v>
      </c>
      <c r="B4677" s="2" t="s">
        <v>197</v>
      </c>
      <c r="C4677" s="2" t="s">
        <v>64</v>
      </c>
      <c r="E4677" s="2">
        <v>100</v>
      </c>
      <c r="F4677" s="2" t="s">
        <v>928</v>
      </c>
      <c r="G4677" s="2" t="s">
        <v>720</v>
      </c>
      <c r="H4677" s="2" t="s">
        <v>37</v>
      </c>
      <c r="I4677" s="2" t="s">
        <v>38</v>
      </c>
      <c r="J4677" s="44">
        <v>0.81547692299999996</v>
      </c>
    </row>
    <row r="4678" spans="1:10">
      <c r="A4678" s="2" t="s">
        <v>13</v>
      </c>
      <c r="B4678" s="2" t="s">
        <v>198</v>
      </c>
      <c r="C4678" s="2" t="s">
        <v>64</v>
      </c>
      <c r="E4678" s="2">
        <v>100</v>
      </c>
      <c r="F4678" s="2" t="s">
        <v>928</v>
      </c>
      <c r="G4678" s="2" t="s">
        <v>720</v>
      </c>
      <c r="H4678" s="2" t="s">
        <v>37</v>
      </c>
      <c r="I4678" s="2" t="s">
        <v>38</v>
      </c>
      <c r="J4678" s="44">
        <v>0.19859090900000001</v>
      </c>
    </row>
    <row r="4679" spans="1:10">
      <c r="A4679" s="2" t="s">
        <v>13</v>
      </c>
      <c r="B4679" s="2" t="s">
        <v>199</v>
      </c>
      <c r="C4679" s="2" t="s">
        <v>64</v>
      </c>
      <c r="E4679" s="2">
        <v>100</v>
      </c>
      <c r="F4679" s="2" t="s">
        <v>928</v>
      </c>
      <c r="G4679" s="2" t="s">
        <v>720</v>
      </c>
      <c r="H4679" s="2" t="s">
        <v>37</v>
      </c>
      <c r="I4679" s="2" t="s">
        <v>38</v>
      </c>
      <c r="J4679" s="44">
        <v>0</v>
      </c>
    </row>
    <row r="4680" spans="1:10">
      <c r="A4680" s="2" t="s">
        <v>13</v>
      </c>
      <c r="B4680" s="2" t="s">
        <v>200</v>
      </c>
      <c r="C4680" s="2" t="s">
        <v>64</v>
      </c>
      <c r="E4680" s="2">
        <v>100</v>
      </c>
      <c r="F4680" s="2" t="s">
        <v>928</v>
      </c>
      <c r="G4680" s="2" t="s">
        <v>720</v>
      </c>
      <c r="H4680" s="2" t="s">
        <v>37</v>
      </c>
      <c r="I4680" s="2" t="s">
        <v>38</v>
      </c>
      <c r="J4680" s="44">
        <v>1.111739037</v>
      </c>
    </row>
    <row r="4681" spans="1:10">
      <c r="A4681" s="2" t="s">
        <v>13</v>
      </c>
      <c r="B4681" s="2" t="s">
        <v>201</v>
      </c>
      <c r="C4681" s="2" t="s">
        <v>64</v>
      </c>
      <c r="E4681" s="2">
        <v>100</v>
      </c>
      <c r="F4681" s="2" t="s">
        <v>928</v>
      </c>
      <c r="G4681" s="2" t="s">
        <v>720</v>
      </c>
      <c r="H4681" s="2" t="s">
        <v>37</v>
      </c>
      <c r="I4681" s="2" t="s">
        <v>38</v>
      </c>
      <c r="J4681" s="44">
        <v>1.134387255</v>
      </c>
    </row>
    <row r="4682" spans="1:10">
      <c r="A4682" s="2" t="s">
        <v>13</v>
      </c>
      <c r="B4682" s="2" t="s">
        <v>202</v>
      </c>
      <c r="C4682" s="2" t="s">
        <v>64</v>
      </c>
      <c r="E4682" s="2">
        <v>100</v>
      </c>
      <c r="F4682" s="2" t="s">
        <v>928</v>
      </c>
      <c r="G4682" s="2" t="s">
        <v>720</v>
      </c>
      <c r="H4682" s="2" t="s">
        <v>37</v>
      </c>
      <c r="I4682" s="2" t="s">
        <v>38</v>
      </c>
      <c r="J4682" s="44">
        <v>2.041657754</v>
      </c>
    </row>
    <row r="4683" spans="1:10">
      <c r="A4683" s="2" t="s">
        <v>13</v>
      </c>
      <c r="B4683" s="2" t="s">
        <v>203</v>
      </c>
      <c r="C4683" s="2" t="s">
        <v>64</v>
      </c>
      <c r="E4683" s="2">
        <v>100</v>
      </c>
      <c r="F4683" s="2" t="s">
        <v>928</v>
      </c>
      <c r="G4683" s="2" t="s">
        <v>720</v>
      </c>
      <c r="H4683" s="2" t="s">
        <v>37</v>
      </c>
      <c r="I4683" s="2" t="s">
        <v>38</v>
      </c>
      <c r="J4683" s="44">
        <v>8.7898337600000005</v>
      </c>
    </row>
    <row r="4684" spans="1:10">
      <c r="A4684" s="2" t="s">
        <v>13</v>
      </c>
      <c r="B4684" s="2" t="s">
        <v>204</v>
      </c>
      <c r="C4684" s="2" t="s">
        <v>64</v>
      </c>
      <c r="E4684" s="2">
        <v>100</v>
      </c>
      <c r="F4684" s="2" t="s">
        <v>928</v>
      </c>
      <c r="G4684" s="2" t="s">
        <v>720</v>
      </c>
      <c r="H4684" s="2" t="s">
        <v>37</v>
      </c>
      <c r="I4684" s="2" t="s">
        <v>38</v>
      </c>
      <c r="J4684" s="44">
        <v>4.6709558820000003</v>
      </c>
    </row>
    <row r="4685" spans="1:10">
      <c r="A4685" s="2" t="s">
        <v>13</v>
      </c>
      <c r="B4685" s="2" t="s">
        <v>205</v>
      </c>
      <c r="C4685" s="2" t="s">
        <v>64</v>
      </c>
      <c r="E4685" s="2">
        <v>100</v>
      </c>
      <c r="F4685" s="2" t="s">
        <v>928</v>
      </c>
      <c r="G4685" s="2" t="s">
        <v>720</v>
      </c>
      <c r="H4685" s="2" t="s">
        <v>37</v>
      </c>
      <c r="I4685" s="2" t="s">
        <v>38</v>
      </c>
      <c r="J4685" s="44">
        <v>4.24913031</v>
      </c>
    </row>
    <row r="4686" spans="1:10">
      <c r="A4686" s="2" t="s">
        <v>13</v>
      </c>
      <c r="B4686" s="2" t="s">
        <v>206</v>
      </c>
      <c r="C4686" s="2" t="s">
        <v>64</v>
      </c>
      <c r="E4686" s="2">
        <v>100</v>
      </c>
      <c r="F4686" s="2" t="s">
        <v>928</v>
      </c>
      <c r="G4686" s="2" t="s">
        <v>720</v>
      </c>
      <c r="H4686" s="2" t="s">
        <v>37</v>
      </c>
      <c r="I4686" s="2" t="s">
        <v>38</v>
      </c>
      <c r="J4686" s="44">
        <v>14.167562908000001</v>
      </c>
    </row>
    <row r="4687" spans="1:10">
      <c r="A4687" s="2" t="s">
        <v>13</v>
      </c>
      <c r="B4687" s="2" t="s">
        <v>207</v>
      </c>
      <c r="C4687" s="2" t="s">
        <v>64</v>
      </c>
      <c r="E4687" s="2">
        <v>100</v>
      </c>
      <c r="F4687" s="2" t="s">
        <v>928</v>
      </c>
      <c r="G4687" s="2" t="s">
        <v>720</v>
      </c>
      <c r="H4687" s="2" t="s">
        <v>37</v>
      </c>
      <c r="I4687" s="2" t="s">
        <v>38</v>
      </c>
      <c r="J4687" s="44">
        <v>19.97457872</v>
      </c>
    </row>
    <row r="4688" spans="1:10">
      <c r="A4688" s="2" t="s">
        <v>13</v>
      </c>
      <c r="B4688" s="2" t="s">
        <v>208</v>
      </c>
      <c r="C4688" s="2" t="s">
        <v>64</v>
      </c>
      <c r="E4688" s="2">
        <v>100</v>
      </c>
      <c r="F4688" s="2" t="s">
        <v>928</v>
      </c>
      <c r="G4688" s="2" t="s">
        <v>720</v>
      </c>
      <c r="H4688" s="2" t="s">
        <v>37</v>
      </c>
      <c r="I4688" s="2" t="s">
        <v>38</v>
      </c>
      <c r="J4688" s="44">
        <v>0.99188386100000003</v>
      </c>
    </row>
    <row r="4689" spans="1:10">
      <c r="A4689" s="2" t="s">
        <v>13</v>
      </c>
      <c r="B4689" s="2" t="s">
        <v>209</v>
      </c>
      <c r="C4689" s="2" t="s">
        <v>64</v>
      </c>
      <c r="E4689" s="2">
        <v>100</v>
      </c>
      <c r="F4689" s="2" t="s">
        <v>928</v>
      </c>
      <c r="G4689" s="2" t="s">
        <v>720</v>
      </c>
      <c r="H4689" s="2" t="s">
        <v>37</v>
      </c>
      <c r="I4689" s="2" t="s">
        <v>38</v>
      </c>
      <c r="J4689" s="44">
        <v>0.416855009</v>
      </c>
    </row>
    <row r="4690" spans="1:10">
      <c r="A4690" s="2" t="s">
        <v>13</v>
      </c>
      <c r="B4690" s="2" t="s">
        <v>210</v>
      </c>
      <c r="C4690" s="2" t="s">
        <v>64</v>
      </c>
      <c r="E4690" s="2">
        <v>100</v>
      </c>
      <c r="F4690" s="2" t="s">
        <v>928</v>
      </c>
      <c r="G4690" s="2" t="s">
        <v>720</v>
      </c>
      <c r="H4690" s="2" t="s">
        <v>37</v>
      </c>
      <c r="I4690" s="2" t="s">
        <v>38</v>
      </c>
      <c r="J4690" s="44">
        <v>0</v>
      </c>
    </row>
    <row r="4691" spans="1:10">
      <c r="A4691" s="2" t="s">
        <v>13</v>
      </c>
      <c r="B4691" s="2" t="s">
        <v>211</v>
      </c>
      <c r="C4691" s="2" t="s">
        <v>64</v>
      </c>
      <c r="E4691" s="2">
        <v>100</v>
      </c>
      <c r="F4691" s="2" t="s">
        <v>928</v>
      </c>
      <c r="G4691" s="2" t="s">
        <v>720</v>
      </c>
      <c r="H4691" s="2" t="s">
        <v>37</v>
      </c>
      <c r="I4691" s="2" t="s">
        <v>38</v>
      </c>
      <c r="J4691" s="44">
        <v>0.75344488899999995</v>
      </c>
    </row>
    <row r="4692" spans="1:10">
      <c r="A4692" s="2" t="s">
        <v>13</v>
      </c>
      <c r="B4692" s="2" t="s">
        <v>212</v>
      </c>
      <c r="C4692" s="2" t="s">
        <v>64</v>
      </c>
      <c r="E4692" s="2">
        <v>100</v>
      </c>
      <c r="F4692" s="2" t="s">
        <v>928</v>
      </c>
      <c r="G4692" s="2" t="s">
        <v>720</v>
      </c>
      <c r="H4692" s="2" t="s">
        <v>37</v>
      </c>
      <c r="I4692" s="2" t="s">
        <v>38</v>
      </c>
      <c r="J4692" s="44">
        <v>0</v>
      </c>
    </row>
    <row r="4693" spans="1:10">
      <c r="A4693" s="2" t="s">
        <v>13</v>
      </c>
      <c r="B4693" s="2" t="s">
        <v>213</v>
      </c>
      <c r="C4693" s="2" t="s">
        <v>64</v>
      </c>
      <c r="E4693" s="2">
        <v>100</v>
      </c>
      <c r="F4693" s="2" t="s">
        <v>928</v>
      </c>
      <c r="G4693" s="2" t="s">
        <v>720</v>
      </c>
      <c r="H4693" s="2" t="s">
        <v>37</v>
      </c>
      <c r="I4693" s="2" t="s">
        <v>38</v>
      </c>
      <c r="J4693" s="44">
        <v>0</v>
      </c>
    </row>
    <row r="4694" spans="1:10">
      <c r="A4694" s="2" t="s">
        <v>13</v>
      </c>
      <c r="B4694" s="2" t="s">
        <v>214</v>
      </c>
      <c r="C4694" s="2" t="s">
        <v>64</v>
      </c>
      <c r="E4694" s="2">
        <v>100</v>
      </c>
      <c r="F4694" s="2" t="s">
        <v>928</v>
      </c>
      <c r="G4694" s="2" t="s">
        <v>720</v>
      </c>
      <c r="H4694" s="2" t="s">
        <v>37</v>
      </c>
      <c r="I4694" s="2" t="s">
        <v>38</v>
      </c>
      <c r="J4694" s="44">
        <v>1.509072712</v>
      </c>
    </row>
    <row r="4695" spans="1:10">
      <c r="A4695" s="2" t="s">
        <v>13</v>
      </c>
      <c r="B4695" s="2" t="s">
        <v>215</v>
      </c>
      <c r="C4695" s="2" t="s">
        <v>64</v>
      </c>
      <c r="E4695" s="2">
        <v>100</v>
      </c>
      <c r="F4695" s="2" t="s">
        <v>928</v>
      </c>
      <c r="G4695" s="2" t="s">
        <v>720</v>
      </c>
      <c r="H4695" s="2" t="s">
        <v>37</v>
      </c>
      <c r="I4695" s="2" t="s">
        <v>38</v>
      </c>
      <c r="J4695" s="44">
        <v>0</v>
      </c>
    </row>
    <row r="4696" spans="1:10">
      <c r="A4696" s="2" t="s">
        <v>13</v>
      </c>
      <c r="B4696" s="2" t="s">
        <v>216</v>
      </c>
      <c r="C4696" s="2" t="s">
        <v>64</v>
      </c>
      <c r="E4696" s="2">
        <v>100</v>
      </c>
      <c r="F4696" s="2" t="s">
        <v>928</v>
      </c>
      <c r="G4696" s="2" t="s">
        <v>720</v>
      </c>
      <c r="H4696" s="2" t="s">
        <v>37</v>
      </c>
      <c r="I4696" s="2" t="s">
        <v>38</v>
      </c>
      <c r="J4696" s="44">
        <v>0</v>
      </c>
    </row>
    <row r="4697" spans="1:10">
      <c r="A4697" s="2" t="s">
        <v>13</v>
      </c>
      <c r="B4697" s="2" t="s">
        <v>363</v>
      </c>
      <c r="C4697" s="2" t="s">
        <v>64</v>
      </c>
      <c r="E4697" s="2">
        <v>100</v>
      </c>
      <c r="F4697" s="2" t="s">
        <v>928</v>
      </c>
      <c r="G4697" s="2" t="s">
        <v>720</v>
      </c>
      <c r="H4697" s="2" t="s">
        <v>37</v>
      </c>
      <c r="I4697" s="2" t="s">
        <v>38</v>
      </c>
      <c r="J4697" s="44">
        <v>0</v>
      </c>
    </row>
    <row r="4698" spans="1:10">
      <c r="A4698" s="2" t="s">
        <v>12</v>
      </c>
      <c r="B4698" s="2" t="s">
        <v>219</v>
      </c>
      <c r="C4698" s="2" t="s">
        <v>64</v>
      </c>
      <c r="E4698" s="2">
        <v>100</v>
      </c>
      <c r="F4698" s="2" t="s">
        <v>928</v>
      </c>
      <c r="G4698" s="2" t="s">
        <v>720</v>
      </c>
      <c r="H4698" s="2" t="s">
        <v>37</v>
      </c>
      <c r="I4698" s="2" t="s">
        <v>38</v>
      </c>
      <c r="J4698" s="44">
        <v>60.058632353</v>
      </c>
    </row>
    <row r="4699" spans="1:10">
      <c r="A4699" s="2" t="s">
        <v>11</v>
      </c>
      <c r="B4699" s="2" t="s">
        <v>217</v>
      </c>
      <c r="C4699" s="2" t="s">
        <v>64</v>
      </c>
      <c r="E4699" s="2">
        <v>100</v>
      </c>
      <c r="F4699" s="2" t="s">
        <v>928</v>
      </c>
      <c r="G4699" s="2" t="s">
        <v>720</v>
      </c>
      <c r="H4699" s="2" t="s">
        <v>37</v>
      </c>
      <c r="I4699" s="2" t="s">
        <v>38</v>
      </c>
      <c r="J4699" s="44">
        <v>111.245754476</v>
      </c>
    </row>
    <row r="4700" spans="1:10">
      <c r="A4700" s="2" t="s">
        <v>534</v>
      </c>
      <c r="B4700" s="2" t="s">
        <v>218</v>
      </c>
      <c r="C4700" s="2" t="s">
        <v>64</v>
      </c>
      <c r="E4700" s="2">
        <v>100</v>
      </c>
      <c r="F4700" s="2" t="s">
        <v>928</v>
      </c>
      <c r="G4700" s="2" t="s">
        <v>720</v>
      </c>
      <c r="H4700" s="2" t="s">
        <v>37</v>
      </c>
      <c r="I4700" s="2" t="s">
        <v>38</v>
      </c>
      <c r="J4700" s="44">
        <v>0</v>
      </c>
    </row>
    <row r="4701" spans="1:10">
      <c r="A4701" s="2" t="s">
        <v>10</v>
      </c>
      <c r="B4701" s="2" t="s">
        <v>220</v>
      </c>
      <c r="C4701" s="2" t="s">
        <v>64</v>
      </c>
      <c r="E4701" s="2">
        <v>100</v>
      </c>
      <c r="F4701" s="2" t="s">
        <v>928</v>
      </c>
      <c r="G4701" s="2" t="s">
        <v>720</v>
      </c>
      <c r="H4701" s="2" t="s">
        <v>37</v>
      </c>
      <c r="I4701" s="2" t="s">
        <v>38</v>
      </c>
      <c r="J4701" s="44">
        <v>3.7723528999999999E-2</v>
      </c>
    </row>
    <row r="4702" spans="1:10">
      <c r="A4702" s="2" t="s">
        <v>9</v>
      </c>
      <c r="B4702" s="2" t="s">
        <v>221</v>
      </c>
      <c r="C4702" s="2" t="s">
        <v>64</v>
      </c>
      <c r="E4702" s="2">
        <v>100</v>
      </c>
      <c r="F4702" s="2" t="s">
        <v>928</v>
      </c>
      <c r="G4702" s="2" t="s">
        <v>720</v>
      </c>
      <c r="H4702" s="2" t="s">
        <v>37</v>
      </c>
      <c r="I4702" s="2" t="s">
        <v>38</v>
      </c>
      <c r="J4702" s="44">
        <v>5.21</v>
      </c>
    </row>
    <row r="4703" spans="1:10">
      <c r="A4703" s="2" t="s">
        <v>9</v>
      </c>
      <c r="B4703" s="2" t="s">
        <v>222</v>
      </c>
      <c r="C4703" s="2" t="s">
        <v>64</v>
      </c>
      <c r="E4703" s="2">
        <v>100</v>
      </c>
      <c r="F4703" s="2" t="s">
        <v>928</v>
      </c>
      <c r="G4703" s="2" t="s">
        <v>720</v>
      </c>
      <c r="H4703" s="2" t="s">
        <v>37</v>
      </c>
      <c r="I4703" s="2" t="s">
        <v>38</v>
      </c>
      <c r="J4703" s="44">
        <v>4.2649999999999997</v>
      </c>
    </row>
    <row r="4704" spans="1:10">
      <c r="A4704" s="2" t="s">
        <v>9</v>
      </c>
      <c r="B4704" s="2" t="s">
        <v>223</v>
      </c>
      <c r="C4704" s="2" t="s">
        <v>64</v>
      </c>
      <c r="E4704" s="2">
        <v>100</v>
      </c>
      <c r="F4704" s="2" t="s">
        <v>928</v>
      </c>
      <c r="G4704" s="2" t="s">
        <v>720</v>
      </c>
      <c r="H4704" s="2" t="s">
        <v>37</v>
      </c>
      <c r="I4704" s="2" t="s">
        <v>38</v>
      </c>
      <c r="J4704" s="44">
        <v>5.78</v>
      </c>
    </row>
    <row r="4705" spans="1:10">
      <c r="A4705" s="2" t="s">
        <v>9</v>
      </c>
      <c r="B4705" s="2" t="s">
        <v>224</v>
      </c>
      <c r="C4705" s="2" t="s">
        <v>64</v>
      </c>
      <c r="E4705" s="2">
        <v>100</v>
      </c>
      <c r="F4705" s="2" t="s">
        <v>928</v>
      </c>
      <c r="G4705" s="2" t="s">
        <v>720</v>
      </c>
      <c r="H4705" s="2" t="s">
        <v>37</v>
      </c>
      <c r="I4705" s="2" t="s">
        <v>38</v>
      </c>
      <c r="J4705" s="44">
        <v>5.1533318010000002</v>
      </c>
    </row>
    <row r="4706" spans="1:10">
      <c r="A4706" s="2" t="s">
        <v>9</v>
      </c>
      <c r="B4706" s="2" t="s">
        <v>225</v>
      </c>
      <c r="C4706" s="2" t="s">
        <v>64</v>
      </c>
      <c r="E4706" s="2">
        <v>100</v>
      </c>
      <c r="F4706" s="2" t="s">
        <v>928</v>
      </c>
      <c r="G4706" s="2" t="s">
        <v>720</v>
      </c>
      <c r="H4706" s="2" t="s">
        <v>37</v>
      </c>
      <c r="I4706" s="2" t="s">
        <v>38</v>
      </c>
      <c r="J4706" s="44">
        <v>3.6477941180000002</v>
      </c>
    </row>
    <row r="4707" spans="1:10">
      <c r="A4707" s="2" t="s">
        <v>9</v>
      </c>
      <c r="B4707" s="2" t="s">
        <v>226</v>
      </c>
      <c r="C4707" s="2" t="s">
        <v>64</v>
      </c>
      <c r="E4707" s="2">
        <v>100</v>
      </c>
      <c r="F4707" s="2" t="s">
        <v>928</v>
      </c>
      <c r="G4707" s="2" t="s">
        <v>720</v>
      </c>
      <c r="H4707" s="2" t="s">
        <v>37</v>
      </c>
      <c r="I4707" s="2" t="s">
        <v>38</v>
      </c>
      <c r="J4707" s="44">
        <v>2.8650000000000002</v>
      </c>
    </row>
    <row r="4708" spans="1:10">
      <c r="A4708" s="2" t="s">
        <v>9</v>
      </c>
      <c r="B4708" s="2" t="s">
        <v>227</v>
      </c>
      <c r="C4708" s="2" t="s">
        <v>64</v>
      </c>
      <c r="E4708" s="2">
        <v>100</v>
      </c>
      <c r="F4708" s="2" t="s">
        <v>928</v>
      </c>
      <c r="G4708" s="2" t="s">
        <v>720</v>
      </c>
      <c r="H4708" s="2" t="s">
        <v>37</v>
      </c>
      <c r="I4708" s="2" t="s">
        <v>38</v>
      </c>
      <c r="J4708" s="44">
        <v>1.645</v>
      </c>
    </row>
    <row r="4709" spans="1:10">
      <c r="A4709" s="2" t="s">
        <v>9</v>
      </c>
      <c r="B4709" s="2" t="s">
        <v>228</v>
      </c>
      <c r="C4709" s="2" t="s">
        <v>64</v>
      </c>
      <c r="E4709" s="2">
        <v>100</v>
      </c>
      <c r="F4709" s="2" t="s">
        <v>928</v>
      </c>
      <c r="G4709" s="2" t="s">
        <v>720</v>
      </c>
      <c r="H4709" s="2" t="s">
        <v>37</v>
      </c>
      <c r="I4709" s="2" t="s">
        <v>38</v>
      </c>
      <c r="J4709" s="44">
        <v>3.29</v>
      </c>
    </row>
    <row r="4710" spans="1:10">
      <c r="A4710" s="2" t="s">
        <v>9</v>
      </c>
      <c r="B4710" s="2" t="s">
        <v>229</v>
      </c>
      <c r="C4710" s="2" t="s">
        <v>64</v>
      </c>
      <c r="E4710" s="2">
        <v>100</v>
      </c>
      <c r="F4710" s="2" t="s">
        <v>928</v>
      </c>
      <c r="G4710" s="2" t="s">
        <v>720</v>
      </c>
      <c r="H4710" s="2" t="s">
        <v>37</v>
      </c>
      <c r="I4710" s="2" t="s">
        <v>38</v>
      </c>
      <c r="J4710" s="44">
        <v>3.33</v>
      </c>
    </row>
    <row r="4711" spans="1:10">
      <c r="A4711" s="2" t="s">
        <v>9</v>
      </c>
      <c r="B4711" s="2" t="s">
        <v>230</v>
      </c>
      <c r="C4711" s="2" t="s">
        <v>64</v>
      </c>
      <c r="E4711" s="2">
        <v>100</v>
      </c>
      <c r="F4711" s="2" t="s">
        <v>928</v>
      </c>
      <c r="G4711" s="2" t="s">
        <v>720</v>
      </c>
      <c r="H4711" s="2" t="s">
        <v>37</v>
      </c>
      <c r="I4711" s="2" t="s">
        <v>38</v>
      </c>
      <c r="J4711" s="44">
        <v>3.2</v>
      </c>
    </row>
    <row r="4712" spans="1:10">
      <c r="A4712" s="2" t="s">
        <v>9</v>
      </c>
      <c r="B4712" s="2" t="s">
        <v>231</v>
      </c>
      <c r="C4712" s="2" t="s">
        <v>64</v>
      </c>
      <c r="E4712" s="2">
        <v>100</v>
      </c>
      <c r="F4712" s="2" t="s">
        <v>928</v>
      </c>
      <c r="G4712" s="2" t="s">
        <v>720</v>
      </c>
      <c r="H4712" s="2" t="s">
        <v>37</v>
      </c>
      <c r="I4712" s="2" t="s">
        <v>38</v>
      </c>
      <c r="J4712" s="44">
        <v>4.95</v>
      </c>
    </row>
    <row r="4713" spans="1:10">
      <c r="A4713" s="2" t="s">
        <v>9</v>
      </c>
      <c r="B4713" s="2" t="s">
        <v>232</v>
      </c>
      <c r="C4713" s="2" t="s">
        <v>64</v>
      </c>
      <c r="E4713" s="2">
        <v>100</v>
      </c>
      <c r="F4713" s="2" t="s">
        <v>928</v>
      </c>
      <c r="G4713" s="2" t="s">
        <v>720</v>
      </c>
      <c r="H4713" s="2" t="s">
        <v>37</v>
      </c>
      <c r="I4713" s="2" t="s">
        <v>38</v>
      </c>
      <c r="J4713" s="44">
        <v>0</v>
      </c>
    </row>
    <row r="4714" spans="1:10">
      <c r="A4714" s="2" t="s">
        <v>8</v>
      </c>
      <c r="B4714" s="2" t="s">
        <v>233</v>
      </c>
      <c r="C4714" s="2" t="s">
        <v>64</v>
      </c>
      <c r="E4714" s="2">
        <v>100</v>
      </c>
      <c r="F4714" s="2" t="s">
        <v>928</v>
      </c>
      <c r="G4714" s="2" t="s">
        <v>720</v>
      </c>
      <c r="H4714" s="2" t="s">
        <v>37</v>
      </c>
      <c r="I4714" s="2" t="s">
        <v>38</v>
      </c>
      <c r="J4714" s="44">
        <v>2.8981950460000001</v>
      </c>
    </row>
    <row r="4715" spans="1:10">
      <c r="A4715" s="2" t="s">
        <v>8</v>
      </c>
      <c r="B4715" s="2" t="s">
        <v>234</v>
      </c>
      <c r="C4715" s="2" t="s">
        <v>64</v>
      </c>
      <c r="E4715" s="2">
        <v>100</v>
      </c>
      <c r="F4715" s="2" t="s">
        <v>928</v>
      </c>
      <c r="G4715" s="2" t="s">
        <v>720</v>
      </c>
      <c r="H4715" s="2" t="s">
        <v>37</v>
      </c>
      <c r="I4715" s="2" t="s">
        <v>38</v>
      </c>
      <c r="J4715" s="44">
        <v>6.4354102170000003</v>
      </c>
    </row>
    <row r="4716" spans="1:10">
      <c r="A4716" s="2" t="s">
        <v>8</v>
      </c>
      <c r="B4716" s="2" t="s">
        <v>235</v>
      </c>
      <c r="C4716" s="2" t="s">
        <v>64</v>
      </c>
      <c r="E4716" s="2">
        <v>100</v>
      </c>
      <c r="F4716" s="2" t="s">
        <v>928</v>
      </c>
      <c r="G4716" s="2" t="s">
        <v>720</v>
      </c>
      <c r="H4716" s="2" t="s">
        <v>37</v>
      </c>
      <c r="I4716" s="2" t="s">
        <v>38</v>
      </c>
      <c r="J4716" s="44">
        <v>0.32104334400000001</v>
      </c>
    </row>
    <row r="4717" spans="1:10">
      <c r="A4717" s="2" t="s">
        <v>8</v>
      </c>
      <c r="B4717" s="2" t="s">
        <v>236</v>
      </c>
      <c r="C4717" s="2" t="s">
        <v>64</v>
      </c>
      <c r="E4717" s="2">
        <v>100</v>
      </c>
      <c r="F4717" s="2" t="s">
        <v>928</v>
      </c>
      <c r="G4717" s="2" t="s">
        <v>720</v>
      </c>
      <c r="H4717" s="2" t="s">
        <v>37</v>
      </c>
      <c r="I4717" s="2" t="s">
        <v>38</v>
      </c>
      <c r="J4717" s="44">
        <v>7.1946077999999997E-2</v>
      </c>
    </row>
    <row r="4718" spans="1:10">
      <c r="A4718" s="2" t="s">
        <v>8</v>
      </c>
      <c r="B4718" s="2" t="s">
        <v>237</v>
      </c>
      <c r="C4718" s="2" t="s">
        <v>64</v>
      </c>
      <c r="E4718" s="2">
        <v>100</v>
      </c>
      <c r="F4718" s="2" t="s">
        <v>928</v>
      </c>
      <c r="G4718" s="2" t="s">
        <v>720</v>
      </c>
      <c r="H4718" s="2" t="s">
        <v>37</v>
      </c>
      <c r="I4718" s="2" t="s">
        <v>38</v>
      </c>
      <c r="J4718" s="44">
        <v>10.630532872</v>
      </c>
    </row>
    <row r="4719" spans="1:10">
      <c r="A4719" s="2" t="s">
        <v>8</v>
      </c>
      <c r="B4719" s="2" t="s">
        <v>238</v>
      </c>
      <c r="C4719" s="2" t="s">
        <v>64</v>
      </c>
      <c r="E4719" s="2">
        <v>100</v>
      </c>
      <c r="F4719" s="2" t="s">
        <v>928</v>
      </c>
      <c r="G4719" s="2" t="s">
        <v>720</v>
      </c>
      <c r="H4719" s="2" t="s">
        <v>37</v>
      </c>
      <c r="I4719" s="2" t="s">
        <v>38</v>
      </c>
      <c r="J4719" s="44">
        <v>0.92205882400000005</v>
      </c>
    </row>
    <row r="4720" spans="1:10">
      <c r="A4720" s="2" t="s">
        <v>8</v>
      </c>
      <c r="B4720" s="2" t="s">
        <v>239</v>
      </c>
      <c r="C4720" s="2" t="s">
        <v>64</v>
      </c>
      <c r="E4720" s="2">
        <v>100</v>
      </c>
      <c r="F4720" s="2" t="s">
        <v>928</v>
      </c>
      <c r="G4720" s="2" t="s">
        <v>720</v>
      </c>
      <c r="H4720" s="2" t="s">
        <v>37</v>
      </c>
      <c r="I4720" s="2" t="s">
        <v>38</v>
      </c>
      <c r="J4720" s="44">
        <v>0.64216503300000005</v>
      </c>
    </row>
    <row r="4721" spans="1:10">
      <c r="A4721" s="2" t="s">
        <v>8</v>
      </c>
      <c r="B4721" s="2" t="s">
        <v>240</v>
      </c>
      <c r="C4721" s="2" t="s">
        <v>64</v>
      </c>
      <c r="E4721" s="2">
        <v>100</v>
      </c>
      <c r="F4721" s="2" t="s">
        <v>928</v>
      </c>
      <c r="G4721" s="2" t="s">
        <v>720</v>
      </c>
      <c r="H4721" s="2" t="s">
        <v>37</v>
      </c>
      <c r="I4721" s="2" t="s">
        <v>38</v>
      </c>
      <c r="J4721" s="44">
        <v>7.5350000000000001</v>
      </c>
    </row>
    <row r="4722" spans="1:10">
      <c r="A4722" s="2" t="s">
        <v>8</v>
      </c>
      <c r="B4722" s="2" t="s">
        <v>241</v>
      </c>
      <c r="C4722" s="2" t="s">
        <v>64</v>
      </c>
      <c r="E4722" s="2">
        <v>100</v>
      </c>
      <c r="F4722" s="2" t="s">
        <v>928</v>
      </c>
      <c r="G4722" s="2" t="s">
        <v>720</v>
      </c>
      <c r="H4722" s="2" t="s">
        <v>37</v>
      </c>
      <c r="I4722" s="2" t="s">
        <v>38</v>
      </c>
      <c r="J4722" s="44">
        <v>7.4905147059999999</v>
      </c>
    </row>
    <row r="4723" spans="1:10">
      <c r="A4723" s="2" t="s">
        <v>8</v>
      </c>
      <c r="B4723" s="2" t="s">
        <v>242</v>
      </c>
      <c r="C4723" s="2" t="s">
        <v>64</v>
      </c>
      <c r="E4723" s="2">
        <v>100</v>
      </c>
      <c r="F4723" s="2" t="s">
        <v>928</v>
      </c>
      <c r="G4723" s="2" t="s">
        <v>720</v>
      </c>
      <c r="H4723" s="2" t="s">
        <v>37</v>
      </c>
      <c r="I4723" s="2" t="s">
        <v>38</v>
      </c>
      <c r="J4723" s="44">
        <v>7.8034949449999997</v>
      </c>
    </row>
    <row r="4724" spans="1:10">
      <c r="A4724" s="2" t="s">
        <v>8</v>
      </c>
      <c r="B4724" s="2" t="s">
        <v>243</v>
      </c>
      <c r="C4724" s="2" t="s">
        <v>64</v>
      </c>
      <c r="E4724" s="2">
        <v>100</v>
      </c>
      <c r="F4724" s="2" t="s">
        <v>928</v>
      </c>
      <c r="G4724" s="2" t="s">
        <v>720</v>
      </c>
      <c r="H4724" s="2" t="s">
        <v>37</v>
      </c>
      <c r="I4724" s="2" t="s">
        <v>38</v>
      </c>
      <c r="J4724" s="44">
        <v>0.79124740500000001</v>
      </c>
    </row>
    <row r="4725" spans="1:10">
      <c r="A4725" s="2" t="s">
        <v>8</v>
      </c>
      <c r="B4725" s="2" t="s">
        <v>244</v>
      </c>
      <c r="C4725" s="2" t="s">
        <v>64</v>
      </c>
      <c r="E4725" s="2">
        <v>100</v>
      </c>
      <c r="F4725" s="2" t="s">
        <v>928</v>
      </c>
      <c r="G4725" s="2" t="s">
        <v>720</v>
      </c>
      <c r="H4725" s="2" t="s">
        <v>37</v>
      </c>
      <c r="I4725" s="2" t="s">
        <v>38</v>
      </c>
      <c r="J4725" s="44">
        <v>2.6636372549999998</v>
      </c>
    </row>
    <row r="4726" spans="1:10">
      <c r="A4726" s="2" t="s">
        <v>8</v>
      </c>
      <c r="B4726" s="2" t="s">
        <v>245</v>
      </c>
      <c r="C4726" s="2" t="s">
        <v>64</v>
      </c>
      <c r="E4726" s="2">
        <v>100</v>
      </c>
      <c r="F4726" s="2" t="s">
        <v>928</v>
      </c>
      <c r="G4726" s="2" t="s">
        <v>720</v>
      </c>
      <c r="H4726" s="2" t="s">
        <v>37</v>
      </c>
      <c r="I4726" s="2" t="s">
        <v>38</v>
      </c>
      <c r="J4726" s="44">
        <v>1.4616650330000001</v>
      </c>
    </row>
    <row r="4727" spans="1:10">
      <c r="A4727" s="2" t="s">
        <v>8</v>
      </c>
      <c r="B4727" s="2" t="s">
        <v>246</v>
      </c>
      <c r="C4727" s="2" t="s">
        <v>64</v>
      </c>
      <c r="E4727" s="2">
        <v>100</v>
      </c>
      <c r="F4727" s="2" t="s">
        <v>928</v>
      </c>
      <c r="G4727" s="2" t="s">
        <v>720</v>
      </c>
      <c r="H4727" s="2" t="s">
        <v>37</v>
      </c>
      <c r="I4727" s="2" t="s">
        <v>38</v>
      </c>
      <c r="J4727" s="44">
        <v>8.24</v>
      </c>
    </row>
    <row r="4728" spans="1:10">
      <c r="A4728" s="2" t="s">
        <v>8</v>
      </c>
      <c r="B4728" s="2" t="s">
        <v>247</v>
      </c>
      <c r="C4728" s="2" t="s">
        <v>64</v>
      </c>
      <c r="E4728" s="2">
        <v>100</v>
      </c>
      <c r="F4728" s="2" t="s">
        <v>928</v>
      </c>
      <c r="G4728" s="2" t="s">
        <v>720</v>
      </c>
      <c r="H4728" s="2" t="s">
        <v>37</v>
      </c>
      <c r="I4728" s="2" t="s">
        <v>38</v>
      </c>
      <c r="J4728" s="44">
        <v>13.4</v>
      </c>
    </row>
    <row r="4729" spans="1:10">
      <c r="A4729" s="2" t="s">
        <v>8</v>
      </c>
      <c r="B4729" s="2" t="s">
        <v>248</v>
      </c>
      <c r="C4729" s="2" t="s">
        <v>64</v>
      </c>
      <c r="E4729" s="2">
        <v>100</v>
      </c>
      <c r="F4729" s="2" t="s">
        <v>928</v>
      </c>
      <c r="G4729" s="2" t="s">
        <v>720</v>
      </c>
      <c r="H4729" s="2" t="s">
        <v>37</v>
      </c>
      <c r="I4729" s="2" t="s">
        <v>38</v>
      </c>
      <c r="J4729" s="44">
        <v>7.4649999999999999</v>
      </c>
    </row>
    <row r="4730" spans="1:10">
      <c r="A4730" s="2" t="s">
        <v>7</v>
      </c>
      <c r="B4730" s="2" t="s">
        <v>249</v>
      </c>
      <c r="C4730" s="2" t="s">
        <v>64</v>
      </c>
      <c r="E4730" s="2">
        <v>100</v>
      </c>
      <c r="F4730" s="2" t="s">
        <v>928</v>
      </c>
      <c r="G4730" s="2" t="s">
        <v>720</v>
      </c>
      <c r="H4730" s="2" t="s">
        <v>37</v>
      </c>
      <c r="I4730" s="2" t="s">
        <v>38</v>
      </c>
      <c r="J4730" s="44">
        <v>4.533184061</v>
      </c>
    </row>
    <row r="4731" spans="1:10">
      <c r="A4731" s="2" t="s">
        <v>7</v>
      </c>
      <c r="B4731" s="2" t="s">
        <v>250</v>
      </c>
      <c r="C4731" s="2" t="s">
        <v>64</v>
      </c>
      <c r="E4731" s="2">
        <v>100</v>
      </c>
      <c r="F4731" s="2" t="s">
        <v>928</v>
      </c>
      <c r="G4731" s="2" t="s">
        <v>720</v>
      </c>
      <c r="H4731" s="2" t="s">
        <v>37</v>
      </c>
      <c r="I4731" s="2" t="s">
        <v>38</v>
      </c>
      <c r="J4731" s="44">
        <v>0.62661990999999995</v>
      </c>
    </row>
    <row r="4732" spans="1:10">
      <c r="A4732" s="2" t="s">
        <v>7</v>
      </c>
      <c r="B4732" s="2" t="s">
        <v>251</v>
      </c>
      <c r="C4732" s="2" t="s">
        <v>64</v>
      </c>
      <c r="E4732" s="2">
        <v>100</v>
      </c>
      <c r="F4732" s="2" t="s">
        <v>928</v>
      </c>
      <c r="G4732" s="2" t="s">
        <v>720</v>
      </c>
      <c r="H4732" s="2" t="s">
        <v>37</v>
      </c>
      <c r="I4732" s="2" t="s">
        <v>38</v>
      </c>
      <c r="J4732" s="44">
        <v>0</v>
      </c>
    </row>
    <row r="4733" spans="1:10">
      <c r="A4733" s="2" t="s">
        <v>7</v>
      </c>
      <c r="B4733" s="2" t="s">
        <v>252</v>
      </c>
      <c r="C4733" s="2" t="s">
        <v>64</v>
      </c>
      <c r="E4733" s="2">
        <v>100</v>
      </c>
      <c r="F4733" s="2" t="s">
        <v>928</v>
      </c>
      <c r="G4733" s="2" t="s">
        <v>720</v>
      </c>
      <c r="H4733" s="2" t="s">
        <v>37</v>
      </c>
      <c r="I4733" s="2" t="s">
        <v>38</v>
      </c>
      <c r="J4733" s="44">
        <v>0</v>
      </c>
    </row>
    <row r="4734" spans="1:10">
      <c r="A4734" s="2" t="s">
        <v>7</v>
      </c>
      <c r="B4734" s="2" t="s">
        <v>253</v>
      </c>
      <c r="C4734" s="2" t="s">
        <v>64</v>
      </c>
      <c r="E4734" s="2">
        <v>100</v>
      </c>
      <c r="F4734" s="2" t="s">
        <v>928</v>
      </c>
      <c r="G4734" s="2" t="s">
        <v>720</v>
      </c>
      <c r="H4734" s="2" t="s">
        <v>37</v>
      </c>
      <c r="I4734" s="2" t="s">
        <v>38</v>
      </c>
      <c r="J4734" s="44">
        <v>0</v>
      </c>
    </row>
    <row r="4735" spans="1:10">
      <c r="A4735" s="2" t="s">
        <v>6</v>
      </c>
      <c r="B4735" s="2" t="s">
        <v>254</v>
      </c>
      <c r="C4735" s="2" t="s">
        <v>64</v>
      </c>
      <c r="E4735" s="2">
        <v>100</v>
      </c>
      <c r="F4735" s="2" t="s">
        <v>928</v>
      </c>
      <c r="G4735" s="2" t="s">
        <v>720</v>
      </c>
      <c r="H4735" s="2" t="s">
        <v>37</v>
      </c>
      <c r="I4735" s="2" t="s">
        <v>38</v>
      </c>
      <c r="J4735" s="44">
        <v>0</v>
      </c>
    </row>
    <row r="4736" spans="1:10">
      <c r="A4736" s="2" t="s">
        <v>6</v>
      </c>
      <c r="B4736" s="2" t="s">
        <v>255</v>
      </c>
      <c r="C4736" s="2" t="s">
        <v>64</v>
      </c>
      <c r="E4736" s="2">
        <v>100</v>
      </c>
      <c r="F4736" s="2" t="s">
        <v>928</v>
      </c>
      <c r="G4736" s="2" t="s">
        <v>720</v>
      </c>
      <c r="H4736" s="2" t="s">
        <v>37</v>
      </c>
      <c r="I4736" s="2" t="s">
        <v>38</v>
      </c>
      <c r="J4736" s="44">
        <v>0</v>
      </c>
    </row>
    <row r="4737" spans="1:10">
      <c r="A4737" s="2" t="s">
        <v>6</v>
      </c>
      <c r="B4737" s="2" t="s">
        <v>256</v>
      </c>
      <c r="C4737" s="2" t="s">
        <v>64</v>
      </c>
      <c r="E4737" s="2">
        <v>100</v>
      </c>
      <c r="F4737" s="2" t="s">
        <v>928</v>
      </c>
      <c r="G4737" s="2" t="s">
        <v>720</v>
      </c>
      <c r="H4737" s="2" t="s">
        <v>37</v>
      </c>
      <c r="I4737" s="2" t="s">
        <v>38</v>
      </c>
      <c r="J4737" s="44">
        <v>12.713508951</v>
      </c>
    </row>
    <row r="4738" spans="1:10">
      <c r="A4738" s="2" t="s">
        <v>6</v>
      </c>
      <c r="B4738" s="2" t="s">
        <v>257</v>
      </c>
      <c r="C4738" s="2" t="s">
        <v>64</v>
      </c>
      <c r="E4738" s="2">
        <v>100</v>
      </c>
      <c r="F4738" s="2" t="s">
        <v>928</v>
      </c>
      <c r="G4738" s="2" t="s">
        <v>720</v>
      </c>
      <c r="H4738" s="2" t="s">
        <v>37</v>
      </c>
      <c r="I4738" s="2" t="s">
        <v>38</v>
      </c>
      <c r="J4738" s="44">
        <v>16.501133824</v>
      </c>
    </row>
    <row r="4739" spans="1:10">
      <c r="A4739" s="2" t="s">
        <v>6</v>
      </c>
      <c r="B4739" s="2" t="s">
        <v>258</v>
      </c>
      <c r="C4739" s="2" t="s">
        <v>64</v>
      </c>
      <c r="E4739" s="2">
        <v>100</v>
      </c>
      <c r="F4739" s="2" t="s">
        <v>928</v>
      </c>
      <c r="G4739" s="2" t="s">
        <v>720</v>
      </c>
      <c r="H4739" s="2" t="s">
        <v>37</v>
      </c>
      <c r="I4739" s="2" t="s">
        <v>38</v>
      </c>
      <c r="J4739" s="44">
        <v>0</v>
      </c>
    </row>
    <row r="4740" spans="1:10">
      <c r="A4740" s="2" t="s">
        <v>6</v>
      </c>
      <c r="B4740" s="2" t="s">
        <v>259</v>
      </c>
      <c r="C4740" s="2" t="s">
        <v>64</v>
      </c>
      <c r="E4740" s="2">
        <v>100</v>
      </c>
      <c r="F4740" s="2" t="s">
        <v>928</v>
      </c>
      <c r="G4740" s="2" t="s">
        <v>720</v>
      </c>
      <c r="H4740" s="2" t="s">
        <v>37</v>
      </c>
      <c r="I4740" s="2" t="s">
        <v>38</v>
      </c>
      <c r="J4740" s="44">
        <v>0</v>
      </c>
    </row>
    <row r="4741" spans="1:10">
      <c r="A4741" s="2" t="s">
        <v>6</v>
      </c>
      <c r="B4741" s="2" t="s">
        <v>260</v>
      </c>
      <c r="C4741" s="2" t="s">
        <v>64</v>
      </c>
      <c r="E4741" s="2">
        <v>100</v>
      </c>
      <c r="F4741" s="2" t="s">
        <v>928</v>
      </c>
      <c r="G4741" s="2" t="s">
        <v>720</v>
      </c>
      <c r="H4741" s="2" t="s">
        <v>37</v>
      </c>
      <c r="I4741" s="2" t="s">
        <v>38</v>
      </c>
      <c r="J4741" s="44">
        <v>0</v>
      </c>
    </row>
    <row r="4742" spans="1:10">
      <c r="A4742" s="2" t="s">
        <v>6</v>
      </c>
      <c r="B4742" s="2" t="s">
        <v>261</v>
      </c>
      <c r="C4742" s="2" t="s">
        <v>64</v>
      </c>
      <c r="E4742" s="2">
        <v>100</v>
      </c>
      <c r="F4742" s="2" t="s">
        <v>928</v>
      </c>
      <c r="G4742" s="2" t="s">
        <v>720</v>
      </c>
      <c r="H4742" s="2" t="s">
        <v>37</v>
      </c>
      <c r="I4742" s="2" t="s">
        <v>38</v>
      </c>
      <c r="J4742" s="44">
        <v>0</v>
      </c>
    </row>
    <row r="4743" spans="1:10">
      <c r="A4743" s="2" t="s">
        <v>5</v>
      </c>
      <c r="B4743" s="2" t="s">
        <v>270</v>
      </c>
      <c r="C4743" s="2" t="s">
        <v>64</v>
      </c>
      <c r="E4743" s="2">
        <v>100</v>
      </c>
      <c r="F4743" s="2" t="s">
        <v>928</v>
      </c>
      <c r="G4743" s="2" t="s">
        <v>720</v>
      </c>
      <c r="H4743" s="2" t="s">
        <v>37</v>
      </c>
      <c r="I4743" s="2" t="s">
        <v>38</v>
      </c>
      <c r="J4743" s="44">
        <v>1.293393665</v>
      </c>
    </row>
    <row r="4744" spans="1:10">
      <c r="A4744" s="2" t="s">
        <v>5</v>
      </c>
      <c r="B4744" s="2" t="s">
        <v>271</v>
      </c>
      <c r="C4744" s="2" t="s">
        <v>64</v>
      </c>
      <c r="E4744" s="2">
        <v>100</v>
      </c>
      <c r="F4744" s="2" t="s">
        <v>928</v>
      </c>
      <c r="G4744" s="2" t="s">
        <v>720</v>
      </c>
      <c r="H4744" s="2" t="s">
        <v>37</v>
      </c>
      <c r="I4744" s="2" t="s">
        <v>38</v>
      </c>
      <c r="J4744" s="44">
        <v>12.874816993</v>
      </c>
    </row>
    <row r="4745" spans="1:10">
      <c r="A4745" s="2" t="s">
        <v>5</v>
      </c>
      <c r="B4745" s="2" t="s">
        <v>272</v>
      </c>
      <c r="C4745" s="2" t="s">
        <v>64</v>
      </c>
      <c r="E4745" s="2">
        <v>100</v>
      </c>
      <c r="F4745" s="2" t="s">
        <v>928</v>
      </c>
      <c r="G4745" s="2" t="s">
        <v>720</v>
      </c>
      <c r="H4745" s="2" t="s">
        <v>37</v>
      </c>
      <c r="I4745" s="2" t="s">
        <v>38</v>
      </c>
      <c r="J4745" s="44">
        <v>0</v>
      </c>
    </row>
    <row r="4746" spans="1:10">
      <c r="A4746" s="2" t="s">
        <v>5</v>
      </c>
      <c r="B4746" s="2" t="s">
        <v>273</v>
      </c>
      <c r="C4746" s="2" t="s">
        <v>64</v>
      </c>
      <c r="E4746" s="2">
        <v>100</v>
      </c>
      <c r="F4746" s="2" t="s">
        <v>928</v>
      </c>
      <c r="G4746" s="2" t="s">
        <v>720</v>
      </c>
      <c r="H4746" s="2" t="s">
        <v>37</v>
      </c>
      <c r="I4746" s="2" t="s">
        <v>38</v>
      </c>
      <c r="J4746" s="44">
        <v>0</v>
      </c>
    </row>
    <row r="4747" spans="1:10">
      <c r="A4747" s="2" t="s">
        <v>4</v>
      </c>
      <c r="B4747" s="2" t="s">
        <v>445</v>
      </c>
      <c r="C4747" s="2" t="s">
        <v>64</v>
      </c>
      <c r="E4747" s="2">
        <v>100</v>
      </c>
      <c r="F4747" s="2" t="s">
        <v>928</v>
      </c>
      <c r="G4747" s="2" t="s">
        <v>720</v>
      </c>
      <c r="H4747" s="2" t="s">
        <v>37</v>
      </c>
      <c r="I4747" s="2" t="s">
        <v>38</v>
      </c>
      <c r="J4747" s="44">
        <v>0</v>
      </c>
    </row>
    <row r="4748" spans="1:10">
      <c r="A4748" s="2" t="s">
        <v>4</v>
      </c>
      <c r="B4748" s="2" t="s">
        <v>446</v>
      </c>
      <c r="C4748" s="2" t="s">
        <v>64</v>
      </c>
      <c r="E4748" s="2">
        <v>100</v>
      </c>
      <c r="F4748" s="2" t="s">
        <v>928</v>
      </c>
      <c r="G4748" s="2" t="s">
        <v>720</v>
      </c>
      <c r="H4748" s="2" t="s">
        <v>37</v>
      </c>
      <c r="I4748" s="2" t="s">
        <v>38</v>
      </c>
      <c r="J4748" s="44">
        <v>0.366633761</v>
      </c>
    </row>
    <row r="4749" spans="1:10">
      <c r="A4749" s="2" t="s">
        <v>3</v>
      </c>
      <c r="B4749" s="2" t="s">
        <v>362</v>
      </c>
      <c r="C4749" s="2" t="s">
        <v>64</v>
      </c>
      <c r="E4749" s="2">
        <v>100</v>
      </c>
      <c r="F4749" s="2" t="s">
        <v>928</v>
      </c>
      <c r="G4749" s="2" t="s">
        <v>720</v>
      </c>
      <c r="H4749" s="2" t="s">
        <v>37</v>
      </c>
      <c r="I4749" s="2" t="s">
        <v>38</v>
      </c>
      <c r="J4749" s="44">
        <v>0.565564293</v>
      </c>
    </row>
    <row r="4750" spans="1:10">
      <c r="A4750" s="2" t="s">
        <v>3</v>
      </c>
      <c r="B4750" s="2" t="s">
        <v>143</v>
      </c>
      <c r="C4750" s="2" t="s">
        <v>64</v>
      </c>
      <c r="E4750" s="2">
        <v>100</v>
      </c>
      <c r="F4750" s="2" t="s">
        <v>928</v>
      </c>
      <c r="G4750" s="2" t="s">
        <v>720</v>
      </c>
      <c r="H4750" s="2" t="s">
        <v>37</v>
      </c>
      <c r="I4750" s="2" t="s">
        <v>38</v>
      </c>
      <c r="J4750" s="44">
        <v>6.6503165500000003</v>
      </c>
    </row>
    <row r="4751" spans="1:10">
      <c r="A4751" s="2" t="s">
        <v>3</v>
      </c>
      <c r="B4751" s="2" t="s">
        <v>144</v>
      </c>
      <c r="C4751" s="2" t="s">
        <v>64</v>
      </c>
      <c r="E4751" s="2">
        <v>100</v>
      </c>
      <c r="F4751" s="2" t="s">
        <v>928</v>
      </c>
      <c r="G4751" s="2" t="s">
        <v>720</v>
      </c>
      <c r="H4751" s="2" t="s">
        <v>37</v>
      </c>
      <c r="I4751" s="2" t="s">
        <v>38</v>
      </c>
      <c r="J4751" s="44">
        <v>4.4406985289999996</v>
      </c>
    </row>
    <row r="4752" spans="1:10">
      <c r="A4752" s="2" t="s">
        <v>3</v>
      </c>
      <c r="B4752" s="2" t="s">
        <v>145</v>
      </c>
      <c r="C4752" s="2" t="s">
        <v>64</v>
      </c>
      <c r="E4752" s="2">
        <v>100</v>
      </c>
      <c r="F4752" s="2" t="s">
        <v>928</v>
      </c>
      <c r="G4752" s="2" t="s">
        <v>720</v>
      </c>
      <c r="H4752" s="2" t="s">
        <v>37</v>
      </c>
      <c r="I4752" s="2" t="s">
        <v>38</v>
      </c>
      <c r="J4752" s="44">
        <v>1.1335837600000001</v>
      </c>
    </row>
    <row r="4753" spans="1:10">
      <c r="A4753" s="2" t="s">
        <v>3</v>
      </c>
      <c r="B4753" s="2" t="s">
        <v>146</v>
      </c>
      <c r="C4753" s="2" t="s">
        <v>64</v>
      </c>
      <c r="E4753" s="2">
        <v>100</v>
      </c>
      <c r="F4753" s="2" t="s">
        <v>928</v>
      </c>
      <c r="G4753" s="2" t="s">
        <v>720</v>
      </c>
      <c r="H4753" s="2" t="s">
        <v>37</v>
      </c>
      <c r="I4753" s="2" t="s">
        <v>38</v>
      </c>
      <c r="J4753" s="44">
        <v>1.1229558820000001</v>
      </c>
    </row>
    <row r="4754" spans="1:10">
      <c r="A4754" s="2" t="s">
        <v>3</v>
      </c>
      <c r="B4754" s="2" t="s">
        <v>147</v>
      </c>
      <c r="C4754" s="2" t="s">
        <v>64</v>
      </c>
      <c r="E4754" s="2">
        <v>100</v>
      </c>
      <c r="F4754" s="2" t="s">
        <v>928</v>
      </c>
      <c r="G4754" s="2" t="s">
        <v>720</v>
      </c>
      <c r="H4754" s="2" t="s">
        <v>37</v>
      </c>
      <c r="I4754" s="2" t="s">
        <v>38</v>
      </c>
      <c r="J4754" s="44">
        <v>6.3874515570000003</v>
      </c>
    </row>
    <row r="4755" spans="1:10">
      <c r="A4755" s="2" t="s">
        <v>3</v>
      </c>
      <c r="B4755" s="2" t="s">
        <v>148</v>
      </c>
      <c r="C4755" s="2" t="s">
        <v>64</v>
      </c>
      <c r="E4755" s="2">
        <v>100</v>
      </c>
      <c r="F4755" s="2" t="s">
        <v>928</v>
      </c>
      <c r="G4755" s="2" t="s">
        <v>720</v>
      </c>
      <c r="H4755" s="2" t="s">
        <v>37</v>
      </c>
      <c r="I4755" s="2" t="s">
        <v>38</v>
      </c>
      <c r="J4755" s="44">
        <v>1.621537255</v>
      </c>
    </row>
    <row r="4756" spans="1:10">
      <c r="A4756" s="2" t="s">
        <v>3</v>
      </c>
      <c r="B4756" s="2" t="s">
        <v>149</v>
      </c>
      <c r="C4756" s="2" t="s">
        <v>64</v>
      </c>
      <c r="E4756" s="2">
        <v>100</v>
      </c>
      <c r="F4756" s="2" t="s">
        <v>928</v>
      </c>
      <c r="G4756" s="2" t="s">
        <v>720</v>
      </c>
      <c r="H4756" s="2" t="s">
        <v>37</v>
      </c>
      <c r="I4756" s="2" t="s">
        <v>38</v>
      </c>
      <c r="J4756" s="44">
        <v>84.062456436999994</v>
      </c>
    </row>
    <row r="4757" spans="1:10">
      <c r="A4757" s="2" t="s">
        <v>3</v>
      </c>
      <c r="B4757" s="2" t="s">
        <v>150</v>
      </c>
      <c r="C4757" s="2" t="s">
        <v>64</v>
      </c>
      <c r="E4757" s="2">
        <v>100</v>
      </c>
      <c r="F4757" s="2" t="s">
        <v>928</v>
      </c>
      <c r="G4757" s="2" t="s">
        <v>720</v>
      </c>
      <c r="H4757" s="2" t="s">
        <v>37</v>
      </c>
      <c r="I4757" s="2" t="s">
        <v>38</v>
      </c>
      <c r="J4757" s="44">
        <v>0</v>
      </c>
    </row>
    <row r="4758" spans="1:10">
      <c r="A4758" s="2" t="s">
        <v>3</v>
      </c>
      <c r="B4758" s="2" t="s">
        <v>151</v>
      </c>
      <c r="C4758" s="2" t="s">
        <v>64</v>
      </c>
      <c r="E4758" s="2">
        <v>100</v>
      </c>
      <c r="F4758" s="2" t="s">
        <v>928</v>
      </c>
      <c r="G4758" s="2" t="s">
        <v>720</v>
      </c>
      <c r="H4758" s="2" t="s">
        <v>37</v>
      </c>
      <c r="I4758" s="2" t="s">
        <v>38</v>
      </c>
      <c r="J4758" s="44">
        <v>107.69243697500001</v>
      </c>
    </row>
    <row r="4759" spans="1:10">
      <c r="A4759" s="2" t="s">
        <v>3</v>
      </c>
      <c r="B4759" s="2" t="s">
        <v>152</v>
      </c>
      <c r="C4759" s="2" t="s">
        <v>64</v>
      </c>
      <c r="E4759" s="2">
        <v>100</v>
      </c>
      <c r="F4759" s="2" t="s">
        <v>928</v>
      </c>
      <c r="G4759" s="2" t="s">
        <v>720</v>
      </c>
      <c r="H4759" s="2" t="s">
        <v>37</v>
      </c>
      <c r="I4759" s="2" t="s">
        <v>38</v>
      </c>
      <c r="J4759" s="44">
        <v>47.409725936000001</v>
      </c>
    </row>
    <row r="4760" spans="1:10">
      <c r="A4760" s="2" t="s">
        <v>3</v>
      </c>
      <c r="B4760" s="2" t="s">
        <v>153</v>
      </c>
      <c r="C4760" s="2" t="s">
        <v>64</v>
      </c>
      <c r="E4760" s="2">
        <v>100</v>
      </c>
      <c r="F4760" s="2" t="s">
        <v>928</v>
      </c>
      <c r="G4760" s="2" t="s">
        <v>720</v>
      </c>
      <c r="H4760" s="2" t="s">
        <v>37</v>
      </c>
      <c r="I4760" s="2" t="s">
        <v>38</v>
      </c>
      <c r="J4760" s="44">
        <v>0</v>
      </c>
    </row>
    <row r="4761" spans="1:10">
      <c r="A4761" s="2" t="s">
        <v>3</v>
      </c>
      <c r="B4761" s="2" t="s">
        <v>154</v>
      </c>
      <c r="C4761" s="2" t="s">
        <v>64</v>
      </c>
      <c r="E4761" s="2">
        <v>100</v>
      </c>
      <c r="F4761" s="2" t="s">
        <v>928</v>
      </c>
      <c r="G4761" s="2" t="s">
        <v>720</v>
      </c>
      <c r="H4761" s="2" t="s">
        <v>37</v>
      </c>
      <c r="I4761" s="2" t="s">
        <v>38</v>
      </c>
      <c r="J4761" s="44">
        <v>12.854379023</v>
      </c>
    </row>
    <row r="4762" spans="1:10">
      <c r="A4762" s="2" t="s">
        <v>3</v>
      </c>
      <c r="B4762" s="2" t="s">
        <v>155</v>
      </c>
      <c r="C4762" s="2" t="s">
        <v>64</v>
      </c>
      <c r="E4762" s="2">
        <v>100</v>
      </c>
      <c r="F4762" s="2" t="s">
        <v>928</v>
      </c>
      <c r="G4762" s="2" t="s">
        <v>720</v>
      </c>
      <c r="H4762" s="2" t="s">
        <v>37</v>
      </c>
      <c r="I4762" s="2" t="s">
        <v>38</v>
      </c>
      <c r="J4762" s="44">
        <v>10.667846547</v>
      </c>
    </row>
    <row r="4763" spans="1:10">
      <c r="A4763" s="2" t="s">
        <v>3</v>
      </c>
      <c r="B4763" s="2" t="s">
        <v>156</v>
      </c>
      <c r="C4763" s="2" t="s">
        <v>64</v>
      </c>
      <c r="E4763" s="2">
        <v>100</v>
      </c>
      <c r="F4763" s="2" t="s">
        <v>928</v>
      </c>
      <c r="G4763" s="2" t="s">
        <v>720</v>
      </c>
      <c r="H4763" s="2" t="s">
        <v>37</v>
      </c>
      <c r="I4763" s="2" t="s">
        <v>38</v>
      </c>
      <c r="J4763" s="44">
        <v>1.2502913600000001</v>
      </c>
    </row>
    <row r="4764" spans="1:10">
      <c r="A4764" s="2" t="s">
        <v>3</v>
      </c>
      <c r="B4764" s="2" t="s">
        <v>157</v>
      </c>
      <c r="C4764" s="2" t="s">
        <v>64</v>
      </c>
      <c r="E4764" s="2">
        <v>100</v>
      </c>
      <c r="F4764" s="2" t="s">
        <v>928</v>
      </c>
      <c r="G4764" s="2" t="s">
        <v>720</v>
      </c>
      <c r="H4764" s="2" t="s">
        <v>37</v>
      </c>
      <c r="I4764" s="2" t="s">
        <v>38</v>
      </c>
      <c r="J4764" s="44">
        <v>31.875220588000001</v>
      </c>
    </row>
    <row r="4765" spans="1:10">
      <c r="A4765" s="2" t="s">
        <v>3</v>
      </c>
      <c r="B4765" s="2" t="s">
        <v>158</v>
      </c>
      <c r="C4765" s="2" t="s">
        <v>64</v>
      </c>
      <c r="E4765" s="2">
        <v>100</v>
      </c>
      <c r="F4765" s="2" t="s">
        <v>928</v>
      </c>
      <c r="G4765" s="2" t="s">
        <v>720</v>
      </c>
      <c r="H4765" s="2" t="s">
        <v>37</v>
      </c>
      <c r="I4765" s="2" t="s">
        <v>38</v>
      </c>
      <c r="J4765" s="44">
        <v>3.709971602</v>
      </c>
    </row>
    <row r="4766" spans="1:10">
      <c r="A4766" s="2" t="s">
        <v>2</v>
      </c>
      <c r="B4766" s="2" t="s">
        <v>262</v>
      </c>
      <c r="C4766" s="2" t="s">
        <v>64</v>
      </c>
      <c r="E4766" s="2">
        <v>100</v>
      </c>
      <c r="F4766" s="2" t="s">
        <v>928</v>
      </c>
      <c r="G4766" s="2" t="s">
        <v>720</v>
      </c>
      <c r="H4766" s="2" t="s">
        <v>37</v>
      </c>
      <c r="I4766" s="2" t="s">
        <v>38</v>
      </c>
      <c r="J4766" s="44">
        <v>5.0053018999999997E-2</v>
      </c>
    </row>
    <row r="4767" spans="1:10">
      <c r="A4767" s="2" t="s">
        <v>2</v>
      </c>
      <c r="B4767" s="2" t="s">
        <v>263</v>
      </c>
      <c r="C4767" s="2" t="s">
        <v>64</v>
      </c>
      <c r="E4767" s="2">
        <v>100</v>
      </c>
      <c r="F4767" s="2" t="s">
        <v>928</v>
      </c>
      <c r="G4767" s="2" t="s">
        <v>720</v>
      </c>
      <c r="H4767" s="2" t="s">
        <v>37</v>
      </c>
      <c r="I4767" s="2" t="s">
        <v>38</v>
      </c>
      <c r="J4767" s="44">
        <v>7.2488193279999997</v>
      </c>
    </row>
    <row r="4768" spans="1:10">
      <c r="A4768" s="2" t="s">
        <v>2</v>
      </c>
      <c r="B4768" s="2" t="s">
        <v>264</v>
      </c>
      <c r="C4768" s="2" t="s">
        <v>64</v>
      </c>
      <c r="E4768" s="2">
        <v>100</v>
      </c>
      <c r="F4768" s="2" t="s">
        <v>928</v>
      </c>
      <c r="G4768" s="2" t="s">
        <v>720</v>
      </c>
      <c r="H4768" s="2" t="s">
        <v>37</v>
      </c>
      <c r="I4768" s="2" t="s">
        <v>38</v>
      </c>
      <c r="J4768" s="44">
        <v>8.1354222140000001</v>
      </c>
    </row>
    <row r="4769" spans="1:10">
      <c r="A4769" s="2" t="s">
        <v>2</v>
      </c>
      <c r="B4769" s="2" t="s">
        <v>265</v>
      </c>
      <c r="C4769" s="2" t="s">
        <v>64</v>
      </c>
      <c r="E4769" s="2">
        <v>100</v>
      </c>
      <c r="F4769" s="2" t="s">
        <v>928</v>
      </c>
      <c r="G4769" s="2" t="s">
        <v>720</v>
      </c>
      <c r="H4769" s="2" t="s">
        <v>37</v>
      </c>
      <c r="I4769" s="2" t="s">
        <v>38</v>
      </c>
      <c r="J4769" s="44">
        <v>5.30328877</v>
      </c>
    </row>
    <row r="4770" spans="1:10">
      <c r="A4770" s="2" t="s">
        <v>2</v>
      </c>
      <c r="B4770" s="2" t="s">
        <v>266</v>
      </c>
      <c r="C4770" s="2" t="s">
        <v>64</v>
      </c>
      <c r="E4770" s="2">
        <v>100</v>
      </c>
      <c r="F4770" s="2" t="s">
        <v>928</v>
      </c>
      <c r="G4770" s="2" t="s">
        <v>720</v>
      </c>
      <c r="H4770" s="2" t="s">
        <v>37</v>
      </c>
      <c r="I4770" s="2" t="s">
        <v>38</v>
      </c>
      <c r="J4770" s="44">
        <v>10.048332721</v>
      </c>
    </row>
    <row r="4771" spans="1:10">
      <c r="A4771" s="2" t="s">
        <v>2</v>
      </c>
      <c r="B4771" s="2" t="s">
        <v>267</v>
      </c>
      <c r="C4771" s="2" t="s">
        <v>64</v>
      </c>
      <c r="E4771" s="2">
        <v>100</v>
      </c>
      <c r="F4771" s="2" t="s">
        <v>928</v>
      </c>
      <c r="G4771" s="2" t="s">
        <v>720</v>
      </c>
      <c r="H4771" s="2" t="s">
        <v>37</v>
      </c>
      <c r="I4771" s="2" t="s">
        <v>38</v>
      </c>
      <c r="J4771" s="44">
        <v>3.8061176470000002</v>
      </c>
    </row>
    <row r="4772" spans="1:10">
      <c r="A4772" s="2" t="s">
        <v>2</v>
      </c>
      <c r="B4772" s="2" t="s">
        <v>268</v>
      </c>
      <c r="C4772" s="2" t="s">
        <v>64</v>
      </c>
      <c r="E4772" s="2">
        <v>100</v>
      </c>
      <c r="F4772" s="2" t="s">
        <v>928</v>
      </c>
      <c r="G4772" s="2" t="s">
        <v>720</v>
      </c>
      <c r="H4772" s="2" t="s">
        <v>37</v>
      </c>
      <c r="I4772" s="2" t="s">
        <v>38</v>
      </c>
      <c r="J4772" s="44">
        <v>25.414661597999999</v>
      </c>
    </row>
    <row r="4773" spans="1:10">
      <c r="A4773" s="2" t="s">
        <v>2</v>
      </c>
      <c r="B4773" s="2" t="s">
        <v>269</v>
      </c>
      <c r="C4773" s="2" t="s">
        <v>64</v>
      </c>
      <c r="E4773" s="2">
        <v>100</v>
      </c>
      <c r="F4773" s="2" t="s">
        <v>928</v>
      </c>
      <c r="G4773" s="2" t="s">
        <v>720</v>
      </c>
      <c r="H4773" s="2" t="s">
        <v>37</v>
      </c>
      <c r="I4773" s="2" t="s">
        <v>38</v>
      </c>
      <c r="J4773" s="44">
        <v>49.754678308999999</v>
      </c>
    </row>
    <row r="4774" spans="1:10">
      <c r="A4774" s="2" t="s">
        <v>1</v>
      </c>
      <c r="B4774" s="2" t="s">
        <v>298</v>
      </c>
      <c r="C4774" s="2" t="s">
        <v>64</v>
      </c>
      <c r="E4774" s="2">
        <v>100</v>
      </c>
      <c r="F4774" s="2" t="s">
        <v>928</v>
      </c>
      <c r="G4774" s="2" t="s">
        <v>720</v>
      </c>
      <c r="H4774" s="2" t="s">
        <v>37</v>
      </c>
      <c r="I4774" s="2" t="s">
        <v>38</v>
      </c>
      <c r="J4774" s="44">
        <v>1.585</v>
      </c>
    </row>
    <row r="4775" spans="1:10">
      <c r="A4775" s="2" t="s">
        <v>1</v>
      </c>
      <c r="B4775" s="2" t="s">
        <v>299</v>
      </c>
      <c r="C4775" s="2" t="s">
        <v>64</v>
      </c>
      <c r="E4775" s="2">
        <v>100</v>
      </c>
      <c r="F4775" s="2" t="s">
        <v>928</v>
      </c>
      <c r="G4775" s="2" t="s">
        <v>720</v>
      </c>
      <c r="H4775" s="2" t="s">
        <v>37</v>
      </c>
      <c r="I4775" s="2" t="s">
        <v>38</v>
      </c>
      <c r="J4775" s="44">
        <v>6.52</v>
      </c>
    </row>
    <row r="4776" spans="1:10">
      <c r="A4776" s="2" t="s">
        <v>1</v>
      </c>
      <c r="B4776" s="2" t="s">
        <v>300</v>
      </c>
      <c r="C4776" s="2" t="s">
        <v>64</v>
      </c>
      <c r="E4776" s="2">
        <v>100</v>
      </c>
      <c r="F4776" s="2" t="s">
        <v>928</v>
      </c>
      <c r="G4776" s="2" t="s">
        <v>720</v>
      </c>
      <c r="H4776" s="2" t="s">
        <v>37</v>
      </c>
      <c r="I4776" s="2" t="s">
        <v>38</v>
      </c>
      <c r="J4776" s="44">
        <v>5.1849999999999996</v>
      </c>
    </row>
    <row r="4777" spans="1:10">
      <c r="A4777" s="2" t="s">
        <v>1</v>
      </c>
      <c r="B4777" s="2" t="s">
        <v>301</v>
      </c>
      <c r="C4777" s="2" t="s">
        <v>64</v>
      </c>
      <c r="E4777" s="2">
        <v>100</v>
      </c>
      <c r="F4777" s="2" t="s">
        <v>928</v>
      </c>
      <c r="G4777" s="2" t="s">
        <v>720</v>
      </c>
      <c r="H4777" s="2" t="s">
        <v>37</v>
      </c>
      <c r="I4777" s="2" t="s">
        <v>38</v>
      </c>
      <c r="J4777" s="44">
        <v>6.5753675999999997E-2</v>
      </c>
    </row>
    <row r="4778" spans="1:10">
      <c r="A4778" s="2" t="s">
        <v>1</v>
      </c>
      <c r="B4778" s="2" t="s">
        <v>302</v>
      </c>
      <c r="C4778" s="2" t="s">
        <v>64</v>
      </c>
      <c r="E4778" s="2">
        <v>100</v>
      </c>
      <c r="F4778" s="2" t="s">
        <v>928</v>
      </c>
      <c r="G4778" s="2" t="s">
        <v>720</v>
      </c>
      <c r="H4778" s="2" t="s">
        <v>37</v>
      </c>
      <c r="I4778" s="2" t="s">
        <v>38</v>
      </c>
      <c r="J4778" s="44">
        <v>0.77</v>
      </c>
    </row>
    <row r="4779" spans="1:10">
      <c r="A4779" s="2" t="s">
        <v>1</v>
      </c>
      <c r="B4779" s="2" t="s">
        <v>303</v>
      </c>
      <c r="C4779" s="2" t="s">
        <v>64</v>
      </c>
      <c r="E4779" s="2">
        <v>100</v>
      </c>
      <c r="F4779" s="2" t="s">
        <v>928</v>
      </c>
      <c r="G4779" s="2" t="s">
        <v>720</v>
      </c>
      <c r="H4779" s="2" t="s">
        <v>37</v>
      </c>
      <c r="I4779" s="2" t="s">
        <v>38</v>
      </c>
      <c r="J4779" s="44">
        <v>0.90500000000000003</v>
      </c>
    </row>
    <row r="4780" spans="1:10">
      <c r="A4780" s="2" t="s">
        <v>1</v>
      </c>
      <c r="B4780" s="2" t="s">
        <v>304</v>
      </c>
      <c r="C4780" s="2" t="s">
        <v>64</v>
      </c>
      <c r="E4780" s="2">
        <v>100</v>
      </c>
      <c r="F4780" s="2" t="s">
        <v>928</v>
      </c>
      <c r="G4780" s="2" t="s">
        <v>720</v>
      </c>
      <c r="H4780" s="2" t="s">
        <v>37</v>
      </c>
      <c r="I4780" s="2" t="s">
        <v>38</v>
      </c>
      <c r="J4780" s="44">
        <v>0.01</v>
      </c>
    </row>
    <row r="4781" spans="1:10">
      <c r="A4781" s="2" t="s">
        <v>1</v>
      </c>
      <c r="B4781" s="2" t="s">
        <v>305</v>
      </c>
      <c r="C4781" s="2" t="s">
        <v>64</v>
      </c>
      <c r="E4781" s="2">
        <v>100</v>
      </c>
      <c r="F4781" s="2" t="s">
        <v>928</v>
      </c>
      <c r="G4781" s="2" t="s">
        <v>720</v>
      </c>
      <c r="H4781" s="2" t="s">
        <v>37</v>
      </c>
      <c r="I4781" s="2" t="s">
        <v>38</v>
      </c>
      <c r="J4781" s="44">
        <v>5.2549999999999999</v>
      </c>
    </row>
    <row r="4782" spans="1:10">
      <c r="A4782" s="2" t="s">
        <v>1</v>
      </c>
      <c r="B4782" s="2" t="s">
        <v>306</v>
      </c>
      <c r="C4782" s="2" t="s">
        <v>64</v>
      </c>
      <c r="E4782" s="2">
        <v>100</v>
      </c>
      <c r="F4782" s="2" t="s">
        <v>928</v>
      </c>
      <c r="G4782" s="2" t="s">
        <v>720</v>
      </c>
      <c r="H4782" s="2" t="s">
        <v>37</v>
      </c>
      <c r="I4782" s="2" t="s">
        <v>38</v>
      </c>
      <c r="J4782" s="44">
        <v>6.5949999999999998</v>
      </c>
    </row>
    <row r="4783" spans="1:10">
      <c r="A4783" s="2" t="s">
        <v>1</v>
      </c>
      <c r="B4783" s="2" t="s">
        <v>307</v>
      </c>
      <c r="C4783" s="2" t="s">
        <v>64</v>
      </c>
      <c r="E4783" s="2">
        <v>100</v>
      </c>
      <c r="F4783" s="2" t="s">
        <v>928</v>
      </c>
      <c r="G4783" s="2" t="s">
        <v>720</v>
      </c>
      <c r="H4783" s="2" t="s">
        <v>37</v>
      </c>
      <c r="I4783" s="2" t="s">
        <v>38</v>
      </c>
      <c r="J4783" s="44">
        <v>0.38500000000000001</v>
      </c>
    </row>
    <row r="4784" spans="1:10">
      <c r="A4784" s="2" t="s">
        <v>1</v>
      </c>
      <c r="B4784" s="2" t="s">
        <v>308</v>
      </c>
      <c r="C4784" s="2" t="s">
        <v>64</v>
      </c>
      <c r="E4784" s="2">
        <v>100</v>
      </c>
      <c r="F4784" s="2" t="s">
        <v>928</v>
      </c>
      <c r="G4784" s="2" t="s">
        <v>720</v>
      </c>
      <c r="H4784" s="2" t="s">
        <v>37</v>
      </c>
      <c r="I4784" s="2" t="s">
        <v>38</v>
      </c>
      <c r="J4784" s="44">
        <v>0.24</v>
      </c>
    </row>
    <row r="4785" spans="1:10">
      <c r="A4785" s="2" t="s">
        <v>1</v>
      </c>
      <c r="B4785" s="2" t="s">
        <v>309</v>
      </c>
      <c r="C4785" s="2" t="s">
        <v>64</v>
      </c>
      <c r="E4785" s="2">
        <v>100</v>
      </c>
      <c r="F4785" s="2" t="s">
        <v>928</v>
      </c>
      <c r="G4785" s="2" t="s">
        <v>720</v>
      </c>
      <c r="H4785" s="2" t="s">
        <v>37</v>
      </c>
      <c r="I4785" s="2" t="s">
        <v>38</v>
      </c>
      <c r="J4785" s="44">
        <v>1.895</v>
      </c>
    </row>
    <row r="4786" spans="1:10">
      <c r="A4786" s="2" t="s">
        <v>1</v>
      </c>
      <c r="B4786" s="2" t="s">
        <v>310</v>
      </c>
      <c r="C4786" s="2" t="s">
        <v>64</v>
      </c>
      <c r="E4786" s="2">
        <v>100</v>
      </c>
      <c r="F4786" s="2" t="s">
        <v>928</v>
      </c>
      <c r="G4786" s="2" t="s">
        <v>720</v>
      </c>
      <c r="H4786" s="2" t="s">
        <v>37</v>
      </c>
      <c r="I4786" s="2" t="s">
        <v>38</v>
      </c>
      <c r="J4786" s="44">
        <v>4.3</v>
      </c>
    </row>
    <row r="4787" spans="1:10">
      <c r="A4787" s="2" t="s">
        <v>1</v>
      </c>
      <c r="B4787" s="2" t="s">
        <v>311</v>
      </c>
      <c r="C4787" s="2" t="s">
        <v>64</v>
      </c>
      <c r="E4787" s="2">
        <v>100</v>
      </c>
      <c r="F4787" s="2" t="s">
        <v>928</v>
      </c>
      <c r="G4787" s="2" t="s">
        <v>720</v>
      </c>
      <c r="H4787" s="2" t="s">
        <v>37</v>
      </c>
      <c r="I4787" s="2" t="s">
        <v>38</v>
      </c>
      <c r="J4787" s="44">
        <v>10.050000000000001</v>
      </c>
    </row>
    <row r="4788" spans="1:10">
      <c r="A4788" s="2" t="s">
        <v>1</v>
      </c>
      <c r="B4788" s="2" t="s">
        <v>312</v>
      </c>
      <c r="C4788" s="2" t="s">
        <v>64</v>
      </c>
      <c r="E4788" s="2">
        <v>100</v>
      </c>
      <c r="F4788" s="2" t="s">
        <v>928</v>
      </c>
      <c r="G4788" s="2" t="s">
        <v>720</v>
      </c>
      <c r="H4788" s="2" t="s">
        <v>37</v>
      </c>
      <c r="I4788" s="2" t="s">
        <v>38</v>
      </c>
      <c r="J4788" s="44">
        <v>3.7349999999999999</v>
      </c>
    </row>
    <row r="4789" spans="1:10">
      <c r="A4789" s="2" t="s">
        <v>1</v>
      </c>
      <c r="B4789" s="2" t="s">
        <v>313</v>
      </c>
      <c r="C4789" s="2" t="s">
        <v>64</v>
      </c>
      <c r="E4789" s="2">
        <v>100</v>
      </c>
      <c r="F4789" s="2" t="s">
        <v>928</v>
      </c>
      <c r="G4789" s="2" t="s">
        <v>720</v>
      </c>
      <c r="H4789" s="2" t="s">
        <v>37</v>
      </c>
      <c r="I4789" s="2" t="s">
        <v>38</v>
      </c>
      <c r="J4789" s="44">
        <v>4.12</v>
      </c>
    </row>
    <row r="4790" spans="1:10">
      <c r="A4790" s="2" t="s">
        <v>1</v>
      </c>
      <c r="B4790" s="2" t="s">
        <v>314</v>
      </c>
      <c r="C4790" s="2" t="s">
        <v>64</v>
      </c>
      <c r="E4790" s="2">
        <v>100</v>
      </c>
      <c r="F4790" s="2" t="s">
        <v>928</v>
      </c>
      <c r="G4790" s="2" t="s">
        <v>720</v>
      </c>
      <c r="H4790" s="2" t="s">
        <v>37</v>
      </c>
      <c r="I4790" s="2" t="s">
        <v>38</v>
      </c>
      <c r="J4790" s="44">
        <v>0</v>
      </c>
    </row>
    <row r="4791" spans="1:10">
      <c r="A4791" s="2" t="s">
        <v>1</v>
      </c>
      <c r="B4791" s="2" t="s">
        <v>315</v>
      </c>
      <c r="C4791" s="2" t="s">
        <v>64</v>
      </c>
      <c r="E4791" s="2">
        <v>100</v>
      </c>
      <c r="F4791" s="2" t="s">
        <v>928</v>
      </c>
      <c r="G4791" s="2" t="s">
        <v>720</v>
      </c>
      <c r="H4791" s="2" t="s">
        <v>37</v>
      </c>
      <c r="I4791" s="2" t="s">
        <v>38</v>
      </c>
      <c r="J4791" s="44">
        <v>17.085000000000001</v>
      </c>
    </row>
    <row r="4792" spans="1:10">
      <c r="A4792" s="2" t="s">
        <v>1</v>
      </c>
      <c r="B4792" s="2" t="s">
        <v>316</v>
      </c>
      <c r="C4792" s="2" t="s">
        <v>64</v>
      </c>
      <c r="E4792" s="2">
        <v>100</v>
      </c>
      <c r="F4792" s="2" t="s">
        <v>928</v>
      </c>
      <c r="G4792" s="2" t="s">
        <v>720</v>
      </c>
      <c r="H4792" s="2" t="s">
        <v>37</v>
      </c>
      <c r="I4792" s="2" t="s">
        <v>38</v>
      </c>
      <c r="J4792" s="44">
        <v>1.1399999999999999</v>
      </c>
    </row>
    <row r="4793" spans="1:10">
      <c r="A4793" s="2" t="s">
        <v>1</v>
      </c>
      <c r="B4793" s="2" t="s">
        <v>317</v>
      </c>
      <c r="C4793" s="2" t="s">
        <v>64</v>
      </c>
      <c r="E4793" s="2">
        <v>100</v>
      </c>
      <c r="F4793" s="2" t="s">
        <v>928</v>
      </c>
      <c r="G4793" s="2" t="s">
        <v>720</v>
      </c>
      <c r="H4793" s="2" t="s">
        <v>37</v>
      </c>
      <c r="I4793" s="2" t="s">
        <v>38</v>
      </c>
      <c r="J4793" s="44">
        <v>0.98499999999999999</v>
      </c>
    </row>
    <row r="4794" spans="1:10">
      <c r="A4794" s="2" t="s">
        <v>1</v>
      </c>
      <c r="B4794" s="2" t="s">
        <v>449</v>
      </c>
      <c r="C4794" s="2" t="s">
        <v>64</v>
      </c>
      <c r="E4794" s="2">
        <v>100</v>
      </c>
      <c r="F4794" s="2" t="s">
        <v>928</v>
      </c>
      <c r="G4794" s="2" t="s">
        <v>720</v>
      </c>
      <c r="H4794" s="2" t="s">
        <v>37</v>
      </c>
      <c r="I4794" s="2" t="s">
        <v>38</v>
      </c>
      <c r="J4794" s="44">
        <v>0</v>
      </c>
    </row>
    <row r="4795" spans="1:10">
      <c r="A4795" s="2" t="s">
        <v>1</v>
      </c>
      <c r="B4795" s="2" t="s">
        <v>450</v>
      </c>
      <c r="C4795" s="2" t="s">
        <v>64</v>
      </c>
      <c r="E4795" s="2">
        <v>100</v>
      </c>
      <c r="F4795" s="2" t="s">
        <v>928</v>
      </c>
      <c r="G4795" s="2" t="s">
        <v>720</v>
      </c>
      <c r="H4795" s="2" t="s">
        <v>37</v>
      </c>
      <c r="I4795" s="2" t="s">
        <v>38</v>
      </c>
      <c r="J4795" s="44">
        <v>0</v>
      </c>
    </row>
    <row r="4796" spans="1:10">
      <c r="A4796" s="2" t="s">
        <v>1</v>
      </c>
      <c r="B4796" s="2" t="s">
        <v>451</v>
      </c>
      <c r="C4796" s="2" t="s">
        <v>64</v>
      </c>
      <c r="E4796" s="2">
        <v>100</v>
      </c>
      <c r="F4796" s="2" t="s">
        <v>928</v>
      </c>
      <c r="G4796" s="2" t="s">
        <v>720</v>
      </c>
      <c r="H4796" s="2" t="s">
        <v>37</v>
      </c>
      <c r="I4796" s="2" t="s">
        <v>38</v>
      </c>
      <c r="J4796" s="44">
        <v>0</v>
      </c>
    </row>
    <row r="4797" spans="1:10">
      <c r="A4797" s="2" t="s">
        <v>1</v>
      </c>
      <c r="B4797" s="2" t="s">
        <v>452</v>
      </c>
      <c r="C4797" s="2" t="s">
        <v>64</v>
      </c>
      <c r="E4797" s="2">
        <v>100</v>
      </c>
      <c r="F4797" s="2" t="s">
        <v>928</v>
      </c>
      <c r="G4797" s="2" t="s">
        <v>720</v>
      </c>
      <c r="H4797" s="2" t="s">
        <v>37</v>
      </c>
      <c r="I4797" s="2" t="s">
        <v>38</v>
      </c>
      <c r="J4797" s="44">
        <v>0</v>
      </c>
    </row>
    <row r="4798" spans="1:10">
      <c r="A4798" s="2" t="s">
        <v>1</v>
      </c>
      <c r="B4798" s="2" t="s">
        <v>453</v>
      </c>
      <c r="C4798" s="2" t="s">
        <v>64</v>
      </c>
      <c r="E4798" s="2">
        <v>100</v>
      </c>
      <c r="F4798" s="2" t="s">
        <v>928</v>
      </c>
      <c r="G4798" s="2" t="s">
        <v>720</v>
      </c>
      <c r="H4798" s="2" t="s">
        <v>37</v>
      </c>
      <c r="I4798" s="2" t="s">
        <v>38</v>
      </c>
      <c r="J4798" s="44">
        <v>0</v>
      </c>
    </row>
    <row r="4799" spans="1:10">
      <c r="A4799" s="2" t="s">
        <v>1</v>
      </c>
      <c r="B4799" s="2" t="s">
        <v>318</v>
      </c>
      <c r="C4799" s="2" t="s">
        <v>64</v>
      </c>
      <c r="E4799" s="2">
        <v>100</v>
      </c>
      <c r="F4799" s="2" t="s">
        <v>928</v>
      </c>
      <c r="G4799" s="2" t="s">
        <v>720</v>
      </c>
      <c r="H4799" s="2" t="s">
        <v>37</v>
      </c>
      <c r="I4799" s="2" t="s">
        <v>38</v>
      </c>
      <c r="J4799" s="44">
        <v>2.5299999999999998</v>
      </c>
    </row>
    <row r="4800" spans="1:10">
      <c r="A4800" s="2" t="s">
        <v>1</v>
      </c>
      <c r="B4800" s="2" t="s">
        <v>319</v>
      </c>
      <c r="C4800" s="2" t="s">
        <v>64</v>
      </c>
      <c r="E4800" s="2">
        <v>100</v>
      </c>
      <c r="F4800" s="2" t="s">
        <v>928</v>
      </c>
      <c r="G4800" s="2" t="s">
        <v>720</v>
      </c>
      <c r="H4800" s="2" t="s">
        <v>37</v>
      </c>
      <c r="I4800" s="2" t="s">
        <v>38</v>
      </c>
      <c r="J4800" s="44">
        <v>0.56000000000000005</v>
      </c>
    </row>
    <row r="4801" spans="1:10">
      <c r="A4801" s="2" t="s">
        <v>1</v>
      </c>
      <c r="B4801" s="2" t="s">
        <v>320</v>
      </c>
      <c r="C4801" s="2" t="s">
        <v>64</v>
      </c>
      <c r="E4801" s="2">
        <v>100</v>
      </c>
      <c r="F4801" s="2" t="s">
        <v>928</v>
      </c>
      <c r="G4801" s="2" t="s">
        <v>720</v>
      </c>
      <c r="H4801" s="2" t="s">
        <v>37</v>
      </c>
      <c r="I4801" s="2" t="s">
        <v>38</v>
      </c>
      <c r="J4801" s="44">
        <v>1.69</v>
      </c>
    </row>
    <row r="4802" spans="1:10">
      <c r="A4802" s="2" t="s">
        <v>1</v>
      </c>
      <c r="B4802" s="2" t="s">
        <v>321</v>
      </c>
      <c r="C4802" s="2" t="s">
        <v>64</v>
      </c>
      <c r="E4802" s="2">
        <v>100</v>
      </c>
      <c r="F4802" s="2" t="s">
        <v>928</v>
      </c>
      <c r="G4802" s="2" t="s">
        <v>720</v>
      </c>
      <c r="H4802" s="2" t="s">
        <v>37</v>
      </c>
      <c r="I4802" s="2" t="s">
        <v>38</v>
      </c>
      <c r="J4802" s="44">
        <v>0.995</v>
      </c>
    </row>
    <row r="4803" spans="1:10">
      <c r="A4803" s="2" t="s">
        <v>1</v>
      </c>
      <c r="B4803" s="2" t="s">
        <v>322</v>
      </c>
      <c r="C4803" s="2" t="s">
        <v>64</v>
      </c>
      <c r="E4803" s="2">
        <v>100</v>
      </c>
      <c r="F4803" s="2" t="s">
        <v>928</v>
      </c>
      <c r="G4803" s="2" t="s">
        <v>720</v>
      </c>
      <c r="H4803" s="2" t="s">
        <v>37</v>
      </c>
      <c r="I4803" s="2" t="s">
        <v>38</v>
      </c>
      <c r="J4803" s="44">
        <v>2.2149999999999999</v>
      </c>
    </row>
    <row r="4804" spans="1:10">
      <c r="A4804" s="2" t="s">
        <v>1</v>
      </c>
      <c r="B4804" s="2" t="s">
        <v>323</v>
      </c>
      <c r="C4804" s="2" t="s">
        <v>64</v>
      </c>
      <c r="E4804" s="2">
        <v>100</v>
      </c>
      <c r="F4804" s="2" t="s">
        <v>928</v>
      </c>
      <c r="G4804" s="2" t="s">
        <v>720</v>
      </c>
      <c r="H4804" s="2" t="s">
        <v>37</v>
      </c>
      <c r="I4804" s="2" t="s">
        <v>38</v>
      </c>
      <c r="J4804" s="44">
        <v>3.27</v>
      </c>
    </row>
    <row r="4805" spans="1:10">
      <c r="A4805" s="2" t="s">
        <v>1</v>
      </c>
      <c r="B4805" s="2" t="s">
        <v>324</v>
      </c>
      <c r="C4805" s="2" t="s">
        <v>64</v>
      </c>
      <c r="E4805" s="2">
        <v>100</v>
      </c>
      <c r="F4805" s="2" t="s">
        <v>928</v>
      </c>
      <c r="G4805" s="2" t="s">
        <v>720</v>
      </c>
      <c r="H4805" s="2" t="s">
        <v>37</v>
      </c>
      <c r="I4805" s="2" t="s">
        <v>38</v>
      </c>
      <c r="J4805" s="44">
        <v>2.1800000000000002</v>
      </c>
    </row>
    <row r="4806" spans="1:10">
      <c r="A4806" s="2" t="s">
        <v>1</v>
      </c>
      <c r="B4806" s="2" t="s">
        <v>325</v>
      </c>
      <c r="C4806" s="2" t="s">
        <v>64</v>
      </c>
      <c r="E4806" s="2">
        <v>100</v>
      </c>
      <c r="F4806" s="2" t="s">
        <v>928</v>
      </c>
      <c r="G4806" s="2" t="s">
        <v>720</v>
      </c>
      <c r="H4806" s="2" t="s">
        <v>37</v>
      </c>
      <c r="I4806" s="2" t="s">
        <v>38</v>
      </c>
      <c r="J4806" s="44">
        <v>6.1349999999999998</v>
      </c>
    </row>
    <row r="4807" spans="1:10">
      <c r="A4807" s="2" t="s">
        <v>1</v>
      </c>
      <c r="B4807" s="2" t="s">
        <v>326</v>
      </c>
      <c r="C4807" s="2" t="s">
        <v>64</v>
      </c>
      <c r="E4807" s="2">
        <v>100</v>
      </c>
      <c r="F4807" s="2" t="s">
        <v>928</v>
      </c>
      <c r="G4807" s="2" t="s">
        <v>720</v>
      </c>
      <c r="H4807" s="2" t="s">
        <v>37</v>
      </c>
      <c r="I4807" s="2" t="s">
        <v>38</v>
      </c>
      <c r="J4807" s="44">
        <v>21.695</v>
      </c>
    </row>
    <row r="4808" spans="1:10">
      <c r="A4808" s="2" t="s">
        <v>1</v>
      </c>
      <c r="B4808" s="2" t="s">
        <v>327</v>
      </c>
      <c r="C4808" s="2" t="s">
        <v>64</v>
      </c>
      <c r="E4808" s="2">
        <v>100</v>
      </c>
      <c r="F4808" s="2" t="s">
        <v>928</v>
      </c>
      <c r="G4808" s="2" t="s">
        <v>720</v>
      </c>
      <c r="H4808" s="2" t="s">
        <v>37</v>
      </c>
      <c r="I4808" s="2" t="s">
        <v>38</v>
      </c>
      <c r="J4808" s="44">
        <v>14.265000000000001</v>
      </c>
    </row>
    <row r="4809" spans="1:10">
      <c r="A4809" s="2" t="s">
        <v>1</v>
      </c>
      <c r="B4809" s="2" t="s">
        <v>328</v>
      </c>
      <c r="C4809" s="2" t="s">
        <v>64</v>
      </c>
      <c r="E4809" s="2">
        <v>100</v>
      </c>
      <c r="F4809" s="2" t="s">
        <v>928</v>
      </c>
      <c r="G4809" s="2" t="s">
        <v>720</v>
      </c>
      <c r="H4809" s="2" t="s">
        <v>37</v>
      </c>
      <c r="I4809" s="2" t="s">
        <v>38</v>
      </c>
      <c r="J4809" s="44">
        <v>16.791924859000002</v>
      </c>
    </row>
    <row r="4810" spans="1:10">
      <c r="A4810" s="2" t="s">
        <v>1</v>
      </c>
      <c r="B4810" s="2" t="s">
        <v>329</v>
      </c>
      <c r="C4810" s="2" t="s">
        <v>64</v>
      </c>
      <c r="E4810" s="2">
        <v>100</v>
      </c>
      <c r="F4810" s="2" t="s">
        <v>928</v>
      </c>
      <c r="G4810" s="2" t="s">
        <v>720</v>
      </c>
      <c r="H4810" s="2" t="s">
        <v>37</v>
      </c>
      <c r="I4810" s="2" t="s">
        <v>38</v>
      </c>
      <c r="J4810" s="44">
        <v>8.4550000000000001</v>
      </c>
    </row>
    <row r="4811" spans="1:10">
      <c r="A4811" s="2" t="s">
        <v>1</v>
      </c>
      <c r="B4811" s="2" t="s">
        <v>330</v>
      </c>
      <c r="C4811" s="2" t="s">
        <v>64</v>
      </c>
      <c r="E4811" s="2">
        <v>100</v>
      </c>
      <c r="F4811" s="2" t="s">
        <v>928</v>
      </c>
      <c r="G4811" s="2" t="s">
        <v>720</v>
      </c>
      <c r="H4811" s="2" t="s">
        <v>37</v>
      </c>
      <c r="I4811" s="2" t="s">
        <v>38</v>
      </c>
      <c r="J4811" s="44">
        <v>4.1882070589999998</v>
      </c>
    </row>
    <row r="4812" spans="1:10">
      <c r="A4812" s="2" t="s">
        <v>1</v>
      </c>
      <c r="B4812" s="2" t="s">
        <v>331</v>
      </c>
      <c r="C4812" s="2" t="s">
        <v>64</v>
      </c>
      <c r="E4812" s="2">
        <v>100</v>
      </c>
      <c r="F4812" s="2" t="s">
        <v>928</v>
      </c>
      <c r="G4812" s="2" t="s">
        <v>720</v>
      </c>
      <c r="H4812" s="2" t="s">
        <v>37</v>
      </c>
      <c r="I4812" s="2" t="s">
        <v>38</v>
      </c>
      <c r="J4812" s="44">
        <v>39.430932626999997</v>
      </c>
    </row>
    <row r="4813" spans="1:10">
      <c r="A4813" s="2" t="s">
        <v>1</v>
      </c>
      <c r="B4813" s="2" t="s">
        <v>332</v>
      </c>
      <c r="C4813" s="2" t="s">
        <v>64</v>
      </c>
      <c r="E4813" s="2">
        <v>100</v>
      </c>
      <c r="F4813" s="2" t="s">
        <v>928</v>
      </c>
      <c r="G4813" s="2" t="s">
        <v>720</v>
      </c>
      <c r="H4813" s="2" t="s">
        <v>37</v>
      </c>
      <c r="I4813" s="2" t="s">
        <v>38</v>
      </c>
      <c r="J4813" s="44">
        <v>24.97</v>
      </c>
    </row>
    <row r="4814" spans="1:10">
      <c r="A4814" s="2" t="s">
        <v>27</v>
      </c>
      <c r="B4814" s="2" t="s">
        <v>66</v>
      </c>
      <c r="C4814" s="2" t="s">
        <v>64</v>
      </c>
      <c r="E4814" s="2">
        <v>100</v>
      </c>
      <c r="F4814" s="2" t="s">
        <v>928</v>
      </c>
      <c r="G4814" s="2" t="s">
        <v>29</v>
      </c>
      <c r="H4814" s="2" t="s">
        <v>34</v>
      </c>
      <c r="I4814" s="2" t="s">
        <v>31</v>
      </c>
      <c r="J4814" s="44">
        <v>0.51165789100000003</v>
      </c>
    </row>
    <row r="4815" spans="1:10">
      <c r="A4815" s="2" t="s">
        <v>27</v>
      </c>
      <c r="B4815" s="2" t="s">
        <v>67</v>
      </c>
      <c r="C4815" s="2" t="s">
        <v>64</v>
      </c>
      <c r="E4815" s="2">
        <v>100</v>
      </c>
      <c r="F4815" s="2" t="s">
        <v>928</v>
      </c>
      <c r="G4815" s="2" t="s">
        <v>29</v>
      </c>
      <c r="H4815" s="2" t="s">
        <v>34</v>
      </c>
      <c r="I4815" s="2" t="s">
        <v>31</v>
      </c>
      <c r="J4815" s="44">
        <v>0</v>
      </c>
    </row>
    <row r="4816" spans="1:10">
      <c r="A4816" s="2" t="s">
        <v>27</v>
      </c>
      <c r="B4816" s="2" t="s">
        <v>346</v>
      </c>
      <c r="C4816" s="2" t="s">
        <v>64</v>
      </c>
      <c r="E4816" s="2">
        <v>100</v>
      </c>
      <c r="F4816" s="2" t="s">
        <v>928</v>
      </c>
      <c r="G4816" s="2" t="s">
        <v>29</v>
      </c>
      <c r="H4816" s="2" t="s">
        <v>34</v>
      </c>
      <c r="I4816" s="2" t="s">
        <v>31</v>
      </c>
      <c r="J4816" s="44">
        <v>0</v>
      </c>
    </row>
    <row r="4817" spans="1:10">
      <c r="A4817" s="2" t="s">
        <v>27</v>
      </c>
      <c r="B4817" s="2" t="s">
        <v>68</v>
      </c>
      <c r="C4817" s="2" t="s">
        <v>64</v>
      </c>
      <c r="E4817" s="2">
        <v>100</v>
      </c>
      <c r="F4817" s="2" t="s">
        <v>928</v>
      </c>
      <c r="G4817" s="2" t="s">
        <v>29</v>
      </c>
      <c r="H4817" s="2" t="s">
        <v>34</v>
      </c>
      <c r="I4817" s="2" t="s">
        <v>31</v>
      </c>
      <c r="J4817" s="44">
        <v>8.4584999999999999E-4</v>
      </c>
    </row>
    <row r="4818" spans="1:10">
      <c r="A4818" s="2" t="s">
        <v>27</v>
      </c>
      <c r="B4818" s="2" t="s">
        <v>69</v>
      </c>
      <c r="C4818" s="2" t="s">
        <v>64</v>
      </c>
      <c r="E4818" s="2">
        <v>100</v>
      </c>
      <c r="F4818" s="2" t="s">
        <v>928</v>
      </c>
      <c r="G4818" s="2" t="s">
        <v>29</v>
      </c>
      <c r="H4818" s="2" t="s">
        <v>34</v>
      </c>
      <c r="I4818" s="2" t="s">
        <v>31</v>
      </c>
      <c r="J4818" s="44">
        <v>2.038361858</v>
      </c>
    </row>
    <row r="4819" spans="1:10">
      <c r="A4819" s="2" t="s">
        <v>27</v>
      </c>
      <c r="B4819" s="2" t="s">
        <v>70</v>
      </c>
      <c r="C4819" s="2" t="s">
        <v>64</v>
      </c>
      <c r="E4819" s="2">
        <v>100</v>
      </c>
      <c r="F4819" s="2" t="s">
        <v>928</v>
      </c>
      <c r="G4819" s="2" t="s">
        <v>29</v>
      </c>
      <c r="H4819" s="2" t="s">
        <v>34</v>
      </c>
      <c r="I4819" s="2" t="s">
        <v>31</v>
      </c>
      <c r="J4819" s="44">
        <v>3.5609110149999998</v>
      </c>
    </row>
    <row r="4820" spans="1:10">
      <c r="A4820" s="2" t="s">
        <v>27</v>
      </c>
      <c r="B4820" s="2" t="s">
        <v>71</v>
      </c>
      <c r="C4820" s="2" t="s">
        <v>64</v>
      </c>
      <c r="E4820" s="2">
        <v>100</v>
      </c>
      <c r="F4820" s="2" t="s">
        <v>928</v>
      </c>
      <c r="G4820" s="2" t="s">
        <v>29</v>
      </c>
      <c r="H4820" s="2" t="s">
        <v>34</v>
      </c>
      <c r="I4820" s="2" t="s">
        <v>31</v>
      </c>
      <c r="J4820" s="44">
        <v>0</v>
      </c>
    </row>
    <row r="4821" spans="1:10">
      <c r="A4821" s="2" t="s">
        <v>27</v>
      </c>
      <c r="B4821" s="2" t="s">
        <v>72</v>
      </c>
      <c r="C4821" s="2" t="s">
        <v>64</v>
      </c>
      <c r="E4821" s="2">
        <v>100</v>
      </c>
      <c r="F4821" s="2" t="s">
        <v>928</v>
      </c>
      <c r="G4821" s="2" t="s">
        <v>29</v>
      </c>
      <c r="H4821" s="2" t="s">
        <v>34</v>
      </c>
      <c r="I4821" s="2" t="s">
        <v>31</v>
      </c>
      <c r="J4821" s="44">
        <v>1.141137E-3</v>
      </c>
    </row>
    <row r="4822" spans="1:10">
      <c r="A4822" s="2" t="s">
        <v>27</v>
      </c>
      <c r="B4822" s="2" t="s">
        <v>73</v>
      </c>
      <c r="C4822" s="2" t="s">
        <v>64</v>
      </c>
      <c r="E4822" s="2">
        <v>100</v>
      </c>
      <c r="F4822" s="2" t="s">
        <v>928</v>
      </c>
      <c r="G4822" s="2" t="s">
        <v>29</v>
      </c>
      <c r="H4822" s="2" t="s">
        <v>34</v>
      </c>
      <c r="I4822" s="2" t="s">
        <v>31</v>
      </c>
      <c r="J4822" s="44">
        <v>1.1511889999999999E-3</v>
      </c>
    </row>
    <row r="4823" spans="1:10">
      <c r="A4823" s="2" t="s">
        <v>26</v>
      </c>
      <c r="B4823" s="2" t="s">
        <v>347</v>
      </c>
      <c r="C4823" s="2" t="s">
        <v>64</v>
      </c>
      <c r="E4823" s="2">
        <v>100</v>
      </c>
      <c r="F4823" s="2" t="s">
        <v>928</v>
      </c>
      <c r="G4823" s="2" t="s">
        <v>29</v>
      </c>
      <c r="H4823" s="2" t="s">
        <v>34</v>
      </c>
      <c r="I4823" s="2" t="s">
        <v>31</v>
      </c>
      <c r="J4823" s="44">
        <v>0</v>
      </c>
    </row>
    <row r="4824" spans="1:10">
      <c r="A4824" s="2" t="s">
        <v>26</v>
      </c>
      <c r="B4824" s="2" t="s">
        <v>74</v>
      </c>
      <c r="C4824" s="2" t="s">
        <v>64</v>
      </c>
      <c r="E4824" s="2">
        <v>100</v>
      </c>
      <c r="F4824" s="2" t="s">
        <v>928</v>
      </c>
      <c r="G4824" s="2" t="s">
        <v>29</v>
      </c>
      <c r="H4824" s="2" t="s">
        <v>34</v>
      </c>
      <c r="I4824" s="2" t="s">
        <v>31</v>
      </c>
      <c r="J4824" s="44">
        <v>0</v>
      </c>
    </row>
    <row r="4825" spans="1:10">
      <c r="A4825" s="2" t="s">
        <v>26</v>
      </c>
      <c r="B4825" s="2" t="s">
        <v>75</v>
      </c>
      <c r="C4825" s="2" t="s">
        <v>64</v>
      </c>
      <c r="E4825" s="2">
        <v>100</v>
      </c>
      <c r="F4825" s="2" t="s">
        <v>928</v>
      </c>
      <c r="G4825" s="2" t="s">
        <v>29</v>
      </c>
      <c r="H4825" s="2" t="s">
        <v>34</v>
      </c>
      <c r="I4825" s="2" t="s">
        <v>31</v>
      </c>
      <c r="J4825" s="44">
        <v>0</v>
      </c>
    </row>
    <row r="4826" spans="1:10">
      <c r="A4826" s="2" t="s">
        <v>26</v>
      </c>
      <c r="B4826" s="2" t="s">
        <v>76</v>
      </c>
      <c r="C4826" s="2" t="s">
        <v>64</v>
      </c>
      <c r="E4826" s="2">
        <v>100</v>
      </c>
      <c r="F4826" s="2" t="s">
        <v>928</v>
      </c>
      <c r="G4826" s="2" t="s">
        <v>29</v>
      </c>
      <c r="H4826" s="2" t="s">
        <v>34</v>
      </c>
      <c r="I4826" s="2" t="s">
        <v>31</v>
      </c>
      <c r="J4826" s="44">
        <v>0</v>
      </c>
    </row>
    <row r="4827" spans="1:10">
      <c r="A4827" s="2" t="s">
        <v>26</v>
      </c>
      <c r="B4827" s="2" t="s">
        <v>77</v>
      </c>
      <c r="C4827" s="2" t="s">
        <v>64</v>
      </c>
      <c r="E4827" s="2">
        <v>100</v>
      </c>
      <c r="F4827" s="2" t="s">
        <v>928</v>
      </c>
      <c r="G4827" s="2" t="s">
        <v>29</v>
      </c>
      <c r="H4827" s="2" t="s">
        <v>34</v>
      </c>
      <c r="I4827" s="2" t="s">
        <v>31</v>
      </c>
      <c r="J4827" s="44">
        <v>0.23896263700000001</v>
      </c>
    </row>
    <row r="4828" spans="1:10">
      <c r="A4828" s="2" t="s">
        <v>26</v>
      </c>
      <c r="B4828" s="2" t="s">
        <v>78</v>
      </c>
      <c r="C4828" s="2" t="s">
        <v>64</v>
      </c>
      <c r="E4828" s="2">
        <v>100</v>
      </c>
      <c r="F4828" s="2" t="s">
        <v>928</v>
      </c>
      <c r="G4828" s="2" t="s">
        <v>29</v>
      </c>
      <c r="H4828" s="2" t="s">
        <v>34</v>
      </c>
      <c r="I4828" s="2" t="s">
        <v>31</v>
      </c>
      <c r="J4828" s="44">
        <v>0</v>
      </c>
    </row>
    <row r="4829" spans="1:10">
      <c r="A4829" s="2" t="s">
        <v>26</v>
      </c>
      <c r="B4829" s="2" t="s">
        <v>79</v>
      </c>
      <c r="C4829" s="2" t="s">
        <v>64</v>
      </c>
      <c r="E4829" s="2">
        <v>100</v>
      </c>
      <c r="F4829" s="2" t="s">
        <v>928</v>
      </c>
      <c r="G4829" s="2" t="s">
        <v>29</v>
      </c>
      <c r="H4829" s="2" t="s">
        <v>34</v>
      </c>
      <c r="I4829" s="2" t="s">
        <v>31</v>
      </c>
      <c r="J4829" s="44">
        <v>1.308863536</v>
      </c>
    </row>
    <row r="4830" spans="1:10">
      <c r="A4830" s="2" t="s">
        <v>26</v>
      </c>
      <c r="B4830" s="2" t="s">
        <v>80</v>
      </c>
      <c r="C4830" s="2" t="s">
        <v>64</v>
      </c>
      <c r="E4830" s="2">
        <v>100</v>
      </c>
      <c r="F4830" s="2" t="s">
        <v>928</v>
      </c>
      <c r="G4830" s="2" t="s">
        <v>29</v>
      </c>
      <c r="H4830" s="2" t="s">
        <v>34</v>
      </c>
      <c r="I4830" s="2" t="s">
        <v>31</v>
      </c>
      <c r="J4830" s="44">
        <v>3.2803872869999999</v>
      </c>
    </row>
    <row r="4831" spans="1:10">
      <c r="A4831" s="2" t="s">
        <v>26</v>
      </c>
      <c r="B4831" s="2" t="s">
        <v>81</v>
      </c>
      <c r="C4831" s="2" t="s">
        <v>64</v>
      </c>
      <c r="E4831" s="2">
        <v>100</v>
      </c>
      <c r="F4831" s="2" t="s">
        <v>928</v>
      </c>
      <c r="G4831" s="2" t="s">
        <v>29</v>
      </c>
      <c r="H4831" s="2" t="s">
        <v>34</v>
      </c>
      <c r="I4831" s="2" t="s">
        <v>31</v>
      </c>
      <c r="J4831" s="44">
        <v>2.8838445539999999</v>
      </c>
    </row>
    <row r="4832" spans="1:10">
      <c r="A4832" s="2" t="s">
        <v>26</v>
      </c>
      <c r="B4832" s="2" t="s">
        <v>82</v>
      </c>
      <c r="C4832" s="2" t="s">
        <v>64</v>
      </c>
      <c r="E4832" s="2">
        <v>100</v>
      </c>
      <c r="F4832" s="2" t="s">
        <v>928</v>
      </c>
      <c r="G4832" s="2" t="s">
        <v>29</v>
      </c>
      <c r="H4832" s="2" t="s">
        <v>34</v>
      </c>
      <c r="I4832" s="2" t="s">
        <v>31</v>
      </c>
      <c r="J4832" s="44">
        <v>3.8796422549999998</v>
      </c>
    </row>
    <row r="4833" spans="1:10">
      <c r="A4833" s="2" t="s">
        <v>26</v>
      </c>
      <c r="B4833" s="2" t="s">
        <v>83</v>
      </c>
      <c r="C4833" s="2" t="s">
        <v>64</v>
      </c>
      <c r="E4833" s="2">
        <v>100</v>
      </c>
      <c r="F4833" s="2" t="s">
        <v>928</v>
      </c>
      <c r="G4833" s="2" t="s">
        <v>29</v>
      </c>
      <c r="H4833" s="2" t="s">
        <v>34</v>
      </c>
      <c r="I4833" s="2" t="s">
        <v>31</v>
      </c>
      <c r="J4833" s="44">
        <v>4.2546836910000003</v>
      </c>
    </row>
    <row r="4834" spans="1:10">
      <c r="A4834" s="2" t="s">
        <v>25</v>
      </c>
      <c r="B4834" s="2" t="s">
        <v>84</v>
      </c>
      <c r="C4834" s="2" t="s">
        <v>64</v>
      </c>
      <c r="E4834" s="2">
        <v>100</v>
      </c>
      <c r="F4834" s="2" t="s">
        <v>928</v>
      </c>
      <c r="G4834" s="2" t="s">
        <v>29</v>
      </c>
      <c r="H4834" s="2" t="s">
        <v>34</v>
      </c>
      <c r="I4834" s="2" t="s">
        <v>31</v>
      </c>
      <c r="J4834" s="44">
        <v>51.363282122000001</v>
      </c>
    </row>
    <row r="4835" spans="1:10">
      <c r="A4835" s="2" t="s">
        <v>25</v>
      </c>
      <c r="B4835" s="2" t="s">
        <v>85</v>
      </c>
      <c r="C4835" s="2" t="s">
        <v>64</v>
      </c>
      <c r="E4835" s="2">
        <v>100</v>
      </c>
      <c r="F4835" s="2" t="s">
        <v>928</v>
      </c>
      <c r="G4835" s="2" t="s">
        <v>29</v>
      </c>
      <c r="H4835" s="2" t="s">
        <v>34</v>
      </c>
      <c r="I4835" s="2" t="s">
        <v>31</v>
      </c>
      <c r="J4835" s="44">
        <v>33.476753055000003</v>
      </c>
    </row>
    <row r="4836" spans="1:10">
      <c r="A4836" s="2" t="s">
        <v>25</v>
      </c>
      <c r="B4836" s="2" t="s">
        <v>86</v>
      </c>
      <c r="C4836" s="2" t="s">
        <v>64</v>
      </c>
      <c r="E4836" s="2">
        <v>100</v>
      </c>
      <c r="F4836" s="2" t="s">
        <v>928</v>
      </c>
      <c r="G4836" s="2" t="s">
        <v>29</v>
      </c>
      <c r="H4836" s="2" t="s">
        <v>34</v>
      </c>
      <c r="I4836" s="2" t="s">
        <v>31</v>
      </c>
      <c r="J4836" s="44">
        <v>19.467198982999999</v>
      </c>
    </row>
    <row r="4837" spans="1:10">
      <c r="A4837" s="2" t="s">
        <v>25</v>
      </c>
      <c r="B4837" s="2" t="s">
        <v>87</v>
      </c>
      <c r="C4837" s="2" t="s">
        <v>64</v>
      </c>
      <c r="E4837" s="2">
        <v>100</v>
      </c>
      <c r="F4837" s="2" t="s">
        <v>928</v>
      </c>
      <c r="G4837" s="2" t="s">
        <v>29</v>
      </c>
      <c r="H4837" s="2" t="s">
        <v>34</v>
      </c>
      <c r="I4837" s="2" t="s">
        <v>31</v>
      </c>
      <c r="J4837" s="44">
        <v>31.673365174000001</v>
      </c>
    </row>
    <row r="4838" spans="1:10">
      <c r="A4838" s="2" t="s">
        <v>25</v>
      </c>
      <c r="B4838" s="2" t="s">
        <v>88</v>
      </c>
      <c r="C4838" s="2" t="s">
        <v>64</v>
      </c>
      <c r="E4838" s="2">
        <v>100</v>
      </c>
      <c r="F4838" s="2" t="s">
        <v>928</v>
      </c>
      <c r="G4838" s="2" t="s">
        <v>29</v>
      </c>
      <c r="H4838" s="2" t="s">
        <v>34</v>
      </c>
      <c r="I4838" s="2" t="s">
        <v>31</v>
      </c>
      <c r="J4838" s="44">
        <v>3.3142230320000001</v>
      </c>
    </row>
    <row r="4839" spans="1:10">
      <c r="A4839" s="2" t="s">
        <v>25</v>
      </c>
      <c r="B4839" s="2" t="s">
        <v>89</v>
      </c>
      <c r="C4839" s="2" t="s">
        <v>64</v>
      </c>
      <c r="E4839" s="2">
        <v>100</v>
      </c>
      <c r="F4839" s="2" t="s">
        <v>928</v>
      </c>
      <c r="G4839" s="2" t="s">
        <v>29</v>
      </c>
      <c r="H4839" s="2" t="s">
        <v>34</v>
      </c>
      <c r="I4839" s="2" t="s">
        <v>31</v>
      </c>
      <c r="J4839" s="44">
        <v>17.150215723999999</v>
      </c>
    </row>
    <row r="4840" spans="1:10">
      <c r="A4840" s="2" t="s">
        <v>24</v>
      </c>
      <c r="B4840" s="2" t="s">
        <v>186</v>
      </c>
      <c r="C4840" s="2" t="s">
        <v>64</v>
      </c>
      <c r="E4840" s="2">
        <v>100</v>
      </c>
      <c r="F4840" s="2" t="s">
        <v>928</v>
      </c>
      <c r="G4840" s="2" t="s">
        <v>29</v>
      </c>
      <c r="H4840" s="2" t="s">
        <v>34</v>
      </c>
      <c r="I4840" s="2" t="s">
        <v>31</v>
      </c>
      <c r="J4840" s="44">
        <v>9.0356823530000003</v>
      </c>
    </row>
    <row r="4841" spans="1:10">
      <c r="A4841" s="2" t="s">
        <v>24</v>
      </c>
      <c r="B4841" s="2" t="s">
        <v>333</v>
      </c>
      <c r="C4841" s="2" t="s">
        <v>64</v>
      </c>
      <c r="E4841" s="2">
        <v>100</v>
      </c>
      <c r="F4841" s="2" t="s">
        <v>928</v>
      </c>
      <c r="G4841" s="2" t="s">
        <v>29</v>
      </c>
      <c r="H4841" s="2" t="s">
        <v>34</v>
      </c>
      <c r="I4841" s="2" t="s">
        <v>31</v>
      </c>
      <c r="J4841" s="44">
        <v>35.747350676000003</v>
      </c>
    </row>
    <row r="4842" spans="1:10">
      <c r="A4842" s="2" t="s">
        <v>23</v>
      </c>
      <c r="B4842" s="2" t="s">
        <v>90</v>
      </c>
      <c r="C4842" s="2" t="s">
        <v>64</v>
      </c>
      <c r="E4842" s="2">
        <v>100</v>
      </c>
      <c r="F4842" s="2" t="s">
        <v>928</v>
      </c>
      <c r="G4842" s="2" t="s">
        <v>29</v>
      </c>
      <c r="H4842" s="2" t="s">
        <v>34</v>
      </c>
      <c r="I4842" s="2" t="s">
        <v>31</v>
      </c>
      <c r="J4842" s="44">
        <v>6.9028195569999999</v>
      </c>
    </row>
    <row r="4843" spans="1:10">
      <c r="A4843" s="2" t="s">
        <v>22</v>
      </c>
      <c r="B4843" s="2" t="s">
        <v>91</v>
      </c>
      <c r="C4843" s="2" t="s">
        <v>64</v>
      </c>
      <c r="E4843" s="2">
        <v>100</v>
      </c>
      <c r="F4843" s="2" t="s">
        <v>928</v>
      </c>
      <c r="G4843" s="2" t="s">
        <v>29</v>
      </c>
      <c r="H4843" s="2" t="s">
        <v>34</v>
      </c>
      <c r="I4843" s="2" t="s">
        <v>31</v>
      </c>
      <c r="J4843" s="44">
        <v>0</v>
      </c>
    </row>
    <row r="4844" spans="1:10">
      <c r="A4844" s="2" t="s">
        <v>22</v>
      </c>
      <c r="B4844" s="2" t="s">
        <v>92</v>
      </c>
      <c r="C4844" s="2" t="s">
        <v>64</v>
      </c>
      <c r="E4844" s="2">
        <v>100</v>
      </c>
      <c r="F4844" s="2" t="s">
        <v>928</v>
      </c>
      <c r="G4844" s="2" t="s">
        <v>29</v>
      </c>
      <c r="H4844" s="2" t="s">
        <v>34</v>
      </c>
      <c r="I4844" s="2" t="s">
        <v>31</v>
      </c>
      <c r="J4844" s="44">
        <v>0</v>
      </c>
    </row>
    <row r="4845" spans="1:10">
      <c r="A4845" s="2" t="s">
        <v>22</v>
      </c>
      <c r="B4845" s="2" t="s">
        <v>93</v>
      </c>
      <c r="C4845" s="2" t="s">
        <v>64</v>
      </c>
      <c r="E4845" s="2">
        <v>100</v>
      </c>
      <c r="F4845" s="2" t="s">
        <v>928</v>
      </c>
      <c r="G4845" s="2" t="s">
        <v>29</v>
      </c>
      <c r="H4845" s="2" t="s">
        <v>34</v>
      </c>
      <c r="I4845" s="2" t="s">
        <v>31</v>
      </c>
      <c r="J4845" s="44">
        <v>10.988760986999999</v>
      </c>
    </row>
    <row r="4846" spans="1:10">
      <c r="A4846" s="2" t="s">
        <v>22</v>
      </c>
      <c r="B4846" s="2" t="s">
        <v>94</v>
      </c>
      <c r="C4846" s="2" t="s">
        <v>64</v>
      </c>
      <c r="E4846" s="2">
        <v>100</v>
      </c>
      <c r="F4846" s="2" t="s">
        <v>928</v>
      </c>
      <c r="G4846" s="2" t="s">
        <v>29</v>
      </c>
      <c r="H4846" s="2" t="s">
        <v>34</v>
      </c>
      <c r="I4846" s="2" t="s">
        <v>31</v>
      </c>
      <c r="J4846" s="44">
        <v>6.8579380419999998</v>
      </c>
    </row>
    <row r="4847" spans="1:10">
      <c r="A4847" s="2" t="s">
        <v>22</v>
      </c>
      <c r="B4847" s="2" t="s">
        <v>95</v>
      </c>
      <c r="C4847" s="2" t="s">
        <v>64</v>
      </c>
      <c r="E4847" s="2">
        <v>100</v>
      </c>
      <c r="F4847" s="2" t="s">
        <v>928</v>
      </c>
      <c r="G4847" s="2" t="s">
        <v>29</v>
      </c>
      <c r="H4847" s="2" t="s">
        <v>34</v>
      </c>
      <c r="I4847" s="2" t="s">
        <v>31</v>
      </c>
      <c r="J4847" s="44">
        <v>4.0515837350000004</v>
      </c>
    </row>
    <row r="4848" spans="1:10">
      <c r="A4848" s="2" t="s">
        <v>22</v>
      </c>
      <c r="B4848" s="2" t="s">
        <v>96</v>
      </c>
      <c r="C4848" s="2" t="s">
        <v>64</v>
      </c>
      <c r="E4848" s="2">
        <v>100</v>
      </c>
      <c r="F4848" s="2" t="s">
        <v>928</v>
      </c>
      <c r="G4848" s="2" t="s">
        <v>29</v>
      </c>
      <c r="H4848" s="2" t="s">
        <v>34</v>
      </c>
      <c r="I4848" s="2" t="s">
        <v>31</v>
      </c>
      <c r="J4848" s="44">
        <v>0</v>
      </c>
    </row>
    <row r="4849" spans="1:10">
      <c r="A4849" s="2" t="s">
        <v>22</v>
      </c>
      <c r="B4849" s="2" t="s">
        <v>97</v>
      </c>
      <c r="C4849" s="2" t="s">
        <v>64</v>
      </c>
      <c r="E4849" s="2">
        <v>100</v>
      </c>
      <c r="F4849" s="2" t="s">
        <v>928</v>
      </c>
      <c r="G4849" s="2" t="s">
        <v>29</v>
      </c>
      <c r="H4849" s="2" t="s">
        <v>34</v>
      </c>
      <c r="I4849" s="2" t="s">
        <v>31</v>
      </c>
      <c r="J4849" s="44">
        <v>2.447425086</v>
      </c>
    </row>
    <row r="4850" spans="1:10">
      <c r="A4850" s="2" t="s">
        <v>22</v>
      </c>
      <c r="B4850" s="2" t="s">
        <v>98</v>
      </c>
      <c r="C4850" s="2" t="s">
        <v>64</v>
      </c>
      <c r="E4850" s="2">
        <v>100</v>
      </c>
      <c r="F4850" s="2" t="s">
        <v>928</v>
      </c>
      <c r="G4850" s="2" t="s">
        <v>29</v>
      </c>
      <c r="H4850" s="2" t="s">
        <v>34</v>
      </c>
      <c r="I4850" s="2" t="s">
        <v>31</v>
      </c>
      <c r="J4850" s="44">
        <v>0.91106927800000004</v>
      </c>
    </row>
    <row r="4851" spans="1:10">
      <c r="A4851" s="2" t="s">
        <v>21</v>
      </c>
      <c r="B4851" s="2" t="s">
        <v>133</v>
      </c>
      <c r="C4851" s="2" t="s">
        <v>64</v>
      </c>
      <c r="E4851" s="2">
        <v>100</v>
      </c>
      <c r="F4851" s="2" t="s">
        <v>928</v>
      </c>
      <c r="G4851" s="2" t="s">
        <v>29</v>
      </c>
      <c r="H4851" s="2" t="s">
        <v>34</v>
      </c>
      <c r="I4851" s="2" t="s">
        <v>31</v>
      </c>
      <c r="J4851" s="44">
        <v>0</v>
      </c>
    </row>
    <row r="4852" spans="1:10">
      <c r="A4852" s="2" t="s">
        <v>21</v>
      </c>
      <c r="B4852" s="2" t="s">
        <v>134</v>
      </c>
      <c r="C4852" s="2" t="s">
        <v>64</v>
      </c>
      <c r="E4852" s="2">
        <v>100</v>
      </c>
      <c r="F4852" s="2" t="s">
        <v>928</v>
      </c>
      <c r="G4852" s="2" t="s">
        <v>29</v>
      </c>
      <c r="H4852" s="2" t="s">
        <v>34</v>
      </c>
      <c r="I4852" s="2" t="s">
        <v>31</v>
      </c>
      <c r="J4852" s="44">
        <v>0</v>
      </c>
    </row>
    <row r="4853" spans="1:10">
      <c r="A4853" s="2" t="s">
        <v>21</v>
      </c>
      <c r="B4853" s="2" t="s">
        <v>135</v>
      </c>
      <c r="C4853" s="2" t="s">
        <v>64</v>
      </c>
      <c r="E4853" s="2">
        <v>100</v>
      </c>
      <c r="F4853" s="2" t="s">
        <v>928</v>
      </c>
      <c r="G4853" s="2" t="s">
        <v>29</v>
      </c>
      <c r="H4853" s="2" t="s">
        <v>34</v>
      </c>
      <c r="I4853" s="2" t="s">
        <v>31</v>
      </c>
      <c r="J4853" s="44">
        <v>0</v>
      </c>
    </row>
    <row r="4854" spans="1:10">
      <c r="A4854" s="2" t="s">
        <v>21</v>
      </c>
      <c r="B4854" s="2" t="s">
        <v>136</v>
      </c>
      <c r="C4854" s="2" t="s">
        <v>64</v>
      </c>
      <c r="E4854" s="2">
        <v>100</v>
      </c>
      <c r="F4854" s="2" t="s">
        <v>928</v>
      </c>
      <c r="G4854" s="2" t="s">
        <v>29</v>
      </c>
      <c r="H4854" s="2" t="s">
        <v>34</v>
      </c>
      <c r="I4854" s="2" t="s">
        <v>31</v>
      </c>
      <c r="J4854" s="44">
        <v>0</v>
      </c>
    </row>
    <row r="4855" spans="1:10">
      <c r="A4855" s="2" t="s">
        <v>21</v>
      </c>
      <c r="B4855" s="2" t="s">
        <v>137</v>
      </c>
      <c r="C4855" s="2" t="s">
        <v>64</v>
      </c>
      <c r="E4855" s="2">
        <v>100</v>
      </c>
      <c r="F4855" s="2" t="s">
        <v>928</v>
      </c>
      <c r="G4855" s="2" t="s">
        <v>29</v>
      </c>
      <c r="H4855" s="2" t="s">
        <v>34</v>
      </c>
      <c r="I4855" s="2" t="s">
        <v>31</v>
      </c>
      <c r="J4855" s="44">
        <v>0</v>
      </c>
    </row>
    <row r="4856" spans="1:10">
      <c r="A4856" s="2" t="s">
        <v>20</v>
      </c>
      <c r="B4856" s="2" t="s">
        <v>138</v>
      </c>
      <c r="C4856" s="2" t="s">
        <v>64</v>
      </c>
      <c r="E4856" s="2">
        <v>100</v>
      </c>
      <c r="F4856" s="2" t="s">
        <v>928</v>
      </c>
      <c r="G4856" s="2" t="s">
        <v>29</v>
      </c>
      <c r="H4856" s="2" t="s">
        <v>34</v>
      </c>
      <c r="I4856" s="2" t="s">
        <v>31</v>
      </c>
      <c r="J4856" s="44">
        <v>0</v>
      </c>
    </row>
    <row r="4857" spans="1:10">
      <c r="A4857" s="2" t="s">
        <v>19</v>
      </c>
      <c r="B4857" s="2" t="s">
        <v>159</v>
      </c>
      <c r="C4857" s="2" t="s">
        <v>64</v>
      </c>
      <c r="E4857" s="2">
        <v>100</v>
      </c>
      <c r="F4857" s="2" t="s">
        <v>928</v>
      </c>
      <c r="G4857" s="2" t="s">
        <v>29</v>
      </c>
      <c r="H4857" s="2" t="s">
        <v>34</v>
      </c>
      <c r="I4857" s="2" t="s">
        <v>31</v>
      </c>
      <c r="J4857" s="44">
        <v>0</v>
      </c>
    </row>
    <row r="4858" spans="1:10">
      <c r="A4858" s="2" t="s">
        <v>19</v>
      </c>
      <c r="B4858" s="2" t="s">
        <v>160</v>
      </c>
      <c r="C4858" s="2" t="s">
        <v>64</v>
      </c>
      <c r="E4858" s="2">
        <v>100</v>
      </c>
      <c r="F4858" s="2" t="s">
        <v>928</v>
      </c>
      <c r="G4858" s="2" t="s">
        <v>29</v>
      </c>
      <c r="H4858" s="2" t="s">
        <v>34</v>
      </c>
      <c r="I4858" s="2" t="s">
        <v>31</v>
      </c>
      <c r="J4858" s="44">
        <v>0</v>
      </c>
    </row>
    <row r="4859" spans="1:10">
      <c r="A4859" s="2" t="s">
        <v>19</v>
      </c>
      <c r="B4859" s="2" t="s">
        <v>161</v>
      </c>
      <c r="C4859" s="2" t="s">
        <v>64</v>
      </c>
      <c r="E4859" s="2">
        <v>100</v>
      </c>
      <c r="F4859" s="2" t="s">
        <v>928</v>
      </c>
      <c r="G4859" s="2" t="s">
        <v>29</v>
      </c>
      <c r="H4859" s="2" t="s">
        <v>34</v>
      </c>
      <c r="I4859" s="2" t="s">
        <v>31</v>
      </c>
      <c r="J4859" s="44">
        <v>0</v>
      </c>
    </row>
    <row r="4860" spans="1:10">
      <c r="A4860" s="2" t="s">
        <v>19</v>
      </c>
      <c r="B4860" s="2" t="s">
        <v>162</v>
      </c>
      <c r="C4860" s="2" t="s">
        <v>64</v>
      </c>
      <c r="E4860" s="2">
        <v>100</v>
      </c>
      <c r="F4860" s="2" t="s">
        <v>928</v>
      </c>
      <c r="G4860" s="2" t="s">
        <v>29</v>
      </c>
      <c r="H4860" s="2" t="s">
        <v>34</v>
      </c>
      <c r="I4860" s="2" t="s">
        <v>31</v>
      </c>
      <c r="J4860" s="44">
        <v>0.75786109400000001</v>
      </c>
    </row>
    <row r="4861" spans="1:10">
      <c r="A4861" s="2" t="s">
        <v>19</v>
      </c>
      <c r="B4861" s="2" t="s">
        <v>163</v>
      </c>
      <c r="C4861" s="2" t="s">
        <v>64</v>
      </c>
      <c r="E4861" s="2">
        <v>100</v>
      </c>
      <c r="F4861" s="2" t="s">
        <v>928</v>
      </c>
      <c r="G4861" s="2" t="s">
        <v>29</v>
      </c>
      <c r="H4861" s="2" t="s">
        <v>34</v>
      </c>
      <c r="I4861" s="2" t="s">
        <v>31</v>
      </c>
      <c r="J4861" s="44">
        <v>0</v>
      </c>
    </row>
    <row r="4862" spans="1:10">
      <c r="A4862" s="2" t="s">
        <v>18</v>
      </c>
      <c r="B4862" s="2" t="s">
        <v>164</v>
      </c>
      <c r="C4862" s="2" t="s">
        <v>64</v>
      </c>
      <c r="E4862" s="2">
        <v>100</v>
      </c>
      <c r="F4862" s="2" t="s">
        <v>928</v>
      </c>
      <c r="G4862" s="2" t="s">
        <v>29</v>
      </c>
      <c r="H4862" s="2" t="s">
        <v>34</v>
      </c>
      <c r="I4862" s="2" t="s">
        <v>31</v>
      </c>
      <c r="J4862" s="44">
        <v>0</v>
      </c>
    </row>
    <row r="4863" spans="1:10">
      <c r="A4863" s="2" t="s">
        <v>18</v>
      </c>
      <c r="B4863" s="2" t="s">
        <v>165</v>
      </c>
      <c r="C4863" s="2" t="s">
        <v>64</v>
      </c>
      <c r="E4863" s="2">
        <v>100</v>
      </c>
      <c r="F4863" s="2" t="s">
        <v>928</v>
      </c>
      <c r="G4863" s="2" t="s">
        <v>29</v>
      </c>
      <c r="H4863" s="2" t="s">
        <v>34</v>
      </c>
      <c r="I4863" s="2" t="s">
        <v>31</v>
      </c>
      <c r="J4863" s="44">
        <v>0</v>
      </c>
    </row>
    <row r="4864" spans="1:10">
      <c r="A4864" s="2" t="s">
        <v>18</v>
      </c>
      <c r="B4864" s="2" t="s">
        <v>166</v>
      </c>
      <c r="C4864" s="2" t="s">
        <v>64</v>
      </c>
      <c r="E4864" s="2">
        <v>100</v>
      </c>
      <c r="F4864" s="2" t="s">
        <v>928</v>
      </c>
      <c r="G4864" s="2" t="s">
        <v>29</v>
      </c>
      <c r="H4864" s="2" t="s">
        <v>34</v>
      </c>
      <c r="I4864" s="2" t="s">
        <v>31</v>
      </c>
      <c r="J4864" s="44">
        <v>0</v>
      </c>
    </row>
    <row r="4865" spans="1:10">
      <c r="A4865" s="2" t="s">
        <v>18</v>
      </c>
      <c r="B4865" s="2" t="s">
        <v>167</v>
      </c>
      <c r="C4865" s="2" t="s">
        <v>64</v>
      </c>
      <c r="E4865" s="2">
        <v>100</v>
      </c>
      <c r="F4865" s="2" t="s">
        <v>928</v>
      </c>
      <c r="G4865" s="2" t="s">
        <v>29</v>
      </c>
      <c r="H4865" s="2" t="s">
        <v>34</v>
      </c>
      <c r="I4865" s="2" t="s">
        <v>31</v>
      </c>
      <c r="J4865" s="44">
        <v>0</v>
      </c>
    </row>
    <row r="4866" spans="1:10">
      <c r="A4866" s="2" t="s">
        <v>18</v>
      </c>
      <c r="B4866" s="2" t="s">
        <v>168</v>
      </c>
      <c r="C4866" s="2" t="s">
        <v>64</v>
      </c>
      <c r="E4866" s="2">
        <v>100</v>
      </c>
      <c r="F4866" s="2" t="s">
        <v>928</v>
      </c>
      <c r="G4866" s="2" t="s">
        <v>29</v>
      </c>
      <c r="H4866" s="2" t="s">
        <v>34</v>
      </c>
      <c r="I4866" s="2" t="s">
        <v>31</v>
      </c>
      <c r="J4866" s="44">
        <v>0</v>
      </c>
    </row>
    <row r="4867" spans="1:10">
      <c r="A4867" s="2" t="s">
        <v>18</v>
      </c>
      <c r="B4867" s="2" t="s">
        <v>169</v>
      </c>
      <c r="C4867" s="2" t="s">
        <v>64</v>
      </c>
      <c r="E4867" s="2">
        <v>100</v>
      </c>
      <c r="F4867" s="2" t="s">
        <v>928</v>
      </c>
      <c r="G4867" s="2" t="s">
        <v>29</v>
      </c>
      <c r="H4867" s="2" t="s">
        <v>34</v>
      </c>
      <c r="I4867" s="2" t="s">
        <v>31</v>
      </c>
      <c r="J4867" s="44">
        <v>0</v>
      </c>
    </row>
    <row r="4868" spans="1:10">
      <c r="A4868" s="2" t="s">
        <v>18</v>
      </c>
      <c r="B4868" s="2" t="s">
        <v>170</v>
      </c>
      <c r="C4868" s="2" t="s">
        <v>64</v>
      </c>
      <c r="E4868" s="2">
        <v>100</v>
      </c>
      <c r="F4868" s="2" t="s">
        <v>928</v>
      </c>
      <c r="G4868" s="2" t="s">
        <v>29</v>
      </c>
      <c r="H4868" s="2" t="s">
        <v>34</v>
      </c>
      <c r="I4868" s="2" t="s">
        <v>31</v>
      </c>
      <c r="J4868" s="44">
        <v>0</v>
      </c>
    </row>
    <row r="4869" spans="1:10">
      <c r="A4869" s="2" t="s">
        <v>18</v>
      </c>
      <c r="B4869" s="2" t="s">
        <v>171</v>
      </c>
      <c r="C4869" s="2" t="s">
        <v>64</v>
      </c>
      <c r="E4869" s="2">
        <v>100</v>
      </c>
      <c r="F4869" s="2" t="s">
        <v>928</v>
      </c>
      <c r="G4869" s="2" t="s">
        <v>29</v>
      </c>
      <c r="H4869" s="2" t="s">
        <v>34</v>
      </c>
      <c r="I4869" s="2" t="s">
        <v>31</v>
      </c>
      <c r="J4869" s="44">
        <v>0</v>
      </c>
    </row>
    <row r="4870" spans="1:10">
      <c r="A4870" s="2" t="s">
        <v>18</v>
      </c>
      <c r="B4870" s="2" t="s">
        <v>172</v>
      </c>
      <c r="C4870" s="2" t="s">
        <v>64</v>
      </c>
      <c r="E4870" s="2">
        <v>100</v>
      </c>
      <c r="F4870" s="2" t="s">
        <v>928</v>
      </c>
      <c r="G4870" s="2" t="s">
        <v>29</v>
      </c>
      <c r="H4870" s="2" t="s">
        <v>34</v>
      </c>
      <c r="I4870" s="2" t="s">
        <v>31</v>
      </c>
      <c r="J4870" s="44">
        <v>26.132970316000002</v>
      </c>
    </row>
    <row r="4871" spans="1:10">
      <c r="A4871" s="2" t="s">
        <v>18</v>
      </c>
      <c r="B4871" s="2" t="s">
        <v>173</v>
      </c>
      <c r="C4871" s="2" t="s">
        <v>64</v>
      </c>
      <c r="E4871" s="2">
        <v>100</v>
      </c>
      <c r="F4871" s="2" t="s">
        <v>928</v>
      </c>
      <c r="G4871" s="2" t="s">
        <v>29</v>
      </c>
      <c r="H4871" s="2" t="s">
        <v>34</v>
      </c>
      <c r="I4871" s="2" t="s">
        <v>31</v>
      </c>
      <c r="J4871" s="44">
        <v>8.4636028240000005</v>
      </c>
    </row>
    <row r="4872" spans="1:10">
      <c r="A4872" s="2" t="s">
        <v>18</v>
      </c>
      <c r="B4872" s="2" t="s">
        <v>174</v>
      </c>
      <c r="C4872" s="2" t="s">
        <v>64</v>
      </c>
      <c r="E4872" s="2">
        <v>100</v>
      </c>
      <c r="F4872" s="2" t="s">
        <v>928</v>
      </c>
      <c r="G4872" s="2" t="s">
        <v>29</v>
      </c>
      <c r="H4872" s="2" t="s">
        <v>34</v>
      </c>
      <c r="I4872" s="2" t="s">
        <v>31</v>
      </c>
      <c r="J4872" s="44">
        <v>10.636315483000001</v>
      </c>
    </row>
    <row r="4873" spans="1:10">
      <c r="A4873" s="2" t="s">
        <v>18</v>
      </c>
      <c r="B4873" s="2" t="s">
        <v>175</v>
      </c>
      <c r="C4873" s="2" t="s">
        <v>64</v>
      </c>
      <c r="E4873" s="2">
        <v>100</v>
      </c>
      <c r="F4873" s="2" t="s">
        <v>928</v>
      </c>
      <c r="G4873" s="2" t="s">
        <v>29</v>
      </c>
      <c r="H4873" s="2" t="s">
        <v>34</v>
      </c>
      <c r="I4873" s="2" t="s">
        <v>31</v>
      </c>
      <c r="J4873" s="44">
        <v>0</v>
      </c>
    </row>
    <row r="4874" spans="1:10">
      <c r="A4874" s="2" t="s">
        <v>18</v>
      </c>
      <c r="B4874" s="2" t="s">
        <v>176</v>
      </c>
      <c r="C4874" s="2" t="s">
        <v>64</v>
      </c>
      <c r="E4874" s="2">
        <v>100</v>
      </c>
      <c r="F4874" s="2" t="s">
        <v>928</v>
      </c>
      <c r="G4874" s="2" t="s">
        <v>29</v>
      </c>
      <c r="H4874" s="2" t="s">
        <v>34</v>
      </c>
      <c r="I4874" s="2" t="s">
        <v>31</v>
      </c>
      <c r="J4874" s="44">
        <v>0</v>
      </c>
    </row>
    <row r="4875" spans="1:10">
      <c r="A4875" s="2" t="s">
        <v>18</v>
      </c>
      <c r="B4875" s="2" t="s">
        <v>177</v>
      </c>
      <c r="C4875" s="2" t="s">
        <v>64</v>
      </c>
      <c r="E4875" s="2">
        <v>100</v>
      </c>
      <c r="F4875" s="2" t="s">
        <v>928</v>
      </c>
      <c r="G4875" s="2" t="s">
        <v>29</v>
      </c>
      <c r="H4875" s="2" t="s">
        <v>34</v>
      </c>
      <c r="I4875" s="2" t="s">
        <v>31</v>
      </c>
      <c r="J4875" s="44">
        <v>0</v>
      </c>
    </row>
    <row r="4876" spans="1:10">
      <c r="A4876" s="2" t="s">
        <v>18</v>
      </c>
      <c r="B4876" s="2" t="s">
        <v>178</v>
      </c>
      <c r="C4876" s="2" t="s">
        <v>64</v>
      </c>
      <c r="E4876" s="2">
        <v>100</v>
      </c>
      <c r="F4876" s="2" t="s">
        <v>928</v>
      </c>
      <c r="G4876" s="2" t="s">
        <v>29</v>
      </c>
      <c r="H4876" s="2" t="s">
        <v>34</v>
      </c>
      <c r="I4876" s="2" t="s">
        <v>31</v>
      </c>
      <c r="J4876" s="44">
        <v>44.850124323999999</v>
      </c>
    </row>
    <row r="4877" spans="1:10">
      <c r="A4877" s="2" t="s">
        <v>18</v>
      </c>
      <c r="B4877" s="2" t="s">
        <v>179</v>
      </c>
      <c r="C4877" s="2" t="s">
        <v>64</v>
      </c>
      <c r="E4877" s="2">
        <v>100</v>
      </c>
      <c r="F4877" s="2" t="s">
        <v>928</v>
      </c>
      <c r="G4877" s="2" t="s">
        <v>29</v>
      </c>
      <c r="H4877" s="2" t="s">
        <v>34</v>
      </c>
      <c r="I4877" s="2" t="s">
        <v>31</v>
      </c>
      <c r="J4877" s="44">
        <v>25.909116963999999</v>
      </c>
    </row>
    <row r="4878" spans="1:10">
      <c r="A4878" s="2" t="s">
        <v>18</v>
      </c>
      <c r="B4878" s="2" t="s">
        <v>180</v>
      </c>
      <c r="C4878" s="2" t="s">
        <v>64</v>
      </c>
      <c r="E4878" s="2">
        <v>100</v>
      </c>
      <c r="F4878" s="2" t="s">
        <v>928</v>
      </c>
      <c r="G4878" s="2" t="s">
        <v>29</v>
      </c>
      <c r="H4878" s="2" t="s">
        <v>34</v>
      </c>
      <c r="I4878" s="2" t="s">
        <v>31</v>
      </c>
      <c r="J4878" s="44">
        <v>5.7057104609999998</v>
      </c>
    </row>
    <row r="4879" spans="1:10">
      <c r="A4879" s="2" t="s">
        <v>18</v>
      </c>
      <c r="B4879" s="2" t="s">
        <v>181</v>
      </c>
      <c r="C4879" s="2" t="s">
        <v>64</v>
      </c>
      <c r="E4879" s="2">
        <v>100</v>
      </c>
      <c r="F4879" s="2" t="s">
        <v>928</v>
      </c>
      <c r="G4879" s="2" t="s">
        <v>29</v>
      </c>
      <c r="H4879" s="2" t="s">
        <v>34</v>
      </c>
      <c r="I4879" s="2" t="s">
        <v>31</v>
      </c>
      <c r="J4879" s="44">
        <v>11.876611765</v>
      </c>
    </row>
    <row r="4880" spans="1:10">
      <c r="A4880" s="2" t="s">
        <v>18</v>
      </c>
      <c r="B4880" s="2" t="s">
        <v>182</v>
      </c>
      <c r="C4880" s="2" t="s">
        <v>64</v>
      </c>
      <c r="E4880" s="2">
        <v>100</v>
      </c>
      <c r="F4880" s="2" t="s">
        <v>928</v>
      </c>
      <c r="G4880" s="2" t="s">
        <v>29</v>
      </c>
      <c r="H4880" s="2" t="s">
        <v>34</v>
      </c>
      <c r="I4880" s="2" t="s">
        <v>31</v>
      </c>
      <c r="J4880" s="44">
        <v>0</v>
      </c>
    </row>
    <row r="4881" spans="1:10">
      <c r="A4881" s="2" t="s">
        <v>18</v>
      </c>
      <c r="B4881" s="2" t="s">
        <v>183</v>
      </c>
      <c r="C4881" s="2" t="s">
        <v>64</v>
      </c>
      <c r="E4881" s="2">
        <v>100</v>
      </c>
      <c r="F4881" s="2" t="s">
        <v>928</v>
      </c>
      <c r="G4881" s="2" t="s">
        <v>29</v>
      </c>
      <c r="H4881" s="2" t="s">
        <v>34</v>
      </c>
      <c r="I4881" s="2" t="s">
        <v>31</v>
      </c>
      <c r="J4881" s="44">
        <v>0</v>
      </c>
    </row>
    <row r="4882" spans="1:10">
      <c r="A4882" s="2" t="s">
        <v>18</v>
      </c>
      <c r="B4882" s="2" t="s">
        <v>184</v>
      </c>
      <c r="C4882" s="2" t="s">
        <v>64</v>
      </c>
      <c r="E4882" s="2">
        <v>100</v>
      </c>
      <c r="F4882" s="2" t="s">
        <v>928</v>
      </c>
      <c r="G4882" s="2" t="s">
        <v>29</v>
      </c>
      <c r="H4882" s="2" t="s">
        <v>34</v>
      </c>
      <c r="I4882" s="2" t="s">
        <v>31</v>
      </c>
      <c r="J4882" s="44">
        <v>7.4014387700000004</v>
      </c>
    </row>
    <row r="4883" spans="1:10">
      <c r="A4883" s="2" t="s">
        <v>18</v>
      </c>
      <c r="B4883" s="2" t="s">
        <v>185</v>
      </c>
      <c r="C4883" s="2" t="s">
        <v>64</v>
      </c>
      <c r="E4883" s="2">
        <v>100</v>
      </c>
      <c r="F4883" s="2" t="s">
        <v>928</v>
      </c>
      <c r="G4883" s="2" t="s">
        <v>29</v>
      </c>
      <c r="H4883" s="2" t="s">
        <v>34</v>
      </c>
      <c r="I4883" s="2" t="s">
        <v>31</v>
      </c>
      <c r="J4883" s="44">
        <v>2.47170326</v>
      </c>
    </row>
    <row r="4884" spans="1:10">
      <c r="A4884" s="2" t="s">
        <v>17</v>
      </c>
      <c r="B4884" s="2" t="s">
        <v>127</v>
      </c>
      <c r="C4884" s="2" t="s">
        <v>64</v>
      </c>
      <c r="E4884" s="2">
        <v>100</v>
      </c>
      <c r="F4884" s="2" t="s">
        <v>928</v>
      </c>
      <c r="G4884" s="2" t="s">
        <v>29</v>
      </c>
      <c r="H4884" s="2" t="s">
        <v>34</v>
      </c>
      <c r="I4884" s="2" t="s">
        <v>31</v>
      </c>
      <c r="J4884" s="44">
        <v>0.29646908300000002</v>
      </c>
    </row>
    <row r="4885" spans="1:10">
      <c r="A4885" s="2" t="s">
        <v>17</v>
      </c>
      <c r="B4885" s="2" t="s">
        <v>99</v>
      </c>
      <c r="C4885" s="2" t="s">
        <v>64</v>
      </c>
      <c r="E4885" s="2">
        <v>100</v>
      </c>
      <c r="F4885" s="2" t="s">
        <v>928</v>
      </c>
      <c r="G4885" s="2" t="s">
        <v>29</v>
      </c>
      <c r="H4885" s="2" t="s">
        <v>34</v>
      </c>
      <c r="I4885" s="2" t="s">
        <v>31</v>
      </c>
      <c r="J4885" s="44">
        <v>1.106176729</v>
      </c>
    </row>
    <row r="4886" spans="1:10">
      <c r="A4886" s="2" t="s">
        <v>17</v>
      </c>
      <c r="B4886" s="2" t="s">
        <v>100</v>
      </c>
      <c r="C4886" s="2" t="s">
        <v>64</v>
      </c>
      <c r="E4886" s="2">
        <v>100</v>
      </c>
      <c r="F4886" s="2" t="s">
        <v>928</v>
      </c>
      <c r="G4886" s="2" t="s">
        <v>29</v>
      </c>
      <c r="H4886" s="2" t="s">
        <v>34</v>
      </c>
      <c r="I4886" s="2" t="s">
        <v>31</v>
      </c>
      <c r="J4886" s="44">
        <v>0.40993274299999999</v>
      </c>
    </row>
    <row r="4887" spans="1:10">
      <c r="A4887" s="2" t="s">
        <v>17</v>
      </c>
      <c r="B4887" s="2" t="s">
        <v>101</v>
      </c>
      <c r="C4887" s="2" t="s">
        <v>64</v>
      </c>
      <c r="E4887" s="2">
        <v>100</v>
      </c>
      <c r="F4887" s="2" t="s">
        <v>928</v>
      </c>
      <c r="G4887" s="2" t="s">
        <v>29</v>
      </c>
      <c r="H4887" s="2" t="s">
        <v>34</v>
      </c>
      <c r="I4887" s="2" t="s">
        <v>31</v>
      </c>
      <c r="J4887" s="44">
        <v>1.0735526719999999</v>
      </c>
    </row>
    <row r="4888" spans="1:10">
      <c r="A4888" s="2" t="s">
        <v>17</v>
      </c>
      <c r="B4888" s="2" t="s">
        <v>102</v>
      </c>
      <c r="C4888" s="2" t="s">
        <v>64</v>
      </c>
      <c r="E4888" s="2">
        <v>100</v>
      </c>
      <c r="F4888" s="2" t="s">
        <v>928</v>
      </c>
      <c r="G4888" s="2" t="s">
        <v>29</v>
      </c>
      <c r="H4888" s="2" t="s">
        <v>34</v>
      </c>
      <c r="I4888" s="2" t="s">
        <v>31</v>
      </c>
      <c r="J4888" s="44">
        <v>1.668254734</v>
      </c>
    </row>
    <row r="4889" spans="1:10">
      <c r="A4889" s="2" t="s">
        <v>17</v>
      </c>
      <c r="B4889" s="2" t="s">
        <v>103</v>
      </c>
      <c r="C4889" s="2" t="s">
        <v>64</v>
      </c>
      <c r="E4889" s="2">
        <v>100</v>
      </c>
      <c r="F4889" s="2" t="s">
        <v>928</v>
      </c>
      <c r="G4889" s="2" t="s">
        <v>29</v>
      </c>
      <c r="H4889" s="2" t="s">
        <v>34</v>
      </c>
      <c r="I4889" s="2" t="s">
        <v>31</v>
      </c>
      <c r="J4889" s="44">
        <v>1.7182450149999999</v>
      </c>
    </row>
    <row r="4890" spans="1:10">
      <c r="A4890" s="2" t="s">
        <v>17</v>
      </c>
      <c r="B4890" s="2" t="s">
        <v>104</v>
      </c>
      <c r="C4890" s="2" t="s">
        <v>64</v>
      </c>
      <c r="E4890" s="2">
        <v>100</v>
      </c>
      <c r="F4890" s="2" t="s">
        <v>928</v>
      </c>
      <c r="G4890" s="2" t="s">
        <v>29</v>
      </c>
      <c r="H4890" s="2" t="s">
        <v>34</v>
      </c>
      <c r="I4890" s="2" t="s">
        <v>31</v>
      </c>
      <c r="J4890" s="44">
        <v>1.2434020219999999</v>
      </c>
    </row>
    <row r="4891" spans="1:10">
      <c r="A4891" s="2" t="s">
        <v>17</v>
      </c>
      <c r="B4891" s="2" t="s">
        <v>105</v>
      </c>
      <c r="C4891" s="2" t="s">
        <v>64</v>
      </c>
      <c r="E4891" s="2">
        <v>100</v>
      </c>
      <c r="F4891" s="2" t="s">
        <v>928</v>
      </c>
      <c r="G4891" s="2" t="s">
        <v>29</v>
      </c>
      <c r="H4891" s="2" t="s">
        <v>34</v>
      </c>
      <c r="I4891" s="2" t="s">
        <v>31</v>
      </c>
      <c r="J4891" s="44">
        <v>2.1096636979999999</v>
      </c>
    </row>
    <row r="4892" spans="1:10">
      <c r="A4892" s="2" t="s">
        <v>17</v>
      </c>
      <c r="B4892" s="2" t="s">
        <v>106</v>
      </c>
      <c r="C4892" s="2" t="s">
        <v>64</v>
      </c>
      <c r="E4892" s="2">
        <v>100</v>
      </c>
      <c r="F4892" s="2" t="s">
        <v>928</v>
      </c>
      <c r="G4892" s="2" t="s">
        <v>29</v>
      </c>
      <c r="H4892" s="2" t="s">
        <v>34</v>
      </c>
      <c r="I4892" s="2" t="s">
        <v>31</v>
      </c>
      <c r="J4892" s="44">
        <v>0.75139403199999999</v>
      </c>
    </row>
    <row r="4893" spans="1:10">
      <c r="A4893" s="2" t="s">
        <v>17</v>
      </c>
      <c r="B4893" s="2" t="s">
        <v>107</v>
      </c>
      <c r="C4893" s="2" t="s">
        <v>64</v>
      </c>
      <c r="E4893" s="2">
        <v>100</v>
      </c>
      <c r="F4893" s="2" t="s">
        <v>928</v>
      </c>
      <c r="G4893" s="2" t="s">
        <v>29</v>
      </c>
      <c r="H4893" s="2" t="s">
        <v>34</v>
      </c>
      <c r="I4893" s="2" t="s">
        <v>31</v>
      </c>
      <c r="J4893" s="44">
        <v>1.4832697260000001</v>
      </c>
    </row>
    <row r="4894" spans="1:10">
      <c r="A4894" s="2" t="s">
        <v>17</v>
      </c>
      <c r="B4894" s="2" t="s">
        <v>108</v>
      </c>
      <c r="C4894" s="2" t="s">
        <v>64</v>
      </c>
      <c r="E4894" s="2">
        <v>100</v>
      </c>
      <c r="F4894" s="2" t="s">
        <v>928</v>
      </c>
      <c r="G4894" s="2" t="s">
        <v>29</v>
      </c>
      <c r="H4894" s="2" t="s">
        <v>34</v>
      </c>
      <c r="I4894" s="2" t="s">
        <v>31</v>
      </c>
      <c r="J4894" s="44">
        <v>2.7958000329999999</v>
      </c>
    </row>
    <row r="4895" spans="1:10">
      <c r="A4895" s="2" t="s">
        <v>17</v>
      </c>
      <c r="B4895" s="2" t="s">
        <v>109</v>
      </c>
      <c r="C4895" s="2" t="s">
        <v>64</v>
      </c>
      <c r="E4895" s="2">
        <v>100</v>
      </c>
      <c r="F4895" s="2" t="s">
        <v>928</v>
      </c>
      <c r="G4895" s="2" t="s">
        <v>29</v>
      </c>
      <c r="H4895" s="2" t="s">
        <v>34</v>
      </c>
      <c r="I4895" s="2" t="s">
        <v>31</v>
      </c>
      <c r="J4895" s="44">
        <v>3.5523337829999999</v>
      </c>
    </row>
    <row r="4896" spans="1:10">
      <c r="A4896" s="2" t="s">
        <v>17</v>
      </c>
      <c r="B4896" s="2" t="s">
        <v>355</v>
      </c>
      <c r="C4896" s="2" t="s">
        <v>64</v>
      </c>
      <c r="E4896" s="2">
        <v>100</v>
      </c>
      <c r="F4896" s="2" t="s">
        <v>928</v>
      </c>
      <c r="G4896" s="2" t="s">
        <v>29</v>
      </c>
      <c r="H4896" s="2" t="s">
        <v>34</v>
      </c>
      <c r="I4896" s="2" t="s">
        <v>31</v>
      </c>
      <c r="J4896" s="44">
        <v>0</v>
      </c>
    </row>
    <row r="4897" spans="1:10">
      <c r="A4897" s="2" t="s">
        <v>17</v>
      </c>
      <c r="B4897" s="2" t="s">
        <v>110</v>
      </c>
      <c r="C4897" s="2" t="s">
        <v>64</v>
      </c>
      <c r="E4897" s="2">
        <v>100</v>
      </c>
      <c r="F4897" s="2" t="s">
        <v>928</v>
      </c>
      <c r="G4897" s="2" t="s">
        <v>29</v>
      </c>
      <c r="H4897" s="2" t="s">
        <v>34</v>
      </c>
      <c r="I4897" s="2" t="s">
        <v>31</v>
      </c>
      <c r="J4897" s="44">
        <v>5.9881234409999999</v>
      </c>
    </row>
    <row r="4898" spans="1:10">
      <c r="A4898" s="2" t="s">
        <v>17</v>
      </c>
      <c r="B4898" s="2" t="s">
        <v>356</v>
      </c>
      <c r="C4898" s="2" t="s">
        <v>64</v>
      </c>
      <c r="E4898" s="2">
        <v>100</v>
      </c>
      <c r="F4898" s="2" t="s">
        <v>928</v>
      </c>
      <c r="G4898" s="2" t="s">
        <v>29</v>
      </c>
      <c r="H4898" s="2" t="s">
        <v>34</v>
      </c>
      <c r="I4898" s="2" t="s">
        <v>31</v>
      </c>
      <c r="J4898" s="44">
        <v>0</v>
      </c>
    </row>
    <row r="4899" spans="1:10">
      <c r="A4899" s="2" t="s">
        <v>17</v>
      </c>
      <c r="B4899" s="2" t="s">
        <v>357</v>
      </c>
      <c r="C4899" s="2" t="s">
        <v>64</v>
      </c>
      <c r="E4899" s="2">
        <v>100</v>
      </c>
      <c r="F4899" s="2" t="s">
        <v>928</v>
      </c>
      <c r="G4899" s="2" t="s">
        <v>29</v>
      </c>
      <c r="H4899" s="2" t="s">
        <v>34</v>
      </c>
      <c r="I4899" s="2" t="s">
        <v>31</v>
      </c>
      <c r="J4899" s="44">
        <v>0</v>
      </c>
    </row>
    <row r="4900" spans="1:10">
      <c r="A4900" s="2" t="s">
        <v>17</v>
      </c>
      <c r="B4900" s="2" t="s">
        <v>111</v>
      </c>
      <c r="C4900" s="2" t="s">
        <v>64</v>
      </c>
      <c r="E4900" s="2">
        <v>100</v>
      </c>
      <c r="F4900" s="2" t="s">
        <v>928</v>
      </c>
      <c r="G4900" s="2" t="s">
        <v>29</v>
      </c>
      <c r="H4900" s="2" t="s">
        <v>34</v>
      </c>
      <c r="I4900" s="2" t="s">
        <v>31</v>
      </c>
      <c r="J4900" s="44">
        <v>0.41287771699999998</v>
      </c>
    </row>
    <row r="4901" spans="1:10">
      <c r="A4901" s="2" t="s">
        <v>17</v>
      </c>
      <c r="B4901" s="2" t="s">
        <v>112</v>
      </c>
      <c r="C4901" s="2" t="s">
        <v>64</v>
      </c>
      <c r="E4901" s="2">
        <v>100</v>
      </c>
      <c r="F4901" s="2" t="s">
        <v>928</v>
      </c>
      <c r="G4901" s="2" t="s">
        <v>29</v>
      </c>
      <c r="H4901" s="2" t="s">
        <v>34</v>
      </c>
      <c r="I4901" s="2" t="s">
        <v>31</v>
      </c>
      <c r="J4901" s="44">
        <v>1.079645685</v>
      </c>
    </row>
    <row r="4902" spans="1:10">
      <c r="A4902" s="2" t="s">
        <v>17</v>
      </c>
      <c r="B4902" s="2" t="s">
        <v>113</v>
      </c>
      <c r="C4902" s="2" t="s">
        <v>64</v>
      </c>
      <c r="E4902" s="2">
        <v>100</v>
      </c>
      <c r="F4902" s="2" t="s">
        <v>928</v>
      </c>
      <c r="G4902" s="2" t="s">
        <v>29</v>
      </c>
      <c r="H4902" s="2" t="s">
        <v>34</v>
      </c>
      <c r="I4902" s="2" t="s">
        <v>31</v>
      </c>
      <c r="J4902" s="44">
        <v>1.849336785</v>
      </c>
    </row>
    <row r="4903" spans="1:10">
      <c r="A4903" s="2" t="s">
        <v>17</v>
      </c>
      <c r="B4903" s="2" t="s">
        <v>114</v>
      </c>
      <c r="C4903" s="2" t="s">
        <v>64</v>
      </c>
      <c r="E4903" s="2">
        <v>100</v>
      </c>
      <c r="F4903" s="2" t="s">
        <v>928</v>
      </c>
      <c r="G4903" s="2" t="s">
        <v>29</v>
      </c>
      <c r="H4903" s="2" t="s">
        <v>34</v>
      </c>
      <c r="I4903" s="2" t="s">
        <v>31</v>
      </c>
      <c r="J4903" s="44">
        <v>0</v>
      </c>
    </row>
    <row r="4904" spans="1:10">
      <c r="A4904" s="2" t="s">
        <v>17</v>
      </c>
      <c r="B4904" s="2" t="s">
        <v>115</v>
      </c>
      <c r="C4904" s="2" t="s">
        <v>64</v>
      </c>
      <c r="E4904" s="2">
        <v>100</v>
      </c>
      <c r="F4904" s="2" t="s">
        <v>928</v>
      </c>
      <c r="G4904" s="2" t="s">
        <v>29</v>
      </c>
      <c r="H4904" s="2" t="s">
        <v>34</v>
      </c>
      <c r="I4904" s="2" t="s">
        <v>31</v>
      </c>
      <c r="J4904" s="44">
        <v>2.0364074419999998</v>
      </c>
    </row>
    <row r="4905" spans="1:10">
      <c r="A4905" s="2" t="s">
        <v>17</v>
      </c>
      <c r="B4905" s="2" t="s">
        <v>116</v>
      </c>
      <c r="C4905" s="2" t="s">
        <v>64</v>
      </c>
      <c r="E4905" s="2">
        <v>100</v>
      </c>
      <c r="F4905" s="2" t="s">
        <v>928</v>
      </c>
      <c r="G4905" s="2" t="s">
        <v>29</v>
      </c>
      <c r="H4905" s="2" t="s">
        <v>34</v>
      </c>
      <c r="I4905" s="2" t="s">
        <v>31</v>
      </c>
      <c r="J4905" s="44">
        <v>0.50166644599999999</v>
      </c>
    </row>
    <row r="4906" spans="1:10">
      <c r="A4906" s="2" t="s">
        <v>17</v>
      </c>
      <c r="B4906" s="2" t="s">
        <v>117</v>
      </c>
      <c r="C4906" s="2" t="s">
        <v>64</v>
      </c>
      <c r="E4906" s="2">
        <v>100</v>
      </c>
      <c r="F4906" s="2" t="s">
        <v>928</v>
      </c>
      <c r="G4906" s="2" t="s">
        <v>29</v>
      </c>
      <c r="H4906" s="2" t="s">
        <v>34</v>
      </c>
      <c r="I4906" s="2" t="s">
        <v>31</v>
      </c>
      <c r="J4906" s="44">
        <v>1.678503493</v>
      </c>
    </row>
    <row r="4907" spans="1:10">
      <c r="A4907" s="2" t="s">
        <v>17</v>
      </c>
      <c r="B4907" s="2" t="s">
        <v>118</v>
      </c>
      <c r="C4907" s="2" t="s">
        <v>64</v>
      </c>
      <c r="E4907" s="2">
        <v>100</v>
      </c>
      <c r="F4907" s="2" t="s">
        <v>928</v>
      </c>
      <c r="G4907" s="2" t="s">
        <v>29</v>
      </c>
      <c r="H4907" s="2" t="s">
        <v>34</v>
      </c>
      <c r="I4907" s="2" t="s">
        <v>31</v>
      </c>
      <c r="J4907" s="44">
        <v>0</v>
      </c>
    </row>
    <row r="4908" spans="1:10">
      <c r="A4908" s="2" t="s">
        <v>17</v>
      </c>
      <c r="B4908" s="2" t="s">
        <v>119</v>
      </c>
      <c r="C4908" s="2" t="s">
        <v>64</v>
      </c>
      <c r="E4908" s="2">
        <v>100</v>
      </c>
      <c r="F4908" s="2" t="s">
        <v>928</v>
      </c>
      <c r="G4908" s="2" t="s">
        <v>29</v>
      </c>
      <c r="H4908" s="2" t="s">
        <v>34</v>
      </c>
      <c r="I4908" s="2" t="s">
        <v>31</v>
      </c>
      <c r="J4908" s="44">
        <v>0</v>
      </c>
    </row>
    <row r="4909" spans="1:10">
      <c r="A4909" s="2" t="s">
        <v>17</v>
      </c>
      <c r="B4909" s="2" t="s">
        <v>120</v>
      </c>
      <c r="C4909" s="2" t="s">
        <v>64</v>
      </c>
      <c r="E4909" s="2">
        <v>100</v>
      </c>
      <c r="F4909" s="2" t="s">
        <v>928</v>
      </c>
      <c r="G4909" s="2" t="s">
        <v>29</v>
      </c>
      <c r="H4909" s="2" t="s">
        <v>34</v>
      </c>
      <c r="I4909" s="2" t="s">
        <v>31</v>
      </c>
      <c r="J4909" s="44">
        <v>0.60309037200000004</v>
      </c>
    </row>
    <row r="4910" spans="1:10">
      <c r="A4910" s="2" t="s">
        <v>17</v>
      </c>
      <c r="B4910" s="2" t="s">
        <v>121</v>
      </c>
      <c r="C4910" s="2" t="s">
        <v>64</v>
      </c>
      <c r="E4910" s="2">
        <v>100</v>
      </c>
      <c r="F4910" s="2" t="s">
        <v>928</v>
      </c>
      <c r="G4910" s="2" t="s">
        <v>29</v>
      </c>
      <c r="H4910" s="2" t="s">
        <v>34</v>
      </c>
      <c r="I4910" s="2" t="s">
        <v>31</v>
      </c>
      <c r="J4910" s="44">
        <v>0</v>
      </c>
    </row>
    <row r="4911" spans="1:10">
      <c r="A4911" s="2" t="s">
        <v>17</v>
      </c>
      <c r="B4911" s="2" t="s">
        <v>122</v>
      </c>
      <c r="C4911" s="2" t="s">
        <v>64</v>
      </c>
      <c r="E4911" s="2">
        <v>100</v>
      </c>
      <c r="F4911" s="2" t="s">
        <v>928</v>
      </c>
      <c r="G4911" s="2" t="s">
        <v>29</v>
      </c>
      <c r="H4911" s="2" t="s">
        <v>34</v>
      </c>
      <c r="I4911" s="2" t="s">
        <v>31</v>
      </c>
      <c r="J4911" s="44">
        <v>1.807897335</v>
      </c>
    </row>
    <row r="4912" spans="1:10">
      <c r="A4912" s="2" t="s">
        <v>17</v>
      </c>
      <c r="B4912" s="2" t="s">
        <v>123</v>
      </c>
      <c r="C4912" s="2" t="s">
        <v>64</v>
      </c>
      <c r="E4912" s="2">
        <v>100</v>
      </c>
      <c r="F4912" s="2" t="s">
        <v>928</v>
      </c>
      <c r="G4912" s="2" t="s">
        <v>29</v>
      </c>
      <c r="H4912" s="2" t="s">
        <v>34</v>
      </c>
      <c r="I4912" s="2" t="s">
        <v>31</v>
      </c>
      <c r="J4912" s="44">
        <v>0.92895638000000003</v>
      </c>
    </row>
    <row r="4913" spans="1:10">
      <c r="A4913" s="2" t="s">
        <v>17</v>
      </c>
      <c r="B4913" s="2" t="s">
        <v>124</v>
      </c>
      <c r="C4913" s="2" t="s">
        <v>64</v>
      </c>
      <c r="E4913" s="2">
        <v>100</v>
      </c>
      <c r="F4913" s="2" t="s">
        <v>928</v>
      </c>
      <c r="G4913" s="2" t="s">
        <v>29</v>
      </c>
      <c r="H4913" s="2" t="s">
        <v>34</v>
      </c>
      <c r="I4913" s="2" t="s">
        <v>31</v>
      </c>
      <c r="J4913" s="44">
        <v>1.075718875</v>
      </c>
    </row>
    <row r="4914" spans="1:10">
      <c r="A4914" s="2" t="s">
        <v>17</v>
      </c>
      <c r="B4914" s="2" t="s">
        <v>125</v>
      </c>
      <c r="C4914" s="2" t="s">
        <v>64</v>
      </c>
      <c r="E4914" s="2">
        <v>100</v>
      </c>
      <c r="F4914" s="2" t="s">
        <v>928</v>
      </c>
      <c r="G4914" s="2" t="s">
        <v>29</v>
      </c>
      <c r="H4914" s="2" t="s">
        <v>34</v>
      </c>
      <c r="I4914" s="2" t="s">
        <v>31</v>
      </c>
      <c r="J4914" s="44">
        <v>0.61472021600000004</v>
      </c>
    </row>
    <row r="4915" spans="1:10">
      <c r="A4915" s="2" t="s">
        <v>17</v>
      </c>
      <c r="B4915" s="2" t="s">
        <v>126</v>
      </c>
      <c r="C4915" s="2" t="s">
        <v>64</v>
      </c>
      <c r="E4915" s="2">
        <v>100</v>
      </c>
      <c r="F4915" s="2" t="s">
        <v>928</v>
      </c>
      <c r="G4915" s="2" t="s">
        <v>29</v>
      </c>
      <c r="H4915" s="2" t="s">
        <v>34</v>
      </c>
      <c r="I4915" s="2" t="s">
        <v>31</v>
      </c>
      <c r="J4915" s="44">
        <v>2.0169780089999998</v>
      </c>
    </row>
    <row r="4916" spans="1:10">
      <c r="A4916" s="2" t="s">
        <v>17</v>
      </c>
      <c r="B4916" s="2" t="s">
        <v>128</v>
      </c>
      <c r="C4916" s="2" t="s">
        <v>64</v>
      </c>
      <c r="E4916" s="2">
        <v>100</v>
      </c>
      <c r="F4916" s="2" t="s">
        <v>928</v>
      </c>
      <c r="G4916" s="2" t="s">
        <v>29</v>
      </c>
      <c r="H4916" s="2" t="s">
        <v>34</v>
      </c>
      <c r="I4916" s="2" t="s">
        <v>31</v>
      </c>
      <c r="J4916" s="44">
        <v>1.4591167780000001</v>
      </c>
    </row>
    <row r="4917" spans="1:10">
      <c r="A4917" s="2" t="s">
        <v>17</v>
      </c>
      <c r="B4917" s="2" t="s">
        <v>129</v>
      </c>
      <c r="C4917" s="2" t="s">
        <v>64</v>
      </c>
      <c r="E4917" s="2">
        <v>100</v>
      </c>
      <c r="F4917" s="2" t="s">
        <v>928</v>
      </c>
      <c r="G4917" s="2" t="s">
        <v>29</v>
      </c>
      <c r="H4917" s="2" t="s">
        <v>34</v>
      </c>
      <c r="I4917" s="2" t="s">
        <v>31</v>
      </c>
      <c r="J4917" s="44">
        <v>3.0285485849999998</v>
      </c>
    </row>
    <row r="4918" spans="1:10">
      <c r="A4918" s="2" t="s">
        <v>17</v>
      </c>
      <c r="B4918" s="2" t="s">
        <v>130</v>
      </c>
      <c r="C4918" s="2" t="s">
        <v>64</v>
      </c>
      <c r="E4918" s="2">
        <v>100</v>
      </c>
      <c r="F4918" s="2" t="s">
        <v>928</v>
      </c>
      <c r="G4918" s="2" t="s">
        <v>29</v>
      </c>
      <c r="H4918" s="2" t="s">
        <v>34</v>
      </c>
      <c r="I4918" s="2" t="s">
        <v>31</v>
      </c>
      <c r="J4918" s="44">
        <v>0.32752757199999999</v>
      </c>
    </row>
    <row r="4919" spans="1:10">
      <c r="A4919" s="2" t="s">
        <v>17</v>
      </c>
      <c r="B4919" s="2" t="s">
        <v>358</v>
      </c>
      <c r="C4919" s="2" t="s">
        <v>64</v>
      </c>
      <c r="E4919" s="2">
        <v>100</v>
      </c>
      <c r="F4919" s="2" t="s">
        <v>928</v>
      </c>
      <c r="G4919" s="2" t="s">
        <v>29</v>
      </c>
      <c r="H4919" s="2" t="s">
        <v>34</v>
      </c>
      <c r="I4919" s="2" t="s">
        <v>31</v>
      </c>
      <c r="J4919" s="44">
        <v>6.3992605149999999</v>
      </c>
    </row>
    <row r="4920" spans="1:10">
      <c r="A4920" s="2" t="s">
        <v>17</v>
      </c>
      <c r="B4920" s="2" t="s">
        <v>131</v>
      </c>
      <c r="C4920" s="2" t="s">
        <v>64</v>
      </c>
      <c r="E4920" s="2">
        <v>100</v>
      </c>
      <c r="F4920" s="2" t="s">
        <v>928</v>
      </c>
      <c r="G4920" s="2" t="s">
        <v>29</v>
      </c>
      <c r="H4920" s="2" t="s">
        <v>34</v>
      </c>
      <c r="I4920" s="2" t="s">
        <v>31</v>
      </c>
      <c r="J4920" s="44">
        <v>0</v>
      </c>
    </row>
    <row r="4921" spans="1:10">
      <c r="A4921" s="2" t="s">
        <v>17</v>
      </c>
      <c r="B4921" s="2" t="s">
        <v>132</v>
      </c>
      <c r="C4921" s="2" t="s">
        <v>64</v>
      </c>
      <c r="E4921" s="2">
        <v>100</v>
      </c>
      <c r="F4921" s="2" t="s">
        <v>928</v>
      </c>
      <c r="G4921" s="2" t="s">
        <v>29</v>
      </c>
      <c r="H4921" s="2" t="s">
        <v>34</v>
      </c>
      <c r="I4921" s="2" t="s">
        <v>31</v>
      </c>
      <c r="J4921" s="44">
        <v>6.8459126250000004</v>
      </c>
    </row>
    <row r="4922" spans="1:10">
      <c r="A4922" s="2" t="s">
        <v>16</v>
      </c>
      <c r="B4922" s="2" t="s">
        <v>139</v>
      </c>
      <c r="C4922" s="2" t="s">
        <v>64</v>
      </c>
      <c r="E4922" s="2">
        <v>100</v>
      </c>
      <c r="F4922" s="2" t="s">
        <v>928</v>
      </c>
      <c r="G4922" s="2" t="s">
        <v>29</v>
      </c>
      <c r="H4922" s="2" t="s">
        <v>34</v>
      </c>
      <c r="I4922" s="2" t="s">
        <v>31</v>
      </c>
      <c r="J4922" s="44">
        <v>3.0125382350000001</v>
      </c>
    </row>
    <row r="4923" spans="1:10">
      <c r="A4923" s="2" t="s">
        <v>16</v>
      </c>
      <c r="B4923" s="2" t="s">
        <v>140</v>
      </c>
      <c r="C4923" s="2" t="s">
        <v>64</v>
      </c>
      <c r="E4923" s="2">
        <v>100</v>
      </c>
      <c r="F4923" s="2" t="s">
        <v>928</v>
      </c>
      <c r="G4923" s="2" t="s">
        <v>29</v>
      </c>
      <c r="H4923" s="2" t="s">
        <v>34</v>
      </c>
      <c r="I4923" s="2" t="s">
        <v>31</v>
      </c>
      <c r="J4923" s="44">
        <v>0</v>
      </c>
    </row>
    <row r="4924" spans="1:10">
      <c r="A4924" s="2" t="s">
        <v>16</v>
      </c>
      <c r="B4924" s="2" t="s">
        <v>141</v>
      </c>
      <c r="C4924" s="2" t="s">
        <v>64</v>
      </c>
      <c r="E4924" s="2">
        <v>100</v>
      </c>
      <c r="F4924" s="2" t="s">
        <v>928</v>
      </c>
      <c r="G4924" s="2" t="s">
        <v>29</v>
      </c>
      <c r="H4924" s="2" t="s">
        <v>34</v>
      </c>
      <c r="I4924" s="2" t="s">
        <v>31</v>
      </c>
      <c r="J4924" s="44">
        <v>0</v>
      </c>
    </row>
    <row r="4925" spans="1:10">
      <c r="A4925" s="2" t="s">
        <v>16</v>
      </c>
      <c r="B4925" s="2" t="s">
        <v>142</v>
      </c>
      <c r="C4925" s="2" t="s">
        <v>64</v>
      </c>
      <c r="E4925" s="2">
        <v>100</v>
      </c>
      <c r="F4925" s="2" t="s">
        <v>928</v>
      </c>
      <c r="G4925" s="2" t="s">
        <v>29</v>
      </c>
      <c r="H4925" s="2" t="s">
        <v>34</v>
      </c>
      <c r="I4925" s="2" t="s">
        <v>31</v>
      </c>
      <c r="J4925" s="44">
        <v>10.04957954</v>
      </c>
    </row>
    <row r="4926" spans="1:10">
      <c r="A4926" s="2" t="s">
        <v>16</v>
      </c>
      <c r="B4926" s="2" t="s">
        <v>422</v>
      </c>
      <c r="C4926" s="2" t="s">
        <v>64</v>
      </c>
      <c r="E4926" s="2">
        <v>100</v>
      </c>
      <c r="F4926" s="2" t="s">
        <v>928</v>
      </c>
      <c r="G4926" s="2" t="s">
        <v>29</v>
      </c>
      <c r="H4926" s="2" t="s">
        <v>34</v>
      </c>
      <c r="I4926" s="2" t="s">
        <v>31</v>
      </c>
      <c r="J4926" s="44">
        <v>11.106305881999999</v>
      </c>
    </row>
    <row r="4927" spans="1:10">
      <c r="A4927" s="2" t="s">
        <v>16</v>
      </c>
      <c r="B4927" s="2" t="s">
        <v>423</v>
      </c>
      <c r="C4927" s="2" t="s">
        <v>64</v>
      </c>
      <c r="E4927" s="2">
        <v>100</v>
      </c>
      <c r="F4927" s="2" t="s">
        <v>928</v>
      </c>
      <c r="G4927" s="2" t="s">
        <v>29</v>
      </c>
      <c r="H4927" s="2" t="s">
        <v>34</v>
      </c>
      <c r="I4927" s="2" t="s">
        <v>31</v>
      </c>
      <c r="J4927" s="44">
        <v>26.253346411999999</v>
      </c>
    </row>
    <row r="4928" spans="1:10">
      <c r="A4928" s="2" t="s">
        <v>16</v>
      </c>
      <c r="B4928" s="2" t="s">
        <v>424</v>
      </c>
      <c r="C4928" s="2" t="s">
        <v>64</v>
      </c>
      <c r="E4928" s="2">
        <v>100</v>
      </c>
      <c r="F4928" s="2" t="s">
        <v>928</v>
      </c>
      <c r="G4928" s="2" t="s">
        <v>29</v>
      </c>
      <c r="H4928" s="2" t="s">
        <v>34</v>
      </c>
      <c r="I4928" s="2" t="s">
        <v>31</v>
      </c>
      <c r="J4928" s="44">
        <v>11.223049517</v>
      </c>
    </row>
    <row r="4929" spans="1:10">
      <c r="A4929" s="2" t="s">
        <v>16</v>
      </c>
      <c r="B4929" s="2" t="s">
        <v>425</v>
      </c>
      <c r="C4929" s="2" t="s">
        <v>64</v>
      </c>
      <c r="E4929" s="2">
        <v>100</v>
      </c>
      <c r="F4929" s="2" t="s">
        <v>928</v>
      </c>
      <c r="G4929" s="2" t="s">
        <v>29</v>
      </c>
      <c r="H4929" s="2" t="s">
        <v>34</v>
      </c>
      <c r="I4929" s="2" t="s">
        <v>31</v>
      </c>
      <c r="J4929" s="44">
        <v>4.8613545929999997</v>
      </c>
    </row>
    <row r="4930" spans="1:10">
      <c r="A4930" s="2" t="s">
        <v>16</v>
      </c>
      <c r="B4930" s="2" t="s">
        <v>426</v>
      </c>
      <c r="C4930" s="2" t="s">
        <v>64</v>
      </c>
      <c r="E4930" s="2">
        <v>100</v>
      </c>
      <c r="F4930" s="2" t="s">
        <v>928</v>
      </c>
      <c r="G4930" s="2" t="s">
        <v>29</v>
      </c>
      <c r="H4930" s="2" t="s">
        <v>34</v>
      </c>
      <c r="I4930" s="2" t="s">
        <v>31</v>
      </c>
      <c r="J4930" s="44">
        <v>26.160870378999999</v>
      </c>
    </row>
    <row r="4931" spans="1:10">
      <c r="A4931" s="2" t="s">
        <v>16</v>
      </c>
      <c r="B4931" s="2" t="s">
        <v>427</v>
      </c>
      <c r="C4931" s="2" t="s">
        <v>64</v>
      </c>
      <c r="E4931" s="2">
        <v>100</v>
      </c>
      <c r="F4931" s="2" t="s">
        <v>928</v>
      </c>
      <c r="G4931" s="2" t="s">
        <v>29</v>
      </c>
      <c r="H4931" s="2" t="s">
        <v>34</v>
      </c>
      <c r="I4931" s="2" t="s">
        <v>31</v>
      </c>
      <c r="J4931" s="44">
        <v>2.3774761249999998</v>
      </c>
    </row>
    <row r="4932" spans="1:10">
      <c r="A4932" s="2" t="s">
        <v>16</v>
      </c>
      <c r="B4932" s="2" t="s">
        <v>428</v>
      </c>
      <c r="C4932" s="2" t="s">
        <v>64</v>
      </c>
      <c r="E4932" s="2">
        <v>100</v>
      </c>
      <c r="F4932" s="2" t="s">
        <v>928</v>
      </c>
      <c r="G4932" s="2" t="s">
        <v>29</v>
      </c>
      <c r="H4932" s="2" t="s">
        <v>34</v>
      </c>
      <c r="I4932" s="2" t="s">
        <v>31</v>
      </c>
      <c r="J4932" s="44">
        <v>13.973022178000001</v>
      </c>
    </row>
    <row r="4933" spans="1:10">
      <c r="A4933" s="2" t="s">
        <v>16</v>
      </c>
      <c r="B4933" s="2" t="s">
        <v>429</v>
      </c>
      <c r="C4933" s="2" t="s">
        <v>64</v>
      </c>
      <c r="E4933" s="2">
        <v>100</v>
      </c>
      <c r="F4933" s="2" t="s">
        <v>928</v>
      </c>
      <c r="G4933" s="2" t="s">
        <v>29</v>
      </c>
      <c r="H4933" s="2" t="s">
        <v>34</v>
      </c>
      <c r="I4933" s="2" t="s">
        <v>31</v>
      </c>
      <c r="J4933" s="44">
        <v>18.001958087999999</v>
      </c>
    </row>
    <row r="4934" spans="1:10">
      <c r="A4934" s="2" t="s">
        <v>16</v>
      </c>
      <c r="B4934" s="2" t="s">
        <v>430</v>
      </c>
      <c r="C4934" s="2" t="s">
        <v>64</v>
      </c>
      <c r="E4934" s="2">
        <v>100</v>
      </c>
      <c r="F4934" s="2" t="s">
        <v>928</v>
      </c>
      <c r="G4934" s="2" t="s">
        <v>29</v>
      </c>
      <c r="H4934" s="2" t="s">
        <v>34</v>
      </c>
      <c r="I4934" s="2" t="s">
        <v>31</v>
      </c>
      <c r="J4934" s="44">
        <v>19.746843529</v>
      </c>
    </row>
    <row r="4935" spans="1:10">
      <c r="A4935" s="2" t="s">
        <v>15</v>
      </c>
      <c r="B4935" s="2" t="s">
        <v>187</v>
      </c>
      <c r="C4935" s="2" t="s">
        <v>64</v>
      </c>
      <c r="E4935" s="2">
        <v>100</v>
      </c>
      <c r="F4935" s="2" t="s">
        <v>928</v>
      </c>
      <c r="G4935" s="2" t="s">
        <v>29</v>
      </c>
      <c r="H4935" s="2" t="s">
        <v>34</v>
      </c>
      <c r="I4935" s="2" t="s">
        <v>31</v>
      </c>
      <c r="J4935" s="44">
        <v>7.4967682790000003</v>
      </c>
    </row>
    <row r="4936" spans="1:10">
      <c r="A4936" s="2" t="s">
        <v>15</v>
      </c>
      <c r="B4936" s="2" t="s">
        <v>188</v>
      </c>
      <c r="C4936" s="2" t="s">
        <v>64</v>
      </c>
      <c r="E4936" s="2">
        <v>100</v>
      </c>
      <c r="F4936" s="2" t="s">
        <v>928</v>
      </c>
      <c r="G4936" s="2" t="s">
        <v>29</v>
      </c>
      <c r="H4936" s="2" t="s">
        <v>34</v>
      </c>
      <c r="I4936" s="2" t="s">
        <v>31</v>
      </c>
      <c r="J4936" s="44">
        <v>0</v>
      </c>
    </row>
    <row r="4937" spans="1:10">
      <c r="A4937" s="2" t="s">
        <v>15</v>
      </c>
      <c r="B4937" s="2" t="s">
        <v>189</v>
      </c>
      <c r="C4937" s="2" t="s">
        <v>64</v>
      </c>
      <c r="E4937" s="2">
        <v>100</v>
      </c>
      <c r="F4937" s="2" t="s">
        <v>928</v>
      </c>
      <c r="G4937" s="2" t="s">
        <v>29</v>
      </c>
      <c r="H4937" s="2" t="s">
        <v>34</v>
      </c>
      <c r="I4937" s="2" t="s">
        <v>31</v>
      </c>
      <c r="J4937" s="44">
        <v>0.27038884299999999</v>
      </c>
    </row>
    <row r="4938" spans="1:10">
      <c r="A4938" s="2" t="s">
        <v>15</v>
      </c>
      <c r="B4938" s="2" t="s">
        <v>190</v>
      </c>
      <c r="C4938" s="2" t="s">
        <v>64</v>
      </c>
      <c r="E4938" s="2">
        <v>100</v>
      </c>
      <c r="F4938" s="2" t="s">
        <v>928</v>
      </c>
      <c r="G4938" s="2" t="s">
        <v>29</v>
      </c>
      <c r="H4938" s="2" t="s">
        <v>34</v>
      </c>
      <c r="I4938" s="2" t="s">
        <v>31</v>
      </c>
      <c r="J4938" s="44">
        <v>3.336621638</v>
      </c>
    </row>
    <row r="4939" spans="1:10">
      <c r="A4939" s="2" t="s">
        <v>15</v>
      </c>
      <c r="B4939" s="2" t="s">
        <v>191</v>
      </c>
      <c r="C4939" s="2" t="s">
        <v>64</v>
      </c>
      <c r="E4939" s="2">
        <v>100</v>
      </c>
      <c r="F4939" s="2" t="s">
        <v>928</v>
      </c>
      <c r="G4939" s="2" t="s">
        <v>29</v>
      </c>
      <c r="H4939" s="2" t="s">
        <v>34</v>
      </c>
      <c r="I4939" s="2" t="s">
        <v>31</v>
      </c>
      <c r="J4939" s="44">
        <v>13.969526374999999</v>
      </c>
    </row>
    <row r="4940" spans="1:10">
      <c r="A4940" s="2" t="s">
        <v>15</v>
      </c>
      <c r="B4940" s="2" t="s">
        <v>192</v>
      </c>
      <c r="C4940" s="2" t="s">
        <v>64</v>
      </c>
      <c r="E4940" s="2">
        <v>100</v>
      </c>
      <c r="F4940" s="2" t="s">
        <v>928</v>
      </c>
      <c r="G4940" s="2" t="s">
        <v>29</v>
      </c>
      <c r="H4940" s="2" t="s">
        <v>34</v>
      </c>
      <c r="I4940" s="2" t="s">
        <v>31</v>
      </c>
      <c r="J4940" s="44">
        <v>50.317749176</v>
      </c>
    </row>
    <row r="4941" spans="1:10">
      <c r="A4941" s="2" t="s">
        <v>15</v>
      </c>
      <c r="B4941" s="2" t="s">
        <v>193</v>
      </c>
      <c r="C4941" s="2" t="s">
        <v>64</v>
      </c>
      <c r="E4941" s="2">
        <v>100</v>
      </c>
      <c r="F4941" s="2" t="s">
        <v>928</v>
      </c>
      <c r="G4941" s="2" t="s">
        <v>29</v>
      </c>
      <c r="H4941" s="2" t="s">
        <v>34</v>
      </c>
      <c r="I4941" s="2" t="s">
        <v>31</v>
      </c>
      <c r="J4941" s="44">
        <v>46.901396247000001</v>
      </c>
    </row>
    <row r="4942" spans="1:10">
      <c r="A4942" s="2" t="s">
        <v>14</v>
      </c>
      <c r="B4942" s="2" t="s">
        <v>194</v>
      </c>
      <c r="C4942" s="2" t="s">
        <v>64</v>
      </c>
      <c r="E4942" s="2">
        <v>100</v>
      </c>
      <c r="F4942" s="2" t="s">
        <v>928</v>
      </c>
      <c r="G4942" s="2" t="s">
        <v>29</v>
      </c>
      <c r="H4942" s="2" t="s">
        <v>34</v>
      </c>
      <c r="I4942" s="2" t="s">
        <v>31</v>
      </c>
      <c r="J4942" s="44">
        <v>0</v>
      </c>
    </row>
    <row r="4943" spans="1:10">
      <c r="A4943" s="2" t="s">
        <v>14</v>
      </c>
      <c r="B4943" s="2" t="s">
        <v>195</v>
      </c>
      <c r="C4943" s="2" t="s">
        <v>64</v>
      </c>
      <c r="E4943" s="2">
        <v>100</v>
      </c>
      <c r="F4943" s="2" t="s">
        <v>928</v>
      </c>
      <c r="G4943" s="2" t="s">
        <v>29</v>
      </c>
      <c r="H4943" s="2" t="s">
        <v>34</v>
      </c>
      <c r="I4943" s="2" t="s">
        <v>31</v>
      </c>
      <c r="J4943" s="44">
        <v>0</v>
      </c>
    </row>
    <row r="4944" spans="1:10">
      <c r="A4944" s="2" t="s">
        <v>13</v>
      </c>
      <c r="B4944" s="2" t="s">
        <v>196</v>
      </c>
      <c r="C4944" s="2" t="s">
        <v>64</v>
      </c>
      <c r="E4944" s="2">
        <v>100</v>
      </c>
      <c r="F4944" s="2" t="s">
        <v>928</v>
      </c>
      <c r="G4944" s="2" t="s">
        <v>29</v>
      </c>
      <c r="H4944" s="2" t="s">
        <v>34</v>
      </c>
      <c r="I4944" s="2" t="s">
        <v>31</v>
      </c>
      <c r="J4944" s="44">
        <v>3.9118833180000001</v>
      </c>
    </row>
    <row r="4945" spans="1:10">
      <c r="A4945" s="2" t="s">
        <v>13</v>
      </c>
      <c r="B4945" s="2" t="s">
        <v>197</v>
      </c>
      <c r="C4945" s="2" t="s">
        <v>64</v>
      </c>
      <c r="E4945" s="2">
        <v>100</v>
      </c>
      <c r="F4945" s="2" t="s">
        <v>928</v>
      </c>
      <c r="G4945" s="2" t="s">
        <v>29</v>
      </c>
      <c r="H4945" s="2" t="s">
        <v>34</v>
      </c>
      <c r="I4945" s="2" t="s">
        <v>31</v>
      </c>
      <c r="J4945" s="44">
        <v>0.76253483700000002</v>
      </c>
    </row>
    <row r="4946" spans="1:10">
      <c r="A4946" s="2" t="s">
        <v>13</v>
      </c>
      <c r="B4946" s="2" t="s">
        <v>198</v>
      </c>
      <c r="C4946" s="2" t="s">
        <v>64</v>
      </c>
      <c r="E4946" s="2">
        <v>100</v>
      </c>
      <c r="F4946" s="2" t="s">
        <v>928</v>
      </c>
      <c r="G4946" s="2" t="s">
        <v>29</v>
      </c>
      <c r="H4946" s="2" t="s">
        <v>34</v>
      </c>
      <c r="I4946" s="2" t="s">
        <v>31</v>
      </c>
      <c r="J4946" s="44">
        <v>0.32324327000000003</v>
      </c>
    </row>
    <row r="4947" spans="1:10">
      <c r="A4947" s="2" t="s">
        <v>13</v>
      </c>
      <c r="B4947" s="2" t="s">
        <v>199</v>
      </c>
      <c r="C4947" s="2" t="s">
        <v>64</v>
      </c>
      <c r="E4947" s="2">
        <v>100</v>
      </c>
      <c r="F4947" s="2" t="s">
        <v>928</v>
      </c>
      <c r="G4947" s="2" t="s">
        <v>29</v>
      </c>
      <c r="H4947" s="2" t="s">
        <v>34</v>
      </c>
      <c r="I4947" s="2" t="s">
        <v>31</v>
      </c>
      <c r="J4947" s="44">
        <v>1.699955294</v>
      </c>
    </row>
    <row r="4948" spans="1:10">
      <c r="A4948" s="2" t="s">
        <v>13</v>
      </c>
      <c r="B4948" s="2" t="s">
        <v>200</v>
      </c>
      <c r="C4948" s="2" t="s">
        <v>64</v>
      </c>
      <c r="E4948" s="2">
        <v>100</v>
      </c>
      <c r="F4948" s="2" t="s">
        <v>928</v>
      </c>
      <c r="G4948" s="2" t="s">
        <v>29</v>
      </c>
      <c r="H4948" s="2" t="s">
        <v>34</v>
      </c>
      <c r="I4948" s="2" t="s">
        <v>31</v>
      </c>
      <c r="J4948" s="44">
        <v>4.4738959249999999</v>
      </c>
    </row>
    <row r="4949" spans="1:10">
      <c r="A4949" s="2" t="s">
        <v>13</v>
      </c>
      <c r="B4949" s="2" t="s">
        <v>201</v>
      </c>
      <c r="C4949" s="2" t="s">
        <v>64</v>
      </c>
      <c r="E4949" s="2">
        <v>100</v>
      </c>
      <c r="F4949" s="2" t="s">
        <v>928</v>
      </c>
      <c r="G4949" s="2" t="s">
        <v>29</v>
      </c>
      <c r="H4949" s="2" t="s">
        <v>34</v>
      </c>
      <c r="I4949" s="2" t="s">
        <v>31</v>
      </c>
      <c r="J4949" s="44">
        <v>3.69684714</v>
      </c>
    </row>
    <row r="4950" spans="1:10">
      <c r="A4950" s="2" t="s">
        <v>13</v>
      </c>
      <c r="B4950" s="2" t="s">
        <v>202</v>
      </c>
      <c r="C4950" s="2" t="s">
        <v>64</v>
      </c>
      <c r="E4950" s="2">
        <v>100</v>
      </c>
      <c r="F4950" s="2" t="s">
        <v>928</v>
      </c>
      <c r="G4950" s="2" t="s">
        <v>29</v>
      </c>
      <c r="H4950" s="2" t="s">
        <v>34</v>
      </c>
      <c r="I4950" s="2" t="s">
        <v>31</v>
      </c>
      <c r="J4950" s="44">
        <v>6.0331457779999997</v>
      </c>
    </row>
    <row r="4951" spans="1:10">
      <c r="A4951" s="2" t="s">
        <v>13</v>
      </c>
      <c r="B4951" s="2" t="s">
        <v>203</v>
      </c>
      <c r="C4951" s="2" t="s">
        <v>64</v>
      </c>
      <c r="E4951" s="2">
        <v>100</v>
      </c>
      <c r="F4951" s="2" t="s">
        <v>928</v>
      </c>
      <c r="G4951" s="2" t="s">
        <v>29</v>
      </c>
      <c r="H4951" s="2" t="s">
        <v>34</v>
      </c>
      <c r="I4951" s="2" t="s">
        <v>31</v>
      </c>
      <c r="J4951" s="44">
        <v>8.6928990440000007</v>
      </c>
    </row>
    <row r="4952" spans="1:10">
      <c r="A4952" s="2" t="s">
        <v>13</v>
      </c>
      <c r="B4952" s="2" t="s">
        <v>204</v>
      </c>
      <c r="C4952" s="2" t="s">
        <v>64</v>
      </c>
      <c r="E4952" s="2">
        <v>100</v>
      </c>
      <c r="F4952" s="2" t="s">
        <v>928</v>
      </c>
      <c r="G4952" s="2" t="s">
        <v>29</v>
      </c>
      <c r="H4952" s="2" t="s">
        <v>34</v>
      </c>
      <c r="I4952" s="2" t="s">
        <v>31</v>
      </c>
      <c r="J4952" s="44">
        <v>10.911352941000001</v>
      </c>
    </row>
    <row r="4953" spans="1:10">
      <c r="A4953" s="2" t="s">
        <v>13</v>
      </c>
      <c r="B4953" s="2" t="s">
        <v>205</v>
      </c>
      <c r="C4953" s="2" t="s">
        <v>64</v>
      </c>
      <c r="E4953" s="2">
        <v>100</v>
      </c>
      <c r="F4953" s="2" t="s">
        <v>928</v>
      </c>
      <c r="G4953" s="2" t="s">
        <v>29</v>
      </c>
      <c r="H4953" s="2" t="s">
        <v>34</v>
      </c>
      <c r="I4953" s="2" t="s">
        <v>31</v>
      </c>
      <c r="J4953" s="44">
        <v>10.060460646999999</v>
      </c>
    </row>
    <row r="4954" spans="1:10">
      <c r="A4954" s="2" t="s">
        <v>13</v>
      </c>
      <c r="B4954" s="2" t="s">
        <v>206</v>
      </c>
      <c r="C4954" s="2" t="s">
        <v>64</v>
      </c>
      <c r="E4954" s="2">
        <v>100</v>
      </c>
      <c r="F4954" s="2" t="s">
        <v>928</v>
      </c>
      <c r="G4954" s="2" t="s">
        <v>29</v>
      </c>
      <c r="H4954" s="2" t="s">
        <v>34</v>
      </c>
      <c r="I4954" s="2" t="s">
        <v>31</v>
      </c>
      <c r="J4954" s="44">
        <v>40.115240247999999</v>
      </c>
    </row>
    <row r="4955" spans="1:10">
      <c r="A4955" s="2" t="s">
        <v>13</v>
      </c>
      <c r="B4955" s="2" t="s">
        <v>207</v>
      </c>
      <c r="C4955" s="2" t="s">
        <v>64</v>
      </c>
      <c r="E4955" s="2">
        <v>100</v>
      </c>
      <c r="F4955" s="2" t="s">
        <v>928</v>
      </c>
      <c r="G4955" s="2" t="s">
        <v>29</v>
      </c>
      <c r="H4955" s="2" t="s">
        <v>34</v>
      </c>
      <c r="I4955" s="2" t="s">
        <v>31</v>
      </c>
      <c r="J4955" s="44">
        <v>28.329659647</v>
      </c>
    </row>
    <row r="4956" spans="1:10">
      <c r="A4956" s="2" t="s">
        <v>13</v>
      </c>
      <c r="B4956" s="2" t="s">
        <v>208</v>
      </c>
      <c r="C4956" s="2" t="s">
        <v>64</v>
      </c>
      <c r="E4956" s="2">
        <v>100</v>
      </c>
      <c r="F4956" s="2" t="s">
        <v>928</v>
      </c>
      <c r="G4956" s="2" t="s">
        <v>29</v>
      </c>
      <c r="H4956" s="2" t="s">
        <v>34</v>
      </c>
      <c r="I4956" s="2" t="s">
        <v>31</v>
      </c>
      <c r="J4956" s="44">
        <v>0.78607584600000002</v>
      </c>
    </row>
    <row r="4957" spans="1:10">
      <c r="A4957" s="2" t="s">
        <v>13</v>
      </c>
      <c r="B4957" s="2" t="s">
        <v>209</v>
      </c>
      <c r="C4957" s="2" t="s">
        <v>64</v>
      </c>
      <c r="E4957" s="2">
        <v>100</v>
      </c>
      <c r="F4957" s="2" t="s">
        <v>928</v>
      </c>
      <c r="G4957" s="2" t="s">
        <v>29</v>
      </c>
      <c r="H4957" s="2" t="s">
        <v>34</v>
      </c>
      <c r="I4957" s="2" t="s">
        <v>31</v>
      </c>
      <c r="J4957" s="44">
        <v>0.63488957000000001</v>
      </c>
    </row>
    <row r="4958" spans="1:10">
      <c r="A4958" s="2" t="s">
        <v>13</v>
      </c>
      <c r="B4958" s="2" t="s">
        <v>210</v>
      </c>
      <c r="C4958" s="2" t="s">
        <v>64</v>
      </c>
      <c r="E4958" s="2">
        <v>100</v>
      </c>
      <c r="F4958" s="2" t="s">
        <v>928</v>
      </c>
      <c r="G4958" s="2" t="s">
        <v>29</v>
      </c>
      <c r="H4958" s="2" t="s">
        <v>34</v>
      </c>
      <c r="I4958" s="2" t="s">
        <v>31</v>
      </c>
      <c r="J4958" s="44">
        <v>4.7420946629999996</v>
      </c>
    </row>
    <row r="4959" spans="1:10">
      <c r="A4959" s="2" t="s">
        <v>13</v>
      </c>
      <c r="B4959" s="2" t="s">
        <v>211</v>
      </c>
      <c r="C4959" s="2" t="s">
        <v>64</v>
      </c>
      <c r="E4959" s="2">
        <v>100</v>
      </c>
      <c r="F4959" s="2" t="s">
        <v>928</v>
      </c>
      <c r="G4959" s="2" t="s">
        <v>29</v>
      </c>
      <c r="H4959" s="2" t="s">
        <v>34</v>
      </c>
      <c r="I4959" s="2" t="s">
        <v>31</v>
      </c>
      <c r="J4959" s="44">
        <v>0.49098024000000001</v>
      </c>
    </row>
    <row r="4960" spans="1:10">
      <c r="A4960" s="2" t="s">
        <v>13</v>
      </c>
      <c r="B4960" s="2" t="s">
        <v>212</v>
      </c>
      <c r="C4960" s="2" t="s">
        <v>64</v>
      </c>
      <c r="E4960" s="2">
        <v>100</v>
      </c>
      <c r="F4960" s="2" t="s">
        <v>928</v>
      </c>
      <c r="G4960" s="2" t="s">
        <v>29</v>
      </c>
      <c r="H4960" s="2" t="s">
        <v>34</v>
      </c>
      <c r="I4960" s="2" t="s">
        <v>31</v>
      </c>
      <c r="J4960" s="44">
        <v>7.5164793530000003</v>
      </c>
    </row>
    <row r="4961" spans="1:10">
      <c r="A4961" s="2" t="s">
        <v>13</v>
      </c>
      <c r="B4961" s="2" t="s">
        <v>213</v>
      </c>
      <c r="C4961" s="2" t="s">
        <v>64</v>
      </c>
      <c r="E4961" s="2">
        <v>100</v>
      </c>
      <c r="F4961" s="2" t="s">
        <v>928</v>
      </c>
      <c r="G4961" s="2" t="s">
        <v>29</v>
      </c>
      <c r="H4961" s="2" t="s">
        <v>34</v>
      </c>
      <c r="I4961" s="2" t="s">
        <v>31</v>
      </c>
      <c r="J4961" s="44">
        <v>15.988137387</v>
      </c>
    </row>
    <row r="4962" spans="1:10">
      <c r="A4962" s="2" t="s">
        <v>13</v>
      </c>
      <c r="B4962" s="2" t="s">
        <v>214</v>
      </c>
      <c r="C4962" s="2" t="s">
        <v>64</v>
      </c>
      <c r="E4962" s="2">
        <v>100</v>
      </c>
      <c r="F4962" s="2" t="s">
        <v>928</v>
      </c>
      <c r="G4962" s="2" t="s">
        <v>29</v>
      </c>
      <c r="H4962" s="2" t="s">
        <v>34</v>
      </c>
      <c r="I4962" s="2" t="s">
        <v>31</v>
      </c>
      <c r="J4962" s="44">
        <v>6.6104688380000001</v>
      </c>
    </row>
    <row r="4963" spans="1:10">
      <c r="A4963" s="2" t="s">
        <v>13</v>
      </c>
      <c r="B4963" s="2" t="s">
        <v>215</v>
      </c>
      <c r="C4963" s="2" t="s">
        <v>64</v>
      </c>
      <c r="E4963" s="2">
        <v>100</v>
      </c>
      <c r="F4963" s="2" t="s">
        <v>928</v>
      </c>
      <c r="G4963" s="2" t="s">
        <v>29</v>
      </c>
      <c r="H4963" s="2" t="s">
        <v>34</v>
      </c>
      <c r="I4963" s="2" t="s">
        <v>31</v>
      </c>
      <c r="J4963" s="44">
        <v>7.8759651650000002</v>
      </c>
    </row>
    <row r="4964" spans="1:10">
      <c r="A4964" s="2" t="s">
        <v>13</v>
      </c>
      <c r="B4964" s="2" t="s">
        <v>216</v>
      </c>
      <c r="C4964" s="2" t="s">
        <v>64</v>
      </c>
      <c r="E4964" s="2">
        <v>100</v>
      </c>
      <c r="F4964" s="2" t="s">
        <v>928</v>
      </c>
      <c r="G4964" s="2" t="s">
        <v>29</v>
      </c>
      <c r="H4964" s="2" t="s">
        <v>34</v>
      </c>
      <c r="I4964" s="2" t="s">
        <v>31</v>
      </c>
      <c r="J4964" s="44">
        <v>9.7965871010000001</v>
      </c>
    </row>
    <row r="4965" spans="1:10">
      <c r="A4965" s="2" t="s">
        <v>13</v>
      </c>
      <c r="B4965" s="2" t="s">
        <v>363</v>
      </c>
      <c r="C4965" s="2" t="s">
        <v>64</v>
      </c>
      <c r="E4965" s="2">
        <v>100</v>
      </c>
      <c r="F4965" s="2" t="s">
        <v>928</v>
      </c>
      <c r="G4965" s="2" t="s">
        <v>29</v>
      </c>
      <c r="H4965" s="2" t="s">
        <v>34</v>
      </c>
      <c r="I4965" s="2" t="s">
        <v>31</v>
      </c>
      <c r="J4965" s="44">
        <v>8.7042837999999997E-2</v>
      </c>
    </row>
    <row r="4966" spans="1:10">
      <c r="A4966" s="2" t="s">
        <v>12</v>
      </c>
      <c r="B4966" s="2" t="s">
        <v>219</v>
      </c>
      <c r="C4966" s="2" t="s">
        <v>64</v>
      </c>
      <c r="E4966" s="2">
        <v>100</v>
      </c>
      <c r="F4966" s="2" t="s">
        <v>928</v>
      </c>
      <c r="G4966" s="2" t="s">
        <v>29</v>
      </c>
      <c r="H4966" s="2" t="s">
        <v>34</v>
      </c>
      <c r="I4966" s="2" t="s">
        <v>31</v>
      </c>
      <c r="J4966" s="44">
        <v>0</v>
      </c>
    </row>
    <row r="4967" spans="1:10">
      <c r="A4967" s="2" t="s">
        <v>11</v>
      </c>
      <c r="B4967" s="2" t="s">
        <v>217</v>
      </c>
      <c r="C4967" s="2" t="s">
        <v>64</v>
      </c>
      <c r="E4967" s="2">
        <v>100</v>
      </c>
      <c r="F4967" s="2" t="s">
        <v>928</v>
      </c>
      <c r="G4967" s="2" t="s">
        <v>29</v>
      </c>
      <c r="H4967" s="2" t="s">
        <v>34</v>
      </c>
      <c r="I4967" s="2" t="s">
        <v>31</v>
      </c>
      <c r="J4967" s="44">
        <v>0</v>
      </c>
    </row>
    <row r="4968" spans="1:10">
      <c r="A4968" s="2" t="s">
        <v>534</v>
      </c>
      <c r="B4968" s="2" t="s">
        <v>218</v>
      </c>
      <c r="C4968" s="2" t="s">
        <v>64</v>
      </c>
      <c r="E4968" s="2">
        <v>100</v>
      </c>
      <c r="F4968" s="2" t="s">
        <v>928</v>
      </c>
      <c r="G4968" s="2" t="s">
        <v>29</v>
      </c>
      <c r="H4968" s="2" t="s">
        <v>34</v>
      </c>
      <c r="I4968" s="2" t="s">
        <v>31</v>
      </c>
      <c r="J4968" s="44">
        <v>1.8260992941176477</v>
      </c>
    </row>
    <row r="4969" spans="1:10">
      <c r="A4969" s="2" t="s">
        <v>10</v>
      </c>
      <c r="B4969" s="2" t="s">
        <v>220</v>
      </c>
      <c r="C4969" s="2" t="s">
        <v>64</v>
      </c>
      <c r="E4969" s="2">
        <v>100</v>
      </c>
      <c r="F4969" s="2" t="s">
        <v>928</v>
      </c>
      <c r="G4969" s="2" t="s">
        <v>29</v>
      </c>
      <c r="H4969" s="2" t="s">
        <v>34</v>
      </c>
      <c r="I4969" s="2" t="s">
        <v>31</v>
      </c>
      <c r="J4969" s="44">
        <v>0</v>
      </c>
    </row>
    <row r="4970" spans="1:10">
      <c r="A4970" s="2" t="s">
        <v>9</v>
      </c>
      <c r="B4970" s="2" t="s">
        <v>221</v>
      </c>
      <c r="C4970" s="2" t="s">
        <v>64</v>
      </c>
      <c r="E4970" s="2">
        <v>100</v>
      </c>
      <c r="F4970" s="2" t="s">
        <v>928</v>
      </c>
      <c r="G4970" s="2" t="s">
        <v>29</v>
      </c>
      <c r="H4970" s="2" t="s">
        <v>34</v>
      </c>
      <c r="I4970" s="2" t="s">
        <v>31</v>
      </c>
      <c r="J4970" s="44">
        <v>0</v>
      </c>
    </row>
    <row r="4971" spans="1:10">
      <c r="A4971" s="2" t="s">
        <v>9</v>
      </c>
      <c r="B4971" s="2" t="s">
        <v>222</v>
      </c>
      <c r="C4971" s="2" t="s">
        <v>64</v>
      </c>
      <c r="E4971" s="2">
        <v>100</v>
      </c>
      <c r="F4971" s="2" t="s">
        <v>928</v>
      </c>
      <c r="G4971" s="2" t="s">
        <v>29</v>
      </c>
      <c r="H4971" s="2" t="s">
        <v>34</v>
      </c>
      <c r="I4971" s="2" t="s">
        <v>31</v>
      </c>
      <c r="J4971" s="44">
        <v>0</v>
      </c>
    </row>
    <row r="4972" spans="1:10">
      <c r="A4972" s="2" t="s">
        <v>9</v>
      </c>
      <c r="B4972" s="2" t="s">
        <v>223</v>
      </c>
      <c r="C4972" s="2" t="s">
        <v>64</v>
      </c>
      <c r="E4972" s="2">
        <v>100</v>
      </c>
      <c r="F4972" s="2" t="s">
        <v>928</v>
      </c>
      <c r="G4972" s="2" t="s">
        <v>29</v>
      </c>
      <c r="H4972" s="2" t="s">
        <v>34</v>
      </c>
      <c r="I4972" s="2" t="s">
        <v>31</v>
      </c>
      <c r="J4972" s="44">
        <v>0</v>
      </c>
    </row>
    <row r="4973" spans="1:10">
      <c r="A4973" s="2" t="s">
        <v>9</v>
      </c>
      <c r="B4973" s="2" t="s">
        <v>224</v>
      </c>
      <c r="C4973" s="2" t="s">
        <v>64</v>
      </c>
      <c r="E4973" s="2">
        <v>100</v>
      </c>
      <c r="F4973" s="2" t="s">
        <v>928</v>
      </c>
      <c r="G4973" s="2" t="s">
        <v>29</v>
      </c>
      <c r="H4973" s="2" t="s">
        <v>34</v>
      </c>
      <c r="I4973" s="2" t="s">
        <v>31</v>
      </c>
      <c r="J4973" s="44">
        <v>0</v>
      </c>
    </row>
    <row r="4974" spans="1:10">
      <c r="A4974" s="2" t="s">
        <v>9</v>
      </c>
      <c r="B4974" s="2" t="s">
        <v>225</v>
      </c>
      <c r="C4974" s="2" t="s">
        <v>64</v>
      </c>
      <c r="E4974" s="2">
        <v>100</v>
      </c>
      <c r="F4974" s="2" t="s">
        <v>928</v>
      </c>
      <c r="G4974" s="2" t="s">
        <v>29</v>
      </c>
      <c r="H4974" s="2" t="s">
        <v>34</v>
      </c>
      <c r="I4974" s="2" t="s">
        <v>31</v>
      </c>
      <c r="J4974" s="44">
        <v>0</v>
      </c>
    </row>
    <row r="4975" spans="1:10">
      <c r="A4975" s="2" t="s">
        <v>9</v>
      </c>
      <c r="B4975" s="2" t="s">
        <v>226</v>
      </c>
      <c r="C4975" s="2" t="s">
        <v>64</v>
      </c>
      <c r="E4975" s="2">
        <v>100</v>
      </c>
      <c r="F4975" s="2" t="s">
        <v>928</v>
      </c>
      <c r="G4975" s="2" t="s">
        <v>29</v>
      </c>
      <c r="H4975" s="2" t="s">
        <v>34</v>
      </c>
      <c r="I4975" s="2" t="s">
        <v>31</v>
      </c>
      <c r="J4975" s="44">
        <v>0</v>
      </c>
    </row>
    <row r="4976" spans="1:10">
      <c r="A4976" s="2" t="s">
        <v>9</v>
      </c>
      <c r="B4976" s="2" t="s">
        <v>227</v>
      </c>
      <c r="C4976" s="2" t="s">
        <v>64</v>
      </c>
      <c r="E4976" s="2">
        <v>100</v>
      </c>
      <c r="F4976" s="2" t="s">
        <v>928</v>
      </c>
      <c r="G4976" s="2" t="s">
        <v>29</v>
      </c>
      <c r="H4976" s="2" t="s">
        <v>34</v>
      </c>
      <c r="I4976" s="2" t="s">
        <v>31</v>
      </c>
      <c r="J4976" s="44">
        <v>0</v>
      </c>
    </row>
    <row r="4977" spans="1:10">
      <c r="A4977" s="2" t="s">
        <v>9</v>
      </c>
      <c r="B4977" s="2" t="s">
        <v>228</v>
      </c>
      <c r="C4977" s="2" t="s">
        <v>64</v>
      </c>
      <c r="E4977" s="2">
        <v>100</v>
      </c>
      <c r="F4977" s="2" t="s">
        <v>928</v>
      </c>
      <c r="G4977" s="2" t="s">
        <v>29</v>
      </c>
      <c r="H4977" s="2" t="s">
        <v>34</v>
      </c>
      <c r="I4977" s="2" t="s">
        <v>31</v>
      </c>
      <c r="J4977" s="44">
        <v>0</v>
      </c>
    </row>
    <row r="4978" spans="1:10">
      <c r="A4978" s="2" t="s">
        <v>9</v>
      </c>
      <c r="B4978" s="2" t="s">
        <v>229</v>
      </c>
      <c r="C4978" s="2" t="s">
        <v>64</v>
      </c>
      <c r="E4978" s="2">
        <v>100</v>
      </c>
      <c r="F4978" s="2" t="s">
        <v>928</v>
      </c>
      <c r="G4978" s="2" t="s">
        <v>29</v>
      </c>
      <c r="H4978" s="2" t="s">
        <v>34</v>
      </c>
      <c r="I4978" s="2" t="s">
        <v>31</v>
      </c>
      <c r="J4978" s="44">
        <v>0</v>
      </c>
    </row>
    <row r="4979" spans="1:10">
      <c r="A4979" s="2" t="s">
        <v>9</v>
      </c>
      <c r="B4979" s="2" t="s">
        <v>230</v>
      </c>
      <c r="C4979" s="2" t="s">
        <v>64</v>
      </c>
      <c r="E4979" s="2">
        <v>100</v>
      </c>
      <c r="F4979" s="2" t="s">
        <v>928</v>
      </c>
      <c r="G4979" s="2" t="s">
        <v>29</v>
      </c>
      <c r="H4979" s="2" t="s">
        <v>34</v>
      </c>
      <c r="I4979" s="2" t="s">
        <v>31</v>
      </c>
      <c r="J4979" s="44">
        <v>0</v>
      </c>
    </row>
    <row r="4980" spans="1:10">
      <c r="A4980" s="2" t="s">
        <v>9</v>
      </c>
      <c r="B4980" s="2" t="s">
        <v>231</v>
      </c>
      <c r="C4980" s="2" t="s">
        <v>64</v>
      </c>
      <c r="E4980" s="2">
        <v>100</v>
      </c>
      <c r="F4980" s="2" t="s">
        <v>928</v>
      </c>
      <c r="G4980" s="2" t="s">
        <v>29</v>
      </c>
      <c r="H4980" s="2" t="s">
        <v>34</v>
      </c>
      <c r="I4980" s="2" t="s">
        <v>31</v>
      </c>
      <c r="J4980" s="44">
        <v>0</v>
      </c>
    </row>
    <row r="4981" spans="1:10">
      <c r="A4981" s="2" t="s">
        <v>9</v>
      </c>
      <c r="B4981" s="2" t="s">
        <v>232</v>
      </c>
      <c r="C4981" s="2" t="s">
        <v>64</v>
      </c>
      <c r="E4981" s="2">
        <v>100</v>
      </c>
      <c r="F4981" s="2" t="s">
        <v>928</v>
      </c>
      <c r="G4981" s="2" t="s">
        <v>29</v>
      </c>
      <c r="H4981" s="2" t="s">
        <v>34</v>
      </c>
      <c r="I4981" s="2" t="s">
        <v>31</v>
      </c>
      <c r="J4981" s="44">
        <v>0</v>
      </c>
    </row>
    <row r="4982" spans="1:10">
      <c r="A4982" s="2" t="s">
        <v>8</v>
      </c>
      <c r="B4982" s="2" t="s">
        <v>233</v>
      </c>
      <c r="C4982" s="2" t="s">
        <v>64</v>
      </c>
      <c r="E4982" s="2">
        <v>100</v>
      </c>
      <c r="F4982" s="2" t="s">
        <v>928</v>
      </c>
      <c r="G4982" s="2" t="s">
        <v>29</v>
      </c>
      <c r="H4982" s="2" t="s">
        <v>34</v>
      </c>
      <c r="I4982" s="2" t="s">
        <v>31</v>
      </c>
      <c r="J4982" s="44">
        <v>0</v>
      </c>
    </row>
    <row r="4983" spans="1:10">
      <c r="A4983" s="2" t="s">
        <v>8</v>
      </c>
      <c r="B4983" s="2" t="s">
        <v>234</v>
      </c>
      <c r="C4983" s="2" t="s">
        <v>64</v>
      </c>
      <c r="E4983" s="2">
        <v>100</v>
      </c>
      <c r="F4983" s="2" t="s">
        <v>928</v>
      </c>
      <c r="G4983" s="2" t="s">
        <v>29</v>
      </c>
      <c r="H4983" s="2" t="s">
        <v>34</v>
      </c>
      <c r="I4983" s="2" t="s">
        <v>31</v>
      </c>
      <c r="J4983" s="44">
        <v>0</v>
      </c>
    </row>
    <row r="4984" spans="1:10">
      <c r="A4984" s="2" t="s">
        <v>8</v>
      </c>
      <c r="B4984" s="2" t="s">
        <v>235</v>
      </c>
      <c r="C4984" s="2" t="s">
        <v>64</v>
      </c>
      <c r="E4984" s="2">
        <v>100</v>
      </c>
      <c r="F4984" s="2" t="s">
        <v>928</v>
      </c>
      <c r="G4984" s="2" t="s">
        <v>29</v>
      </c>
      <c r="H4984" s="2" t="s">
        <v>34</v>
      </c>
      <c r="I4984" s="2" t="s">
        <v>31</v>
      </c>
      <c r="J4984" s="44">
        <v>1.0911352940000001</v>
      </c>
    </row>
    <row r="4985" spans="1:10">
      <c r="A4985" s="2" t="s">
        <v>8</v>
      </c>
      <c r="B4985" s="2" t="s">
        <v>236</v>
      </c>
      <c r="C4985" s="2" t="s">
        <v>64</v>
      </c>
      <c r="E4985" s="2">
        <v>100</v>
      </c>
      <c r="F4985" s="2" t="s">
        <v>928</v>
      </c>
      <c r="G4985" s="2" t="s">
        <v>29</v>
      </c>
      <c r="H4985" s="2" t="s">
        <v>34</v>
      </c>
      <c r="I4985" s="2" t="s">
        <v>31</v>
      </c>
      <c r="J4985" s="44">
        <v>0.13068985999999999</v>
      </c>
    </row>
    <row r="4986" spans="1:10">
      <c r="A4986" s="2" t="s">
        <v>8</v>
      </c>
      <c r="B4986" s="2" t="s">
        <v>237</v>
      </c>
      <c r="C4986" s="2" t="s">
        <v>64</v>
      </c>
      <c r="E4986" s="2">
        <v>100</v>
      </c>
      <c r="F4986" s="2" t="s">
        <v>928</v>
      </c>
      <c r="G4986" s="2" t="s">
        <v>29</v>
      </c>
      <c r="H4986" s="2" t="s">
        <v>34</v>
      </c>
      <c r="I4986" s="2" t="s">
        <v>31</v>
      </c>
      <c r="J4986" s="44">
        <v>0</v>
      </c>
    </row>
    <row r="4987" spans="1:10">
      <c r="A4987" s="2" t="s">
        <v>8</v>
      </c>
      <c r="B4987" s="2" t="s">
        <v>238</v>
      </c>
      <c r="C4987" s="2" t="s">
        <v>64</v>
      </c>
      <c r="E4987" s="2">
        <v>100</v>
      </c>
      <c r="F4987" s="2" t="s">
        <v>928</v>
      </c>
      <c r="G4987" s="2" t="s">
        <v>29</v>
      </c>
      <c r="H4987" s="2" t="s">
        <v>34</v>
      </c>
      <c r="I4987" s="2" t="s">
        <v>31</v>
      </c>
      <c r="J4987" s="44">
        <v>2.0058195140000001</v>
      </c>
    </row>
    <row r="4988" spans="1:10">
      <c r="A4988" s="2" t="s">
        <v>8</v>
      </c>
      <c r="B4988" s="2" t="s">
        <v>239</v>
      </c>
      <c r="C4988" s="2" t="s">
        <v>64</v>
      </c>
      <c r="E4988" s="2">
        <v>100</v>
      </c>
      <c r="F4988" s="2" t="s">
        <v>928</v>
      </c>
      <c r="G4988" s="2" t="s">
        <v>29</v>
      </c>
      <c r="H4988" s="2" t="s">
        <v>34</v>
      </c>
      <c r="I4988" s="2" t="s">
        <v>31</v>
      </c>
      <c r="J4988" s="44">
        <v>0.25600895099999998</v>
      </c>
    </row>
    <row r="4989" spans="1:10">
      <c r="A4989" s="2" t="s">
        <v>8</v>
      </c>
      <c r="B4989" s="2" t="s">
        <v>240</v>
      </c>
      <c r="C4989" s="2" t="s">
        <v>64</v>
      </c>
      <c r="E4989" s="2">
        <v>100</v>
      </c>
      <c r="F4989" s="2" t="s">
        <v>928</v>
      </c>
      <c r="G4989" s="2" t="s">
        <v>29</v>
      </c>
      <c r="H4989" s="2" t="s">
        <v>34</v>
      </c>
      <c r="I4989" s="2" t="s">
        <v>31</v>
      </c>
      <c r="J4989" s="44">
        <v>0</v>
      </c>
    </row>
    <row r="4990" spans="1:10">
      <c r="A4990" s="2" t="s">
        <v>8</v>
      </c>
      <c r="B4990" s="2" t="s">
        <v>241</v>
      </c>
      <c r="C4990" s="2" t="s">
        <v>64</v>
      </c>
      <c r="E4990" s="2">
        <v>100</v>
      </c>
      <c r="F4990" s="2" t="s">
        <v>928</v>
      </c>
      <c r="G4990" s="2" t="s">
        <v>29</v>
      </c>
      <c r="H4990" s="2" t="s">
        <v>34</v>
      </c>
      <c r="I4990" s="2" t="s">
        <v>31</v>
      </c>
      <c r="J4990" s="44">
        <v>0</v>
      </c>
    </row>
    <row r="4991" spans="1:10">
      <c r="A4991" s="2" t="s">
        <v>8</v>
      </c>
      <c r="B4991" s="2" t="s">
        <v>242</v>
      </c>
      <c r="C4991" s="2" t="s">
        <v>64</v>
      </c>
      <c r="E4991" s="2">
        <v>100</v>
      </c>
      <c r="F4991" s="2" t="s">
        <v>928</v>
      </c>
      <c r="G4991" s="2" t="s">
        <v>29</v>
      </c>
      <c r="H4991" s="2" t="s">
        <v>34</v>
      </c>
      <c r="I4991" s="2" t="s">
        <v>31</v>
      </c>
      <c r="J4991" s="44">
        <v>0</v>
      </c>
    </row>
    <row r="4992" spans="1:10">
      <c r="A4992" s="2" t="s">
        <v>8</v>
      </c>
      <c r="B4992" s="2" t="s">
        <v>243</v>
      </c>
      <c r="C4992" s="2" t="s">
        <v>64</v>
      </c>
      <c r="E4992" s="2">
        <v>100</v>
      </c>
      <c r="F4992" s="2" t="s">
        <v>928</v>
      </c>
      <c r="G4992" s="2" t="s">
        <v>29</v>
      </c>
      <c r="H4992" s="2" t="s">
        <v>34</v>
      </c>
      <c r="I4992" s="2" t="s">
        <v>31</v>
      </c>
      <c r="J4992" s="44">
        <v>2.2765951759999998</v>
      </c>
    </row>
    <row r="4993" spans="1:10">
      <c r="A4993" s="2" t="s">
        <v>8</v>
      </c>
      <c r="B4993" s="2" t="s">
        <v>244</v>
      </c>
      <c r="C4993" s="2" t="s">
        <v>64</v>
      </c>
      <c r="E4993" s="2">
        <v>100</v>
      </c>
      <c r="F4993" s="2" t="s">
        <v>928</v>
      </c>
      <c r="G4993" s="2" t="s">
        <v>29</v>
      </c>
      <c r="H4993" s="2" t="s">
        <v>34</v>
      </c>
      <c r="I4993" s="2" t="s">
        <v>31</v>
      </c>
      <c r="J4993" s="44">
        <v>0</v>
      </c>
    </row>
    <row r="4994" spans="1:10">
      <c r="A4994" s="2" t="s">
        <v>8</v>
      </c>
      <c r="B4994" s="2" t="s">
        <v>245</v>
      </c>
      <c r="C4994" s="2" t="s">
        <v>64</v>
      </c>
      <c r="E4994" s="2">
        <v>100</v>
      </c>
      <c r="F4994" s="2" t="s">
        <v>928</v>
      </c>
      <c r="G4994" s="2" t="s">
        <v>29</v>
      </c>
      <c r="H4994" s="2" t="s">
        <v>34</v>
      </c>
      <c r="I4994" s="2" t="s">
        <v>31</v>
      </c>
      <c r="J4994" s="44">
        <v>0</v>
      </c>
    </row>
    <row r="4995" spans="1:10">
      <c r="A4995" s="2" t="s">
        <v>8</v>
      </c>
      <c r="B4995" s="2" t="s">
        <v>246</v>
      </c>
      <c r="C4995" s="2" t="s">
        <v>64</v>
      </c>
      <c r="E4995" s="2">
        <v>100</v>
      </c>
      <c r="F4995" s="2" t="s">
        <v>928</v>
      </c>
      <c r="G4995" s="2" t="s">
        <v>29</v>
      </c>
      <c r="H4995" s="2" t="s">
        <v>34</v>
      </c>
      <c r="I4995" s="2" t="s">
        <v>31</v>
      </c>
      <c r="J4995" s="44">
        <v>0</v>
      </c>
    </row>
    <row r="4996" spans="1:10">
      <c r="A4996" s="2" t="s">
        <v>8</v>
      </c>
      <c r="B4996" s="2" t="s">
        <v>247</v>
      </c>
      <c r="C4996" s="2" t="s">
        <v>64</v>
      </c>
      <c r="E4996" s="2">
        <v>100</v>
      </c>
      <c r="F4996" s="2" t="s">
        <v>928</v>
      </c>
      <c r="G4996" s="2" t="s">
        <v>29</v>
      </c>
      <c r="H4996" s="2" t="s">
        <v>34</v>
      </c>
      <c r="I4996" s="2" t="s">
        <v>31</v>
      </c>
      <c r="J4996" s="44">
        <v>0</v>
      </c>
    </row>
    <row r="4997" spans="1:10">
      <c r="A4997" s="2" t="s">
        <v>8</v>
      </c>
      <c r="B4997" s="2" t="s">
        <v>248</v>
      </c>
      <c r="C4997" s="2" t="s">
        <v>64</v>
      </c>
      <c r="E4997" s="2">
        <v>100</v>
      </c>
      <c r="F4997" s="2" t="s">
        <v>928</v>
      </c>
      <c r="G4997" s="2" t="s">
        <v>29</v>
      </c>
      <c r="H4997" s="2" t="s">
        <v>34</v>
      </c>
      <c r="I4997" s="2" t="s">
        <v>31</v>
      </c>
      <c r="J4997" s="44">
        <v>0</v>
      </c>
    </row>
    <row r="4998" spans="1:10">
      <c r="A4998" s="2" t="s">
        <v>7</v>
      </c>
      <c r="B4998" s="2" t="s">
        <v>249</v>
      </c>
      <c r="C4998" s="2" t="s">
        <v>64</v>
      </c>
      <c r="E4998" s="2">
        <v>100</v>
      </c>
      <c r="F4998" s="2" t="s">
        <v>928</v>
      </c>
      <c r="G4998" s="2" t="s">
        <v>29</v>
      </c>
      <c r="H4998" s="2" t="s">
        <v>34</v>
      </c>
      <c r="I4998" s="2" t="s">
        <v>31</v>
      </c>
      <c r="J4998" s="44">
        <v>9.9381684709999991</v>
      </c>
    </row>
    <row r="4999" spans="1:10">
      <c r="A4999" s="2" t="s">
        <v>7</v>
      </c>
      <c r="B4999" s="2" t="s">
        <v>250</v>
      </c>
      <c r="C4999" s="2" t="s">
        <v>64</v>
      </c>
      <c r="E4999" s="2">
        <v>100</v>
      </c>
      <c r="F4999" s="2" t="s">
        <v>928</v>
      </c>
      <c r="G4999" s="2" t="s">
        <v>29</v>
      </c>
      <c r="H4999" s="2" t="s">
        <v>34</v>
      </c>
      <c r="I4999" s="2" t="s">
        <v>31</v>
      </c>
      <c r="J4999" s="44">
        <v>1.6192599430000001</v>
      </c>
    </row>
    <row r="5000" spans="1:10">
      <c r="A5000" s="2" t="s">
        <v>7</v>
      </c>
      <c r="B5000" s="2" t="s">
        <v>251</v>
      </c>
      <c r="C5000" s="2" t="s">
        <v>64</v>
      </c>
      <c r="E5000" s="2">
        <v>100</v>
      </c>
      <c r="F5000" s="2" t="s">
        <v>928</v>
      </c>
      <c r="G5000" s="2" t="s">
        <v>29</v>
      </c>
      <c r="H5000" s="2" t="s">
        <v>34</v>
      </c>
      <c r="I5000" s="2" t="s">
        <v>31</v>
      </c>
      <c r="J5000" s="44">
        <v>15.611546549</v>
      </c>
    </row>
    <row r="5001" spans="1:10">
      <c r="A5001" s="2" t="s">
        <v>7</v>
      </c>
      <c r="B5001" s="2" t="s">
        <v>252</v>
      </c>
      <c r="C5001" s="2" t="s">
        <v>64</v>
      </c>
      <c r="E5001" s="2">
        <v>100</v>
      </c>
      <c r="F5001" s="2" t="s">
        <v>928</v>
      </c>
      <c r="G5001" s="2" t="s">
        <v>29</v>
      </c>
      <c r="H5001" s="2" t="s">
        <v>34</v>
      </c>
      <c r="I5001" s="2" t="s">
        <v>31</v>
      </c>
      <c r="J5001" s="44">
        <v>0.22932570099999999</v>
      </c>
    </row>
    <row r="5002" spans="1:10">
      <c r="A5002" s="2" t="s">
        <v>7</v>
      </c>
      <c r="B5002" s="2" t="s">
        <v>253</v>
      </c>
      <c r="C5002" s="2" t="s">
        <v>64</v>
      </c>
      <c r="E5002" s="2">
        <v>100</v>
      </c>
      <c r="F5002" s="2" t="s">
        <v>928</v>
      </c>
      <c r="G5002" s="2" t="s">
        <v>29</v>
      </c>
      <c r="H5002" s="2" t="s">
        <v>34</v>
      </c>
      <c r="I5002" s="2" t="s">
        <v>31</v>
      </c>
      <c r="J5002" s="44">
        <v>68.628450823999998</v>
      </c>
    </row>
    <row r="5003" spans="1:10">
      <c r="A5003" s="2" t="s">
        <v>6</v>
      </c>
      <c r="B5003" s="2" t="s">
        <v>254</v>
      </c>
      <c r="C5003" s="2" t="s">
        <v>64</v>
      </c>
      <c r="E5003" s="2">
        <v>100</v>
      </c>
      <c r="F5003" s="2" t="s">
        <v>928</v>
      </c>
      <c r="G5003" s="2" t="s">
        <v>29</v>
      </c>
      <c r="H5003" s="2" t="s">
        <v>34</v>
      </c>
      <c r="I5003" s="2" t="s">
        <v>31</v>
      </c>
      <c r="J5003" s="44">
        <v>35.253068694</v>
      </c>
    </row>
    <row r="5004" spans="1:10">
      <c r="A5004" s="2" t="s">
        <v>6</v>
      </c>
      <c r="B5004" s="2" t="s">
        <v>255</v>
      </c>
      <c r="C5004" s="2" t="s">
        <v>64</v>
      </c>
      <c r="E5004" s="2">
        <v>100</v>
      </c>
      <c r="F5004" s="2" t="s">
        <v>928</v>
      </c>
      <c r="G5004" s="2" t="s">
        <v>29</v>
      </c>
      <c r="H5004" s="2" t="s">
        <v>34</v>
      </c>
      <c r="I5004" s="2" t="s">
        <v>31</v>
      </c>
      <c r="J5004" s="44">
        <v>22.596144758000001</v>
      </c>
    </row>
    <row r="5005" spans="1:10">
      <c r="A5005" s="2" t="s">
        <v>6</v>
      </c>
      <c r="B5005" s="2" t="s">
        <v>256</v>
      </c>
      <c r="C5005" s="2" t="s">
        <v>64</v>
      </c>
      <c r="E5005" s="2">
        <v>100</v>
      </c>
      <c r="F5005" s="2" t="s">
        <v>928</v>
      </c>
      <c r="G5005" s="2" t="s">
        <v>29</v>
      </c>
      <c r="H5005" s="2" t="s">
        <v>34</v>
      </c>
      <c r="I5005" s="2" t="s">
        <v>31</v>
      </c>
      <c r="J5005" s="44">
        <v>44.115905511000001</v>
      </c>
    </row>
    <row r="5006" spans="1:10">
      <c r="A5006" s="2" t="s">
        <v>6</v>
      </c>
      <c r="B5006" s="2" t="s">
        <v>257</v>
      </c>
      <c r="C5006" s="2" t="s">
        <v>64</v>
      </c>
      <c r="E5006" s="2">
        <v>100</v>
      </c>
      <c r="F5006" s="2" t="s">
        <v>928</v>
      </c>
      <c r="G5006" s="2" t="s">
        <v>29</v>
      </c>
      <c r="H5006" s="2" t="s">
        <v>34</v>
      </c>
      <c r="I5006" s="2" t="s">
        <v>31</v>
      </c>
      <c r="J5006" s="44">
        <v>38.912757611000004</v>
      </c>
    </row>
    <row r="5007" spans="1:10">
      <c r="A5007" s="2" t="s">
        <v>6</v>
      </c>
      <c r="B5007" s="2" t="s">
        <v>258</v>
      </c>
      <c r="C5007" s="2" t="s">
        <v>64</v>
      </c>
      <c r="E5007" s="2">
        <v>100</v>
      </c>
      <c r="F5007" s="2" t="s">
        <v>928</v>
      </c>
      <c r="G5007" s="2" t="s">
        <v>29</v>
      </c>
      <c r="H5007" s="2" t="s">
        <v>34</v>
      </c>
      <c r="I5007" s="2" t="s">
        <v>31</v>
      </c>
      <c r="J5007" s="44">
        <v>83.778447627000006</v>
      </c>
    </row>
    <row r="5008" spans="1:10">
      <c r="A5008" s="2" t="s">
        <v>6</v>
      </c>
      <c r="B5008" s="2" t="s">
        <v>259</v>
      </c>
      <c r="C5008" s="2" t="s">
        <v>64</v>
      </c>
      <c r="E5008" s="2">
        <v>100</v>
      </c>
      <c r="F5008" s="2" t="s">
        <v>928</v>
      </c>
      <c r="G5008" s="2" t="s">
        <v>29</v>
      </c>
      <c r="H5008" s="2" t="s">
        <v>34</v>
      </c>
      <c r="I5008" s="2" t="s">
        <v>31</v>
      </c>
      <c r="J5008" s="44">
        <v>4.0858113420000004</v>
      </c>
    </row>
    <row r="5009" spans="1:10">
      <c r="A5009" s="2" t="s">
        <v>6</v>
      </c>
      <c r="B5009" s="2" t="s">
        <v>260</v>
      </c>
      <c r="C5009" s="2" t="s">
        <v>64</v>
      </c>
      <c r="E5009" s="2">
        <v>100</v>
      </c>
      <c r="F5009" s="2" t="s">
        <v>928</v>
      </c>
      <c r="G5009" s="2" t="s">
        <v>29</v>
      </c>
      <c r="H5009" s="2" t="s">
        <v>34</v>
      </c>
      <c r="I5009" s="2" t="s">
        <v>31</v>
      </c>
      <c r="J5009" s="44">
        <v>56.675970067999998</v>
      </c>
    </row>
    <row r="5010" spans="1:10">
      <c r="A5010" s="2" t="s">
        <v>6</v>
      </c>
      <c r="B5010" s="2" t="s">
        <v>261</v>
      </c>
      <c r="C5010" s="2" t="s">
        <v>64</v>
      </c>
      <c r="E5010" s="2">
        <v>100</v>
      </c>
      <c r="F5010" s="2" t="s">
        <v>928</v>
      </c>
      <c r="G5010" s="2" t="s">
        <v>29</v>
      </c>
      <c r="H5010" s="2" t="s">
        <v>34</v>
      </c>
      <c r="I5010" s="2" t="s">
        <v>31</v>
      </c>
      <c r="J5010" s="44">
        <v>48.311634028999997</v>
      </c>
    </row>
    <row r="5011" spans="1:10">
      <c r="A5011" s="2" t="s">
        <v>5</v>
      </c>
      <c r="B5011" s="2" t="s">
        <v>270</v>
      </c>
      <c r="C5011" s="2" t="s">
        <v>64</v>
      </c>
      <c r="E5011" s="2">
        <v>100</v>
      </c>
      <c r="F5011" s="2" t="s">
        <v>928</v>
      </c>
      <c r="G5011" s="2" t="s">
        <v>29</v>
      </c>
      <c r="H5011" s="2" t="s">
        <v>34</v>
      </c>
      <c r="I5011" s="2" t="s">
        <v>31</v>
      </c>
      <c r="J5011" s="44">
        <v>0</v>
      </c>
    </row>
    <row r="5012" spans="1:10">
      <c r="A5012" s="2" t="s">
        <v>5</v>
      </c>
      <c r="B5012" s="2" t="s">
        <v>271</v>
      </c>
      <c r="C5012" s="2" t="s">
        <v>64</v>
      </c>
      <c r="E5012" s="2">
        <v>100</v>
      </c>
      <c r="F5012" s="2" t="s">
        <v>928</v>
      </c>
      <c r="G5012" s="2" t="s">
        <v>29</v>
      </c>
      <c r="H5012" s="2" t="s">
        <v>34</v>
      </c>
      <c r="I5012" s="2" t="s">
        <v>31</v>
      </c>
      <c r="J5012" s="44">
        <v>5.1150799410000003</v>
      </c>
    </row>
    <row r="5013" spans="1:10">
      <c r="A5013" s="2" t="s">
        <v>5</v>
      </c>
      <c r="B5013" s="2" t="s">
        <v>272</v>
      </c>
      <c r="C5013" s="2" t="s">
        <v>64</v>
      </c>
      <c r="E5013" s="2">
        <v>100</v>
      </c>
      <c r="F5013" s="2" t="s">
        <v>928</v>
      </c>
      <c r="G5013" s="2" t="s">
        <v>29</v>
      </c>
      <c r="H5013" s="2" t="s">
        <v>34</v>
      </c>
      <c r="I5013" s="2" t="s">
        <v>31</v>
      </c>
      <c r="J5013" s="44">
        <v>7.3644378780000004</v>
      </c>
    </row>
    <row r="5014" spans="1:10">
      <c r="A5014" s="2" t="s">
        <v>5</v>
      </c>
      <c r="B5014" s="2" t="s">
        <v>273</v>
      </c>
      <c r="C5014" s="2" t="s">
        <v>64</v>
      </c>
      <c r="E5014" s="2">
        <v>100</v>
      </c>
      <c r="F5014" s="2" t="s">
        <v>928</v>
      </c>
      <c r="G5014" s="2" t="s">
        <v>29</v>
      </c>
      <c r="H5014" s="2" t="s">
        <v>34</v>
      </c>
      <c r="I5014" s="2" t="s">
        <v>31</v>
      </c>
      <c r="J5014" s="44">
        <v>11.902401371</v>
      </c>
    </row>
    <row r="5015" spans="1:10">
      <c r="A5015" s="2" t="s">
        <v>4</v>
      </c>
      <c r="B5015" s="2" t="s">
        <v>445</v>
      </c>
      <c r="C5015" s="2" t="s">
        <v>64</v>
      </c>
      <c r="E5015" s="2">
        <v>100</v>
      </c>
      <c r="F5015" s="2" t="s">
        <v>928</v>
      </c>
      <c r="G5015" s="2" t="s">
        <v>29</v>
      </c>
      <c r="H5015" s="2" t="s">
        <v>34</v>
      </c>
      <c r="I5015" s="2" t="s">
        <v>31</v>
      </c>
      <c r="J5015" s="44">
        <v>6.1859222640000002</v>
      </c>
    </row>
    <row r="5016" spans="1:10">
      <c r="A5016" s="2" t="s">
        <v>4</v>
      </c>
      <c r="B5016" s="2" t="s">
        <v>446</v>
      </c>
      <c r="C5016" s="2" t="s">
        <v>64</v>
      </c>
      <c r="E5016" s="2">
        <v>100</v>
      </c>
      <c r="F5016" s="2" t="s">
        <v>928</v>
      </c>
      <c r="G5016" s="2" t="s">
        <v>29</v>
      </c>
      <c r="H5016" s="2" t="s">
        <v>34</v>
      </c>
      <c r="I5016" s="2" t="s">
        <v>31</v>
      </c>
      <c r="J5016" s="44">
        <v>0.41980756499999999</v>
      </c>
    </row>
    <row r="5017" spans="1:10">
      <c r="A5017" s="2" t="s">
        <v>3</v>
      </c>
      <c r="B5017" s="2" t="s">
        <v>362</v>
      </c>
      <c r="C5017" s="2" t="s">
        <v>64</v>
      </c>
      <c r="E5017" s="2">
        <v>100</v>
      </c>
      <c r="F5017" s="2" t="s">
        <v>928</v>
      </c>
      <c r="G5017" s="2" t="s">
        <v>29</v>
      </c>
      <c r="H5017" s="2" t="s">
        <v>34</v>
      </c>
      <c r="I5017" s="2" t="s">
        <v>31</v>
      </c>
      <c r="J5017" s="44">
        <v>0.16008186699999999</v>
      </c>
    </row>
    <row r="5018" spans="1:10">
      <c r="A5018" s="2" t="s">
        <v>3</v>
      </c>
      <c r="B5018" s="2" t="s">
        <v>143</v>
      </c>
      <c r="C5018" s="2" t="s">
        <v>64</v>
      </c>
      <c r="E5018" s="2">
        <v>100</v>
      </c>
      <c r="F5018" s="2" t="s">
        <v>928</v>
      </c>
      <c r="G5018" s="2" t="s">
        <v>29</v>
      </c>
      <c r="H5018" s="2" t="s">
        <v>34</v>
      </c>
      <c r="I5018" s="2" t="s">
        <v>31</v>
      </c>
      <c r="J5018" s="44">
        <v>8.9050819469999993</v>
      </c>
    </row>
    <row r="5019" spans="1:10">
      <c r="A5019" s="2" t="s">
        <v>3</v>
      </c>
      <c r="B5019" s="2" t="s">
        <v>144</v>
      </c>
      <c r="C5019" s="2" t="s">
        <v>64</v>
      </c>
      <c r="E5019" s="2">
        <v>100</v>
      </c>
      <c r="F5019" s="2" t="s">
        <v>928</v>
      </c>
      <c r="G5019" s="2" t="s">
        <v>29</v>
      </c>
      <c r="H5019" s="2" t="s">
        <v>34</v>
      </c>
      <c r="I5019" s="2" t="s">
        <v>31</v>
      </c>
      <c r="J5019" s="44">
        <v>2.6517700190000002</v>
      </c>
    </row>
    <row r="5020" spans="1:10">
      <c r="A5020" s="2" t="s">
        <v>3</v>
      </c>
      <c r="B5020" s="2" t="s">
        <v>145</v>
      </c>
      <c r="C5020" s="2" t="s">
        <v>64</v>
      </c>
      <c r="E5020" s="2">
        <v>100</v>
      </c>
      <c r="F5020" s="2" t="s">
        <v>928</v>
      </c>
      <c r="G5020" s="2" t="s">
        <v>29</v>
      </c>
      <c r="H5020" s="2" t="s">
        <v>34</v>
      </c>
      <c r="I5020" s="2" t="s">
        <v>31</v>
      </c>
      <c r="J5020" s="44">
        <v>1.293836317</v>
      </c>
    </row>
    <row r="5021" spans="1:10">
      <c r="A5021" s="2" t="s">
        <v>3</v>
      </c>
      <c r="B5021" s="2" t="s">
        <v>146</v>
      </c>
      <c r="C5021" s="2" t="s">
        <v>64</v>
      </c>
      <c r="E5021" s="2">
        <v>100</v>
      </c>
      <c r="F5021" s="2" t="s">
        <v>928</v>
      </c>
      <c r="G5021" s="2" t="s">
        <v>29</v>
      </c>
      <c r="H5021" s="2" t="s">
        <v>34</v>
      </c>
      <c r="I5021" s="2" t="s">
        <v>31</v>
      </c>
      <c r="J5021" s="44">
        <v>2.1269208919999998</v>
      </c>
    </row>
    <row r="5022" spans="1:10">
      <c r="A5022" s="2" t="s">
        <v>3</v>
      </c>
      <c r="B5022" s="2" t="s">
        <v>147</v>
      </c>
      <c r="C5022" s="2" t="s">
        <v>64</v>
      </c>
      <c r="E5022" s="2">
        <v>100</v>
      </c>
      <c r="F5022" s="2" t="s">
        <v>928</v>
      </c>
      <c r="G5022" s="2" t="s">
        <v>29</v>
      </c>
      <c r="H5022" s="2" t="s">
        <v>34</v>
      </c>
      <c r="I5022" s="2" t="s">
        <v>31</v>
      </c>
      <c r="J5022" s="44">
        <v>5.172791148</v>
      </c>
    </row>
    <row r="5023" spans="1:10">
      <c r="A5023" s="2" t="s">
        <v>3</v>
      </c>
      <c r="B5023" s="2" t="s">
        <v>148</v>
      </c>
      <c r="C5023" s="2" t="s">
        <v>64</v>
      </c>
      <c r="E5023" s="2">
        <v>100</v>
      </c>
      <c r="F5023" s="2" t="s">
        <v>928</v>
      </c>
      <c r="G5023" s="2" t="s">
        <v>29</v>
      </c>
      <c r="H5023" s="2" t="s">
        <v>34</v>
      </c>
      <c r="I5023" s="2" t="s">
        <v>31</v>
      </c>
      <c r="J5023" s="44">
        <v>2.7615953310000001</v>
      </c>
    </row>
    <row r="5024" spans="1:10">
      <c r="A5024" s="2" t="s">
        <v>3</v>
      </c>
      <c r="B5024" s="2" t="s">
        <v>149</v>
      </c>
      <c r="C5024" s="2" t="s">
        <v>64</v>
      </c>
      <c r="E5024" s="2">
        <v>100</v>
      </c>
      <c r="F5024" s="2" t="s">
        <v>928</v>
      </c>
      <c r="G5024" s="2" t="s">
        <v>29</v>
      </c>
      <c r="H5024" s="2" t="s">
        <v>34</v>
      </c>
      <c r="I5024" s="2" t="s">
        <v>31</v>
      </c>
      <c r="J5024" s="44">
        <v>27.903359314999999</v>
      </c>
    </row>
    <row r="5025" spans="1:10">
      <c r="A5025" s="2" t="s">
        <v>3</v>
      </c>
      <c r="B5025" s="2" t="s">
        <v>150</v>
      </c>
      <c r="C5025" s="2" t="s">
        <v>64</v>
      </c>
      <c r="E5025" s="2">
        <v>100</v>
      </c>
      <c r="F5025" s="2" t="s">
        <v>928</v>
      </c>
      <c r="G5025" s="2" t="s">
        <v>29</v>
      </c>
      <c r="H5025" s="2" t="s">
        <v>34</v>
      </c>
      <c r="I5025" s="2" t="s">
        <v>31</v>
      </c>
      <c r="J5025" s="44">
        <v>7.55220571</v>
      </c>
    </row>
    <row r="5026" spans="1:10">
      <c r="A5026" s="2" t="s">
        <v>3</v>
      </c>
      <c r="B5026" s="2" t="s">
        <v>151</v>
      </c>
      <c r="C5026" s="2" t="s">
        <v>64</v>
      </c>
      <c r="E5026" s="2">
        <v>100</v>
      </c>
      <c r="F5026" s="2" t="s">
        <v>928</v>
      </c>
      <c r="G5026" s="2" t="s">
        <v>29</v>
      </c>
      <c r="H5026" s="2" t="s">
        <v>34</v>
      </c>
      <c r="I5026" s="2" t="s">
        <v>31</v>
      </c>
      <c r="J5026" s="44">
        <v>72.676206352999998</v>
      </c>
    </row>
    <row r="5027" spans="1:10">
      <c r="A5027" s="2" t="s">
        <v>3</v>
      </c>
      <c r="B5027" s="2" t="s">
        <v>152</v>
      </c>
      <c r="C5027" s="2" t="s">
        <v>64</v>
      </c>
      <c r="E5027" s="2">
        <v>100</v>
      </c>
      <c r="F5027" s="2" t="s">
        <v>928</v>
      </c>
      <c r="G5027" s="2" t="s">
        <v>29</v>
      </c>
      <c r="H5027" s="2" t="s">
        <v>34</v>
      </c>
      <c r="I5027" s="2" t="s">
        <v>31</v>
      </c>
      <c r="J5027" s="44">
        <v>123.589597442</v>
      </c>
    </row>
    <row r="5028" spans="1:10">
      <c r="A5028" s="2" t="s">
        <v>3</v>
      </c>
      <c r="B5028" s="2" t="s">
        <v>153</v>
      </c>
      <c r="C5028" s="2" t="s">
        <v>64</v>
      </c>
      <c r="E5028" s="2">
        <v>100</v>
      </c>
      <c r="F5028" s="2" t="s">
        <v>928</v>
      </c>
      <c r="G5028" s="2" t="s">
        <v>29</v>
      </c>
      <c r="H5028" s="2" t="s">
        <v>34</v>
      </c>
      <c r="I5028" s="2" t="s">
        <v>31</v>
      </c>
      <c r="J5028" s="44">
        <v>111.62066604</v>
      </c>
    </row>
    <row r="5029" spans="1:10">
      <c r="A5029" s="2" t="s">
        <v>3</v>
      </c>
      <c r="B5029" s="2" t="s">
        <v>154</v>
      </c>
      <c r="C5029" s="2" t="s">
        <v>64</v>
      </c>
      <c r="E5029" s="2">
        <v>100</v>
      </c>
      <c r="F5029" s="2" t="s">
        <v>928</v>
      </c>
      <c r="G5029" s="2" t="s">
        <v>29</v>
      </c>
      <c r="H5029" s="2" t="s">
        <v>34</v>
      </c>
      <c r="I5029" s="2" t="s">
        <v>31</v>
      </c>
      <c r="J5029" s="44">
        <v>32.387226472999998</v>
      </c>
    </row>
    <row r="5030" spans="1:10">
      <c r="A5030" s="2" t="s">
        <v>3</v>
      </c>
      <c r="B5030" s="2" t="s">
        <v>155</v>
      </c>
      <c r="C5030" s="2" t="s">
        <v>64</v>
      </c>
      <c r="E5030" s="2">
        <v>100</v>
      </c>
      <c r="F5030" s="2" t="s">
        <v>928</v>
      </c>
      <c r="G5030" s="2" t="s">
        <v>29</v>
      </c>
      <c r="H5030" s="2" t="s">
        <v>34</v>
      </c>
      <c r="I5030" s="2" t="s">
        <v>31</v>
      </c>
      <c r="J5030" s="44">
        <v>28.506070588</v>
      </c>
    </row>
    <row r="5031" spans="1:10">
      <c r="A5031" s="2" t="s">
        <v>3</v>
      </c>
      <c r="B5031" s="2" t="s">
        <v>156</v>
      </c>
      <c r="C5031" s="2" t="s">
        <v>64</v>
      </c>
      <c r="E5031" s="2">
        <v>100</v>
      </c>
      <c r="F5031" s="2" t="s">
        <v>928</v>
      </c>
      <c r="G5031" s="2" t="s">
        <v>29</v>
      </c>
      <c r="H5031" s="2" t="s">
        <v>34</v>
      </c>
      <c r="I5031" s="2" t="s">
        <v>31</v>
      </c>
      <c r="J5031" s="44">
        <v>5.6532843330000002</v>
      </c>
    </row>
    <row r="5032" spans="1:10">
      <c r="A5032" s="2" t="s">
        <v>3</v>
      </c>
      <c r="B5032" s="2" t="s">
        <v>157</v>
      </c>
      <c r="C5032" s="2" t="s">
        <v>64</v>
      </c>
      <c r="E5032" s="2">
        <v>100</v>
      </c>
      <c r="F5032" s="2" t="s">
        <v>928</v>
      </c>
      <c r="G5032" s="2" t="s">
        <v>29</v>
      </c>
      <c r="H5032" s="2" t="s">
        <v>34</v>
      </c>
      <c r="I5032" s="2" t="s">
        <v>31</v>
      </c>
      <c r="J5032" s="44">
        <v>143.45616062600001</v>
      </c>
    </row>
    <row r="5033" spans="1:10">
      <c r="A5033" s="2" t="s">
        <v>3</v>
      </c>
      <c r="B5033" s="2" t="s">
        <v>158</v>
      </c>
      <c r="C5033" s="2" t="s">
        <v>64</v>
      </c>
      <c r="E5033" s="2">
        <v>100</v>
      </c>
      <c r="F5033" s="2" t="s">
        <v>928</v>
      </c>
      <c r="G5033" s="2" t="s">
        <v>29</v>
      </c>
      <c r="H5033" s="2" t="s">
        <v>34</v>
      </c>
      <c r="I5033" s="2" t="s">
        <v>31</v>
      </c>
      <c r="J5033" s="44">
        <v>27.448776785</v>
      </c>
    </row>
    <row r="5034" spans="1:10">
      <c r="A5034" s="2" t="s">
        <v>2</v>
      </c>
      <c r="B5034" s="2" t="s">
        <v>262</v>
      </c>
      <c r="C5034" s="2" t="s">
        <v>64</v>
      </c>
      <c r="E5034" s="2">
        <v>100</v>
      </c>
      <c r="F5034" s="2" t="s">
        <v>928</v>
      </c>
      <c r="G5034" s="2" t="s">
        <v>29</v>
      </c>
      <c r="H5034" s="2" t="s">
        <v>34</v>
      </c>
      <c r="I5034" s="2" t="s">
        <v>31</v>
      </c>
      <c r="J5034" s="44">
        <v>0</v>
      </c>
    </row>
    <row r="5035" spans="1:10">
      <c r="A5035" s="2" t="s">
        <v>2</v>
      </c>
      <c r="B5035" s="2" t="s">
        <v>263</v>
      </c>
      <c r="C5035" s="2" t="s">
        <v>64</v>
      </c>
      <c r="E5035" s="2">
        <v>100</v>
      </c>
      <c r="F5035" s="2" t="s">
        <v>928</v>
      </c>
      <c r="G5035" s="2" t="s">
        <v>29</v>
      </c>
      <c r="H5035" s="2" t="s">
        <v>34</v>
      </c>
      <c r="I5035" s="2" t="s">
        <v>31</v>
      </c>
      <c r="J5035" s="44">
        <v>0</v>
      </c>
    </row>
    <row r="5036" spans="1:10">
      <c r="A5036" s="2" t="s">
        <v>2</v>
      </c>
      <c r="B5036" s="2" t="s">
        <v>264</v>
      </c>
      <c r="C5036" s="2" t="s">
        <v>64</v>
      </c>
      <c r="E5036" s="2">
        <v>100</v>
      </c>
      <c r="F5036" s="2" t="s">
        <v>928</v>
      </c>
      <c r="G5036" s="2" t="s">
        <v>29</v>
      </c>
      <c r="H5036" s="2" t="s">
        <v>34</v>
      </c>
      <c r="I5036" s="2" t="s">
        <v>31</v>
      </c>
      <c r="J5036" s="44">
        <v>1.59597462</v>
      </c>
    </row>
    <row r="5037" spans="1:10">
      <c r="A5037" s="2" t="s">
        <v>2</v>
      </c>
      <c r="B5037" s="2" t="s">
        <v>265</v>
      </c>
      <c r="C5037" s="2" t="s">
        <v>64</v>
      </c>
      <c r="E5037" s="2">
        <v>100</v>
      </c>
      <c r="F5037" s="2" t="s">
        <v>928</v>
      </c>
      <c r="G5037" s="2" t="s">
        <v>29</v>
      </c>
      <c r="H5037" s="2" t="s">
        <v>34</v>
      </c>
      <c r="I5037" s="2" t="s">
        <v>31</v>
      </c>
      <c r="J5037" s="44">
        <v>0</v>
      </c>
    </row>
    <row r="5038" spans="1:10">
      <c r="A5038" s="2" t="s">
        <v>2</v>
      </c>
      <c r="B5038" s="2" t="s">
        <v>266</v>
      </c>
      <c r="C5038" s="2" t="s">
        <v>64</v>
      </c>
      <c r="E5038" s="2">
        <v>100</v>
      </c>
      <c r="F5038" s="2" t="s">
        <v>928</v>
      </c>
      <c r="G5038" s="2" t="s">
        <v>29</v>
      </c>
      <c r="H5038" s="2" t="s">
        <v>34</v>
      </c>
      <c r="I5038" s="2" t="s">
        <v>31</v>
      </c>
      <c r="J5038" s="44">
        <v>0</v>
      </c>
    </row>
    <row r="5039" spans="1:10">
      <c r="A5039" s="2" t="s">
        <v>2</v>
      </c>
      <c r="B5039" s="2" t="s">
        <v>267</v>
      </c>
      <c r="C5039" s="2" t="s">
        <v>64</v>
      </c>
      <c r="E5039" s="2">
        <v>100</v>
      </c>
      <c r="F5039" s="2" t="s">
        <v>928</v>
      </c>
      <c r="G5039" s="2" t="s">
        <v>29</v>
      </c>
      <c r="H5039" s="2" t="s">
        <v>34</v>
      </c>
      <c r="I5039" s="2" t="s">
        <v>31</v>
      </c>
      <c r="J5039" s="44">
        <v>4.3446302120000002</v>
      </c>
    </row>
    <row r="5040" spans="1:10">
      <c r="A5040" s="2" t="s">
        <v>2</v>
      </c>
      <c r="B5040" s="2" t="s">
        <v>268</v>
      </c>
      <c r="C5040" s="2" t="s">
        <v>64</v>
      </c>
      <c r="E5040" s="2">
        <v>100</v>
      </c>
      <c r="F5040" s="2" t="s">
        <v>928</v>
      </c>
      <c r="G5040" s="2" t="s">
        <v>29</v>
      </c>
      <c r="H5040" s="2" t="s">
        <v>34</v>
      </c>
      <c r="I5040" s="2" t="s">
        <v>31</v>
      </c>
      <c r="J5040" s="44">
        <v>0</v>
      </c>
    </row>
    <row r="5041" spans="1:10">
      <c r="A5041" s="2" t="s">
        <v>2</v>
      </c>
      <c r="B5041" s="2" t="s">
        <v>269</v>
      </c>
      <c r="C5041" s="2" t="s">
        <v>64</v>
      </c>
      <c r="E5041" s="2">
        <v>100</v>
      </c>
      <c r="F5041" s="2" t="s">
        <v>928</v>
      </c>
      <c r="G5041" s="2" t="s">
        <v>29</v>
      </c>
      <c r="H5041" s="2" t="s">
        <v>34</v>
      </c>
      <c r="I5041" s="2" t="s">
        <v>31</v>
      </c>
      <c r="J5041" s="44">
        <v>0</v>
      </c>
    </row>
    <row r="5042" spans="1:10">
      <c r="A5042" s="2" t="s">
        <v>1</v>
      </c>
      <c r="B5042" s="2" t="s">
        <v>298</v>
      </c>
      <c r="C5042" s="2" t="s">
        <v>64</v>
      </c>
      <c r="E5042" s="2">
        <v>100</v>
      </c>
      <c r="F5042" s="2" t="s">
        <v>928</v>
      </c>
      <c r="G5042" s="2" t="s">
        <v>29</v>
      </c>
      <c r="H5042" s="2" t="s">
        <v>34</v>
      </c>
      <c r="I5042" s="2" t="s">
        <v>31</v>
      </c>
      <c r="J5042" s="44">
        <v>0</v>
      </c>
    </row>
    <row r="5043" spans="1:10">
      <c r="A5043" s="2" t="s">
        <v>1</v>
      </c>
      <c r="B5043" s="2" t="s">
        <v>299</v>
      </c>
      <c r="C5043" s="2" t="s">
        <v>64</v>
      </c>
      <c r="E5043" s="2">
        <v>100</v>
      </c>
      <c r="F5043" s="2" t="s">
        <v>928</v>
      </c>
      <c r="G5043" s="2" t="s">
        <v>29</v>
      </c>
      <c r="H5043" s="2" t="s">
        <v>34</v>
      </c>
      <c r="I5043" s="2" t="s">
        <v>31</v>
      </c>
      <c r="J5043" s="44">
        <v>0</v>
      </c>
    </row>
    <row r="5044" spans="1:10">
      <c r="A5044" s="2" t="s">
        <v>1</v>
      </c>
      <c r="B5044" s="2" t="s">
        <v>300</v>
      </c>
      <c r="C5044" s="2" t="s">
        <v>64</v>
      </c>
      <c r="E5044" s="2">
        <v>100</v>
      </c>
      <c r="F5044" s="2" t="s">
        <v>928</v>
      </c>
      <c r="G5044" s="2" t="s">
        <v>29</v>
      </c>
      <c r="H5044" s="2" t="s">
        <v>34</v>
      </c>
      <c r="I5044" s="2" t="s">
        <v>31</v>
      </c>
      <c r="J5044" s="44">
        <v>0</v>
      </c>
    </row>
    <row r="5045" spans="1:10">
      <c r="A5045" s="2" t="s">
        <v>1</v>
      </c>
      <c r="B5045" s="2" t="s">
        <v>301</v>
      </c>
      <c r="C5045" s="2" t="s">
        <v>64</v>
      </c>
      <c r="E5045" s="2">
        <v>100</v>
      </c>
      <c r="F5045" s="2" t="s">
        <v>928</v>
      </c>
      <c r="G5045" s="2" t="s">
        <v>29</v>
      </c>
      <c r="H5045" s="2" t="s">
        <v>34</v>
      </c>
      <c r="I5045" s="2" t="s">
        <v>31</v>
      </c>
      <c r="J5045" s="44">
        <v>0</v>
      </c>
    </row>
    <row r="5046" spans="1:10">
      <c r="A5046" s="2" t="s">
        <v>1</v>
      </c>
      <c r="B5046" s="2" t="s">
        <v>302</v>
      </c>
      <c r="C5046" s="2" t="s">
        <v>64</v>
      </c>
      <c r="E5046" s="2">
        <v>100</v>
      </c>
      <c r="F5046" s="2" t="s">
        <v>928</v>
      </c>
      <c r="G5046" s="2" t="s">
        <v>29</v>
      </c>
      <c r="H5046" s="2" t="s">
        <v>34</v>
      </c>
      <c r="I5046" s="2" t="s">
        <v>31</v>
      </c>
      <c r="J5046" s="44">
        <v>0</v>
      </c>
    </row>
    <row r="5047" spans="1:10">
      <c r="A5047" s="2" t="s">
        <v>1</v>
      </c>
      <c r="B5047" s="2" t="s">
        <v>303</v>
      </c>
      <c r="C5047" s="2" t="s">
        <v>64</v>
      </c>
      <c r="E5047" s="2">
        <v>100</v>
      </c>
      <c r="F5047" s="2" t="s">
        <v>928</v>
      </c>
      <c r="G5047" s="2" t="s">
        <v>29</v>
      </c>
      <c r="H5047" s="2" t="s">
        <v>34</v>
      </c>
      <c r="I5047" s="2" t="s">
        <v>31</v>
      </c>
      <c r="J5047" s="44">
        <v>0</v>
      </c>
    </row>
    <row r="5048" spans="1:10">
      <c r="A5048" s="2" t="s">
        <v>1</v>
      </c>
      <c r="B5048" s="2" t="s">
        <v>304</v>
      </c>
      <c r="C5048" s="2" t="s">
        <v>64</v>
      </c>
      <c r="E5048" s="2">
        <v>100</v>
      </c>
      <c r="F5048" s="2" t="s">
        <v>928</v>
      </c>
      <c r="G5048" s="2" t="s">
        <v>29</v>
      </c>
      <c r="H5048" s="2" t="s">
        <v>34</v>
      </c>
      <c r="I5048" s="2" t="s">
        <v>31</v>
      </c>
      <c r="J5048" s="44">
        <v>0</v>
      </c>
    </row>
    <row r="5049" spans="1:10">
      <c r="A5049" s="2" t="s">
        <v>1</v>
      </c>
      <c r="B5049" s="2" t="s">
        <v>305</v>
      </c>
      <c r="C5049" s="2" t="s">
        <v>64</v>
      </c>
      <c r="E5049" s="2">
        <v>100</v>
      </c>
      <c r="F5049" s="2" t="s">
        <v>928</v>
      </c>
      <c r="G5049" s="2" t="s">
        <v>29</v>
      </c>
      <c r="H5049" s="2" t="s">
        <v>34</v>
      </c>
      <c r="I5049" s="2" t="s">
        <v>31</v>
      </c>
      <c r="J5049" s="44">
        <v>0</v>
      </c>
    </row>
    <row r="5050" spans="1:10">
      <c r="A5050" s="2" t="s">
        <v>1</v>
      </c>
      <c r="B5050" s="2" t="s">
        <v>306</v>
      </c>
      <c r="C5050" s="2" t="s">
        <v>64</v>
      </c>
      <c r="E5050" s="2">
        <v>100</v>
      </c>
      <c r="F5050" s="2" t="s">
        <v>928</v>
      </c>
      <c r="G5050" s="2" t="s">
        <v>29</v>
      </c>
      <c r="H5050" s="2" t="s">
        <v>34</v>
      </c>
      <c r="I5050" s="2" t="s">
        <v>31</v>
      </c>
      <c r="J5050" s="44">
        <v>0</v>
      </c>
    </row>
    <row r="5051" spans="1:10">
      <c r="A5051" s="2" t="s">
        <v>1</v>
      </c>
      <c r="B5051" s="2" t="s">
        <v>307</v>
      </c>
      <c r="C5051" s="2" t="s">
        <v>64</v>
      </c>
      <c r="E5051" s="2">
        <v>100</v>
      </c>
      <c r="F5051" s="2" t="s">
        <v>928</v>
      </c>
      <c r="G5051" s="2" t="s">
        <v>29</v>
      </c>
      <c r="H5051" s="2" t="s">
        <v>34</v>
      </c>
      <c r="I5051" s="2" t="s">
        <v>31</v>
      </c>
      <c r="J5051" s="44">
        <v>0</v>
      </c>
    </row>
    <row r="5052" spans="1:10">
      <c r="A5052" s="2" t="s">
        <v>1</v>
      </c>
      <c r="B5052" s="2" t="s">
        <v>308</v>
      </c>
      <c r="C5052" s="2" t="s">
        <v>64</v>
      </c>
      <c r="E5052" s="2">
        <v>100</v>
      </c>
      <c r="F5052" s="2" t="s">
        <v>928</v>
      </c>
      <c r="G5052" s="2" t="s">
        <v>29</v>
      </c>
      <c r="H5052" s="2" t="s">
        <v>34</v>
      </c>
      <c r="I5052" s="2" t="s">
        <v>31</v>
      </c>
      <c r="J5052" s="44">
        <v>0</v>
      </c>
    </row>
    <row r="5053" spans="1:10">
      <c r="A5053" s="2" t="s">
        <v>1</v>
      </c>
      <c r="B5053" s="2" t="s">
        <v>309</v>
      </c>
      <c r="C5053" s="2" t="s">
        <v>64</v>
      </c>
      <c r="E5053" s="2">
        <v>100</v>
      </c>
      <c r="F5053" s="2" t="s">
        <v>928</v>
      </c>
      <c r="G5053" s="2" t="s">
        <v>29</v>
      </c>
      <c r="H5053" s="2" t="s">
        <v>34</v>
      </c>
      <c r="I5053" s="2" t="s">
        <v>31</v>
      </c>
      <c r="J5053" s="44">
        <v>0</v>
      </c>
    </row>
    <row r="5054" spans="1:10">
      <c r="A5054" s="2" t="s">
        <v>1</v>
      </c>
      <c r="B5054" s="2" t="s">
        <v>310</v>
      </c>
      <c r="C5054" s="2" t="s">
        <v>64</v>
      </c>
      <c r="E5054" s="2">
        <v>100</v>
      </c>
      <c r="F5054" s="2" t="s">
        <v>928</v>
      </c>
      <c r="G5054" s="2" t="s">
        <v>29</v>
      </c>
      <c r="H5054" s="2" t="s">
        <v>34</v>
      </c>
      <c r="I5054" s="2" t="s">
        <v>31</v>
      </c>
      <c r="J5054" s="44">
        <v>0</v>
      </c>
    </row>
    <row r="5055" spans="1:10">
      <c r="A5055" s="2" t="s">
        <v>1</v>
      </c>
      <c r="B5055" s="2" t="s">
        <v>311</v>
      </c>
      <c r="C5055" s="2" t="s">
        <v>64</v>
      </c>
      <c r="E5055" s="2">
        <v>100</v>
      </c>
      <c r="F5055" s="2" t="s">
        <v>928</v>
      </c>
      <c r="G5055" s="2" t="s">
        <v>29</v>
      </c>
      <c r="H5055" s="2" t="s">
        <v>34</v>
      </c>
      <c r="I5055" s="2" t="s">
        <v>31</v>
      </c>
      <c r="J5055" s="44">
        <v>0</v>
      </c>
    </row>
    <row r="5056" spans="1:10">
      <c r="A5056" s="2" t="s">
        <v>1</v>
      </c>
      <c r="B5056" s="2" t="s">
        <v>312</v>
      </c>
      <c r="C5056" s="2" t="s">
        <v>64</v>
      </c>
      <c r="E5056" s="2">
        <v>100</v>
      </c>
      <c r="F5056" s="2" t="s">
        <v>928</v>
      </c>
      <c r="G5056" s="2" t="s">
        <v>29</v>
      </c>
      <c r="H5056" s="2" t="s">
        <v>34</v>
      </c>
      <c r="I5056" s="2" t="s">
        <v>31</v>
      </c>
      <c r="J5056" s="44">
        <v>0</v>
      </c>
    </row>
    <row r="5057" spans="1:10">
      <c r="A5057" s="2" t="s">
        <v>1</v>
      </c>
      <c r="B5057" s="2" t="s">
        <v>313</v>
      </c>
      <c r="C5057" s="2" t="s">
        <v>64</v>
      </c>
      <c r="E5057" s="2">
        <v>100</v>
      </c>
      <c r="F5057" s="2" t="s">
        <v>928</v>
      </c>
      <c r="G5057" s="2" t="s">
        <v>29</v>
      </c>
      <c r="H5057" s="2" t="s">
        <v>34</v>
      </c>
      <c r="I5057" s="2" t="s">
        <v>31</v>
      </c>
      <c r="J5057" s="44">
        <v>0</v>
      </c>
    </row>
    <row r="5058" spans="1:10">
      <c r="A5058" s="2" t="s">
        <v>1</v>
      </c>
      <c r="B5058" s="2" t="s">
        <v>314</v>
      </c>
      <c r="C5058" s="2" t="s">
        <v>64</v>
      </c>
      <c r="E5058" s="2">
        <v>100</v>
      </c>
      <c r="F5058" s="2" t="s">
        <v>928</v>
      </c>
      <c r="G5058" s="2" t="s">
        <v>29</v>
      </c>
      <c r="H5058" s="2" t="s">
        <v>34</v>
      </c>
      <c r="I5058" s="2" t="s">
        <v>31</v>
      </c>
      <c r="J5058" s="44">
        <v>0</v>
      </c>
    </row>
    <row r="5059" spans="1:10">
      <c r="A5059" s="2" t="s">
        <v>1</v>
      </c>
      <c r="B5059" s="2" t="s">
        <v>315</v>
      </c>
      <c r="C5059" s="2" t="s">
        <v>64</v>
      </c>
      <c r="E5059" s="2">
        <v>100</v>
      </c>
      <c r="F5059" s="2" t="s">
        <v>928</v>
      </c>
      <c r="G5059" s="2" t="s">
        <v>29</v>
      </c>
      <c r="H5059" s="2" t="s">
        <v>34</v>
      </c>
      <c r="I5059" s="2" t="s">
        <v>31</v>
      </c>
      <c r="J5059" s="44">
        <v>0</v>
      </c>
    </row>
    <row r="5060" spans="1:10">
      <c r="A5060" s="2" t="s">
        <v>1</v>
      </c>
      <c r="B5060" s="2" t="s">
        <v>316</v>
      </c>
      <c r="C5060" s="2" t="s">
        <v>64</v>
      </c>
      <c r="E5060" s="2">
        <v>100</v>
      </c>
      <c r="F5060" s="2" t="s">
        <v>928</v>
      </c>
      <c r="G5060" s="2" t="s">
        <v>29</v>
      </c>
      <c r="H5060" s="2" t="s">
        <v>34</v>
      </c>
      <c r="I5060" s="2" t="s">
        <v>31</v>
      </c>
      <c r="J5060" s="44">
        <v>0</v>
      </c>
    </row>
    <row r="5061" spans="1:10">
      <c r="A5061" s="2" t="s">
        <v>1</v>
      </c>
      <c r="B5061" s="2" t="s">
        <v>317</v>
      </c>
      <c r="C5061" s="2" t="s">
        <v>64</v>
      </c>
      <c r="E5061" s="2">
        <v>100</v>
      </c>
      <c r="F5061" s="2" t="s">
        <v>928</v>
      </c>
      <c r="G5061" s="2" t="s">
        <v>29</v>
      </c>
      <c r="H5061" s="2" t="s">
        <v>34</v>
      </c>
      <c r="I5061" s="2" t="s">
        <v>31</v>
      </c>
      <c r="J5061" s="44">
        <v>0</v>
      </c>
    </row>
    <row r="5062" spans="1:10">
      <c r="A5062" s="2" t="s">
        <v>1</v>
      </c>
      <c r="B5062" s="2" t="s">
        <v>449</v>
      </c>
      <c r="C5062" s="2" t="s">
        <v>64</v>
      </c>
      <c r="E5062" s="2">
        <v>100</v>
      </c>
      <c r="F5062" s="2" t="s">
        <v>928</v>
      </c>
      <c r="G5062" s="2" t="s">
        <v>29</v>
      </c>
      <c r="H5062" s="2" t="s">
        <v>34</v>
      </c>
      <c r="I5062" s="2" t="s">
        <v>31</v>
      </c>
      <c r="J5062" s="44">
        <v>0</v>
      </c>
    </row>
    <row r="5063" spans="1:10">
      <c r="A5063" s="2" t="s">
        <v>1</v>
      </c>
      <c r="B5063" s="2" t="s">
        <v>450</v>
      </c>
      <c r="C5063" s="2" t="s">
        <v>64</v>
      </c>
      <c r="E5063" s="2">
        <v>100</v>
      </c>
      <c r="F5063" s="2" t="s">
        <v>928</v>
      </c>
      <c r="G5063" s="2" t="s">
        <v>29</v>
      </c>
      <c r="H5063" s="2" t="s">
        <v>34</v>
      </c>
      <c r="I5063" s="2" t="s">
        <v>31</v>
      </c>
      <c r="J5063" s="44">
        <v>0</v>
      </c>
    </row>
    <row r="5064" spans="1:10">
      <c r="A5064" s="2" t="s">
        <v>1</v>
      </c>
      <c r="B5064" s="2" t="s">
        <v>451</v>
      </c>
      <c r="C5064" s="2" t="s">
        <v>64</v>
      </c>
      <c r="E5064" s="2">
        <v>100</v>
      </c>
      <c r="F5064" s="2" t="s">
        <v>928</v>
      </c>
      <c r="G5064" s="2" t="s">
        <v>29</v>
      </c>
      <c r="H5064" s="2" t="s">
        <v>34</v>
      </c>
      <c r="I5064" s="2" t="s">
        <v>31</v>
      </c>
      <c r="J5064" s="44">
        <v>0</v>
      </c>
    </row>
    <row r="5065" spans="1:10">
      <c r="A5065" s="2" t="s">
        <v>1</v>
      </c>
      <c r="B5065" s="2" t="s">
        <v>452</v>
      </c>
      <c r="C5065" s="2" t="s">
        <v>64</v>
      </c>
      <c r="E5065" s="2">
        <v>100</v>
      </c>
      <c r="F5065" s="2" t="s">
        <v>928</v>
      </c>
      <c r="G5065" s="2" t="s">
        <v>29</v>
      </c>
      <c r="H5065" s="2" t="s">
        <v>34</v>
      </c>
      <c r="I5065" s="2" t="s">
        <v>31</v>
      </c>
      <c r="J5065" s="44">
        <v>0</v>
      </c>
    </row>
    <row r="5066" spans="1:10">
      <c r="A5066" s="2" t="s">
        <v>1</v>
      </c>
      <c r="B5066" s="2" t="s">
        <v>453</v>
      </c>
      <c r="C5066" s="2" t="s">
        <v>64</v>
      </c>
      <c r="E5066" s="2">
        <v>100</v>
      </c>
      <c r="F5066" s="2" t="s">
        <v>928</v>
      </c>
      <c r="G5066" s="2" t="s">
        <v>29</v>
      </c>
      <c r="H5066" s="2" t="s">
        <v>34</v>
      </c>
      <c r="I5066" s="2" t="s">
        <v>31</v>
      </c>
      <c r="J5066" s="44">
        <v>0</v>
      </c>
    </row>
    <row r="5067" spans="1:10">
      <c r="A5067" s="2" t="s">
        <v>1</v>
      </c>
      <c r="B5067" s="2" t="s">
        <v>318</v>
      </c>
      <c r="C5067" s="2" t="s">
        <v>64</v>
      </c>
      <c r="E5067" s="2">
        <v>100</v>
      </c>
      <c r="F5067" s="2" t="s">
        <v>928</v>
      </c>
      <c r="G5067" s="2" t="s">
        <v>29</v>
      </c>
      <c r="H5067" s="2" t="s">
        <v>34</v>
      </c>
      <c r="I5067" s="2" t="s">
        <v>31</v>
      </c>
      <c r="J5067" s="44">
        <v>0</v>
      </c>
    </row>
    <row r="5068" spans="1:10">
      <c r="A5068" s="2" t="s">
        <v>1</v>
      </c>
      <c r="B5068" s="2" t="s">
        <v>319</v>
      </c>
      <c r="C5068" s="2" t="s">
        <v>64</v>
      </c>
      <c r="E5068" s="2">
        <v>100</v>
      </c>
      <c r="F5068" s="2" t="s">
        <v>928</v>
      </c>
      <c r="G5068" s="2" t="s">
        <v>29</v>
      </c>
      <c r="H5068" s="2" t="s">
        <v>34</v>
      </c>
      <c r="I5068" s="2" t="s">
        <v>31</v>
      </c>
      <c r="J5068" s="44">
        <v>0</v>
      </c>
    </row>
    <row r="5069" spans="1:10">
      <c r="A5069" s="2" t="s">
        <v>1</v>
      </c>
      <c r="B5069" s="2" t="s">
        <v>320</v>
      </c>
      <c r="C5069" s="2" t="s">
        <v>64</v>
      </c>
      <c r="E5069" s="2">
        <v>100</v>
      </c>
      <c r="F5069" s="2" t="s">
        <v>928</v>
      </c>
      <c r="G5069" s="2" t="s">
        <v>29</v>
      </c>
      <c r="H5069" s="2" t="s">
        <v>34</v>
      </c>
      <c r="I5069" s="2" t="s">
        <v>31</v>
      </c>
      <c r="J5069" s="44">
        <v>0</v>
      </c>
    </row>
    <row r="5070" spans="1:10">
      <c r="A5070" s="2" t="s">
        <v>1</v>
      </c>
      <c r="B5070" s="2" t="s">
        <v>321</v>
      </c>
      <c r="C5070" s="2" t="s">
        <v>64</v>
      </c>
      <c r="E5070" s="2">
        <v>100</v>
      </c>
      <c r="F5070" s="2" t="s">
        <v>928</v>
      </c>
      <c r="G5070" s="2" t="s">
        <v>29</v>
      </c>
      <c r="H5070" s="2" t="s">
        <v>34</v>
      </c>
      <c r="I5070" s="2" t="s">
        <v>31</v>
      </c>
      <c r="J5070" s="44">
        <v>0</v>
      </c>
    </row>
    <row r="5071" spans="1:10">
      <c r="A5071" s="2" t="s">
        <v>1</v>
      </c>
      <c r="B5071" s="2" t="s">
        <v>322</v>
      </c>
      <c r="C5071" s="2" t="s">
        <v>64</v>
      </c>
      <c r="E5071" s="2">
        <v>100</v>
      </c>
      <c r="F5071" s="2" t="s">
        <v>928</v>
      </c>
      <c r="G5071" s="2" t="s">
        <v>29</v>
      </c>
      <c r="H5071" s="2" t="s">
        <v>34</v>
      </c>
      <c r="I5071" s="2" t="s">
        <v>31</v>
      </c>
      <c r="J5071" s="44">
        <v>0</v>
      </c>
    </row>
    <row r="5072" spans="1:10">
      <c r="A5072" s="2" t="s">
        <v>1</v>
      </c>
      <c r="B5072" s="2" t="s">
        <v>323</v>
      </c>
      <c r="C5072" s="2" t="s">
        <v>64</v>
      </c>
      <c r="E5072" s="2">
        <v>100</v>
      </c>
      <c r="F5072" s="2" t="s">
        <v>928</v>
      </c>
      <c r="G5072" s="2" t="s">
        <v>29</v>
      </c>
      <c r="H5072" s="2" t="s">
        <v>34</v>
      </c>
      <c r="I5072" s="2" t="s">
        <v>31</v>
      </c>
      <c r="J5072" s="44">
        <v>0</v>
      </c>
    </row>
    <row r="5073" spans="1:10">
      <c r="A5073" s="2" t="s">
        <v>1</v>
      </c>
      <c r="B5073" s="2" t="s">
        <v>324</v>
      </c>
      <c r="C5073" s="2" t="s">
        <v>64</v>
      </c>
      <c r="E5073" s="2">
        <v>100</v>
      </c>
      <c r="F5073" s="2" t="s">
        <v>928</v>
      </c>
      <c r="G5073" s="2" t="s">
        <v>29</v>
      </c>
      <c r="H5073" s="2" t="s">
        <v>34</v>
      </c>
      <c r="I5073" s="2" t="s">
        <v>31</v>
      </c>
      <c r="J5073" s="44">
        <v>0</v>
      </c>
    </row>
    <row r="5074" spans="1:10">
      <c r="A5074" s="2" t="s">
        <v>1</v>
      </c>
      <c r="B5074" s="2" t="s">
        <v>325</v>
      </c>
      <c r="C5074" s="2" t="s">
        <v>64</v>
      </c>
      <c r="E5074" s="2">
        <v>100</v>
      </c>
      <c r="F5074" s="2" t="s">
        <v>928</v>
      </c>
      <c r="G5074" s="2" t="s">
        <v>29</v>
      </c>
      <c r="H5074" s="2" t="s">
        <v>34</v>
      </c>
      <c r="I5074" s="2" t="s">
        <v>31</v>
      </c>
      <c r="J5074" s="44">
        <v>0</v>
      </c>
    </row>
    <row r="5075" spans="1:10">
      <c r="A5075" s="2" t="s">
        <v>1</v>
      </c>
      <c r="B5075" s="2" t="s">
        <v>326</v>
      </c>
      <c r="C5075" s="2" t="s">
        <v>64</v>
      </c>
      <c r="E5075" s="2">
        <v>100</v>
      </c>
      <c r="F5075" s="2" t="s">
        <v>928</v>
      </c>
      <c r="G5075" s="2" t="s">
        <v>29</v>
      </c>
      <c r="H5075" s="2" t="s">
        <v>34</v>
      </c>
      <c r="I5075" s="2" t="s">
        <v>31</v>
      </c>
      <c r="J5075" s="44">
        <v>0</v>
      </c>
    </row>
    <row r="5076" spans="1:10">
      <c r="A5076" s="2" t="s">
        <v>1</v>
      </c>
      <c r="B5076" s="2" t="s">
        <v>327</v>
      </c>
      <c r="C5076" s="2" t="s">
        <v>64</v>
      </c>
      <c r="E5076" s="2">
        <v>100</v>
      </c>
      <c r="F5076" s="2" t="s">
        <v>928</v>
      </c>
      <c r="G5076" s="2" t="s">
        <v>29</v>
      </c>
      <c r="H5076" s="2" t="s">
        <v>34</v>
      </c>
      <c r="I5076" s="2" t="s">
        <v>31</v>
      </c>
      <c r="J5076" s="44">
        <v>0</v>
      </c>
    </row>
    <row r="5077" spans="1:10">
      <c r="A5077" s="2" t="s">
        <v>1</v>
      </c>
      <c r="B5077" s="2" t="s">
        <v>328</v>
      </c>
      <c r="C5077" s="2" t="s">
        <v>64</v>
      </c>
      <c r="E5077" s="2">
        <v>100</v>
      </c>
      <c r="F5077" s="2" t="s">
        <v>928</v>
      </c>
      <c r="G5077" s="2" t="s">
        <v>29</v>
      </c>
      <c r="H5077" s="2" t="s">
        <v>34</v>
      </c>
      <c r="I5077" s="2" t="s">
        <v>31</v>
      </c>
      <c r="J5077" s="44">
        <v>0</v>
      </c>
    </row>
    <row r="5078" spans="1:10">
      <c r="A5078" s="2" t="s">
        <v>1</v>
      </c>
      <c r="B5078" s="2" t="s">
        <v>329</v>
      </c>
      <c r="C5078" s="2" t="s">
        <v>64</v>
      </c>
      <c r="E5078" s="2">
        <v>100</v>
      </c>
      <c r="F5078" s="2" t="s">
        <v>928</v>
      </c>
      <c r="G5078" s="2" t="s">
        <v>29</v>
      </c>
      <c r="H5078" s="2" t="s">
        <v>34</v>
      </c>
      <c r="I5078" s="2" t="s">
        <v>31</v>
      </c>
      <c r="J5078" s="44">
        <v>0</v>
      </c>
    </row>
    <row r="5079" spans="1:10">
      <c r="A5079" s="2" t="s">
        <v>1</v>
      </c>
      <c r="B5079" s="2" t="s">
        <v>330</v>
      </c>
      <c r="C5079" s="2" t="s">
        <v>64</v>
      </c>
      <c r="E5079" s="2">
        <v>100</v>
      </c>
      <c r="F5079" s="2" t="s">
        <v>928</v>
      </c>
      <c r="G5079" s="2" t="s">
        <v>29</v>
      </c>
      <c r="H5079" s="2" t="s">
        <v>34</v>
      </c>
      <c r="I5079" s="2" t="s">
        <v>31</v>
      </c>
      <c r="J5079" s="44">
        <v>0</v>
      </c>
    </row>
    <row r="5080" spans="1:10">
      <c r="A5080" s="2" t="s">
        <v>1</v>
      </c>
      <c r="B5080" s="2" t="s">
        <v>331</v>
      </c>
      <c r="C5080" s="2" t="s">
        <v>64</v>
      </c>
      <c r="E5080" s="2">
        <v>100</v>
      </c>
      <c r="F5080" s="2" t="s">
        <v>928</v>
      </c>
      <c r="G5080" s="2" t="s">
        <v>29</v>
      </c>
      <c r="H5080" s="2" t="s">
        <v>34</v>
      </c>
      <c r="I5080" s="2" t="s">
        <v>31</v>
      </c>
      <c r="J5080" s="44">
        <v>0</v>
      </c>
    </row>
    <row r="5081" spans="1:10">
      <c r="A5081" s="2" t="s">
        <v>1</v>
      </c>
      <c r="B5081" s="2" t="s">
        <v>332</v>
      </c>
      <c r="C5081" s="2" t="s">
        <v>64</v>
      </c>
      <c r="E5081" s="2">
        <v>100</v>
      </c>
      <c r="F5081" s="2" t="s">
        <v>928</v>
      </c>
      <c r="G5081" s="2" t="s">
        <v>29</v>
      </c>
      <c r="H5081" s="2" t="s">
        <v>34</v>
      </c>
      <c r="I5081" s="2" t="s">
        <v>31</v>
      </c>
      <c r="J5081" s="44">
        <v>0</v>
      </c>
    </row>
    <row r="5082" spans="1:10">
      <c r="A5082" s="2" t="s">
        <v>27</v>
      </c>
      <c r="B5082" s="2" t="s">
        <v>66</v>
      </c>
      <c r="C5082" s="2" t="s">
        <v>64</v>
      </c>
      <c r="E5082" s="2">
        <v>100</v>
      </c>
      <c r="F5082" s="2" t="s">
        <v>928</v>
      </c>
      <c r="G5082" s="2" t="s">
        <v>28</v>
      </c>
      <c r="H5082" s="2" t="s">
        <v>34</v>
      </c>
      <c r="I5082" s="2" t="s">
        <v>31</v>
      </c>
      <c r="J5082" s="44">
        <v>1.260039956</v>
      </c>
    </row>
    <row r="5083" spans="1:10">
      <c r="A5083" s="2" t="s">
        <v>27</v>
      </c>
      <c r="B5083" s="2" t="s">
        <v>67</v>
      </c>
      <c r="C5083" s="2" t="s">
        <v>64</v>
      </c>
      <c r="E5083" s="2">
        <v>100</v>
      </c>
      <c r="F5083" s="2" t="s">
        <v>928</v>
      </c>
      <c r="G5083" s="2" t="s">
        <v>28</v>
      </c>
      <c r="H5083" s="2" t="s">
        <v>34</v>
      </c>
      <c r="I5083" s="2" t="s">
        <v>31</v>
      </c>
      <c r="J5083" s="44">
        <v>3.0869339999999999E-3</v>
      </c>
    </row>
    <row r="5084" spans="1:10">
      <c r="A5084" s="2" t="s">
        <v>27</v>
      </c>
      <c r="B5084" s="2" t="s">
        <v>346</v>
      </c>
      <c r="C5084" s="2" t="s">
        <v>64</v>
      </c>
      <c r="E5084" s="2">
        <v>100</v>
      </c>
      <c r="F5084" s="2" t="s">
        <v>928</v>
      </c>
      <c r="G5084" s="2" t="s">
        <v>28</v>
      </c>
      <c r="H5084" s="2" t="s">
        <v>34</v>
      </c>
      <c r="I5084" s="2" t="s">
        <v>31</v>
      </c>
      <c r="J5084" s="44">
        <v>0</v>
      </c>
    </row>
    <row r="5085" spans="1:10">
      <c r="A5085" s="2" t="s">
        <v>27</v>
      </c>
      <c r="B5085" s="2" t="s">
        <v>68</v>
      </c>
      <c r="C5085" s="2" t="s">
        <v>64</v>
      </c>
      <c r="E5085" s="2">
        <v>100</v>
      </c>
      <c r="F5085" s="2" t="s">
        <v>928</v>
      </c>
      <c r="G5085" s="2" t="s">
        <v>28</v>
      </c>
      <c r="H5085" s="2" t="s">
        <v>34</v>
      </c>
      <c r="I5085" s="2" t="s">
        <v>31</v>
      </c>
      <c r="J5085" s="44">
        <v>1.098833E-3</v>
      </c>
    </row>
    <row r="5086" spans="1:10">
      <c r="A5086" s="2" t="s">
        <v>27</v>
      </c>
      <c r="B5086" s="2" t="s">
        <v>69</v>
      </c>
      <c r="C5086" s="2" t="s">
        <v>64</v>
      </c>
      <c r="E5086" s="2">
        <v>100</v>
      </c>
      <c r="F5086" s="2" t="s">
        <v>928</v>
      </c>
      <c r="G5086" s="2" t="s">
        <v>28</v>
      </c>
      <c r="H5086" s="2" t="s">
        <v>34</v>
      </c>
      <c r="I5086" s="2" t="s">
        <v>31</v>
      </c>
      <c r="J5086" s="44">
        <v>1.1522801170000001</v>
      </c>
    </row>
    <row r="5087" spans="1:10">
      <c r="A5087" s="2" t="s">
        <v>27</v>
      </c>
      <c r="B5087" s="2" t="s">
        <v>70</v>
      </c>
      <c r="C5087" s="2" t="s">
        <v>64</v>
      </c>
      <c r="E5087" s="2">
        <v>100</v>
      </c>
      <c r="F5087" s="2" t="s">
        <v>928</v>
      </c>
      <c r="G5087" s="2" t="s">
        <v>28</v>
      </c>
      <c r="H5087" s="2" t="s">
        <v>34</v>
      </c>
      <c r="I5087" s="2" t="s">
        <v>31</v>
      </c>
      <c r="J5087" s="44">
        <v>7.6734218380000003</v>
      </c>
    </row>
    <row r="5088" spans="1:10">
      <c r="A5088" s="2" t="s">
        <v>27</v>
      </c>
      <c r="B5088" s="2" t="s">
        <v>71</v>
      </c>
      <c r="C5088" s="2" t="s">
        <v>64</v>
      </c>
      <c r="E5088" s="2">
        <v>100</v>
      </c>
      <c r="F5088" s="2" t="s">
        <v>928</v>
      </c>
      <c r="G5088" s="2" t="s">
        <v>28</v>
      </c>
      <c r="H5088" s="2" t="s">
        <v>34</v>
      </c>
      <c r="I5088" s="2" t="s">
        <v>31</v>
      </c>
      <c r="J5088" s="44">
        <v>0</v>
      </c>
    </row>
    <row r="5089" spans="1:10">
      <c r="A5089" s="2" t="s">
        <v>27</v>
      </c>
      <c r="B5089" s="2" t="s">
        <v>72</v>
      </c>
      <c r="C5089" s="2" t="s">
        <v>64</v>
      </c>
      <c r="E5089" s="2">
        <v>100</v>
      </c>
      <c r="F5089" s="2" t="s">
        <v>928</v>
      </c>
      <c r="G5089" s="2" t="s">
        <v>28</v>
      </c>
      <c r="H5089" s="2" t="s">
        <v>34</v>
      </c>
      <c r="I5089" s="2" t="s">
        <v>31</v>
      </c>
      <c r="J5089" s="44">
        <v>1.486532E-3</v>
      </c>
    </row>
    <row r="5090" spans="1:10">
      <c r="A5090" s="2" t="s">
        <v>27</v>
      </c>
      <c r="B5090" s="2" t="s">
        <v>73</v>
      </c>
      <c r="C5090" s="2" t="s">
        <v>64</v>
      </c>
      <c r="E5090" s="2">
        <v>100</v>
      </c>
      <c r="F5090" s="2" t="s">
        <v>928</v>
      </c>
      <c r="G5090" s="2" t="s">
        <v>28</v>
      </c>
      <c r="H5090" s="2" t="s">
        <v>34</v>
      </c>
      <c r="I5090" s="2" t="s">
        <v>31</v>
      </c>
      <c r="J5090" s="44">
        <v>1.740351E-3</v>
      </c>
    </row>
    <row r="5091" spans="1:10">
      <c r="A5091" s="2" t="s">
        <v>26</v>
      </c>
      <c r="B5091" s="2" t="s">
        <v>347</v>
      </c>
      <c r="C5091" s="2" t="s">
        <v>64</v>
      </c>
      <c r="E5091" s="2">
        <v>100</v>
      </c>
      <c r="F5091" s="2" t="s">
        <v>928</v>
      </c>
      <c r="G5091" s="2" t="s">
        <v>28</v>
      </c>
      <c r="H5091" s="2" t="s">
        <v>34</v>
      </c>
      <c r="I5091" s="2" t="s">
        <v>31</v>
      </c>
      <c r="J5091" s="44">
        <v>0</v>
      </c>
    </row>
    <row r="5092" spans="1:10">
      <c r="A5092" s="2" t="s">
        <v>26</v>
      </c>
      <c r="B5092" s="2" t="s">
        <v>74</v>
      </c>
      <c r="C5092" s="2" t="s">
        <v>64</v>
      </c>
      <c r="E5092" s="2">
        <v>100</v>
      </c>
      <c r="F5092" s="2" t="s">
        <v>928</v>
      </c>
      <c r="G5092" s="2" t="s">
        <v>28</v>
      </c>
      <c r="H5092" s="2" t="s">
        <v>34</v>
      </c>
      <c r="I5092" s="2" t="s">
        <v>31</v>
      </c>
      <c r="J5092" s="44">
        <v>0.73912500000000003</v>
      </c>
    </row>
    <row r="5093" spans="1:10">
      <c r="A5093" s="2" t="s">
        <v>26</v>
      </c>
      <c r="B5093" s="2" t="s">
        <v>75</v>
      </c>
      <c r="C5093" s="2" t="s">
        <v>64</v>
      </c>
      <c r="E5093" s="2">
        <v>100</v>
      </c>
      <c r="F5093" s="2" t="s">
        <v>928</v>
      </c>
      <c r="G5093" s="2" t="s">
        <v>28</v>
      </c>
      <c r="H5093" s="2" t="s">
        <v>34</v>
      </c>
      <c r="I5093" s="2" t="s">
        <v>31</v>
      </c>
      <c r="J5093" s="44">
        <v>1.2712950000000001</v>
      </c>
    </row>
    <row r="5094" spans="1:10">
      <c r="A5094" s="2" t="s">
        <v>26</v>
      </c>
      <c r="B5094" s="2" t="s">
        <v>76</v>
      </c>
      <c r="C5094" s="2" t="s">
        <v>64</v>
      </c>
      <c r="E5094" s="2">
        <v>100</v>
      </c>
      <c r="F5094" s="2" t="s">
        <v>928</v>
      </c>
      <c r="G5094" s="2" t="s">
        <v>28</v>
      </c>
      <c r="H5094" s="2" t="s">
        <v>34</v>
      </c>
      <c r="I5094" s="2" t="s">
        <v>31</v>
      </c>
      <c r="J5094" s="44">
        <v>0</v>
      </c>
    </row>
    <row r="5095" spans="1:10">
      <c r="A5095" s="2" t="s">
        <v>26</v>
      </c>
      <c r="B5095" s="2" t="s">
        <v>77</v>
      </c>
      <c r="C5095" s="2" t="s">
        <v>64</v>
      </c>
      <c r="E5095" s="2">
        <v>100</v>
      </c>
      <c r="F5095" s="2" t="s">
        <v>928</v>
      </c>
      <c r="G5095" s="2" t="s">
        <v>28</v>
      </c>
      <c r="H5095" s="2" t="s">
        <v>34</v>
      </c>
      <c r="I5095" s="2" t="s">
        <v>31</v>
      </c>
      <c r="J5095" s="44">
        <v>7.1136352999999999E-2</v>
      </c>
    </row>
    <row r="5096" spans="1:10">
      <c r="A5096" s="2" t="s">
        <v>26</v>
      </c>
      <c r="B5096" s="2" t="s">
        <v>78</v>
      </c>
      <c r="C5096" s="2" t="s">
        <v>64</v>
      </c>
      <c r="E5096" s="2">
        <v>100</v>
      </c>
      <c r="F5096" s="2" t="s">
        <v>928</v>
      </c>
      <c r="G5096" s="2" t="s">
        <v>28</v>
      </c>
      <c r="H5096" s="2" t="s">
        <v>34</v>
      </c>
      <c r="I5096" s="2" t="s">
        <v>31</v>
      </c>
      <c r="J5096" s="44">
        <v>0.80864375399999999</v>
      </c>
    </row>
    <row r="5097" spans="1:10">
      <c r="A5097" s="2" t="s">
        <v>26</v>
      </c>
      <c r="B5097" s="2" t="s">
        <v>79</v>
      </c>
      <c r="C5097" s="2" t="s">
        <v>64</v>
      </c>
      <c r="E5097" s="2">
        <v>100</v>
      </c>
      <c r="F5097" s="2" t="s">
        <v>928</v>
      </c>
      <c r="G5097" s="2" t="s">
        <v>28</v>
      </c>
      <c r="H5097" s="2" t="s">
        <v>34</v>
      </c>
      <c r="I5097" s="2" t="s">
        <v>31</v>
      </c>
      <c r="J5097" s="44">
        <v>0.38963320600000001</v>
      </c>
    </row>
    <row r="5098" spans="1:10">
      <c r="A5098" s="2" t="s">
        <v>26</v>
      </c>
      <c r="B5098" s="2" t="s">
        <v>80</v>
      </c>
      <c r="C5098" s="2" t="s">
        <v>64</v>
      </c>
      <c r="E5098" s="2">
        <v>100</v>
      </c>
      <c r="F5098" s="2" t="s">
        <v>928</v>
      </c>
      <c r="G5098" s="2" t="s">
        <v>28</v>
      </c>
      <c r="H5098" s="2" t="s">
        <v>34</v>
      </c>
      <c r="I5098" s="2" t="s">
        <v>31</v>
      </c>
      <c r="J5098" s="44">
        <v>4.6518592029999999</v>
      </c>
    </row>
    <row r="5099" spans="1:10">
      <c r="A5099" s="2" t="s">
        <v>26</v>
      </c>
      <c r="B5099" s="2" t="s">
        <v>81</v>
      </c>
      <c r="C5099" s="2" t="s">
        <v>64</v>
      </c>
      <c r="E5099" s="2">
        <v>100</v>
      </c>
      <c r="F5099" s="2" t="s">
        <v>928</v>
      </c>
      <c r="G5099" s="2" t="s">
        <v>28</v>
      </c>
      <c r="H5099" s="2" t="s">
        <v>34</v>
      </c>
      <c r="I5099" s="2" t="s">
        <v>31</v>
      </c>
      <c r="J5099" s="44">
        <v>0.85848644100000004</v>
      </c>
    </row>
    <row r="5100" spans="1:10">
      <c r="A5100" s="2" t="s">
        <v>26</v>
      </c>
      <c r="B5100" s="2" t="s">
        <v>82</v>
      </c>
      <c r="C5100" s="2" t="s">
        <v>64</v>
      </c>
      <c r="E5100" s="2">
        <v>100</v>
      </c>
      <c r="F5100" s="2" t="s">
        <v>928</v>
      </c>
      <c r="G5100" s="2" t="s">
        <v>28</v>
      </c>
      <c r="H5100" s="2" t="s">
        <v>34</v>
      </c>
      <c r="I5100" s="2" t="s">
        <v>31</v>
      </c>
      <c r="J5100" s="44">
        <v>1.3585085290000001</v>
      </c>
    </row>
    <row r="5101" spans="1:10">
      <c r="A5101" s="2" t="s">
        <v>26</v>
      </c>
      <c r="B5101" s="2" t="s">
        <v>83</v>
      </c>
      <c r="C5101" s="2" t="s">
        <v>64</v>
      </c>
      <c r="E5101" s="2">
        <v>100</v>
      </c>
      <c r="F5101" s="2" t="s">
        <v>928</v>
      </c>
      <c r="G5101" s="2" t="s">
        <v>28</v>
      </c>
      <c r="H5101" s="2" t="s">
        <v>34</v>
      </c>
      <c r="I5101" s="2" t="s">
        <v>31</v>
      </c>
      <c r="J5101" s="44">
        <v>1.5392640440000001</v>
      </c>
    </row>
    <row r="5102" spans="1:10">
      <c r="A5102" s="2" t="s">
        <v>25</v>
      </c>
      <c r="B5102" s="2" t="s">
        <v>84</v>
      </c>
      <c r="C5102" s="2" t="s">
        <v>64</v>
      </c>
      <c r="E5102" s="2">
        <v>100</v>
      </c>
      <c r="F5102" s="2" t="s">
        <v>928</v>
      </c>
      <c r="G5102" s="2" t="s">
        <v>28</v>
      </c>
      <c r="H5102" s="2" t="s">
        <v>34</v>
      </c>
      <c r="I5102" s="2" t="s">
        <v>31</v>
      </c>
      <c r="J5102" s="44">
        <v>14.850148916</v>
      </c>
    </row>
    <row r="5103" spans="1:10">
      <c r="A5103" s="2" t="s">
        <v>25</v>
      </c>
      <c r="B5103" s="2" t="s">
        <v>85</v>
      </c>
      <c r="C5103" s="2" t="s">
        <v>64</v>
      </c>
      <c r="E5103" s="2">
        <v>100</v>
      </c>
      <c r="F5103" s="2" t="s">
        <v>928</v>
      </c>
      <c r="G5103" s="2" t="s">
        <v>28</v>
      </c>
      <c r="H5103" s="2" t="s">
        <v>34</v>
      </c>
      <c r="I5103" s="2" t="s">
        <v>31</v>
      </c>
      <c r="J5103" s="44">
        <v>14.550779965</v>
      </c>
    </row>
    <row r="5104" spans="1:10">
      <c r="A5104" s="2" t="s">
        <v>25</v>
      </c>
      <c r="B5104" s="2" t="s">
        <v>86</v>
      </c>
      <c r="C5104" s="2" t="s">
        <v>64</v>
      </c>
      <c r="E5104" s="2">
        <v>100</v>
      </c>
      <c r="F5104" s="2" t="s">
        <v>928</v>
      </c>
      <c r="G5104" s="2" t="s">
        <v>28</v>
      </c>
      <c r="H5104" s="2" t="s">
        <v>34</v>
      </c>
      <c r="I5104" s="2" t="s">
        <v>31</v>
      </c>
      <c r="J5104" s="44">
        <v>31.311410261999999</v>
      </c>
    </row>
    <row r="5105" spans="1:10">
      <c r="A5105" s="2" t="s">
        <v>25</v>
      </c>
      <c r="B5105" s="2" t="s">
        <v>87</v>
      </c>
      <c r="C5105" s="2" t="s">
        <v>64</v>
      </c>
      <c r="E5105" s="2">
        <v>100</v>
      </c>
      <c r="F5105" s="2" t="s">
        <v>928</v>
      </c>
      <c r="G5105" s="2" t="s">
        <v>28</v>
      </c>
      <c r="H5105" s="2" t="s">
        <v>34</v>
      </c>
      <c r="I5105" s="2" t="s">
        <v>31</v>
      </c>
      <c r="J5105" s="44">
        <v>14.011586414</v>
      </c>
    </row>
    <row r="5106" spans="1:10">
      <c r="A5106" s="2" t="s">
        <v>25</v>
      </c>
      <c r="B5106" s="2" t="s">
        <v>88</v>
      </c>
      <c r="C5106" s="2" t="s">
        <v>64</v>
      </c>
      <c r="E5106" s="2">
        <v>100</v>
      </c>
      <c r="F5106" s="2" t="s">
        <v>928</v>
      </c>
      <c r="G5106" s="2" t="s">
        <v>28</v>
      </c>
      <c r="H5106" s="2" t="s">
        <v>34</v>
      </c>
      <c r="I5106" s="2" t="s">
        <v>31</v>
      </c>
      <c r="J5106" s="44">
        <v>6.2165445400000001</v>
      </c>
    </row>
    <row r="5107" spans="1:10">
      <c r="A5107" s="2" t="s">
        <v>25</v>
      </c>
      <c r="B5107" s="2" t="s">
        <v>89</v>
      </c>
      <c r="C5107" s="2" t="s">
        <v>64</v>
      </c>
      <c r="E5107" s="2">
        <v>100</v>
      </c>
      <c r="F5107" s="2" t="s">
        <v>928</v>
      </c>
      <c r="G5107" s="2" t="s">
        <v>28</v>
      </c>
      <c r="H5107" s="2" t="s">
        <v>34</v>
      </c>
      <c r="I5107" s="2" t="s">
        <v>31</v>
      </c>
      <c r="J5107" s="44">
        <v>11.069876624000001</v>
      </c>
    </row>
    <row r="5108" spans="1:10">
      <c r="A5108" s="2" t="s">
        <v>24</v>
      </c>
      <c r="B5108" s="2" t="s">
        <v>186</v>
      </c>
      <c r="C5108" s="2" t="s">
        <v>64</v>
      </c>
      <c r="E5108" s="2">
        <v>100</v>
      </c>
      <c r="F5108" s="2" t="s">
        <v>928</v>
      </c>
      <c r="G5108" s="2" t="s">
        <v>28</v>
      </c>
      <c r="H5108" s="2" t="s">
        <v>34</v>
      </c>
      <c r="I5108" s="2" t="s">
        <v>31</v>
      </c>
      <c r="J5108" s="44">
        <v>14.594367897</v>
      </c>
    </row>
    <row r="5109" spans="1:10">
      <c r="A5109" s="2" t="s">
        <v>24</v>
      </c>
      <c r="B5109" s="2" t="s">
        <v>333</v>
      </c>
      <c r="C5109" s="2" t="s">
        <v>64</v>
      </c>
      <c r="E5109" s="2">
        <v>100</v>
      </c>
      <c r="F5109" s="2" t="s">
        <v>928</v>
      </c>
      <c r="G5109" s="2" t="s">
        <v>28</v>
      </c>
      <c r="H5109" s="2" t="s">
        <v>34</v>
      </c>
      <c r="I5109" s="2" t="s">
        <v>31</v>
      </c>
      <c r="J5109" s="44">
        <v>19.621507897000001</v>
      </c>
    </row>
    <row r="5110" spans="1:10">
      <c r="A5110" s="2" t="s">
        <v>23</v>
      </c>
      <c r="B5110" s="2" t="s">
        <v>90</v>
      </c>
      <c r="C5110" s="2" t="s">
        <v>64</v>
      </c>
      <c r="E5110" s="2">
        <v>100</v>
      </c>
      <c r="F5110" s="2" t="s">
        <v>928</v>
      </c>
      <c r="G5110" s="2" t="s">
        <v>28</v>
      </c>
      <c r="H5110" s="2" t="s">
        <v>34</v>
      </c>
      <c r="I5110" s="2" t="s">
        <v>31</v>
      </c>
      <c r="J5110" s="44">
        <v>3.819117812</v>
      </c>
    </row>
    <row r="5111" spans="1:10">
      <c r="A5111" s="2" t="s">
        <v>22</v>
      </c>
      <c r="B5111" s="2" t="s">
        <v>91</v>
      </c>
      <c r="C5111" s="2" t="s">
        <v>64</v>
      </c>
      <c r="E5111" s="2">
        <v>100</v>
      </c>
      <c r="F5111" s="2" t="s">
        <v>928</v>
      </c>
      <c r="G5111" s="2" t="s">
        <v>28</v>
      </c>
      <c r="H5111" s="2" t="s">
        <v>34</v>
      </c>
      <c r="I5111" s="2" t="s">
        <v>31</v>
      </c>
      <c r="J5111" s="44">
        <v>6.8985000000000005E-2</v>
      </c>
    </row>
    <row r="5112" spans="1:10">
      <c r="A5112" s="2" t="s">
        <v>22</v>
      </c>
      <c r="B5112" s="2" t="s">
        <v>92</v>
      </c>
      <c r="C5112" s="2" t="s">
        <v>64</v>
      </c>
      <c r="E5112" s="2">
        <v>100</v>
      </c>
      <c r="F5112" s="2" t="s">
        <v>928</v>
      </c>
      <c r="G5112" s="2" t="s">
        <v>28</v>
      </c>
      <c r="H5112" s="2" t="s">
        <v>34</v>
      </c>
      <c r="I5112" s="2" t="s">
        <v>31</v>
      </c>
      <c r="J5112" s="44">
        <v>17.898079289999998</v>
      </c>
    </row>
    <row r="5113" spans="1:10">
      <c r="A5113" s="2" t="s">
        <v>22</v>
      </c>
      <c r="B5113" s="2" t="s">
        <v>93</v>
      </c>
      <c r="C5113" s="2" t="s">
        <v>64</v>
      </c>
      <c r="E5113" s="2">
        <v>100</v>
      </c>
      <c r="F5113" s="2" t="s">
        <v>928</v>
      </c>
      <c r="G5113" s="2" t="s">
        <v>28</v>
      </c>
      <c r="H5113" s="2" t="s">
        <v>34</v>
      </c>
      <c r="I5113" s="2" t="s">
        <v>31</v>
      </c>
      <c r="J5113" s="44">
        <v>18.386136545999999</v>
      </c>
    </row>
    <row r="5114" spans="1:10">
      <c r="A5114" s="2" t="s">
        <v>22</v>
      </c>
      <c r="B5114" s="2" t="s">
        <v>94</v>
      </c>
      <c r="C5114" s="2" t="s">
        <v>64</v>
      </c>
      <c r="E5114" s="2">
        <v>100</v>
      </c>
      <c r="F5114" s="2" t="s">
        <v>928</v>
      </c>
      <c r="G5114" s="2" t="s">
        <v>28</v>
      </c>
      <c r="H5114" s="2" t="s">
        <v>34</v>
      </c>
      <c r="I5114" s="2" t="s">
        <v>31</v>
      </c>
      <c r="J5114" s="44">
        <v>8.763971089</v>
      </c>
    </row>
    <row r="5115" spans="1:10">
      <c r="A5115" s="2" t="s">
        <v>22</v>
      </c>
      <c r="B5115" s="2" t="s">
        <v>95</v>
      </c>
      <c r="C5115" s="2" t="s">
        <v>64</v>
      </c>
      <c r="E5115" s="2">
        <v>100</v>
      </c>
      <c r="F5115" s="2" t="s">
        <v>928</v>
      </c>
      <c r="G5115" s="2" t="s">
        <v>28</v>
      </c>
      <c r="H5115" s="2" t="s">
        <v>34</v>
      </c>
      <c r="I5115" s="2" t="s">
        <v>31</v>
      </c>
      <c r="J5115" s="44">
        <v>9.4712347060000006</v>
      </c>
    </row>
    <row r="5116" spans="1:10">
      <c r="A5116" s="2" t="s">
        <v>22</v>
      </c>
      <c r="B5116" s="2" t="s">
        <v>96</v>
      </c>
      <c r="C5116" s="2" t="s">
        <v>64</v>
      </c>
      <c r="E5116" s="2">
        <v>100</v>
      </c>
      <c r="F5116" s="2" t="s">
        <v>928</v>
      </c>
      <c r="G5116" s="2" t="s">
        <v>28</v>
      </c>
      <c r="H5116" s="2" t="s">
        <v>34</v>
      </c>
      <c r="I5116" s="2" t="s">
        <v>31</v>
      </c>
      <c r="J5116" s="44">
        <v>10.731677612</v>
      </c>
    </row>
    <row r="5117" spans="1:10">
      <c r="A5117" s="2" t="s">
        <v>22</v>
      </c>
      <c r="B5117" s="2" t="s">
        <v>97</v>
      </c>
      <c r="C5117" s="2" t="s">
        <v>64</v>
      </c>
      <c r="E5117" s="2">
        <v>100</v>
      </c>
      <c r="F5117" s="2" t="s">
        <v>928</v>
      </c>
      <c r="G5117" s="2" t="s">
        <v>28</v>
      </c>
      <c r="H5117" s="2" t="s">
        <v>34</v>
      </c>
      <c r="I5117" s="2" t="s">
        <v>31</v>
      </c>
      <c r="J5117" s="44">
        <v>5.7914528770000002</v>
      </c>
    </row>
    <row r="5118" spans="1:10">
      <c r="A5118" s="2" t="s">
        <v>22</v>
      </c>
      <c r="B5118" s="2" t="s">
        <v>98</v>
      </c>
      <c r="C5118" s="2" t="s">
        <v>64</v>
      </c>
      <c r="E5118" s="2">
        <v>100</v>
      </c>
      <c r="F5118" s="2" t="s">
        <v>928</v>
      </c>
      <c r="G5118" s="2" t="s">
        <v>28</v>
      </c>
      <c r="H5118" s="2" t="s">
        <v>34</v>
      </c>
      <c r="I5118" s="2" t="s">
        <v>31</v>
      </c>
      <c r="J5118" s="44">
        <v>3.360788388</v>
      </c>
    </row>
    <row r="5119" spans="1:10">
      <c r="A5119" s="2" t="s">
        <v>21</v>
      </c>
      <c r="B5119" s="2" t="s">
        <v>133</v>
      </c>
      <c r="C5119" s="2" t="s">
        <v>64</v>
      </c>
      <c r="E5119" s="2">
        <v>100</v>
      </c>
      <c r="F5119" s="2" t="s">
        <v>928</v>
      </c>
      <c r="G5119" s="2" t="s">
        <v>28</v>
      </c>
      <c r="H5119" s="2" t="s">
        <v>34</v>
      </c>
      <c r="I5119" s="2" t="s">
        <v>31</v>
      </c>
      <c r="J5119" s="44">
        <v>0</v>
      </c>
    </row>
    <row r="5120" spans="1:10">
      <c r="A5120" s="2" t="s">
        <v>21</v>
      </c>
      <c r="B5120" s="2" t="s">
        <v>134</v>
      </c>
      <c r="C5120" s="2" t="s">
        <v>64</v>
      </c>
      <c r="E5120" s="2">
        <v>100</v>
      </c>
      <c r="F5120" s="2" t="s">
        <v>928</v>
      </c>
      <c r="G5120" s="2" t="s">
        <v>28</v>
      </c>
      <c r="H5120" s="2" t="s">
        <v>34</v>
      </c>
      <c r="I5120" s="2" t="s">
        <v>31</v>
      </c>
      <c r="J5120" s="44">
        <v>0</v>
      </c>
    </row>
    <row r="5121" spans="1:10">
      <c r="A5121" s="2" t="s">
        <v>21</v>
      </c>
      <c r="B5121" s="2" t="s">
        <v>135</v>
      </c>
      <c r="C5121" s="2" t="s">
        <v>64</v>
      </c>
      <c r="E5121" s="2">
        <v>100</v>
      </c>
      <c r="F5121" s="2" t="s">
        <v>928</v>
      </c>
      <c r="G5121" s="2" t="s">
        <v>28</v>
      </c>
      <c r="H5121" s="2" t="s">
        <v>34</v>
      </c>
      <c r="I5121" s="2" t="s">
        <v>31</v>
      </c>
      <c r="J5121" s="44">
        <v>0</v>
      </c>
    </row>
    <row r="5122" spans="1:10">
      <c r="A5122" s="2" t="s">
        <v>21</v>
      </c>
      <c r="B5122" s="2" t="s">
        <v>136</v>
      </c>
      <c r="C5122" s="2" t="s">
        <v>64</v>
      </c>
      <c r="E5122" s="2">
        <v>100</v>
      </c>
      <c r="F5122" s="2" t="s">
        <v>928</v>
      </c>
      <c r="G5122" s="2" t="s">
        <v>28</v>
      </c>
      <c r="H5122" s="2" t="s">
        <v>34</v>
      </c>
      <c r="I5122" s="2" t="s">
        <v>31</v>
      </c>
      <c r="J5122" s="44">
        <v>0</v>
      </c>
    </row>
    <row r="5123" spans="1:10">
      <c r="A5123" s="2" t="s">
        <v>21</v>
      </c>
      <c r="B5123" s="2" t="s">
        <v>137</v>
      </c>
      <c r="C5123" s="2" t="s">
        <v>64</v>
      </c>
      <c r="E5123" s="2">
        <v>100</v>
      </c>
      <c r="F5123" s="2" t="s">
        <v>928</v>
      </c>
      <c r="G5123" s="2" t="s">
        <v>28</v>
      </c>
      <c r="H5123" s="2" t="s">
        <v>34</v>
      </c>
      <c r="I5123" s="2" t="s">
        <v>31</v>
      </c>
      <c r="J5123" s="44">
        <v>0</v>
      </c>
    </row>
    <row r="5124" spans="1:10">
      <c r="A5124" s="2" t="s">
        <v>20</v>
      </c>
      <c r="B5124" s="2" t="s">
        <v>138</v>
      </c>
      <c r="C5124" s="2" t="s">
        <v>64</v>
      </c>
      <c r="E5124" s="2">
        <v>100</v>
      </c>
      <c r="F5124" s="2" t="s">
        <v>928</v>
      </c>
      <c r="G5124" s="2" t="s">
        <v>28</v>
      </c>
      <c r="H5124" s="2" t="s">
        <v>34</v>
      </c>
      <c r="I5124" s="2" t="s">
        <v>31</v>
      </c>
      <c r="J5124" s="44">
        <v>13.319219294</v>
      </c>
    </row>
    <row r="5125" spans="1:10">
      <c r="A5125" s="2" t="s">
        <v>19</v>
      </c>
      <c r="B5125" s="2" t="s">
        <v>159</v>
      </c>
      <c r="C5125" s="2" t="s">
        <v>64</v>
      </c>
      <c r="E5125" s="2">
        <v>100</v>
      </c>
      <c r="F5125" s="2" t="s">
        <v>928</v>
      </c>
      <c r="G5125" s="2" t="s">
        <v>28</v>
      </c>
      <c r="H5125" s="2" t="s">
        <v>34</v>
      </c>
      <c r="I5125" s="2" t="s">
        <v>31</v>
      </c>
      <c r="J5125" s="44">
        <v>4.7206609410000002</v>
      </c>
    </row>
    <row r="5126" spans="1:10">
      <c r="A5126" s="2" t="s">
        <v>19</v>
      </c>
      <c r="B5126" s="2" t="s">
        <v>160</v>
      </c>
      <c r="C5126" s="2" t="s">
        <v>64</v>
      </c>
      <c r="E5126" s="2">
        <v>100</v>
      </c>
      <c r="F5126" s="2" t="s">
        <v>928</v>
      </c>
      <c r="G5126" s="2" t="s">
        <v>28</v>
      </c>
      <c r="H5126" s="2" t="s">
        <v>34</v>
      </c>
      <c r="I5126" s="2" t="s">
        <v>31</v>
      </c>
      <c r="J5126" s="44">
        <v>1.5776394140000001</v>
      </c>
    </row>
    <row r="5127" spans="1:10">
      <c r="A5127" s="2" t="s">
        <v>19</v>
      </c>
      <c r="B5127" s="2" t="s">
        <v>161</v>
      </c>
      <c r="C5127" s="2" t="s">
        <v>64</v>
      </c>
      <c r="E5127" s="2">
        <v>100</v>
      </c>
      <c r="F5127" s="2" t="s">
        <v>928</v>
      </c>
      <c r="G5127" s="2" t="s">
        <v>28</v>
      </c>
      <c r="H5127" s="2" t="s">
        <v>34</v>
      </c>
      <c r="I5127" s="2" t="s">
        <v>31</v>
      </c>
      <c r="J5127" s="44">
        <v>5.6067985900000004</v>
      </c>
    </row>
    <row r="5128" spans="1:10">
      <c r="A5128" s="2" t="s">
        <v>19</v>
      </c>
      <c r="B5128" s="2" t="s">
        <v>162</v>
      </c>
      <c r="C5128" s="2" t="s">
        <v>64</v>
      </c>
      <c r="E5128" s="2">
        <v>100</v>
      </c>
      <c r="F5128" s="2" t="s">
        <v>928</v>
      </c>
      <c r="G5128" s="2" t="s">
        <v>28</v>
      </c>
      <c r="H5128" s="2" t="s">
        <v>34</v>
      </c>
      <c r="I5128" s="2" t="s">
        <v>31</v>
      </c>
      <c r="J5128" s="44">
        <v>9.8416270130000001</v>
      </c>
    </row>
    <row r="5129" spans="1:10">
      <c r="A5129" s="2" t="s">
        <v>19</v>
      </c>
      <c r="B5129" s="2" t="s">
        <v>163</v>
      </c>
      <c r="C5129" s="2" t="s">
        <v>64</v>
      </c>
      <c r="E5129" s="2">
        <v>100</v>
      </c>
      <c r="F5129" s="2" t="s">
        <v>928</v>
      </c>
      <c r="G5129" s="2" t="s">
        <v>28</v>
      </c>
      <c r="H5129" s="2" t="s">
        <v>34</v>
      </c>
      <c r="I5129" s="2" t="s">
        <v>31</v>
      </c>
      <c r="J5129" s="44">
        <v>0</v>
      </c>
    </row>
    <row r="5130" spans="1:10">
      <c r="A5130" s="2" t="s">
        <v>18</v>
      </c>
      <c r="B5130" s="2" t="s">
        <v>164</v>
      </c>
      <c r="C5130" s="2" t="s">
        <v>64</v>
      </c>
      <c r="E5130" s="2">
        <v>100</v>
      </c>
      <c r="F5130" s="2" t="s">
        <v>928</v>
      </c>
      <c r="G5130" s="2" t="s">
        <v>28</v>
      </c>
      <c r="H5130" s="2" t="s">
        <v>34</v>
      </c>
      <c r="I5130" s="2" t="s">
        <v>31</v>
      </c>
      <c r="J5130" s="44">
        <v>9.1630630590000006</v>
      </c>
    </row>
    <row r="5131" spans="1:10">
      <c r="A5131" s="2" t="s">
        <v>18</v>
      </c>
      <c r="B5131" s="2" t="s">
        <v>165</v>
      </c>
      <c r="C5131" s="2" t="s">
        <v>64</v>
      </c>
      <c r="E5131" s="2">
        <v>100</v>
      </c>
      <c r="F5131" s="2" t="s">
        <v>928</v>
      </c>
      <c r="G5131" s="2" t="s">
        <v>28</v>
      </c>
      <c r="H5131" s="2" t="s">
        <v>34</v>
      </c>
      <c r="I5131" s="2" t="s">
        <v>31</v>
      </c>
      <c r="J5131" s="44">
        <v>65.561043622</v>
      </c>
    </row>
    <row r="5132" spans="1:10">
      <c r="A5132" s="2" t="s">
        <v>18</v>
      </c>
      <c r="B5132" s="2" t="s">
        <v>166</v>
      </c>
      <c r="C5132" s="2" t="s">
        <v>64</v>
      </c>
      <c r="E5132" s="2">
        <v>100</v>
      </c>
      <c r="F5132" s="2" t="s">
        <v>928</v>
      </c>
      <c r="G5132" s="2" t="s">
        <v>28</v>
      </c>
      <c r="H5132" s="2" t="s">
        <v>34</v>
      </c>
      <c r="I5132" s="2" t="s">
        <v>31</v>
      </c>
      <c r="J5132" s="44">
        <v>17.479507837</v>
      </c>
    </row>
    <row r="5133" spans="1:10">
      <c r="A5133" s="2" t="s">
        <v>18</v>
      </c>
      <c r="B5133" s="2" t="s">
        <v>167</v>
      </c>
      <c r="C5133" s="2" t="s">
        <v>64</v>
      </c>
      <c r="E5133" s="2">
        <v>100</v>
      </c>
      <c r="F5133" s="2" t="s">
        <v>928</v>
      </c>
      <c r="G5133" s="2" t="s">
        <v>28</v>
      </c>
      <c r="H5133" s="2" t="s">
        <v>34</v>
      </c>
      <c r="I5133" s="2" t="s">
        <v>31</v>
      </c>
      <c r="J5133" s="44">
        <v>0</v>
      </c>
    </row>
    <row r="5134" spans="1:10">
      <c r="A5134" s="2" t="s">
        <v>18</v>
      </c>
      <c r="B5134" s="2" t="s">
        <v>168</v>
      </c>
      <c r="C5134" s="2" t="s">
        <v>64</v>
      </c>
      <c r="E5134" s="2">
        <v>100</v>
      </c>
      <c r="F5134" s="2" t="s">
        <v>928</v>
      </c>
      <c r="G5134" s="2" t="s">
        <v>28</v>
      </c>
      <c r="H5134" s="2" t="s">
        <v>34</v>
      </c>
      <c r="I5134" s="2" t="s">
        <v>31</v>
      </c>
      <c r="J5134" s="44">
        <v>60.268558916000003</v>
      </c>
    </row>
    <row r="5135" spans="1:10">
      <c r="A5135" s="2" t="s">
        <v>18</v>
      </c>
      <c r="B5135" s="2" t="s">
        <v>169</v>
      </c>
      <c r="C5135" s="2" t="s">
        <v>64</v>
      </c>
      <c r="E5135" s="2">
        <v>100</v>
      </c>
      <c r="F5135" s="2" t="s">
        <v>928</v>
      </c>
      <c r="G5135" s="2" t="s">
        <v>28</v>
      </c>
      <c r="H5135" s="2" t="s">
        <v>34</v>
      </c>
      <c r="I5135" s="2" t="s">
        <v>31</v>
      </c>
      <c r="J5135" s="44">
        <v>0</v>
      </c>
    </row>
    <row r="5136" spans="1:10">
      <c r="A5136" s="2" t="s">
        <v>18</v>
      </c>
      <c r="B5136" s="2" t="s">
        <v>170</v>
      </c>
      <c r="C5136" s="2" t="s">
        <v>64</v>
      </c>
      <c r="E5136" s="2">
        <v>100</v>
      </c>
      <c r="F5136" s="2" t="s">
        <v>928</v>
      </c>
      <c r="G5136" s="2" t="s">
        <v>28</v>
      </c>
      <c r="H5136" s="2" t="s">
        <v>34</v>
      </c>
      <c r="I5136" s="2" t="s">
        <v>31</v>
      </c>
      <c r="J5136" s="44">
        <v>76.910153015000006</v>
      </c>
    </row>
    <row r="5137" spans="1:10">
      <c r="A5137" s="2" t="s">
        <v>18</v>
      </c>
      <c r="B5137" s="2" t="s">
        <v>171</v>
      </c>
      <c r="C5137" s="2" t="s">
        <v>64</v>
      </c>
      <c r="E5137" s="2">
        <v>100</v>
      </c>
      <c r="F5137" s="2" t="s">
        <v>928</v>
      </c>
      <c r="G5137" s="2" t="s">
        <v>28</v>
      </c>
      <c r="H5137" s="2" t="s">
        <v>34</v>
      </c>
      <c r="I5137" s="2" t="s">
        <v>31</v>
      </c>
      <c r="J5137" s="44">
        <v>9.2626466319999992</v>
      </c>
    </row>
    <row r="5138" spans="1:10">
      <c r="A5138" s="2" t="s">
        <v>18</v>
      </c>
      <c r="B5138" s="2" t="s">
        <v>172</v>
      </c>
      <c r="C5138" s="2" t="s">
        <v>64</v>
      </c>
      <c r="E5138" s="2">
        <v>100</v>
      </c>
      <c r="F5138" s="2" t="s">
        <v>928</v>
      </c>
      <c r="G5138" s="2" t="s">
        <v>28</v>
      </c>
      <c r="H5138" s="2" t="s">
        <v>34</v>
      </c>
      <c r="I5138" s="2" t="s">
        <v>31</v>
      </c>
      <c r="J5138" s="44">
        <v>38.775586736999998</v>
      </c>
    </row>
    <row r="5139" spans="1:10">
      <c r="A5139" s="2" t="s">
        <v>18</v>
      </c>
      <c r="B5139" s="2" t="s">
        <v>173</v>
      </c>
      <c r="C5139" s="2" t="s">
        <v>64</v>
      </c>
      <c r="E5139" s="2">
        <v>100</v>
      </c>
      <c r="F5139" s="2" t="s">
        <v>928</v>
      </c>
      <c r="G5139" s="2" t="s">
        <v>28</v>
      </c>
      <c r="H5139" s="2" t="s">
        <v>34</v>
      </c>
      <c r="I5139" s="2" t="s">
        <v>31</v>
      </c>
      <c r="J5139" s="44">
        <v>2.3633449409999998</v>
      </c>
    </row>
    <row r="5140" spans="1:10">
      <c r="A5140" s="2" t="s">
        <v>18</v>
      </c>
      <c r="B5140" s="2" t="s">
        <v>174</v>
      </c>
      <c r="C5140" s="2" t="s">
        <v>64</v>
      </c>
      <c r="E5140" s="2">
        <v>100</v>
      </c>
      <c r="F5140" s="2" t="s">
        <v>928</v>
      </c>
      <c r="G5140" s="2" t="s">
        <v>28</v>
      </c>
      <c r="H5140" s="2" t="s">
        <v>34</v>
      </c>
      <c r="I5140" s="2" t="s">
        <v>31</v>
      </c>
      <c r="J5140" s="44">
        <v>18.539664127999998</v>
      </c>
    </row>
    <row r="5141" spans="1:10">
      <c r="A5141" s="2" t="s">
        <v>18</v>
      </c>
      <c r="B5141" s="2" t="s">
        <v>175</v>
      </c>
      <c r="C5141" s="2" t="s">
        <v>64</v>
      </c>
      <c r="E5141" s="2">
        <v>100</v>
      </c>
      <c r="F5141" s="2" t="s">
        <v>928</v>
      </c>
      <c r="G5141" s="2" t="s">
        <v>28</v>
      </c>
      <c r="H5141" s="2" t="s">
        <v>34</v>
      </c>
      <c r="I5141" s="2" t="s">
        <v>31</v>
      </c>
      <c r="J5141" s="44">
        <v>0</v>
      </c>
    </row>
    <row r="5142" spans="1:10">
      <c r="A5142" s="2" t="s">
        <v>18</v>
      </c>
      <c r="B5142" s="2" t="s">
        <v>176</v>
      </c>
      <c r="C5142" s="2" t="s">
        <v>64</v>
      </c>
      <c r="E5142" s="2">
        <v>100</v>
      </c>
      <c r="F5142" s="2" t="s">
        <v>928</v>
      </c>
      <c r="G5142" s="2" t="s">
        <v>28</v>
      </c>
      <c r="H5142" s="2" t="s">
        <v>34</v>
      </c>
      <c r="I5142" s="2" t="s">
        <v>31</v>
      </c>
      <c r="J5142" s="44">
        <v>0</v>
      </c>
    </row>
    <row r="5143" spans="1:10">
      <c r="A5143" s="2" t="s">
        <v>18</v>
      </c>
      <c r="B5143" s="2" t="s">
        <v>177</v>
      </c>
      <c r="C5143" s="2" t="s">
        <v>64</v>
      </c>
      <c r="E5143" s="2">
        <v>100</v>
      </c>
      <c r="F5143" s="2" t="s">
        <v>928</v>
      </c>
      <c r="G5143" s="2" t="s">
        <v>28</v>
      </c>
      <c r="H5143" s="2" t="s">
        <v>34</v>
      </c>
      <c r="I5143" s="2" t="s">
        <v>31</v>
      </c>
      <c r="J5143" s="44">
        <v>0</v>
      </c>
    </row>
    <row r="5144" spans="1:10">
      <c r="A5144" s="2" t="s">
        <v>18</v>
      </c>
      <c r="B5144" s="2" t="s">
        <v>178</v>
      </c>
      <c r="C5144" s="2" t="s">
        <v>64</v>
      </c>
      <c r="E5144" s="2">
        <v>100</v>
      </c>
      <c r="F5144" s="2" t="s">
        <v>928</v>
      </c>
      <c r="G5144" s="2" t="s">
        <v>28</v>
      </c>
      <c r="H5144" s="2" t="s">
        <v>34</v>
      </c>
      <c r="I5144" s="2" t="s">
        <v>31</v>
      </c>
      <c r="J5144" s="44">
        <v>45.511729426000002</v>
      </c>
    </row>
    <row r="5145" spans="1:10">
      <c r="A5145" s="2" t="s">
        <v>18</v>
      </c>
      <c r="B5145" s="2" t="s">
        <v>179</v>
      </c>
      <c r="C5145" s="2" t="s">
        <v>64</v>
      </c>
      <c r="E5145" s="2">
        <v>100</v>
      </c>
      <c r="F5145" s="2" t="s">
        <v>928</v>
      </c>
      <c r="G5145" s="2" t="s">
        <v>28</v>
      </c>
      <c r="H5145" s="2" t="s">
        <v>34</v>
      </c>
      <c r="I5145" s="2" t="s">
        <v>31</v>
      </c>
      <c r="J5145" s="44">
        <v>73.479250719000007</v>
      </c>
    </row>
    <row r="5146" spans="1:10">
      <c r="A5146" s="2" t="s">
        <v>18</v>
      </c>
      <c r="B5146" s="2" t="s">
        <v>180</v>
      </c>
      <c r="C5146" s="2" t="s">
        <v>64</v>
      </c>
      <c r="E5146" s="2">
        <v>100</v>
      </c>
      <c r="F5146" s="2" t="s">
        <v>928</v>
      </c>
      <c r="G5146" s="2" t="s">
        <v>28</v>
      </c>
      <c r="H5146" s="2" t="s">
        <v>34</v>
      </c>
      <c r="I5146" s="2" t="s">
        <v>31</v>
      </c>
      <c r="J5146" s="44">
        <v>28.760900414000002</v>
      </c>
    </row>
    <row r="5147" spans="1:10">
      <c r="A5147" s="2" t="s">
        <v>18</v>
      </c>
      <c r="B5147" s="2" t="s">
        <v>181</v>
      </c>
      <c r="C5147" s="2" t="s">
        <v>64</v>
      </c>
      <c r="E5147" s="2">
        <v>100</v>
      </c>
      <c r="F5147" s="2" t="s">
        <v>928</v>
      </c>
      <c r="G5147" s="2" t="s">
        <v>28</v>
      </c>
      <c r="H5147" s="2" t="s">
        <v>34</v>
      </c>
      <c r="I5147" s="2" t="s">
        <v>31</v>
      </c>
      <c r="J5147" s="44">
        <v>15.269929412</v>
      </c>
    </row>
    <row r="5148" spans="1:10">
      <c r="A5148" s="2" t="s">
        <v>18</v>
      </c>
      <c r="B5148" s="2" t="s">
        <v>182</v>
      </c>
      <c r="C5148" s="2" t="s">
        <v>64</v>
      </c>
      <c r="E5148" s="2">
        <v>100</v>
      </c>
      <c r="F5148" s="2" t="s">
        <v>928</v>
      </c>
      <c r="G5148" s="2" t="s">
        <v>28</v>
      </c>
      <c r="H5148" s="2" t="s">
        <v>34</v>
      </c>
      <c r="I5148" s="2" t="s">
        <v>31</v>
      </c>
      <c r="J5148" s="44">
        <v>35.248212068000001</v>
      </c>
    </row>
    <row r="5149" spans="1:10">
      <c r="A5149" s="2" t="s">
        <v>18</v>
      </c>
      <c r="B5149" s="2" t="s">
        <v>183</v>
      </c>
      <c r="C5149" s="2" t="s">
        <v>64</v>
      </c>
      <c r="E5149" s="2">
        <v>100</v>
      </c>
      <c r="F5149" s="2" t="s">
        <v>928</v>
      </c>
      <c r="G5149" s="2" t="s">
        <v>28</v>
      </c>
      <c r="H5149" s="2" t="s">
        <v>34</v>
      </c>
      <c r="I5149" s="2" t="s">
        <v>31</v>
      </c>
      <c r="J5149" s="44">
        <v>9.7019413429999997</v>
      </c>
    </row>
    <row r="5150" spans="1:10">
      <c r="A5150" s="2" t="s">
        <v>18</v>
      </c>
      <c r="B5150" s="2" t="s">
        <v>184</v>
      </c>
      <c r="C5150" s="2" t="s">
        <v>64</v>
      </c>
      <c r="E5150" s="2">
        <v>100</v>
      </c>
      <c r="F5150" s="2" t="s">
        <v>928</v>
      </c>
      <c r="G5150" s="2" t="s">
        <v>28</v>
      </c>
      <c r="H5150" s="2" t="s">
        <v>34</v>
      </c>
      <c r="I5150" s="2" t="s">
        <v>31</v>
      </c>
      <c r="J5150" s="44">
        <v>9.4077258819999994</v>
      </c>
    </row>
    <row r="5151" spans="1:10">
      <c r="A5151" s="2" t="s">
        <v>18</v>
      </c>
      <c r="B5151" s="2" t="s">
        <v>185</v>
      </c>
      <c r="C5151" s="2" t="s">
        <v>64</v>
      </c>
      <c r="E5151" s="2">
        <v>100</v>
      </c>
      <c r="F5151" s="2" t="s">
        <v>928</v>
      </c>
      <c r="G5151" s="2" t="s">
        <v>28</v>
      </c>
      <c r="H5151" s="2" t="s">
        <v>34</v>
      </c>
      <c r="I5151" s="2" t="s">
        <v>31</v>
      </c>
      <c r="J5151" s="44">
        <v>1.5977109899999999</v>
      </c>
    </row>
    <row r="5152" spans="1:10">
      <c r="A5152" s="2" t="s">
        <v>17</v>
      </c>
      <c r="B5152" s="2" t="s">
        <v>127</v>
      </c>
      <c r="C5152" s="2" t="s">
        <v>64</v>
      </c>
      <c r="E5152" s="2">
        <v>100</v>
      </c>
      <c r="F5152" s="2" t="s">
        <v>928</v>
      </c>
      <c r="G5152" s="2" t="s">
        <v>28</v>
      </c>
      <c r="H5152" s="2" t="s">
        <v>34</v>
      </c>
      <c r="I5152" s="2" t="s">
        <v>31</v>
      </c>
      <c r="J5152" s="44">
        <v>0.19974345900000001</v>
      </c>
    </row>
    <row r="5153" spans="1:10">
      <c r="A5153" s="2" t="s">
        <v>17</v>
      </c>
      <c r="B5153" s="2" t="s">
        <v>99</v>
      </c>
      <c r="C5153" s="2" t="s">
        <v>64</v>
      </c>
      <c r="E5153" s="2">
        <v>100</v>
      </c>
      <c r="F5153" s="2" t="s">
        <v>928</v>
      </c>
      <c r="G5153" s="2" t="s">
        <v>28</v>
      </c>
      <c r="H5153" s="2" t="s">
        <v>34</v>
      </c>
      <c r="I5153" s="2" t="s">
        <v>31</v>
      </c>
      <c r="J5153" s="44">
        <v>0.30446152900000001</v>
      </c>
    </row>
    <row r="5154" spans="1:10">
      <c r="A5154" s="2" t="s">
        <v>17</v>
      </c>
      <c r="B5154" s="2" t="s">
        <v>100</v>
      </c>
      <c r="C5154" s="2" t="s">
        <v>64</v>
      </c>
      <c r="E5154" s="2">
        <v>100</v>
      </c>
      <c r="F5154" s="2" t="s">
        <v>928</v>
      </c>
      <c r="G5154" s="2" t="s">
        <v>28</v>
      </c>
      <c r="H5154" s="2" t="s">
        <v>34</v>
      </c>
      <c r="I5154" s="2" t="s">
        <v>31</v>
      </c>
      <c r="J5154" s="44">
        <v>0</v>
      </c>
    </row>
    <row r="5155" spans="1:10">
      <c r="A5155" s="2" t="s">
        <v>17</v>
      </c>
      <c r="B5155" s="2" t="s">
        <v>101</v>
      </c>
      <c r="C5155" s="2" t="s">
        <v>64</v>
      </c>
      <c r="E5155" s="2">
        <v>100</v>
      </c>
      <c r="F5155" s="2" t="s">
        <v>928</v>
      </c>
      <c r="G5155" s="2" t="s">
        <v>28</v>
      </c>
      <c r="H5155" s="2" t="s">
        <v>34</v>
      </c>
      <c r="I5155" s="2" t="s">
        <v>31</v>
      </c>
      <c r="J5155" s="44">
        <v>0.40283117600000001</v>
      </c>
    </row>
    <row r="5156" spans="1:10">
      <c r="A5156" s="2" t="s">
        <v>17</v>
      </c>
      <c r="B5156" s="2" t="s">
        <v>102</v>
      </c>
      <c r="C5156" s="2" t="s">
        <v>64</v>
      </c>
      <c r="E5156" s="2">
        <v>100</v>
      </c>
      <c r="F5156" s="2" t="s">
        <v>928</v>
      </c>
      <c r="G5156" s="2" t="s">
        <v>28</v>
      </c>
      <c r="H5156" s="2" t="s">
        <v>34</v>
      </c>
      <c r="I5156" s="2" t="s">
        <v>31</v>
      </c>
      <c r="J5156" s="44">
        <v>0.580102758</v>
      </c>
    </row>
    <row r="5157" spans="1:10">
      <c r="A5157" s="2" t="s">
        <v>17</v>
      </c>
      <c r="B5157" s="2" t="s">
        <v>103</v>
      </c>
      <c r="C5157" s="2" t="s">
        <v>64</v>
      </c>
      <c r="E5157" s="2">
        <v>100</v>
      </c>
      <c r="F5157" s="2" t="s">
        <v>928</v>
      </c>
      <c r="G5157" s="2" t="s">
        <v>28</v>
      </c>
      <c r="H5157" s="2" t="s">
        <v>34</v>
      </c>
      <c r="I5157" s="2" t="s">
        <v>31</v>
      </c>
      <c r="J5157" s="44">
        <v>1.508351228</v>
      </c>
    </row>
    <row r="5158" spans="1:10">
      <c r="A5158" s="2" t="s">
        <v>17</v>
      </c>
      <c r="B5158" s="2" t="s">
        <v>104</v>
      </c>
      <c r="C5158" s="2" t="s">
        <v>64</v>
      </c>
      <c r="E5158" s="2">
        <v>100</v>
      </c>
      <c r="F5158" s="2" t="s">
        <v>928</v>
      </c>
      <c r="G5158" s="2" t="s">
        <v>28</v>
      </c>
      <c r="H5158" s="2" t="s">
        <v>34</v>
      </c>
      <c r="I5158" s="2" t="s">
        <v>31</v>
      </c>
      <c r="J5158" s="44">
        <v>1.4071152570000001</v>
      </c>
    </row>
    <row r="5159" spans="1:10">
      <c r="A5159" s="2" t="s">
        <v>17</v>
      </c>
      <c r="B5159" s="2" t="s">
        <v>105</v>
      </c>
      <c r="C5159" s="2" t="s">
        <v>64</v>
      </c>
      <c r="E5159" s="2">
        <v>100</v>
      </c>
      <c r="F5159" s="2" t="s">
        <v>928</v>
      </c>
      <c r="G5159" s="2" t="s">
        <v>28</v>
      </c>
      <c r="H5159" s="2" t="s">
        <v>34</v>
      </c>
      <c r="I5159" s="2" t="s">
        <v>31</v>
      </c>
      <c r="J5159" s="44">
        <v>0.79980571300000003</v>
      </c>
    </row>
    <row r="5160" spans="1:10">
      <c r="A5160" s="2" t="s">
        <v>17</v>
      </c>
      <c r="B5160" s="2" t="s">
        <v>106</v>
      </c>
      <c r="C5160" s="2" t="s">
        <v>64</v>
      </c>
      <c r="E5160" s="2">
        <v>100</v>
      </c>
      <c r="F5160" s="2" t="s">
        <v>928</v>
      </c>
      <c r="G5160" s="2" t="s">
        <v>28</v>
      </c>
      <c r="H5160" s="2" t="s">
        <v>34</v>
      </c>
      <c r="I5160" s="2" t="s">
        <v>31</v>
      </c>
      <c r="J5160" s="44">
        <v>0.22162336999999999</v>
      </c>
    </row>
    <row r="5161" spans="1:10">
      <c r="A5161" s="2" t="s">
        <v>17</v>
      </c>
      <c r="B5161" s="2" t="s">
        <v>107</v>
      </c>
      <c r="C5161" s="2" t="s">
        <v>64</v>
      </c>
      <c r="E5161" s="2">
        <v>100</v>
      </c>
      <c r="F5161" s="2" t="s">
        <v>928</v>
      </c>
      <c r="G5161" s="2" t="s">
        <v>28</v>
      </c>
      <c r="H5161" s="2" t="s">
        <v>34</v>
      </c>
      <c r="I5161" s="2" t="s">
        <v>31</v>
      </c>
      <c r="J5161" s="44">
        <v>0.41477955900000002</v>
      </c>
    </row>
    <row r="5162" spans="1:10">
      <c r="A5162" s="2" t="s">
        <v>17</v>
      </c>
      <c r="B5162" s="2" t="s">
        <v>108</v>
      </c>
      <c r="C5162" s="2" t="s">
        <v>64</v>
      </c>
      <c r="E5162" s="2">
        <v>100</v>
      </c>
      <c r="F5162" s="2" t="s">
        <v>928</v>
      </c>
      <c r="G5162" s="2" t="s">
        <v>28</v>
      </c>
      <c r="H5162" s="2" t="s">
        <v>34</v>
      </c>
      <c r="I5162" s="2" t="s">
        <v>31</v>
      </c>
      <c r="J5162" s="44">
        <v>0.78307443499999996</v>
      </c>
    </row>
    <row r="5163" spans="1:10">
      <c r="A5163" s="2" t="s">
        <v>17</v>
      </c>
      <c r="B5163" s="2" t="s">
        <v>109</v>
      </c>
      <c r="C5163" s="2" t="s">
        <v>64</v>
      </c>
      <c r="E5163" s="2">
        <v>100</v>
      </c>
      <c r="F5163" s="2" t="s">
        <v>928</v>
      </c>
      <c r="G5163" s="2" t="s">
        <v>28</v>
      </c>
      <c r="H5163" s="2" t="s">
        <v>34</v>
      </c>
      <c r="I5163" s="2" t="s">
        <v>31</v>
      </c>
      <c r="J5163" s="44">
        <v>2.2432505859999998</v>
      </c>
    </row>
    <row r="5164" spans="1:10">
      <c r="A5164" s="2" t="s">
        <v>17</v>
      </c>
      <c r="B5164" s="2" t="s">
        <v>355</v>
      </c>
      <c r="C5164" s="2" t="s">
        <v>64</v>
      </c>
      <c r="E5164" s="2">
        <v>100</v>
      </c>
      <c r="F5164" s="2" t="s">
        <v>928</v>
      </c>
      <c r="G5164" s="2" t="s">
        <v>28</v>
      </c>
      <c r="H5164" s="2" t="s">
        <v>34</v>
      </c>
      <c r="I5164" s="2" t="s">
        <v>31</v>
      </c>
      <c r="J5164" s="44">
        <v>0</v>
      </c>
    </row>
    <row r="5165" spans="1:10">
      <c r="A5165" s="2" t="s">
        <v>17</v>
      </c>
      <c r="B5165" s="2" t="s">
        <v>110</v>
      </c>
      <c r="C5165" s="2" t="s">
        <v>64</v>
      </c>
      <c r="E5165" s="2">
        <v>100</v>
      </c>
      <c r="F5165" s="2" t="s">
        <v>928</v>
      </c>
      <c r="G5165" s="2" t="s">
        <v>28</v>
      </c>
      <c r="H5165" s="2" t="s">
        <v>34</v>
      </c>
      <c r="I5165" s="2" t="s">
        <v>31</v>
      </c>
      <c r="J5165" s="44">
        <v>16.197415972999998</v>
      </c>
    </row>
    <row r="5166" spans="1:10">
      <c r="A5166" s="2" t="s">
        <v>17</v>
      </c>
      <c r="B5166" s="2" t="s">
        <v>356</v>
      </c>
      <c r="C5166" s="2" t="s">
        <v>64</v>
      </c>
      <c r="E5166" s="2">
        <v>100</v>
      </c>
      <c r="F5166" s="2" t="s">
        <v>928</v>
      </c>
      <c r="G5166" s="2" t="s">
        <v>28</v>
      </c>
      <c r="H5166" s="2" t="s">
        <v>34</v>
      </c>
      <c r="I5166" s="2" t="s">
        <v>31</v>
      </c>
      <c r="J5166" s="44">
        <v>1.5407294E-2</v>
      </c>
    </row>
    <row r="5167" spans="1:10">
      <c r="A5167" s="2" t="s">
        <v>17</v>
      </c>
      <c r="B5167" s="2" t="s">
        <v>357</v>
      </c>
      <c r="C5167" s="2" t="s">
        <v>64</v>
      </c>
      <c r="E5167" s="2">
        <v>100</v>
      </c>
      <c r="F5167" s="2" t="s">
        <v>928</v>
      </c>
      <c r="G5167" s="2" t="s">
        <v>28</v>
      </c>
      <c r="H5167" s="2" t="s">
        <v>34</v>
      </c>
      <c r="I5167" s="2" t="s">
        <v>31</v>
      </c>
      <c r="J5167" s="44">
        <v>0.19686811800000001</v>
      </c>
    </row>
    <row r="5168" spans="1:10">
      <c r="A5168" s="2" t="s">
        <v>17</v>
      </c>
      <c r="B5168" s="2" t="s">
        <v>111</v>
      </c>
      <c r="C5168" s="2" t="s">
        <v>64</v>
      </c>
      <c r="E5168" s="2">
        <v>100</v>
      </c>
      <c r="F5168" s="2" t="s">
        <v>928</v>
      </c>
      <c r="G5168" s="2" t="s">
        <v>28</v>
      </c>
      <c r="H5168" s="2" t="s">
        <v>34</v>
      </c>
      <c r="I5168" s="2" t="s">
        <v>31</v>
      </c>
      <c r="J5168" s="44">
        <v>0</v>
      </c>
    </row>
    <row r="5169" spans="1:10">
      <c r="A5169" s="2" t="s">
        <v>17</v>
      </c>
      <c r="B5169" s="2" t="s">
        <v>112</v>
      </c>
      <c r="C5169" s="2" t="s">
        <v>64</v>
      </c>
      <c r="E5169" s="2">
        <v>100</v>
      </c>
      <c r="F5169" s="2" t="s">
        <v>928</v>
      </c>
      <c r="G5169" s="2" t="s">
        <v>28</v>
      </c>
      <c r="H5169" s="2" t="s">
        <v>34</v>
      </c>
      <c r="I5169" s="2" t="s">
        <v>31</v>
      </c>
      <c r="J5169" s="44">
        <v>0</v>
      </c>
    </row>
    <row r="5170" spans="1:10">
      <c r="A5170" s="2" t="s">
        <v>17</v>
      </c>
      <c r="B5170" s="2" t="s">
        <v>113</v>
      </c>
      <c r="C5170" s="2" t="s">
        <v>64</v>
      </c>
      <c r="E5170" s="2">
        <v>100</v>
      </c>
      <c r="F5170" s="2" t="s">
        <v>928</v>
      </c>
      <c r="G5170" s="2" t="s">
        <v>28</v>
      </c>
      <c r="H5170" s="2" t="s">
        <v>34</v>
      </c>
      <c r="I5170" s="2" t="s">
        <v>31</v>
      </c>
      <c r="J5170" s="44">
        <v>0.91105212499999999</v>
      </c>
    </row>
    <row r="5171" spans="1:10">
      <c r="A5171" s="2" t="s">
        <v>17</v>
      </c>
      <c r="B5171" s="2" t="s">
        <v>114</v>
      </c>
      <c r="C5171" s="2" t="s">
        <v>64</v>
      </c>
      <c r="E5171" s="2">
        <v>100</v>
      </c>
      <c r="F5171" s="2" t="s">
        <v>928</v>
      </c>
      <c r="G5171" s="2" t="s">
        <v>28</v>
      </c>
      <c r="H5171" s="2" t="s">
        <v>34</v>
      </c>
      <c r="I5171" s="2" t="s">
        <v>31</v>
      </c>
      <c r="J5171" s="44">
        <v>8.6020733949999997</v>
      </c>
    </row>
    <row r="5172" spans="1:10">
      <c r="A5172" s="2" t="s">
        <v>17</v>
      </c>
      <c r="B5172" s="2" t="s">
        <v>115</v>
      </c>
      <c r="C5172" s="2" t="s">
        <v>64</v>
      </c>
      <c r="E5172" s="2">
        <v>100</v>
      </c>
      <c r="F5172" s="2" t="s">
        <v>928</v>
      </c>
      <c r="G5172" s="2" t="s">
        <v>28</v>
      </c>
      <c r="H5172" s="2" t="s">
        <v>34</v>
      </c>
      <c r="I5172" s="2" t="s">
        <v>31</v>
      </c>
      <c r="J5172" s="44">
        <v>4.8025768610000004</v>
      </c>
    </row>
    <row r="5173" spans="1:10">
      <c r="A5173" s="2" t="s">
        <v>17</v>
      </c>
      <c r="B5173" s="2" t="s">
        <v>116</v>
      </c>
      <c r="C5173" s="2" t="s">
        <v>64</v>
      </c>
      <c r="E5173" s="2">
        <v>100</v>
      </c>
      <c r="F5173" s="2" t="s">
        <v>928</v>
      </c>
      <c r="G5173" s="2" t="s">
        <v>28</v>
      </c>
      <c r="H5173" s="2" t="s">
        <v>34</v>
      </c>
      <c r="I5173" s="2" t="s">
        <v>31</v>
      </c>
      <c r="J5173" s="44">
        <v>3.9924887760000001</v>
      </c>
    </row>
    <row r="5174" spans="1:10">
      <c r="A5174" s="2" t="s">
        <v>17</v>
      </c>
      <c r="B5174" s="2" t="s">
        <v>117</v>
      </c>
      <c r="C5174" s="2" t="s">
        <v>64</v>
      </c>
      <c r="E5174" s="2">
        <v>100</v>
      </c>
      <c r="F5174" s="2" t="s">
        <v>928</v>
      </c>
      <c r="G5174" s="2" t="s">
        <v>28</v>
      </c>
      <c r="H5174" s="2" t="s">
        <v>34</v>
      </c>
      <c r="I5174" s="2" t="s">
        <v>31</v>
      </c>
      <c r="J5174" s="44">
        <v>7.9465599259999999</v>
      </c>
    </row>
    <row r="5175" spans="1:10">
      <c r="A5175" s="2" t="s">
        <v>17</v>
      </c>
      <c r="B5175" s="2" t="s">
        <v>118</v>
      </c>
      <c r="C5175" s="2" t="s">
        <v>64</v>
      </c>
      <c r="E5175" s="2">
        <v>100</v>
      </c>
      <c r="F5175" s="2" t="s">
        <v>928</v>
      </c>
      <c r="G5175" s="2" t="s">
        <v>28</v>
      </c>
      <c r="H5175" s="2" t="s">
        <v>34</v>
      </c>
      <c r="I5175" s="2" t="s">
        <v>31</v>
      </c>
      <c r="J5175" s="44">
        <v>4.0027347310000003</v>
      </c>
    </row>
    <row r="5176" spans="1:10">
      <c r="A5176" s="2" t="s">
        <v>17</v>
      </c>
      <c r="B5176" s="2" t="s">
        <v>119</v>
      </c>
      <c r="C5176" s="2" t="s">
        <v>64</v>
      </c>
      <c r="E5176" s="2">
        <v>100</v>
      </c>
      <c r="F5176" s="2" t="s">
        <v>928</v>
      </c>
      <c r="G5176" s="2" t="s">
        <v>28</v>
      </c>
      <c r="H5176" s="2" t="s">
        <v>34</v>
      </c>
      <c r="I5176" s="2" t="s">
        <v>31</v>
      </c>
      <c r="J5176" s="44">
        <v>1.005253478</v>
      </c>
    </row>
    <row r="5177" spans="1:10">
      <c r="A5177" s="2" t="s">
        <v>17</v>
      </c>
      <c r="B5177" s="2" t="s">
        <v>120</v>
      </c>
      <c r="C5177" s="2" t="s">
        <v>64</v>
      </c>
      <c r="E5177" s="2">
        <v>100</v>
      </c>
      <c r="F5177" s="2" t="s">
        <v>928</v>
      </c>
      <c r="G5177" s="2" t="s">
        <v>28</v>
      </c>
      <c r="H5177" s="2" t="s">
        <v>34</v>
      </c>
      <c r="I5177" s="2" t="s">
        <v>31</v>
      </c>
      <c r="J5177" s="44">
        <v>1.453422284</v>
      </c>
    </row>
    <row r="5178" spans="1:10">
      <c r="A5178" s="2" t="s">
        <v>17</v>
      </c>
      <c r="B5178" s="2" t="s">
        <v>121</v>
      </c>
      <c r="C5178" s="2" t="s">
        <v>64</v>
      </c>
      <c r="E5178" s="2">
        <v>100</v>
      </c>
      <c r="F5178" s="2" t="s">
        <v>928</v>
      </c>
      <c r="G5178" s="2" t="s">
        <v>28</v>
      </c>
      <c r="H5178" s="2" t="s">
        <v>34</v>
      </c>
      <c r="I5178" s="2" t="s">
        <v>31</v>
      </c>
      <c r="J5178" s="44">
        <v>11.172207706</v>
      </c>
    </row>
    <row r="5179" spans="1:10">
      <c r="A5179" s="2" t="s">
        <v>17</v>
      </c>
      <c r="B5179" s="2" t="s">
        <v>122</v>
      </c>
      <c r="C5179" s="2" t="s">
        <v>64</v>
      </c>
      <c r="E5179" s="2">
        <v>100</v>
      </c>
      <c r="F5179" s="2" t="s">
        <v>928</v>
      </c>
      <c r="G5179" s="2" t="s">
        <v>28</v>
      </c>
      <c r="H5179" s="2" t="s">
        <v>34</v>
      </c>
      <c r="I5179" s="2" t="s">
        <v>31</v>
      </c>
      <c r="J5179" s="44">
        <v>5.0772452760000002</v>
      </c>
    </row>
    <row r="5180" spans="1:10">
      <c r="A5180" s="2" t="s">
        <v>17</v>
      </c>
      <c r="B5180" s="2" t="s">
        <v>123</v>
      </c>
      <c r="C5180" s="2" t="s">
        <v>64</v>
      </c>
      <c r="E5180" s="2">
        <v>100</v>
      </c>
      <c r="F5180" s="2" t="s">
        <v>928</v>
      </c>
      <c r="G5180" s="2" t="s">
        <v>28</v>
      </c>
      <c r="H5180" s="2" t="s">
        <v>34</v>
      </c>
      <c r="I5180" s="2" t="s">
        <v>31</v>
      </c>
      <c r="J5180" s="44">
        <v>2.55479593</v>
      </c>
    </row>
    <row r="5181" spans="1:10">
      <c r="A5181" s="2" t="s">
        <v>17</v>
      </c>
      <c r="B5181" s="2" t="s">
        <v>124</v>
      </c>
      <c r="C5181" s="2" t="s">
        <v>64</v>
      </c>
      <c r="E5181" s="2">
        <v>100</v>
      </c>
      <c r="F5181" s="2" t="s">
        <v>928</v>
      </c>
      <c r="G5181" s="2" t="s">
        <v>28</v>
      </c>
      <c r="H5181" s="2" t="s">
        <v>34</v>
      </c>
      <c r="I5181" s="2" t="s">
        <v>31</v>
      </c>
      <c r="J5181" s="44">
        <v>0.38393437499999999</v>
      </c>
    </row>
    <row r="5182" spans="1:10">
      <c r="A5182" s="2" t="s">
        <v>17</v>
      </c>
      <c r="B5182" s="2" t="s">
        <v>125</v>
      </c>
      <c r="C5182" s="2" t="s">
        <v>64</v>
      </c>
      <c r="E5182" s="2">
        <v>100</v>
      </c>
      <c r="F5182" s="2" t="s">
        <v>928</v>
      </c>
      <c r="G5182" s="2" t="s">
        <v>28</v>
      </c>
      <c r="H5182" s="2" t="s">
        <v>34</v>
      </c>
      <c r="I5182" s="2" t="s">
        <v>31</v>
      </c>
      <c r="J5182" s="44">
        <v>0.43542352899999998</v>
      </c>
    </row>
    <row r="5183" spans="1:10">
      <c r="A5183" s="2" t="s">
        <v>17</v>
      </c>
      <c r="B5183" s="2" t="s">
        <v>126</v>
      </c>
      <c r="C5183" s="2" t="s">
        <v>64</v>
      </c>
      <c r="E5183" s="2">
        <v>100</v>
      </c>
      <c r="F5183" s="2" t="s">
        <v>928</v>
      </c>
      <c r="G5183" s="2" t="s">
        <v>28</v>
      </c>
      <c r="H5183" s="2" t="s">
        <v>34</v>
      </c>
      <c r="I5183" s="2" t="s">
        <v>31</v>
      </c>
      <c r="J5183" s="44">
        <v>0.74785220900000005</v>
      </c>
    </row>
    <row r="5184" spans="1:10">
      <c r="A5184" s="2" t="s">
        <v>17</v>
      </c>
      <c r="B5184" s="2" t="s">
        <v>128</v>
      </c>
      <c r="C5184" s="2" t="s">
        <v>64</v>
      </c>
      <c r="E5184" s="2">
        <v>100</v>
      </c>
      <c r="F5184" s="2" t="s">
        <v>928</v>
      </c>
      <c r="G5184" s="2" t="s">
        <v>28</v>
      </c>
      <c r="H5184" s="2" t="s">
        <v>34</v>
      </c>
      <c r="I5184" s="2" t="s">
        <v>31</v>
      </c>
      <c r="J5184" s="44">
        <v>4.3397337589999996</v>
      </c>
    </row>
    <row r="5185" spans="1:10">
      <c r="A5185" s="2" t="s">
        <v>17</v>
      </c>
      <c r="B5185" s="2" t="s">
        <v>129</v>
      </c>
      <c r="C5185" s="2" t="s">
        <v>64</v>
      </c>
      <c r="E5185" s="2">
        <v>100</v>
      </c>
      <c r="F5185" s="2" t="s">
        <v>928</v>
      </c>
      <c r="G5185" s="2" t="s">
        <v>28</v>
      </c>
      <c r="H5185" s="2" t="s">
        <v>34</v>
      </c>
      <c r="I5185" s="2" t="s">
        <v>31</v>
      </c>
      <c r="J5185" s="44">
        <v>5.0742018199999999</v>
      </c>
    </row>
    <row r="5186" spans="1:10">
      <c r="A5186" s="2" t="s">
        <v>17</v>
      </c>
      <c r="B5186" s="2" t="s">
        <v>130</v>
      </c>
      <c r="C5186" s="2" t="s">
        <v>64</v>
      </c>
      <c r="E5186" s="2">
        <v>100</v>
      </c>
      <c r="F5186" s="2" t="s">
        <v>928</v>
      </c>
      <c r="G5186" s="2" t="s">
        <v>28</v>
      </c>
      <c r="H5186" s="2" t="s">
        <v>34</v>
      </c>
      <c r="I5186" s="2" t="s">
        <v>31</v>
      </c>
      <c r="J5186" s="44">
        <v>3.511038122</v>
      </c>
    </row>
    <row r="5187" spans="1:10">
      <c r="A5187" s="2" t="s">
        <v>17</v>
      </c>
      <c r="B5187" s="2" t="s">
        <v>358</v>
      </c>
      <c r="C5187" s="2" t="s">
        <v>64</v>
      </c>
      <c r="E5187" s="2">
        <v>100</v>
      </c>
      <c r="F5187" s="2" t="s">
        <v>928</v>
      </c>
      <c r="G5187" s="2" t="s">
        <v>28</v>
      </c>
      <c r="H5187" s="2" t="s">
        <v>34</v>
      </c>
      <c r="I5187" s="2" t="s">
        <v>31</v>
      </c>
      <c r="J5187" s="44">
        <v>27.004004338000001</v>
      </c>
    </row>
    <row r="5188" spans="1:10">
      <c r="A5188" s="2" t="s">
        <v>17</v>
      </c>
      <c r="B5188" s="2" t="s">
        <v>131</v>
      </c>
      <c r="C5188" s="2" t="s">
        <v>64</v>
      </c>
      <c r="E5188" s="2">
        <v>100</v>
      </c>
      <c r="F5188" s="2" t="s">
        <v>928</v>
      </c>
      <c r="G5188" s="2" t="s">
        <v>28</v>
      </c>
      <c r="H5188" s="2" t="s">
        <v>34</v>
      </c>
      <c r="I5188" s="2" t="s">
        <v>31</v>
      </c>
      <c r="J5188" s="44">
        <v>1.013723395</v>
      </c>
    </row>
    <row r="5189" spans="1:10">
      <c r="A5189" s="2" t="s">
        <v>17</v>
      </c>
      <c r="B5189" s="2" t="s">
        <v>132</v>
      </c>
      <c r="C5189" s="2" t="s">
        <v>64</v>
      </c>
      <c r="E5189" s="2">
        <v>100</v>
      </c>
      <c r="F5189" s="2" t="s">
        <v>928</v>
      </c>
      <c r="G5189" s="2" t="s">
        <v>28</v>
      </c>
      <c r="H5189" s="2" t="s">
        <v>34</v>
      </c>
      <c r="I5189" s="2" t="s">
        <v>31</v>
      </c>
      <c r="J5189" s="44">
        <v>8.378986008</v>
      </c>
    </row>
    <row r="5190" spans="1:10">
      <c r="A5190" s="2" t="s">
        <v>16</v>
      </c>
      <c r="B5190" s="2" t="s">
        <v>139</v>
      </c>
      <c r="C5190" s="2" t="s">
        <v>64</v>
      </c>
      <c r="E5190" s="2">
        <v>100</v>
      </c>
      <c r="F5190" s="2" t="s">
        <v>928</v>
      </c>
      <c r="G5190" s="2" t="s">
        <v>28</v>
      </c>
      <c r="H5190" s="2" t="s">
        <v>34</v>
      </c>
      <c r="I5190" s="2" t="s">
        <v>31</v>
      </c>
      <c r="J5190" s="44">
        <v>3.5120395279999999</v>
      </c>
    </row>
    <row r="5191" spans="1:10">
      <c r="A5191" s="2" t="s">
        <v>16</v>
      </c>
      <c r="B5191" s="2" t="s">
        <v>140</v>
      </c>
      <c r="C5191" s="2" t="s">
        <v>64</v>
      </c>
      <c r="E5191" s="2">
        <v>100</v>
      </c>
      <c r="F5191" s="2" t="s">
        <v>928</v>
      </c>
      <c r="G5191" s="2" t="s">
        <v>28</v>
      </c>
      <c r="H5191" s="2" t="s">
        <v>34</v>
      </c>
      <c r="I5191" s="2" t="s">
        <v>31</v>
      </c>
      <c r="J5191" s="44">
        <v>2.5837765149999998</v>
      </c>
    </row>
    <row r="5192" spans="1:10">
      <c r="A5192" s="2" t="s">
        <v>16</v>
      </c>
      <c r="B5192" s="2" t="s">
        <v>141</v>
      </c>
      <c r="C5192" s="2" t="s">
        <v>64</v>
      </c>
      <c r="E5192" s="2">
        <v>100</v>
      </c>
      <c r="F5192" s="2" t="s">
        <v>928</v>
      </c>
      <c r="G5192" s="2" t="s">
        <v>28</v>
      </c>
      <c r="H5192" s="2" t="s">
        <v>34</v>
      </c>
      <c r="I5192" s="2" t="s">
        <v>31</v>
      </c>
      <c r="J5192" s="44">
        <v>2.7288269559999998</v>
      </c>
    </row>
    <row r="5193" spans="1:10">
      <c r="A5193" s="2" t="s">
        <v>16</v>
      </c>
      <c r="B5193" s="2" t="s">
        <v>142</v>
      </c>
      <c r="C5193" s="2" t="s">
        <v>64</v>
      </c>
      <c r="E5193" s="2">
        <v>100</v>
      </c>
      <c r="F5193" s="2" t="s">
        <v>928</v>
      </c>
      <c r="G5193" s="2" t="s">
        <v>28</v>
      </c>
      <c r="H5193" s="2" t="s">
        <v>34</v>
      </c>
      <c r="I5193" s="2" t="s">
        <v>31</v>
      </c>
      <c r="J5193" s="44">
        <v>12.92088798</v>
      </c>
    </row>
    <row r="5194" spans="1:10">
      <c r="A5194" s="2" t="s">
        <v>16</v>
      </c>
      <c r="B5194" s="2" t="s">
        <v>422</v>
      </c>
      <c r="C5194" s="2" t="s">
        <v>64</v>
      </c>
      <c r="E5194" s="2">
        <v>100</v>
      </c>
      <c r="F5194" s="2" t="s">
        <v>928</v>
      </c>
      <c r="G5194" s="2" t="s">
        <v>28</v>
      </c>
      <c r="H5194" s="2" t="s">
        <v>34</v>
      </c>
      <c r="I5194" s="2" t="s">
        <v>31</v>
      </c>
      <c r="J5194" s="44">
        <v>19.950551913999998</v>
      </c>
    </row>
    <row r="5195" spans="1:10">
      <c r="A5195" s="2" t="s">
        <v>16</v>
      </c>
      <c r="B5195" s="2" t="s">
        <v>423</v>
      </c>
      <c r="C5195" s="2" t="s">
        <v>64</v>
      </c>
      <c r="E5195" s="2">
        <v>100</v>
      </c>
      <c r="F5195" s="2" t="s">
        <v>928</v>
      </c>
      <c r="G5195" s="2" t="s">
        <v>28</v>
      </c>
      <c r="H5195" s="2" t="s">
        <v>34</v>
      </c>
      <c r="I5195" s="2" t="s">
        <v>31</v>
      </c>
      <c r="J5195" s="44">
        <v>12.937528059</v>
      </c>
    </row>
    <row r="5196" spans="1:10">
      <c r="A5196" s="2" t="s">
        <v>16</v>
      </c>
      <c r="B5196" s="2" t="s">
        <v>424</v>
      </c>
      <c r="C5196" s="2" t="s">
        <v>64</v>
      </c>
      <c r="E5196" s="2">
        <v>100</v>
      </c>
      <c r="F5196" s="2" t="s">
        <v>928</v>
      </c>
      <c r="G5196" s="2" t="s">
        <v>28</v>
      </c>
      <c r="H5196" s="2" t="s">
        <v>34</v>
      </c>
      <c r="I5196" s="2" t="s">
        <v>31</v>
      </c>
      <c r="J5196" s="44">
        <v>4.3343565149999996</v>
      </c>
    </row>
    <row r="5197" spans="1:10">
      <c r="A5197" s="2" t="s">
        <v>16</v>
      </c>
      <c r="B5197" s="2" t="s">
        <v>425</v>
      </c>
      <c r="C5197" s="2" t="s">
        <v>64</v>
      </c>
      <c r="E5197" s="2">
        <v>100</v>
      </c>
      <c r="F5197" s="2" t="s">
        <v>928</v>
      </c>
      <c r="G5197" s="2" t="s">
        <v>28</v>
      </c>
      <c r="H5197" s="2" t="s">
        <v>34</v>
      </c>
      <c r="I5197" s="2" t="s">
        <v>31</v>
      </c>
      <c r="J5197" s="44">
        <v>5.3692569480000003</v>
      </c>
    </row>
    <row r="5198" spans="1:10">
      <c r="A5198" s="2" t="s">
        <v>16</v>
      </c>
      <c r="B5198" s="2" t="s">
        <v>426</v>
      </c>
      <c r="C5198" s="2" t="s">
        <v>64</v>
      </c>
      <c r="E5198" s="2">
        <v>100</v>
      </c>
      <c r="F5198" s="2" t="s">
        <v>928</v>
      </c>
      <c r="G5198" s="2" t="s">
        <v>28</v>
      </c>
      <c r="H5198" s="2" t="s">
        <v>34</v>
      </c>
      <c r="I5198" s="2" t="s">
        <v>31</v>
      </c>
      <c r="J5198" s="44">
        <v>6.1345160209999996</v>
      </c>
    </row>
    <row r="5199" spans="1:10">
      <c r="A5199" s="2" t="s">
        <v>16</v>
      </c>
      <c r="B5199" s="2" t="s">
        <v>427</v>
      </c>
      <c r="C5199" s="2" t="s">
        <v>64</v>
      </c>
      <c r="E5199" s="2">
        <v>100</v>
      </c>
      <c r="F5199" s="2" t="s">
        <v>928</v>
      </c>
      <c r="G5199" s="2" t="s">
        <v>28</v>
      </c>
      <c r="H5199" s="2" t="s">
        <v>34</v>
      </c>
      <c r="I5199" s="2" t="s">
        <v>31</v>
      </c>
      <c r="J5199" s="44">
        <v>3.056755017</v>
      </c>
    </row>
    <row r="5200" spans="1:10">
      <c r="A5200" s="2" t="s">
        <v>16</v>
      </c>
      <c r="B5200" s="2" t="s">
        <v>428</v>
      </c>
      <c r="C5200" s="2" t="s">
        <v>64</v>
      </c>
      <c r="E5200" s="2">
        <v>100</v>
      </c>
      <c r="F5200" s="2" t="s">
        <v>928</v>
      </c>
      <c r="G5200" s="2" t="s">
        <v>28</v>
      </c>
      <c r="H5200" s="2" t="s">
        <v>34</v>
      </c>
      <c r="I5200" s="2" t="s">
        <v>31</v>
      </c>
      <c r="J5200" s="44">
        <v>15.641301656</v>
      </c>
    </row>
    <row r="5201" spans="1:10">
      <c r="A5201" s="2" t="s">
        <v>16</v>
      </c>
      <c r="B5201" s="2" t="s">
        <v>429</v>
      </c>
      <c r="C5201" s="2" t="s">
        <v>64</v>
      </c>
      <c r="E5201" s="2">
        <v>100</v>
      </c>
      <c r="F5201" s="2" t="s">
        <v>928</v>
      </c>
      <c r="G5201" s="2" t="s">
        <v>28</v>
      </c>
      <c r="H5201" s="2" t="s">
        <v>34</v>
      </c>
      <c r="I5201" s="2" t="s">
        <v>31</v>
      </c>
      <c r="J5201" s="44">
        <v>14.232064296000001</v>
      </c>
    </row>
    <row r="5202" spans="1:10">
      <c r="A5202" s="2" t="s">
        <v>16</v>
      </c>
      <c r="B5202" s="2" t="s">
        <v>430</v>
      </c>
      <c r="C5202" s="2" t="s">
        <v>64</v>
      </c>
      <c r="E5202" s="2">
        <v>100</v>
      </c>
      <c r="F5202" s="2" t="s">
        <v>928</v>
      </c>
      <c r="G5202" s="2" t="s">
        <v>28</v>
      </c>
      <c r="H5202" s="2" t="s">
        <v>34</v>
      </c>
      <c r="I5202" s="2" t="s">
        <v>31</v>
      </c>
      <c r="J5202" s="44">
        <v>26.822688938999999</v>
      </c>
    </row>
    <row r="5203" spans="1:10">
      <c r="A5203" s="2" t="s">
        <v>15</v>
      </c>
      <c r="B5203" s="2" t="s">
        <v>187</v>
      </c>
      <c r="C5203" s="2" t="s">
        <v>64</v>
      </c>
      <c r="E5203" s="2">
        <v>100</v>
      </c>
      <c r="F5203" s="2" t="s">
        <v>928</v>
      </c>
      <c r="G5203" s="2" t="s">
        <v>28</v>
      </c>
      <c r="H5203" s="2" t="s">
        <v>34</v>
      </c>
      <c r="I5203" s="2" t="s">
        <v>31</v>
      </c>
      <c r="J5203" s="44">
        <v>3.7739529260000002</v>
      </c>
    </row>
    <row r="5204" spans="1:10">
      <c r="A5204" s="2" t="s">
        <v>15</v>
      </c>
      <c r="B5204" s="2" t="s">
        <v>188</v>
      </c>
      <c r="C5204" s="2" t="s">
        <v>64</v>
      </c>
      <c r="E5204" s="2">
        <v>100</v>
      </c>
      <c r="F5204" s="2" t="s">
        <v>928</v>
      </c>
      <c r="G5204" s="2" t="s">
        <v>28</v>
      </c>
      <c r="H5204" s="2" t="s">
        <v>34</v>
      </c>
      <c r="I5204" s="2" t="s">
        <v>31</v>
      </c>
      <c r="J5204" s="44">
        <v>18.559526246000001</v>
      </c>
    </row>
    <row r="5205" spans="1:10">
      <c r="A5205" s="2" t="s">
        <v>15</v>
      </c>
      <c r="B5205" s="2" t="s">
        <v>189</v>
      </c>
      <c r="C5205" s="2" t="s">
        <v>64</v>
      </c>
      <c r="E5205" s="2">
        <v>100</v>
      </c>
      <c r="F5205" s="2" t="s">
        <v>928</v>
      </c>
      <c r="G5205" s="2" t="s">
        <v>28</v>
      </c>
      <c r="H5205" s="2" t="s">
        <v>34</v>
      </c>
      <c r="I5205" s="2" t="s">
        <v>31</v>
      </c>
      <c r="J5205" s="44">
        <v>8.6014712800000002</v>
      </c>
    </row>
    <row r="5206" spans="1:10">
      <c r="A5206" s="2" t="s">
        <v>15</v>
      </c>
      <c r="B5206" s="2" t="s">
        <v>190</v>
      </c>
      <c r="C5206" s="2" t="s">
        <v>64</v>
      </c>
      <c r="E5206" s="2">
        <v>100</v>
      </c>
      <c r="F5206" s="2" t="s">
        <v>928</v>
      </c>
      <c r="G5206" s="2" t="s">
        <v>28</v>
      </c>
      <c r="H5206" s="2" t="s">
        <v>34</v>
      </c>
      <c r="I5206" s="2" t="s">
        <v>31</v>
      </c>
      <c r="J5206" s="44">
        <v>28.522300322</v>
      </c>
    </row>
    <row r="5207" spans="1:10">
      <c r="A5207" s="2" t="s">
        <v>15</v>
      </c>
      <c r="B5207" s="2" t="s">
        <v>191</v>
      </c>
      <c r="C5207" s="2" t="s">
        <v>64</v>
      </c>
      <c r="E5207" s="2">
        <v>100</v>
      </c>
      <c r="F5207" s="2" t="s">
        <v>928</v>
      </c>
      <c r="G5207" s="2" t="s">
        <v>28</v>
      </c>
      <c r="H5207" s="2" t="s">
        <v>34</v>
      </c>
      <c r="I5207" s="2" t="s">
        <v>31</v>
      </c>
      <c r="J5207" s="44">
        <v>0</v>
      </c>
    </row>
    <row r="5208" spans="1:10">
      <c r="A5208" s="2" t="s">
        <v>15</v>
      </c>
      <c r="B5208" s="2" t="s">
        <v>192</v>
      </c>
      <c r="C5208" s="2" t="s">
        <v>64</v>
      </c>
      <c r="E5208" s="2">
        <v>100</v>
      </c>
      <c r="F5208" s="2" t="s">
        <v>928</v>
      </c>
      <c r="G5208" s="2" t="s">
        <v>28</v>
      </c>
      <c r="H5208" s="2" t="s">
        <v>34</v>
      </c>
      <c r="I5208" s="2" t="s">
        <v>31</v>
      </c>
      <c r="J5208" s="44">
        <v>0</v>
      </c>
    </row>
    <row r="5209" spans="1:10">
      <c r="A5209" s="2" t="s">
        <v>15</v>
      </c>
      <c r="B5209" s="2" t="s">
        <v>193</v>
      </c>
      <c r="C5209" s="2" t="s">
        <v>64</v>
      </c>
      <c r="E5209" s="2">
        <v>100</v>
      </c>
      <c r="F5209" s="2" t="s">
        <v>928</v>
      </c>
      <c r="G5209" s="2" t="s">
        <v>28</v>
      </c>
      <c r="H5209" s="2" t="s">
        <v>34</v>
      </c>
      <c r="I5209" s="2" t="s">
        <v>31</v>
      </c>
      <c r="J5209" s="44">
        <v>20.124859826000002</v>
      </c>
    </row>
    <row r="5210" spans="1:10">
      <c r="A5210" s="2" t="s">
        <v>14</v>
      </c>
      <c r="B5210" s="2" t="s">
        <v>194</v>
      </c>
      <c r="C5210" s="2" t="s">
        <v>64</v>
      </c>
      <c r="E5210" s="2">
        <v>100</v>
      </c>
      <c r="F5210" s="2" t="s">
        <v>928</v>
      </c>
      <c r="G5210" s="2" t="s">
        <v>28</v>
      </c>
      <c r="H5210" s="2" t="s">
        <v>34</v>
      </c>
      <c r="I5210" s="2" t="s">
        <v>31</v>
      </c>
      <c r="J5210" s="44">
        <v>0</v>
      </c>
    </row>
    <row r="5211" spans="1:10">
      <c r="A5211" s="2" t="s">
        <v>14</v>
      </c>
      <c r="B5211" s="2" t="s">
        <v>195</v>
      </c>
      <c r="C5211" s="2" t="s">
        <v>64</v>
      </c>
      <c r="E5211" s="2">
        <v>100</v>
      </c>
      <c r="F5211" s="2" t="s">
        <v>928</v>
      </c>
      <c r="G5211" s="2" t="s">
        <v>28</v>
      </c>
      <c r="H5211" s="2" t="s">
        <v>34</v>
      </c>
      <c r="I5211" s="2" t="s">
        <v>31</v>
      </c>
      <c r="J5211" s="44">
        <v>0</v>
      </c>
    </row>
    <row r="5212" spans="1:10">
      <c r="A5212" s="2" t="s">
        <v>13</v>
      </c>
      <c r="B5212" s="2" t="s">
        <v>196</v>
      </c>
      <c r="C5212" s="2" t="s">
        <v>64</v>
      </c>
      <c r="E5212" s="2">
        <v>100</v>
      </c>
      <c r="F5212" s="2" t="s">
        <v>928</v>
      </c>
      <c r="G5212" s="2" t="s">
        <v>28</v>
      </c>
      <c r="H5212" s="2" t="s">
        <v>34</v>
      </c>
      <c r="I5212" s="2" t="s">
        <v>31</v>
      </c>
      <c r="J5212" s="44">
        <v>2.4273269700000002</v>
      </c>
    </row>
    <row r="5213" spans="1:10">
      <c r="A5213" s="2" t="s">
        <v>13</v>
      </c>
      <c r="B5213" s="2" t="s">
        <v>197</v>
      </c>
      <c r="C5213" s="2" t="s">
        <v>64</v>
      </c>
      <c r="E5213" s="2">
        <v>100</v>
      </c>
      <c r="F5213" s="2" t="s">
        <v>928</v>
      </c>
      <c r="G5213" s="2" t="s">
        <v>28</v>
      </c>
      <c r="H5213" s="2" t="s">
        <v>34</v>
      </c>
      <c r="I5213" s="2" t="s">
        <v>31</v>
      </c>
      <c r="J5213" s="44">
        <v>0.91796292700000004</v>
      </c>
    </row>
    <row r="5214" spans="1:10">
      <c r="A5214" s="2" t="s">
        <v>13</v>
      </c>
      <c r="B5214" s="2" t="s">
        <v>198</v>
      </c>
      <c r="C5214" s="2" t="s">
        <v>64</v>
      </c>
      <c r="E5214" s="2">
        <v>100</v>
      </c>
      <c r="F5214" s="2" t="s">
        <v>928</v>
      </c>
      <c r="G5214" s="2" t="s">
        <v>28</v>
      </c>
      <c r="H5214" s="2" t="s">
        <v>34</v>
      </c>
      <c r="I5214" s="2" t="s">
        <v>31</v>
      </c>
      <c r="J5214" s="44">
        <v>0.221978798</v>
      </c>
    </row>
    <row r="5215" spans="1:10">
      <c r="A5215" s="2" t="s">
        <v>13</v>
      </c>
      <c r="B5215" s="2" t="s">
        <v>199</v>
      </c>
      <c r="C5215" s="2" t="s">
        <v>64</v>
      </c>
      <c r="E5215" s="2">
        <v>100</v>
      </c>
      <c r="F5215" s="2" t="s">
        <v>928</v>
      </c>
      <c r="G5215" s="2" t="s">
        <v>28</v>
      </c>
      <c r="H5215" s="2" t="s">
        <v>34</v>
      </c>
      <c r="I5215" s="2" t="s">
        <v>31</v>
      </c>
      <c r="J5215" s="44">
        <v>3.309904027</v>
      </c>
    </row>
    <row r="5216" spans="1:10">
      <c r="A5216" s="2" t="s">
        <v>13</v>
      </c>
      <c r="B5216" s="2" t="s">
        <v>200</v>
      </c>
      <c r="C5216" s="2" t="s">
        <v>64</v>
      </c>
      <c r="E5216" s="2">
        <v>100</v>
      </c>
      <c r="F5216" s="2" t="s">
        <v>928</v>
      </c>
      <c r="G5216" s="2" t="s">
        <v>28</v>
      </c>
      <c r="H5216" s="2" t="s">
        <v>34</v>
      </c>
      <c r="I5216" s="2" t="s">
        <v>31</v>
      </c>
      <c r="J5216" s="44">
        <v>1.9494120100000001</v>
      </c>
    </row>
    <row r="5217" spans="1:10">
      <c r="A5217" s="2" t="s">
        <v>13</v>
      </c>
      <c r="B5217" s="2" t="s">
        <v>201</v>
      </c>
      <c r="C5217" s="2" t="s">
        <v>64</v>
      </c>
      <c r="E5217" s="2">
        <v>100</v>
      </c>
      <c r="F5217" s="2" t="s">
        <v>928</v>
      </c>
      <c r="G5217" s="2" t="s">
        <v>28</v>
      </c>
      <c r="H5217" s="2" t="s">
        <v>34</v>
      </c>
      <c r="I5217" s="2" t="s">
        <v>31</v>
      </c>
      <c r="J5217" s="44">
        <v>4.4130241420000003</v>
      </c>
    </row>
    <row r="5218" spans="1:10">
      <c r="A5218" s="2" t="s">
        <v>13</v>
      </c>
      <c r="B5218" s="2" t="s">
        <v>202</v>
      </c>
      <c r="C5218" s="2" t="s">
        <v>64</v>
      </c>
      <c r="E5218" s="2">
        <v>100</v>
      </c>
      <c r="F5218" s="2" t="s">
        <v>928</v>
      </c>
      <c r="G5218" s="2" t="s">
        <v>28</v>
      </c>
      <c r="H5218" s="2" t="s">
        <v>34</v>
      </c>
      <c r="I5218" s="2" t="s">
        <v>31</v>
      </c>
      <c r="J5218" s="44">
        <v>4.9350440820000001</v>
      </c>
    </row>
    <row r="5219" spans="1:10">
      <c r="A5219" s="2" t="s">
        <v>13</v>
      </c>
      <c r="B5219" s="2" t="s">
        <v>203</v>
      </c>
      <c r="C5219" s="2" t="s">
        <v>64</v>
      </c>
      <c r="E5219" s="2">
        <v>100</v>
      </c>
      <c r="F5219" s="2" t="s">
        <v>928</v>
      </c>
      <c r="G5219" s="2" t="s">
        <v>28</v>
      </c>
      <c r="H5219" s="2" t="s">
        <v>34</v>
      </c>
      <c r="I5219" s="2" t="s">
        <v>31</v>
      </c>
      <c r="J5219" s="44">
        <v>65.909553174999999</v>
      </c>
    </row>
    <row r="5220" spans="1:10">
      <c r="A5220" s="2" t="s">
        <v>13</v>
      </c>
      <c r="B5220" s="2" t="s">
        <v>204</v>
      </c>
      <c r="C5220" s="2" t="s">
        <v>64</v>
      </c>
      <c r="E5220" s="2">
        <v>100</v>
      </c>
      <c r="F5220" s="2" t="s">
        <v>928</v>
      </c>
      <c r="G5220" s="2" t="s">
        <v>28</v>
      </c>
      <c r="H5220" s="2" t="s">
        <v>34</v>
      </c>
      <c r="I5220" s="2" t="s">
        <v>31</v>
      </c>
      <c r="J5220" s="44">
        <v>16.808354669</v>
      </c>
    </row>
    <row r="5221" spans="1:10">
      <c r="A5221" s="2" t="s">
        <v>13</v>
      </c>
      <c r="B5221" s="2" t="s">
        <v>205</v>
      </c>
      <c r="C5221" s="2" t="s">
        <v>64</v>
      </c>
      <c r="E5221" s="2">
        <v>100</v>
      </c>
      <c r="F5221" s="2" t="s">
        <v>928</v>
      </c>
      <c r="G5221" s="2" t="s">
        <v>28</v>
      </c>
      <c r="H5221" s="2" t="s">
        <v>34</v>
      </c>
      <c r="I5221" s="2" t="s">
        <v>31</v>
      </c>
      <c r="J5221" s="44">
        <v>11.103818860000001</v>
      </c>
    </row>
    <row r="5222" spans="1:10">
      <c r="A5222" s="2" t="s">
        <v>13</v>
      </c>
      <c r="B5222" s="2" t="s">
        <v>206</v>
      </c>
      <c r="C5222" s="2" t="s">
        <v>64</v>
      </c>
      <c r="E5222" s="2">
        <v>100</v>
      </c>
      <c r="F5222" s="2" t="s">
        <v>928</v>
      </c>
      <c r="G5222" s="2" t="s">
        <v>28</v>
      </c>
      <c r="H5222" s="2" t="s">
        <v>34</v>
      </c>
      <c r="I5222" s="2" t="s">
        <v>31</v>
      </c>
      <c r="J5222" s="44">
        <v>46.163567839999999</v>
      </c>
    </row>
    <row r="5223" spans="1:10">
      <c r="A5223" s="2" t="s">
        <v>13</v>
      </c>
      <c r="B5223" s="2" t="s">
        <v>207</v>
      </c>
      <c r="C5223" s="2" t="s">
        <v>64</v>
      </c>
      <c r="E5223" s="2">
        <v>100</v>
      </c>
      <c r="F5223" s="2" t="s">
        <v>928</v>
      </c>
      <c r="G5223" s="2" t="s">
        <v>28</v>
      </c>
      <c r="H5223" s="2" t="s">
        <v>34</v>
      </c>
      <c r="I5223" s="2" t="s">
        <v>31</v>
      </c>
      <c r="J5223" s="44">
        <v>43.284222225999997</v>
      </c>
    </row>
    <row r="5224" spans="1:10">
      <c r="A5224" s="2" t="s">
        <v>13</v>
      </c>
      <c r="B5224" s="2" t="s">
        <v>208</v>
      </c>
      <c r="C5224" s="2" t="s">
        <v>64</v>
      </c>
      <c r="E5224" s="2">
        <v>100</v>
      </c>
      <c r="F5224" s="2" t="s">
        <v>928</v>
      </c>
      <c r="G5224" s="2" t="s">
        <v>28</v>
      </c>
      <c r="H5224" s="2" t="s">
        <v>34</v>
      </c>
      <c r="I5224" s="2" t="s">
        <v>31</v>
      </c>
      <c r="J5224" s="44">
        <v>1.156354466</v>
      </c>
    </row>
    <row r="5225" spans="1:10">
      <c r="A5225" s="2" t="s">
        <v>13</v>
      </c>
      <c r="B5225" s="2" t="s">
        <v>209</v>
      </c>
      <c r="C5225" s="2" t="s">
        <v>64</v>
      </c>
      <c r="E5225" s="2">
        <v>100</v>
      </c>
      <c r="F5225" s="2" t="s">
        <v>928</v>
      </c>
      <c r="G5225" s="2" t="s">
        <v>28</v>
      </c>
      <c r="H5225" s="2" t="s">
        <v>34</v>
      </c>
      <c r="I5225" s="2" t="s">
        <v>31</v>
      </c>
      <c r="J5225" s="44">
        <v>0.53103123500000005</v>
      </c>
    </row>
    <row r="5226" spans="1:10">
      <c r="A5226" s="2" t="s">
        <v>13</v>
      </c>
      <c r="B5226" s="2" t="s">
        <v>210</v>
      </c>
      <c r="C5226" s="2" t="s">
        <v>64</v>
      </c>
      <c r="E5226" s="2">
        <v>100</v>
      </c>
      <c r="F5226" s="2" t="s">
        <v>928</v>
      </c>
      <c r="G5226" s="2" t="s">
        <v>28</v>
      </c>
      <c r="H5226" s="2" t="s">
        <v>34</v>
      </c>
      <c r="I5226" s="2" t="s">
        <v>31</v>
      </c>
      <c r="J5226" s="44">
        <v>0</v>
      </c>
    </row>
    <row r="5227" spans="1:10">
      <c r="A5227" s="2" t="s">
        <v>13</v>
      </c>
      <c r="B5227" s="2" t="s">
        <v>211</v>
      </c>
      <c r="C5227" s="2" t="s">
        <v>64</v>
      </c>
      <c r="E5227" s="2">
        <v>100</v>
      </c>
      <c r="F5227" s="2" t="s">
        <v>928</v>
      </c>
      <c r="G5227" s="2" t="s">
        <v>28</v>
      </c>
      <c r="H5227" s="2" t="s">
        <v>34</v>
      </c>
      <c r="I5227" s="2" t="s">
        <v>31</v>
      </c>
      <c r="J5227" s="44">
        <v>0.63126030799999999</v>
      </c>
    </row>
    <row r="5228" spans="1:10">
      <c r="A5228" s="2" t="s">
        <v>13</v>
      </c>
      <c r="B5228" s="2" t="s">
        <v>212</v>
      </c>
      <c r="C5228" s="2" t="s">
        <v>64</v>
      </c>
      <c r="E5228" s="2">
        <v>100</v>
      </c>
      <c r="F5228" s="2" t="s">
        <v>928</v>
      </c>
      <c r="G5228" s="2" t="s">
        <v>28</v>
      </c>
      <c r="H5228" s="2" t="s">
        <v>34</v>
      </c>
      <c r="I5228" s="2" t="s">
        <v>31</v>
      </c>
      <c r="J5228" s="44">
        <v>0</v>
      </c>
    </row>
    <row r="5229" spans="1:10">
      <c r="A5229" s="2" t="s">
        <v>13</v>
      </c>
      <c r="B5229" s="2" t="s">
        <v>213</v>
      </c>
      <c r="C5229" s="2" t="s">
        <v>64</v>
      </c>
      <c r="E5229" s="2">
        <v>100</v>
      </c>
      <c r="F5229" s="2" t="s">
        <v>928</v>
      </c>
      <c r="G5229" s="2" t="s">
        <v>28</v>
      </c>
      <c r="H5229" s="2" t="s">
        <v>34</v>
      </c>
      <c r="I5229" s="2" t="s">
        <v>31</v>
      </c>
      <c r="J5229" s="44">
        <v>7.5435256449999999</v>
      </c>
    </row>
    <row r="5230" spans="1:10">
      <c r="A5230" s="2" t="s">
        <v>13</v>
      </c>
      <c r="B5230" s="2" t="s">
        <v>214</v>
      </c>
      <c r="C5230" s="2" t="s">
        <v>64</v>
      </c>
      <c r="E5230" s="2">
        <v>100</v>
      </c>
      <c r="F5230" s="2" t="s">
        <v>928</v>
      </c>
      <c r="G5230" s="2" t="s">
        <v>28</v>
      </c>
      <c r="H5230" s="2" t="s">
        <v>34</v>
      </c>
      <c r="I5230" s="2" t="s">
        <v>31</v>
      </c>
      <c r="J5230" s="44">
        <v>2.5198188309999998</v>
      </c>
    </row>
    <row r="5231" spans="1:10">
      <c r="A5231" s="2" t="s">
        <v>13</v>
      </c>
      <c r="B5231" s="2" t="s">
        <v>215</v>
      </c>
      <c r="C5231" s="2" t="s">
        <v>64</v>
      </c>
      <c r="E5231" s="2">
        <v>100</v>
      </c>
      <c r="F5231" s="2" t="s">
        <v>928</v>
      </c>
      <c r="G5231" s="2" t="s">
        <v>28</v>
      </c>
      <c r="H5231" s="2" t="s">
        <v>34</v>
      </c>
      <c r="I5231" s="2" t="s">
        <v>31</v>
      </c>
      <c r="J5231" s="44">
        <v>5.0368716600000001</v>
      </c>
    </row>
    <row r="5232" spans="1:10">
      <c r="A5232" s="2" t="s">
        <v>13</v>
      </c>
      <c r="B5232" s="2" t="s">
        <v>216</v>
      </c>
      <c r="C5232" s="2" t="s">
        <v>64</v>
      </c>
      <c r="E5232" s="2">
        <v>100</v>
      </c>
      <c r="F5232" s="2" t="s">
        <v>928</v>
      </c>
      <c r="G5232" s="2" t="s">
        <v>28</v>
      </c>
      <c r="H5232" s="2" t="s">
        <v>34</v>
      </c>
      <c r="I5232" s="2" t="s">
        <v>31</v>
      </c>
      <c r="J5232" s="44">
        <v>5.3489616350000002</v>
      </c>
    </row>
    <row r="5233" spans="1:10">
      <c r="A5233" s="2" t="s">
        <v>13</v>
      </c>
      <c r="B5233" s="2" t="s">
        <v>363</v>
      </c>
      <c r="C5233" s="2" t="s">
        <v>64</v>
      </c>
      <c r="E5233" s="2">
        <v>100</v>
      </c>
      <c r="F5233" s="2" t="s">
        <v>928</v>
      </c>
      <c r="G5233" s="2" t="s">
        <v>28</v>
      </c>
      <c r="H5233" s="2" t="s">
        <v>34</v>
      </c>
      <c r="I5233" s="2" t="s">
        <v>31</v>
      </c>
      <c r="J5233" s="44">
        <v>3.4608440999999997E-2</v>
      </c>
    </row>
    <row r="5234" spans="1:10">
      <c r="A5234" s="2" t="s">
        <v>12</v>
      </c>
      <c r="B5234" s="2" t="s">
        <v>219</v>
      </c>
      <c r="C5234" s="2" t="s">
        <v>64</v>
      </c>
      <c r="E5234" s="2">
        <v>100</v>
      </c>
      <c r="F5234" s="2" t="s">
        <v>928</v>
      </c>
      <c r="G5234" s="2" t="s">
        <v>28</v>
      </c>
      <c r="H5234" s="2" t="s">
        <v>34</v>
      </c>
      <c r="I5234" s="2" t="s">
        <v>31</v>
      </c>
      <c r="J5234" s="44">
        <v>38.230240631999997</v>
      </c>
    </row>
    <row r="5235" spans="1:10">
      <c r="A5235" s="2" t="s">
        <v>11</v>
      </c>
      <c r="B5235" s="2" t="s">
        <v>217</v>
      </c>
      <c r="C5235" s="2" t="s">
        <v>64</v>
      </c>
      <c r="E5235" s="2">
        <v>100</v>
      </c>
      <c r="F5235" s="2" t="s">
        <v>928</v>
      </c>
      <c r="G5235" s="2" t="s">
        <v>28</v>
      </c>
      <c r="H5235" s="2" t="s">
        <v>34</v>
      </c>
      <c r="I5235" s="2" t="s">
        <v>31</v>
      </c>
      <c r="J5235" s="44">
        <v>33.633627928000003</v>
      </c>
    </row>
    <row r="5236" spans="1:10">
      <c r="A5236" s="2" t="s">
        <v>534</v>
      </c>
      <c r="B5236" s="2" t="s">
        <v>218</v>
      </c>
      <c r="C5236" s="2" t="s">
        <v>64</v>
      </c>
      <c r="E5236" s="2">
        <v>100</v>
      </c>
      <c r="F5236" s="2" t="s">
        <v>928</v>
      </c>
      <c r="G5236" s="2" t="s">
        <v>28</v>
      </c>
      <c r="H5236" s="2" t="s">
        <v>34</v>
      </c>
      <c r="I5236" s="2" t="s">
        <v>31</v>
      </c>
      <c r="J5236" s="44">
        <v>1.3674930504201668</v>
      </c>
    </row>
    <row r="5237" spans="1:10">
      <c r="A5237" s="2" t="s">
        <v>10</v>
      </c>
      <c r="B5237" s="2" t="s">
        <v>220</v>
      </c>
      <c r="C5237" s="2" t="s">
        <v>64</v>
      </c>
      <c r="E5237" s="2">
        <v>100</v>
      </c>
      <c r="F5237" s="2" t="s">
        <v>928</v>
      </c>
      <c r="G5237" s="2" t="s">
        <v>28</v>
      </c>
      <c r="H5237" s="2" t="s">
        <v>34</v>
      </c>
      <c r="I5237" s="2" t="s">
        <v>31</v>
      </c>
      <c r="J5237" s="44">
        <v>2.4196924000000002E-2</v>
      </c>
    </row>
    <row r="5238" spans="1:10">
      <c r="A5238" s="2" t="s">
        <v>9</v>
      </c>
      <c r="B5238" s="2" t="s">
        <v>221</v>
      </c>
      <c r="C5238" s="2" t="s">
        <v>64</v>
      </c>
      <c r="E5238" s="2">
        <v>100</v>
      </c>
      <c r="F5238" s="2" t="s">
        <v>928</v>
      </c>
      <c r="G5238" s="2" t="s">
        <v>28</v>
      </c>
      <c r="H5238" s="2" t="s">
        <v>34</v>
      </c>
      <c r="I5238" s="2" t="s">
        <v>31</v>
      </c>
      <c r="J5238" s="44">
        <v>0</v>
      </c>
    </row>
    <row r="5239" spans="1:10">
      <c r="A5239" s="2" t="s">
        <v>9</v>
      </c>
      <c r="B5239" s="2" t="s">
        <v>222</v>
      </c>
      <c r="C5239" s="2" t="s">
        <v>64</v>
      </c>
      <c r="E5239" s="2">
        <v>100</v>
      </c>
      <c r="F5239" s="2" t="s">
        <v>928</v>
      </c>
      <c r="G5239" s="2" t="s">
        <v>28</v>
      </c>
      <c r="H5239" s="2" t="s">
        <v>34</v>
      </c>
      <c r="I5239" s="2" t="s">
        <v>31</v>
      </c>
      <c r="J5239" s="44">
        <v>0</v>
      </c>
    </row>
    <row r="5240" spans="1:10">
      <c r="A5240" s="2" t="s">
        <v>9</v>
      </c>
      <c r="B5240" s="2" t="s">
        <v>223</v>
      </c>
      <c r="C5240" s="2" t="s">
        <v>64</v>
      </c>
      <c r="E5240" s="2">
        <v>100</v>
      </c>
      <c r="F5240" s="2" t="s">
        <v>928</v>
      </c>
      <c r="G5240" s="2" t="s">
        <v>28</v>
      </c>
      <c r="H5240" s="2" t="s">
        <v>34</v>
      </c>
      <c r="I5240" s="2" t="s">
        <v>31</v>
      </c>
      <c r="J5240" s="44">
        <v>0</v>
      </c>
    </row>
    <row r="5241" spans="1:10">
      <c r="A5241" s="2" t="s">
        <v>9</v>
      </c>
      <c r="B5241" s="2" t="s">
        <v>224</v>
      </c>
      <c r="C5241" s="2" t="s">
        <v>64</v>
      </c>
      <c r="E5241" s="2">
        <v>100</v>
      </c>
      <c r="F5241" s="2" t="s">
        <v>928</v>
      </c>
      <c r="G5241" s="2" t="s">
        <v>28</v>
      </c>
      <c r="H5241" s="2" t="s">
        <v>34</v>
      </c>
      <c r="I5241" s="2" t="s">
        <v>31</v>
      </c>
      <c r="J5241" s="44">
        <v>1.9151580189999999</v>
      </c>
    </row>
    <row r="5242" spans="1:10">
      <c r="A5242" s="2" t="s">
        <v>9</v>
      </c>
      <c r="B5242" s="2" t="s">
        <v>225</v>
      </c>
      <c r="C5242" s="2" t="s">
        <v>64</v>
      </c>
      <c r="E5242" s="2">
        <v>100</v>
      </c>
      <c r="F5242" s="2" t="s">
        <v>928</v>
      </c>
      <c r="G5242" s="2" t="s">
        <v>28</v>
      </c>
      <c r="H5242" s="2" t="s">
        <v>34</v>
      </c>
      <c r="I5242" s="2" t="s">
        <v>31</v>
      </c>
      <c r="J5242" s="44">
        <v>4.7347477939999996</v>
      </c>
    </row>
    <row r="5243" spans="1:10">
      <c r="A5243" s="2" t="s">
        <v>9</v>
      </c>
      <c r="B5243" s="2" t="s">
        <v>226</v>
      </c>
      <c r="C5243" s="2" t="s">
        <v>64</v>
      </c>
      <c r="E5243" s="2">
        <v>100</v>
      </c>
      <c r="F5243" s="2" t="s">
        <v>928</v>
      </c>
      <c r="G5243" s="2" t="s">
        <v>28</v>
      </c>
      <c r="H5243" s="2" t="s">
        <v>34</v>
      </c>
      <c r="I5243" s="2" t="s">
        <v>31</v>
      </c>
      <c r="J5243" s="44">
        <v>0</v>
      </c>
    </row>
    <row r="5244" spans="1:10">
      <c r="A5244" s="2" t="s">
        <v>9</v>
      </c>
      <c r="B5244" s="2" t="s">
        <v>227</v>
      </c>
      <c r="C5244" s="2" t="s">
        <v>64</v>
      </c>
      <c r="E5244" s="2">
        <v>100</v>
      </c>
      <c r="F5244" s="2" t="s">
        <v>928</v>
      </c>
      <c r="G5244" s="2" t="s">
        <v>28</v>
      </c>
      <c r="H5244" s="2" t="s">
        <v>34</v>
      </c>
      <c r="I5244" s="2" t="s">
        <v>31</v>
      </c>
      <c r="J5244" s="44">
        <v>0</v>
      </c>
    </row>
    <row r="5245" spans="1:10">
      <c r="A5245" s="2" t="s">
        <v>9</v>
      </c>
      <c r="B5245" s="2" t="s">
        <v>228</v>
      </c>
      <c r="C5245" s="2" t="s">
        <v>64</v>
      </c>
      <c r="E5245" s="2">
        <v>100</v>
      </c>
      <c r="F5245" s="2" t="s">
        <v>928</v>
      </c>
      <c r="G5245" s="2" t="s">
        <v>28</v>
      </c>
      <c r="H5245" s="2" t="s">
        <v>34</v>
      </c>
      <c r="I5245" s="2" t="s">
        <v>31</v>
      </c>
      <c r="J5245" s="44">
        <v>0</v>
      </c>
    </row>
    <row r="5246" spans="1:10">
      <c r="A5246" s="2" t="s">
        <v>9</v>
      </c>
      <c r="B5246" s="2" t="s">
        <v>229</v>
      </c>
      <c r="C5246" s="2" t="s">
        <v>64</v>
      </c>
      <c r="E5246" s="2">
        <v>100</v>
      </c>
      <c r="F5246" s="2" t="s">
        <v>928</v>
      </c>
      <c r="G5246" s="2" t="s">
        <v>28</v>
      </c>
      <c r="H5246" s="2" t="s">
        <v>34</v>
      </c>
      <c r="I5246" s="2" t="s">
        <v>31</v>
      </c>
      <c r="J5246" s="44">
        <v>0</v>
      </c>
    </row>
    <row r="5247" spans="1:10">
      <c r="A5247" s="2" t="s">
        <v>9</v>
      </c>
      <c r="B5247" s="2" t="s">
        <v>230</v>
      </c>
      <c r="C5247" s="2" t="s">
        <v>64</v>
      </c>
      <c r="E5247" s="2">
        <v>100</v>
      </c>
      <c r="F5247" s="2" t="s">
        <v>928</v>
      </c>
      <c r="G5247" s="2" t="s">
        <v>28</v>
      </c>
      <c r="H5247" s="2" t="s">
        <v>34</v>
      </c>
      <c r="I5247" s="2" t="s">
        <v>31</v>
      </c>
      <c r="J5247" s="44">
        <v>0</v>
      </c>
    </row>
    <row r="5248" spans="1:10">
      <c r="A5248" s="2" t="s">
        <v>9</v>
      </c>
      <c r="B5248" s="2" t="s">
        <v>231</v>
      </c>
      <c r="C5248" s="2" t="s">
        <v>64</v>
      </c>
      <c r="E5248" s="2">
        <v>100</v>
      </c>
      <c r="F5248" s="2" t="s">
        <v>928</v>
      </c>
      <c r="G5248" s="2" t="s">
        <v>28</v>
      </c>
      <c r="H5248" s="2" t="s">
        <v>34</v>
      </c>
      <c r="I5248" s="2" t="s">
        <v>31</v>
      </c>
      <c r="J5248" s="44">
        <v>0</v>
      </c>
    </row>
    <row r="5249" spans="1:10">
      <c r="A5249" s="2" t="s">
        <v>9</v>
      </c>
      <c r="B5249" s="2" t="s">
        <v>232</v>
      </c>
      <c r="C5249" s="2" t="s">
        <v>64</v>
      </c>
      <c r="E5249" s="2">
        <v>100</v>
      </c>
      <c r="F5249" s="2" t="s">
        <v>928</v>
      </c>
      <c r="G5249" s="2" t="s">
        <v>28</v>
      </c>
      <c r="H5249" s="2" t="s">
        <v>34</v>
      </c>
      <c r="I5249" s="2" t="s">
        <v>31</v>
      </c>
      <c r="J5249" s="44">
        <v>4.2475050000000003</v>
      </c>
    </row>
    <row r="5250" spans="1:10">
      <c r="A5250" s="2" t="s">
        <v>8</v>
      </c>
      <c r="B5250" s="2" t="s">
        <v>233</v>
      </c>
      <c r="C5250" s="2" t="s">
        <v>64</v>
      </c>
      <c r="E5250" s="2">
        <v>100</v>
      </c>
      <c r="F5250" s="2" t="s">
        <v>928</v>
      </c>
      <c r="G5250" s="2" t="s">
        <v>28</v>
      </c>
      <c r="H5250" s="2" t="s">
        <v>34</v>
      </c>
      <c r="I5250" s="2" t="s">
        <v>31</v>
      </c>
      <c r="J5250" s="44">
        <v>5.4632275630000002</v>
      </c>
    </row>
    <row r="5251" spans="1:10">
      <c r="A5251" s="2" t="s">
        <v>8</v>
      </c>
      <c r="B5251" s="2" t="s">
        <v>234</v>
      </c>
      <c r="C5251" s="2" t="s">
        <v>64</v>
      </c>
      <c r="E5251" s="2">
        <v>100</v>
      </c>
      <c r="F5251" s="2" t="s">
        <v>928</v>
      </c>
      <c r="G5251" s="2" t="s">
        <v>28</v>
      </c>
      <c r="H5251" s="2" t="s">
        <v>34</v>
      </c>
      <c r="I5251" s="2" t="s">
        <v>31</v>
      </c>
      <c r="J5251" s="44">
        <v>5.6263964629999998</v>
      </c>
    </row>
    <row r="5252" spans="1:10">
      <c r="A5252" s="2" t="s">
        <v>8</v>
      </c>
      <c r="B5252" s="2" t="s">
        <v>235</v>
      </c>
      <c r="C5252" s="2" t="s">
        <v>64</v>
      </c>
      <c r="E5252" s="2">
        <v>100</v>
      </c>
      <c r="F5252" s="2" t="s">
        <v>928</v>
      </c>
      <c r="G5252" s="2" t="s">
        <v>28</v>
      </c>
      <c r="H5252" s="2" t="s">
        <v>34</v>
      </c>
      <c r="I5252" s="2" t="s">
        <v>31</v>
      </c>
      <c r="J5252" s="44">
        <v>1.789836191</v>
      </c>
    </row>
    <row r="5253" spans="1:10">
      <c r="A5253" s="2" t="s">
        <v>8</v>
      </c>
      <c r="B5253" s="2" t="s">
        <v>236</v>
      </c>
      <c r="C5253" s="2" t="s">
        <v>64</v>
      </c>
      <c r="E5253" s="2">
        <v>100</v>
      </c>
      <c r="F5253" s="2" t="s">
        <v>928</v>
      </c>
      <c r="G5253" s="2" t="s">
        <v>28</v>
      </c>
      <c r="H5253" s="2" t="s">
        <v>34</v>
      </c>
      <c r="I5253" s="2" t="s">
        <v>31</v>
      </c>
      <c r="J5253" s="44">
        <v>0.45885445899999999</v>
      </c>
    </row>
    <row r="5254" spans="1:10">
      <c r="A5254" s="2" t="s">
        <v>8</v>
      </c>
      <c r="B5254" s="2" t="s">
        <v>237</v>
      </c>
      <c r="C5254" s="2" t="s">
        <v>64</v>
      </c>
      <c r="E5254" s="2">
        <v>100</v>
      </c>
      <c r="F5254" s="2" t="s">
        <v>928</v>
      </c>
      <c r="G5254" s="2" t="s">
        <v>28</v>
      </c>
      <c r="H5254" s="2" t="s">
        <v>34</v>
      </c>
      <c r="I5254" s="2" t="s">
        <v>31</v>
      </c>
      <c r="J5254" s="44">
        <v>3.0145797089999999</v>
      </c>
    </row>
    <row r="5255" spans="1:10">
      <c r="A5255" s="2" t="s">
        <v>8</v>
      </c>
      <c r="B5255" s="2" t="s">
        <v>238</v>
      </c>
      <c r="C5255" s="2" t="s">
        <v>64</v>
      </c>
      <c r="E5255" s="2">
        <v>100</v>
      </c>
      <c r="F5255" s="2" t="s">
        <v>928</v>
      </c>
      <c r="G5255" s="2" t="s">
        <v>28</v>
      </c>
      <c r="H5255" s="2" t="s">
        <v>34</v>
      </c>
      <c r="I5255" s="2" t="s">
        <v>31</v>
      </c>
      <c r="J5255" s="44">
        <v>3.7340862559999999</v>
      </c>
    </row>
    <row r="5256" spans="1:10">
      <c r="A5256" s="2" t="s">
        <v>8</v>
      </c>
      <c r="B5256" s="2" t="s">
        <v>239</v>
      </c>
      <c r="C5256" s="2" t="s">
        <v>64</v>
      </c>
      <c r="E5256" s="2">
        <v>100</v>
      </c>
      <c r="F5256" s="2" t="s">
        <v>928</v>
      </c>
      <c r="G5256" s="2" t="s">
        <v>28</v>
      </c>
      <c r="H5256" s="2" t="s">
        <v>34</v>
      </c>
      <c r="I5256" s="2" t="s">
        <v>31</v>
      </c>
      <c r="J5256" s="44">
        <v>2.494963356</v>
      </c>
    </row>
    <row r="5257" spans="1:10">
      <c r="A5257" s="2" t="s">
        <v>8</v>
      </c>
      <c r="B5257" s="2" t="s">
        <v>240</v>
      </c>
      <c r="C5257" s="2" t="s">
        <v>64</v>
      </c>
      <c r="E5257" s="2">
        <v>100</v>
      </c>
      <c r="F5257" s="2" t="s">
        <v>928</v>
      </c>
      <c r="G5257" s="2" t="s">
        <v>28</v>
      </c>
      <c r="H5257" s="2" t="s">
        <v>34</v>
      </c>
      <c r="I5257" s="2" t="s">
        <v>31</v>
      </c>
      <c r="J5257" s="44">
        <v>0</v>
      </c>
    </row>
    <row r="5258" spans="1:10">
      <c r="A5258" s="2" t="s">
        <v>8</v>
      </c>
      <c r="B5258" s="2" t="s">
        <v>241</v>
      </c>
      <c r="C5258" s="2" t="s">
        <v>64</v>
      </c>
      <c r="E5258" s="2">
        <v>100</v>
      </c>
      <c r="F5258" s="2" t="s">
        <v>928</v>
      </c>
      <c r="G5258" s="2" t="s">
        <v>28</v>
      </c>
      <c r="H5258" s="2" t="s">
        <v>34</v>
      </c>
      <c r="I5258" s="2" t="s">
        <v>31</v>
      </c>
      <c r="J5258" s="44">
        <v>5.7247405149999997</v>
      </c>
    </row>
    <row r="5259" spans="1:10">
      <c r="A5259" s="2" t="s">
        <v>8</v>
      </c>
      <c r="B5259" s="2" t="s">
        <v>242</v>
      </c>
      <c r="C5259" s="2" t="s">
        <v>64</v>
      </c>
      <c r="E5259" s="2">
        <v>100</v>
      </c>
      <c r="F5259" s="2" t="s">
        <v>928</v>
      </c>
      <c r="G5259" s="2" t="s">
        <v>28</v>
      </c>
      <c r="H5259" s="2" t="s">
        <v>34</v>
      </c>
      <c r="I5259" s="2" t="s">
        <v>31</v>
      </c>
      <c r="J5259" s="44">
        <v>4.9895964639999999</v>
      </c>
    </row>
    <row r="5260" spans="1:10">
      <c r="A5260" s="2" t="s">
        <v>8</v>
      </c>
      <c r="B5260" s="2" t="s">
        <v>243</v>
      </c>
      <c r="C5260" s="2" t="s">
        <v>64</v>
      </c>
      <c r="E5260" s="2">
        <v>100</v>
      </c>
      <c r="F5260" s="2" t="s">
        <v>928</v>
      </c>
      <c r="G5260" s="2" t="s">
        <v>28</v>
      </c>
      <c r="H5260" s="2" t="s">
        <v>34</v>
      </c>
      <c r="I5260" s="2" t="s">
        <v>31</v>
      </c>
      <c r="J5260" s="44">
        <v>5.0826054239999996</v>
      </c>
    </row>
    <row r="5261" spans="1:10">
      <c r="A5261" s="2" t="s">
        <v>8</v>
      </c>
      <c r="B5261" s="2" t="s">
        <v>244</v>
      </c>
      <c r="C5261" s="2" t="s">
        <v>64</v>
      </c>
      <c r="E5261" s="2">
        <v>100</v>
      </c>
      <c r="F5261" s="2" t="s">
        <v>928</v>
      </c>
      <c r="G5261" s="2" t="s">
        <v>28</v>
      </c>
      <c r="H5261" s="2" t="s">
        <v>34</v>
      </c>
      <c r="I5261" s="2" t="s">
        <v>31</v>
      </c>
      <c r="J5261" s="44">
        <v>5.0878659710000003</v>
      </c>
    </row>
    <row r="5262" spans="1:10">
      <c r="A5262" s="2" t="s">
        <v>8</v>
      </c>
      <c r="B5262" s="2" t="s">
        <v>245</v>
      </c>
      <c r="C5262" s="2" t="s">
        <v>64</v>
      </c>
      <c r="E5262" s="2">
        <v>100</v>
      </c>
      <c r="F5262" s="2" t="s">
        <v>928</v>
      </c>
      <c r="G5262" s="2" t="s">
        <v>28</v>
      </c>
      <c r="H5262" s="2" t="s">
        <v>34</v>
      </c>
      <c r="I5262" s="2" t="s">
        <v>31</v>
      </c>
      <c r="J5262" s="44">
        <v>1.425693221</v>
      </c>
    </row>
    <row r="5263" spans="1:10">
      <c r="A5263" s="2" t="s">
        <v>8</v>
      </c>
      <c r="B5263" s="2" t="s">
        <v>246</v>
      </c>
      <c r="C5263" s="2" t="s">
        <v>64</v>
      </c>
      <c r="E5263" s="2">
        <v>100</v>
      </c>
      <c r="F5263" s="2" t="s">
        <v>928</v>
      </c>
      <c r="G5263" s="2" t="s">
        <v>28</v>
      </c>
      <c r="H5263" s="2" t="s">
        <v>34</v>
      </c>
      <c r="I5263" s="2" t="s">
        <v>31</v>
      </c>
      <c r="J5263" s="44">
        <v>0</v>
      </c>
    </row>
    <row r="5264" spans="1:10">
      <c r="A5264" s="2" t="s">
        <v>8</v>
      </c>
      <c r="B5264" s="2" t="s">
        <v>247</v>
      </c>
      <c r="C5264" s="2" t="s">
        <v>64</v>
      </c>
      <c r="E5264" s="2">
        <v>100</v>
      </c>
      <c r="F5264" s="2" t="s">
        <v>928</v>
      </c>
      <c r="G5264" s="2" t="s">
        <v>28</v>
      </c>
      <c r="H5264" s="2" t="s">
        <v>34</v>
      </c>
      <c r="I5264" s="2" t="s">
        <v>31</v>
      </c>
      <c r="J5264" s="44">
        <v>0</v>
      </c>
    </row>
    <row r="5265" spans="1:10">
      <c r="A5265" s="2" t="s">
        <v>8</v>
      </c>
      <c r="B5265" s="2" t="s">
        <v>248</v>
      </c>
      <c r="C5265" s="2" t="s">
        <v>64</v>
      </c>
      <c r="E5265" s="2">
        <v>100</v>
      </c>
      <c r="F5265" s="2" t="s">
        <v>928</v>
      </c>
      <c r="G5265" s="2" t="s">
        <v>28</v>
      </c>
      <c r="H5265" s="2" t="s">
        <v>34</v>
      </c>
      <c r="I5265" s="2" t="s">
        <v>31</v>
      </c>
      <c r="J5265" s="44">
        <v>0</v>
      </c>
    </row>
    <row r="5266" spans="1:10">
      <c r="A5266" s="2" t="s">
        <v>7</v>
      </c>
      <c r="B5266" s="2" t="s">
        <v>249</v>
      </c>
      <c r="C5266" s="2" t="s">
        <v>64</v>
      </c>
      <c r="E5266" s="2">
        <v>100</v>
      </c>
      <c r="F5266" s="2" t="s">
        <v>928</v>
      </c>
      <c r="G5266" s="2" t="s">
        <v>28</v>
      </c>
      <c r="H5266" s="2" t="s">
        <v>34</v>
      </c>
      <c r="I5266" s="2" t="s">
        <v>31</v>
      </c>
      <c r="J5266" s="44">
        <v>15.936248150000001</v>
      </c>
    </row>
    <row r="5267" spans="1:10">
      <c r="A5267" s="2" t="s">
        <v>7</v>
      </c>
      <c r="B5267" s="2" t="s">
        <v>250</v>
      </c>
      <c r="C5267" s="2" t="s">
        <v>64</v>
      </c>
      <c r="E5267" s="2">
        <v>100</v>
      </c>
      <c r="F5267" s="2" t="s">
        <v>928</v>
      </c>
      <c r="G5267" s="2" t="s">
        <v>28</v>
      </c>
      <c r="H5267" s="2" t="s">
        <v>34</v>
      </c>
      <c r="I5267" s="2" t="s">
        <v>31</v>
      </c>
      <c r="J5267" s="44">
        <v>3.2760215179999999</v>
      </c>
    </row>
    <row r="5268" spans="1:10">
      <c r="A5268" s="2" t="s">
        <v>7</v>
      </c>
      <c r="B5268" s="2" t="s">
        <v>251</v>
      </c>
      <c r="C5268" s="2" t="s">
        <v>64</v>
      </c>
      <c r="E5268" s="2">
        <v>100</v>
      </c>
      <c r="F5268" s="2" t="s">
        <v>928</v>
      </c>
      <c r="G5268" s="2" t="s">
        <v>28</v>
      </c>
      <c r="H5268" s="2" t="s">
        <v>34</v>
      </c>
      <c r="I5268" s="2" t="s">
        <v>31</v>
      </c>
      <c r="J5268" s="44">
        <v>9.2220191469999993</v>
      </c>
    </row>
    <row r="5269" spans="1:10">
      <c r="A5269" s="2" t="s">
        <v>7</v>
      </c>
      <c r="B5269" s="2" t="s">
        <v>252</v>
      </c>
      <c r="C5269" s="2" t="s">
        <v>64</v>
      </c>
      <c r="E5269" s="2">
        <v>100</v>
      </c>
      <c r="F5269" s="2" t="s">
        <v>928</v>
      </c>
      <c r="G5269" s="2" t="s">
        <v>28</v>
      </c>
      <c r="H5269" s="2" t="s">
        <v>34</v>
      </c>
      <c r="I5269" s="2" t="s">
        <v>31</v>
      </c>
      <c r="J5269" s="44">
        <v>2.0703526700000001</v>
      </c>
    </row>
    <row r="5270" spans="1:10">
      <c r="A5270" s="2" t="s">
        <v>7</v>
      </c>
      <c r="B5270" s="2" t="s">
        <v>253</v>
      </c>
      <c r="C5270" s="2" t="s">
        <v>64</v>
      </c>
      <c r="E5270" s="2">
        <v>100</v>
      </c>
      <c r="F5270" s="2" t="s">
        <v>928</v>
      </c>
      <c r="G5270" s="2" t="s">
        <v>28</v>
      </c>
      <c r="H5270" s="2" t="s">
        <v>34</v>
      </c>
      <c r="I5270" s="2" t="s">
        <v>31</v>
      </c>
      <c r="J5270" s="44">
        <v>36.567140369999997</v>
      </c>
    </row>
    <row r="5271" spans="1:10">
      <c r="A5271" s="2" t="s">
        <v>6</v>
      </c>
      <c r="B5271" s="2" t="s">
        <v>254</v>
      </c>
      <c r="C5271" s="2" t="s">
        <v>64</v>
      </c>
      <c r="E5271" s="2">
        <v>100</v>
      </c>
      <c r="F5271" s="2" t="s">
        <v>928</v>
      </c>
      <c r="G5271" s="2" t="s">
        <v>28</v>
      </c>
      <c r="H5271" s="2" t="s">
        <v>34</v>
      </c>
      <c r="I5271" s="2" t="s">
        <v>31</v>
      </c>
      <c r="J5271" s="44">
        <v>18.228320817</v>
      </c>
    </row>
    <row r="5272" spans="1:10">
      <c r="A5272" s="2" t="s">
        <v>6</v>
      </c>
      <c r="B5272" s="2" t="s">
        <v>255</v>
      </c>
      <c r="C5272" s="2" t="s">
        <v>64</v>
      </c>
      <c r="E5272" s="2">
        <v>100</v>
      </c>
      <c r="F5272" s="2" t="s">
        <v>928</v>
      </c>
      <c r="G5272" s="2" t="s">
        <v>28</v>
      </c>
      <c r="H5272" s="2" t="s">
        <v>34</v>
      </c>
      <c r="I5272" s="2" t="s">
        <v>31</v>
      </c>
      <c r="J5272" s="44">
        <v>19.707240034000002</v>
      </c>
    </row>
    <row r="5273" spans="1:10">
      <c r="A5273" s="2" t="s">
        <v>6</v>
      </c>
      <c r="B5273" s="2" t="s">
        <v>256</v>
      </c>
      <c r="C5273" s="2" t="s">
        <v>64</v>
      </c>
      <c r="E5273" s="2">
        <v>100</v>
      </c>
      <c r="F5273" s="2" t="s">
        <v>928</v>
      </c>
      <c r="G5273" s="2" t="s">
        <v>28</v>
      </c>
      <c r="H5273" s="2" t="s">
        <v>34</v>
      </c>
      <c r="I5273" s="2" t="s">
        <v>31</v>
      </c>
      <c r="J5273" s="44">
        <v>59.808008913999998</v>
      </c>
    </row>
    <row r="5274" spans="1:10">
      <c r="A5274" s="2" t="s">
        <v>6</v>
      </c>
      <c r="B5274" s="2" t="s">
        <v>257</v>
      </c>
      <c r="C5274" s="2" t="s">
        <v>64</v>
      </c>
      <c r="E5274" s="2">
        <v>100</v>
      </c>
      <c r="F5274" s="2" t="s">
        <v>928</v>
      </c>
      <c r="G5274" s="2" t="s">
        <v>28</v>
      </c>
      <c r="H5274" s="2" t="s">
        <v>34</v>
      </c>
      <c r="I5274" s="2" t="s">
        <v>31</v>
      </c>
      <c r="J5274" s="44">
        <v>78.407291877000006</v>
      </c>
    </row>
    <row r="5275" spans="1:10">
      <c r="A5275" s="2" t="s">
        <v>6</v>
      </c>
      <c r="B5275" s="2" t="s">
        <v>258</v>
      </c>
      <c r="C5275" s="2" t="s">
        <v>64</v>
      </c>
      <c r="E5275" s="2">
        <v>100</v>
      </c>
      <c r="F5275" s="2" t="s">
        <v>928</v>
      </c>
      <c r="G5275" s="2" t="s">
        <v>28</v>
      </c>
      <c r="H5275" s="2" t="s">
        <v>34</v>
      </c>
      <c r="I5275" s="2" t="s">
        <v>31</v>
      </c>
      <c r="J5275" s="44">
        <v>59.614663102999998</v>
      </c>
    </row>
    <row r="5276" spans="1:10">
      <c r="A5276" s="2" t="s">
        <v>6</v>
      </c>
      <c r="B5276" s="2" t="s">
        <v>259</v>
      </c>
      <c r="C5276" s="2" t="s">
        <v>64</v>
      </c>
      <c r="E5276" s="2">
        <v>100</v>
      </c>
      <c r="F5276" s="2" t="s">
        <v>928</v>
      </c>
      <c r="G5276" s="2" t="s">
        <v>28</v>
      </c>
      <c r="H5276" s="2" t="s">
        <v>34</v>
      </c>
      <c r="I5276" s="2" t="s">
        <v>31</v>
      </c>
      <c r="J5276" s="44">
        <v>0</v>
      </c>
    </row>
    <row r="5277" spans="1:10">
      <c r="A5277" s="2" t="s">
        <v>6</v>
      </c>
      <c r="B5277" s="2" t="s">
        <v>260</v>
      </c>
      <c r="C5277" s="2" t="s">
        <v>64</v>
      </c>
      <c r="E5277" s="2">
        <v>100</v>
      </c>
      <c r="F5277" s="2" t="s">
        <v>928</v>
      </c>
      <c r="G5277" s="2" t="s">
        <v>28</v>
      </c>
      <c r="H5277" s="2" t="s">
        <v>34</v>
      </c>
      <c r="I5277" s="2" t="s">
        <v>31</v>
      </c>
      <c r="J5277" s="44">
        <v>22.104446161999999</v>
      </c>
    </row>
    <row r="5278" spans="1:10">
      <c r="A5278" s="2" t="s">
        <v>6</v>
      </c>
      <c r="B5278" s="2" t="s">
        <v>261</v>
      </c>
      <c r="C5278" s="2" t="s">
        <v>64</v>
      </c>
      <c r="E5278" s="2">
        <v>100</v>
      </c>
      <c r="F5278" s="2" t="s">
        <v>928</v>
      </c>
      <c r="G5278" s="2" t="s">
        <v>28</v>
      </c>
      <c r="H5278" s="2" t="s">
        <v>34</v>
      </c>
      <c r="I5278" s="2" t="s">
        <v>31</v>
      </c>
      <c r="J5278" s="44">
        <v>17.396780293999999</v>
      </c>
    </row>
    <row r="5279" spans="1:10">
      <c r="A5279" s="2" t="s">
        <v>5</v>
      </c>
      <c r="B5279" s="2" t="s">
        <v>270</v>
      </c>
      <c r="C5279" s="2" t="s">
        <v>64</v>
      </c>
      <c r="E5279" s="2">
        <v>100</v>
      </c>
      <c r="F5279" s="2" t="s">
        <v>928</v>
      </c>
      <c r="G5279" s="2" t="s">
        <v>28</v>
      </c>
      <c r="H5279" s="2" t="s">
        <v>34</v>
      </c>
      <c r="I5279" s="2" t="s">
        <v>31</v>
      </c>
      <c r="J5279" s="44">
        <v>1.363156086</v>
      </c>
    </row>
    <row r="5280" spans="1:10">
      <c r="A5280" s="2" t="s">
        <v>5</v>
      </c>
      <c r="B5280" s="2" t="s">
        <v>271</v>
      </c>
      <c r="C5280" s="2" t="s">
        <v>64</v>
      </c>
      <c r="E5280" s="2">
        <v>100</v>
      </c>
      <c r="F5280" s="2" t="s">
        <v>928</v>
      </c>
      <c r="G5280" s="2" t="s">
        <v>28</v>
      </c>
      <c r="H5280" s="2" t="s">
        <v>34</v>
      </c>
      <c r="I5280" s="2" t="s">
        <v>31</v>
      </c>
      <c r="J5280" s="44">
        <v>24.851424352999999</v>
      </c>
    </row>
    <row r="5281" spans="1:10">
      <c r="A5281" s="2" t="s">
        <v>5</v>
      </c>
      <c r="B5281" s="2" t="s">
        <v>272</v>
      </c>
      <c r="C5281" s="2" t="s">
        <v>64</v>
      </c>
      <c r="E5281" s="2">
        <v>100</v>
      </c>
      <c r="F5281" s="2" t="s">
        <v>928</v>
      </c>
      <c r="G5281" s="2" t="s">
        <v>28</v>
      </c>
      <c r="H5281" s="2" t="s">
        <v>34</v>
      </c>
      <c r="I5281" s="2" t="s">
        <v>31</v>
      </c>
      <c r="J5281" s="44">
        <v>3.595315593</v>
      </c>
    </row>
    <row r="5282" spans="1:10">
      <c r="A5282" s="2" t="s">
        <v>5</v>
      </c>
      <c r="B5282" s="2" t="s">
        <v>273</v>
      </c>
      <c r="C5282" s="2" t="s">
        <v>64</v>
      </c>
      <c r="E5282" s="2">
        <v>100</v>
      </c>
      <c r="F5282" s="2" t="s">
        <v>928</v>
      </c>
      <c r="G5282" s="2" t="s">
        <v>28</v>
      </c>
      <c r="H5282" s="2" t="s">
        <v>34</v>
      </c>
      <c r="I5282" s="2" t="s">
        <v>31</v>
      </c>
      <c r="J5282" s="44">
        <v>0</v>
      </c>
    </row>
    <row r="5283" spans="1:10">
      <c r="A5283" s="2" t="s">
        <v>4</v>
      </c>
      <c r="B5283" s="2" t="s">
        <v>445</v>
      </c>
      <c r="C5283" s="2" t="s">
        <v>64</v>
      </c>
      <c r="E5283" s="2">
        <v>100</v>
      </c>
      <c r="F5283" s="2" t="s">
        <v>928</v>
      </c>
      <c r="G5283" s="2" t="s">
        <v>28</v>
      </c>
      <c r="H5283" s="2" t="s">
        <v>34</v>
      </c>
      <c r="I5283" s="2" t="s">
        <v>31</v>
      </c>
      <c r="J5283" s="44">
        <v>3.741837554</v>
      </c>
    </row>
    <row r="5284" spans="1:10">
      <c r="A5284" s="2" t="s">
        <v>4</v>
      </c>
      <c r="B5284" s="2" t="s">
        <v>446</v>
      </c>
      <c r="C5284" s="2" t="s">
        <v>64</v>
      </c>
      <c r="E5284" s="2">
        <v>100</v>
      </c>
      <c r="F5284" s="2" t="s">
        <v>928</v>
      </c>
      <c r="G5284" s="2" t="s">
        <v>28</v>
      </c>
      <c r="H5284" s="2" t="s">
        <v>34</v>
      </c>
      <c r="I5284" s="2" t="s">
        <v>31</v>
      </c>
      <c r="J5284" s="44">
        <v>0.31427459299999999</v>
      </c>
    </row>
    <row r="5285" spans="1:10">
      <c r="A5285" s="2" t="s">
        <v>3</v>
      </c>
      <c r="B5285" s="2" t="s">
        <v>362</v>
      </c>
      <c r="C5285" s="2" t="s">
        <v>64</v>
      </c>
      <c r="E5285" s="2">
        <v>100</v>
      </c>
      <c r="F5285" s="2" t="s">
        <v>928</v>
      </c>
      <c r="G5285" s="2" t="s">
        <v>28</v>
      </c>
      <c r="H5285" s="2" t="s">
        <v>34</v>
      </c>
      <c r="I5285" s="2" t="s">
        <v>31</v>
      </c>
      <c r="J5285" s="44">
        <v>0.20581954299999999</v>
      </c>
    </row>
    <row r="5286" spans="1:10">
      <c r="A5286" s="2" t="s">
        <v>3</v>
      </c>
      <c r="B5286" s="2" t="s">
        <v>143</v>
      </c>
      <c r="C5286" s="2" t="s">
        <v>64</v>
      </c>
      <c r="E5286" s="2">
        <v>100</v>
      </c>
      <c r="F5286" s="2" t="s">
        <v>928</v>
      </c>
      <c r="G5286" s="2" t="s">
        <v>28</v>
      </c>
      <c r="H5286" s="2" t="s">
        <v>34</v>
      </c>
      <c r="I5286" s="2" t="s">
        <v>31</v>
      </c>
      <c r="J5286" s="44">
        <v>15.584877171</v>
      </c>
    </row>
    <row r="5287" spans="1:10">
      <c r="A5287" s="2" t="s">
        <v>3</v>
      </c>
      <c r="B5287" s="2" t="s">
        <v>144</v>
      </c>
      <c r="C5287" s="2" t="s">
        <v>64</v>
      </c>
      <c r="E5287" s="2">
        <v>100</v>
      </c>
      <c r="F5287" s="2" t="s">
        <v>928</v>
      </c>
      <c r="G5287" s="2" t="s">
        <v>28</v>
      </c>
      <c r="H5287" s="2" t="s">
        <v>34</v>
      </c>
      <c r="I5287" s="2" t="s">
        <v>31</v>
      </c>
      <c r="J5287" s="44">
        <v>5.104538904</v>
      </c>
    </row>
    <row r="5288" spans="1:10">
      <c r="A5288" s="2" t="s">
        <v>3</v>
      </c>
      <c r="B5288" s="2" t="s">
        <v>145</v>
      </c>
      <c r="C5288" s="2" t="s">
        <v>64</v>
      </c>
      <c r="E5288" s="2">
        <v>100</v>
      </c>
      <c r="F5288" s="2" t="s">
        <v>928</v>
      </c>
      <c r="G5288" s="2" t="s">
        <v>28</v>
      </c>
      <c r="H5288" s="2" t="s">
        <v>34</v>
      </c>
      <c r="I5288" s="2" t="s">
        <v>31</v>
      </c>
      <c r="J5288" s="44">
        <v>2.0876973150000002</v>
      </c>
    </row>
    <row r="5289" spans="1:10">
      <c r="A5289" s="2" t="s">
        <v>3</v>
      </c>
      <c r="B5289" s="2" t="s">
        <v>146</v>
      </c>
      <c r="C5289" s="2" t="s">
        <v>64</v>
      </c>
      <c r="E5289" s="2">
        <v>100</v>
      </c>
      <c r="F5289" s="2" t="s">
        <v>928</v>
      </c>
      <c r="G5289" s="2" t="s">
        <v>28</v>
      </c>
      <c r="H5289" s="2" t="s">
        <v>34</v>
      </c>
      <c r="I5289" s="2" t="s">
        <v>31</v>
      </c>
      <c r="J5289" s="44">
        <v>4.0004913240000004</v>
      </c>
    </row>
    <row r="5290" spans="1:10">
      <c r="A5290" s="2" t="s">
        <v>3</v>
      </c>
      <c r="B5290" s="2" t="s">
        <v>147</v>
      </c>
      <c r="C5290" s="2" t="s">
        <v>64</v>
      </c>
      <c r="E5290" s="2">
        <v>100</v>
      </c>
      <c r="F5290" s="2" t="s">
        <v>928</v>
      </c>
      <c r="G5290" s="2" t="s">
        <v>28</v>
      </c>
      <c r="H5290" s="2" t="s">
        <v>34</v>
      </c>
      <c r="I5290" s="2" t="s">
        <v>31</v>
      </c>
      <c r="J5290" s="44">
        <v>14.355296505</v>
      </c>
    </row>
    <row r="5291" spans="1:10">
      <c r="A5291" s="2" t="s">
        <v>3</v>
      </c>
      <c r="B5291" s="2" t="s">
        <v>148</v>
      </c>
      <c r="C5291" s="2" t="s">
        <v>64</v>
      </c>
      <c r="E5291" s="2">
        <v>100</v>
      </c>
      <c r="F5291" s="2" t="s">
        <v>928</v>
      </c>
      <c r="G5291" s="2" t="s">
        <v>28</v>
      </c>
      <c r="H5291" s="2" t="s">
        <v>34</v>
      </c>
      <c r="I5291" s="2" t="s">
        <v>31</v>
      </c>
      <c r="J5291" s="44">
        <v>6.4196075029999999</v>
      </c>
    </row>
    <row r="5292" spans="1:10">
      <c r="A5292" s="2" t="s">
        <v>3</v>
      </c>
      <c r="B5292" s="2" t="s">
        <v>149</v>
      </c>
      <c r="C5292" s="2" t="s">
        <v>64</v>
      </c>
      <c r="E5292" s="2">
        <v>100</v>
      </c>
      <c r="F5292" s="2" t="s">
        <v>928</v>
      </c>
      <c r="G5292" s="2" t="s">
        <v>28</v>
      </c>
      <c r="H5292" s="2" t="s">
        <v>34</v>
      </c>
      <c r="I5292" s="2" t="s">
        <v>31</v>
      </c>
      <c r="J5292" s="44">
        <v>73.184695671</v>
      </c>
    </row>
    <row r="5293" spans="1:10">
      <c r="A5293" s="2" t="s">
        <v>3</v>
      </c>
      <c r="B5293" s="2" t="s">
        <v>150</v>
      </c>
      <c r="C5293" s="2" t="s">
        <v>64</v>
      </c>
      <c r="E5293" s="2">
        <v>100</v>
      </c>
      <c r="F5293" s="2" t="s">
        <v>928</v>
      </c>
      <c r="G5293" s="2" t="s">
        <v>28</v>
      </c>
      <c r="H5293" s="2" t="s">
        <v>34</v>
      </c>
      <c r="I5293" s="2" t="s">
        <v>31</v>
      </c>
      <c r="J5293" s="44">
        <v>2.7371036200000001</v>
      </c>
    </row>
    <row r="5294" spans="1:10">
      <c r="A5294" s="2" t="s">
        <v>3</v>
      </c>
      <c r="B5294" s="2" t="s">
        <v>151</v>
      </c>
      <c r="C5294" s="2" t="s">
        <v>64</v>
      </c>
      <c r="E5294" s="2">
        <v>100</v>
      </c>
      <c r="F5294" s="2" t="s">
        <v>928</v>
      </c>
      <c r="G5294" s="2" t="s">
        <v>28</v>
      </c>
      <c r="H5294" s="2" t="s">
        <v>34</v>
      </c>
      <c r="I5294" s="2" t="s">
        <v>31</v>
      </c>
      <c r="J5294" s="44">
        <v>237.504969983</v>
      </c>
    </row>
    <row r="5295" spans="1:10">
      <c r="A5295" s="2" t="s">
        <v>3</v>
      </c>
      <c r="B5295" s="2" t="s">
        <v>152</v>
      </c>
      <c r="C5295" s="2" t="s">
        <v>64</v>
      </c>
      <c r="E5295" s="2">
        <v>100</v>
      </c>
      <c r="F5295" s="2" t="s">
        <v>928</v>
      </c>
      <c r="G5295" s="2" t="s">
        <v>28</v>
      </c>
      <c r="H5295" s="2" t="s">
        <v>34</v>
      </c>
      <c r="I5295" s="2" t="s">
        <v>31</v>
      </c>
      <c r="J5295" s="44">
        <v>211.910014147</v>
      </c>
    </row>
    <row r="5296" spans="1:10">
      <c r="A5296" s="2" t="s">
        <v>3</v>
      </c>
      <c r="B5296" s="2" t="s">
        <v>153</v>
      </c>
      <c r="C5296" s="2" t="s">
        <v>64</v>
      </c>
      <c r="E5296" s="2">
        <v>100</v>
      </c>
      <c r="F5296" s="2" t="s">
        <v>928</v>
      </c>
      <c r="G5296" s="2" t="s">
        <v>28</v>
      </c>
      <c r="H5296" s="2" t="s">
        <v>34</v>
      </c>
      <c r="I5296" s="2" t="s">
        <v>31</v>
      </c>
      <c r="J5296" s="44">
        <v>32.228690559</v>
      </c>
    </row>
    <row r="5297" spans="1:10">
      <c r="A5297" s="2" t="s">
        <v>3</v>
      </c>
      <c r="B5297" s="2" t="s">
        <v>154</v>
      </c>
      <c r="C5297" s="2" t="s">
        <v>64</v>
      </c>
      <c r="E5297" s="2">
        <v>100</v>
      </c>
      <c r="F5297" s="2" t="s">
        <v>928</v>
      </c>
      <c r="G5297" s="2" t="s">
        <v>28</v>
      </c>
      <c r="H5297" s="2" t="s">
        <v>34</v>
      </c>
      <c r="I5297" s="2" t="s">
        <v>31</v>
      </c>
      <c r="J5297" s="44">
        <v>30.301059122000002</v>
      </c>
    </row>
    <row r="5298" spans="1:10">
      <c r="A5298" s="2" t="s">
        <v>3</v>
      </c>
      <c r="B5298" s="2" t="s">
        <v>155</v>
      </c>
      <c r="C5298" s="2" t="s">
        <v>64</v>
      </c>
      <c r="E5298" s="2">
        <v>100</v>
      </c>
      <c r="F5298" s="2" t="s">
        <v>928</v>
      </c>
      <c r="G5298" s="2" t="s">
        <v>28</v>
      </c>
      <c r="H5298" s="2" t="s">
        <v>34</v>
      </c>
      <c r="I5298" s="2" t="s">
        <v>31</v>
      </c>
      <c r="J5298" s="44">
        <v>37.202414001000001</v>
      </c>
    </row>
    <row r="5299" spans="1:10">
      <c r="A5299" s="2" t="s">
        <v>3</v>
      </c>
      <c r="B5299" s="2" t="s">
        <v>156</v>
      </c>
      <c r="C5299" s="2" t="s">
        <v>64</v>
      </c>
      <c r="E5299" s="2">
        <v>100</v>
      </c>
      <c r="F5299" s="2" t="s">
        <v>928</v>
      </c>
      <c r="G5299" s="2" t="s">
        <v>28</v>
      </c>
      <c r="H5299" s="2" t="s">
        <v>34</v>
      </c>
      <c r="I5299" s="2" t="s">
        <v>31</v>
      </c>
      <c r="J5299" s="44">
        <v>2.7435973009999999</v>
      </c>
    </row>
    <row r="5300" spans="1:10">
      <c r="A5300" s="2" t="s">
        <v>3</v>
      </c>
      <c r="B5300" s="2" t="s">
        <v>157</v>
      </c>
      <c r="C5300" s="2" t="s">
        <v>64</v>
      </c>
      <c r="E5300" s="2">
        <v>100</v>
      </c>
      <c r="F5300" s="2" t="s">
        <v>928</v>
      </c>
      <c r="G5300" s="2" t="s">
        <v>28</v>
      </c>
      <c r="H5300" s="2" t="s">
        <v>34</v>
      </c>
      <c r="I5300" s="2" t="s">
        <v>31</v>
      </c>
      <c r="J5300" s="44">
        <v>64.381752688000006</v>
      </c>
    </row>
    <row r="5301" spans="1:10">
      <c r="A5301" s="2" t="s">
        <v>3</v>
      </c>
      <c r="B5301" s="2" t="s">
        <v>158</v>
      </c>
      <c r="C5301" s="2" t="s">
        <v>64</v>
      </c>
      <c r="E5301" s="2">
        <v>100</v>
      </c>
      <c r="F5301" s="2" t="s">
        <v>928</v>
      </c>
      <c r="G5301" s="2" t="s">
        <v>28</v>
      </c>
      <c r="H5301" s="2" t="s">
        <v>34</v>
      </c>
      <c r="I5301" s="2" t="s">
        <v>31</v>
      </c>
      <c r="J5301" s="44">
        <v>14.859056067999999</v>
      </c>
    </row>
    <row r="5302" spans="1:10">
      <c r="A5302" s="2" t="s">
        <v>2</v>
      </c>
      <c r="B5302" s="2" t="s">
        <v>262</v>
      </c>
      <c r="C5302" s="2" t="s">
        <v>64</v>
      </c>
      <c r="E5302" s="2">
        <v>100</v>
      </c>
      <c r="F5302" s="2" t="s">
        <v>928</v>
      </c>
      <c r="G5302" s="2" t="s">
        <v>28</v>
      </c>
      <c r="H5302" s="2" t="s">
        <v>34</v>
      </c>
      <c r="I5302" s="2" t="s">
        <v>31</v>
      </c>
      <c r="J5302" s="44">
        <v>2.9460500000000001E-2</v>
      </c>
    </row>
    <row r="5303" spans="1:10">
      <c r="A5303" s="2" t="s">
        <v>2</v>
      </c>
      <c r="B5303" s="2" t="s">
        <v>263</v>
      </c>
      <c r="C5303" s="2" t="s">
        <v>64</v>
      </c>
      <c r="E5303" s="2">
        <v>100</v>
      </c>
      <c r="F5303" s="2" t="s">
        <v>928</v>
      </c>
      <c r="G5303" s="2" t="s">
        <v>28</v>
      </c>
      <c r="H5303" s="2" t="s">
        <v>34</v>
      </c>
      <c r="I5303" s="2" t="s">
        <v>31</v>
      </c>
      <c r="J5303" s="44">
        <v>7.0585071050000003</v>
      </c>
    </row>
    <row r="5304" spans="1:10">
      <c r="A5304" s="2" t="s">
        <v>2</v>
      </c>
      <c r="B5304" s="2" t="s">
        <v>264</v>
      </c>
      <c r="C5304" s="2" t="s">
        <v>64</v>
      </c>
      <c r="E5304" s="2">
        <v>100</v>
      </c>
      <c r="F5304" s="2" t="s">
        <v>928</v>
      </c>
      <c r="G5304" s="2" t="s">
        <v>28</v>
      </c>
      <c r="H5304" s="2" t="s">
        <v>34</v>
      </c>
      <c r="I5304" s="2" t="s">
        <v>31</v>
      </c>
      <c r="J5304" s="44">
        <v>4.126285449</v>
      </c>
    </row>
    <row r="5305" spans="1:10">
      <c r="A5305" s="2" t="s">
        <v>2</v>
      </c>
      <c r="B5305" s="2" t="s">
        <v>265</v>
      </c>
      <c r="C5305" s="2" t="s">
        <v>64</v>
      </c>
      <c r="E5305" s="2">
        <v>100</v>
      </c>
      <c r="F5305" s="2" t="s">
        <v>928</v>
      </c>
      <c r="G5305" s="2" t="s">
        <v>28</v>
      </c>
      <c r="H5305" s="2" t="s">
        <v>34</v>
      </c>
      <c r="I5305" s="2" t="s">
        <v>31</v>
      </c>
      <c r="J5305" s="44">
        <v>1.422492834</v>
      </c>
    </row>
    <row r="5306" spans="1:10">
      <c r="A5306" s="2" t="s">
        <v>2</v>
      </c>
      <c r="B5306" s="2" t="s">
        <v>266</v>
      </c>
      <c r="C5306" s="2" t="s">
        <v>64</v>
      </c>
      <c r="E5306" s="2">
        <v>100</v>
      </c>
      <c r="F5306" s="2" t="s">
        <v>928</v>
      </c>
      <c r="G5306" s="2" t="s">
        <v>28</v>
      </c>
      <c r="H5306" s="2" t="s">
        <v>34</v>
      </c>
      <c r="I5306" s="2" t="s">
        <v>31</v>
      </c>
      <c r="J5306" s="44">
        <v>7.5817812079999998</v>
      </c>
    </row>
    <row r="5307" spans="1:10">
      <c r="A5307" s="2" t="s">
        <v>2</v>
      </c>
      <c r="B5307" s="2" t="s">
        <v>267</v>
      </c>
      <c r="C5307" s="2" t="s">
        <v>64</v>
      </c>
      <c r="E5307" s="2">
        <v>100</v>
      </c>
      <c r="F5307" s="2" t="s">
        <v>928</v>
      </c>
      <c r="G5307" s="2" t="s">
        <v>28</v>
      </c>
      <c r="H5307" s="2" t="s">
        <v>34</v>
      </c>
      <c r="I5307" s="2" t="s">
        <v>31</v>
      </c>
      <c r="J5307" s="44">
        <v>7.0952289879999997</v>
      </c>
    </row>
    <row r="5308" spans="1:10">
      <c r="A5308" s="2" t="s">
        <v>2</v>
      </c>
      <c r="B5308" s="2" t="s">
        <v>268</v>
      </c>
      <c r="C5308" s="2" t="s">
        <v>64</v>
      </c>
      <c r="E5308" s="2">
        <v>100</v>
      </c>
      <c r="F5308" s="2" t="s">
        <v>928</v>
      </c>
      <c r="G5308" s="2" t="s">
        <v>28</v>
      </c>
      <c r="H5308" s="2" t="s">
        <v>34</v>
      </c>
      <c r="I5308" s="2" t="s">
        <v>31</v>
      </c>
      <c r="J5308" s="44">
        <v>7.7861169910000001</v>
      </c>
    </row>
    <row r="5309" spans="1:10">
      <c r="A5309" s="2" t="s">
        <v>2</v>
      </c>
      <c r="B5309" s="2" t="s">
        <v>269</v>
      </c>
      <c r="C5309" s="2" t="s">
        <v>64</v>
      </c>
      <c r="E5309" s="2">
        <v>100</v>
      </c>
      <c r="F5309" s="2" t="s">
        <v>928</v>
      </c>
      <c r="G5309" s="2" t="s">
        <v>28</v>
      </c>
      <c r="H5309" s="2" t="s">
        <v>34</v>
      </c>
      <c r="I5309" s="2" t="s">
        <v>31</v>
      </c>
      <c r="J5309" s="44">
        <v>12.408079053</v>
      </c>
    </row>
    <row r="5310" spans="1:10">
      <c r="A5310" s="2" t="s">
        <v>1</v>
      </c>
      <c r="B5310" s="2" t="s">
        <v>298</v>
      </c>
      <c r="C5310" s="2" t="s">
        <v>64</v>
      </c>
      <c r="E5310" s="2">
        <v>100</v>
      </c>
      <c r="F5310" s="2" t="s">
        <v>928</v>
      </c>
      <c r="G5310" s="2" t="s">
        <v>28</v>
      </c>
      <c r="H5310" s="2" t="s">
        <v>34</v>
      </c>
      <c r="I5310" s="2" t="s">
        <v>31</v>
      </c>
      <c r="J5310" s="44">
        <v>0</v>
      </c>
    </row>
    <row r="5311" spans="1:10">
      <c r="A5311" s="2" t="s">
        <v>1</v>
      </c>
      <c r="B5311" s="2" t="s">
        <v>299</v>
      </c>
      <c r="C5311" s="2" t="s">
        <v>64</v>
      </c>
      <c r="E5311" s="2">
        <v>100</v>
      </c>
      <c r="F5311" s="2" t="s">
        <v>928</v>
      </c>
      <c r="G5311" s="2" t="s">
        <v>28</v>
      </c>
      <c r="H5311" s="2" t="s">
        <v>34</v>
      </c>
      <c r="I5311" s="2" t="s">
        <v>31</v>
      </c>
      <c r="J5311" s="44">
        <v>0</v>
      </c>
    </row>
    <row r="5312" spans="1:10">
      <c r="A5312" s="2" t="s">
        <v>1</v>
      </c>
      <c r="B5312" s="2" t="s">
        <v>300</v>
      </c>
      <c r="C5312" s="2" t="s">
        <v>64</v>
      </c>
      <c r="E5312" s="2">
        <v>100</v>
      </c>
      <c r="F5312" s="2" t="s">
        <v>928</v>
      </c>
      <c r="G5312" s="2" t="s">
        <v>28</v>
      </c>
      <c r="H5312" s="2" t="s">
        <v>34</v>
      </c>
      <c r="I5312" s="2" t="s">
        <v>31</v>
      </c>
      <c r="J5312" s="44">
        <v>0</v>
      </c>
    </row>
    <row r="5313" spans="1:10">
      <c r="A5313" s="2" t="s">
        <v>1</v>
      </c>
      <c r="B5313" s="2" t="s">
        <v>301</v>
      </c>
      <c r="C5313" s="2" t="s">
        <v>64</v>
      </c>
      <c r="E5313" s="2">
        <v>100</v>
      </c>
      <c r="F5313" s="2" t="s">
        <v>928</v>
      </c>
      <c r="G5313" s="2" t="s">
        <v>28</v>
      </c>
      <c r="H5313" s="2" t="s">
        <v>34</v>
      </c>
      <c r="I5313" s="2" t="s">
        <v>31</v>
      </c>
      <c r="J5313" s="44">
        <v>1.8224503999999999E-2</v>
      </c>
    </row>
    <row r="5314" spans="1:10">
      <c r="A5314" s="2" t="s">
        <v>1</v>
      </c>
      <c r="B5314" s="2" t="s">
        <v>302</v>
      </c>
      <c r="C5314" s="2" t="s">
        <v>64</v>
      </c>
      <c r="E5314" s="2">
        <v>100</v>
      </c>
      <c r="F5314" s="2" t="s">
        <v>928</v>
      </c>
      <c r="G5314" s="2" t="s">
        <v>28</v>
      </c>
      <c r="H5314" s="2" t="s">
        <v>34</v>
      </c>
      <c r="I5314" s="2" t="s">
        <v>31</v>
      </c>
      <c r="J5314" s="44">
        <v>0</v>
      </c>
    </row>
    <row r="5315" spans="1:10">
      <c r="A5315" s="2" t="s">
        <v>1</v>
      </c>
      <c r="B5315" s="2" t="s">
        <v>303</v>
      </c>
      <c r="C5315" s="2" t="s">
        <v>64</v>
      </c>
      <c r="E5315" s="2">
        <v>100</v>
      </c>
      <c r="F5315" s="2" t="s">
        <v>928</v>
      </c>
      <c r="G5315" s="2" t="s">
        <v>28</v>
      </c>
      <c r="H5315" s="2" t="s">
        <v>34</v>
      </c>
      <c r="I5315" s="2" t="s">
        <v>31</v>
      </c>
      <c r="J5315" s="44">
        <v>0</v>
      </c>
    </row>
    <row r="5316" spans="1:10">
      <c r="A5316" s="2" t="s">
        <v>1</v>
      </c>
      <c r="B5316" s="2" t="s">
        <v>304</v>
      </c>
      <c r="C5316" s="2" t="s">
        <v>64</v>
      </c>
      <c r="E5316" s="2">
        <v>100</v>
      </c>
      <c r="F5316" s="2" t="s">
        <v>928</v>
      </c>
      <c r="G5316" s="2" t="s">
        <v>28</v>
      </c>
      <c r="H5316" s="2" t="s">
        <v>34</v>
      </c>
      <c r="I5316" s="2" t="s">
        <v>31</v>
      </c>
      <c r="J5316" s="44">
        <v>0</v>
      </c>
    </row>
    <row r="5317" spans="1:10">
      <c r="A5317" s="2" t="s">
        <v>1</v>
      </c>
      <c r="B5317" s="2" t="s">
        <v>305</v>
      </c>
      <c r="C5317" s="2" t="s">
        <v>64</v>
      </c>
      <c r="E5317" s="2">
        <v>100</v>
      </c>
      <c r="F5317" s="2" t="s">
        <v>928</v>
      </c>
      <c r="G5317" s="2" t="s">
        <v>28</v>
      </c>
      <c r="H5317" s="2" t="s">
        <v>34</v>
      </c>
      <c r="I5317" s="2" t="s">
        <v>31</v>
      </c>
      <c r="J5317" s="44">
        <v>0</v>
      </c>
    </row>
    <row r="5318" spans="1:10">
      <c r="A5318" s="2" t="s">
        <v>1</v>
      </c>
      <c r="B5318" s="2" t="s">
        <v>306</v>
      </c>
      <c r="C5318" s="2" t="s">
        <v>64</v>
      </c>
      <c r="E5318" s="2">
        <v>100</v>
      </c>
      <c r="F5318" s="2" t="s">
        <v>928</v>
      </c>
      <c r="G5318" s="2" t="s">
        <v>28</v>
      </c>
      <c r="H5318" s="2" t="s">
        <v>34</v>
      </c>
      <c r="I5318" s="2" t="s">
        <v>31</v>
      </c>
      <c r="J5318" s="44">
        <v>0</v>
      </c>
    </row>
    <row r="5319" spans="1:10">
      <c r="A5319" s="2" t="s">
        <v>1</v>
      </c>
      <c r="B5319" s="2" t="s">
        <v>307</v>
      </c>
      <c r="C5319" s="2" t="s">
        <v>64</v>
      </c>
      <c r="E5319" s="2">
        <v>100</v>
      </c>
      <c r="F5319" s="2" t="s">
        <v>928</v>
      </c>
      <c r="G5319" s="2" t="s">
        <v>28</v>
      </c>
      <c r="H5319" s="2" t="s">
        <v>34</v>
      </c>
      <c r="I5319" s="2" t="s">
        <v>31</v>
      </c>
      <c r="J5319" s="44">
        <v>0</v>
      </c>
    </row>
    <row r="5320" spans="1:10">
      <c r="A5320" s="2" t="s">
        <v>1</v>
      </c>
      <c r="B5320" s="2" t="s">
        <v>308</v>
      </c>
      <c r="C5320" s="2" t="s">
        <v>64</v>
      </c>
      <c r="E5320" s="2">
        <v>100</v>
      </c>
      <c r="F5320" s="2" t="s">
        <v>928</v>
      </c>
      <c r="G5320" s="2" t="s">
        <v>28</v>
      </c>
      <c r="H5320" s="2" t="s">
        <v>34</v>
      </c>
      <c r="I5320" s="2" t="s">
        <v>31</v>
      </c>
      <c r="J5320" s="44">
        <v>0</v>
      </c>
    </row>
    <row r="5321" spans="1:10">
      <c r="A5321" s="2" t="s">
        <v>1</v>
      </c>
      <c r="B5321" s="2" t="s">
        <v>309</v>
      </c>
      <c r="C5321" s="2" t="s">
        <v>64</v>
      </c>
      <c r="E5321" s="2">
        <v>100</v>
      </c>
      <c r="F5321" s="2" t="s">
        <v>928</v>
      </c>
      <c r="G5321" s="2" t="s">
        <v>28</v>
      </c>
      <c r="H5321" s="2" t="s">
        <v>34</v>
      </c>
      <c r="I5321" s="2" t="s">
        <v>31</v>
      </c>
      <c r="J5321" s="44">
        <v>0</v>
      </c>
    </row>
    <row r="5322" spans="1:10">
      <c r="A5322" s="2" t="s">
        <v>1</v>
      </c>
      <c r="B5322" s="2" t="s">
        <v>310</v>
      </c>
      <c r="C5322" s="2" t="s">
        <v>64</v>
      </c>
      <c r="E5322" s="2">
        <v>100</v>
      </c>
      <c r="F5322" s="2" t="s">
        <v>928</v>
      </c>
      <c r="G5322" s="2" t="s">
        <v>28</v>
      </c>
      <c r="H5322" s="2" t="s">
        <v>34</v>
      </c>
      <c r="I5322" s="2" t="s">
        <v>31</v>
      </c>
      <c r="J5322" s="44">
        <v>0</v>
      </c>
    </row>
    <row r="5323" spans="1:10">
      <c r="A5323" s="2" t="s">
        <v>1</v>
      </c>
      <c r="B5323" s="2" t="s">
        <v>311</v>
      </c>
      <c r="C5323" s="2" t="s">
        <v>64</v>
      </c>
      <c r="E5323" s="2">
        <v>100</v>
      </c>
      <c r="F5323" s="2" t="s">
        <v>928</v>
      </c>
      <c r="G5323" s="2" t="s">
        <v>28</v>
      </c>
      <c r="H5323" s="2" t="s">
        <v>34</v>
      </c>
      <c r="I5323" s="2" t="s">
        <v>31</v>
      </c>
      <c r="J5323" s="44">
        <v>0</v>
      </c>
    </row>
    <row r="5324" spans="1:10">
      <c r="A5324" s="2" t="s">
        <v>1</v>
      </c>
      <c r="B5324" s="2" t="s">
        <v>312</v>
      </c>
      <c r="C5324" s="2" t="s">
        <v>64</v>
      </c>
      <c r="E5324" s="2">
        <v>100</v>
      </c>
      <c r="F5324" s="2" t="s">
        <v>928</v>
      </c>
      <c r="G5324" s="2" t="s">
        <v>28</v>
      </c>
      <c r="H5324" s="2" t="s">
        <v>34</v>
      </c>
      <c r="I5324" s="2" t="s">
        <v>31</v>
      </c>
      <c r="J5324" s="44">
        <v>0</v>
      </c>
    </row>
    <row r="5325" spans="1:10">
      <c r="A5325" s="2" t="s">
        <v>1</v>
      </c>
      <c r="B5325" s="2" t="s">
        <v>313</v>
      </c>
      <c r="C5325" s="2" t="s">
        <v>64</v>
      </c>
      <c r="E5325" s="2">
        <v>100</v>
      </c>
      <c r="F5325" s="2" t="s">
        <v>928</v>
      </c>
      <c r="G5325" s="2" t="s">
        <v>28</v>
      </c>
      <c r="H5325" s="2" t="s">
        <v>34</v>
      </c>
      <c r="I5325" s="2" t="s">
        <v>31</v>
      </c>
      <c r="J5325" s="44">
        <v>0</v>
      </c>
    </row>
    <row r="5326" spans="1:10">
      <c r="A5326" s="2" t="s">
        <v>1</v>
      </c>
      <c r="B5326" s="2" t="s">
        <v>314</v>
      </c>
      <c r="C5326" s="2" t="s">
        <v>64</v>
      </c>
      <c r="E5326" s="2">
        <v>100</v>
      </c>
      <c r="F5326" s="2" t="s">
        <v>928</v>
      </c>
      <c r="G5326" s="2" t="s">
        <v>28</v>
      </c>
      <c r="H5326" s="2" t="s">
        <v>34</v>
      </c>
      <c r="I5326" s="2" t="s">
        <v>31</v>
      </c>
      <c r="J5326" s="44">
        <v>0</v>
      </c>
    </row>
    <row r="5327" spans="1:10">
      <c r="A5327" s="2" t="s">
        <v>1</v>
      </c>
      <c r="B5327" s="2" t="s">
        <v>315</v>
      </c>
      <c r="C5327" s="2" t="s">
        <v>64</v>
      </c>
      <c r="E5327" s="2">
        <v>100</v>
      </c>
      <c r="F5327" s="2" t="s">
        <v>928</v>
      </c>
      <c r="G5327" s="2" t="s">
        <v>28</v>
      </c>
      <c r="H5327" s="2" t="s">
        <v>34</v>
      </c>
      <c r="I5327" s="2" t="s">
        <v>31</v>
      </c>
      <c r="J5327" s="44">
        <v>0</v>
      </c>
    </row>
    <row r="5328" spans="1:10">
      <c r="A5328" s="2" t="s">
        <v>1</v>
      </c>
      <c r="B5328" s="2" t="s">
        <v>316</v>
      </c>
      <c r="C5328" s="2" t="s">
        <v>64</v>
      </c>
      <c r="E5328" s="2">
        <v>100</v>
      </c>
      <c r="F5328" s="2" t="s">
        <v>928</v>
      </c>
      <c r="G5328" s="2" t="s">
        <v>28</v>
      </c>
      <c r="H5328" s="2" t="s">
        <v>34</v>
      </c>
      <c r="I5328" s="2" t="s">
        <v>31</v>
      </c>
      <c r="J5328" s="44">
        <v>0</v>
      </c>
    </row>
    <row r="5329" spans="1:10">
      <c r="A5329" s="2" t="s">
        <v>1</v>
      </c>
      <c r="B5329" s="2" t="s">
        <v>317</v>
      </c>
      <c r="C5329" s="2" t="s">
        <v>64</v>
      </c>
      <c r="E5329" s="2">
        <v>100</v>
      </c>
      <c r="F5329" s="2" t="s">
        <v>928</v>
      </c>
      <c r="G5329" s="2" t="s">
        <v>28</v>
      </c>
      <c r="H5329" s="2" t="s">
        <v>34</v>
      </c>
      <c r="I5329" s="2" t="s">
        <v>31</v>
      </c>
      <c r="J5329" s="44">
        <v>0</v>
      </c>
    </row>
    <row r="5330" spans="1:10">
      <c r="A5330" s="2" t="s">
        <v>1</v>
      </c>
      <c r="B5330" s="2" t="s">
        <v>449</v>
      </c>
      <c r="C5330" s="2" t="s">
        <v>64</v>
      </c>
      <c r="E5330" s="2">
        <v>100</v>
      </c>
      <c r="F5330" s="2" t="s">
        <v>928</v>
      </c>
      <c r="G5330" s="2" t="s">
        <v>28</v>
      </c>
      <c r="H5330" s="2" t="s">
        <v>34</v>
      </c>
      <c r="I5330" s="2" t="s">
        <v>31</v>
      </c>
      <c r="J5330" s="44">
        <v>0</v>
      </c>
    </row>
    <row r="5331" spans="1:10">
      <c r="A5331" s="2" t="s">
        <v>1</v>
      </c>
      <c r="B5331" s="2" t="s">
        <v>450</v>
      </c>
      <c r="C5331" s="2" t="s">
        <v>64</v>
      </c>
      <c r="E5331" s="2">
        <v>100</v>
      </c>
      <c r="F5331" s="2" t="s">
        <v>928</v>
      </c>
      <c r="G5331" s="2" t="s">
        <v>28</v>
      </c>
      <c r="H5331" s="2" t="s">
        <v>34</v>
      </c>
      <c r="I5331" s="2" t="s">
        <v>31</v>
      </c>
      <c r="J5331" s="44">
        <v>0</v>
      </c>
    </row>
    <row r="5332" spans="1:10">
      <c r="A5332" s="2" t="s">
        <v>1</v>
      </c>
      <c r="B5332" s="2" t="s">
        <v>451</v>
      </c>
      <c r="C5332" s="2" t="s">
        <v>64</v>
      </c>
      <c r="E5332" s="2">
        <v>100</v>
      </c>
      <c r="F5332" s="2" t="s">
        <v>928</v>
      </c>
      <c r="G5332" s="2" t="s">
        <v>28</v>
      </c>
      <c r="H5332" s="2" t="s">
        <v>34</v>
      </c>
      <c r="I5332" s="2" t="s">
        <v>31</v>
      </c>
      <c r="J5332" s="44">
        <v>0</v>
      </c>
    </row>
    <row r="5333" spans="1:10">
      <c r="A5333" s="2" t="s">
        <v>1</v>
      </c>
      <c r="B5333" s="2" t="s">
        <v>452</v>
      </c>
      <c r="C5333" s="2" t="s">
        <v>64</v>
      </c>
      <c r="E5333" s="2">
        <v>100</v>
      </c>
      <c r="F5333" s="2" t="s">
        <v>928</v>
      </c>
      <c r="G5333" s="2" t="s">
        <v>28</v>
      </c>
      <c r="H5333" s="2" t="s">
        <v>34</v>
      </c>
      <c r="I5333" s="2" t="s">
        <v>31</v>
      </c>
      <c r="J5333" s="44">
        <v>0</v>
      </c>
    </row>
    <row r="5334" spans="1:10">
      <c r="A5334" s="2" t="s">
        <v>1</v>
      </c>
      <c r="B5334" s="2" t="s">
        <v>453</v>
      </c>
      <c r="C5334" s="2" t="s">
        <v>64</v>
      </c>
      <c r="E5334" s="2">
        <v>100</v>
      </c>
      <c r="F5334" s="2" t="s">
        <v>928</v>
      </c>
      <c r="G5334" s="2" t="s">
        <v>28</v>
      </c>
      <c r="H5334" s="2" t="s">
        <v>34</v>
      </c>
      <c r="I5334" s="2" t="s">
        <v>31</v>
      </c>
      <c r="J5334" s="44">
        <v>0</v>
      </c>
    </row>
    <row r="5335" spans="1:10">
      <c r="A5335" s="2" t="s">
        <v>1</v>
      </c>
      <c r="B5335" s="2" t="s">
        <v>318</v>
      </c>
      <c r="C5335" s="2" t="s">
        <v>64</v>
      </c>
      <c r="E5335" s="2">
        <v>100</v>
      </c>
      <c r="F5335" s="2" t="s">
        <v>928</v>
      </c>
      <c r="G5335" s="2" t="s">
        <v>28</v>
      </c>
      <c r="H5335" s="2" t="s">
        <v>34</v>
      </c>
      <c r="I5335" s="2" t="s">
        <v>31</v>
      </c>
      <c r="J5335" s="44">
        <v>0</v>
      </c>
    </row>
    <row r="5336" spans="1:10">
      <c r="A5336" s="2" t="s">
        <v>1</v>
      </c>
      <c r="B5336" s="2" t="s">
        <v>319</v>
      </c>
      <c r="C5336" s="2" t="s">
        <v>64</v>
      </c>
      <c r="E5336" s="2">
        <v>100</v>
      </c>
      <c r="F5336" s="2" t="s">
        <v>928</v>
      </c>
      <c r="G5336" s="2" t="s">
        <v>28</v>
      </c>
      <c r="H5336" s="2" t="s">
        <v>34</v>
      </c>
      <c r="I5336" s="2" t="s">
        <v>31</v>
      </c>
      <c r="J5336" s="44">
        <v>0</v>
      </c>
    </row>
    <row r="5337" spans="1:10">
      <c r="A5337" s="2" t="s">
        <v>1</v>
      </c>
      <c r="B5337" s="2" t="s">
        <v>320</v>
      </c>
      <c r="C5337" s="2" t="s">
        <v>64</v>
      </c>
      <c r="E5337" s="2">
        <v>100</v>
      </c>
      <c r="F5337" s="2" t="s">
        <v>928</v>
      </c>
      <c r="G5337" s="2" t="s">
        <v>28</v>
      </c>
      <c r="H5337" s="2" t="s">
        <v>34</v>
      </c>
      <c r="I5337" s="2" t="s">
        <v>31</v>
      </c>
      <c r="J5337" s="44">
        <v>0</v>
      </c>
    </row>
    <row r="5338" spans="1:10">
      <c r="A5338" s="2" t="s">
        <v>1</v>
      </c>
      <c r="B5338" s="2" t="s">
        <v>321</v>
      </c>
      <c r="C5338" s="2" t="s">
        <v>64</v>
      </c>
      <c r="E5338" s="2">
        <v>100</v>
      </c>
      <c r="F5338" s="2" t="s">
        <v>928</v>
      </c>
      <c r="G5338" s="2" t="s">
        <v>28</v>
      </c>
      <c r="H5338" s="2" t="s">
        <v>34</v>
      </c>
      <c r="I5338" s="2" t="s">
        <v>31</v>
      </c>
      <c r="J5338" s="44">
        <v>0</v>
      </c>
    </row>
    <row r="5339" spans="1:10">
      <c r="A5339" s="2" t="s">
        <v>1</v>
      </c>
      <c r="B5339" s="2" t="s">
        <v>322</v>
      </c>
      <c r="C5339" s="2" t="s">
        <v>64</v>
      </c>
      <c r="E5339" s="2">
        <v>100</v>
      </c>
      <c r="F5339" s="2" t="s">
        <v>928</v>
      </c>
      <c r="G5339" s="2" t="s">
        <v>28</v>
      </c>
      <c r="H5339" s="2" t="s">
        <v>34</v>
      </c>
      <c r="I5339" s="2" t="s">
        <v>31</v>
      </c>
      <c r="J5339" s="44">
        <v>0</v>
      </c>
    </row>
    <row r="5340" spans="1:10">
      <c r="A5340" s="2" t="s">
        <v>1</v>
      </c>
      <c r="B5340" s="2" t="s">
        <v>323</v>
      </c>
      <c r="C5340" s="2" t="s">
        <v>64</v>
      </c>
      <c r="E5340" s="2">
        <v>100</v>
      </c>
      <c r="F5340" s="2" t="s">
        <v>928</v>
      </c>
      <c r="G5340" s="2" t="s">
        <v>28</v>
      </c>
      <c r="H5340" s="2" t="s">
        <v>34</v>
      </c>
      <c r="I5340" s="2" t="s">
        <v>31</v>
      </c>
      <c r="J5340" s="44">
        <v>0</v>
      </c>
    </row>
    <row r="5341" spans="1:10">
      <c r="A5341" s="2" t="s">
        <v>1</v>
      </c>
      <c r="B5341" s="2" t="s">
        <v>324</v>
      </c>
      <c r="C5341" s="2" t="s">
        <v>64</v>
      </c>
      <c r="E5341" s="2">
        <v>100</v>
      </c>
      <c r="F5341" s="2" t="s">
        <v>928</v>
      </c>
      <c r="G5341" s="2" t="s">
        <v>28</v>
      </c>
      <c r="H5341" s="2" t="s">
        <v>34</v>
      </c>
      <c r="I5341" s="2" t="s">
        <v>31</v>
      </c>
      <c r="J5341" s="44">
        <v>0</v>
      </c>
    </row>
    <row r="5342" spans="1:10">
      <c r="A5342" s="2" t="s">
        <v>1</v>
      </c>
      <c r="B5342" s="2" t="s">
        <v>325</v>
      </c>
      <c r="C5342" s="2" t="s">
        <v>64</v>
      </c>
      <c r="E5342" s="2">
        <v>100</v>
      </c>
      <c r="F5342" s="2" t="s">
        <v>928</v>
      </c>
      <c r="G5342" s="2" t="s">
        <v>28</v>
      </c>
      <c r="H5342" s="2" t="s">
        <v>34</v>
      </c>
      <c r="I5342" s="2" t="s">
        <v>31</v>
      </c>
      <c r="J5342" s="44">
        <v>0</v>
      </c>
    </row>
    <row r="5343" spans="1:10">
      <c r="A5343" s="2" t="s">
        <v>1</v>
      </c>
      <c r="B5343" s="2" t="s">
        <v>326</v>
      </c>
      <c r="C5343" s="2" t="s">
        <v>64</v>
      </c>
      <c r="E5343" s="2">
        <v>100</v>
      </c>
      <c r="F5343" s="2" t="s">
        <v>928</v>
      </c>
      <c r="G5343" s="2" t="s">
        <v>28</v>
      </c>
      <c r="H5343" s="2" t="s">
        <v>34</v>
      </c>
      <c r="I5343" s="2" t="s">
        <v>31</v>
      </c>
      <c r="J5343" s="44">
        <v>0</v>
      </c>
    </row>
    <row r="5344" spans="1:10">
      <c r="A5344" s="2" t="s">
        <v>1</v>
      </c>
      <c r="B5344" s="2" t="s">
        <v>327</v>
      </c>
      <c r="C5344" s="2" t="s">
        <v>64</v>
      </c>
      <c r="E5344" s="2">
        <v>100</v>
      </c>
      <c r="F5344" s="2" t="s">
        <v>928</v>
      </c>
      <c r="G5344" s="2" t="s">
        <v>28</v>
      </c>
      <c r="H5344" s="2" t="s">
        <v>34</v>
      </c>
      <c r="I5344" s="2" t="s">
        <v>31</v>
      </c>
      <c r="J5344" s="44">
        <v>0</v>
      </c>
    </row>
    <row r="5345" spans="1:10">
      <c r="A5345" s="2" t="s">
        <v>1</v>
      </c>
      <c r="B5345" s="2" t="s">
        <v>328</v>
      </c>
      <c r="C5345" s="2" t="s">
        <v>64</v>
      </c>
      <c r="E5345" s="2">
        <v>100</v>
      </c>
      <c r="F5345" s="2" t="s">
        <v>928</v>
      </c>
      <c r="G5345" s="2" t="s">
        <v>28</v>
      </c>
      <c r="H5345" s="2" t="s">
        <v>34</v>
      </c>
      <c r="I5345" s="2" t="s">
        <v>31</v>
      </c>
      <c r="J5345" s="44">
        <v>4.559071103</v>
      </c>
    </row>
    <row r="5346" spans="1:10">
      <c r="A5346" s="2" t="s">
        <v>1</v>
      </c>
      <c r="B5346" s="2" t="s">
        <v>329</v>
      </c>
      <c r="C5346" s="2" t="s">
        <v>64</v>
      </c>
      <c r="E5346" s="2">
        <v>100</v>
      </c>
      <c r="F5346" s="2" t="s">
        <v>928</v>
      </c>
      <c r="G5346" s="2" t="s">
        <v>28</v>
      </c>
      <c r="H5346" s="2" t="s">
        <v>34</v>
      </c>
      <c r="I5346" s="2" t="s">
        <v>31</v>
      </c>
      <c r="J5346" s="44">
        <v>0</v>
      </c>
    </row>
    <row r="5347" spans="1:10">
      <c r="A5347" s="2" t="s">
        <v>1</v>
      </c>
      <c r="B5347" s="2" t="s">
        <v>330</v>
      </c>
      <c r="C5347" s="2" t="s">
        <v>64</v>
      </c>
      <c r="E5347" s="2">
        <v>100</v>
      </c>
      <c r="F5347" s="2" t="s">
        <v>928</v>
      </c>
      <c r="G5347" s="2" t="s">
        <v>28</v>
      </c>
      <c r="H5347" s="2" t="s">
        <v>34</v>
      </c>
      <c r="I5347" s="2" t="s">
        <v>31</v>
      </c>
      <c r="J5347" s="44">
        <v>4.2953887000000003E-2</v>
      </c>
    </row>
    <row r="5348" spans="1:10">
      <c r="A5348" s="2" t="s">
        <v>1</v>
      </c>
      <c r="B5348" s="2" t="s">
        <v>331</v>
      </c>
      <c r="C5348" s="2" t="s">
        <v>64</v>
      </c>
      <c r="E5348" s="2">
        <v>100</v>
      </c>
      <c r="F5348" s="2" t="s">
        <v>928</v>
      </c>
      <c r="G5348" s="2" t="s">
        <v>28</v>
      </c>
      <c r="H5348" s="2" t="s">
        <v>34</v>
      </c>
      <c r="I5348" s="2" t="s">
        <v>31</v>
      </c>
      <c r="J5348" s="44">
        <v>14.711676793000001</v>
      </c>
    </row>
    <row r="5349" spans="1:10">
      <c r="A5349" s="2" t="s">
        <v>1</v>
      </c>
      <c r="B5349" s="2" t="s">
        <v>332</v>
      </c>
      <c r="C5349" s="2" t="s">
        <v>64</v>
      </c>
      <c r="E5349" s="2">
        <v>100</v>
      </c>
      <c r="F5349" s="2" t="s">
        <v>928</v>
      </c>
      <c r="G5349" s="2" t="s">
        <v>28</v>
      </c>
      <c r="H5349" s="2" t="s">
        <v>34</v>
      </c>
      <c r="I5349" s="2" t="s">
        <v>31</v>
      </c>
      <c r="J5349" s="44">
        <v>0</v>
      </c>
    </row>
    <row r="5350" spans="1:10">
      <c r="A5350" s="2" t="s">
        <v>27</v>
      </c>
      <c r="B5350" s="2" t="s">
        <v>66</v>
      </c>
      <c r="C5350" s="2" t="s">
        <v>64</v>
      </c>
      <c r="E5350" s="2">
        <v>100</v>
      </c>
      <c r="F5350" s="2" t="s">
        <v>928</v>
      </c>
      <c r="G5350" s="2" t="s">
        <v>720</v>
      </c>
      <c r="H5350" s="2" t="s">
        <v>34</v>
      </c>
      <c r="I5350" s="2" t="s">
        <v>31</v>
      </c>
      <c r="J5350" s="44">
        <v>3.559392951</v>
      </c>
    </row>
    <row r="5351" spans="1:10">
      <c r="A5351" s="2" t="s">
        <v>27</v>
      </c>
      <c r="B5351" s="2" t="s">
        <v>67</v>
      </c>
      <c r="C5351" s="2" t="s">
        <v>64</v>
      </c>
      <c r="E5351" s="2">
        <v>100</v>
      </c>
      <c r="F5351" s="2" t="s">
        <v>928</v>
      </c>
      <c r="G5351" s="2" t="s">
        <v>720</v>
      </c>
      <c r="H5351" s="2" t="s">
        <v>34</v>
      </c>
      <c r="I5351" s="2" t="s">
        <v>31</v>
      </c>
      <c r="J5351" s="44">
        <v>2.1586898E-2</v>
      </c>
    </row>
    <row r="5352" spans="1:10">
      <c r="A5352" s="2" t="s">
        <v>27</v>
      </c>
      <c r="B5352" s="2" t="s">
        <v>346</v>
      </c>
      <c r="C5352" s="2" t="s">
        <v>64</v>
      </c>
      <c r="E5352" s="2">
        <v>100</v>
      </c>
      <c r="F5352" s="2" t="s">
        <v>928</v>
      </c>
      <c r="G5352" s="2" t="s">
        <v>720</v>
      </c>
      <c r="H5352" s="2" t="s">
        <v>34</v>
      </c>
      <c r="I5352" s="2" t="s">
        <v>31</v>
      </c>
      <c r="J5352" s="44">
        <v>0</v>
      </c>
    </row>
    <row r="5353" spans="1:10">
      <c r="A5353" s="2" t="s">
        <v>27</v>
      </c>
      <c r="B5353" s="2" t="s">
        <v>68</v>
      </c>
      <c r="C5353" s="2" t="s">
        <v>64</v>
      </c>
      <c r="E5353" s="2">
        <v>100</v>
      </c>
      <c r="F5353" s="2" t="s">
        <v>928</v>
      </c>
      <c r="G5353" s="2" t="s">
        <v>720</v>
      </c>
      <c r="H5353" s="2" t="s">
        <v>34</v>
      </c>
      <c r="I5353" s="2" t="s">
        <v>31</v>
      </c>
      <c r="J5353" s="44">
        <v>3.9348109999999999E-3</v>
      </c>
    </row>
    <row r="5354" spans="1:10">
      <c r="A5354" s="2" t="s">
        <v>27</v>
      </c>
      <c r="B5354" s="2" t="s">
        <v>69</v>
      </c>
      <c r="C5354" s="2" t="s">
        <v>64</v>
      </c>
      <c r="E5354" s="2">
        <v>100</v>
      </c>
      <c r="F5354" s="2" t="s">
        <v>928</v>
      </c>
      <c r="G5354" s="2" t="s">
        <v>720</v>
      </c>
      <c r="H5354" s="2" t="s">
        <v>34</v>
      </c>
      <c r="I5354" s="2" t="s">
        <v>31</v>
      </c>
      <c r="J5354" s="44">
        <v>3.6664909300000001</v>
      </c>
    </row>
    <row r="5355" spans="1:10">
      <c r="A5355" s="2" t="s">
        <v>27</v>
      </c>
      <c r="B5355" s="2" t="s">
        <v>70</v>
      </c>
      <c r="C5355" s="2" t="s">
        <v>64</v>
      </c>
      <c r="E5355" s="2">
        <v>100</v>
      </c>
      <c r="F5355" s="2" t="s">
        <v>928</v>
      </c>
      <c r="G5355" s="2" t="s">
        <v>720</v>
      </c>
      <c r="H5355" s="2" t="s">
        <v>34</v>
      </c>
      <c r="I5355" s="2" t="s">
        <v>31</v>
      </c>
      <c r="J5355" s="44">
        <v>7.969584105</v>
      </c>
    </row>
    <row r="5356" spans="1:10">
      <c r="A5356" s="2" t="s">
        <v>27</v>
      </c>
      <c r="B5356" s="2" t="s">
        <v>71</v>
      </c>
      <c r="C5356" s="2" t="s">
        <v>64</v>
      </c>
      <c r="E5356" s="2">
        <v>100</v>
      </c>
      <c r="F5356" s="2" t="s">
        <v>928</v>
      </c>
      <c r="G5356" s="2" t="s">
        <v>720</v>
      </c>
      <c r="H5356" s="2" t="s">
        <v>34</v>
      </c>
      <c r="I5356" s="2" t="s">
        <v>31</v>
      </c>
      <c r="J5356" s="44">
        <v>0</v>
      </c>
    </row>
    <row r="5357" spans="1:10">
      <c r="A5357" s="2" t="s">
        <v>27</v>
      </c>
      <c r="B5357" s="2" t="s">
        <v>72</v>
      </c>
      <c r="C5357" s="2" t="s">
        <v>64</v>
      </c>
      <c r="E5357" s="2">
        <v>100</v>
      </c>
      <c r="F5357" s="2" t="s">
        <v>928</v>
      </c>
      <c r="G5357" s="2" t="s">
        <v>720</v>
      </c>
      <c r="H5357" s="2" t="s">
        <v>34</v>
      </c>
      <c r="I5357" s="2" t="s">
        <v>31</v>
      </c>
      <c r="J5357" s="44">
        <v>4.2461620000000004E-3</v>
      </c>
    </row>
    <row r="5358" spans="1:10">
      <c r="A5358" s="2" t="s">
        <v>27</v>
      </c>
      <c r="B5358" s="2" t="s">
        <v>73</v>
      </c>
      <c r="C5358" s="2" t="s">
        <v>64</v>
      </c>
      <c r="E5358" s="2">
        <v>100</v>
      </c>
      <c r="F5358" s="2" t="s">
        <v>928</v>
      </c>
      <c r="G5358" s="2" t="s">
        <v>720</v>
      </c>
      <c r="H5358" s="2" t="s">
        <v>34</v>
      </c>
      <c r="I5358" s="2" t="s">
        <v>31</v>
      </c>
      <c r="J5358" s="44">
        <v>4.4974730000000001E-3</v>
      </c>
    </row>
    <row r="5359" spans="1:10">
      <c r="A5359" s="2" t="s">
        <v>26</v>
      </c>
      <c r="B5359" s="2" t="s">
        <v>347</v>
      </c>
      <c r="C5359" s="2" t="s">
        <v>64</v>
      </c>
      <c r="E5359" s="2">
        <v>100</v>
      </c>
      <c r="F5359" s="2" t="s">
        <v>928</v>
      </c>
      <c r="G5359" s="2" t="s">
        <v>720</v>
      </c>
      <c r="H5359" s="2" t="s">
        <v>34</v>
      </c>
      <c r="I5359" s="2" t="s">
        <v>31</v>
      </c>
      <c r="J5359" s="44">
        <v>0</v>
      </c>
    </row>
    <row r="5360" spans="1:10">
      <c r="A5360" s="2" t="s">
        <v>26</v>
      </c>
      <c r="B5360" s="2" t="s">
        <v>74</v>
      </c>
      <c r="C5360" s="2" t="s">
        <v>64</v>
      </c>
      <c r="E5360" s="2">
        <v>100</v>
      </c>
      <c r="F5360" s="2" t="s">
        <v>928</v>
      </c>
      <c r="G5360" s="2" t="s">
        <v>720</v>
      </c>
      <c r="H5360" s="2" t="s">
        <v>34</v>
      </c>
      <c r="I5360" s="2" t="s">
        <v>31</v>
      </c>
      <c r="J5360" s="44">
        <v>0</v>
      </c>
    </row>
    <row r="5361" spans="1:10">
      <c r="A5361" s="2" t="s">
        <v>26</v>
      </c>
      <c r="B5361" s="2" t="s">
        <v>75</v>
      </c>
      <c r="C5361" s="2" t="s">
        <v>64</v>
      </c>
      <c r="E5361" s="2">
        <v>100</v>
      </c>
      <c r="F5361" s="2" t="s">
        <v>928</v>
      </c>
      <c r="G5361" s="2" t="s">
        <v>720</v>
      </c>
      <c r="H5361" s="2" t="s">
        <v>34</v>
      </c>
      <c r="I5361" s="2" t="s">
        <v>31</v>
      </c>
      <c r="J5361" s="44">
        <v>0</v>
      </c>
    </row>
    <row r="5362" spans="1:10">
      <c r="A5362" s="2" t="s">
        <v>26</v>
      </c>
      <c r="B5362" s="2" t="s">
        <v>76</v>
      </c>
      <c r="C5362" s="2" t="s">
        <v>64</v>
      </c>
      <c r="E5362" s="2">
        <v>100</v>
      </c>
      <c r="F5362" s="2" t="s">
        <v>928</v>
      </c>
      <c r="G5362" s="2" t="s">
        <v>720</v>
      </c>
      <c r="H5362" s="2" t="s">
        <v>34</v>
      </c>
      <c r="I5362" s="2" t="s">
        <v>31</v>
      </c>
      <c r="J5362" s="44">
        <v>1.9850547359999999</v>
      </c>
    </row>
    <row r="5363" spans="1:10">
      <c r="A5363" s="2" t="s">
        <v>26</v>
      </c>
      <c r="B5363" s="2" t="s">
        <v>77</v>
      </c>
      <c r="C5363" s="2" t="s">
        <v>64</v>
      </c>
      <c r="E5363" s="2">
        <v>100</v>
      </c>
      <c r="F5363" s="2" t="s">
        <v>928</v>
      </c>
      <c r="G5363" s="2" t="s">
        <v>720</v>
      </c>
      <c r="H5363" s="2" t="s">
        <v>34</v>
      </c>
      <c r="I5363" s="2" t="s">
        <v>31</v>
      </c>
      <c r="J5363" s="44">
        <v>0</v>
      </c>
    </row>
    <row r="5364" spans="1:10">
      <c r="A5364" s="2" t="s">
        <v>26</v>
      </c>
      <c r="B5364" s="2" t="s">
        <v>78</v>
      </c>
      <c r="C5364" s="2" t="s">
        <v>64</v>
      </c>
      <c r="E5364" s="2">
        <v>100</v>
      </c>
      <c r="F5364" s="2" t="s">
        <v>928</v>
      </c>
      <c r="G5364" s="2" t="s">
        <v>720</v>
      </c>
      <c r="H5364" s="2" t="s">
        <v>34</v>
      </c>
      <c r="I5364" s="2" t="s">
        <v>31</v>
      </c>
      <c r="J5364" s="44">
        <v>3.888121318</v>
      </c>
    </row>
    <row r="5365" spans="1:10">
      <c r="A5365" s="2" t="s">
        <v>26</v>
      </c>
      <c r="B5365" s="2" t="s">
        <v>79</v>
      </c>
      <c r="C5365" s="2" t="s">
        <v>64</v>
      </c>
      <c r="E5365" s="2">
        <v>100</v>
      </c>
      <c r="F5365" s="2" t="s">
        <v>928</v>
      </c>
      <c r="G5365" s="2" t="s">
        <v>720</v>
      </c>
      <c r="H5365" s="2" t="s">
        <v>34</v>
      </c>
      <c r="I5365" s="2" t="s">
        <v>31</v>
      </c>
      <c r="J5365" s="44">
        <v>0</v>
      </c>
    </row>
    <row r="5366" spans="1:10">
      <c r="A5366" s="2" t="s">
        <v>26</v>
      </c>
      <c r="B5366" s="2" t="s">
        <v>80</v>
      </c>
      <c r="C5366" s="2" t="s">
        <v>64</v>
      </c>
      <c r="E5366" s="2">
        <v>100</v>
      </c>
      <c r="F5366" s="2" t="s">
        <v>928</v>
      </c>
      <c r="G5366" s="2" t="s">
        <v>720</v>
      </c>
      <c r="H5366" s="2" t="s">
        <v>34</v>
      </c>
      <c r="I5366" s="2" t="s">
        <v>31</v>
      </c>
      <c r="J5366" s="44">
        <v>0</v>
      </c>
    </row>
    <row r="5367" spans="1:10">
      <c r="A5367" s="2" t="s">
        <v>26</v>
      </c>
      <c r="B5367" s="2" t="s">
        <v>81</v>
      </c>
      <c r="C5367" s="2" t="s">
        <v>64</v>
      </c>
      <c r="E5367" s="2">
        <v>100</v>
      </c>
      <c r="F5367" s="2" t="s">
        <v>928</v>
      </c>
      <c r="G5367" s="2" t="s">
        <v>720</v>
      </c>
      <c r="H5367" s="2" t="s">
        <v>34</v>
      </c>
      <c r="I5367" s="2" t="s">
        <v>31</v>
      </c>
      <c r="J5367" s="44">
        <v>0</v>
      </c>
    </row>
    <row r="5368" spans="1:10">
      <c r="A5368" s="2" t="s">
        <v>26</v>
      </c>
      <c r="B5368" s="2" t="s">
        <v>82</v>
      </c>
      <c r="C5368" s="2" t="s">
        <v>64</v>
      </c>
      <c r="E5368" s="2">
        <v>100</v>
      </c>
      <c r="F5368" s="2" t="s">
        <v>928</v>
      </c>
      <c r="G5368" s="2" t="s">
        <v>720</v>
      </c>
      <c r="H5368" s="2" t="s">
        <v>34</v>
      </c>
      <c r="I5368" s="2" t="s">
        <v>31</v>
      </c>
      <c r="J5368" s="44">
        <v>0</v>
      </c>
    </row>
    <row r="5369" spans="1:10">
      <c r="A5369" s="2" t="s">
        <v>26</v>
      </c>
      <c r="B5369" s="2" t="s">
        <v>83</v>
      </c>
      <c r="C5369" s="2" t="s">
        <v>64</v>
      </c>
      <c r="E5369" s="2">
        <v>100</v>
      </c>
      <c r="F5369" s="2" t="s">
        <v>928</v>
      </c>
      <c r="G5369" s="2" t="s">
        <v>720</v>
      </c>
      <c r="H5369" s="2" t="s">
        <v>34</v>
      </c>
      <c r="I5369" s="2" t="s">
        <v>31</v>
      </c>
      <c r="J5369" s="44">
        <v>0</v>
      </c>
    </row>
    <row r="5370" spans="1:10">
      <c r="A5370" s="2" t="s">
        <v>25</v>
      </c>
      <c r="B5370" s="2" t="s">
        <v>84</v>
      </c>
      <c r="C5370" s="2" t="s">
        <v>64</v>
      </c>
      <c r="E5370" s="2">
        <v>100</v>
      </c>
      <c r="F5370" s="2" t="s">
        <v>928</v>
      </c>
      <c r="G5370" s="2" t="s">
        <v>720</v>
      </c>
      <c r="H5370" s="2" t="s">
        <v>34</v>
      </c>
      <c r="I5370" s="2" t="s">
        <v>31</v>
      </c>
      <c r="J5370" s="44">
        <v>0</v>
      </c>
    </row>
    <row r="5371" spans="1:10">
      <c r="A5371" s="2" t="s">
        <v>25</v>
      </c>
      <c r="B5371" s="2" t="s">
        <v>85</v>
      </c>
      <c r="C5371" s="2" t="s">
        <v>64</v>
      </c>
      <c r="E5371" s="2">
        <v>100</v>
      </c>
      <c r="F5371" s="2" t="s">
        <v>928</v>
      </c>
      <c r="G5371" s="2" t="s">
        <v>720</v>
      </c>
      <c r="H5371" s="2" t="s">
        <v>34</v>
      </c>
      <c r="I5371" s="2" t="s">
        <v>31</v>
      </c>
      <c r="J5371" s="44">
        <v>0</v>
      </c>
    </row>
    <row r="5372" spans="1:10">
      <c r="A5372" s="2" t="s">
        <v>25</v>
      </c>
      <c r="B5372" s="2" t="s">
        <v>86</v>
      </c>
      <c r="C5372" s="2" t="s">
        <v>64</v>
      </c>
      <c r="E5372" s="2">
        <v>100</v>
      </c>
      <c r="F5372" s="2" t="s">
        <v>928</v>
      </c>
      <c r="G5372" s="2" t="s">
        <v>720</v>
      </c>
      <c r="H5372" s="2" t="s">
        <v>34</v>
      </c>
      <c r="I5372" s="2" t="s">
        <v>31</v>
      </c>
      <c r="J5372" s="44">
        <v>14.823891</v>
      </c>
    </row>
    <row r="5373" spans="1:10">
      <c r="A5373" s="2" t="s">
        <v>25</v>
      </c>
      <c r="B5373" s="2" t="s">
        <v>87</v>
      </c>
      <c r="C5373" s="2" t="s">
        <v>64</v>
      </c>
      <c r="E5373" s="2">
        <v>100</v>
      </c>
      <c r="F5373" s="2" t="s">
        <v>928</v>
      </c>
      <c r="G5373" s="2" t="s">
        <v>720</v>
      </c>
      <c r="H5373" s="2" t="s">
        <v>34</v>
      </c>
      <c r="I5373" s="2" t="s">
        <v>31</v>
      </c>
      <c r="J5373" s="44">
        <v>0</v>
      </c>
    </row>
    <row r="5374" spans="1:10">
      <c r="A5374" s="2" t="s">
        <v>25</v>
      </c>
      <c r="B5374" s="2" t="s">
        <v>88</v>
      </c>
      <c r="C5374" s="2" t="s">
        <v>64</v>
      </c>
      <c r="E5374" s="2">
        <v>100</v>
      </c>
      <c r="F5374" s="2" t="s">
        <v>928</v>
      </c>
      <c r="G5374" s="2" t="s">
        <v>720</v>
      </c>
      <c r="H5374" s="2" t="s">
        <v>34</v>
      </c>
      <c r="I5374" s="2" t="s">
        <v>31</v>
      </c>
      <c r="J5374" s="44">
        <v>0</v>
      </c>
    </row>
    <row r="5375" spans="1:10">
      <c r="A5375" s="2" t="s">
        <v>25</v>
      </c>
      <c r="B5375" s="2" t="s">
        <v>89</v>
      </c>
      <c r="C5375" s="2" t="s">
        <v>64</v>
      </c>
      <c r="E5375" s="2">
        <v>100</v>
      </c>
      <c r="F5375" s="2" t="s">
        <v>928</v>
      </c>
      <c r="G5375" s="2" t="s">
        <v>720</v>
      </c>
      <c r="H5375" s="2" t="s">
        <v>34</v>
      </c>
      <c r="I5375" s="2" t="s">
        <v>31</v>
      </c>
      <c r="J5375" s="44">
        <v>0</v>
      </c>
    </row>
    <row r="5376" spans="1:10">
      <c r="A5376" s="2" t="s">
        <v>24</v>
      </c>
      <c r="B5376" s="2" t="s">
        <v>186</v>
      </c>
      <c r="C5376" s="2" t="s">
        <v>64</v>
      </c>
      <c r="E5376" s="2">
        <v>100</v>
      </c>
      <c r="F5376" s="2" t="s">
        <v>928</v>
      </c>
      <c r="G5376" s="2" t="s">
        <v>720</v>
      </c>
      <c r="H5376" s="2" t="s">
        <v>34</v>
      </c>
      <c r="I5376" s="2" t="s">
        <v>31</v>
      </c>
      <c r="J5376" s="44">
        <v>18.562144925999998</v>
      </c>
    </row>
    <row r="5377" spans="1:10">
      <c r="A5377" s="2" t="s">
        <v>24</v>
      </c>
      <c r="B5377" s="2" t="s">
        <v>333</v>
      </c>
      <c r="C5377" s="2" t="s">
        <v>64</v>
      </c>
      <c r="E5377" s="2">
        <v>100</v>
      </c>
      <c r="F5377" s="2" t="s">
        <v>928</v>
      </c>
      <c r="G5377" s="2" t="s">
        <v>720</v>
      </c>
      <c r="H5377" s="2" t="s">
        <v>34</v>
      </c>
      <c r="I5377" s="2" t="s">
        <v>31</v>
      </c>
      <c r="J5377" s="44">
        <v>0</v>
      </c>
    </row>
    <row r="5378" spans="1:10">
      <c r="A5378" s="2" t="s">
        <v>23</v>
      </c>
      <c r="B5378" s="2" t="s">
        <v>90</v>
      </c>
      <c r="C5378" s="2" t="s">
        <v>64</v>
      </c>
      <c r="E5378" s="2">
        <v>100</v>
      </c>
      <c r="F5378" s="2" t="s">
        <v>928</v>
      </c>
      <c r="G5378" s="2" t="s">
        <v>720</v>
      </c>
      <c r="H5378" s="2" t="s">
        <v>34</v>
      </c>
      <c r="I5378" s="2" t="s">
        <v>31</v>
      </c>
      <c r="J5378" s="44">
        <v>0</v>
      </c>
    </row>
    <row r="5379" spans="1:10">
      <c r="A5379" s="2" t="s">
        <v>22</v>
      </c>
      <c r="B5379" s="2" t="s">
        <v>91</v>
      </c>
      <c r="C5379" s="2" t="s">
        <v>64</v>
      </c>
      <c r="E5379" s="2">
        <v>100</v>
      </c>
      <c r="F5379" s="2" t="s">
        <v>928</v>
      </c>
      <c r="G5379" s="2" t="s">
        <v>720</v>
      </c>
      <c r="H5379" s="2" t="s">
        <v>34</v>
      </c>
      <c r="I5379" s="2" t="s">
        <v>31</v>
      </c>
      <c r="J5379" s="44">
        <v>0</v>
      </c>
    </row>
    <row r="5380" spans="1:10">
      <c r="A5380" s="2" t="s">
        <v>22</v>
      </c>
      <c r="B5380" s="2" t="s">
        <v>92</v>
      </c>
      <c r="C5380" s="2" t="s">
        <v>64</v>
      </c>
      <c r="E5380" s="2">
        <v>100</v>
      </c>
      <c r="F5380" s="2" t="s">
        <v>928</v>
      </c>
      <c r="G5380" s="2" t="s">
        <v>720</v>
      </c>
      <c r="H5380" s="2" t="s">
        <v>34</v>
      </c>
      <c r="I5380" s="2" t="s">
        <v>31</v>
      </c>
      <c r="J5380" s="44">
        <v>8.0475738850000003</v>
      </c>
    </row>
    <row r="5381" spans="1:10">
      <c r="A5381" s="2" t="s">
        <v>22</v>
      </c>
      <c r="B5381" s="2" t="s">
        <v>93</v>
      </c>
      <c r="C5381" s="2" t="s">
        <v>64</v>
      </c>
      <c r="E5381" s="2">
        <v>100</v>
      </c>
      <c r="F5381" s="2" t="s">
        <v>928</v>
      </c>
      <c r="G5381" s="2" t="s">
        <v>720</v>
      </c>
      <c r="H5381" s="2" t="s">
        <v>34</v>
      </c>
      <c r="I5381" s="2" t="s">
        <v>31</v>
      </c>
      <c r="J5381" s="44">
        <v>11.700759375000001</v>
      </c>
    </row>
    <row r="5382" spans="1:10">
      <c r="A5382" s="2" t="s">
        <v>22</v>
      </c>
      <c r="B5382" s="2" t="s">
        <v>94</v>
      </c>
      <c r="C5382" s="2" t="s">
        <v>64</v>
      </c>
      <c r="E5382" s="2">
        <v>100</v>
      </c>
      <c r="F5382" s="2" t="s">
        <v>928</v>
      </c>
      <c r="G5382" s="2" t="s">
        <v>720</v>
      </c>
      <c r="H5382" s="2" t="s">
        <v>34</v>
      </c>
      <c r="I5382" s="2" t="s">
        <v>31</v>
      </c>
      <c r="J5382" s="44">
        <v>0</v>
      </c>
    </row>
    <row r="5383" spans="1:10">
      <c r="A5383" s="2" t="s">
        <v>22</v>
      </c>
      <c r="B5383" s="2" t="s">
        <v>95</v>
      </c>
      <c r="C5383" s="2" t="s">
        <v>64</v>
      </c>
      <c r="E5383" s="2">
        <v>100</v>
      </c>
      <c r="F5383" s="2" t="s">
        <v>928</v>
      </c>
      <c r="G5383" s="2" t="s">
        <v>720</v>
      </c>
      <c r="H5383" s="2" t="s">
        <v>34</v>
      </c>
      <c r="I5383" s="2" t="s">
        <v>31</v>
      </c>
      <c r="J5383" s="44">
        <v>14.665044962</v>
      </c>
    </row>
    <row r="5384" spans="1:10">
      <c r="A5384" s="2" t="s">
        <v>22</v>
      </c>
      <c r="B5384" s="2" t="s">
        <v>96</v>
      </c>
      <c r="C5384" s="2" t="s">
        <v>64</v>
      </c>
      <c r="E5384" s="2">
        <v>100</v>
      </c>
      <c r="F5384" s="2" t="s">
        <v>928</v>
      </c>
      <c r="G5384" s="2" t="s">
        <v>720</v>
      </c>
      <c r="H5384" s="2" t="s">
        <v>34</v>
      </c>
      <c r="I5384" s="2" t="s">
        <v>31</v>
      </c>
      <c r="J5384" s="44">
        <v>41.579997712000001</v>
      </c>
    </row>
    <row r="5385" spans="1:10">
      <c r="A5385" s="2" t="s">
        <v>22</v>
      </c>
      <c r="B5385" s="2" t="s">
        <v>97</v>
      </c>
      <c r="C5385" s="2" t="s">
        <v>64</v>
      </c>
      <c r="E5385" s="2">
        <v>100</v>
      </c>
      <c r="F5385" s="2" t="s">
        <v>928</v>
      </c>
      <c r="G5385" s="2" t="s">
        <v>720</v>
      </c>
      <c r="H5385" s="2" t="s">
        <v>34</v>
      </c>
      <c r="I5385" s="2" t="s">
        <v>31</v>
      </c>
      <c r="J5385" s="44">
        <v>11.451378842</v>
      </c>
    </row>
    <row r="5386" spans="1:10">
      <c r="A5386" s="2" t="s">
        <v>22</v>
      </c>
      <c r="B5386" s="2" t="s">
        <v>98</v>
      </c>
      <c r="C5386" s="2" t="s">
        <v>64</v>
      </c>
      <c r="E5386" s="2">
        <v>100</v>
      </c>
      <c r="F5386" s="2" t="s">
        <v>928</v>
      </c>
      <c r="G5386" s="2" t="s">
        <v>720</v>
      </c>
      <c r="H5386" s="2" t="s">
        <v>34</v>
      </c>
      <c r="I5386" s="2" t="s">
        <v>31</v>
      </c>
      <c r="J5386" s="44">
        <v>5.4519959409999998</v>
      </c>
    </row>
    <row r="5387" spans="1:10">
      <c r="A5387" s="2" t="s">
        <v>21</v>
      </c>
      <c r="B5387" s="2" t="s">
        <v>133</v>
      </c>
      <c r="C5387" s="2" t="s">
        <v>64</v>
      </c>
      <c r="E5387" s="2">
        <v>100</v>
      </c>
      <c r="F5387" s="2" t="s">
        <v>928</v>
      </c>
      <c r="G5387" s="2" t="s">
        <v>720</v>
      </c>
      <c r="H5387" s="2" t="s">
        <v>34</v>
      </c>
      <c r="I5387" s="2" t="s">
        <v>31</v>
      </c>
      <c r="J5387" s="44">
        <v>3.4111987500000001</v>
      </c>
    </row>
    <row r="5388" spans="1:10">
      <c r="A5388" s="2" t="s">
        <v>21</v>
      </c>
      <c r="B5388" s="2" t="s">
        <v>134</v>
      </c>
      <c r="C5388" s="2" t="s">
        <v>64</v>
      </c>
      <c r="E5388" s="2">
        <v>100</v>
      </c>
      <c r="F5388" s="2" t="s">
        <v>928</v>
      </c>
      <c r="G5388" s="2" t="s">
        <v>720</v>
      </c>
      <c r="H5388" s="2" t="s">
        <v>34</v>
      </c>
      <c r="I5388" s="2" t="s">
        <v>31</v>
      </c>
      <c r="J5388" s="44">
        <v>24.905008500000001</v>
      </c>
    </row>
    <row r="5389" spans="1:10">
      <c r="A5389" s="2" t="s">
        <v>21</v>
      </c>
      <c r="B5389" s="2" t="s">
        <v>135</v>
      </c>
      <c r="C5389" s="2" t="s">
        <v>64</v>
      </c>
      <c r="E5389" s="2">
        <v>100</v>
      </c>
      <c r="F5389" s="2" t="s">
        <v>928</v>
      </c>
      <c r="G5389" s="2" t="s">
        <v>720</v>
      </c>
      <c r="H5389" s="2" t="s">
        <v>34</v>
      </c>
      <c r="I5389" s="2" t="s">
        <v>31</v>
      </c>
      <c r="J5389" s="44">
        <v>54.249322200000002</v>
      </c>
    </row>
    <row r="5390" spans="1:10">
      <c r="A5390" s="2" t="s">
        <v>21</v>
      </c>
      <c r="B5390" s="2" t="s">
        <v>136</v>
      </c>
      <c r="C5390" s="2" t="s">
        <v>64</v>
      </c>
      <c r="E5390" s="2">
        <v>100</v>
      </c>
      <c r="F5390" s="2" t="s">
        <v>928</v>
      </c>
      <c r="G5390" s="2" t="s">
        <v>720</v>
      </c>
      <c r="H5390" s="2" t="s">
        <v>34</v>
      </c>
      <c r="I5390" s="2" t="s">
        <v>31</v>
      </c>
      <c r="J5390" s="44">
        <v>47.643231</v>
      </c>
    </row>
    <row r="5391" spans="1:10">
      <c r="A5391" s="2" t="s">
        <v>21</v>
      </c>
      <c r="B5391" s="2" t="s">
        <v>137</v>
      </c>
      <c r="C5391" s="2" t="s">
        <v>64</v>
      </c>
      <c r="E5391" s="2">
        <v>100</v>
      </c>
      <c r="F5391" s="2" t="s">
        <v>928</v>
      </c>
      <c r="G5391" s="2" t="s">
        <v>720</v>
      </c>
      <c r="H5391" s="2" t="s">
        <v>34</v>
      </c>
      <c r="I5391" s="2" t="s">
        <v>31</v>
      </c>
      <c r="J5391" s="44">
        <v>43.848795938000002</v>
      </c>
    </row>
    <row r="5392" spans="1:10">
      <c r="A5392" s="2" t="s">
        <v>20</v>
      </c>
      <c r="B5392" s="2" t="s">
        <v>138</v>
      </c>
      <c r="C5392" s="2" t="s">
        <v>64</v>
      </c>
      <c r="E5392" s="2">
        <v>100</v>
      </c>
      <c r="F5392" s="2" t="s">
        <v>928</v>
      </c>
      <c r="G5392" s="2" t="s">
        <v>720</v>
      </c>
      <c r="H5392" s="2" t="s">
        <v>34</v>
      </c>
      <c r="I5392" s="2" t="s">
        <v>31</v>
      </c>
      <c r="J5392" s="44">
        <v>51.000280539999999</v>
      </c>
    </row>
    <row r="5393" spans="1:10">
      <c r="A5393" s="2" t="s">
        <v>19</v>
      </c>
      <c r="B5393" s="2" t="s">
        <v>159</v>
      </c>
      <c r="C5393" s="2" t="s">
        <v>64</v>
      </c>
      <c r="E5393" s="2">
        <v>100</v>
      </c>
      <c r="F5393" s="2" t="s">
        <v>928</v>
      </c>
      <c r="G5393" s="2" t="s">
        <v>720</v>
      </c>
      <c r="H5393" s="2" t="s">
        <v>34</v>
      </c>
      <c r="I5393" s="2" t="s">
        <v>31</v>
      </c>
      <c r="J5393" s="44">
        <v>13.618798605</v>
      </c>
    </row>
    <row r="5394" spans="1:10">
      <c r="A5394" s="2" t="s">
        <v>19</v>
      </c>
      <c r="B5394" s="2" t="s">
        <v>160</v>
      </c>
      <c r="C5394" s="2" t="s">
        <v>64</v>
      </c>
      <c r="E5394" s="2">
        <v>100</v>
      </c>
      <c r="F5394" s="2" t="s">
        <v>928</v>
      </c>
      <c r="G5394" s="2" t="s">
        <v>720</v>
      </c>
      <c r="H5394" s="2" t="s">
        <v>34</v>
      </c>
      <c r="I5394" s="2" t="s">
        <v>31</v>
      </c>
      <c r="J5394" s="44">
        <v>6.1826064250000003</v>
      </c>
    </row>
    <row r="5395" spans="1:10">
      <c r="A5395" s="2" t="s">
        <v>19</v>
      </c>
      <c r="B5395" s="2" t="s">
        <v>161</v>
      </c>
      <c r="C5395" s="2" t="s">
        <v>64</v>
      </c>
      <c r="E5395" s="2">
        <v>100</v>
      </c>
      <c r="F5395" s="2" t="s">
        <v>928</v>
      </c>
      <c r="G5395" s="2" t="s">
        <v>720</v>
      </c>
      <c r="H5395" s="2" t="s">
        <v>34</v>
      </c>
      <c r="I5395" s="2" t="s">
        <v>31</v>
      </c>
      <c r="J5395" s="44">
        <v>17.354262169999998</v>
      </c>
    </row>
    <row r="5396" spans="1:10">
      <c r="A5396" s="2" t="s">
        <v>19</v>
      </c>
      <c r="B5396" s="2" t="s">
        <v>162</v>
      </c>
      <c r="C5396" s="2" t="s">
        <v>64</v>
      </c>
      <c r="E5396" s="2">
        <v>100</v>
      </c>
      <c r="F5396" s="2" t="s">
        <v>928</v>
      </c>
      <c r="G5396" s="2" t="s">
        <v>720</v>
      </c>
      <c r="H5396" s="2" t="s">
        <v>34</v>
      </c>
      <c r="I5396" s="2" t="s">
        <v>31</v>
      </c>
      <c r="J5396" s="44">
        <v>12.60688697</v>
      </c>
    </row>
    <row r="5397" spans="1:10">
      <c r="A5397" s="2" t="s">
        <v>19</v>
      </c>
      <c r="B5397" s="2" t="s">
        <v>163</v>
      </c>
      <c r="C5397" s="2" t="s">
        <v>64</v>
      </c>
      <c r="E5397" s="2">
        <v>100</v>
      </c>
      <c r="F5397" s="2" t="s">
        <v>928</v>
      </c>
      <c r="G5397" s="2" t="s">
        <v>720</v>
      </c>
      <c r="H5397" s="2" t="s">
        <v>34</v>
      </c>
      <c r="I5397" s="2" t="s">
        <v>31</v>
      </c>
      <c r="J5397" s="44">
        <v>8.0742563000000003E-2</v>
      </c>
    </row>
    <row r="5398" spans="1:10">
      <c r="A5398" s="2" t="s">
        <v>18</v>
      </c>
      <c r="B5398" s="2" t="s">
        <v>164</v>
      </c>
      <c r="C5398" s="2" t="s">
        <v>64</v>
      </c>
      <c r="E5398" s="2">
        <v>100</v>
      </c>
      <c r="F5398" s="2" t="s">
        <v>928</v>
      </c>
      <c r="G5398" s="2" t="s">
        <v>720</v>
      </c>
      <c r="H5398" s="2" t="s">
        <v>34</v>
      </c>
      <c r="I5398" s="2" t="s">
        <v>31</v>
      </c>
      <c r="J5398" s="44">
        <v>13.915638432</v>
      </c>
    </row>
    <row r="5399" spans="1:10">
      <c r="A5399" s="2" t="s">
        <v>18</v>
      </c>
      <c r="B5399" s="2" t="s">
        <v>165</v>
      </c>
      <c r="C5399" s="2" t="s">
        <v>64</v>
      </c>
      <c r="E5399" s="2">
        <v>100</v>
      </c>
      <c r="F5399" s="2" t="s">
        <v>928</v>
      </c>
      <c r="G5399" s="2" t="s">
        <v>720</v>
      </c>
      <c r="H5399" s="2" t="s">
        <v>34</v>
      </c>
      <c r="I5399" s="2" t="s">
        <v>31</v>
      </c>
      <c r="J5399" s="44">
        <v>55.274628890999999</v>
      </c>
    </row>
    <row r="5400" spans="1:10">
      <c r="A5400" s="2" t="s">
        <v>18</v>
      </c>
      <c r="B5400" s="2" t="s">
        <v>166</v>
      </c>
      <c r="C5400" s="2" t="s">
        <v>64</v>
      </c>
      <c r="E5400" s="2">
        <v>100</v>
      </c>
      <c r="F5400" s="2" t="s">
        <v>928</v>
      </c>
      <c r="G5400" s="2" t="s">
        <v>720</v>
      </c>
      <c r="H5400" s="2" t="s">
        <v>34</v>
      </c>
      <c r="I5400" s="2" t="s">
        <v>31</v>
      </c>
      <c r="J5400" s="44">
        <v>86.816800727</v>
      </c>
    </row>
    <row r="5401" spans="1:10">
      <c r="A5401" s="2" t="s">
        <v>18</v>
      </c>
      <c r="B5401" s="2" t="s">
        <v>167</v>
      </c>
      <c r="C5401" s="2" t="s">
        <v>64</v>
      </c>
      <c r="E5401" s="2">
        <v>100</v>
      </c>
      <c r="F5401" s="2" t="s">
        <v>928</v>
      </c>
      <c r="G5401" s="2" t="s">
        <v>720</v>
      </c>
      <c r="H5401" s="2" t="s">
        <v>34</v>
      </c>
      <c r="I5401" s="2" t="s">
        <v>31</v>
      </c>
      <c r="J5401" s="44">
        <v>51.589527232999998</v>
      </c>
    </row>
    <row r="5402" spans="1:10">
      <c r="A5402" s="2" t="s">
        <v>18</v>
      </c>
      <c r="B5402" s="2" t="s">
        <v>168</v>
      </c>
      <c r="C5402" s="2" t="s">
        <v>64</v>
      </c>
      <c r="E5402" s="2">
        <v>100</v>
      </c>
      <c r="F5402" s="2" t="s">
        <v>928</v>
      </c>
      <c r="G5402" s="2" t="s">
        <v>720</v>
      </c>
      <c r="H5402" s="2" t="s">
        <v>34</v>
      </c>
      <c r="I5402" s="2" t="s">
        <v>31</v>
      </c>
      <c r="J5402" s="44">
        <v>157.586134375</v>
      </c>
    </row>
    <row r="5403" spans="1:10">
      <c r="A5403" s="2" t="s">
        <v>18</v>
      </c>
      <c r="B5403" s="2" t="s">
        <v>169</v>
      </c>
      <c r="C5403" s="2" t="s">
        <v>64</v>
      </c>
      <c r="E5403" s="2">
        <v>100</v>
      </c>
      <c r="F5403" s="2" t="s">
        <v>928</v>
      </c>
      <c r="G5403" s="2" t="s">
        <v>720</v>
      </c>
      <c r="H5403" s="2" t="s">
        <v>34</v>
      </c>
      <c r="I5403" s="2" t="s">
        <v>31</v>
      </c>
      <c r="J5403" s="44">
        <v>105.76892916600001</v>
      </c>
    </row>
    <row r="5404" spans="1:10">
      <c r="A5404" s="2" t="s">
        <v>18</v>
      </c>
      <c r="B5404" s="2" t="s">
        <v>170</v>
      </c>
      <c r="C5404" s="2" t="s">
        <v>64</v>
      </c>
      <c r="E5404" s="2">
        <v>100</v>
      </c>
      <c r="F5404" s="2" t="s">
        <v>928</v>
      </c>
      <c r="G5404" s="2" t="s">
        <v>720</v>
      </c>
      <c r="H5404" s="2" t="s">
        <v>34</v>
      </c>
      <c r="I5404" s="2" t="s">
        <v>31</v>
      </c>
      <c r="J5404" s="44">
        <v>61.351043595999997</v>
      </c>
    </row>
    <row r="5405" spans="1:10">
      <c r="A5405" s="2" t="s">
        <v>18</v>
      </c>
      <c r="B5405" s="2" t="s">
        <v>171</v>
      </c>
      <c r="C5405" s="2" t="s">
        <v>64</v>
      </c>
      <c r="E5405" s="2">
        <v>100</v>
      </c>
      <c r="F5405" s="2" t="s">
        <v>928</v>
      </c>
      <c r="G5405" s="2" t="s">
        <v>720</v>
      </c>
      <c r="H5405" s="2" t="s">
        <v>34</v>
      </c>
      <c r="I5405" s="2" t="s">
        <v>31</v>
      </c>
      <c r="J5405" s="44">
        <v>44.536662368000002</v>
      </c>
    </row>
    <row r="5406" spans="1:10">
      <c r="A5406" s="2" t="s">
        <v>18</v>
      </c>
      <c r="B5406" s="2" t="s">
        <v>172</v>
      </c>
      <c r="C5406" s="2" t="s">
        <v>64</v>
      </c>
      <c r="E5406" s="2">
        <v>100</v>
      </c>
      <c r="F5406" s="2" t="s">
        <v>928</v>
      </c>
      <c r="G5406" s="2" t="s">
        <v>720</v>
      </c>
      <c r="H5406" s="2" t="s">
        <v>34</v>
      </c>
      <c r="I5406" s="2" t="s">
        <v>31</v>
      </c>
      <c r="J5406" s="44">
        <v>0</v>
      </c>
    </row>
    <row r="5407" spans="1:10">
      <c r="A5407" s="2" t="s">
        <v>18</v>
      </c>
      <c r="B5407" s="2" t="s">
        <v>173</v>
      </c>
      <c r="C5407" s="2" t="s">
        <v>64</v>
      </c>
      <c r="E5407" s="2">
        <v>100</v>
      </c>
      <c r="F5407" s="2" t="s">
        <v>928</v>
      </c>
      <c r="G5407" s="2" t="s">
        <v>720</v>
      </c>
      <c r="H5407" s="2" t="s">
        <v>34</v>
      </c>
      <c r="I5407" s="2" t="s">
        <v>31</v>
      </c>
      <c r="J5407" s="44">
        <v>0</v>
      </c>
    </row>
    <row r="5408" spans="1:10">
      <c r="A5408" s="2" t="s">
        <v>18</v>
      </c>
      <c r="B5408" s="2" t="s">
        <v>174</v>
      </c>
      <c r="C5408" s="2" t="s">
        <v>64</v>
      </c>
      <c r="E5408" s="2">
        <v>100</v>
      </c>
      <c r="F5408" s="2" t="s">
        <v>928</v>
      </c>
      <c r="G5408" s="2" t="s">
        <v>720</v>
      </c>
      <c r="H5408" s="2" t="s">
        <v>34</v>
      </c>
      <c r="I5408" s="2" t="s">
        <v>31</v>
      </c>
      <c r="J5408" s="44">
        <v>5.0167870629999998</v>
      </c>
    </row>
    <row r="5409" spans="1:10">
      <c r="A5409" s="2" t="s">
        <v>18</v>
      </c>
      <c r="B5409" s="2" t="s">
        <v>175</v>
      </c>
      <c r="C5409" s="2" t="s">
        <v>64</v>
      </c>
      <c r="E5409" s="2">
        <v>100</v>
      </c>
      <c r="F5409" s="2" t="s">
        <v>928</v>
      </c>
      <c r="G5409" s="2" t="s">
        <v>720</v>
      </c>
      <c r="H5409" s="2" t="s">
        <v>34</v>
      </c>
      <c r="I5409" s="2" t="s">
        <v>31</v>
      </c>
      <c r="J5409" s="44">
        <v>155.3250492</v>
      </c>
    </row>
    <row r="5410" spans="1:10">
      <c r="A5410" s="2" t="s">
        <v>18</v>
      </c>
      <c r="B5410" s="2" t="s">
        <v>176</v>
      </c>
      <c r="C5410" s="2" t="s">
        <v>64</v>
      </c>
      <c r="E5410" s="2">
        <v>100</v>
      </c>
      <c r="F5410" s="2" t="s">
        <v>928</v>
      </c>
      <c r="G5410" s="2" t="s">
        <v>720</v>
      </c>
      <c r="H5410" s="2" t="s">
        <v>34</v>
      </c>
      <c r="I5410" s="2" t="s">
        <v>31</v>
      </c>
      <c r="J5410" s="44">
        <v>109.415014312</v>
      </c>
    </row>
    <row r="5411" spans="1:10">
      <c r="A5411" s="2" t="s">
        <v>18</v>
      </c>
      <c r="B5411" s="2" t="s">
        <v>177</v>
      </c>
      <c r="C5411" s="2" t="s">
        <v>64</v>
      </c>
      <c r="E5411" s="2">
        <v>100</v>
      </c>
      <c r="F5411" s="2" t="s">
        <v>928</v>
      </c>
      <c r="G5411" s="2" t="s">
        <v>720</v>
      </c>
      <c r="H5411" s="2" t="s">
        <v>34</v>
      </c>
      <c r="I5411" s="2" t="s">
        <v>31</v>
      </c>
      <c r="J5411" s="44">
        <v>141.34968903000001</v>
      </c>
    </row>
    <row r="5412" spans="1:10">
      <c r="A5412" s="2" t="s">
        <v>18</v>
      </c>
      <c r="B5412" s="2" t="s">
        <v>178</v>
      </c>
      <c r="C5412" s="2" t="s">
        <v>64</v>
      </c>
      <c r="E5412" s="2">
        <v>100</v>
      </c>
      <c r="F5412" s="2" t="s">
        <v>928</v>
      </c>
      <c r="G5412" s="2" t="s">
        <v>720</v>
      </c>
      <c r="H5412" s="2" t="s">
        <v>34</v>
      </c>
      <c r="I5412" s="2" t="s">
        <v>31</v>
      </c>
      <c r="J5412" s="44">
        <v>26.197209354999998</v>
      </c>
    </row>
    <row r="5413" spans="1:10">
      <c r="A5413" s="2" t="s">
        <v>18</v>
      </c>
      <c r="B5413" s="2" t="s">
        <v>179</v>
      </c>
      <c r="C5413" s="2" t="s">
        <v>64</v>
      </c>
      <c r="E5413" s="2">
        <v>100</v>
      </c>
      <c r="F5413" s="2" t="s">
        <v>928</v>
      </c>
      <c r="G5413" s="2" t="s">
        <v>720</v>
      </c>
      <c r="H5413" s="2" t="s">
        <v>34</v>
      </c>
      <c r="I5413" s="2" t="s">
        <v>31</v>
      </c>
      <c r="J5413" s="44">
        <v>101.43980985100001</v>
      </c>
    </row>
    <row r="5414" spans="1:10">
      <c r="A5414" s="2" t="s">
        <v>18</v>
      </c>
      <c r="B5414" s="2" t="s">
        <v>180</v>
      </c>
      <c r="C5414" s="2" t="s">
        <v>64</v>
      </c>
      <c r="E5414" s="2">
        <v>100</v>
      </c>
      <c r="F5414" s="2" t="s">
        <v>928</v>
      </c>
      <c r="G5414" s="2" t="s">
        <v>720</v>
      </c>
      <c r="H5414" s="2" t="s">
        <v>34</v>
      </c>
      <c r="I5414" s="2" t="s">
        <v>31</v>
      </c>
      <c r="J5414" s="44">
        <v>28.010667352999999</v>
      </c>
    </row>
    <row r="5415" spans="1:10">
      <c r="A5415" s="2" t="s">
        <v>18</v>
      </c>
      <c r="B5415" s="2" t="s">
        <v>181</v>
      </c>
      <c r="C5415" s="2" t="s">
        <v>64</v>
      </c>
      <c r="E5415" s="2">
        <v>100</v>
      </c>
      <c r="F5415" s="2" t="s">
        <v>928</v>
      </c>
      <c r="G5415" s="2" t="s">
        <v>720</v>
      </c>
      <c r="H5415" s="2" t="s">
        <v>34</v>
      </c>
      <c r="I5415" s="2" t="s">
        <v>31</v>
      </c>
      <c r="J5415" s="44">
        <v>57.854449195999997</v>
      </c>
    </row>
    <row r="5416" spans="1:10">
      <c r="A5416" s="2" t="s">
        <v>18</v>
      </c>
      <c r="B5416" s="2" t="s">
        <v>182</v>
      </c>
      <c r="C5416" s="2" t="s">
        <v>64</v>
      </c>
      <c r="E5416" s="2">
        <v>100</v>
      </c>
      <c r="F5416" s="2" t="s">
        <v>928</v>
      </c>
      <c r="G5416" s="2" t="s">
        <v>720</v>
      </c>
      <c r="H5416" s="2" t="s">
        <v>34</v>
      </c>
      <c r="I5416" s="2" t="s">
        <v>31</v>
      </c>
      <c r="J5416" s="44">
        <v>66.462507841999994</v>
      </c>
    </row>
    <row r="5417" spans="1:10">
      <c r="A5417" s="2" t="s">
        <v>18</v>
      </c>
      <c r="B5417" s="2" t="s">
        <v>183</v>
      </c>
      <c r="C5417" s="2" t="s">
        <v>64</v>
      </c>
      <c r="E5417" s="2">
        <v>100</v>
      </c>
      <c r="F5417" s="2" t="s">
        <v>928</v>
      </c>
      <c r="G5417" s="2" t="s">
        <v>720</v>
      </c>
      <c r="H5417" s="2" t="s">
        <v>34</v>
      </c>
      <c r="I5417" s="2" t="s">
        <v>31</v>
      </c>
      <c r="J5417" s="44">
        <v>110.12194893500001</v>
      </c>
    </row>
    <row r="5418" spans="1:10">
      <c r="A5418" s="2" t="s">
        <v>18</v>
      </c>
      <c r="B5418" s="2" t="s">
        <v>184</v>
      </c>
      <c r="C5418" s="2" t="s">
        <v>64</v>
      </c>
      <c r="E5418" s="2">
        <v>100</v>
      </c>
      <c r="F5418" s="2" t="s">
        <v>928</v>
      </c>
      <c r="G5418" s="2" t="s">
        <v>720</v>
      </c>
      <c r="H5418" s="2" t="s">
        <v>34</v>
      </c>
      <c r="I5418" s="2" t="s">
        <v>31</v>
      </c>
      <c r="J5418" s="44">
        <v>41.268377815000001</v>
      </c>
    </row>
    <row r="5419" spans="1:10">
      <c r="A5419" s="2" t="s">
        <v>18</v>
      </c>
      <c r="B5419" s="2" t="s">
        <v>185</v>
      </c>
      <c r="C5419" s="2" t="s">
        <v>64</v>
      </c>
      <c r="E5419" s="2">
        <v>100</v>
      </c>
      <c r="F5419" s="2" t="s">
        <v>928</v>
      </c>
      <c r="G5419" s="2" t="s">
        <v>720</v>
      </c>
      <c r="H5419" s="2" t="s">
        <v>34</v>
      </c>
      <c r="I5419" s="2" t="s">
        <v>31</v>
      </c>
      <c r="J5419" s="44">
        <v>2.5615646139999999</v>
      </c>
    </row>
    <row r="5420" spans="1:10">
      <c r="A5420" s="2" t="s">
        <v>17</v>
      </c>
      <c r="B5420" s="2" t="s">
        <v>127</v>
      </c>
      <c r="C5420" s="2" t="s">
        <v>64</v>
      </c>
      <c r="E5420" s="2">
        <v>100</v>
      </c>
      <c r="F5420" s="2" t="s">
        <v>928</v>
      </c>
      <c r="G5420" s="2" t="s">
        <v>720</v>
      </c>
      <c r="H5420" s="2" t="s">
        <v>34</v>
      </c>
      <c r="I5420" s="2" t="s">
        <v>31</v>
      </c>
      <c r="J5420" s="44">
        <v>0</v>
      </c>
    </row>
    <row r="5421" spans="1:10">
      <c r="A5421" s="2" t="s">
        <v>17</v>
      </c>
      <c r="B5421" s="2" t="s">
        <v>99</v>
      </c>
      <c r="C5421" s="2" t="s">
        <v>64</v>
      </c>
      <c r="E5421" s="2">
        <v>100</v>
      </c>
      <c r="F5421" s="2" t="s">
        <v>928</v>
      </c>
      <c r="G5421" s="2" t="s">
        <v>720</v>
      </c>
      <c r="H5421" s="2" t="s">
        <v>34</v>
      </c>
      <c r="I5421" s="2" t="s">
        <v>31</v>
      </c>
      <c r="J5421" s="44">
        <v>0</v>
      </c>
    </row>
    <row r="5422" spans="1:10">
      <c r="A5422" s="2" t="s">
        <v>17</v>
      </c>
      <c r="B5422" s="2" t="s">
        <v>100</v>
      </c>
      <c r="C5422" s="2" t="s">
        <v>64</v>
      </c>
      <c r="E5422" s="2">
        <v>100</v>
      </c>
      <c r="F5422" s="2" t="s">
        <v>928</v>
      </c>
      <c r="G5422" s="2" t="s">
        <v>720</v>
      </c>
      <c r="H5422" s="2" t="s">
        <v>34</v>
      </c>
      <c r="I5422" s="2" t="s">
        <v>31</v>
      </c>
      <c r="J5422" s="44">
        <v>0</v>
      </c>
    </row>
    <row r="5423" spans="1:10">
      <c r="A5423" s="2" t="s">
        <v>17</v>
      </c>
      <c r="B5423" s="2" t="s">
        <v>101</v>
      </c>
      <c r="C5423" s="2" t="s">
        <v>64</v>
      </c>
      <c r="E5423" s="2">
        <v>100</v>
      </c>
      <c r="F5423" s="2" t="s">
        <v>928</v>
      </c>
      <c r="G5423" s="2" t="s">
        <v>720</v>
      </c>
      <c r="H5423" s="2" t="s">
        <v>34</v>
      </c>
      <c r="I5423" s="2" t="s">
        <v>31</v>
      </c>
      <c r="J5423" s="44">
        <v>0</v>
      </c>
    </row>
    <row r="5424" spans="1:10">
      <c r="A5424" s="2" t="s">
        <v>17</v>
      </c>
      <c r="B5424" s="2" t="s">
        <v>102</v>
      </c>
      <c r="C5424" s="2" t="s">
        <v>64</v>
      </c>
      <c r="E5424" s="2">
        <v>100</v>
      </c>
      <c r="F5424" s="2" t="s">
        <v>928</v>
      </c>
      <c r="G5424" s="2" t="s">
        <v>720</v>
      </c>
      <c r="H5424" s="2" t="s">
        <v>34</v>
      </c>
      <c r="I5424" s="2" t="s">
        <v>31</v>
      </c>
      <c r="J5424" s="44">
        <v>0</v>
      </c>
    </row>
    <row r="5425" spans="1:10">
      <c r="A5425" s="2" t="s">
        <v>17</v>
      </c>
      <c r="B5425" s="2" t="s">
        <v>103</v>
      </c>
      <c r="C5425" s="2" t="s">
        <v>64</v>
      </c>
      <c r="E5425" s="2">
        <v>100</v>
      </c>
      <c r="F5425" s="2" t="s">
        <v>928</v>
      </c>
      <c r="G5425" s="2" t="s">
        <v>720</v>
      </c>
      <c r="H5425" s="2" t="s">
        <v>34</v>
      </c>
      <c r="I5425" s="2" t="s">
        <v>31</v>
      </c>
      <c r="J5425" s="44">
        <v>0</v>
      </c>
    </row>
    <row r="5426" spans="1:10">
      <c r="A5426" s="2" t="s">
        <v>17</v>
      </c>
      <c r="B5426" s="2" t="s">
        <v>104</v>
      </c>
      <c r="C5426" s="2" t="s">
        <v>64</v>
      </c>
      <c r="E5426" s="2">
        <v>100</v>
      </c>
      <c r="F5426" s="2" t="s">
        <v>928</v>
      </c>
      <c r="G5426" s="2" t="s">
        <v>720</v>
      </c>
      <c r="H5426" s="2" t="s">
        <v>34</v>
      </c>
      <c r="I5426" s="2" t="s">
        <v>31</v>
      </c>
      <c r="J5426" s="44">
        <v>0</v>
      </c>
    </row>
    <row r="5427" spans="1:10">
      <c r="A5427" s="2" t="s">
        <v>17</v>
      </c>
      <c r="B5427" s="2" t="s">
        <v>105</v>
      </c>
      <c r="C5427" s="2" t="s">
        <v>64</v>
      </c>
      <c r="E5427" s="2">
        <v>100</v>
      </c>
      <c r="F5427" s="2" t="s">
        <v>928</v>
      </c>
      <c r="G5427" s="2" t="s">
        <v>720</v>
      </c>
      <c r="H5427" s="2" t="s">
        <v>34</v>
      </c>
      <c r="I5427" s="2" t="s">
        <v>31</v>
      </c>
      <c r="J5427" s="44">
        <v>0</v>
      </c>
    </row>
    <row r="5428" spans="1:10">
      <c r="A5428" s="2" t="s">
        <v>17</v>
      </c>
      <c r="B5428" s="2" t="s">
        <v>106</v>
      </c>
      <c r="C5428" s="2" t="s">
        <v>64</v>
      </c>
      <c r="E5428" s="2">
        <v>100</v>
      </c>
      <c r="F5428" s="2" t="s">
        <v>928</v>
      </c>
      <c r="G5428" s="2" t="s">
        <v>720</v>
      </c>
      <c r="H5428" s="2" t="s">
        <v>34</v>
      </c>
      <c r="I5428" s="2" t="s">
        <v>31</v>
      </c>
      <c r="J5428" s="44">
        <v>0</v>
      </c>
    </row>
    <row r="5429" spans="1:10">
      <c r="A5429" s="2" t="s">
        <v>17</v>
      </c>
      <c r="B5429" s="2" t="s">
        <v>107</v>
      </c>
      <c r="C5429" s="2" t="s">
        <v>64</v>
      </c>
      <c r="E5429" s="2">
        <v>100</v>
      </c>
      <c r="F5429" s="2" t="s">
        <v>928</v>
      </c>
      <c r="G5429" s="2" t="s">
        <v>720</v>
      </c>
      <c r="H5429" s="2" t="s">
        <v>34</v>
      </c>
      <c r="I5429" s="2" t="s">
        <v>31</v>
      </c>
      <c r="J5429" s="44">
        <v>0</v>
      </c>
    </row>
    <row r="5430" spans="1:10">
      <c r="A5430" s="2" t="s">
        <v>17</v>
      </c>
      <c r="B5430" s="2" t="s">
        <v>108</v>
      </c>
      <c r="C5430" s="2" t="s">
        <v>64</v>
      </c>
      <c r="E5430" s="2">
        <v>100</v>
      </c>
      <c r="F5430" s="2" t="s">
        <v>928</v>
      </c>
      <c r="G5430" s="2" t="s">
        <v>720</v>
      </c>
      <c r="H5430" s="2" t="s">
        <v>34</v>
      </c>
      <c r="I5430" s="2" t="s">
        <v>31</v>
      </c>
      <c r="J5430" s="44">
        <v>0</v>
      </c>
    </row>
    <row r="5431" spans="1:10">
      <c r="A5431" s="2" t="s">
        <v>17</v>
      </c>
      <c r="B5431" s="2" t="s">
        <v>109</v>
      </c>
      <c r="C5431" s="2" t="s">
        <v>64</v>
      </c>
      <c r="E5431" s="2">
        <v>100</v>
      </c>
      <c r="F5431" s="2" t="s">
        <v>928</v>
      </c>
      <c r="G5431" s="2" t="s">
        <v>720</v>
      </c>
      <c r="H5431" s="2" t="s">
        <v>34</v>
      </c>
      <c r="I5431" s="2" t="s">
        <v>31</v>
      </c>
      <c r="J5431" s="44">
        <v>0</v>
      </c>
    </row>
    <row r="5432" spans="1:10">
      <c r="A5432" s="2" t="s">
        <v>17</v>
      </c>
      <c r="B5432" s="2" t="s">
        <v>355</v>
      </c>
      <c r="C5432" s="2" t="s">
        <v>64</v>
      </c>
      <c r="E5432" s="2">
        <v>100</v>
      </c>
      <c r="F5432" s="2" t="s">
        <v>928</v>
      </c>
      <c r="G5432" s="2" t="s">
        <v>720</v>
      </c>
      <c r="H5432" s="2" t="s">
        <v>34</v>
      </c>
      <c r="I5432" s="2" t="s">
        <v>31</v>
      </c>
      <c r="J5432" s="44">
        <v>0</v>
      </c>
    </row>
    <row r="5433" spans="1:10">
      <c r="A5433" s="2" t="s">
        <v>17</v>
      </c>
      <c r="B5433" s="2" t="s">
        <v>110</v>
      </c>
      <c r="C5433" s="2" t="s">
        <v>64</v>
      </c>
      <c r="E5433" s="2">
        <v>100</v>
      </c>
      <c r="F5433" s="2" t="s">
        <v>928</v>
      </c>
      <c r="G5433" s="2" t="s">
        <v>720</v>
      </c>
      <c r="H5433" s="2" t="s">
        <v>34</v>
      </c>
      <c r="I5433" s="2" t="s">
        <v>31</v>
      </c>
      <c r="J5433" s="44">
        <v>7.4682307559999996</v>
      </c>
    </row>
    <row r="5434" spans="1:10">
      <c r="A5434" s="2" t="s">
        <v>17</v>
      </c>
      <c r="B5434" s="2" t="s">
        <v>356</v>
      </c>
      <c r="C5434" s="2" t="s">
        <v>64</v>
      </c>
      <c r="E5434" s="2">
        <v>100</v>
      </c>
      <c r="F5434" s="2" t="s">
        <v>928</v>
      </c>
      <c r="G5434" s="2" t="s">
        <v>720</v>
      </c>
      <c r="H5434" s="2" t="s">
        <v>34</v>
      </c>
      <c r="I5434" s="2" t="s">
        <v>31</v>
      </c>
      <c r="J5434" s="44">
        <v>0.19210986899999999</v>
      </c>
    </row>
    <row r="5435" spans="1:10">
      <c r="A5435" s="2" t="s">
        <v>17</v>
      </c>
      <c r="B5435" s="2" t="s">
        <v>357</v>
      </c>
      <c r="C5435" s="2" t="s">
        <v>64</v>
      </c>
      <c r="E5435" s="2">
        <v>100</v>
      </c>
      <c r="F5435" s="2" t="s">
        <v>928</v>
      </c>
      <c r="G5435" s="2" t="s">
        <v>720</v>
      </c>
      <c r="H5435" s="2" t="s">
        <v>34</v>
      </c>
      <c r="I5435" s="2" t="s">
        <v>31</v>
      </c>
      <c r="J5435" s="44">
        <v>0.248645592</v>
      </c>
    </row>
    <row r="5436" spans="1:10">
      <c r="A5436" s="2" t="s">
        <v>17</v>
      </c>
      <c r="B5436" s="2" t="s">
        <v>111</v>
      </c>
      <c r="C5436" s="2" t="s">
        <v>64</v>
      </c>
      <c r="E5436" s="2">
        <v>100</v>
      </c>
      <c r="F5436" s="2" t="s">
        <v>928</v>
      </c>
      <c r="G5436" s="2" t="s">
        <v>720</v>
      </c>
      <c r="H5436" s="2" t="s">
        <v>34</v>
      </c>
      <c r="I5436" s="2" t="s">
        <v>31</v>
      </c>
      <c r="J5436" s="44">
        <v>0</v>
      </c>
    </row>
    <row r="5437" spans="1:10">
      <c r="A5437" s="2" t="s">
        <v>17</v>
      </c>
      <c r="B5437" s="2" t="s">
        <v>112</v>
      </c>
      <c r="C5437" s="2" t="s">
        <v>64</v>
      </c>
      <c r="E5437" s="2">
        <v>100</v>
      </c>
      <c r="F5437" s="2" t="s">
        <v>928</v>
      </c>
      <c r="G5437" s="2" t="s">
        <v>720</v>
      </c>
      <c r="H5437" s="2" t="s">
        <v>34</v>
      </c>
      <c r="I5437" s="2" t="s">
        <v>31</v>
      </c>
      <c r="J5437" s="44">
        <v>0</v>
      </c>
    </row>
    <row r="5438" spans="1:10">
      <c r="A5438" s="2" t="s">
        <v>17</v>
      </c>
      <c r="B5438" s="2" t="s">
        <v>113</v>
      </c>
      <c r="C5438" s="2" t="s">
        <v>64</v>
      </c>
      <c r="E5438" s="2">
        <v>100</v>
      </c>
      <c r="F5438" s="2" t="s">
        <v>928</v>
      </c>
      <c r="G5438" s="2" t="s">
        <v>720</v>
      </c>
      <c r="H5438" s="2" t="s">
        <v>34</v>
      </c>
      <c r="I5438" s="2" t="s">
        <v>31</v>
      </c>
      <c r="J5438" s="44">
        <v>0</v>
      </c>
    </row>
    <row r="5439" spans="1:10">
      <c r="A5439" s="2" t="s">
        <v>17</v>
      </c>
      <c r="B5439" s="2" t="s">
        <v>114</v>
      </c>
      <c r="C5439" s="2" t="s">
        <v>64</v>
      </c>
      <c r="E5439" s="2">
        <v>100</v>
      </c>
      <c r="F5439" s="2" t="s">
        <v>928</v>
      </c>
      <c r="G5439" s="2" t="s">
        <v>720</v>
      </c>
      <c r="H5439" s="2" t="s">
        <v>34</v>
      </c>
      <c r="I5439" s="2" t="s">
        <v>31</v>
      </c>
      <c r="J5439" s="44">
        <v>37.527128406000003</v>
      </c>
    </row>
    <row r="5440" spans="1:10">
      <c r="A5440" s="2" t="s">
        <v>17</v>
      </c>
      <c r="B5440" s="2" t="s">
        <v>115</v>
      </c>
      <c r="C5440" s="2" t="s">
        <v>64</v>
      </c>
      <c r="E5440" s="2">
        <v>100</v>
      </c>
      <c r="F5440" s="2" t="s">
        <v>928</v>
      </c>
      <c r="G5440" s="2" t="s">
        <v>720</v>
      </c>
      <c r="H5440" s="2" t="s">
        <v>34</v>
      </c>
      <c r="I5440" s="2" t="s">
        <v>31</v>
      </c>
      <c r="J5440" s="44">
        <v>0</v>
      </c>
    </row>
    <row r="5441" spans="1:10">
      <c r="A5441" s="2" t="s">
        <v>17</v>
      </c>
      <c r="B5441" s="2" t="s">
        <v>116</v>
      </c>
      <c r="C5441" s="2" t="s">
        <v>64</v>
      </c>
      <c r="E5441" s="2">
        <v>100</v>
      </c>
      <c r="F5441" s="2" t="s">
        <v>928</v>
      </c>
      <c r="G5441" s="2" t="s">
        <v>720</v>
      </c>
      <c r="H5441" s="2" t="s">
        <v>34</v>
      </c>
      <c r="I5441" s="2" t="s">
        <v>31</v>
      </c>
      <c r="J5441" s="44">
        <v>2.6554780710000001</v>
      </c>
    </row>
    <row r="5442" spans="1:10">
      <c r="A5442" s="2" t="s">
        <v>17</v>
      </c>
      <c r="B5442" s="2" t="s">
        <v>117</v>
      </c>
      <c r="C5442" s="2" t="s">
        <v>64</v>
      </c>
      <c r="E5442" s="2">
        <v>100</v>
      </c>
      <c r="F5442" s="2" t="s">
        <v>928</v>
      </c>
      <c r="G5442" s="2" t="s">
        <v>720</v>
      </c>
      <c r="H5442" s="2" t="s">
        <v>34</v>
      </c>
      <c r="I5442" s="2" t="s">
        <v>31</v>
      </c>
      <c r="J5442" s="44">
        <v>8.4753641599999998</v>
      </c>
    </row>
    <row r="5443" spans="1:10">
      <c r="A5443" s="2" t="s">
        <v>17</v>
      </c>
      <c r="B5443" s="2" t="s">
        <v>118</v>
      </c>
      <c r="C5443" s="2" t="s">
        <v>64</v>
      </c>
      <c r="E5443" s="2">
        <v>100</v>
      </c>
      <c r="F5443" s="2" t="s">
        <v>928</v>
      </c>
      <c r="G5443" s="2" t="s">
        <v>720</v>
      </c>
      <c r="H5443" s="2" t="s">
        <v>34</v>
      </c>
      <c r="I5443" s="2" t="s">
        <v>31</v>
      </c>
      <c r="J5443" s="44">
        <v>12.920227216000001</v>
      </c>
    </row>
    <row r="5444" spans="1:10">
      <c r="A5444" s="2" t="s">
        <v>17</v>
      </c>
      <c r="B5444" s="2" t="s">
        <v>119</v>
      </c>
      <c r="C5444" s="2" t="s">
        <v>64</v>
      </c>
      <c r="E5444" s="2">
        <v>100</v>
      </c>
      <c r="F5444" s="2" t="s">
        <v>928</v>
      </c>
      <c r="G5444" s="2" t="s">
        <v>720</v>
      </c>
      <c r="H5444" s="2" t="s">
        <v>34</v>
      </c>
      <c r="I5444" s="2" t="s">
        <v>31</v>
      </c>
      <c r="J5444" s="44">
        <v>0.999993625</v>
      </c>
    </row>
    <row r="5445" spans="1:10">
      <c r="A5445" s="2" t="s">
        <v>17</v>
      </c>
      <c r="B5445" s="2" t="s">
        <v>120</v>
      </c>
      <c r="C5445" s="2" t="s">
        <v>64</v>
      </c>
      <c r="E5445" s="2">
        <v>100</v>
      </c>
      <c r="F5445" s="2" t="s">
        <v>928</v>
      </c>
      <c r="G5445" s="2" t="s">
        <v>720</v>
      </c>
      <c r="H5445" s="2" t="s">
        <v>34</v>
      </c>
      <c r="I5445" s="2" t="s">
        <v>31</v>
      </c>
      <c r="J5445" s="44">
        <v>1.115423461</v>
      </c>
    </row>
    <row r="5446" spans="1:10">
      <c r="A5446" s="2" t="s">
        <v>17</v>
      </c>
      <c r="B5446" s="2" t="s">
        <v>121</v>
      </c>
      <c r="C5446" s="2" t="s">
        <v>64</v>
      </c>
      <c r="E5446" s="2">
        <v>100</v>
      </c>
      <c r="F5446" s="2" t="s">
        <v>928</v>
      </c>
      <c r="G5446" s="2" t="s">
        <v>720</v>
      </c>
      <c r="H5446" s="2" t="s">
        <v>34</v>
      </c>
      <c r="I5446" s="2" t="s">
        <v>31</v>
      </c>
      <c r="J5446" s="44">
        <v>2.8543118619999999</v>
      </c>
    </row>
    <row r="5447" spans="1:10">
      <c r="A5447" s="2" t="s">
        <v>17</v>
      </c>
      <c r="B5447" s="2" t="s">
        <v>122</v>
      </c>
      <c r="C5447" s="2" t="s">
        <v>64</v>
      </c>
      <c r="E5447" s="2">
        <v>100</v>
      </c>
      <c r="F5447" s="2" t="s">
        <v>928</v>
      </c>
      <c r="G5447" s="2" t="s">
        <v>720</v>
      </c>
      <c r="H5447" s="2" t="s">
        <v>34</v>
      </c>
      <c r="I5447" s="2" t="s">
        <v>31</v>
      </c>
      <c r="J5447" s="44">
        <v>1.812197625</v>
      </c>
    </row>
    <row r="5448" spans="1:10">
      <c r="A5448" s="2" t="s">
        <v>17</v>
      </c>
      <c r="B5448" s="2" t="s">
        <v>123</v>
      </c>
      <c r="C5448" s="2" t="s">
        <v>64</v>
      </c>
      <c r="E5448" s="2">
        <v>100</v>
      </c>
      <c r="F5448" s="2" t="s">
        <v>928</v>
      </c>
      <c r="G5448" s="2" t="s">
        <v>720</v>
      </c>
      <c r="H5448" s="2" t="s">
        <v>34</v>
      </c>
      <c r="I5448" s="2" t="s">
        <v>31</v>
      </c>
      <c r="J5448" s="44">
        <v>0.89675901000000002</v>
      </c>
    </row>
    <row r="5449" spans="1:10">
      <c r="A5449" s="2" t="s">
        <v>17</v>
      </c>
      <c r="B5449" s="2" t="s">
        <v>124</v>
      </c>
      <c r="C5449" s="2" t="s">
        <v>64</v>
      </c>
      <c r="E5449" s="2">
        <v>100</v>
      </c>
      <c r="F5449" s="2" t="s">
        <v>928</v>
      </c>
      <c r="G5449" s="2" t="s">
        <v>720</v>
      </c>
      <c r="H5449" s="2" t="s">
        <v>34</v>
      </c>
      <c r="I5449" s="2" t="s">
        <v>31</v>
      </c>
      <c r="J5449" s="44">
        <v>0</v>
      </c>
    </row>
    <row r="5450" spans="1:10">
      <c r="A5450" s="2" t="s">
        <v>17</v>
      </c>
      <c r="B5450" s="2" t="s">
        <v>125</v>
      </c>
      <c r="C5450" s="2" t="s">
        <v>64</v>
      </c>
      <c r="E5450" s="2">
        <v>100</v>
      </c>
      <c r="F5450" s="2" t="s">
        <v>928</v>
      </c>
      <c r="G5450" s="2" t="s">
        <v>720</v>
      </c>
      <c r="H5450" s="2" t="s">
        <v>34</v>
      </c>
      <c r="I5450" s="2" t="s">
        <v>31</v>
      </c>
      <c r="J5450" s="44">
        <v>0</v>
      </c>
    </row>
    <row r="5451" spans="1:10">
      <c r="A5451" s="2" t="s">
        <v>17</v>
      </c>
      <c r="B5451" s="2" t="s">
        <v>126</v>
      </c>
      <c r="C5451" s="2" t="s">
        <v>64</v>
      </c>
      <c r="E5451" s="2">
        <v>100</v>
      </c>
      <c r="F5451" s="2" t="s">
        <v>928</v>
      </c>
      <c r="G5451" s="2" t="s">
        <v>720</v>
      </c>
      <c r="H5451" s="2" t="s">
        <v>34</v>
      </c>
      <c r="I5451" s="2" t="s">
        <v>31</v>
      </c>
      <c r="J5451" s="44">
        <v>0</v>
      </c>
    </row>
    <row r="5452" spans="1:10">
      <c r="A5452" s="2" t="s">
        <v>17</v>
      </c>
      <c r="B5452" s="2" t="s">
        <v>128</v>
      </c>
      <c r="C5452" s="2" t="s">
        <v>64</v>
      </c>
      <c r="E5452" s="2">
        <v>100</v>
      </c>
      <c r="F5452" s="2" t="s">
        <v>928</v>
      </c>
      <c r="G5452" s="2" t="s">
        <v>720</v>
      </c>
      <c r="H5452" s="2" t="s">
        <v>34</v>
      </c>
      <c r="I5452" s="2" t="s">
        <v>31</v>
      </c>
      <c r="J5452" s="44">
        <v>1.0508246939999999</v>
      </c>
    </row>
    <row r="5453" spans="1:10">
      <c r="A5453" s="2" t="s">
        <v>17</v>
      </c>
      <c r="B5453" s="2" t="s">
        <v>129</v>
      </c>
      <c r="C5453" s="2" t="s">
        <v>64</v>
      </c>
      <c r="E5453" s="2">
        <v>100</v>
      </c>
      <c r="F5453" s="2" t="s">
        <v>928</v>
      </c>
      <c r="G5453" s="2" t="s">
        <v>720</v>
      </c>
      <c r="H5453" s="2" t="s">
        <v>34</v>
      </c>
      <c r="I5453" s="2" t="s">
        <v>31</v>
      </c>
      <c r="J5453" s="44">
        <v>0</v>
      </c>
    </row>
    <row r="5454" spans="1:10">
      <c r="A5454" s="2" t="s">
        <v>17</v>
      </c>
      <c r="B5454" s="2" t="s">
        <v>130</v>
      </c>
      <c r="C5454" s="2" t="s">
        <v>64</v>
      </c>
      <c r="E5454" s="2">
        <v>100</v>
      </c>
      <c r="F5454" s="2" t="s">
        <v>928</v>
      </c>
      <c r="G5454" s="2" t="s">
        <v>720</v>
      </c>
      <c r="H5454" s="2" t="s">
        <v>34</v>
      </c>
      <c r="I5454" s="2" t="s">
        <v>31</v>
      </c>
      <c r="J5454" s="44">
        <v>0</v>
      </c>
    </row>
    <row r="5455" spans="1:10">
      <c r="A5455" s="2" t="s">
        <v>17</v>
      </c>
      <c r="B5455" s="2" t="s">
        <v>358</v>
      </c>
      <c r="C5455" s="2" t="s">
        <v>64</v>
      </c>
      <c r="E5455" s="2">
        <v>100</v>
      </c>
      <c r="F5455" s="2" t="s">
        <v>928</v>
      </c>
      <c r="G5455" s="2" t="s">
        <v>720</v>
      </c>
      <c r="H5455" s="2" t="s">
        <v>34</v>
      </c>
      <c r="I5455" s="2" t="s">
        <v>31</v>
      </c>
      <c r="J5455" s="44">
        <v>0</v>
      </c>
    </row>
    <row r="5456" spans="1:10">
      <c r="A5456" s="2" t="s">
        <v>17</v>
      </c>
      <c r="B5456" s="2" t="s">
        <v>131</v>
      </c>
      <c r="C5456" s="2" t="s">
        <v>64</v>
      </c>
      <c r="E5456" s="2">
        <v>100</v>
      </c>
      <c r="F5456" s="2" t="s">
        <v>928</v>
      </c>
      <c r="G5456" s="2" t="s">
        <v>720</v>
      </c>
      <c r="H5456" s="2" t="s">
        <v>34</v>
      </c>
      <c r="I5456" s="2" t="s">
        <v>31</v>
      </c>
      <c r="J5456" s="44">
        <v>30.63152058</v>
      </c>
    </row>
    <row r="5457" spans="1:10">
      <c r="A5457" s="2" t="s">
        <v>17</v>
      </c>
      <c r="B5457" s="2" t="s">
        <v>132</v>
      </c>
      <c r="C5457" s="2" t="s">
        <v>64</v>
      </c>
      <c r="E5457" s="2">
        <v>100</v>
      </c>
      <c r="F5457" s="2" t="s">
        <v>928</v>
      </c>
      <c r="G5457" s="2" t="s">
        <v>720</v>
      </c>
      <c r="H5457" s="2" t="s">
        <v>34</v>
      </c>
      <c r="I5457" s="2" t="s">
        <v>31</v>
      </c>
      <c r="J5457" s="44">
        <v>0</v>
      </c>
    </row>
    <row r="5458" spans="1:10">
      <c r="A5458" s="2" t="s">
        <v>16</v>
      </c>
      <c r="B5458" s="2" t="s">
        <v>139</v>
      </c>
      <c r="C5458" s="2" t="s">
        <v>64</v>
      </c>
      <c r="E5458" s="2">
        <v>100</v>
      </c>
      <c r="F5458" s="2" t="s">
        <v>928</v>
      </c>
      <c r="G5458" s="2" t="s">
        <v>720</v>
      </c>
      <c r="H5458" s="2" t="s">
        <v>34</v>
      </c>
      <c r="I5458" s="2" t="s">
        <v>31</v>
      </c>
      <c r="J5458" s="44">
        <v>8.7073302740000003</v>
      </c>
    </row>
    <row r="5459" spans="1:10">
      <c r="A5459" s="2" t="s">
        <v>16</v>
      </c>
      <c r="B5459" s="2" t="s">
        <v>140</v>
      </c>
      <c r="C5459" s="2" t="s">
        <v>64</v>
      </c>
      <c r="E5459" s="2">
        <v>100</v>
      </c>
      <c r="F5459" s="2" t="s">
        <v>928</v>
      </c>
      <c r="G5459" s="2" t="s">
        <v>720</v>
      </c>
      <c r="H5459" s="2" t="s">
        <v>34</v>
      </c>
      <c r="I5459" s="2" t="s">
        <v>31</v>
      </c>
      <c r="J5459" s="44">
        <v>34.225255189999999</v>
      </c>
    </row>
    <row r="5460" spans="1:10">
      <c r="A5460" s="2" t="s">
        <v>16</v>
      </c>
      <c r="B5460" s="2" t="s">
        <v>141</v>
      </c>
      <c r="C5460" s="2" t="s">
        <v>64</v>
      </c>
      <c r="E5460" s="2">
        <v>100</v>
      </c>
      <c r="F5460" s="2" t="s">
        <v>928</v>
      </c>
      <c r="G5460" s="2" t="s">
        <v>720</v>
      </c>
      <c r="H5460" s="2" t="s">
        <v>34</v>
      </c>
      <c r="I5460" s="2" t="s">
        <v>31</v>
      </c>
      <c r="J5460" s="44">
        <v>56.910562122000002</v>
      </c>
    </row>
    <row r="5461" spans="1:10">
      <c r="A5461" s="2" t="s">
        <v>16</v>
      </c>
      <c r="B5461" s="2" t="s">
        <v>142</v>
      </c>
      <c r="C5461" s="2" t="s">
        <v>64</v>
      </c>
      <c r="E5461" s="2">
        <v>100</v>
      </c>
      <c r="F5461" s="2" t="s">
        <v>928</v>
      </c>
      <c r="G5461" s="2" t="s">
        <v>720</v>
      </c>
      <c r="H5461" s="2" t="s">
        <v>34</v>
      </c>
      <c r="I5461" s="2" t="s">
        <v>31</v>
      </c>
      <c r="J5461" s="44">
        <v>45.631058048</v>
      </c>
    </row>
    <row r="5462" spans="1:10">
      <c r="A5462" s="2" t="s">
        <v>16</v>
      </c>
      <c r="B5462" s="2" t="s">
        <v>422</v>
      </c>
      <c r="C5462" s="2" t="s">
        <v>64</v>
      </c>
      <c r="E5462" s="2">
        <v>100</v>
      </c>
      <c r="F5462" s="2" t="s">
        <v>928</v>
      </c>
      <c r="G5462" s="2" t="s">
        <v>720</v>
      </c>
      <c r="H5462" s="2" t="s">
        <v>34</v>
      </c>
      <c r="I5462" s="2" t="s">
        <v>31</v>
      </c>
      <c r="J5462" s="44">
        <v>16.574117346000001</v>
      </c>
    </row>
    <row r="5463" spans="1:10">
      <c r="A5463" s="2" t="s">
        <v>16</v>
      </c>
      <c r="B5463" s="2" t="s">
        <v>423</v>
      </c>
      <c r="C5463" s="2" t="s">
        <v>64</v>
      </c>
      <c r="E5463" s="2">
        <v>100</v>
      </c>
      <c r="F5463" s="2" t="s">
        <v>928</v>
      </c>
      <c r="G5463" s="2" t="s">
        <v>720</v>
      </c>
      <c r="H5463" s="2" t="s">
        <v>34</v>
      </c>
      <c r="I5463" s="2" t="s">
        <v>31</v>
      </c>
      <c r="J5463" s="44">
        <v>0</v>
      </c>
    </row>
    <row r="5464" spans="1:10">
      <c r="A5464" s="2" t="s">
        <v>16</v>
      </c>
      <c r="B5464" s="2" t="s">
        <v>424</v>
      </c>
      <c r="C5464" s="2" t="s">
        <v>64</v>
      </c>
      <c r="E5464" s="2">
        <v>100</v>
      </c>
      <c r="F5464" s="2" t="s">
        <v>928</v>
      </c>
      <c r="G5464" s="2" t="s">
        <v>720</v>
      </c>
      <c r="H5464" s="2" t="s">
        <v>34</v>
      </c>
      <c r="I5464" s="2" t="s">
        <v>31</v>
      </c>
      <c r="J5464" s="44">
        <v>7.9275447940000001</v>
      </c>
    </row>
    <row r="5465" spans="1:10">
      <c r="A5465" s="2" t="s">
        <v>16</v>
      </c>
      <c r="B5465" s="2" t="s">
        <v>425</v>
      </c>
      <c r="C5465" s="2" t="s">
        <v>64</v>
      </c>
      <c r="E5465" s="2">
        <v>100</v>
      </c>
      <c r="F5465" s="2" t="s">
        <v>928</v>
      </c>
      <c r="G5465" s="2" t="s">
        <v>720</v>
      </c>
      <c r="H5465" s="2" t="s">
        <v>34</v>
      </c>
      <c r="I5465" s="2" t="s">
        <v>31</v>
      </c>
      <c r="J5465" s="44">
        <v>12.31189973</v>
      </c>
    </row>
    <row r="5466" spans="1:10">
      <c r="A5466" s="2" t="s">
        <v>16</v>
      </c>
      <c r="B5466" s="2" t="s">
        <v>426</v>
      </c>
      <c r="C5466" s="2" t="s">
        <v>64</v>
      </c>
      <c r="E5466" s="2">
        <v>100</v>
      </c>
      <c r="F5466" s="2" t="s">
        <v>928</v>
      </c>
      <c r="G5466" s="2" t="s">
        <v>720</v>
      </c>
      <c r="H5466" s="2" t="s">
        <v>34</v>
      </c>
      <c r="I5466" s="2" t="s">
        <v>31</v>
      </c>
      <c r="J5466" s="44">
        <v>13.847698266</v>
      </c>
    </row>
    <row r="5467" spans="1:10">
      <c r="A5467" s="2" t="s">
        <v>16</v>
      </c>
      <c r="B5467" s="2" t="s">
        <v>427</v>
      </c>
      <c r="C5467" s="2" t="s">
        <v>64</v>
      </c>
      <c r="E5467" s="2">
        <v>100</v>
      </c>
      <c r="F5467" s="2" t="s">
        <v>928</v>
      </c>
      <c r="G5467" s="2" t="s">
        <v>720</v>
      </c>
      <c r="H5467" s="2" t="s">
        <v>34</v>
      </c>
      <c r="I5467" s="2" t="s">
        <v>31</v>
      </c>
      <c r="J5467" s="44">
        <v>10.604290722</v>
      </c>
    </row>
    <row r="5468" spans="1:10">
      <c r="A5468" s="2" t="s">
        <v>16</v>
      </c>
      <c r="B5468" s="2" t="s">
        <v>428</v>
      </c>
      <c r="C5468" s="2" t="s">
        <v>64</v>
      </c>
      <c r="E5468" s="2">
        <v>100</v>
      </c>
      <c r="F5468" s="2" t="s">
        <v>928</v>
      </c>
      <c r="G5468" s="2" t="s">
        <v>720</v>
      </c>
      <c r="H5468" s="2" t="s">
        <v>34</v>
      </c>
      <c r="I5468" s="2" t="s">
        <v>31</v>
      </c>
      <c r="J5468" s="44">
        <v>19.452266343000002</v>
      </c>
    </row>
    <row r="5469" spans="1:10">
      <c r="A5469" s="2" t="s">
        <v>16</v>
      </c>
      <c r="B5469" s="2" t="s">
        <v>429</v>
      </c>
      <c r="C5469" s="2" t="s">
        <v>64</v>
      </c>
      <c r="E5469" s="2">
        <v>100</v>
      </c>
      <c r="F5469" s="2" t="s">
        <v>928</v>
      </c>
      <c r="G5469" s="2" t="s">
        <v>720</v>
      </c>
      <c r="H5469" s="2" t="s">
        <v>34</v>
      </c>
      <c r="I5469" s="2" t="s">
        <v>31</v>
      </c>
      <c r="J5469" s="44">
        <v>27.521360672</v>
      </c>
    </row>
    <row r="5470" spans="1:10">
      <c r="A5470" s="2" t="s">
        <v>16</v>
      </c>
      <c r="B5470" s="2" t="s">
        <v>430</v>
      </c>
      <c r="C5470" s="2" t="s">
        <v>64</v>
      </c>
      <c r="E5470" s="2">
        <v>100</v>
      </c>
      <c r="F5470" s="2" t="s">
        <v>928</v>
      </c>
      <c r="G5470" s="2" t="s">
        <v>720</v>
      </c>
      <c r="H5470" s="2" t="s">
        <v>34</v>
      </c>
      <c r="I5470" s="2" t="s">
        <v>31</v>
      </c>
      <c r="J5470" s="44">
        <v>37.861683370000002</v>
      </c>
    </row>
    <row r="5471" spans="1:10">
      <c r="A5471" s="2" t="s">
        <v>15</v>
      </c>
      <c r="B5471" s="2" t="s">
        <v>187</v>
      </c>
      <c r="C5471" s="2" t="s">
        <v>64</v>
      </c>
      <c r="E5471" s="2">
        <v>100</v>
      </c>
      <c r="F5471" s="2" t="s">
        <v>928</v>
      </c>
      <c r="G5471" s="2" t="s">
        <v>720</v>
      </c>
      <c r="H5471" s="2" t="s">
        <v>34</v>
      </c>
      <c r="I5471" s="2" t="s">
        <v>31</v>
      </c>
      <c r="J5471" s="44">
        <v>0</v>
      </c>
    </row>
    <row r="5472" spans="1:10">
      <c r="A5472" s="2" t="s">
        <v>15</v>
      </c>
      <c r="B5472" s="2" t="s">
        <v>188</v>
      </c>
      <c r="C5472" s="2" t="s">
        <v>64</v>
      </c>
      <c r="E5472" s="2">
        <v>100</v>
      </c>
      <c r="F5472" s="2" t="s">
        <v>928</v>
      </c>
      <c r="G5472" s="2" t="s">
        <v>720</v>
      </c>
      <c r="H5472" s="2" t="s">
        <v>34</v>
      </c>
      <c r="I5472" s="2" t="s">
        <v>31</v>
      </c>
      <c r="J5472" s="44">
        <v>8.6875993959999995</v>
      </c>
    </row>
    <row r="5473" spans="1:10">
      <c r="A5473" s="2" t="s">
        <v>15</v>
      </c>
      <c r="B5473" s="2" t="s">
        <v>189</v>
      </c>
      <c r="C5473" s="2" t="s">
        <v>64</v>
      </c>
      <c r="E5473" s="2">
        <v>100</v>
      </c>
      <c r="F5473" s="2" t="s">
        <v>928</v>
      </c>
      <c r="G5473" s="2" t="s">
        <v>720</v>
      </c>
      <c r="H5473" s="2" t="s">
        <v>34</v>
      </c>
      <c r="I5473" s="2" t="s">
        <v>31</v>
      </c>
      <c r="J5473" s="44">
        <v>14.057216266999999</v>
      </c>
    </row>
    <row r="5474" spans="1:10">
      <c r="A5474" s="2" t="s">
        <v>15</v>
      </c>
      <c r="B5474" s="2" t="s">
        <v>190</v>
      </c>
      <c r="C5474" s="2" t="s">
        <v>64</v>
      </c>
      <c r="E5474" s="2">
        <v>100</v>
      </c>
      <c r="F5474" s="2" t="s">
        <v>928</v>
      </c>
      <c r="G5474" s="2" t="s">
        <v>720</v>
      </c>
      <c r="H5474" s="2" t="s">
        <v>34</v>
      </c>
      <c r="I5474" s="2" t="s">
        <v>31</v>
      </c>
      <c r="J5474" s="44">
        <v>6.7254486079999998</v>
      </c>
    </row>
    <row r="5475" spans="1:10">
      <c r="A5475" s="2" t="s">
        <v>15</v>
      </c>
      <c r="B5475" s="2" t="s">
        <v>191</v>
      </c>
      <c r="C5475" s="2" t="s">
        <v>64</v>
      </c>
      <c r="E5475" s="2">
        <v>100</v>
      </c>
      <c r="F5475" s="2" t="s">
        <v>928</v>
      </c>
      <c r="G5475" s="2" t="s">
        <v>720</v>
      </c>
      <c r="H5475" s="2" t="s">
        <v>34</v>
      </c>
      <c r="I5475" s="2" t="s">
        <v>31</v>
      </c>
      <c r="J5475" s="44">
        <v>0</v>
      </c>
    </row>
    <row r="5476" spans="1:10">
      <c r="A5476" s="2" t="s">
        <v>15</v>
      </c>
      <c r="B5476" s="2" t="s">
        <v>192</v>
      </c>
      <c r="C5476" s="2" t="s">
        <v>64</v>
      </c>
      <c r="E5476" s="2">
        <v>100</v>
      </c>
      <c r="F5476" s="2" t="s">
        <v>928</v>
      </c>
      <c r="G5476" s="2" t="s">
        <v>720</v>
      </c>
      <c r="H5476" s="2" t="s">
        <v>34</v>
      </c>
      <c r="I5476" s="2" t="s">
        <v>31</v>
      </c>
      <c r="J5476" s="44">
        <v>0</v>
      </c>
    </row>
    <row r="5477" spans="1:10">
      <c r="A5477" s="2" t="s">
        <v>15</v>
      </c>
      <c r="B5477" s="2" t="s">
        <v>193</v>
      </c>
      <c r="C5477" s="2" t="s">
        <v>64</v>
      </c>
      <c r="E5477" s="2">
        <v>100</v>
      </c>
      <c r="F5477" s="2" t="s">
        <v>928</v>
      </c>
      <c r="G5477" s="2" t="s">
        <v>720</v>
      </c>
      <c r="H5477" s="2" t="s">
        <v>34</v>
      </c>
      <c r="I5477" s="2" t="s">
        <v>31</v>
      </c>
      <c r="J5477" s="44">
        <v>0</v>
      </c>
    </row>
    <row r="5478" spans="1:10">
      <c r="A5478" s="2" t="s">
        <v>14</v>
      </c>
      <c r="B5478" s="2" t="s">
        <v>194</v>
      </c>
      <c r="C5478" s="2" t="s">
        <v>64</v>
      </c>
      <c r="E5478" s="2">
        <v>100</v>
      </c>
      <c r="F5478" s="2" t="s">
        <v>928</v>
      </c>
      <c r="G5478" s="2" t="s">
        <v>720</v>
      </c>
      <c r="H5478" s="2" t="s">
        <v>34</v>
      </c>
      <c r="I5478" s="2" t="s">
        <v>31</v>
      </c>
      <c r="J5478" s="44">
        <v>279.751450815</v>
      </c>
    </row>
    <row r="5479" spans="1:10">
      <c r="A5479" s="2" t="s">
        <v>14</v>
      </c>
      <c r="B5479" s="2" t="s">
        <v>195</v>
      </c>
      <c r="C5479" s="2" t="s">
        <v>64</v>
      </c>
      <c r="E5479" s="2">
        <v>100</v>
      </c>
      <c r="F5479" s="2" t="s">
        <v>928</v>
      </c>
      <c r="G5479" s="2" t="s">
        <v>720</v>
      </c>
      <c r="H5479" s="2" t="s">
        <v>34</v>
      </c>
      <c r="I5479" s="2" t="s">
        <v>31</v>
      </c>
      <c r="J5479" s="44">
        <v>293.33572844999998</v>
      </c>
    </row>
    <row r="5480" spans="1:10">
      <c r="A5480" s="2" t="s">
        <v>13</v>
      </c>
      <c r="B5480" s="2" t="s">
        <v>196</v>
      </c>
      <c r="C5480" s="2" t="s">
        <v>64</v>
      </c>
      <c r="E5480" s="2">
        <v>100</v>
      </c>
      <c r="F5480" s="2" t="s">
        <v>928</v>
      </c>
      <c r="G5480" s="2" t="s">
        <v>720</v>
      </c>
      <c r="H5480" s="2" t="s">
        <v>34</v>
      </c>
      <c r="I5480" s="2" t="s">
        <v>31</v>
      </c>
      <c r="J5480" s="44">
        <v>9.3538587149999994</v>
      </c>
    </row>
    <row r="5481" spans="1:10">
      <c r="A5481" s="2" t="s">
        <v>13</v>
      </c>
      <c r="B5481" s="2" t="s">
        <v>197</v>
      </c>
      <c r="C5481" s="2" t="s">
        <v>64</v>
      </c>
      <c r="E5481" s="2">
        <v>100</v>
      </c>
      <c r="F5481" s="2" t="s">
        <v>928</v>
      </c>
      <c r="G5481" s="2" t="s">
        <v>720</v>
      </c>
      <c r="H5481" s="2" t="s">
        <v>34</v>
      </c>
      <c r="I5481" s="2" t="s">
        <v>31</v>
      </c>
      <c r="J5481" s="44">
        <v>2.2200900520000002</v>
      </c>
    </row>
    <row r="5482" spans="1:10">
      <c r="A5482" s="2" t="s">
        <v>13</v>
      </c>
      <c r="B5482" s="2" t="s">
        <v>198</v>
      </c>
      <c r="C5482" s="2" t="s">
        <v>64</v>
      </c>
      <c r="E5482" s="2">
        <v>100</v>
      </c>
      <c r="F5482" s="2" t="s">
        <v>928</v>
      </c>
      <c r="G5482" s="2" t="s">
        <v>720</v>
      </c>
      <c r="H5482" s="2" t="s">
        <v>34</v>
      </c>
      <c r="I5482" s="2" t="s">
        <v>31</v>
      </c>
      <c r="J5482" s="44">
        <v>0.48058007000000003</v>
      </c>
    </row>
    <row r="5483" spans="1:10">
      <c r="A5483" s="2" t="s">
        <v>13</v>
      </c>
      <c r="B5483" s="2" t="s">
        <v>199</v>
      </c>
      <c r="C5483" s="2" t="s">
        <v>64</v>
      </c>
      <c r="E5483" s="2">
        <v>100</v>
      </c>
      <c r="F5483" s="2" t="s">
        <v>928</v>
      </c>
      <c r="G5483" s="2" t="s">
        <v>720</v>
      </c>
      <c r="H5483" s="2" t="s">
        <v>34</v>
      </c>
      <c r="I5483" s="2" t="s">
        <v>31</v>
      </c>
      <c r="J5483" s="44">
        <v>0</v>
      </c>
    </row>
    <row r="5484" spans="1:10">
      <c r="A5484" s="2" t="s">
        <v>13</v>
      </c>
      <c r="B5484" s="2" t="s">
        <v>200</v>
      </c>
      <c r="C5484" s="2" t="s">
        <v>64</v>
      </c>
      <c r="E5484" s="2">
        <v>100</v>
      </c>
      <c r="F5484" s="2" t="s">
        <v>928</v>
      </c>
      <c r="G5484" s="2" t="s">
        <v>720</v>
      </c>
      <c r="H5484" s="2" t="s">
        <v>34</v>
      </c>
      <c r="I5484" s="2" t="s">
        <v>31</v>
      </c>
      <c r="J5484" s="44">
        <v>2.6334415729999998</v>
      </c>
    </row>
    <row r="5485" spans="1:10">
      <c r="A5485" s="2" t="s">
        <v>13</v>
      </c>
      <c r="B5485" s="2" t="s">
        <v>201</v>
      </c>
      <c r="C5485" s="2" t="s">
        <v>64</v>
      </c>
      <c r="E5485" s="2">
        <v>100</v>
      </c>
      <c r="F5485" s="2" t="s">
        <v>928</v>
      </c>
      <c r="G5485" s="2" t="s">
        <v>720</v>
      </c>
      <c r="H5485" s="2" t="s">
        <v>34</v>
      </c>
      <c r="I5485" s="2" t="s">
        <v>31</v>
      </c>
      <c r="J5485" s="44">
        <v>2.6818105810000001</v>
      </c>
    </row>
    <row r="5486" spans="1:10">
      <c r="A5486" s="2" t="s">
        <v>13</v>
      </c>
      <c r="B5486" s="2" t="s">
        <v>202</v>
      </c>
      <c r="C5486" s="2" t="s">
        <v>64</v>
      </c>
      <c r="E5486" s="2">
        <v>100</v>
      </c>
      <c r="F5486" s="2" t="s">
        <v>928</v>
      </c>
      <c r="G5486" s="2" t="s">
        <v>720</v>
      </c>
      <c r="H5486" s="2" t="s">
        <v>34</v>
      </c>
      <c r="I5486" s="2" t="s">
        <v>31</v>
      </c>
      <c r="J5486" s="44">
        <v>4.9407096819999996</v>
      </c>
    </row>
    <row r="5487" spans="1:10">
      <c r="A5487" s="2" t="s">
        <v>13</v>
      </c>
      <c r="B5487" s="2" t="s">
        <v>203</v>
      </c>
      <c r="C5487" s="2" t="s">
        <v>64</v>
      </c>
      <c r="E5487" s="2">
        <v>100</v>
      </c>
      <c r="F5487" s="2" t="s">
        <v>928</v>
      </c>
      <c r="G5487" s="2" t="s">
        <v>720</v>
      </c>
      <c r="H5487" s="2" t="s">
        <v>34</v>
      </c>
      <c r="I5487" s="2" t="s">
        <v>31</v>
      </c>
      <c r="J5487" s="44">
        <v>20.820995628999999</v>
      </c>
    </row>
    <row r="5488" spans="1:10">
      <c r="A5488" s="2" t="s">
        <v>13</v>
      </c>
      <c r="B5488" s="2" t="s">
        <v>204</v>
      </c>
      <c r="C5488" s="2" t="s">
        <v>64</v>
      </c>
      <c r="E5488" s="2">
        <v>100</v>
      </c>
      <c r="F5488" s="2" t="s">
        <v>928</v>
      </c>
      <c r="G5488" s="2" t="s">
        <v>720</v>
      </c>
      <c r="H5488" s="2" t="s">
        <v>34</v>
      </c>
      <c r="I5488" s="2" t="s">
        <v>31</v>
      </c>
      <c r="J5488" s="44">
        <v>11.238267305000001</v>
      </c>
    </row>
    <row r="5489" spans="1:10">
      <c r="A5489" s="2" t="s">
        <v>13</v>
      </c>
      <c r="B5489" s="2" t="s">
        <v>205</v>
      </c>
      <c r="C5489" s="2" t="s">
        <v>64</v>
      </c>
      <c r="E5489" s="2">
        <v>100</v>
      </c>
      <c r="F5489" s="2" t="s">
        <v>928</v>
      </c>
      <c r="G5489" s="2" t="s">
        <v>720</v>
      </c>
      <c r="H5489" s="2" t="s">
        <v>34</v>
      </c>
      <c r="I5489" s="2" t="s">
        <v>31</v>
      </c>
      <c r="J5489" s="44">
        <v>10.500201187</v>
      </c>
    </row>
    <row r="5490" spans="1:10">
      <c r="A5490" s="2" t="s">
        <v>13</v>
      </c>
      <c r="B5490" s="2" t="s">
        <v>206</v>
      </c>
      <c r="C5490" s="2" t="s">
        <v>64</v>
      </c>
      <c r="E5490" s="2">
        <v>100</v>
      </c>
      <c r="F5490" s="2" t="s">
        <v>928</v>
      </c>
      <c r="G5490" s="2" t="s">
        <v>720</v>
      </c>
      <c r="H5490" s="2" t="s">
        <v>34</v>
      </c>
      <c r="I5490" s="2" t="s">
        <v>31</v>
      </c>
      <c r="J5490" s="44">
        <v>34.218861564999997</v>
      </c>
    </row>
    <row r="5491" spans="1:10">
      <c r="A5491" s="2" t="s">
        <v>13</v>
      </c>
      <c r="B5491" s="2" t="s">
        <v>207</v>
      </c>
      <c r="C5491" s="2" t="s">
        <v>64</v>
      </c>
      <c r="E5491" s="2">
        <v>100</v>
      </c>
      <c r="F5491" s="2" t="s">
        <v>928</v>
      </c>
      <c r="G5491" s="2" t="s">
        <v>720</v>
      </c>
      <c r="H5491" s="2" t="s">
        <v>34</v>
      </c>
      <c r="I5491" s="2" t="s">
        <v>31</v>
      </c>
      <c r="J5491" s="44">
        <v>50.103658991000003</v>
      </c>
    </row>
    <row r="5492" spans="1:10">
      <c r="A5492" s="2" t="s">
        <v>13</v>
      </c>
      <c r="B5492" s="2" t="s">
        <v>208</v>
      </c>
      <c r="C5492" s="2" t="s">
        <v>64</v>
      </c>
      <c r="E5492" s="2">
        <v>100</v>
      </c>
      <c r="F5492" s="2" t="s">
        <v>928</v>
      </c>
      <c r="G5492" s="2" t="s">
        <v>720</v>
      </c>
      <c r="H5492" s="2" t="s">
        <v>34</v>
      </c>
      <c r="I5492" s="2" t="s">
        <v>31</v>
      </c>
      <c r="J5492" s="44">
        <v>2.5434047149999999</v>
      </c>
    </row>
    <row r="5493" spans="1:10">
      <c r="A5493" s="2" t="s">
        <v>13</v>
      </c>
      <c r="B5493" s="2" t="s">
        <v>209</v>
      </c>
      <c r="C5493" s="2" t="s">
        <v>64</v>
      </c>
      <c r="E5493" s="2">
        <v>100</v>
      </c>
      <c r="F5493" s="2" t="s">
        <v>928</v>
      </c>
      <c r="G5493" s="2" t="s">
        <v>720</v>
      </c>
      <c r="H5493" s="2" t="s">
        <v>34</v>
      </c>
      <c r="I5493" s="2" t="s">
        <v>31</v>
      </c>
      <c r="J5493" s="44">
        <v>1.06502651</v>
      </c>
    </row>
    <row r="5494" spans="1:10">
      <c r="A5494" s="2" t="s">
        <v>13</v>
      </c>
      <c r="B5494" s="2" t="s">
        <v>210</v>
      </c>
      <c r="C5494" s="2" t="s">
        <v>64</v>
      </c>
      <c r="E5494" s="2">
        <v>100</v>
      </c>
      <c r="F5494" s="2" t="s">
        <v>928</v>
      </c>
      <c r="G5494" s="2" t="s">
        <v>720</v>
      </c>
      <c r="H5494" s="2" t="s">
        <v>34</v>
      </c>
      <c r="I5494" s="2" t="s">
        <v>31</v>
      </c>
      <c r="J5494" s="44">
        <v>0</v>
      </c>
    </row>
    <row r="5495" spans="1:10">
      <c r="A5495" s="2" t="s">
        <v>13</v>
      </c>
      <c r="B5495" s="2" t="s">
        <v>211</v>
      </c>
      <c r="C5495" s="2" t="s">
        <v>64</v>
      </c>
      <c r="E5495" s="2">
        <v>100</v>
      </c>
      <c r="F5495" s="2" t="s">
        <v>928</v>
      </c>
      <c r="G5495" s="2" t="s">
        <v>720</v>
      </c>
      <c r="H5495" s="2" t="s">
        <v>34</v>
      </c>
      <c r="I5495" s="2" t="s">
        <v>31</v>
      </c>
      <c r="J5495" s="44">
        <v>1.704083257</v>
      </c>
    </row>
    <row r="5496" spans="1:10">
      <c r="A5496" s="2" t="s">
        <v>13</v>
      </c>
      <c r="B5496" s="2" t="s">
        <v>212</v>
      </c>
      <c r="C5496" s="2" t="s">
        <v>64</v>
      </c>
      <c r="E5496" s="2">
        <v>100</v>
      </c>
      <c r="F5496" s="2" t="s">
        <v>928</v>
      </c>
      <c r="G5496" s="2" t="s">
        <v>720</v>
      </c>
      <c r="H5496" s="2" t="s">
        <v>34</v>
      </c>
      <c r="I5496" s="2" t="s">
        <v>31</v>
      </c>
      <c r="J5496" s="44">
        <v>0</v>
      </c>
    </row>
    <row r="5497" spans="1:10">
      <c r="A5497" s="2" t="s">
        <v>13</v>
      </c>
      <c r="B5497" s="2" t="s">
        <v>213</v>
      </c>
      <c r="C5497" s="2" t="s">
        <v>64</v>
      </c>
      <c r="E5497" s="2">
        <v>100</v>
      </c>
      <c r="F5497" s="2" t="s">
        <v>928</v>
      </c>
      <c r="G5497" s="2" t="s">
        <v>720</v>
      </c>
      <c r="H5497" s="2" t="s">
        <v>34</v>
      </c>
      <c r="I5497" s="2" t="s">
        <v>31</v>
      </c>
      <c r="J5497" s="44">
        <v>0</v>
      </c>
    </row>
    <row r="5498" spans="1:10">
      <c r="A5498" s="2" t="s">
        <v>13</v>
      </c>
      <c r="B5498" s="2" t="s">
        <v>214</v>
      </c>
      <c r="C5498" s="2" t="s">
        <v>64</v>
      </c>
      <c r="E5498" s="2">
        <v>100</v>
      </c>
      <c r="F5498" s="2" t="s">
        <v>928</v>
      </c>
      <c r="G5498" s="2" t="s">
        <v>720</v>
      </c>
      <c r="H5498" s="2" t="s">
        <v>34</v>
      </c>
      <c r="I5498" s="2" t="s">
        <v>31</v>
      </c>
      <c r="J5498" s="44">
        <v>3.5184464150000001</v>
      </c>
    </row>
    <row r="5499" spans="1:10">
      <c r="A5499" s="2" t="s">
        <v>13</v>
      </c>
      <c r="B5499" s="2" t="s">
        <v>215</v>
      </c>
      <c r="C5499" s="2" t="s">
        <v>64</v>
      </c>
      <c r="E5499" s="2">
        <v>100</v>
      </c>
      <c r="F5499" s="2" t="s">
        <v>928</v>
      </c>
      <c r="G5499" s="2" t="s">
        <v>720</v>
      </c>
      <c r="H5499" s="2" t="s">
        <v>34</v>
      </c>
      <c r="I5499" s="2" t="s">
        <v>31</v>
      </c>
      <c r="J5499" s="44">
        <v>0</v>
      </c>
    </row>
    <row r="5500" spans="1:10">
      <c r="A5500" s="2" t="s">
        <v>13</v>
      </c>
      <c r="B5500" s="2" t="s">
        <v>216</v>
      </c>
      <c r="C5500" s="2" t="s">
        <v>64</v>
      </c>
      <c r="E5500" s="2">
        <v>100</v>
      </c>
      <c r="F5500" s="2" t="s">
        <v>928</v>
      </c>
      <c r="G5500" s="2" t="s">
        <v>720</v>
      </c>
      <c r="H5500" s="2" t="s">
        <v>34</v>
      </c>
      <c r="I5500" s="2" t="s">
        <v>31</v>
      </c>
      <c r="J5500" s="44">
        <v>0</v>
      </c>
    </row>
    <row r="5501" spans="1:10">
      <c r="A5501" s="2" t="s">
        <v>13</v>
      </c>
      <c r="B5501" s="2" t="s">
        <v>363</v>
      </c>
      <c r="C5501" s="2" t="s">
        <v>64</v>
      </c>
      <c r="E5501" s="2">
        <v>100</v>
      </c>
      <c r="F5501" s="2" t="s">
        <v>928</v>
      </c>
      <c r="G5501" s="2" t="s">
        <v>720</v>
      </c>
      <c r="H5501" s="2" t="s">
        <v>34</v>
      </c>
      <c r="I5501" s="2" t="s">
        <v>31</v>
      </c>
      <c r="J5501" s="44">
        <v>0</v>
      </c>
    </row>
    <row r="5502" spans="1:10">
      <c r="A5502" s="2" t="s">
        <v>12</v>
      </c>
      <c r="B5502" s="2" t="s">
        <v>219</v>
      </c>
      <c r="C5502" s="2" t="s">
        <v>64</v>
      </c>
      <c r="E5502" s="2">
        <v>100</v>
      </c>
      <c r="F5502" s="2" t="s">
        <v>928</v>
      </c>
      <c r="G5502" s="2" t="s">
        <v>720</v>
      </c>
      <c r="H5502" s="2" t="s">
        <v>34</v>
      </c>
      <c r="I5502" s="2" t="s">
        <v>31</v>
      </c>
      <c r="J5502" s="44">
        <v>154.60224501900001</v>
      </c>
    </row>
    <row r="5503" spans="1:10">
      <c r="A5503" s="2" t="s">
        <v>11</v>
      </c>
      <c r="B5503" s="2" t="s">
        <v>217</v>
      </c>
      <c r="C5503" s="2" t="s">
        <v>64</v>
      </c>
      <c r="E5503" s="2">
        <v>100</v>
      </c>
      <c r="F5503" s="2" t="s">
        <v>928</v>
      </c>
      <c r="G5503" s="2" t="s">
        <v>720</v>
      </c>
      <c r="H5503" s="2" t="s">
        <v>34</v>
      </c>
      <c r="I5503" s="2" t="s">
        <v>31</v>
      </c>
      <c r="J5503" s="44">
        <v>289.270423327</v>
      </c>
    </row>
    <row r="5504" spans="1:10">
      <c r="A5504" s="2" t="s">
        <v>534</v>
      </c>
      <c r="B5504" s="2" t="s">
        <v>218</v>
      </c>
      <c r="C5504" s="2" t="s">
        <v>64</v>
      </c>
      <c r="E5504" s="2">
        <v>100</v>
      </c>
      <c r="F5504" s="2" t="s">
        <v>928</v>
      </c>
      <c r="G5504" s="2" t="s">
        <v>720</v>
      </c>
      <c r="H5504" s="2" t="s">
        <v>34</v>
      </c>
      <c r="I5504" s="2" t="s">
        <v>31</v>
      </c>
      <c r="J5504" s="44">
        <v>0</v>
      </c>
    </row>
    <row r="5505" spans="1:10">
      <c r="A5505" s="2" t="s">
        <v>10</v>
      </c>
      <c r="B5505" s="2" t="s">
        <v>220</v>
      </c>
      <c r="C5505" s="2" t="s">
        <v>64</v>
      </c>
      <c r="E5505" s="2">
        <v>100</v>
      </c>
      <c r="F5505" s="2" t="s">
        <v>928</v>
      </c>
      <c r="G5505" s="2" t="s">
        <v>720</v>
      </c>
      <c r="H5505" s="2" t="s">
        <v>34</v>
      </c>
      <c r="I5505" s="2" t="s">
        <v>31</v>
      </c>
      <c r="J5505" s="44">
        <v>9.4825251999999999E-2</v>
      </c>
    </row>
    <row r="5506" spans="1:10">
      <c r="A5506" s="2" t="s">
        <v>9</v>
      </c>
      <c r="B5506" s="2" t="s">
        <v>221</v>
      </c>
      <c r="C5506" s="2" t="s">
        <v>64</v>
      </c>
      <c r="E5506" s="2">
        <v>100</v>
      </c>
      <c r="F5506" s="2" t="s">
        <v>928</v>
      </c>
      <c r="G5506" s="2" t="s">
        <v>720</v>
      </c>
      <c r="H5506" s="2" t="s">
        <v>34</v>
      </c>
      <c r="I5506" s="2" t="s">
        <v>31</v>
      </c>
      <c r="J5506" s="44">
        <v>15.687186262000001</v>
      </c>
    </row>
    <row r="5507" spans="1:10">
      <c r="A5507" s="2" t="s">
        <v>9</v>
      </c>
      <c r="B5507" s="2" t="s">
        <v>222</v>
      </c>
      <c r="C5507" s="2" t="s">
        <v>64</v>
      </c>
      <c r="E5507" s="2">
        <v>100</v>
      </c>
      <c r="F5507" s="2" t="s">
        <v>928</v>
      </c>
      <c r="G5507" s="2" t="s">
        <v>720</v>
      </c>
      <c r="H5507" s="2" t="s">
        <v>34</v>
      </c>
      <c r="I5507" s="2" t="s">
        <v>31</v>
      </c>
      <c r="J5507" s="44">
        <v>13.417412775000001</v>
      </c>
    </row>
    <row r="5508" spans="1:10">
      <c r="A5508" s="2" t="s">
        <v>9</v>
      </c>
      <c r="B5508" s="2" t="s">
        <v>223</v>
      </c>
      <c r="C5508" s="2" t="s">
        <v>64</v>
      </c>
      <c r="E5508" s="2">
        <v>100</v>
      </c>
      <c r="F5508" s="2" t="s">
        <v>928</v>
      </c>
      <c r="G5508" s="2" t="s">
        <v>720</v>
      </c>
      <c r="H5508" s="2" t="s">
        <v>34</v>
      </c>
      <c r="I5508" s="2" t="s">
        <v>31</v>
      </c>
      <c r="J5508" s="44">
        <v>14.14870305</v>
      </c>
    </row>
    <row r="5509" spans="1:10">
      <c r="A5509" s="2" t="s">
        <v>9</v>
      </c>
      <c r="B5509" s="2" t="s">
        <v>224</v>
      </c>
      <c r="C5509" s="2" t="s">
        <v>64</v>
      </c>
      <c r="E5509" s="2">
        <v>100</v>
      </c>
      <c r="F5509" s="2" t="s">
        <v>928</v>
      </c>
      <c r="G5509" s="2" t="s">
        <v>720</v>
      </c>
      <c r="H5509" s="2" t="s">
        <v>34</v>
      </c>
      <c r="I5509" s="2" t="s">
        <v>31</v>
      </c>
      <c r="J5509" s="44">
        <v>13.046380922000001</v>
      </c>
    </row>
    <row r="5510" spans="1:10">
      <c r="A5510" s="2" t="s">
        <v>9</v>
      </c>
      <c r="B5510" s="2" t="s">
        <v>225</v>
      </c>
      <c r="C5510" s="2" t="s">
        <v>64</v>
      </c>
      <c r="E5510" s="2">
        <v>100</v>
      </c>
      <c r="F5510" s="2" t="s">
        <v>928</v>
      </c>
      <c r="G5510" s="2" t="s">
        <v>720</v>
      </c>
      <c r="H5510" s="2" t="s">
        <v>34</v>
      </c>
      <c r="I5510" s="2" t="s">
        <v>31</v>
      </c>
      <c r="J5510" s="44">
        <v>8.7595756869999999</v>
      </c>
    </row>
    <row r="5511" spans="1:10">
      <c r="A5511" s="2" t="s">
        <v>9</v>
      </c>
      <c r="B5511" s="2" t="s">
        <v>226</v>
      </c>
      <c r="C5511" s="2" t="s">
        <v>64</v>
      </c>
      <c r="E5511" s="2">
        <v>100</v>
      </c>
      <c r="F5511" s="2" t="s">
        <v>928</v>
      </c>
      <c r="G5511" s="2" t="s">
        <v>720</v>
      </c>
      <c r="H5511" s="2" t="s">
        <v>34</v>
      </c>
      <c r="I5511" s="2" t="s">
        <v>31</v>
      </c>
      <c r="J5511" s="44">
        <v>8.8931068310000008</v>
      </c>
    </row>
    <row r="5512" spans="1:10">
      <c r="A5512" s="2" t="s">
        <v>9</v>
      </c>
      <c r="B5512" s="2" t="s">
        <v>227</v>
      </c>
      <c r="C5512" s="2" t="s">
        <v>64</v>
      </c>
      <c r="E5512" s="2">
        <v>100</v>
      </c>
      <c r="F5512" s="2" t="s">
        <v>928</v>
      </c>
      <c r="G5512" s="2" t="s">
        <v>720</v>
      </c>
      <c r="H5512" s="2" t="s">
        <v>34</v>
      </c>
      <c r="I5512" s="2" t="s">
        <v>31</v>
      </c>
      <c r="J5512" s="44">
        <v>4.5924857079999999</v>
      </c>
    </row>
    <row r="5513" spans="1:10">
      <c r="A5513" s="2" t="s">
        <v>9</v>
      </c>
      <c r="B5513" s="2" t="s">
        <v>228</v>
      </c>
      <c r="C5513" s="2" t="s">
        <v>64</v>
      </c>
      <c r="E5513" s="2">
        <v>100</v>
      </c>
      <c r="F5513" s="2" t="s">
        <v>928</v>
      </c>
      <c r="G5513" s="2" t="s">
        <v>720</v>
      </c>
      <c r="H5513" s="2" t="s">
        <v>34</v>
      </c>
      <c r="I5513" s="2" t="s">
        <v>31</v>
      </c>
      <c r="J5513" s="44">
        <v>11.253465562000001</v>
      </c>
    </row>
    <row r="5514" spans="1:10">
      <c r="A5514" s="2" t="s">
        <v>9</v>
      </c>
      <c r="B5514" s="2" t="s">
        <v>229</v>
      </c>
      <c r="C5514" s="2" t="s">
        <v>64</v>
      </c>
      <c r="E5514" s="2">
        <v>100</v>
      </c>
      <c r="F5514" s="2" t="s">
        <v>928</v>
      </c>
      <c r="G5514" s="2" t="s">
        <v>720</v>
      </c>
      <c r="H5514" s="2" t="s">
        <v>34</v>
      </c>
      <c r="I5514" s="2" t="s">
        <v>31</v>
      </c>
      <c r="J5514" s="44">
        <v>9.6499741159999992</v>
      </c>
    </row>
    <row r="5515" spans="1:10">
      <c r="A5515" s="2" t="s">
        <v>9</v>
      </c>
      <c r="B5515" s="2" t="s">
        <v>230</v>
      </c>
      <c r="C5515" s="2" t="s">
        <v>64</v>
      </c>
      <c r="E5515" s="2">
        <v>100</v>
      </c>
      <c r="F5515" s="2" t="s">
        <v>928</v>
      </c>
      <c r="G5515" s="2" t="s">
        <v>720</v>
      </c>
      <c r="H5515" s="2" t="s">
        <v>34</v>
      </c>
      <c r="I5515" s="2" t="s">
        <v>31</v>
      </c>
      <c r="J5515" s="44">
        <v>9.2732483999999999</v>
      </c>
    </row>
    <row r="5516" spans="1:10">
      <c r="A5516" s="2" t="s">
        <v>9</v>
      </c>
      <c r="B5516" s="2" t="s">
        <v>231</v>
      </c>
      <c r="C5516" s="2" t="s">
        <v>64</v>
      </c>
      <c r="E5516" s="2">
        <v>100</v>
      </c>
      <c r="F5516" s="2" t="s">
        <v>928</v>
      </c>
      <c r="G5516" s="2" t="s">
        <v>720</v>
      </c>
      <c r="H5516" s="2" t="s">
        <v>34</v>
      </c>
      <c r="I5516" s="2" t="s">
        <v>31</v>
      </c>
      <c r="J5516" s="44">
        <v>13.819333894</v>
      </c>
    </row>
    <row r="5517" spans="1:10">
      <c r="A5517" s="2" t="s">
        <v>9</v>
      </c>
      <c r="B5517" s="2" t="s">
        <v>232</v>
      </c>
      <c r="C5517" s="2" t="s">
        <v>64</v>
      </c>
      <c r="E5517" s="2">
        <v>100</v>
      </c>
      <c r="F5517" s="2" t="s">
        <v>928</v>
      </c>
      <c r="G5517" s="2" t="s">
        <v>720</v>
      </c>
      <c r="H5517" s="2" t="s">
        <v>34</v>
      </c>
      <c r="I5517" s="2" t="s">
        <v>31</v>
      </c>
      <c r="J5517" s="44">
        <v>0</v>
      </c>
    </row>
    <row r="5518" spans="1:10">
      <c r="A5518" s="2" t="s">
        <v>8</v>
      </c>
      <c r="B5518" s="2" t="s">
        <v>233</v>
      </c>
      <c r="C5518" s="2" t="s">
        <v>64</v>
      </c>
      <c r="E5518" s="2">
        <v>100</v>
      </c>
      <c r="F5518" s="2" t="s">
        <v>928</v>
      </c>
      <c r="G5518" s="2" t="s">
        <v>720</v>
      </c>
      <c r="H5518" s="2" t="s">
        <v>34</v>
      </c>
      <c r="I5518" s="2" t="s">
        <v>31</v>
      </c>
      <c r="J5518" s="44">
        <v>6.7976874990000002</v>
      </c>
    </row>
    <row r="5519" spans="1:10">
      <c r="A5519" s="2" t="s">
        <v>8</v>
      </c>
      <c r="B5519" s="2" t="s">
        <v>234</v>
      </c>
      <c r="C5519" s="2" t="s">
        <v>64</v>
      </c>
      <c r="E5519" s="2">
        <v>100</v>
      </c>
      <c r="F5519" s="2" t="s">
        <v>928</v>
      </c>
      <c r="G5519" s="2" t="s">
        <v>720</v>
      </c>
      <c r="H5519" s="2" t="s">
        <v>34</v>
      </c>
      <c r="I5519" s="2" t="s">
        <v>31</v>
      </c>
      <c r="J5519" s="44">
        <v>15.420299358999999</v>
      </c>
    </row>
    <row r="5520" spans="1:10">
      <c r="A5520" s="2" t="s">
        <v>8</v>
      </c>
      <c r="B5520" s="2" t="s">
        <v>235</v>
      </c>
      <c r="C5520" s="2" t="s">
        <v>64</v>
      </c>
      <c r="E5520" s="2">
        <v>100</v>
      </c>
      <c r="F5520" s="2" t="s">
        <v>928</v>
      </c>
      <c r="G5520" s="2" t="s">
        <v>720</v>
      </c>
      <c r="H5520" s="2" t="s">
        <v>34</v>
      </c>
      <c r="I5520" s="2" t="s">
        <v>31</v>
      </c>
      <c r="J5520" s="44">
        <v>0.72162878699999999</v>
      </c>
    </row>
    <row r="5521" spans="1:10">
      <c r="A5521" s="2" t="s">
        <v>8</v>
      </c>
      <c r="B5521" s="2" t="s">
        <v>236</v>
      </c>
      <c r="C5521" s="2" t="s">
        <v>64</v>
      </c>
      <c r="E5521" s="2">
        <v>100</v>
      </c>
      <c r="F5521" s="2" t="s">
        <v>928</v>
      </c>
      <c r="G5521" s="2" t="s">
        <v>720</v>
      </c>
      <c r="H5521" s="2" t="s">
        <v>34</v>
      </c>
      <c r="I5521" s="2" t="s">
        <v>31</v>
      </c>
      <c r="J5521" s="44">
        <v>0.16774434999999999</v>
      </c>
    </row>
    <row r="5522" spans="1:10">
      <c r="A5522" s="2" t="s">
        <v>8</v>
      </c>
      <c r="B5522" s="2" t="s">
        <v>237</v>
      </c>
      <c r="C5522" s="2" t="s">
        <v>64</v>
      </c>
      <c r="E5522" s="2">
        <v>100</v>
      </c>
      <c r="F5522" s="2" t="s">
        <v>928</v>
      </c>
      <c r="G5522" s="2" t="s">
        <v>720</v>
      </c>
      <c r="H5522" s="2" t="s">
        <v>34</v>
      </c>
      <c r="I5522" s="2" t="s">
        <v>31</v>
      </c>
      <c r="J5522" s="44">
        <v>25.576942496000001</v>
      </c>
    </row>
    <row r="5523" spans="1:10">
      <c r="A5523" s="2" t="s">
        <v>8</v>
      </c>
      <c r="B5523" s="2" t="s">
        <v>238</v>
      </c>
      <c r="C5523" s="2" t="s">
        <v>64</v>
      </c>
      <c r="E5523" s="2">
        <v>100</v>
      </c>
      <c r="F5523" s="2" t="s">
        <v>928</v>
      </c>
      <c r="G5523" s="2" t="s">
        <v>720</v>
      </c>
      <c r="H5523" s="2" t="s">
        <v>34</v>
      </c>
      <c r="I5523" s="2" t="s">
        <v>31</v>
      </c>
      <c r="J5523" s="44">
        <v>2.0854411879999999</v>
      </c>
    </row>
    <row r="5524" spans="1:10">
      <c r="A5524" s="2" t="s">
        <v>8</v>
      </c>
      <c r="B5524" s="2" t="s">
        <v>239</v>
      </c>
      <c r="C5524" s="2" t="s">
        <v>64</v>
      </c>
      <c r="E5524" s="2">
        <v>100</v>
      </c>
      <c r="F5524" s="2" t="s">
        <v>928</v>
      </c>
      <c r="G5524" s="2" t="s">
        <v>720</v>
      </c>
      <c r="H5524" s="2" t="s">
        <v>34</v>
      </c>
      <c r="I5524" s="2" t="s">
        <v>31</v>
      </c>
      <c r="J5524" s="44">
        <v>1.4523991030000001</v>
      </c>
    </row>
    <row r="5525" spans="1:10">
      <c r="A5525" s="2" t="s">
        <v>8</v>
      </c>
      <c r="B5525" s="2" t="s">
        <v>240</v>
      </c>
      <c r="C5525" s="2" t="s">
        <v>64</v>
      </c>
      <c r="E5525" s="2">
        <v>100</v>
      </c>
      <c r="F5525" s="2" t="s">
        <v>928</v>
      </c>
      <c r="G5525" s="2" t="s">
        <v>720</v>
      </c>
      <c r="H5525" s="2" t="s">
        <v>34</v>
      </c>
      <c r="I5525" s="2" t="s">
        <v>31</v>
      </c>
      <c r="J5525" s="44">
        <v>18.679661529000001</v>
      </c>
    </row>
    <row r="5526" spans="1:10">
      <c r="A5526" s="2" t="s">
        <v>8</v>
      </c>
      <c r="B5526" s="2" t="s">
        <v>241</v>
      </c>
      <c r="C5526" s="2" t="s">
        <v>64</v>
      </c>
      <c r="E5526" s="2">
        <v>100</v>
      </c>
      <c r="F5526" s="2" t="s">
        <v>928</v>
      </c>
      <c r="G5526" s="2" t="s">
        <v>720</v>
      </c>
      <c r="H5526" s="2" t="s">
        <v>34</v>
      </c>
      <c r="I5526" s="2" t="s">
        <v>31</v>
      </c>
      <c r="J5526" s="44">
        <v>18.027073969</v>
      </c>
    </row>
    <row r="5527" spans="1:10">
      <c r="A5527" s="2" t="s">
        <v>8</v>
      </c>
      <c r="B5527" s="2" t="s">
        <v>242</v>
      </c>
      <c r="C5527" s="2" t="s">
        <v>64</v>
      </c>
      <c r="E5527" s="2">
        <v>100</v>
      </c>
      <c r="F5527" s="2" t="s">
        <v>928</v>
      </c>
      <c r="G5527" s="2" t="s">
        <v>720</v>
      </c>
      <c r="H5527" s="2" t="s">
        <v>34</v>
      </c>
      <c r="I5527" s="2" t="s">
        <v>31</v>
      </c>
      <c r="J5527" s="44">
        <v>19.854210625</v>
      </c>
    </row>
    <row r="5528" spans="1:10">
      <c r="A5528" s="2" t="s">
        <v>8</v>
      </c>
      <c r="B5528" s="2" t="s">
        <v>243</v>
      </c>
      <c r="C5528" s="2" t="s">
        <v>64</v>
      </c>
      <c r="E5528" s="2">
        <v>100</v>
      </c>
      <c r="F5528" s="2" t="s">
        <v>928</v>
      </c>
      <c r="G5528" s="2" t="s">
        <v>720</v>
      </c>
      <c r="H5528" s="2" t="s">
        <v>34</v>
      </c>
      <c r="I5528" s="2" t="s">
        <v>31</v>
      </c>
      <c r="J5528" s="44">
        <v>1.811675664</v>
      </c>
    </row>
    <row r="5529" spans="1:10">
      <c r="A5529" s="2" t="s">
        <v>8</v>
      </c>
      <c r="B5529" s="2" t="s">
        <v>244</v>
      </c>
      <c r="C5529" s="2" t="s">
        <v>64</v>
      </c>
      <c r="E5529" s="2">
        <v>100</v>
      </c>
      <c r="F5529" s="2" t="s">
        <v>928</v>
      </c>
      <c r="G5529" s="2" t="s">
        <v>720</v>
      </c>
      <c r="H5529" s="2" t="s">
        <v>34</v>
      </c>
      <c r="I5529" s="2" t="s">
        <v>31</v>
      </c>
      <c r="J5529" s="44">
        <v>6.3219099559999998</v>
      </c>
    </row>
    <row r="5530" spans="1:10">
      <c r="A5530" s="2" t="s">
        <v>8</v>
      </c>
      <c r="B5530" s="2" t="s">
        <v>245</v>
      </c>
      <c r="C5530" s="2" t="s">
        <v>64</v>
      </c>
      <c r="E5530" s="2">
        <v>100</v>
      </c>
      <c r="F5530" s="2" t="s">
        <v>928</v>
      </c>
      <c r="G5530" s="2" t="s">
        <v>720</v>
      </c>
      <c r="H5530" s="2" t="s">
        <v>34</v>
      </c>
      <c r="I5530" s="2" t="s">
        <v>31</v>
      </c>
      <c r="J5530" s="44">
        <v>3.5462259270000001</v>
      </c>
    </row>
    <row r="5531" spans="1:10">
      <c r="A5531" s="2" t="s">
        <v>8</v>
      </c>
      <c r="B5531" s="2" t="s">
        <v>246</v>
      </c>
      <c r="C5531" s="2" t="s">
        <v>64</v>
      </c>
      <c r="E5531" s="2">
        <v>100</v>
      </c>
      <c r="F5531" s="2" t="s">
        <v>928</v>
      </c>
      <c r="G5531" s="2" t="s">
        <v>720</v>
      </c>
      <c r="H5531" s="2" t="s">
        <v>34</v>
      </c>
      <c r="I5531" s="2" t="s">
        <v>31</v>
      </c>
      <c r="J5531" s="44">
        <v>20.634466889999999</v>
      </c>
    </row>
    <row r="5532" spans="1:10">
      <c r="A5532" s="2" t="s">
        <v>8</v>
      </c>
      <c r="B5532" s="2" t="s">
        <v>247</v>
      </c>
      <c r="C5532" s="2" t="s">
        <v>64</v>
      </c>
      <c r="E5532" s="2">
        <v>100</v>
      </c>
      <c r="F5532" s="2" t="s">
        <v>928</v>
      </c>
      <c r="G5532" s="2" t="s">
        <v>720</v>
      </c>
      <c r="H5532" s="2" t="s">
        <v>34</v>
      </c>
      <c r="I5532" s="2" t="s">
        <v>31</v>
      </c>
      <c r="J5532" s="44">
        <v>34.859379750000002</v>
      </c>
    </row>
    <row r="5533" spans="1:10">
      <c r="A5533" s="2" t="s">
        <v>8</v>
      </c>
      <c r="B5533" s="2" t="s">
        <v>248</v>
      </c>
      <c r="C5533" s="2" t="s">
        <v>64</v>
      </c>
      <c r="E5533" s="2">
        <v>100</v>
      </c>
      <c r="F5533" s="2" t="s">
        <v>928</v>
      </c>
      <c r="G5533" s="2" t="s">
        <v>720</v>
      </c>
      <c r="H5533" s="2" t="s">
        <v>34</v>
      </c>
      <c r="I5533" s="2" t="s">
        <v>31</v>
      </c>
      <c r="J5533" s="44">
        <v>20.072912839000001</v>
      </c>
    </row>
    <row r="5534" spans="1:10">
      <c r="A5534" s="2" t="s">
        <v>7</v>
      </c>
      <c r="B5534" s="2" t="s">
        <v>249</v>
      </c>
      <c r="C5534" s="2" t="s">
        <v>64</v>
      </c>
      <c r="E5534" s="2">
        <v>100</v>
      </c>
      <c r="F5534" s="2" t="s">
        <v>928</v>
      </c>
      <c r="G5534" s="2" t="s">
        <v>720</v>
      </c>
      <c r="H5534" s="2" t="s">
        <v>34</v>
      </c>
      <c r="I5534" s="2" t="s">
        <v>31</v>
      </c>
      <c r="J5534" s="44">
        <v>11.202138125999999</v>
      </c>
    </row>
    <row r="5535" spans="1:10">
      <c r="A5535" s="2" t="s">
        <v>7</v>
      </c>
      <c r="B5535" s="2" t="s">
        <v>250</v>
      </c>
      <c r="C5535" s="2" t="s">
        <v>64</v>
      </c>
      <c r="E5535" s="2">
        <v>100</v>
      </c>
      <c r="F5535" s="2" t="s">
        <v>928</v>
      </c>
      <c r="G5535" s="2" t="s">
        <v>720</v>
      </c>
      <c r="H5535" s="2" t="s">
        <v>34</v>
      </c>
      <c r="I5535" s="2" t="s">
        <v>31</v>
      </c>
      <c r="J5535" s="44">
        <v>1.50472432</v>
      </c>
    </row>
    <row r="5536" spans="1:10">
      <c r="A5536" s="2" t="s">
        <v>7</v>
      </c>
      <c r="B5536" s="2" t="s">
        <v>251</v>
      </c>
      <c r="C5536" s="2" t="s">
        <v>64</v>
      </c>
      <c r="E5536" s="2">
        <v>100</v>
      </c>
      <c r="F5536" s="2" t="s">
        <v>928</v>
      </c>
      <c r="G5536" s="2" t="s">
        <v>720</v>
      </c>
      <c r="H5536" s="2" t="s">
        <v>34</v>
      </c>
      <c r="I5536" s="2" t="s">
        <v>31</v>
      </c>
      <c r="J5536" s="44">
        <v>0</v>
      </c>
    </row>
    <row r="5537" spans="1:10">
      <c r="A5537" s="2" t="s">
        <v>7</v>
      </c>
      <c r="B5537" s="2" t="s">
        <v>252</v>
      </c>
      <c r="C5537" s="2" t="s">
        <v>64</v>
      </c>
      <c r="E5537" s="2">
        <v>100</v>
      </c>
      <c r="F5537" s="2" t="s">
        <v>928</v>
      </c>
      <c r="G5537" s="2" t="s">
        <v>720</v>
      </c>
      <c r="H5537" s="2" t="s">
        <v>34</v>
      </c>
      <c r="I5537" s="2" t="s">
        <v>31</v>
      </c>
      <c r="J5537" s="44">
        <v>0</v>
      </c>
    </row>
    <row r="5538" spans="1:10">
      <c r="A5538" s="2" t="s">
        <v>7</v>
      </c>
      <c r="B5538" s="2" t="s">
        <v>253</v>
      </c>
      <c r="C5538" s="2" t="s">
        <v>64</v>
      </c>
      <c r="E5538" s="2">
        <v>100</v>
      </c>
      <c r="F5538" s="2" t="s">
        <v>928</v>
      </c>
      <c r="G5538" s="2" t="s">
        <v>720</v>
      </c>
      <c r="H5538" s="2" t="s">
        <v>34</v>
      </c>
      <c r="I5538" s="2" t="s">
        <v>31</v>
      </c>
      <c r="J5538" s="44">
        <v>0</v>
      </c>
    </row>
    <row r="5539" spans="1:10">
      <c r="A5539" s="2" t="s">
        <v>6</v>
      </c>
      <c r="B5539" s="2" t="s">
        <v>254</v>
      </c>
      <c r="C5539" s="2" t="s">
        <v>64</v>
      </c>
      <c r="E5539" s="2">
        <v>100</v>
      </c>
      <c r="F5539" s="2" t="s">
        <v>928</v>
      </c>
      <c r="G5539" s="2" t="s">
        <v>720</v>
      </c>
      <c r="H5539" s="2" t="s">
        <v>34</v>
      </c>
      <c r="I5539" s="2" t="s">
        <v>31</v>
      </c>
      <c r="J5539" s="44">
        <v>0</v>
      </c>
    </row>
    <row r="5540" spans="1:10">
      <c r="A5540" s="2" t="s">
        <v>6</v>
      </c>
      <c r="B5540" s="2" t="s">
        <v>255</v>
      </c>
      <c r="C5540" s="2" t="s">
        <v>64</v>
      </c>
      <c r="E5540" s="2">
        <v>100</v>
      </c>
      <c r="F5540" s="2" t="s">
        <v>928</v>
      </c>
      <c r="G5540" s="2" t="s">
        <v>720</v>
      </c>
      <c r="H5540" s="2" t="s">
        <v>34</v>
      </c>
      <c r="I5540" s="2" t="s">
        <v>31</v>
      </c>
      <c r="J5540" s="44">
        <v>0</v>
      </c>
    </row>
    <row r="5541" spans="1:10">
      <c r="A5541" s="2" t="s">
        <v>6</v>
      </c>
      <c r="B5541" s="2" t="s">
        <v>256</v>
      </c>
      <c r="C5541" s="2" t="s">
        <v>64</v>
      </c>
      <c r="E5541" s="2">
        <v>100</v>
      </c>
      <c r="F5541" s="2" t="s">
        <v>928</v>
      </c>
      <c r="G5541" s="2" t="s">
        <v>720</v>
      </c>
      <c r="H5541" s="2" t="s">
        <v>34</v>
      </c>
      <c r="I5541" s="2" t="s">
        <v>31</v>
      </c>
      <c r="J5541" s="44">
        <v>29.937739095000001</v>
      </c>
    </row>
    <row r="5542" spans="1:10">
      <c r="A5542" s="2" t="s">
        <v>6</v>
      </c>
      <c r="B5542" s="2" t="s">
        <v>257</v>
      </c>
      <c r="C5542" s="2" t="s">
        <v>64</v>
      </c>
      <c r="E5542" s="2">
        <v>100</v>
      </c>
      <c r="F5542" s="2" t="s">
        <v>928</v>
      </c>
      <c r="G5542" s="2" t="s">
        <v>720</v>
      </c>
      <c r="H5542" s="2" t="s">
        <v>34</v>
      </c>
      <c r="I5542" s="2" t="s">
        <v>31</v>
      </c>
      <c r="J5542" s="44">
        <v>37.628154250000001</v>
      </c>
    </row>
    <row r="5543" spans="1:10">
      <c r="A5543" s="2" t="s">
        <v>6</v>
      </c>
      <c r="B5543" s="2" t="s">
        <v>258</v>
      </c>
      <c r="C5543" s="2" t="s">
        <v>64</v>
      </c>
      <c r="E5543" s="2">
        <v>100</v>
      </c>
      <c r="F5543" s="2" t="s">
        <v>928</v>
      </c>
      <c r="G5543" s="2" t="s">
        <v>720</v>
      </c>
      <c r="H5543" s="2" t="s">
        <v>34</v>
      </c>
      <c r="I5543" s="2" t="s">
        <v>31</v>
      </c>
      <c r="J5543" s="44">
        <v>0</v>
      </c>
    </row>
    <row r="5544" spans="1:10">
      <c r="A5544" s="2" t="s">
        <v>6</v>
      </c>
      <c r="B5544" s="2" t="s">
        <v>259</v>
      </c>
      <c r="C5544" s="2" t="s">
        <v>64</v>
      </c>
      <c r="E5544" s="2">
        <v>100</v>
      </c>
      <c r="F5544" s="2" t="s">
        <v>928</v>
      </c>
      <c r="G5544" s="2" t="s">
        <v>720</v>
      </c>
      <c r="H5544" s="2" t="s">
        <v>34</v>
      </c>
      <c r="I5544" s="2" t="s">
        <v>31</v>
      </c>
      <c r="J5544" s="44">
        <v>0</v>
      </c>
    </row>
    <row r="5545" spans="1:10">
      <c r="A5545" s="2" t="s">
        <v>6</v>
      </c>
      <c r="B5545" s="2" t="s">
        <v>260</v>
      </c>
      <c r="C5545" s="2" t="s">
        <v>64</v>
      </c>
      <c r="E5545" s="2">
        <v>100</v>
      </c>
      <c r="F5545" s="2" t="s">
        <v>928</v>
      </c>
      <c r="G5545" s="2" t="s">
        <v>720</v>
      </c>
      <c r="H5545" s="2" t="s">
        <v>34</v>
      </c>
      <c r="I5545" s="2" t="s">
        <v>31</v>
      </c>
      <c r="J5545" s="44">
        <v>0</v>
      </c>
    </row>
    <row r="5546" spans="1:10">
      <c r="A5546" s="2" t="s">
        <v>6</v>
      </c>
      <c r="B5546" s="2" t="s">
        <v>261</v>
      </c>
      <c r="C5546" s="2" t="s">
        <v>64</v>
      </c>
      <c r="E5546" s="2">
        <v>100</v>
      </c>
      <c r="F5546" s="2" t="s">
        <v>928</v>
      </c>
      <c r="G5546" s="2" t="s">
        <v>720</v>
      </c>
      <c r="H5546" s="2" t="s">
        <v>34</v>
      </c>
      <c r="I5546" s="2" t="s">
        <v>31</v>
      </c>
      <c r="J5546" s="44">
        <v>0</v>
      </c>
    </row>
    <row r="5547" spans="1:10">
      <c r="A5547" s="2" t="s">
        <v>5</v>
      </c>
      <c r="B5547" s="2" t="s">
        <v>270</v>
      </c>
      <c r="C5547" s="2" t="s">
        <v>64</v>
      </c>
      <c r="E5547" s="2">
        <v>100</v>
      </c>
      <c r="F5547" s="2" t="s">
        <v>928</v>
      </c>
      <c r="G5547" s="2" t="s">
        <v>720</v>
      </c>
      <c r="H5547" s="2" t="s">
        <v>34</v>
      </c>
      <c r="I5547" s="2" t="s">
        <v>31</v>
      </c>
      <c r="J5547" s="44">
        <v>3.1590404649999999</v>
      </c>
    </row>
    <row r="5548" spans="1:10">
      <c r="A5548" s="2" t="s">
        <v>5</v>
      </c>
      <c r="B5548" s="2" t="s">
        <v>271</v>
      </c>
      <c r="C5548" s="2" t="s">
        <v>64</v>
      </c>
      <c r="E5548" s="2">
        <v>100</v>
      </c>
      <c r="F5548" s="2" t="s">
        <v>928</v>
      </c>
      <c r="G5548" s="2" t="s">
        <v>720</v>
      </c>
      <c r="H5548" s="2" t="s">
        <v>34</v>
      </c>
      <c r="I5548" s="2" t="s">
        <v>31</v>
      </c>
      <c r="J5548" s="44">
        <v>30.317586868999999</v>
      </c>
    </row>
    <row r="5549" spans="1:10">
      <c r="A5549" s="2" t="s">
        <v>5</v>
      </c>
      <c r="B5549" s="2" t="s">
        <v>272</v>
      </c>
      <c r="C5549" s="2" t="s">
        <v>64</v>
      </c>
      <c r="E5549" s="2">
        <v>100</v>
      </c>
      <c r="F5549" s="2" t="s">
        <v>928</v>
      </c>
      <c r="G5549" s="2" t="s">
        <v>720</v>
      </c>
      <c r="H5549" s="2" t="s">
        <v>34</v>
      </c>
      <c r="I5549" s="2" t="s">
        <v>31</v>
      </c>
      <c r="J5549" s="44">
        <v>0</v>
      </c>
    </row>
    <row r="5550" spans="1:10">
      <c r="A5550" s="2" t="s">
        <v>5</v>
      </c>
      <c r="B5550" s="2" t="s">
        <v>273</v>
      </c>
      <c r="C5550" s="2" t="s">
        <v>64</v>
      </c>
      <c r="E5550" s="2">
        <v>100</v>
      </c>
      <c r="F5550" s="2" t="s">
        <v>928</v>
      </c>
      <c r="G5550" s="2" t="s">
        <v>720</v>
      </c>
      <c r="H5550" s="2" t="s">
        <v>34</v>
      </c>
      <c r="I5550" s="2" t="s">
        <v>31</v>
      </c>
      <c r="J5550" s="44">
        <v>0</v>
      </c>
    </row>
    <row r="5551" spans="1:10">
      <c r="A5551" s="2" t="s">
        <v>4</v>
      </c>
      <c r="B5551" s="2" t="s">
        <v>445</v>
      </c>
      <c r="C5551" s="2" t="s">
        <v>64</v>
      </c>
      <c r="E5551" s="2">
        <v>100</v>
      </c>
      <c r="F5551" s="2" t="s">
        <v>928</v>
      </c>
      <c r="G5551" s="2" t="s">
        <v>720</v>
      </c>
      <c r="H5551" s="2" t="s">
        <v>34</v>
      </c>
      <c r="I5551" s="2" t="s">
        <v>31</v>
      </c>
      <c r="J5551" s="44">
        <v>0</v>
      </c>
    </row>
    <row r="5552" spans="1:10">
      <c r="A5552" s="2" t="s">
        <v>4</v>
      </c>
      <c r="B5552" s="2" t="s">
        <v>446</v>
      </c>
      <c r="C5552" s="2" t="s">
        <v>64</v>
      </c>
      <c r="E5552" s="2">
        <v>100</v>
      </c>
      <c r="F5552" s="2" t="s">
        <v>928</v>
      </c>
      <c r="G5552" s="2" t="s">
        <v>720</v>
      </c>
      <c r="H5552" s="2" t="s">
        <v>34</v>
      </c>
      <c r="I5552" s="2" t="s">
        <v>31</v>
      </c>
      <c r="J5552" s="44">
        <v>0.85140471100000004</v>
      </c>
    </row>
    <row r="5553" spans="1:10">
      <c r="A5553" s="2" t="s">
        <v>3</v>
      </c>
      <c r="B5553" s="2" t="s">
        <v>362</v>
      </c>
      <c r="C5553" s="2" t="s">
        <v>64</v>
      </c>
      <c r="E5553" s="2">
        <v>100</v>
      </c>
      <c r="F5553" s="2" t="s">
        <v>928</v>
      </c>
      <c r="G5553" s="2" t="s">
        <v>720</v>
      </c>
      <c r="H5553" s="2" t="s">
        <v>34</v>
      </c>
      <c r="I5553" s="2" t="s">
        <v>31</v>
      </c>
      <c r="J5553" s="44">
        <v>1.7903413699999999</v>
      </c>
    </row>
    <row r="5554" spans="1:10">
      <c r="A5554" s="2" t="s">
        <v>3</v>
      </c>
      <c r="B5554" s="2" t="s">
        <v>143</v>
      </c>
      <c r="C5554" s="2" t="s">
        <v>64</v>
      </c>
      <c r="E5554" s="2">
        <v>100</v>
      </c>
      <c r="F5554" s="2" t="s">
        <v>928</v>
      </c>
      <c r="G5554" s="2" t="s">
        <v>720</v>
      </c>
      <c r="H5554" s="2" t="s">
        <v>34</v>
      </c>
      <c r="I5554" s="2" t="s">
        <v>31</v>
      </c>
      <c r="J5554" s="44">
        <v>17.795623622000001</v>
      </c>
    </row>
    <row r="5555" spans="1:10">
      <c r="A5555" s="2" t="s">
        <v>3</v>
      </c>
      <c r="B5555" s="2" t="s">
        <v>144</v>
      </c>
      <c r="C5555" s="2" t="s">
        <v>64</v>
      </c>
      <c r="E5555" s="2">
        <v>100</v>
      </c>
      <c r="F5555" s="2" t="s">
        <v>928</v>
      </c>
      <c r="G5555" s="2" t="s">
        <v>720</v>
      </c>
      <c r="H5555" s="2" t="s">
        <v>34</v>
      </c>
      <c r="I5555" s="2" t="s">
        <v>31</v>
      </c>
      <c r="J5555" s="44">
        <v>12.482204072</v>
      </c>
    </row>
    <row r="5556" spans="1:10">
      <c r="A5556" s="2" t="s">
        <v>3</v>
      </c>
      <c r="B5556" s="2" t="s">
        <v>145</v>
      </c>
      <c r="C5556" s="2" t="s">
        <v>64</v>
      </c>
      <c r="E5556" s="2">
        <v>100</v>
      </c>
      <c r="F5556" s="2" t="s">
        <v>928</v>
      </c>
      <c r="G5556" s="2" t="s">
        <v>720</v>
      </c>
      <c r="H5556" s="2" t="s">
        <v>34</v>
      </c>
      <c r="I5556" s="2" t="s">
        <v>31</v>
      </c>
      <c r="J5556" s="44">
        <v>2.9278555590000002</v>
      </c>
    </row>
    <row r="5557" spans="1:10">
      <c r="A5557" s="2" t="s">
        <v>3</v>
      </c>
      <c r="B5557" s="2" t="s">
        <v>146</v>
      </c>
      <c r="C5557" s="2" t="s">
        <v>64</v>
      </c>
      <c r="E5557" s="2">
        <v>100</v>
      </c>
      <c r="F5557" s="2" t="s">
        <v>928</v>
      </c>
      <c r="G5557" s="2" t="s">
        <v>720</v>
      </c>
      <c r="H5557" s="2" t="s">
        <v>34</v>
      </c>
      <c r="I5557" s="2" t="s">
        <v>31</v>
      </c>
      <c r="J5557" s="44">
        <v>3.0676361349999999</v>
      </c>
    </row>
    <row r="5558" spans="1:10">
      <c r="A5558" s="2" t="s">
        <v>3</v>
      </c>
      <c r="B5558" s="2" t="s">
        <v>147</v>
      </c>
      <c r="C5558" s="2" t="s">
        <v>64</v>
      </c>
      <c r="E5558" s="2">
        <v>100</v>
      </c>
      <c r="F5558" s="2" t="s">
        <v>928</v>
      </c>
      <c r="G5558" s="2" t="s">
        <v>720</v>
      </c>
      <c r="H5558" s="2" t="s">
        <v>34</v>
      </c>
      <c r="I5558" s="2" t="s">
        <v>31</v>
      </c>
      <c r="J5558" s="44">
        <v>15.635667012000001</v>
      </c>
    </row>
    <row r="5559" spans="1:10">
      <c r="A5559" s="2" t="s">
        <v>3</v>
      </c>
      <c r="B5559" s="2" t="s">
        <v>148</v>
      </c>
      <c r="C5559" s="2" t="s">
        <v>64</v>
      </c>
      <c r="E5559" s="2">
        <v>100</v>
      </c>
      <c r="F5559" s="2" t="s">
        <v>928</v>
      </c>
      <c r="G5559" s="2" t="s">
        <v>720</v>
      </c>
      <c r="H5559" s="2" t="s">
        <v>34</v>
      </c>
      <c r="I5559" s="2" t="s">
        <v>31</v>
      </c>
      <c r="J5559" s="44">
        <v>3.8259381029999999</v>
      </c>
    </row>
    <row r="5560" spans="1:10">
      <c r="A5560" s="2" t="s">
        <v>3</v>
      </c>
      <c r="B5560" s="2" t="s">
        <v>149</v>
      </c>
      <c r="C5560" s="2" t="s">
        <v>64</v>
      </c>
      <c r="E5560" s="2">
        <v>100</v>
      </c>
      <c r="F5560" s="2" t="s">
        <v>928</v>
      </c>
      <c r="G5560" s="2" t="s">
        <v>720</v>
      </c>
      <c r="H5560" s="2" t="s">
        <v>34</v>
      </c>
      <c r="I5560" s="2" t="s">
        <v>31</v>
      </c>
      <c r="J5560" s="44">
        <v>207.773670974</v>
      </c>
    </row>
    <row r="5561" spans="1:10">
      <c r="A5561" s="2" t="s">
        <v>3</v>
      </c>
      <c r="B5561" s="2" t="s">
        <v>150</v>
      </c>
      <c r="C5561" s="2" t="s">
        <v>64</v>
      </c>
      <c r="E5561" s="2">
        <v>100</v>
      </c>
      <c r="F5561" s="2" t="s">
        <v>928</v>
      </c>
      <c r="G5561" s="2" t="s">
        <v>720</v>
      </c>
      <c r="H5561" s="2" t="s">
        <v>34</v>
      </c>
      <c r="I5561" s="2" t="s">
        <v>31</v>
      </c>
      <c r="J5561" s="44">
        <v>0</v>
      </c>
    </row>
    <row r="5562" spans="1:10">
      <c r="A5562" s="2" t="s">
        <v>3</v>
      </c>
      <c r="B5562" s="2" t="s">
        <v>151</v>
      </c>
      <c r="C5562" s="2" t="s">
        <v>64</v>
      </c>
      <c r="E5562" s="2">
        <v>100</v>
      </c>
      <c r="F5562" s="2" t="s">
        <v>928</v>
      </c>
      <c r="G5562" s="2" t="s">
        <v>720</v>
      </c>
      <c r="H5562" s="2" t="s">
        <v>34</v>
      </c>
      <c r="I5562" s="2" t="s">
        <v>31</v>
      </c>
      <c r="J5562" s="44">
        <v>264.61970228600001</v>
      </c>
    </row>
    <row r="5563" spans="1:10">
      <c r="A5563" s="2" t="s">
        <v>3</v>
      </c>
      <c r="B5563" s="2" t="s">
        <v>152</v>
      </c>
      <c r="C5563" s="2" t="s">
        <v>64</v>
      </c>
      <c r="E5563" s="2">
        <v>100</v>
      </c>
      <c r="F5563" s="2" t="s">
        <v>928</v>
      </c>
      <c r="G5563" s="2" t="s">
        <v>720</v>
      </c>
      <c r="H5563" s="2" t="s">
        <v>34</v>
      </c>
      <c r="I5563" s="2" t="s">
        <v>31</v>
      </c>
      <c r="J5563" s="44">
        <v>111.640304109</v>
      </c>
    </row>
    <row r="5564" spans="1:10">
      <c r="A5564" s="2" t="s">
        <v>3</v>
      </c>
      <c r="B5564" s="2" t="s">
        <v>153</v>
      </c>
      <c r="C5564" s="2" t="s">
        <v>64</v>
      </c>
      <c r="E5564" s="2">
        <v>100</v>
      </c>
      <c r="F5564" s="2" t="s">
        <v>928</v>
      </c>
      <c r="G5564" s="2" t="s">
        <v>720</v>
      </c>
      <c r="H5564" s="2" t="s">
        <v>34</v>
      </c>
      <c r="I5564" s="2" t="s">
        <v>31</v>
      </c>
      <c r="J5564" s="44">
        <v>0</v>
      </c>
    </row>
    <row r="5565" spans="1:10">
      <c r="A5565" s="2" t="s">
        <v>3</v>
      </c>
      <c r="B5565" s="2" t="s">
        <v>154</v>
      </c>
      <c r="C5565" s="2" t="s">
        <v>64</v>
      </c>
      <c r="E5565" s="2">
        <v>100</v>
      </c>
      <c r="F5565" s="2" t="s">
        <v>928</v>
      </c>
      <c r="G5565" s="2" t="s">
        <v>720</v>
      </c>
      <c r="H5565" s="2" t="s">
        <v>34</v>
      </c>
      <c r="I5565" s="2" t="s">
        <v>31</v>
      </c>
      <c r="J5565" s="44">
        <v>33.260512906999999</v>
      </c>
    </row>
    <row r="5566" spans="1:10">
      <c r="A5566" s="2" t="s">
        <v>3</v>
      </c>
      <c r="B5566" s="2" t="s">
        <v>155</v>
      </c>
      <c r="C5566" s="2" t="s">
        <v>64</v>
      </c>
      <c r="E5566" s="2">
        <v>100</v>
      </c>
      <c r="F5566" s="2" t="s">
        <v>928</v>
      </c>
      <c r="G5566" s="2" t="s">
        <v>720</v>
      </c>
      <c r="H5566" s="2" t="s">
        <v>34</v>
      </c>
      <c r="I5566" s="2" t="s">
        <v>31</v>
      </c>
      <c r="J5566" s="44">
        <v>27.602892922999999</v>
      </c>
    </row>
    <row r="5567" spans="1:10">
      <c r="A5567" s="2" t="s">
        <v>3</v>
      </c>
      <c r="B5567" s="2" t="s">
        <v>156</v>
      </c>
      <c r="C5567" s="2" t="s">
        <v>64</v>
      </c>
      <c r="E5567" s="2">
        <v>100</v>
      </c>
      <c r="F5567" s="2" t="s">
        <v>928</v>
      </c>
      <c r="G5567" s="2" t="s">
        <v>720</v>
      </c>
      <c r="H5567" s="2" t="s">
        <v>34</v>
      </c>
      <c r="I5567" s="2" t="s">
        <v>31</v>
      </c>
      <c r="J5567" s="44">
        <v>3.1012836419999998</v>
      </c>
    </row>
    <row r="5568" spans="1:10">
      <c r="A5568" s="2" t="s">
        <v>3</v>
      </c>
      <c r="B5568" s="2" t="s">
        <v>157</v>
      </c>
      <c r="C5568" s="2" t="s">
        <v>64</v>
      </c>
      <c r="E5568" s="2">
        <v>100</v>
      </c>
      <c r="F5568" s="2" t="s">
        <v>928</v>
      </c>
      <c r="G5568" s="2" t="s">
        <v>720</v>
      </c>
      <c r="H5568" s="2" t="s">
        <v>34</v>
      </c>
      <c r="I5568" s="2" t="s">
        <v>31</v>
      </c>
      <c r="J5568" s="44">
        <v>77.878136601999998</v>
      </c>
    </row>
    <row r="5569" spans="1:10">
      <c r="A5569" s="2" t="s">
        <v>3</v>
      </c>
      <c r="B5569" s="2" t="s">
        <v>158</v>
      </c>
      <c r="C5569" s="2" t="s">
        <v>64</v>
      </c>
      <c r="E5569" s="2">
        <v>100</v>
      </c>
      <c r="F5569" s="2" t="s">
        <v>928</v>
      </c>
      <c r="G5569" s="2" t="s">
        <v>720</v>
      </c>
      <c r="H5569" s="2" t="s">
        <v>34</v>
      </c>
      <c r="I5569" s="2" t="s">
        <v>31</v>
      </c>
      <c r="J5569" s="44">
        <v>8.2873345660000002</v>
      </c>
    </row>
    <row r="5570" spans="1:10">
      <c r="A5570" s="2" t="s">
        <v>2</v>
      </c>
      <c r="B5570" s="2" t="s">
        <v>262</v>
      </c>
      <c r="C5570" s="2" t="s">
        <v>64</v>
      </c>
      <c r="E5570" s="2">
        <v>100</v>
      </c>
      <c r="F5570" s="2" t="s">
        <v>928</v>
      </c>
      <c r="G5570" s="2" t="s">
        <v>720</v>
      </c>
      <c r="H5570" s="2" t="s">
        <v>34</v>
      </c>
      <c r="I5570" s="2" t="s">
        <v>31</v>
      </c>
      <c r="J5570" s="44">
        <v>0.13633308</v>
      </c>
    </row>
    <row r="5571" spans="1:10">
      <c r="A5571" s="2" t="s">
        <v>2</v>
      </c>
      <c r="B5571" s="2" t="s">
        <v>263</v>
      </c>
      <c r="C5571" s="2" t="s">
        <v>64</v>
      </c>
      <c r="E5571" s="2">
        <v>100</v>
      </c>
      <c r="F5571" s="2" t="s">
        <v>928</v>
      </c>
      <c r="G5571" s="2" t="s">
        <v>720</v>
      </c>
      <c r="H5571" s="2" t="s">
        <v>34</v>
      </c>
      <c r="I5571" s="2" t="s">
        <v>31</v>
      </c>
      <c r="J5571" s="44">
        <v>19.116042669999999</v>
      </c>
    </row>
    <row r="5572" spans="1:10">
      <c r="A5572" s="2" t="s">
        <v>2</v>
      </c>
      <c r="B5572" s="2" t="s">
        <v>264</v>
      </c>
      <c r="C5572" s="2" t="s">
        <v>64</v>
      </c>
      <c r="E5572" s="2">
        <v>100</v>
      </c>
      <c r="F5572" s="2" t="s">
        <v>928</v>
      </c>
      <c r="G5572" s="2" t="s">
        <v>720</v>
      </c>
      <c r="H5572" s="2" t="s">
        <v>34</v>
      </c>
      <c r="I5572" s="2" t="s">
        <v>31</v>
      </c>
      <c r="J5572" s="44">
        <v>23.954702767000001</v>
      </c>
    </row>
    <row r="5573" spans="1:10">
      <c r="A5573" s="2" t="s">
        <v>2</v>
      </c>
      <c r="B5573" s="2" t="s">
        <v>265</v>
      </c>
      <c r="C5573" s="2" t="s">
        <v>64</v>
      </c>
      <c r="E5573" s="2">
        <v>100</v>
      </c>
      <c r="F5573" s="2" t="s">
        <v>928</v>
      </c>
      <c r="G5573" s="2" t="s">
        <v>720</v>
      </c>
      <c r="H5573" s="2" t="s">
        <v>34</v>
      </c>
      <c r="I5573" s="2" t="s">
        <v>31</v>
      </c>
      <c r="J5573" s="44">
        <v>15.363412121</v>
      </c>
    </row>
    <row r="5574" spans="1:10">
      <c r="A5574" s="2" t="s">
        <v>2</v>
      </c>
      <c r="B5574" s="2" t="s">
        <v>266</v>
      </c>
      <c r="C5574" s="2" t="s">
        <v>64</v>
      </c>
      <c r="E5574" s="2">
        <v>100</v>
      </c>
      <c r="F5574" s="2" t="s">
        <v>928</v>
      </c>
      <c r="G5574" s="2" t="s">
        <v>720</v>
      </c>
      <c r="H5574" s="2" t="s">
        <v>34</v>
      </c>
      <c r="I5574" s="2" t="s">
        <v>31</v>
      </c>
      <c r="J5574" s="44">
        <v>27.108847777000001</v>
      </c>
    </row>
    <row r="5575" spans="1:10">
      <c r="A5575" s="2" t="s">
        <v>2</v>
      </c>
      <c r="B5575" s="2" t="s">
        <v>267</v>
      </c>
      <c r="C5575" s="2" t="s">
        <v>64</v>
      </c>
      <c r="E5575" s="2">
        <v>100</v>
      </c>
      <c r="F5575" s="2" t="s">
        <v>928</v>
      </c>
      <c r="G5575" s="2" t="s">
        <v>720</v>
      </c>
      <c r="H5575" s="2" t="s">
        <v>34</v>
      </c>
      <c r="I5575" s="2" t="s">
        <v>31</v>
      </c>
      <c r="J5575" s="44">
        <v>10.07853768</v>
      </c>
    </row>
    <row r="5576" spans="1:10">
      <c r="A5576" s="2" t="s">
        <v>2</v>
      </c>
      <c r="B5576" s="2" t="s">
        <v>268</v>
      </c>
      <c r="C5576" s="2" t="s">
        <v>64</v>
      </c>
      <c r="E5576" s="2">
        <v>100</v>
      </c>
      <c r="F5576" s="2" t="s">
        <v>928</v>
      </c>
      <c r="G5576" s="2" t="s">
        <v>720</v>
      </c>
      <c r="H5576" s="2" t="s">
        <v>34</v>
      </c>
      <c r="I5576" s="2" t="s">
        <v>31</v>
      </c>
      <c r="J5576" s="44">
        <v>82.022659357999999</v>
      </c>
    </row>
    <row r="5577" spans="1:10">
      <c r="A5577" s="2" t="s">
        <v>2</v>
      </c>
      <c r="B5577" s="2" t="s">
        <v>269</v>
      </c>
      <c r="C5577" s="2" t="s">
        <v>64</v>
      </c>
      <c r="E5577" s="2">
        <v>100</v>
      </c>
      <c r="F5577" s="2" t="s">
        <v>928</v>
      </c>
      <c r="G5577" s="2" t="s">
        <v>720</v>
      </c>
      <c r="H5577" s="2" t="s">
        <v>34</v>
      </c>
      <c r="I5577" s="2" t="s">
        <v>31</v>
      </c>
      <c r="J5577" s="44">
        <v>150.85211096800001</v>
      </c>
    </row>
    <row r="5578" spans="1:10">
      <c r="A5578" s="2" t="s">
        <v>1</v>
      </c>
      <c r="B5578" s="2" t="s">
        <v>298</v>
      </c>
      <c r="C5578" s="2" t="s">
        <v>64</v>
      </c>
      <c r="E5578" s="2">
        <v>100</v>
      </c>
      <c r="F5578" s="2" t="s">
        <v>928</v>
      </c>
      <c r="G5578" s="2" t="s">
        <v>720</v>
      </c>
      <c r="H5578" s="2" t="s">
        <v>34</v>
      </c>
      <c r="I5578" s="2" t="s">
        <v>31</v>
      </c>
      <c r="J5578" s="44">
        <v>5.0172869889999996</v>
      </c>
    </row>
    <row r="5579" spans="1:10">
      <c r="A5579" s="2" t="s">
        <v>1</v>
      </c>
      <c r="B5579" s="2" t="s">
        <v>299</v>
      </c>
      <c r="C5579" s="2" t="s">
        <v>64</v>
      </c>
      <c r="E5579" s="2">
        <v>100</v>
      </c>
      <c r="F5579" s="2" t="s">
        <v>928</v>
      </c>
      <c r="G5579" s="2" t="s">
        <v>720</v>
      </c>
      <c r="H5579" s="2" t="s">
        <v>34</v>
      </c>
      <c r="I5579" s="2" t="s">
        <v>31</v>
      </c>
      <c r="J5579" s="44">
        <v>21.785879099999999</v>
      </c>
    </row>
    <row r="5580" spans="1:10">
      <c r="A5580" s="2" t="s">
        <v>1</v>
      </c>
      <c r="B5580" s="2" t="s">
        <v>300</v>
      </c>
      <c r="C5580" s="2" t="s">
        <v>64</v>
      </c>
      <c r="E5580" s="2">
        <v>100</v>
      </c>
      <c r="F5580" s="2" t="s">
        <v>928</v>
      </c>
      <c r="G5580" s="2" t="s">
        <v>720</v>
      </c>
      <c r="H5580" s="2" t="s">
        <v>34</v>
      </c>
      <c r="I5580" s="2" t="s">
        <v>31</v>
      </c>
      <c r="J5580" s="44">
        <v>16.649488688000002</v>
      </c>
    </row>
    <row r="5581" spans="1:10">
      <c r="A5581" s="2" t="s">
        <v>1</v>
      </c>
      <c r="B5581" s="2" t="s">
        <v>301</v>
      </c>
      <c r="C5581" s="2" t="s">
        <v>64</v>
      </c>
      <c r="E5581" s="2">
        <v>100</v>
      </c>
      <c r="F5581" s="2" t="s">
        <v>928</v>
      </c>
      <c r="G5581" s="2" t="s">
        <v>720</v>
      </c>
      <c r="H5581" s="2" t="s">
        <v>34</v>
      </c>
      <c r="I5581" s="2" t="s">
        <v>31</v>
      </c>
      <c r="J5581" s="44">
        <v>0.175338671</v>
      </c>
    </row>
    <row r="5582" spans="1:10">
      <c r="A5582" s="2" t="s">
        <v>1</v>
      </c>
      <c r="B5582" s="2" t="s">
        <v>302</v>
      </c>
      <c r="C5582" s="2" t="s">
        <v>64</v>
      </c>
      <c r="E5582" s="2">
        <v>100</v>
      </c>
      <c r="F5582" s="2" t="s">
        <v>928</v>
      </c>
      <c r="G5582" s="2" t="s">
        <v>720</v>
      </c>
      <c r="H5582" s="2" t="s">
        <v>34</v>
      </c>
      <c r="I5582" s="2" t="s">
        <v>31</v>
      </c>
      <c r="J5582" s="44">
        <v>2.3646774110000002</v>
      </c>
    </row>
    <row r="5583" spans="1:10">
      <c r="A5583" s="2" t="s">
        <v>1</v>
      </c>
      <c r="B5583" s="2" t="s">
        <v>303</v>
      </c>
      <c r="C5583" s="2" t="s">
        <v>64</v>
      </c>
      <c r="E5583" s="2">
        <v>100</v>
      </c>
      <c r="F5583" s="2" t="s">
        <v>928</v>
      </c>
      <c r="G5583" s="2" t="s">
        <v>720</v>
      </c>
      <c r="H5583" s="2" t="s">
        <v>34</v>
      </c>
      <c r="I5583" s="2" t="s">
        <v>31</v>
      </c>
      <c r="J5583" s="44">
        <v>2.8959262419999998</v>
      </c>
    </row>
    <row r="5584" spans="1:10">
      <c r="A5584" s="2" t="s">
        <v>1</v>
      </c>
      <c r="B5584" s="2" t="s">
        <v>304</v>
      </c>
      <c r="C5584" s="2" t="s">
        <v>64</v>
      </c>
      <c r="E5584" s="2">
        <v>100</v>
      </c>
      <c r="F5584" s="2" t="s">
        <v>928</v>
      </c>
      <c r="G5584" s="2" t="s">
        <v>720</v>
      </c>
      <c r="H5584" s="2" t="s">
        <v>34</v>
      </c>
      <c r="I5584" s="2" t="s">
        <v>31</v>
      </c>
      <c r="J5584" s="44">
        <v>2.9365163E-2</v>
      </c>
    </row>
    <row r="5585" spans="1:10">
      <c r="A5585" s="2" t="s">
        <v>1</v>
      </c>
      <c r="B5585" s="2" t="s">
        <v>305</v>
      </c>
      <c r="C5585" s="2" t="s">
        <v>64</v>
      </c>
      <c r="E5585" s="2">
        <v>100</v>
      </c>
      <c r="F5585" s="2" t="s">
        <v>928</v>
      </c>
      <c r="G5585" s="2" t="s">
        <v>720</v>
      </c>
      <c r="H5585" s="2" t="s">
        <v>34</v>
      </c>
      <c r="I5585" s="2" t="s">
        <v>31</v>
      </c>
      <c r="J5585" s="44">
        <v>16.947631180999998</v>
      </c>
    </row>
    <row r="5586" spans="1:10">
      <c r="A5586" s="2" t="s">
        <v>1</v>
      </c>
      <c r="B5586" s="2" t="s">
        <v>306</v>
      </c>
      <c r="C5586" s="2" t="s">
        <v>64</v>
      </c>
      <c r="E5586" s="2">
        <v>100</v>
      </c>
      <c r="F5586" s="2" t="s">
        <v>928</v>
      </c>
      <c r="G5586" s="2" t="s">
        <v>720</v>
      </c>
      <c r="H5586" s="2" t="s">
        <v>34</v>
      </c>
      <c r="I5586" s="2" t="s">
        <v>31</v>
      </c>
      <c r="J5586" s="44">
        <v>20.440526512000002</v>
      </c>
    </row>
    <row r="5587" spans="1:10">
      <c r="A5587" s="2" t="s">
        <v>1</v>
      </c>
      <c r="B5587" s="2" t="s">
        <v>307</v>
      </c>
      <c r="C5587" s="2" t="s">
        <v>64</v>
      </c>
      <c r="E5587" s="2">
        <v>100</v>
      </c>
      <c r="F5587" s="2" t="s">
        <v>928</v>
      </c>
      <c r="G5587" s="2" t="s">
        <v>720</v>
      </c>
      <c r="H5587" s="2" t="s">
        <v>34</v>
      </c>
      <c r="I5587" s="2" t="s">
        <v>31</v>
      </c>
      <c r="J5587" s="44">
        <v>1.096337406</v>
      </c>
    </row>
    <row r="5588" spans="1:10">
      <c r="A5588" s="2" t="s">
        <v>1</v>
      </c>
      <c r="B5588" s="2" t="s">
        <v>308</v>
      </c>
      <c r="C5588" s="2" t="s">
        <v>64</v>
      </c>
      <c r="E5588" s="2">
        <v>100</v>
      </c>
      <c r="F5588" s="2" t="s">
        <v>928</v>
      </c>
      <c r="G5588" s="2" t="s">
        <v>720</v>
      </c>
      <c r="H5588" s="2" t="s">
        <v>34</v>
      </c>
      <c r="I5588" s="2" t="s">
        <v>31</v>
      </c>
      <c r="J5588" s="44">
        <v>0.68086223999999995</v>
      </c>
    </row>
    <row r="5589" spans="1:10">
      <c r="A5589" s="2" t="s">
        <v>1</v>
      </c>
      <c r="B5589" s="2" t="s">
        <v>309</v>
      </c>
      <c r="C5589" s="2" t="s">
        <v>64</v>
      </c>
      <c r="E5589" s="2">
        <v>100</v>
      </c>
      <c r="F5589" s="2" t="s">
        <v>928</v>
      </c>
      <c r="G5589" s="2" t="s">
        <v>720</v>
      </c>
      <c r="H5589" s="2" t="s">
        <v>34</v>
      </c>
      <c r="I5589" s="2" t="s">
        <v>31</v>
      </c>
      <c r="J5589" s="44">
        <v>5.4853285869999997</v>
      </c>
    </row>
    <row r="5590" spans="1:10">
      <c r="A5590" s="2" t="s">
        <v>1</v>
      </c>
      <c r="B5590" s="2" t="s">
        <v>310</v>
      </c>
      <c r="C5590" s="2" t="s">
        <v>64</v>
      </c>
      <c r="E5590" s="2">
        <v>100</v>
      </c>
      <c r="F5590" s="2" t="s">
        <v>928</v>
      </c>
      <c r="G5590" s="2" t="s">
        <v>720</v>
      </c>
      <c r="H5590" s="2" t="s">
        <v>34</v>
      </c>
      <c r="I5590" s="2" t="s">
        <v>31</v>
      </c>
      <c r="J5590" s="44">
        <v>12.867153374999999</v>
      </c>
    </row>
    <row r="5591" spans="1:10">
      <c r="A5591" s="2" t="s">
        <v>1</v>
      </c>
      <c r="B5591" s="2" t="s">
        <v>311</v>
      </c>
      <c r="C5591" s="2" t="s">
        <v>64</v>
      </c>
      <c r="E5591" s="2">
        <v>100</v>
      </c>
      <c r="F5591" s="2" t="s">
        <v>928</v>
      </c>
      <c r="G5591" s="2" t="s">
        <v>720</v>
      </c>
      <c r="H5591" s="2" t="s">
        <v>34</v>
      </c>
      <c r="I5591" s="2" t="s">
        <v>31</v>
      </c>
      <c r="J5591" s="44">
        <v>30.877677788</v>
      </c>
    </row>
    <row r="5592" spans="1:10">
      <c r="A5592" s="2" t="s">
        <v>1</v>
      </c>
      <c r="B5592" s="2" t="s">
        <v>312</v>
      </c>
      <c r="C5592" s="2" t="s">
        <v>64</v>
      </c>
      <c r="E5592" s="2">
        <v>100</v>
      </c>
      <c r="F5592" s="2" t="s">
        <v>928</v>
      </c>
      <c r="G5592" s="2" t="s">
        <v>720</v>
      </c>
      <c r="H5592" s="2" t="s">
        <v>34</v>
      </c>
      <c r="I5592" s="2" t="s">
        <v>31</v>
      </c>
      <c r="J5592" s="44">
        <v>10.985269949999999</v>
      </c>
    </row>
    <row r="5593" spans="1:10">
      <c r="A5593" s="2" t="s">
        <v>1</v>
      </c>
      <c r="B5593" s="2" t="s">
        <v>313</v>
      </c>
      <c r="C5593" s="2" t="s">
        <v>64</v>
      </c>
      <c r="E5593" s="2">
        <v>100</v>
      </c>
      <c r="F5593" s="2" t="s">
        <v>928</v>
      </c>
      <c r="G5593" s="2" t="s">
        <v>720</v>
      </c>
      <c r="H5593" s="2" t="s">
        <v>34</v>
      </c>
      <c r="I5593" s="2" t="s">
        <v>31</v>
      </c>
      <c r="J5593" s="44">
        <v>12.67365045</v>
      </c>
    </row>
    <row r="5594" spans="1:10">
      <c r="A5594" s="2" t="s">
        <v>1</v>
      </c>
      <c r="B5594" s="2" t="s">
        <v>314</v>
      </c>
      <c r="C5594" s="2" t="s">
        <v>64</v>
      </c>
      <c r="E5594" s="2">
        <v>100</v>
      </c>
      <c r="F5594" s="2" t="s">
        <v>928</v>
      </c>
      <c r="G5594" s="2" t="s">
        <v>720</v>
      </c>
      <c r="H5594" s="2" t="s">
        <v>34</v>
      </c>
      <c r="I5594" s="2" t="s">
        <v>31</v>
      </c>
      <c r="J5594" s="44">
        <v>0</v>
      </c>
    </row>
    <row r="5595" spans="1:10">
      <c r="A5595" s="2" t="s">
        <v>1</v>
      </c>
      <c r="B5595" s="2" t="s">
        <v>315</v>
      </c>
      <c r="C5595" s="2" t="s">
        <v>64</v>
      </c>
      <c r="E5595" s="2">
        <v>100</v>
      </c>
      <c r="F5595" s="2" t="s">
        <v>928</v>
      </c>
      <c r="G5595" s="2" t="s">
        <v>720</v>
      </c>
      <c r="H5595" s="2" t="s">
        <v>34</v>
      </c>
      <c r="I5595" s="2" t="s">
        <v>31</v>
      </c>
      <c r="J5595" s="44">
        <v>51.863928620999999</v>
      </c>
    </row>
    <row r="5596" spans="1:10">
      <c r="A5596" s="2" t="s">
        <v>1</v>
      </c>
      <c r="B5596" s="2" t="s">
        <v>316</v>
      </c>
      <c r="C5596" s="2" t="s">
        <v>64</v>
      </c>
      <c r="E5596" s="2">
        <v>100</v>
      </c>
      <c r="F5596" s="2" t="s">
        <v>928</v>
      </c>
      <c r="G5596" s="2" t="s">
        <v>720</v>
      </c>
      <c r="H5596" s="2" t="s">
        <v>34</v>
      </c>
      <c r="I5596" s="2" t="s">
        <v>31</v>
      </c>
      <c r="J5596" s="44">
        <v>3.2935147200000001</v>
      </c>
    </row>
    <row r="5597" spans="1:10">
      <c r="A5597" s="2" t="s">
        <v>1</v>
      </c>
      <c r="B5597" s="2" t="s">
        <v>317</v>
      </c>
      <c r="C5597" s="2" t="s">
        <v>64</v>
      </c>
      <c r="E5597" s="2">
        <v>100</v>
      </c>
      <c r="F5597" s="2" t="s">
        <v>928</v>
      </c>
      <c r="G5597" s="2" t="s">
        <v>720</v>
      </c>
      <c r="H5597" s="2" t="s">
        <v>34</v>
      </c>
      <c r="I5597" s="2" t="s">
        <v>31</v>
      </c>
      <c r="J5597" s="44">
        <v>3.0849941439999999</v>
      </c>
    </row>
    <row r="5598" spans="1:10">
      <c r="A5598" s="2" t="s">
        <v>1</v>
      </c>
      <c r="B5598" s="2" t="s">
        <v>449</v>
      </c>
      <c r="C5598" s="2" t="s">
        <v>64</v>
      </c>
      <c r="E5598" s="2">
        <v>100</v>
      </c>
      <c r="F5598" s="2" t="s">
        <v>928</v>
      </c>
      <c r="G5598" s="2" t="s">
        <v>720</v>
      </c>
      <c r="H5598" s="2" t="s">
        <v>34</v>
      </c>
      <c r="I5598" s="2" t="s">
        <v>31</v>
      </c>
      <c r="J5598" s="44">
        <v>0</v>
      </c>
    </row>
    <row r="5599" spans="1:10">
      <c r="A5599" s="2" t="s">
        <v>1</v>
      </c>
      <c r="B5599" s="2" t="s">
        <v>450</v>
      </c>
      <c r="C5599" s="2" t="s">
        <v>64</v>
      </c>
      <c r="E5599" s="2">
        <v>100</v>
      </c>
      <c r="F5599" s="2" t="s">
        <v>928</v>
      </c>
      <c r="G5599" s="2" t="s">
        <v>720</v>
      </c>
      <c r="H5599" s="2" t="s">
        <v>34</v>
      </c>
      <c r="I5599" s="2" t="s">
        <v>31</v>
      </c>
      <c r="J5599" s="44">
        <v>0</v>
      </c>
    </row>
    <row r="5600" spans="1:10">
      <c r="A5600" s="2" t="s">
        <v>1</v>
      </c>
      <c r="B5600" s="2" t="s">
        <v>451</v>
      </c>
      <c r="C5600" s="2" t="s">
        <v>64</v>
      </c>
      <c r="E5600" s="2">
        <v>100</v>
      </c>
      <c r="F5600" s="2" t="s">
        <v>928</v>
      </c>
      <c r="G5600" s="2" t="s">
        <v>720</v>
      </c>
      <c r="H5600" s="2" t="s">
        <v>34</v>
      </c>
      <c r="I5600" s="2" t="s">
        <v>31</v>
      </c>
      <c r="J5600" s="44">
        <v>0</v>
      </c>
    </row>
    <row r="5601" spans="1:10">
      <c r="A5601" s="2" t="s">
        <v>1</v>
      </c>
      <c r="B5601" s="2" t="s">
        <v>452</v>
      </c>
      <c r="C5601" s="2" t="s">
        <v>64</v>
      </c>
      <c r="E5601" s="2">
        <v>100</v>
      </c>
      <c r="F5601" s="2" t="s">
        <v>928</v>
      </c>
      <c r="G5601" s="2" t="s">
        <v>720</v>
      </c>
      <c r="H5601" s="2" t="s">
        <v>34</v>
      </c>
      <c r="I5601" s="2" t="s">
        <v>31</v>
      </c>
      <c r="J5601" s="44">
        <v>0</v>
      </c>
    </row>
    <row r="5602" spans="1:10">
      <c r="A5602" s="2" t="s">
        <v>1</v>
      </c>
      <c r="B5602" s="2" t="s">
        <v>453</v>
      </c>
      <c r="C5602" s="2" t="s">
        <v>64</v>
      </c>
      <c r="E5602" s="2">
        <v>100</v>
      </c>
      <c r="F5602" s="2" t="s">
        <v>928</v>
      </c>
      <c r="G5602" s="2" t="s">
        <v>720</v>
      </c>
      <c r="H5602" s="2" t="s">
        <v>34</v>
      </c>
      <c r="I5602" s="2" t="s">
        <v>31</v>
      </c>
      <c r="J5602" s="44">
        <v>0</v>
      </c>
    </row>
    <row r="5603" spans="1:10">
      <c r="A5603" s="2" t="s">
        <v>1</v>
      </c>
      <c r="B5603" s="2" t="s">
        <v>318</v>
      </c>
      <c r="C5603" s="2" t="s">
        <v>64</v>
      </c>
      <c r="E5603" s="2">
        <v>100</v>
      </c>
      <c r="F5603" s="2" t="s">
        <v>928</v>
      </c>
      <c r="G5603" s="2" t="s">
        <v>720</v>
      </c>
      <c r="H5603" s="2" t="s">
        <v>34</v>
      </c>
      <c r="I5603" s="2" t="s">
        <v>31</v>
      </c>
      <c r="J5603" s="44">
        <v>7.29987225</v>
      </c>
    </row>
    <row r="5604" spans="1:10">
      <c r="A5604" s="2" t="s">
        <v>1</v>
      </c>
      <c r="B5604" s="2" t="s">
        <v>319</v>
      </c>
      <c r="C5604" s="2" t="s">
        <v>64</v>
      </c>
      <c r="E5604" s="2">
        <v>100</v>
      </c>
      <c r="F5604" s="2" t="s">
        <v>928</v>
      </c>
      <c r="G5604" s="2" t="s">
        <v>720</v>
      </c>
      <c r="H5604" s="2" t="s">
        <v>34</v>
      </c>
      <c r="I5604" s="2" t="s">
        <v>31</v>
      </c>
      <c r="J5604" s="44">
        <v>1.55479926</v>
      </c>
    </row>
    <row r="5605" spans="1:10">
      <c r="A5605" s="2" t="s">
        <v>1</v>
      </c>
      <c r="B5605" s="2" t="s">
        <v>320</v>
      </c>
      <c r="C5605" s="2" t="s">
        <v>64</v>
      </c>
      <c r="E5605" s="2">
        <v>100</v>
      </c>
      <c r="F5605" s="2" t="s">
        <v>928</v>
      </c>
      <c r="G5605" s="2" t="s">
        <v>720</v>
      </c>
      <c r="H5605" s="2" t="s">
        <v>34</v>
      </c>
      <c r="I5605" s="2" t="s">
        <v>31</v>
      </c>
      <c r="J5605" s="44">
        <v>4.8368750619999998</v>
      </c>
    </row>
    <row r="5606" spans="1:10">
      <c r="A5606" s="2" t="s">
        <v>1</v>
      </c>
      <c r="B5606" s="2" t="s">
        <v>321</v>
      </c>
      <c r="C5606" s="2" t="s">
        <v>64</v>
      </c>
      <c r="E5606" s="2">
        <v>100</v>
      </c>
      <c r="F5606" s="2" t="s">
        <v>928</v>
      </c>
      <c r="G5606" s="2" t="s">
        <v>720</v>
      </c>
      <c r="H5606" s="2" t="s">
        <v>34</v>
      </c>
      <c r="I5606" s="2" t="s">
        <v>31</v>
      </c>
      <c r="J5606" s="44">
        <v>2.7625451139999999</v>
      </c>
    </row>
    <row r="5607" spans="1:10">
      <c r="A5607" s="2" t="s">
        <v>1</v>
      </c>
      <c r="B5607" s="2" t="s">
        <v>322</v>
      </c>
      <c r="C5607" s="2" t="s">
        <v>64</v>
      </c>
      <c r="E5607" s="2">
        <v>100</v>
      </c>
      <c r="F5607" s="2" t="s">
        <v>928</v>
      </c>
      <c r="G5607" s="2" t="s">
        <v>720</v>
      </c>
      <c r="H5607" s="2" t="s">
        <v>34</v>
      </c>
      <c r="I5607" s="2" t="s">
        <v>31</v>
      </c>
      <c r="J5607" s="44">
        <v>6.576539887</v>
      </c>
    </row>
    <row r="5608" spans="1:10">
      <c r="A5608" s="2" t="s">
        <v>1</v>
      </c>
      <c r="B5608" s="2" t="s">
        <v>323</v>
      </c>
      <c r="C5608" s="2" t="s">
        <v>64</v>
      </c>
      <c r="E5608" s="2">
        <v>100</v>
      </c>
      <c r="F5608" s="2" t="s">
        <v>928</v>
      </c>
      <c r="G5608" s="2" t="s">
        <v>720</v>
      </c>
      <c r="H5608" s="2" t="s">
        <v>34</v>
      </c>
      <c r="I5608" s="2" t="s">
        <v>31</v>
      </c>
      <c r="J5608" s="44">
        <v>10.621998225</v>
      </c>
    </row>
    <row r="5609" spans="1:10">
      <c r="A5609" s="2" t="s">
        <v>1</v>
      </c>
      <c r="B5609" s="2" t="s">
        <v>324</v>
      </c>
      <c r="C5609" s="2" t="s">
        <v>64</v>
      </c>
      <c r="E5609" s="2">
        <v>100</v>
      </c>
      <c r="F5609" s="2" t="s">
        <v>928</v>
      </c>
      <c r="G5609" s="2" t="s">
        <v>720</v>
      </c>
      <c r="H5609" s="2" t="s">
        <v>34</v>
      </c>
      <c r="I5609" s="2" t="s">
        <v>31</v>
      </c>
      <c r="J5609" s="44">
        <v>8.5219470000000008</v>
      </c>
    </row>
    <row r="5610" spans="1:10">
      <c r="A5610" s="2" t="s">
        <v>1</v>
      </c>
      <c r="B5610" s="2" t="s">
        <v>325</v>
      </c>
      <c r="C5610" s="2" t="s">
        <v>64</v>
      </c>
      <c r="E5610" s="2">
        <v>100</v>
      </c>
      <c r="F5610" s="2" t="s">
        <v>928</v>
      </c>
      <c r="G5610" s="2" t="s">
        <v>720</v>
      </c>
      <c r="H5610" s="2" t="s">
        <v>34</v>
      </c>
      <c r="I5610" s="2" t="s">
        <v>31</v>
      </c>
      <c r="J5610" s="44">
        <v>22.3837929</v>
      </c>
    </row>
    <row r="5611" spans="1:10">
      <c r="A5611" s="2" t="s">
        <v>1</v>
      </c>
      <c r="B5611" s="2" t="s">
        <v>326</v>
      </c>
      <c r="C5611" s="2" t="s">
        <v>64</v>
      </c>
      <c r="E5611" s="2">
        <v>100</v>
      </c>
      <c r="F5611" s="2" t="s">
        <v>928</v>
      </c>
      <c r="G5611" s="2" t="s">
        <v>720</v>
      </c>
      <c r="H5611" s="2" t="s">
        <v>34</v>
      </c>
      <c r="I5611" s="2" t="s">
        <v>31</v>
      </c>
      <c r="J5611" s="44">
        <v>76.630997644000004</v>
      </c>
    </row>
    <row r="5612" spans="1:10">
      <c r="A5612" s="2" t="s">
        <v>1</v>
      </c>
      <c r="B5612" s="2" t="s">
        <v>327</v>
      </c>
      <c r="C5612" s="2" t="s">
        <v>64</v>
      </c>
      <c r="E5612" s="2">
        <v>100</v>
      </c>
      <c r="F5612" s="2" t="s">
        <v>928</v>
      </c>
      <c r="G5612" s="2" t="s">
        <v>720</v>
      </c>
      <c r="H5612" s="2" t="s">
        <v>34</v>
      </c>
      <c r="I5612" s="2" t="s">
        <v>31</v>
      </c>
      <c r="J5612" s="44">
        <v>47.200263806000002</v>
      </c>
    </row>
    <row r="5613" spans="1:10">
      <c r="A5613" s="2" t="s">
        <v>1</v>
      </c>
      <c r="B5613" s="2" t="s">
        <v>328</v>
      </c>
      <c r="C5613" s="2" t="s">
        <v>64</v>
      </c>
      <c r="E5613" s="2">
        <v>100</v>
      </c>
      <c r="F5613" s="2" t="s">
        <v>928</v>
      </c>
      <c r="G5613" s="2" t="s">
        <v>720</v>
      </c>
      <c r="H5613" s="2" t="s">
        <v>34</v>
      </c>
      <c r="I5613" s="2" t="s">
        <v>31</v>
      </c>
      <c r="J5613" s="44">
        <v>51.654122827000002</v>
      </c>
    </row>
    <row r="5614" spans="1:10">
      <c r="A5614" s="2" t="s">
        <v>1</v>
      </c>
      <c r="B5614" s="2" t="s">
        <v>329</v>
      </c>
      <c r="C5614" s="2" t="s">
        <v>64</v>
      </c>
      <c r="E5614" s="2">
        <v>100</v>
      </c>
      <c r="F5614" s="2" t="s">
        <v>928</v>
      </c>
      <c r="G5614" s="2" t="s">
        <v>720</v>
      </c>
      <c r="H5614" s="2" t="s">
        <v>34</v>
      </c>
      <c r="I5614" s="2" t="s">
        <v>31</v>
      </c>
      <c r="J5614" s="44">
        <v>26.480838056</v>
      </c>
    </row>
    <row r="5615" spans="1:10">
      <c r="A5615" s="2" t="s">
        <v>1</v>
      </c>
      <c r="B5615" s="2" t="s">
        <v>330</v>
      </c>
      <c r="C5615" s="2" t="s">
        <v>64</v>
      </c>
      <c r="E5615" s="2">
        <v>100</v>
      </c>
      <c r="F5615" s="2" t="s">
        <v>928</v>
      </c>
      <c r="G5615" s="2" t="s">
        <v>720</v>
      </c>
      <c r="H5615" s="2" t="s">
        <v>34</v>
      </c>
      <c r="I5615" s="2" t="s">
        <v>31</v>
      </c>
      <c r="J5615" s="44">
        <v>13.561313241000001</v>
      </c>
    </row>
    <row r="5616" spans="1:10">
      <c r="A5616" s="2" t="s">
        <v>1</v>
      </c>
      <c r="B5616" s="2" t="s">
        <v>331</v>
      </c>
      <c r="C5616" s="2" t="s">
        <v>64</v>
      </c>
      <c r="E5616" s="2">
        <v>100</v>
      </c>
      <c r="F5616" s="2" t="s">
        <v>928</v>
      </c>
      <c r="G5616" s="2" t="s">
        <v>720</v>
      </c>
      <c r="H5616" s="2" t="s">
        <v>34</v>
      </c>
      <c r="I5616" s="2" t="s">
        <v>31</v>
      </c>
      <c r="J5616" s="44">
        <v>131.75422254599999</v>
      </c>
    </row>
    <row r="5617" spans="1:10">
      <c r="A5617" s="2" t="s">
        <v>1</v>
      </c>
      <c r="B5617" s="2" t="s">
        <v>332</v>
      </c>
      <c r="C5617" s="2" t="s">
        <v>64</v>
      </c>
      <c r="E5617" s="2">
        <v>100</v>
      </c>
      <c r="F5617" s="2" t="s">
        <v>928</v>
      </c>
      <c r="G5617" s="2" t="s">
        <v>720</v>
      </c>
      <c r="H5617" s="2" t="s">
        <v>34</v>
      </c>
      <c r="I5617" s="2" t="s">
        <v>31</v>
      </c>
      <c r="J5617" s="44">
        <v>97.425548879999994</v>
      </c>
    </row>
    <row r="5618" spans="1:10">
      <c r="A5618" s="2" t="s">
        <v>26</v>
      </c>
      <c r="B5618" s="2" t="s">
        <v>370</v>
      </c>
      <c r="C5618" s="2" t="s">
        <v>361</v>
      </c>
      <c r="D5618" s="2" t="s">
        <v>1074</v>
      </c>
      <c r="E5618" s="2">
        <v>100</v>
      </c>
      <c r="F5618" s="2" t="s">
        <v>767</v>
      </c>
      <c r="G5618" s="2" t="s">
        <v>29</v>
      </c>
      <c r="H5618" s="2" t="s">
        <v>37</v>
      </c>
      <c r="I5618" s="2" t="s">
        <v>38</v>
      </c>
      <c r="J5618" s="2">
        <v>0</v>
      </c>
    </row>
    <row r="5619" spans="1:10">
      <c r="A5619" s="2" t="s">
        <v>25</v>
      </c>
      <c r="B5619" s="2" t="s">
        <v>386</v>
      </c>
      <c r="C5619" s="2" t="s">
        <v>361</v>
      </c>
      <c r="D5619" s="2" t="s">
        <v>1074</v>
      </c>
      <c r="E5619" s="2">
        <v>100</v>
      </c>
      <c r="F5619" s="2" t="s">
        <v>767</v>
      </c>
      <c r="G5619" s="2" t="s">
        <v>29</v>
      </c>
      <c r="H5619" s="2" t="s">
        <v>37</v>
      </c>
      <c r="I5619" s="2" t="s">
        <v>38</v>
      </c>
      <c r="J5619" s="2">
        <v>0</v>
      </c>
    </row>
    <row r="5620" spans="1:10">
      <c r="A5620" s="2" t="s">
        <v>23</v>
      </c>
      <c r="B5620" s="2" t="s">
        <v>388</v>
      </c>
      <c r="C5620" s="2" t="s">
        <v>361</v>
      </c>
      <c r="D5620" s="2" t="s">
        <v>1074</v>
      </c>
      <c r="E5620" s="2">
        <v>100</v>
      </c>
      <c r="F5620" s="2" t="s">
        <v>767</v>
      </c>
      <c r="G5620" s="2" t="s">
        <v>29</v>
      </c>
      <c r="H5620" s="2" t="s">
        <v>37</v>
      </c>
      <c r="I5620" s="2" t="s">
        <v>38</v>
      </c>
      <c r="J5620" s="2">
        <v>0.7867826079600001</v>
      </c>
    </row>
    <row r="5621" spans="1:10">
      <c r="A5621" s="2" t="s">
        <v>17</v>
      </c>
      <c r="B5621" s="2" t="s">
        <v>372</v>
      </c>
      <c r="C5621" s="2" t="s">
        <v>361</v>
      </c>
      <c r="D5621" s="2" t="s">
        <v>1074</v>
      </c>
      <c r="E5621" s="2">
        <v>100</v>
      </c>
      <c r="F5621" s="2" t="s">
        <v>767</v>
      </c>
      <c r="G5621" s="2" t="s">
        <v>29</v>
      </c>
      <c r="H5621" s="2" t="s">
        <v>37</v>
      </c>
      <c r="I5621" s="2" t="s">
        <v>38</v>
      </c>
      <c r="J5621" s="2">
        <v>0</v>
      </c>
    </row>
    <row r="5622" spans="1:10">
      <c r="A5622" s="2" t="s">
        <v>21</v>
      </c>
      <c r="B5622" s="2" t="s">
        <v>373</v>
      </c>
      <c r="C5622" s="2" t="s">
        <v>361</v>
      </c>
      <c r="D5622" s="2" t="s">
        <v>1074</v>
      </c>
      <c r="E5622" s="2">
        <v>100</v>
      </c>
      <c r="F5622" s="2" t="s">
        <v>767</v>
      </c>
      <c r="G5622" s="2" t="s">
        <v>29</v>
      </c>
      <c r="H5622" s="2" t="s">
        <v>37</v>
      </c>
      <c r="I5622" s="2" t="s">
        <v>38</v>
      </c>
      <c r="J5622" s="2">
        <v>0</v>
      </c>
    </row>
    <row r="5623" spans="1:10">
      <c r="A5623" s="2" t="s">
        <v>20</v>
      </c>
      <c r="B5623" s="2" t="s">
        <v>379</v>
      </c>
      <c r="C5623" s="2" t="s">
        <v>361</v>
      </c>
      <c r="D5623" s="2" t="s">
        <v>1074</v>
      </c>
      <c r="E5623" s="2">
        <v>100</v>
      </c>
      <c r="F5623" s="2" t="s">
        <v>767</v>
      </c>
      <c r="G5623" s="2" t="s">
        <v>29</v>
      </c>
      <c r="H5623" s="2" t="s">
        <v>37</v>
      </c>
      <c r="I5623" s="2" t="s">
        <v>38</v>
      </c>
      <c r="J5623" s="2">
        <v>0</v>
      </c>
    </row>
    <row r="5624" spans="1:10">
      <c r="A5624" s="2" t="s">
        <v>16</v>
      </c>
      <c r="B5624" s="2" t="s">
        <v>384</v>
      </c>
      <c r="C5624" s="2" t="s">
        <v>361</v>
      </c>
      <c r="D5624" s="2" t="s">
        <v>1074</v>
      </c>
      <c r="E5624" s="2">
        <v>100</v>
      </c>
      <c r="F5624" s="2" t="s">
        <v>767</v>
      </c>
      <c r="G5624" s="2" t="s">
        <v>29</v>
      </c>
      <c r="H5624" s="2" t="s">
        <v>37</v>
      </c>
      <c r="I5624" s="2" t="s">
        <v>38</v>
      </c>
      <c r="J5624" s="2">
        <v>0</v>
      </c>
    </row>
    <row r="5625" spans="1:10">
      <c r="A5625" s="2" t="s">
        <v>3</v>
      </c>
      <c r="B5625" s="2" t="s">
        <v>365</v>
      </c>
      <c r="C5625" s="2" t="s">
        <v>361</v>
      </c>
      <c r="D5625" s="2" t="s">
        <v>1074</v>
      </c>
      <c r="E5625" s="2">
        <v>100</v>
      </c>
      <c r="F5625" s="2" t="s">
        <v>767</v>
      </c>
      <c r="G5625" s="2" t="s">
        <v>29</v>
      </c>
      <c r="H5625" s="2" t="s">
        <v>37</v>
      </c>
      <c r="I5625" s="2" t="s">
        <v>38</v>
      </c>
      <c r="J5625" s="2">
        <v>0</v>
      </c>
    </row>
    <row r="5626" spans="1:10">
      <c r="A5626" s="2" t="s">
        <v>19</v>
      </c>
      <c r="B5626" s="2" t="s">
        <v>375</v>
      </c>
      <c r="C5626" s="2" t="s">
        <v>361</v>
      </c>
      <c r="D5626" s="2" t="s">
        <v>1074</v>
      </c>
      <c r="E5626" s="2">
        <v>100</v>
      </c>
      <c r="F5626" s="2" t="s">
        <v>767</v>
      </c>
      <c r="G5626" s="2" t="s">
        <v>29</v>
      </c>
      <c r="H5626" s="2" t="s">
        <v>37</v>
      </c>
      <c r="I5626" s="2" t="s">
        <v>38</v>
      </c>
      <c r="J5626" s="2">
        <v>0</v>
      </c>
    </row>
    <row r="5627" spans="1:10">
      <c r="A5627" s="2" t="s">
        <v>18</v>
      </c>
      <c r="B5627" s="2" t="s">
        <v>369</v>
      </c>
      <c r="C5627" s="2" t="s">
        <v>361</v>
      </c>
      <c r="D5627" s="2" t="s">
        <v>1074</v>
      </c>
      <c r="E5627" s="2">
        <v>100</v>
      </c>
      <c r="F5627" s="2" t="s">
        <v>767</v>
      </c>
      <c r="G5627" s="2" t="s">
        <v>29</v>
      </c>
      <c r="H5627" s="2" t="s">
        <v>37</v>
      </c>
      <c r="I5627" s="2" t="s">
        <v>38</v>
      </c>
      <c r="J5627" s="2">
        <v>0</v>
      </c>
    </row>
    <row r="5628" spans="1:10">
      <c r="A5628" s="2" t="s">
        <v>24</v>
      </c>
      <c r="B5628" s="2" t="s">
        <v>381</v>
      </c>
      <c r="C5628" s="2" t="s">
        <v>361</v>
      </c>
      <c r="D5628" s="2" t="s">
        <v>1074</v>
      </c>
      <c r="E5628" s="2">
        <v>100</v>
      </c>
      <c r="F5628" s="2" t="s">
        <v>767</v>
      </c>
      <c r="G5628" s="2" t="s">
        <v>29</v>
      </c>
      <c r="H5628" s="2" t="s">
        <v>37</v>
      </c>
      <c r="I5628" s="2" t="s">
        <v>38</v>
      </c>
      <c r="J5628" s="2">
        <v>0</v>
      </c>
    </row>
    <row r="5629" spans="1:10">
      <c r="A5629" s="2" t="s">
        <v>14</v>
      </c>
      <c r="B5629" s="2" t="s">
        <v>367</v>
      </c>
      <c r="C5629" s="2" t="s">
        <v>361</v>
      </c>
      <c r="D5629" s="2" t="s">
        <v>1074</v>
      </c>
      <c r="E5629" s="2">
        <v>100</v>
      </c>
      <c r="F5629" s="2" t="s">
        <v>767</v>
      </c>
      <c r="G5629" s="2" t="s">
        <v>29</v>
      </c>
      <c r="H5629" s="2" t="s">
        <v>37</v>
      </c>
      <c r="I5629" s="2" t="s">
        <v>38</v>
      </c>
      <c r="J5629" s="2">
        <v>0</v>
      </c>
    </row>
    <row r="5630" spans="1:10">
      <c r="A5630" s="2" t="s">
        <v>13</v>
      </c>
      <c r="B5630" s="2" t="s">
        <v>380</v>
      </c>
      <c r="C5630" s="2" t="s">
        <v>361</v>
      </c>
      <c r="D5630" s="2" t="s">
        <v>1074</v>
      </c>
      <c r="E5630" s="2">
        <v>100</v>
      </c>
      <c r="F5630" s="2" t="s">
        <v>767</v>
      </c>
      <c r="G5630" s="2" t="s">
        <v>29</v>
      </c>
      <c r="H5630" s="2" t="s">
        <v>37</v>
      </c>
      <c r="I5630" s="2" t="s">
        <v>38</v>
      </c>
      <c r="J5630" s="2">
        <v>10.167922972864</v>
      </c>
    </row>
    <row r="5631" spans="1:10">
      <c r="A5631" s="2" t="s">
        <v>11</v>
      </c>
      <c r="B5631" s="2" t="s">
        <v>377</v>
      </c>
      <c r="C5631" s="2" t="s">
        <v>361</v>
      </c>
      <c r="D5631" s="2" t="s">
        <v>1074</v>
      </c>
      <c r="E5631" s="2">
        <v>100</v>
      </c>
      <c r="F5631" s="2" t="s">
        <v>767</v>
      </c>
      <c r="G5631" s="2" t="s">
        <v>29</v>
      </c>
      <c r="H5631" s="2" t="s">
        <v>37</v>
      </c>
      <c r="I5631" s="2" t="s">
        <v>38</v>
      </c>
      <c r="J5631" s="2">
        <v>0</v>
      </c>
    </row>
    <row r="5632" spans="1:10">
      <c r="A5632" s="2" t="s">
        <v>12</v>
      </c>
      <c r="B5632" s="2" t="s">
        <v>378</v>
      </c>
      <c r="C5632" s="2" t="s">
        <v>361</v>
      </c>
      <c r="D5632" s="2" t="s">
        <v>1074</v>
      </c>
      <c r="E5632" s="2">
        <v>100</v>
      </c>
      <c r="F5632" s="2" t="s">
        <v>767</v>
      </c>
      <c r="G5632" s="2" t="s">
        <v>29</v>
      </c>
      <c r="H5632" s="2" t="s">
        <v>37</v>
      </c>
      <c r="I5632" s="2" t="s">
        <v>38</v>
      </c>
      <c r="J5632" s="2">
        <v>0</v>
      </c>
    </row>
    <row r="5633" spans="1:10">
      <c r="A5633" s="2" t="s">
        <v>10</v>
      </c>
      <c r="B5633" s="2" t="s">
        <v>385</v>
      </c>
      <c r="C5633" s="2" t="s">
        <v>361</v>
      </c>
      <c r="D5633" s="2" t="s">
        <v>1074</v>
      </c>
      <c r="E5633" s="2">
        <v>100</v>
      </c>
      <c r="F5633" s="2" t="s">
        <v>767</v>
      </c>
      <c r="G5633" s="2" t="s">
        <v>29</v>
      </c>
      <c r="H5633" s="2" t="s">
        <v>37</v>
      </c>
      <c r="I5633" s="2" t="s">
        <v>38</v>
      </c>
      <c r="J5633" s="2">
        <v>0</v>
      </c>
    </row>
    <row r="5634" spans="1:10">
      <c r="A5634" s="2" t="s">
        <v>9</v>
      </c>
      <c r="B5634" s="2" t="s">
        <v>371</v>
      </c>
      <c r="C5634" s="2" t="s">
        <v>361</v>
      </c>
      <c r="D5634" s="2" t="s">
        <v>1074</v>
      </c>
      <c r="E5634" s="2">
        <v>100</v>
      </c>
      <c r="F5634" s="2" t="s">
        <v>767</v>
      </c>
      <c r="G5634" s="2" t="s">
        <v>29</v>
      </c>
      <c r="H5634" s="2" t="s">
        <v>37</v>
      </c>
      <c r="I5634" s="2" t="s">
        <v>38</v>
      </c>
      <c r="J5634" s="2">
        <v>0</v>
      </c>
    </row>
    <row r="5635" spans="1:10">
      <c r="A5635" s="2" t="s">
        <v>8</v>
      </c>
      <c r="B5635" s="2" t="s">
        <v>376</v>
      </c>
      <c r="C5635" s="2" t="s">
        <v>361</v>
      </c>
      <c r="D5635" s="2" t="s">
        <v>1074</v>
      </c>
      <c r="E5635" s="2">
        <v>100</v>
      </c>
      <c r="F5635" s="2" t="s">
        <v>767</v>
      </c>
      <c r="G5635" s="2" t="s">
        <v>29</v>
      </c>
      <c r="H5635" s="2" t="s">
        <v>37</v>
      </c>
      <c r="I5635" s="2" t="s">
        <v>38</v>
      </c>
      <c r="J5635" s="2">
        <v>0</v>
      </c>
    </row>
    <row r="5636" spans="1:10">
      <c r="A5636" s="2" t="s">
        <v>7</v>
      </c>
      <c r="B5636" s="2" t="s">
        <v>364</v>
      </c>
      <c r="C5636" s="2" t="s">
        <v>361</v>
      </c>
      <c r="D5636" s="2" t="s">
        <v>1074</v>
      </c>
      <c r="E5636" s="2">
        <v>100</v>
      </c>
      <c r="F5636" s="2" t="s">
        <v>767</v>
      </c>
      <c r="G5636" s="2" t="s">
        <v>29</v>
      </c>
      <c r="H5636" s="2" t="s">
        <v>37</v>
      </c>
      <c r="I5636" s="2" t="s">
        <v>38</v>
      </c>
      <c r="J5636" s="2">
        <v>0</v>
      </c>
    </row>
    <row r="5637" spans="1:10">
      <c r="A5637" s="2" t="s">
        <v>6</v>
      </c>
      <c r="B5637" s="2" t="s">
        <v>387</v>
      </c>
      <c r="C5637" s="2" t="s">
        <v>361</v>
      </c>
      <c r="D5637" s="2" t="s">
        <v>1074</v>
      </c>
      <c r="E5637" s="2">
        <v>100</v>
      </c>
      <c r="F5637" s="2" t="s">
        <v>767</v>
      </c>
      <c r="G5637" s="2" t="s">
        <v>29</v>
      </c>
      <c r="H5637" s="2" t="s">
        <v>37</v>
      </c>
      <c r="I5637" s="2" t="s">
        <v>38</v>
      </c>
      <c r="J5637" s="2">
        <v>0</v>
      </c>
    </row>
    <row r="5638" spans="1:10">
      <c r="A5638" s="2" t="s">
        <v>2</v>
      </c>
      <c r="B5638" s="2" t="s">
        <v>374</v>
      </c>
      <c r="C5638" s="2" t="s">
        <v>361</v>
      </c>
      <c r="D5638" s="2" t="s">
        <v>1074</v>
      </c>
      <c r="E5638" s="2">
        <v>100</v>
      </c>
      <c r="F5638" s="2" t="s">
        <v>767</v>
      </c>
      <c r="G5638" s="2" t="s">
        <v>29</v>
      </c>
      <c r="H5638" s="2" t="s">
        <v>37</v>
      </c>
      <c r="I5638" s="2" t="s">
        <v>38</v>
      </c>
      <c r="J5638" s="2">
        <v>0</v>
      </c>
    </row>
    <row r="5639" spans="1:10">
      <c r="A5639" s="2" t="s">
        <v>1</v>
      </c>
      <c r="B5639" s="2" t="s">
        <v>366</v>
      </c>
      <c r="C5639" s="2" t="s">
        <v>361</v>
      </c>
      <c r="D5639" s="2" t="s">
        <v>1074</v>
      </c>
      <c r="E5639" s="2">
        <v>100</v>
      </c>
      <c r="F5639" s="2" t="s">
        <v>767</v>
      </c>
      <c r="G5639" s="2" t="s">
        <v>29</v>
      </c>
      <c r="H5639" s="2" t="s">
        <v>37</v>
      </c>
      <c r="I5639" s="2" t="s">
        <v>38</v>
      </c>
      <c r="J5639" s="2">
        <v>0</v>
      </c>
    </row>
    <row r="5640" spans="1:10">
      <c r="A5640" s="2" t="s">
        <v>26</v>
      </c>
      <c r="B5640" s="2" t="s">
        <v>370</v>
      </c>
      <c r="C5640" s="2" t="s">
        <v>361</v>
      </c>
      <c r="D5640" s="2" t="s">
        <v>1075</v>
      </c>
      <c r="E5640" s="2">
        <v>100</v>
      </c>
      <c r="F5640" s="2" t="s">
        <v>767</v>
      </c>
      <c r="G5640" s="2" t="s">
        <v>29</v>
      </c>
      <c r="H5640" s="2" t="s">
        <v>37</v>
      </c>
      <c r="I5640" s="2" t="s">
        <v>38</v>
      </c>
      <c r="J5640" s="2">
        <v>0</v>
      </c>
    </row>
    <row r="5641" spans="1:10">
      <c r="A5641" s="2" t="s">
        <v>25</v>
      </c>
      <c r="B5641" s="2" t="s">
        <v>386</v>
      </c>
      <c r="C5641" s="2" t="s">
        <v>361</v>
      </c>
      <c r="D5641" s="2" t="s">
        <v>1075</v>
      </c>
      <c r="E5641" s="2">
        <v>100</v>
      </c>
      <c r="F5641" s="2" t="s">
        <v>767</v>
      </c>
      <c r="G5641" s="2" t="s">
        <v>29</v>
      </c>
      <c r="H5641" s="2" t="s">
        <v>37</v>
      </c>
      <c r="I5641" s="2" t="s">
        <v>38</v>
      </c>
      <c r="J5641" s="2">
        <v>0</v>
      </c>
    </row>
    <row r="5642" spans="1:10">
      <c r="A5642" s="2" t="s">
        <v>23</v>
      </c>
      <c r="B5642" s="2" t="s">
        <v>388</v>
      </c>
      <c r="C5642" s="2" t="s">
        <v>361</v>
      </c>
      <c r="D5642" s="2" t="s">
        <v>1075</v>
      </c>
      <c r="E5642" s="2">
        <v>100</v>
      </c>
      <c r="F5642" s="2" t="s">
        <v>767</v>
      </c>
      <c r="G5642" s="2" t="s">
        <v>29</v>
      </c>
      <c r="H5642" s="2" t="s">
        <v>37</v>
      </c>
      <c r="I5642" s="2" t="s">
        <v>38</v>
      </c>
      <c r="J5642" s="2">
        <v>0.80992327289999999</v>
      </c>
    </row>
    <row r="5643" spans="1:10">
      <c r="A5643" s="2" t="s">
        <v>17</v>
      </c>
      <c r="B5643" s="2" t="s">
        <v>372</v>
      </c>
      <c r="C5643" s="2" t="s">
        <v>361</v>
      </c>
      <c r="D5643" s="2" t="s">
        <v>1075</v>
      </c>
      <c r="E5643" s="2">
        <v>100</v>
      </c>
      <c r="F5643" s="2" t="s">
        <v>767</v>
      </c>
      <c r="G5643" s="2" t="s">
        <v>29</v>
      </c>
      <c r="H5643" s="2" t="s">
        <v>37</v>
      </c>
      <c r="I5643" s="2" t="s">
        <v>38</v>
      </c>
      <c r="J5643" s="2">
        <v>0</v>
      </c>
    </row>
    <row r="5644" spans="1:10">
      <c r="A5644" s="2" t="s">
        <v>21</v>
      </c>
      <c r="B5644" s="2" t="s">
        <v>373</v>
      </c>
      <c r="C5644" s="2" t="s">
        <v>361</v>
      </c>
      <c r="D5644" s="2" t="s">
        <v>1075</v>
      </c>
      <c r="E5644" s="2">
        <v>100</v>
      </c>
      <c r="F5644" s="2" t="s">
        <v>767</v>
      </c>
      <c r="G5644" s="2" t="s">
        <v>29</v>
      </c>
      <c r="H5644" s="2" t="s">
        <v>37</v>
      </c>
      <c r="I5644" s="2" t="s">
        <v>38</v>
      </c>
      <c r="J5644" s="2">
        <v>0</v>
      </c>
    </row>
    <row r="5645" spans="1:10">
      <c r="A5645" s="2" t="s">
        <v>20</v>
      </c>
      <c r="B5645" s="2" t="s">
        <v>379</v>
      </c>
      <c r="C5645" s="2" t="s">
        <v>361</v>
      </c>
      <c r="D5645" s="2" t="s">
        <v>1075</v>
      </c>
      <c r="E5645" s="2">
        <v>100</v>
      </c>
      <c r="F5645" s="2" t="s">
        <v>767</v>
      </c>
      <c r="G5645" s="2" t="s">
        <v>29</v>
      </c>
      <c r="H5645" s="2" t="s">
        <v>37</v>
      </c>
      <c r="I5645" s="2" t="s">
        <v>38</v>
      </c>
      <c r="J5645" s="2">
        <v>0</v>
      </c>
    </row>
    <row r="5646" spans="1:10">
      <c r="A5646" s="2" t="s">
        <v>16</v>
      </c>
      <c r="B5646" s="2" t="s">
        <v>384</v>
      </c>
      <c r="C5646" s="2" t="s">
        <v>361</v>
      </c>
      <c r="D5646" s="2" t="s">
        <v>1075</v>
      </c>
      <c r="E5646" s="2">
        <v>100</v>
      </c>
      <c r="F5646" s="2" t="s">
        <v>767</v>
      </c>
      <c r="G5646" s="2" t="s">
        <v>29</v>
      </c>
      <c r="H5646" s="2" t="s">
        <v>37</v>
      </c>
      <c r="I5646" s="2" t="s">
        <v>38</v>
      </c>
      <c r="J5646" s="2">
        <v>0</v>
      </c>
    </row>
    <row r="5647" spans="1:10">
      <c r="A5647" s="2" t="s">
        <v>3</v>
      </c>
      <c r="B5647" s="2" t="s">
        <v>365</v>
      </c>
      <c r="C5647" s="2" t="s">
        <v>361</v>
      </c>
      <c r="D5647" s="2" t="s">
        <v>1075</v>
      </c>
      <c r="E5647" s="2">
        <v>100</v>
      </c>
      <c r="F5647" s="2" t="s">
        <v>767</v>
      </c>
      <c r="G5647" s="2" t="s">
        <v>29</v>
      </c>
      <c r="H5647" s="2" t="s">
        <v>37</v>
      </c>
      <c r="I5647" s="2" t="s">
        <v>38</v>
      </c>
      <c r="J5647" s="2">
        <v>0</v>
      </c>
    </row>
    <row r="5648" spans="1:10">
      <c r="A5648" s="2" t="s">
        <v>19</v>
      </c>
      <c r="B5648" s="2" t="s">
        <v>375</v>
      </c>
      <c r="C5648" s="2" t="s">
        <v>361</v>
      </c>
      <c r="D5648" s="2" t="s">
        <v>1075</v>
      </c>
      <c r="E5648" s="2">
        <v>100</v>
      </c>
      <c r="F5648" s="2" t="s">
        <v>767</v>
      </c>
      <c r="G5648" s="2" t="s">
        <v>29</v>
      </c>
      <c r="H5648" s="2" t="s">
        <v>37</v>
      </c>
      <c r="I5648" s="2" t="s">
        <v>38</v>
      </c>
      <c r="J5648" s="2">
        <v>0</v>
      </c>
    </row>
    <row r="5649" spans="1:10">
      <c r="A5649" s="2" t="s">
        <v>18</v>
      </c>
      <c r="B5649" s="2" t="s">
        <v>369</v>
      </c>
      <c r="C5649" s="2" t="s">
        <v>361</v>
      </c>
      <c r="D5649" s="2" t="s">
        <v>1075</v>
      </c>
      <c r="E5649" s="2">
        <v>100</v>
      </c>
      <c r="F5649" s="2" t="s">
        <v>767</v>
      </c>
      <c r="G5649" s="2" t="s">
        <v>29</v>
      </c>
      <c r="H5649" s="2" t="s">
        <v>37</v>
      </c>
      <c r="I5649" s="2" t="s">
        <v>38</v>
      </c>
      <c r="J5649" s="2">
        <v>0</v>
      </c>
    </row>
    <row r="5650" spans="1:10">
      <c r="A5650" s="2" t="s">
        <v>24</v>
      </c>
      <c r="B5650" s="2" t="s">
        <v>381</v>
      </c>
      <c r="C5650" s="2" t="s">
        <v>361</v>
      </c>
      <c r="D5650" s="2" t="s">
        <v>1075</v>
      </c>
      <c r="E5650" s="2">
        <v>100</v>
      </c>
      <c r="F5650" s="2" t="s">
        <v>767</v>
      </c>
      <c r="G5650" s="2" t="s">
        <v>29</v>
      </c>
      <c r="H5650" s="2" t="s">
        <v>37</v>
      </c>
      <c r="I5650" s="2" t="s">
        <v>38</v>
      </c>
      <c r="J5650" s="2">
        <v>0</v>
      </c>
    </row>
    <row r="5651" spans="1:10">
      <c r="A5651" s="2" t="s">
        <v>14</v>
      </c>
      <c r="B5651" s="2" t="s">
        <v>367</v>
      </c>
      <c r="C5651" s="2" t="s">
        <v>361</v>
      </c>
      <c r="D5651" s="2" t="s">
        <v>1075</v>
      </c>
      <c r="E5651" s="2">
        <v>100</v>
      </c>
      <c r="F5651" s="2" t="s">
        <v>767</v>
      </c>
      <c r="G5651" s="2" t="s">
        <v>29</v>
      </c>
      <c r="H5651" s="2" t="s">
        <v>37</v>
      </c>
      <c r="I5651" s="2" t="s">
        <v>38</v>
      </c>
      <c r="J5651" s="2">
        <v>0</v>
      </c>
    </row>
    <row r="5652" spans="1:10">
      <c r="A5652" s="2" t="s">
        <v>13</v>
      </c>
      <c r="B5652" s="2" t="s">
        <v>380</v>
      </c>
      <c r="C5652" s="2" t="s">
        <v>361</v>
      </c>
      <c r="D5652" s="2" t="s">
        <v>1075</v>
      </c>
      <c r="E5652" s="2">
        <v>100</v>
      </c>
      <c r="F5652" s="2" t="s">
        <v>767</v>
      </c>
      <c r="G5652" s="2" t="s">
        <v>29</v>
      </c>
      <c r="H5652" s="2" t="s">
        <v>37</v>
      </c>
      <c r="I5652" s="2" t="s">
        <v>38</v>
      </c>
      <c r="J5652" s="2">
        <v>6.7223957075199996</v>
      </c>
    </row>
    <row r="5653" spans="1:10">
      <c r="A5653" s="2" t="s">
        <v>11</v>
      </c>
      <c r="B5653" s="2" t="s">
        <v>377</v>
      </c>
      <c r="C5653" s="2" t="s">
        <v>361</v>
      </c>
      <c r="D5653" s="2" t="s">
        <v>1075</v>
      </c>
      <c r="E5653" s="2">
        <v>100</v>
      </c>
      <c r="F5653" s="2" t="s">
        <v>767</v>
      </c>
      <c r="G5653" s="2" t="s">
        <v>29</v>
      </c>
      <c r="H5653" s="2" t="s">
        <v>37</v>
      </c>
      <c r="I5653" s="2" t="s">
        <v>38</v>
      </c>
      <c r="J5653" s="2">
        <v>0</v>
      </c>
    </row>
    <row r="5654" spans="1:10">
      <c r="A5654" s="2" t="s">
        <v>12</v>
      </c>
      <c r="B5654" s="2" t="s">
        <v>378</v>
      </c>
      <c r="C5654" s="2" t="s">
        <v>361</v>
      </c>
      <c r="D5654" s="2" t="s">
        <v>1075</v>
      </c>
      <c r="E5654" s="2">
        <v>100</v>
      </c>
      <c r="F5654" s="2" t="s">
        <v>767</v>
      </c>
      <c r="G5654" s="2" t="s">
        <v>29</v>
      </c>
      <c r="H5654" s="2" t="s">
        <v>37</v>
      </c>
      <c r="I5654" s="2" t="s">
        <v>38</v>
      </c>
      <c r="J5654" s="2">
        <v>0</v>
      </c>
    </row>
    <row r="5655" spans="1:10">
      <c r="A5655" s="2" t="s">
        <v>10</v>
      </c>
      <c r="B5655" s="2" t="s">
        <v>385</v>
      </c>
      <c r="C5655" s="2" t="s">
        <v>361</v>
      </c>
      <c r="D5655" s="2" t="s">
        <v>1075</v>
      </c>
      <c r="E5655" s="2">
        <v>100</v>
      </c>
      <c r="F5655" s="2" t="s">
        <v>767</v>
      </c>
      <c r="G5655" s="2" t="s">
        <v>29</v>
      </c>
      <c r="H5655" s="2" t="s">
        <v>37</v>
      </c>
      <c r="I5655" s="2" t="s">
        <v>38</v>
      </c>
      <c r="J5655" s="2">
        <v>0</v>
      </c>
    </row>
    <row r="5656" spans="1:10">
      <c r="A5656" s="2" t="s">
        <v>9</v>
      </c>
      <c r="B5656" s="2" t="s">
        <v>371</v>
      </c>
      <c r="C5656" s="2" t="s">
        <v>361</v>
      </c>
      <c r="D5656" s="2" t="s">
        <v>1075</v>
      </c>
      <c r="E5656" s="2">
        <v>100</v>
      </c>
      <c r="F5656" s="2" t="s">
        <v>767</v>
      </c>
      <c r="G5656" s="2" t="s">
        <v>29</v>
      </c>
      <c r="H5656" s="2" t="s">
        <v>37</v>
      </c>
      <c r="I5656" s="2" t="s">
        <v>38</v>
      </c>
      <c r="J5656" s="2">
        <v>0</v>
      </c>
    </row>
    <row r="5657" spans="1:10">
      <c r="A5657" s="2" t="s">
        <v>8</v>
      </c>
      <c r="B5657" s="2" t="s">
        <v>376</v>
      </c>
      <c r="C5657" s="2" t="s">
        <v>361</v>
      </c>
      <c r="D5657" s="2" t="s">
        <v>1075</v>
      </c>
      <c r="E5657" s="2">
        <v>100</v>
      </c>
      <c r="F5657" s="2" t="s">
        <v>767</v>
      </c>
      <c r="G5657" s="2" t="s">
        <v>29</v>
      </c>
      <c r="H5657" s="2" t="s">
        <v>37</v>
      </c>
      <c r="I5657" s="2" t="s">
        <v>38</v>
      </c>
      <c r="J5657" s="2">
        <v>0</v>
      </c>
    </row>
    <row r="5658" spans="1:10">
      <c r="A5658" s="2" t="s">
        <v>7</v>
      </c>
      <c r="B5658" s="2" t="s">
        <v>364</v>
      </c>
      <c r="C5658" s="2" t="s">
        <v>361</v>
      </c>
      <c r="D5658" s="2" t="s">
        <v>1075</v>
      </c>
      <c r="E5658" s="2">
        <v>100</v>
      </c>
      <c r="F5658" s="2" t="s">
        <v>767</v>
      </c>
      <c r="G5658" s="2" t="s">
        <v>29</v>
      </c>
      <c r="H5658" s="2" t="s">
        <v>37</v>
      </c>
      <c r="I5658" s="2" t="s">
        <v>38</v>
      </c>
      <c r="J5658" s="2">
        <v>0</v>
      </c>
    </row>
    <row r="5659" spans="1:10">
      <c r="A5659" s="2" t="s">
        <v>6</v>
      </c>
      <c r="B5659" s="2" t="s">
        <v>387</v>
      </c>
      <c r="C5659" s="2" t="s">
        <v>361</v>
      </c>
      <c r="D5659" s="2" t="s">
        <v>1075</v>
      </c>
      <c r="E5659" s="2">
        <v>100</v>
      </c>
      <c r="F5659" s="2" t="s">
        <v>767</v>
      </c>
      <c r="G5659" s="2" t="s">
        <v>29</v>
      </c>
      <c r="H5659" s="2" t="s">
        <v>37</v>
      </c>
      <c r="I5659" s="2" t="s">
        <v>38</v>
      </c>
      <c r="J5659" s="2">
        <v>0</v>
      </c>
    </row>
    <row r="5660" spans="1:10">
      <c r="A5660" s="2" t="s">
        <v>2</v>
      </c>
      <c r="B5660" s="2" t="s">
        <v>374</v>
      </c>
      <c r="C5660" s="2" t="s">
        <v>361</v>
      </c>
      <c r="D5660" s="2" t="s">
        <v>1075</v>
      </c>
      <c r="E5660" s="2">
        <v>100</v>
      </c>
      <c r="F5660" s="2" t="s">
        <v>767</v>
      </c>
      <c r="G5660" s="2" t="s">
        <v>29</v>
      </c>
      <c r="H5660" s="2" t="s">
        <v>37</v>
      </c>
      <c r="I5660" s="2" t="s">
        <v>38</v>
      </c>
      <c r="J5660" s="2">
        <v>0</v>
      </c>
    </row>
    <row r="5661" spans="1:10">
      <c r="A5661" s="2" t="s">
        <v>1</v>
      </c>
      <c r="B5661" s="2" t="s">
        <v>366</v>
      </c>
      <c r="C5661" s="2" t="s">
        <v>361</v>
      </c>
      <c r="D5661" s="2" t="s">
        <v>1075</v>
      </c>
      <c r="E5661" s="2">
        <v>100</v>
      </c>
      <c r="F5661" s="2" t="s">
        <v>767</v>
      </c>
      <c r="G5661" s="2" t="s">
        <v>29</v>
      </c>
      <c r="H5661" s="2" t="s">
        <v>37</v>
      </c>
      <c r="I5661" s="2" t="s">
        <v>38</v>
      </c>
      <c r="J5661" s="2">
        <v>0</v>
      </c>
    </row>
    <row r="5662" spans="1:10">
      <c r="A5662" s="2" t="s">
        <v>26</v>
      </c>
      <c r="B5662" s="2" t="s">
        <v>370</v>
      </c>
      <c r="C5662" s="2" t="s">
        <v>361</v>
      </c>
      <c r="D5662" s="2" t="s">
        <v>1076</v>
      </c>
      <c r="E5662" s="2">
        <v>100</v>
      </c>
      <c r="F5662" s="2" t="s">
        <v>767</v>
      </c>
      <c r="G5662" s="2" t="s">
        <v>29</v>
      </c>
      <c r="H5662" s="2" t="s">
        <v>37</v>
      </c>
      <c r="I5662" s="2" t="s">
        <v>38</v>
      </c>
      <c r="J5662" s="2">
        <v>0</v>
      </c>
    </row>
    <row r="5663" spans="1:10">
      <c r="A5663" s="2" t="s">
        <v>25</v>
      </c>
      <c r="B5663" s="2" t="s">
        <v>386</v>
      </c>
      <c r="C5663" s="2" t="s">
        <v>361</v>
      </c>
      <c r="D5663" s="2" t="s">
        <v>1076</v>
      </c>
      <c r="E5663" s="2">
        <v>100</v>
      </c>
      <c r="F5663" s="2" t="s">
        <v>767</v>
      </c>
      <c r="G5663" s="2" t="s">
        <v>29</v>
      </c>
      <c r="H5663" s="2" t="s">
        <v>37</v>
      </c>
      <c r="I5663" s="2" t="s">
        <v>38</v>
      </c>
      <c r="J5663" s="2">
        <v>0</v>
      </c>
    </row>
    <row r="5664" spans="1:10">
      <c r="A5664" s="2" t="s">
        <v>23</v>
      </c>
      <c r="B5664" s="2" t="s">
        <v>388</v>
      </c>
      <c r="C5664" s="2" t="s">
        <v>361</v>
      </c>
      <c r="D5664" s="2" t="s">
        <v>1076</v>
      </c>
      <c r="E5664" s="2">
        <v>100</v>
      </c>
      <c r="F5664" s="2" t="s">
        <v>767</v>
      </c>
      <c r="G5664" s="2" t="s">
        <v>29</v>
      </c>
      <c r="H5664" s="2" t="s">
        <v>37</v>
      </c>
      <c r="I5664" s="2" t="s">
        <v>38</v>
      </c>
      <c r="J5664" s="2">
        <v>0.87934526771999999</v>
      </c>
    </row>
    <row r="5665" spans="1:10">
      <c r="A5665" s="2" t="s">
        <v>17</v>
      </c>
      <c r="B5665" s="2" t="s">
        <v>372</v>
      </c>
      <c r="C5665" s="2" t="s">
        <v>361</v>
      </c>
      <c r="D5665" s="2" t="s">
        <v>1076</v>
      </c>
      <c r="E5665" s="2">
        <v>100</v>
      </c>
      <c r="F5665" s="2" t="s">
        <v>767</v>
      </c>
      <c r="G5665" s="2" t="s">
        <v>29</v>
      </c>
      <c r="H5665" s="2" t="s">
        <v>37</v>
      </c>
      <c r="I5665" s="2" t="s">
        <v>38</v>
      </c>
      <c r="J5665" s="2">
        <v>0</v>
      </c>
    </row>
    <row r="5666" spans="1:10">
      <c r="A5666" s="2" t="s">
        <v>21</v>
      </c>
      <c r="B5666" s="2" t="s">
        <v>373</v>
      </c>
      <c r="C5666" s="2" t="s">
        <v>361</v>
      </c>
      <c r="D5666" s="2" t="s">
        <v>1076</v>
      </c>
      <c r="E5666" s="2">
        <v>100</v>
      </c>
      <c r="F5666" s="2" t="s">
        <v>767</v>
      </c>
      <c r="G5666" s="2" t="s">
        <v>29</v>
      </c>
      <c r="H5666" s="2" t="s">
        <v>37</v>
      </c>
      <c r="I5666" s="2" t="s">
        <v>38</v>
      </c>
      <c r="J5666" s="2">
        <v>0</v>
      </c>
    </row>
    <row r="5667" spans="1:10">
      <c r="A5667" s="2" t="s">
        <v>20</v>
      </c>
      <c r="B5667" s="2" t="s">
        <v>379</v>
      </c>
      <c r="C5667" s="2" t="s">
        <v>361</v>
      </c>
      <c r="D5667" s="2" t="s">
        <v>1076</v>
      </c>
      <c r="E5667" s="2">
        <v>100</v>
      </c>
      <c r="F5667" s="2" t="s">
        <v>767</v>
      </c>
      <c r="G5667" s="2" t="s">
        <v>29</v>
      </c>
      <c r="H5667" s="2" t="s">
        <v>37</v>
      </c>
      <c r="I5667" s="2" t="s">
        <v>38</v>
      </c>
      <c r="J5667" s="2">
        <v>0</v>
      </c>
    </row>
    <row r="5668" spans="1:10">
      <c r="A5668" s="2" t="s">
        <v>16</v>
      </c>
      <c r="B5668" s="2" t="s">
        <v>384</v>
      </c>
      <c r="C5668" s="2" t="s">
        <v>361</v>
      </c>
      <c r="D5668" s="2" t="s">
        <v>1076</v>
      </c>
      <c r="E5668" s="2">
        <v>100</v>
      </c>
      <c r="F5668" s="2" t="s">
        <v>767</v>
      </c>
      <c r="G5668" s="2" t="s">
        <v>29</v>
      </c>
      <c r="H5668" s="2" t="s">
        <v>37</v>
      </c>
      <c r="I5668" s="2" t="s">
        <v>38</v>
      </c>
      <c r="J5668" s="2">
        <v>0</v>
      </c>
    </row>
    <row r="5669" spans="1:10">
      <c r="A5669" s="2" t="s">
        <v>3</v>
      </c>
      <c r="B5669" s="2" t="s">
        <v>365</v>
      </c>
      <c r="C5669" s="2" t="s">
        <v>361</v>
      </c>
      <c r="D5669" s="2" t="s">
        <v>1076</v>
      </c>
      <c r="E5669" s="2">
        <v>100</v>
      </c>
      <c r="F5669" s="2" t="s">
        <v>767</v>
      </c>
      <c r="G5669" s="2" t="s">
        <v>29</v>
      </c>
      <c r="H5669" s="2" t="s">
        <v>37</v>
      </c>
      <c r="I5669" s="2" t="s">
        <v>38</v>
      </c>
      <c r="J5669" s="2">
        <v>0</v>
      </c>
    </row>
    <row r="5670" spans="1:10">
      <c r="A5670" s="2" t="s">
        <v>19</v>
      </c>
      <c r="B5670" s="2" t="s">
        <v>375</v>
      </c>
      <c r="C5670" s="2" t="s">
        <v>361</v>
      </c>
      <c r="D5670" s="2" t="s">
        <v>1076</v>
      </c>
      <c r="E5670" s="2">
        <v>100</v>
      </c>
      <c r="F5670" s="2" t="s">
        <v>767</v>
      </c>
      <c r="G5670" s="2" t="s">
        <v>29</v>
      </c>
      <c r="H5670" s="2" t="s">
        <v>37</v>
      </c>
      <c r="I5670" s="2" t="s">
        <v>38</v>
      </c>
      <c r="J5670" s="2">
        <v>0</v>
      </c>
    </row>
    <row r="5671" spans="1:10">
      <c r="A5671" s="2" t="s">
        <v>18</v>
      </c>
      <c r="B5671" s="2" t="s">
        <v>369</v>
      </c>
      <c r="C5671" s="2" t="s">
        <v>361</v>
      </c>
      <c r="D5671" s="2" t="s">
        <v>1076</v>
      </c>
      <c r="E5671" s="2">
        <v>100</v>
      </c>
      <c r="F5671" s="2" t="s">
        <v>767</v>
      </c>
      <c r="G5671" s="2" t="s">
        <v>29</v>
      </c>
      <c r="H5671" s="2" t="s">
        <v>37</v>
      </c>
      <c r="I5671" s="2" t="s">
        <v>38</v>
      </c>
      <c r="J5671" s="2">
        <v>0</v>
      </c>
    </row>
    <row r="5672" spans="1:10">
      <c r="A5672" s="2" t="s">
        <v>24</v>
      </c>
      <c r="B5672" s="2" t="s">
        <v>381</v>
      </c>
      <c r="C5672" s="2" t="s">
        <v>361</v>
      </c>
      <c r="D5672" s="2" t="s">
        <v>1076</v>
      </c>
      <c r="E5672" s="2">
        <v>100</v>
      </c>
      <c r="F5672" s="2" t="s">
        <v>767</v>
      </c>
      <c r="G5672" s="2" t="s">
        <v>29</v>
      </c>
      <c r="H5672" s="2" t="s">
        <v>37</v>
      </c>
      <c r="I5672" s="2" t="s">
        <v>38</v>
      </c>
      <c r="J5672" s="2">
        <v>0</v>
      </c>
    </row>
    <row r="5673" spans="1:10">
      <c r="A5673" s="2" t="s">
        <v>14</v>
      </c>
      <c r="B5673" s="2" t="s">
        <v>367</v>
      </c>
      <c r="C5673" s="2" t="s">
        <v>361</v>
      </c>
      <c r="D5673" s="2" t="s">
        <v>1076</v>
      </c>
      <c r="E5673" s="2">
        <v>100</v>
      </c>
      <c r="F5673" s="2" t="s">
        <v>767</v>
      </c>
      <c r="G5673" s="2" t="s">
        <v>29</v>
      </c>
      <c r="H5673" s="2" t="s">
        <v>37</v>
      </c>
      <c r="I5673" s="2" t="s">
        <v>38</v>
      </c>
      <c r="J5673" s="2">
        <v>0</v>
      </c>
    </row>
    <row r="5674" spans="1:10">
      <c r="A5674" s="2" t="s">
        <v>13</v>
      </c>
      <c r="B5674" s="2" t="s">
        <v>380</v>
      </c>
      <c r="C5674" s="2" t="s">
        <v>361</v>
      </c>
      <c r="D5674" s="2" t="s">
        <v>1076</v>
      </c>
      <c r="E5674" s="2">
        <v>100</v>
      </c>
      <c r="F5674" s="2" t="s">
        <v>767</v>
      </c>
      <c r="G5674" s="2" t="s">
        <v>29</v>
      </c>
      <c r="H5674" s="2" t="s">
        <v>37</v>
      </c>
      <c r="I5674" s="2" t="s">
        <v>38</v>
      </c>
      <c r="J5674" s="2">
        <v>8.4392898214879981</v>
      </c>
    </row>
    <row r="5675" spans="1:10">
      <c r="A5675" s="2" t="s">
        <v>11</v>
      </c>
      <c r="B5675" s="2" t="s">
        <v>377</v>
      </c>
      <c r="C5675" s="2" t="s">
        <v>361</v>
      </c>
      <c r="D5675" s="2" t="s">
        <v>1076</v>
      </c>
      <c r="E5675" s="2">
        <v>100</v>
      </c>
      <c r="F5675" s="2" t="s">
        <v>767</v>
      </c>
      <c r="G5675" s="2" t="s">
        <v>29</v>
      </c>
      <c r="H5675" s="2" t="s">
        <v>37</v>
      </c>
      <c r="I5675" s="2" t="s">
        <v>38</v>
      </c>
      <c r="J5675" s="2">
        <v>0</v>
      </c>
    </row>
    <row r="5676" spans="1:10">
      <c r="A5676" s="2" t="s">
        <v>12</v>
      </c>
      <c r="B5676" s="2" t="s">
        <v>378</v>
      </c>
      <c r="C5676" s="2" t="s">
        <v>361</v>
      </c>
      <c r="D5676" s="2" t="s">
        <v>1076</v>
      </c>
      <c r="E5676" s="2">
        <v>100</v>
      </c>
      <c r="F5676" s="2" t="s">
        <v>767</v>
      </c>
      <c r="G5676" s="2" t="s">
        <v>29</v>
      </c>
      <c r="H5676" s="2" t="s">
        <v>37</v>
      </c>
      <c r="I5676" s="2" t="s">
        <v>38</v>
      </c>
      <c r="J5676" s="2">
        <v>0</v>
      </c>
    </row>
    <row r="5677" spans="1:10">
      <c r="A5677" s="2" t="s">
        <v>10</v>
      </c>
      <c r="B5677" s="2" t="s">
        <v>385</v>
      </c>
      <c r="C5677" s="2" t="s">
        <v>361</v>
      </c>
      <c r="D5677" s="2" t="s">
        <v>1076</v>
      </c>
      <c r="E5677" s="2">
        <v>100</v>
      </c>
      <c r="F5677" s="2" t="s">
        <v>767</v>
      </c>
      <c r="G5677" s="2" t="s">
        <v>29</v>
      </c>
      <c r="H5677" s="2" t="s">
        <v>37</v>
      </c>
      <c r="I5677" s="2" t="s">
        <v>38</v>
      </c>
      <c r="J5677" s="2">
        <v>0</v>
      </c>
    </row>
    <row r="5678" spans="1:10">
      <c r="A5678" s="2" t="s">
        <v>9</v>
      </c>
      <c r="B5678" s="2" t="s">
        <v>371</v>
      </c>
      <c r="C5678" s="2" t="s">
        <v>361</v>
      </c>
      <c r="D5678" s="2" t="s">
        <v>1076</v>
      </c>
      <c r="E5678" s="2">
        <v>100</v>
      </c>
      <c r="F5678" s="2" t="s">
        <v>767</v>
      </c>
      <c r="G5678" s="2" t="s">
        <v>29</v>
      </c>
      <c r="H5678" s="2" t="s">
        <v>37</v>
      </c>
      <c r="I5678" s="2" t="s">
        <v>38</v>
      </c>
      <c r="J5678" s="2">
        <v>0</v>
      </c>
    </row>
    <row r="5679" spans="1:10">
      <c r="A5679" s="2" t="s">
        <v>8</v>
      </c>
      <c r="B5679" s="2" t="s">
        <v>376</v>
      </c>
      <c r="C5679" s="2" t="s">
        <v>361</v>
      </c>
      <c r="D5679" s="2" t="s">
        <v>1076</v>
      </c>
      <c r="E5679" s="2">
        <v>100</v>
      </c>
      <c r="F5679" s="2" t="s">
        <v>767</v>
      </c>
      <c r="G5679" s="2" t="s">
        <v>29</v>
      </c>
      <c r="H5679" s="2" t="s">
        <v>37</v>
      </c>
      <c r="I5679" s="2" t="s">
        <v>38</v>
      </c>
      <c r="J5679" s="2">
        <v>0</v>
      </c>
    </row>
    <row r="5680" spans="1:10">
      <c r="A5680" s="2" t="s">
        <v>7</v>
      </c>
      <c r="B5680" s="2" t="s">
        <v>364</v>
      </c>
      <c r="C5680" s="2" t="s">
        <v>361</v>
      </c>
      <c r="D5680" s="2" t="s">
        <v>1076</v>
      </c>
      <c r="E5680" s="2">
        <v>100</v>
      </c>
      <c r="F5680" s="2" t="s">
        <v>767</v>
      </c>
      <c r="G5680" s="2" t="s">
        <v>29</v>
      </c>
      <c r="H5680" s="2" t="s">
        <v>37</v>
      </c>
      <c r="I5680" s="2" t="s">
        <v>38</v>
      </c>
      <c r="J5680" s="2">
        <v>0</v>
      </c>
    </row>
    <row r="5681" spans="1:10">
      <c r="A5681" s="2" t="s">
        <v>6</v>
      </c>
      <c r="B5681" s="2" t="s">
        <v>387</v>
      </c>
      <c r="C5681" s="2" t="s">
        <v>361</v>
      </c>
      <c r="D5681" s="2" t="s">
        <v>1076</v>
      </c>
      <c r="E5681" s="2">
        <v>100</v>
      </c>
      <c r="F5681" s="2" t="s">
        <v>767</v>
      </c>
      <c r="G5681" s="2" t="s">
        <v>29</v>
      </c>
      <c r="H5681" s="2" t="s">
        <v>37</v>
      </c>
      <c r="I5681" s="2" t="s">
        <v>38</v>
      </c>
      <c r="J5681" s="2">
        <v>0</v>
      </c>
    </row>
    <row r="5682" spans="1:10">
      <c r="A5682" s="2" t="s">
        <v>2</v>
      </c>
      <c r="B5682" s="2" t="s">
        <v>374</v>
      </c>
      <c r="C5682" s="2" t="s">
        <v>361</v>
      </c>
      <c r="D5682" s="2" t="s">
        <v>1076</v>
      </c>
      <c r="E5682" s="2">
        <v>100</v>
      </c>
      <c r="F5682" s="2" t="s">
        <v>767</v>
      </c>
      <c r="G5682" s="2" t="s">
        <v>29</v>
      </c>
      <c r="H5682" s="2" t="s">
        <v>37</v>
      </c>
      <c r="I5682" s="2" t="s">
        <v>38</v>
      </c>
      <c r="J5682" s="2">
        <v>0</v>
      </c>
    </row>
    <row r="5683" spans="1:10">
      <c r="A5683" s="2" t="s">
        <v>1</v>
      </c>
      <c r="B5683" s="2" t="s">
        <v>366</v>
      </c>
      <c r="C5683" s="2" t="s">
        <v>361</v>
      </c>
      <c r="D5683" s="2" t="s">
        <v>1076</v>
      </c>
      <c r="E5683" s="2">
        <v>100</v>
      </c>
      <c r="F5683" s="2" t="s">
        <v>767</v>
      </c>
      <c r="G5683" s="2" t="s">
        <v>29</v>
      </c>
      <c r="H5683" s="2" t="s">
        <v>37</v>
      </c>
      <c r="I5683" s="2" t="s">
        <v>38</v>
      </c>
      <c r="J5683" s="2">
        <v>0</v>
      </c>
    </row>
    <row r="5684" spans="1:10">
      <c r="A5684" s="2" t="s">
        <v>26</v>
      </c>
      <c r="B5684" s="2" t="s">
        <v>370</v>
      </c>
      <c r="C5684" s="2" t="s">
        <v>361</v>
      </c>
      <c r="D5684" s="2" t="s">
        <v>1073</v>
      </c>
      <c r="E5684" s="2">
        <v>100</v>
      </c>
      <c r="F5684" s="2" t="s">
        <v>767</v>
      </c>
      <c r="G5684" s="2" t="s">
        <v>29</v>
      </c>
      <c r="H5684" s="2" t="s">
        <v>37</v>
      </c>
      <c r="I5684" s="2" t="s">
        <v>38</v>
      </c>
      <c r="J5684" s="2">
        <v>0</v>
      </c>
    </row>
    <row r="5685" spans="1:10">
      <c r="A5685" s="2" t="s">
        <v>25</v>
      </c>
      <c r="B5685" s="2" t="s">
        <v>386</v>
      </c>
      <c r="C5685" s="2" t="s">
        <v>361</v>
      </c>
      <c r="D5685" s="2" t="s">
        <v>1073</v>
      </c>
      <c r="E5685" s="2">
        <v>100</v>
      </c>
      <c r="F5685" s="2" t="s">
        <v>767</v>
      </c>
      <c r="G5685" s="2" t="s">
        <v>29</v>
      </c>
      <c r="H5685" s="2" t="s">
        <v>37</v>
      </c>
      <c r="I5685" s="2" t="s">
        <v>38</v>
      </c>
      <c r="J5685" s="2">
        <v>0</v>
      </c>
    </row>
    <row r="5686" spans="1:10">
      <c r="A5686" s="2" t="s">
        <v>23</v>
      </c>
      <c r="B5686" s="2" t="s">
        <v>388</v>
      </c>
      <c r="C5686" s="2" t="s">
        <v>361</v>
      </c>
      <c r="D5686" s="2" t="s">
        <v>1073</v>
      </c>
      <c r="E5686" s="2">
        <v>100</v>
      </c>
      <c r="F5686" s="2" t="s">
        <v>767</v>
      </c>
      <c r="G5686" s="2" t="s">
        <v>29</v>
      </c>
      <c r="H5686" s="2" t="s">
        <v>37</v>
      </c>
      <c r="I5686" s="2" t="s">
        <v>38</v>
      </c>
      <c r="J5686" s="2">
        <v>0</v>
      </c>
    </row>
    <row r="5687" spans="1:10">
      <c r="A5687" s="2" t="s">
        <v>17</v>
      </c>
      <c r="B5687" s="2" t="s">
        <v>372</v>
      </c>
      <c r="C5687" s="2" t="s">
        <v>361</v>
      </c>
      <c r="D5687" s="2" t="s">
        <v>1073</v>
      </c>
      <c r="E5687" s="2">
        <v>100</v>
      </c>
      <c r="F5687" s="2" t="s">
        <v>767</v>
      </c>
      <c r="G5687" s="2" t="s">
        <v>29</v>
      </c>
      <c r="H5687" s="2" t="s">
        <v>37</v>
      </c>
      <c r="I5687" s="2" t="s">
        <v>38</v>
      </c>
      <c r="J5687" s="2">
        <v>0</v>
      </c>
    </row>
    <row r="5688" spans="1:10">
      <c r="A5688" s="2" t="s">
        <v>21</v>
      </c>
      <c r="B5688" s="2" t="s">
        <v>373</v>
      </c>
      <c r="C5688" s="2" t="s">
        <v>361</v>
      </c>
      <c r="D5688" s="2" t="s">
        <v>1073</v>
      </c>
      <c r="E5688" s="2">
        <v>100</v>
      </c>
      <c r="F5688" s="2" t="s">
        <v>767</v>
      </c>
      <c r="G5688" s="2" t="s">
        <v>29</v>
      </c>
      <c r="H5688" s="2" t="s">
        <v>37</v>
      </c>
      <c r="I5688" s="2" t="s">
        <v>38</v>
      </c>
      <c r="J5688" s="2">
        <v>0</v>
      </c>
    </row>
    <row r="5689" spans="1:10">
      <c r="A5689" s="2" t="s">
        <v>20</v>
      </c>
      <c r="B5689" s="2" t="s">
        <v>379</v>
      </c>
      <c r="C5689" s="2" t="s">
        <v>361</v>
      </c>
      <c r="D5689" s="2" t="s">
        <v>1073</v>
      </c>
      <c r="E5689" s="2">
        <v>100</v>
      </c>
      <c r="F5689" s="2" t="s">
        <v>767</v>
      </c>
      <c r="G5689" s="2" t="s">
        <v>29</v>
      </c>
      <c r="H5689" s="2" t="s">
        <v>37</v>
      </c>
      <c r="I5689" s="2" t="s">
        <v>38</v>
      </c>
      <c r="J5689" s="2">
        <v>0</v>
      </c>
    </row>
    <row r="5690" spans="1:10">
      <c r="A5690" s="2" t="s">
        <v>16</v>
      </c>
      <c r="B5690" s="2" t="s">
        <v>384</v>
      </c>
      <c r="C5690" s="2" t="s">
        <v>361</v>
      </c>
      <c r="D5690" s="2" t="s">
        <v>1073</v>
      </c>
      <c r="E5690" s="2">
        <v>100</v>
      </c>
      <c r="F5690" s="2" t="s">
        <v>767</v>
      </c>
      <c r="G5690" s="2" t="s">
        <v>29</v>
      </c>
      <c r="H5690" s="2" t="s">
        <v>37</v>
      </c>
      <c r="I5690" s="2" t="s">
        <v>38</v>
      </c>
      <c r="J5690" s="2">
        <v>0</v>
      </c>
    </row>
    <row r="5691" spans="1:10">
      <c r="A5691" s="2" t="s">
        <v>3</v>
      </c>
      <c r="B5691" s="2" t="s">
        <v>365</v>
      </c>
      <c r="C5691" s="2" t="s">
        <v>361</v>
      </c>
      <c r="D5691" s="2" t="s">
        <v>1073</v>
      </c>
      <c r="E5691" s="2">
        <v>100</v>
      </c>
      <c r="F5691" s="2" t="s">
        <v>767</v>
      </c>
      <c r="G5691" s="2" t="s">
        <v>29</v>
      </c>
      <c r="H5691" s="2" t="s">
        <v>37</v>
      </c>
      <c r="I5691" s="2" t="s">
        <v>38</v>
      </c>
      <c r="J5691" s="2">
        <v>0</v>
      </c>
    </row>
    <row r="5692" spans="1:10">
      <c r="A5692" s="2" t="s">
        <v>19</v>
      </c>
      <c r="B5692" s="2" t="s">
        <v>375</v>
      </c>
      <c r="C5692" s="2" t="s">
        <v>361</v>
      </c>
      <c r="D5692" s="2" t="s">
        <v>1073</v>
      </c>
      <c r="E5692" s="2">
        <v>100</v>
      </c>
      <c r="F5692" s="2" t="s">
        <v>767</v>
      </c>
      <c r="G5692" s="2" t="s">
        <v>29</v>
      </c>
      <c r="H5692" s="2" t="s">
        <v>37</v>
      </c>
      <c r="I5692" s="2" t="s">
        <v>38</v>
      </c>
      <c r="J5692" s="2">
        <v>0</v>
      </c>
    </row>
    <row r="5693" spans="1:10">
      <c r="A5693" s="2" t="s">
        <v>18</v>
      </c>
      <c r="B5693" s="2" t="s">
        <v>369</v>
      </c>
      <c r="C5693" s="2" t="s">
        <v>361</v>
      </c>
      <c r="D5693" s="2" t="s">
        <v>1073</v>
      </c>
      <c r="E5693" s="2">
        <v>100</v>
      </c>
      <c r="F5693" s="2" t="s">
        <v>767</v>
      </c>
      <c r="G5693" s="2" t="s">
        <v>29</v>
      </c>
      <c r="H5693" s="2" t="s">
        <v>37</v>
      </c>
      <c r="I5693" s="2" t="s">
        <v>38</v>
      </c>
      <c r="J5693" s="2">
        <v>0</v>
      </c>
    </row>
    <row r="5694" spans="1:10">
      <c r="A5694" s="2" t="s">
        <v>24</v>
      </c>
      <c r="B5694" s="2" t="s">
        <v>381</v>
      </c>
      <c r="C5694" s="2" t="s">
        <v>361</v>
      </c>
      <c r="D5694" s="2" t="s">
        <v>1073</v>
      </c>
      <c r="E5694" s="2">
        <v>100</v>
      </c>
      <c r="F5694" s="2" t="s">
        <v>767</v>
      </c>
      <c r="G5694" s="2" t="s">
        <v>29</v>
      </c>
      <c r="H5694" s="2" t="s">
        <v>37</v>
      </c>
      <c r="I5694" s="2" t="s">
        <v>38</v>
      </c>
      <c r="J5694" s="2">
        <v>0</v>
      </c>
    </row>
    <row r="5695" spans="1:10">
      <c r="A5695" s="2" t="s">
        <v>14</v>
      </c>
      <c r="B5695" s="2" t="s">
        <v>367</v>
      </c>
      <c r="C5695" s="2" t="s">
        <v>361</v>
      </c>
      <c r="D5695" s="2" t="s">
        <v>1073</v>
      </c>
      <c r="E5695" s="2">
        <v>100</v>
      </c>
      <c r="F5695" s="2" t="s">
        <v>767</v>
      </c>
      <c r="G5695" s="2" t="s">
        <v>29</v>
      </c>
      <c r="H5695" s="2" t="s">
        <v>37</v>
      </c>
      <c r="I5695" s="2" t="s">
        <v>38</v>
      </c>
      <c r="J5695" s="2">
        <v>0</v>
      </c>
    </row>
    <row r="5696" spans="1:10">
      <c r="A5696" s="2" t="s">
        <v>13</v>
      </c>
      <c r="B5696" s="2" t="s">
        <v>380</v>
      </c>
      <c r="C5696" s="2" t="s">
        <v>361</v>
      </c>
      <c r="D5696" s="2" t="s">
        <v>1073</v>
      </c>
      <c r="E5696" s="2">
        <v>100</v>
      </c>
      <c r="F5696" s="2" t="s">
        <v>767</v>
      </c>
      <c r="G5696" s="2" t="s">
        <v>29</v>
      </c>
      <c r="H5696" s="2" t="s">
        <v>37</v>
      </c>
      <c r="I5696" s="2" t="s">
        <v>38</v>
      </c>
      <c r="J5696" s="2">
        <v>0.38271657671999998</v>
      </c>
    </row>
    <row r="5697" spans="1:10">
      <c r="A5697" s="2" t="s">
        <v>11</v>
      </c>
      <c r="B5697" s="2" t="s">
        <v>377</v>
      </c>
      <c r="C5697" s="2" t="s">
        <v>361</v>
      </c>
      <c r="D5697" s="2" t="s">
        <v>1073</v>
      </c>
      <c r="E5697" s="2">
        <v>100</v>
      </c>
      <c r="F5697" s="2" t="s">
        <v>767</v>
      </c>
      <c r="G5697" s="2" t="s">
        <v>29</v>
      </c>
      <c r="H5697" s="2" t="s">
        <v>37</v>
      </c>
      <c r="I5697" s="2" t="s">
        <v>38</v>
      </c>
      <c r="J5697" s="2">
        <v>0</v>
      </c>
    </row>
    <row r="5698" spans="1:10">
      <c r="A5698" s="2" t="s">
        <v>12</v>
      </c>
      <c r="B5698" s="2" t="s">
        <v>378</v>
      </c>
      <c r="C5698" s="2" t="s">
        <v>361</v>
      </c>
      <c r="D5698" s="2" t="s">
        <v>1073</v>
      </c>
      <c r="E5698" s="2">
        <v>100</v>
      </c>
      <c r="F5698" s="2" t="s">
        <v>767</v>
      </c>
      <c r="G5698" s="2" t="s">
        <v>29</v>
      </c>
      <c r="H5698" s="2" t="s">
        <v>37</v>
      </c>
      <c r="I5698" s="2" t="s">
        <v>38</v>
      </c>
      <c r="J5698" s="2">
        <v>0</v>
      </c>
    </row>
    <row r="5699" spans="1:10">
      <c r="A5699" s="2" t="s">
        <v>10</v>
      </c>
      <c r="B5699" s="2" t="s">
        <v>385</v>
      </c>
      <c r="C5699" s="2" t="s">
        <v>361</v>
      </c>
      <c r="D5699" s="2" t="s">
        <v>1073</v>
      </c>
      <c r="E5699" s="2">
        <v>100</v>
      </c>
      <c r="F5699" s="2" t="s">
        <v>767</v>
      </c>
      <c r="G5699" s="2" t="s">
        <v>29</v>
      </c>
      <c r="H5699" s="2" t="s">
        <v>37</v>
      </c>
      <c r="I5699" s="2" t="s">
        <v>38</v>
      </c>
      <c r="J5699" s="2">
        <v>0</v>
      </c>
    </row>
    <row r="5700" spans="1:10">
      <c r="A5700" s="2" t="s">
        <v>9</v>
      </c>
      <c r="B5700" s="2" t="s">
        <v>371</v>
      </c>
      <c r="C5700" s="2" t="s">
        <v>361</v>
      </c>
      <c r="D5700" s="2" t="s">
        <v>1073</v>
      </c>
      <c r="E5700" s="2">
        <v>100</v>
      </c>
      <c r="F5700" s="2" t="s">
        <v>767</v>
      </c>
      <c r="G5700" s="2" t="s">
        <v>29</v>
      </c>
      <c r="H5700" s="2" t="s">
        <v>37</v>
      </c>
      <c r="I5700" s="2" t="s">
        <v>38</v>
      </c>
      <c r="J5700" s="2">
        <v>0</v>
      </c>
    </row>
    <row r="5701" spans="1:10">
      <c r="A5701" s="2" t="s">
        <v>8</v>
      </c>
      <c r="B5701" s="2" t="s">
        <v>376</v>
      </c>
      <c r="C5701" s="2" t="s">
        <v>361</v>
      </c>
      <c r="D5701" s="2" t="s">
        <v>1073</v>
      </c>
      <c r="E5701" s="2">
        <v>100</v>
      </c>
      <c r="F5701" s="2" t="s">
        <v>767</v>
      </c>
      <c r="G5701" s="2" t="s">
        <v>29</v>
      </c>
      <c r="H5701" s="2" t="s">
        <v>37</v>
      </c>
      <c r="I5701" s="2" t="s">
        <v>38</v>
      </c>
      <c r="J5701" s="2">
        <v>0</v>
      </c>
    </row>
    <row r="5702" spans="1:10">
      <c r="A5702" s="2" t="s">
        <v>7</v>
      </c>
      <c r="B5702" s="2" t="s">
        <v>364</v>
      </c>
      <c r="C5702" s="2" t="s">
        <v>361</v>
      </c>
      <c r="D5702" s="2" t="s">
        <v>1073</v>
      </c>
      <c r="E5702" s="2">
        <v>100</v>
      </c>
      <c r="F5702" s="2" t="s">
        <v>767</v>
      </c>
      <c r="G5702" s="2" t="s">
        <v>29</v>
      </c>
      <c r="H5702" s="2" t="s">
        <v>37</v>
      </c>
      <c r="I5702" s="2" t="s">
        <v>38</v>
      </c>
      <c r="J5702" s="2">
        <v>0</v>
      </c>
    </row>
    <row r="5703" spans="1:10">
      <c r="A5703" s="2" t="s">
        <v>6</v>
      </c>
      <c r="B5703" s="2" t="s">
        <v>387</v>
      </c>
      <c r="C5703" s="2" t="s">
        <v>361</v>
      </c>
      <c r="D5703" s="2" t="s">
        <v>1073</v>
      </c>
      <c r="E5703" s="2">
        <v>100</v>
      </c>
      <c r="F5703" s="2" t="s">
        <v>767</v>
      </c>
      <c r="G5703" s="2" t="s">
        <v>29</v>
      </c>
      <c r="H5703" s="2" t="s">
        <v>37</v>
      </c>
      <c r="I5703" s="2" t="s">
        <v>38</v>
      </c>
      <c r="J5703" s="2">
        <v>0</v>
      </c>
    </row>
    <row r="5704" spans="1:10">
      <c r="A5704" s="2" t="s">
        <v>2</v>
      </c>
      <c r="B5704" s="2" t="s">
        <v>374</v>
      </c>
      <c r="C5704" s="2" t="s">
        <v>361</v>
      </c>
      <c r="D5704" s="2" t="s">
        <v>1073</v>
      </c>
      <c r="E5704" s="2">
        <v>100</v>
      </c>
      <c r="F5704" s="2" t="s">
        <v>767</v>
      </c>
      <c r="G5704" s="2" t="s">
        <v>29</v>
      </c>
      <c r="H5704" s="2" t="s">
        <v>37</v>
      </c>
      <c r="I5704" s="2" t="s">
        <v>38</v>
      </c>
      <c r="J5704" s="2">
        <v>0</v>
      </c>
    </row>
    <row r="5705" spans="1:10">
      <c r="A5705" s="2" t="s">
        <v>1</v>
      </c>
      <c r="B5705" s="2" t="s">
        <v>366</v>
      </c>
      <c r="C5705" s="2" t="s">
        <v>361</v>
      </c>
      <c r="D5705" s="2" t="s">
        <v>1073</v>
      </c>
      <c r="E5705" s="2">
        <v>100</v>
      </c>
      <c r="F5705" s="2" t="s">
        <v>767</v>
      </c>
      <c r="G5705" s="2" t="s">
        <v>29</v>
      </c>
      <c r="H5705" s="2" t="s">
        <v>37</v>
      </c>
      <c r="I5705" s="2" t="s">
        <v>38</v>
      </c>
      <c r="J5705" s="2">
        <v>0</v>
      </c>
    </row>
    <row r="5706" spans="1:10">
      <c r="A5706" s="2" t="s">
        <v>26</v>
      </c>
      <c r="B5706" s="2" t="s">
        <v>370</v>
      </c>
      <c r="C5706" s="2" t="s">
        <v>361</v>
      </c>
      <c r="D5706" s="2" t="s">
        <v>718</v>
      </c>
      <c r="E5706" s="2">
        <v>100</v>
      </c>
      <c r="F5706" s="2" t="s">
        <v>767</v>
      </c>
      <c r="G5706" s="2" t="s">
        <v>29</v>
      </c>
      <c r="H5706" s="2" t="s">
        <v>37</v>
      </c>
      <c r="I5706" s="2" t="s">
        <v>38</v>
      </c>
      <c r="J5706" s="2">
        <v>0</v>
      </c>
    </row>
    <row r="5707" spans="1:10">
      <c r="A5707" s="2" t="s">
        <v>25</v>
      </c>
      <c r="B5707" s="2" t="s">
        <v>386</v>
      </c>
      <c r="C5707" s="2" t="s">
        <v>361</v>
      </c>
      <c r="D5707" s="2" t="s">
        <v>718</v>
      </c>
      <c r="E5707" s="2">
        <v>100</v>
      </c>
      <c r="F5707" s="2" t="s">
        <v>767</v>
      </c>
      <c r="G5707" s="2" t="s">
        <v>29</v>
      </c>
      <c r="H5707" s="2" t="s">
        <v>37</v>
      </c>
      <c r="I5707" s="2" t="s">
        <v>38</v>
      </c>
      <c r="J5707" s="2">
        <v>0</v>
      </c>
    </row>
    <row r="5708" spans="1:10">
      <c r="A5708" s="2" t="s">
        <v>23</v>
      </c>
      <c r="B5708" s="2" t="s">
        <v>388</v>
      </c>
      <c r="C5708" s="2" t="s">
        <v>361</v>
      </c>
      <c r="D5708" s="2" t="s">
        <v>718</v>
      </c>
      <c r="E5708" s="2">
        <v>100</v>
      </c>
      <c r="F5708" s="2" t="s">
        <v>767</v>
      </c>
      <c r="G5708" s="2" t="s">
        <v>29</v>
      </c>
      <c r="H5708" s="2" t="s">
        <v>37</v>
      </c>
      <c r="I5708" s="2" t="s">
        <v>38</v>
      </c>
      <c r="J5708" s="2">
        <v>0</v>
      </c>
    </row>
    <row r="5709" spans="1:10">
      <c r="A5709" s="2" t="s">
        <v>17</v>
      </c>
      <c r="B5709" s="2" t="s">
        <v>372</v>
      </c>
      <c r="C5709" s="2" t="s">
        <v>361</v>
      </c>
      <c r="D5709" s="2" t="s">
        <v>718</v>
      </c>
      <c r="E5709" s="2">
        <v>100</v>
      </c>
      <c r="F5709" s="2" t="s">
        <v>767</v>
      </c>
      <c r="G5709" s="2" t="s">
        <v>29</v>
      </c>
      <c r="H5709" s="2" t="s">
        <v>37</v>
      </c>
      <c r="I5709" s="2" t="s">
        <v>38</v>
      </c>
      <c r="J5709" s="2">
        <v>0</v>
      </c>
    </row>
    <row r="5710" spans="1:10">
      <c r="A5710" s="2" t="s">
        <v>21</v>
      </c>
      <c r="B5710" s="2" t="s">
        <v>373</v>
      </c>
      <c r="C5710" s="2" t="s">
        <v>361</v>
      </c>
      <c r="D5710" s="2" t="s">
        <v>718</v>
      </c>
      <c r="E5710" s="2">
        <v>100</v>
      </c>
      <c r="F5710" s="2" t="s">
        <v>767</v>
      </c>
      <c r="G5710" s="2" t="s">
        <v>29</v>
      </c>
      <c r="H5710" s="2" t="s">
        <v>37</v>
      </c>
      <c r="I5710" s="2" t="s">
        <v>38</v>
      </c>
      <c r="J5710" s="2">
        <v>0</v>
      </c>
    </row>
    <row r="5711" spans="1:10">
      <c r="A5711" s="2" t="s">
        <v>20</v>
      </c>
      <c r="B5711" s="2" t="s">
        <v>379</v>
      </c>
      <c r="C5711" s="2" t="s">
        <v>361</v>
      </c>
      <c r="D5711" s="2" t="s">
        <v>718</v>
      </c>
      <c r="E5711" s="2">
        <v>100</v>
      </c>
      <c r="F5711" s="2" t="s">
        <v>767</v>
      </c>
      <c r="G5711" s="2" t="s">
        <v>29</v>
      </c>
      <c r="H5711" s="2" t="s">
        <v>37</v>
      </c>
      <c r="I5711" s="2" t="s">
        <v>38</v>
      </c>
      <c r="J5711" s="2">
        <v>0</v>
      </c>
    </row>
    <row r="5712" spans="1:10">
      <c r="A5712" s="2" t="s">
        <v>16</v>
      </c>
      <c r="B5712" s="2" t="s">
        <v>384</v>
      </c>
      <c r="C5712" s="2" t="s">
        <v>361</v>
      </c>
      <c r="D5712" s="2" t="s">
        <v>718</v>
      </c>
      <c r="E5712" s="2">
        <v>100</v>
      </c>
      <c r="F5712" s="2" t="s">
        <v>767</v>
      </c>
      <c r="G5712" s="2" t="s">
        <v>29</v>
      </c>
      <c r="H5712" s="2" t="s">
        <v>37</v>
      </c>
      <c r="I5712" s="2" t="s">
        <v>38</v>
      </c>
      <c r="J5712" s="2">
        <v>0</v>
      </c>
    </row>
    <row r="5713" spans="1:10">
      <c r="A5713" s="2" t="s">
        <v>3</v>
      </c>
      <c r="B5713" s="2" t="s">
        <v>365</v>
      </c>
      <c r="C5713" s="2" t="s">
        <v>361</v>
      </c>
      <c r="D5713" s="2" t="s">
        <v>718</v>
      </c>
      <c r="E5713" s="2">
        <v>100</v>
      </c>
      <c r="F5713" s="2" t="s">
        <v>767</v>
      </c>
      <c r="G5713" s="2" t="s">
        <v>29</v>
      </c>
      <c r="H5713" s="2" t="s">
        <v>37</v>
      </c>
      <c r="I5713" s="2" t="s">
        <v>38</v>
      </c>
      <c r="J5713" s="2">
        <v>0</v>
      </c>
    </row>
    <row r="5714" spans="1:10">
      <c r="A5714" s="2" t="s">
        <v>19</v>
      </c>
      <c r="B5714" s="2" t="s">
        <v>375</v>
      </c>
      <c r="C5714" s="2" t="s">
        <v>361</v>
      </c>
      <c r="D5714" s="2" t="s">
        <v>718</v>
      </c>
      <c r="E5714" s="2">
        <v>100</v>
      </c>
      <c r="F5714" s="2" t="s">
        <v>767</v>
      </c>
      <c r="G5714" s="2" t="s">
        <v>29</v>
      </c>
      <c r="H5714" s="2" t="s">
        <v>37</v>
      </c>
      <c r="I5714" s="2" t="s">
        <v>38</v>
      </c>
      <c r="J5714" s="2">
        <v>0</v>
      </c>
    </row>
    <row r="5715" spans="1:10">
      <c r="A5715" s="2" t="s">
        <v>18</v>
      </c>
      <c r="B5715" s="2" t="s">
        <v>369</v>
      </c>
      <c r="C5715" s="2" t="s">
        <v>361</v>
      </c>
      <c r="D5715" s="2" t="s">
        <v>718</v>
      </c>
      <c r="E5715" s="2">
        <v>100</v>
      </c>
      <c r="F5715" s="2" t="s">
        <v>767</v>
      </c>
      <c r="G5715" s="2" t="s">
        <v>29</v>
      </c>
      <c r="H5715" s="2" t="s">
        <v>37</v>
      </c>
      <c r="I5715" s="2" t="s">
        <v>38</v>
      </c>
      <c r="J5715" s="2">
        <v>0</v>
      </c>
    </row>
    <row r="5716" spans="1:10">
      <c r="A5716" s="2" t="s">
        <v>24</v>
      </c>
      <c r="B5716" s="2" t="s">
        <v>381</v>
      </c>
      <c r="C5716" s="2" t="s">
        <v>361</v>
      </c>
      <c r="D5716" s="2" t="s">
        <v>718</v>
      </c>
      <c r="E5716" s="2">
        <v>100</v>
      </c>
      <c r="F5716" s="2" t="s">
        <v>767</v>
      </c>
      <c r="G5716" s="2" t="s">
        <v>29</v>
      </c>
      <c r="H5716" s="2" t="s">
        <v>37</v>
      </c>
      <c r="I5716" s="2" t="s">
        <v>38</v>
      </c>
      <c r="J5716" s="2">
        <v>0</v>
      </c>
    </row>
    <row r="5717" spans="1:10">
      <c r="A5717" s="2" t="s">
        <v>14</v>
      </c>
      <c r="B5717" s="2" t="s">
        <v>367</v>
      </c>
      <c r="C5717" s="2" t="s">
        <v>361</v>
      </c>
      <c r="D5717" s="2" t="s">
        <v>718</v>
      </c>
      <c r="E5717" s="2">
        <v>100</v>
      </c>
      <c r="F5717" s="2" t="s">
        <v>767</v>
      </c>
      <c r="G5717" s="2" t="s">
        <v>29</v>
      </c>
      <c r="H5717" s="2" t="s">
        <v>37</v>
      </c>
      <c r="I5717" s="2" t="s">
        <v>38</v>
      </c>
      <c r="J5717" s="2">
        <v>0</v>
      </c>
    </row>
    <row r="5718" spans="1:10">
      <c r="A5718" s="2" t="s">
        <v>13</v>
      </c>
      <c r="B5718" s="2" t="s">
        <v>380</v>
      </c>
      <c r="C5718" s="2" t="s">
        <v>361</v>
      </c>
      <c r="D5718" s="2" t="s">
        <v>718</v>
      </c>
      <c r="E5718" s="2">
        <v>100</v>
      </c>
      <c r="F5718" s="2" t="s">
        <v>767</v>
      </c>
      <c r="G5718" s="2" t="s">
        <v>29</v>
      </c>
      <c r="H5718" s="2" t="s">
        <v>37</v>
      </c>
      <c r="I5718" s="2" t="s">
        <v>38</v>
      </c>
      <c r="J5718" s="2">
        <v>2.5298823475199996</v>
      </c>
    </row>
    <row r="5719" spans="1:10">
      <c r="A5719" s="2" t="s">
        <v>11</v>
      </c>
      <c r="B5719" s="2" t="s">
        <v>377</v>
      </c>
      <c r="C5719" s="2" t="s">
        <v>361</v>
      </c>
      <c r="D5719" s="2" t="s">
        <v>718</v>
      </c>
      <c r="E5719" s="2">
        <v>100</v>
      </c>
      <c r="F5719" s="2" t="s">
        <v>767</v>
      </c>
      <c r="G5719" s="2" t="s">
        <v>29</v>
      </c>
      <c r="H5719" s="2" t="s">
        <v>37</v>
      </c>
      <c r="I5719" s="2" t="s">
        <v>38</v>
      </c>
      <c r="J5719" s="2">
        <v>0</v>
      </c>
    </row>
    <row r="5720" spans="1:10">
      <c r="A5720" s="2" t="s">
        <v>12</v>
      </c>
      <c r="B5720" s="2" t="s">
        <v>378</v>
      </c>
      <c r="C5720" s="2" t="s">
        <v>361</v>
      </c>
      <c r="D5720" s="2" t="s">
        <v>718</v>
      </c>
      <c r="E5720" s="2">
        <v>100</v>
      </c>
      <c r="F5720" s="2" t="s">
        <v>767</v>
      </c>
      <c r="G5720" s="2" t="s">
        <v>29</v>
      </c>
      <c r="H5720" s="2" t="s">
        <v>37</v>
      </c>
      <c r="I5720" s="2" t="s">
        <v>38</v>
      </c>
      <c r="J5720" s="2">
        <v>0</v>
      </c>
    </row>
    <row r="5721" spans="1:10">
      <c r="A5721" s="2" t="s">
        <v>10</v>
      </c>
      <c r="B5721" s="2" t="s">
        <v>385</v>
      </c>
      <c r="C5721" s="2" t="s">
        <v>361</v>
      </c>
      <c r="D5721" s="2" t="s">
        <v>718</v>
      </c>
      <c r="E5721" s="2">
        <v>100</v>
      </c>
      <c r="F5721" s="2" t="s">
        <v>767</v>
      </c>
      <c r="G5721" s="2" t="s">
        <v>29</v>
      </c>
      <c r="H5721" s="2" t="s">
        <v>37</v>
      </c>
      <c r="I5721" s="2" t="s">
        <v>38</v>
      </c>
      <c r="J5721" s="2">
        <v>0</v>
      </c>
    </row>
    <row r="5722" spans="1:10">
      <c r="A5722" s="2" t="s">
        <v>9</v>
      </c>
      <c r="B5722" s="2" t="s">
        <v>371</v>
      </c>
      <c r="C5722" s="2" t="s">
        <v>361</v>
      </c>
      <c r="D5722" s="2" t="s">
        <v>718</v>
      </c>
      <c r="E5722" s="2">
        <v>100</v>
      </c>
      <c r="F5722" s="2" t="s">
        <v>767</v>
      </c>
      <c r="G5722" s="2" t="s">
        <v>29</v>
      </c>
      <c r="H5722" s="2" t="s">
        <v>37</v>
      </c>
      <c r="I5722" s="2" t="s">
        <v>38</v>
      </c>
      <c r="J5722" s="2">
        <v>0</v>
      </c>
    </row>
    <row r="5723" spans="1:10">
      <c r="A5723" s="2" t="s">
        <v>8</v>
      </c>
      <c r="B5723" s="2" t="s">
        <v>376</v>
      </c>
      <c r="C5723" s="2" t="s">
        <v>361</v>
      </c>
      <c r="D5723" s="2" t="s">
        <v>718</v>
      </c>
      <c r="E5723" s="2">
        <v>100</v>
      </c>
      <c r="F5723" s="2" t="s">
        <v>767</v>
      </c>
      <c r="G5723" s="2" t="s">
        <v>29</v>
      </c>
      <c r="H5723" s="2" t="s">
        <v>37</v>
      </c>
      <c r="I5723" s="2" t="s">
        <v>38</v>
      </c>
      <c r="J5723" s="2">
        <v>0</v>
      </c>
    </row>
    <row r="5724" spans="1:10">
      <c r="A5724" s="2" t="s">
        <v>7</v>
      </c>
      <c r="B5724" s="2" t="s">
        <v>364</v>
      </c>
      <c r="C5724" s="2" t="s">
        <v>361</v>
      </c>
      <c r="D5724" s="2" t="s">
        <v>718</v>
      </c>
      <c r="E5724" s="2">
        <v>100</v>
      </c>
      <c r="F5724" s="2" t="s">
        <v>767</v>
      </c>
      <c r="G5724" s="2" t="s">
        <v>29</v>
      </c>
      <c r="H5724" s="2" t="s">
        <v>37</v>
      </c>
      <c r="I5724" s="2" t="s">
        <v>38</v>
      </c>
      <c r="J5724" s="2">
        <v>0</v>
      </c>
    </row>
    <row r="5725" spans="1:10">
      <c r="A5725" s="2" t="s">
        <v>6</v>
      </c>
      <c r="B5725" s="2" t="s">
        <v>387</v>
      </c>
      <c r="C5725" s="2" t="s">
        <v>361</v>
      </c>
      <c r="D5725" s="2" t="s">
        <v>718</v>
      </c>
      <c r="E5725" s="2">
        <v>100</v>
      </c>
      <c r="F5725" s="2" t="s">
        <v>767</v>
      </c>
      <c r="G5725" s="2" t="s">
        <v>29</v>
      </c>
      <c r="H5725" s="2" t="s">
        <v>37</v>
      </c>
      <c r="I5725" s="2" t="s">
        <v>38</v>
      </c>
      <c r="J5725" s="2">
        <v>0</v>
      </c>
    </row>
    <row r="5726" spans="1:10">
      <c r="A5726" s="2" t="s">
        <v>2</v>
      </c>
      <c r="B5726" s="2" t="s">
        <v>374</v>
      </c>
      <c r="C5726" s="2" t="s">
        <v>361</v>
      </c>
      <c r="D5726" s="2" t="s">
        <v>718</v>
      </c>
      <c r="E5726" s="2">
        <v>100</v>
      </c>
      <c r="F5726" s="2" t="s">
        <v>767</v>
      </c>
      <c r="G5726" s="2" t="s">
        <v>29</v>
      </c>
      <c r="H5726" s="2" t="s">
        <v>37</v>
      </c>
      <c r="I5726" s="2" t="s">
        <v>38</v>
      </c>
      <c r="J5726" s="2">
        <v>0</v>
      </c>
    </row>
    <row r="5727" spans="1:10">
      <c r="A5727" s="2" t="s">
        <v>1</v>
      </c>
      <c r="B5727" s="2" t="s">
        <v>366</v>
      </c>
      <c r="C5727" s="2" t="s">
        <v>361</v>
      </c>
      <c r="D5727" s="2" t="s">
        <v>718</v>
      </c>
      <c r="E5727" s="2">
        <v>100</v>
      </c>
      <c r="F5727" s="2" t="s">
        <v>767</v>
      </c>
      <c r="G5727" s="2" t="s">
        <v>29</v>
      </c>
      <c r="H5727" s="2" t="s">
        <v>37</v>
      </c>
      <c r="I5727" s="2" t="s">
        <v>38</v>
      </c>
      <c r="J5727" s="2">
        <v>0</v>
      </c>
    </row>
    <row r="5728" spans="1:10">
      <c r="A5728" s="2" t="s">
        <v>26</v>
      </c>
      <c r="B5728" s="2" t="s">
        <v>370</v>
      </c>
      <c r="C5728" s="2" t="s">
        <v>361</v>
      </c>
      <c r="D5728" s="2" t="s">
        <v>1077</v>
      </c>
      <c r="E5728" s="2">
        <v>100</v>
      </c>
      <c r="F5728" s="2" t="s">
        <v>767</v>
      </c>
      <c r="G5728" s="2" t="s">
        <v>29</v>
      </c>
      <c r="H5728" s="2" t="s">
        <v>37</v>
      </c>
      <c r="I5728" s="2" t="s">
        <v>38</v>
      </c>
      <c r="J5728" s="2">
        <v>0</v>
      </c>
    </row>
    <row r="5729" spans="1:10">
      <c r="A5729" s="2" t="s">
        <v>25</v>
      </c>
      <c r="B5729" s="2" t="s">
        <v>386</v>
      </c>
      <c r="C5729" s="2" t="s">
        <v>361</v>
      </c>
      <c r="D5729" s="2" t="s">
        <v>1077</v>
      </c>
      <c r="E5729" s="2">
        <v>100</v>
      </c>
      <c r="F5729" s="2" t="s">
        <v>767</v>
      </c>
      <c r="G5729" s="2" t="s">
        <v>29</v>
      </c>
      <c r="H5729" s="2" t="s">
        <v>37</v>
      </c>
      <c r="I5729" s="2" t="s">
        <v>38</v>
      </c>
      <c r="J5729" s="2">
        <v>0</v>
      </c>
    </row>
    <row r="5730" spans="1:10">
      <c r="A5730" s="2" t="s">
        <v>23</v>
      </c>
      <c r="B5730" s="2" t="s">
        <v>388</v>
      </c>
      <c r="C5730" s="2" t="s">
        <v>361</v>
      </c>
      <c r="D5730" s="2" t="s">
        <v>1077</v>
      </c>
      <c r="E5730" s="2">
        <v>100</v>
      </c>
      <c r="F5730" s="2" t="s">
        <v>767</v>
      </c>
      <c r="G5730" s="2" t="s">
        <v>29</v>
      </c>
      <c r="H5730" s="2" t="s">
        <v>37</v>
      </c>
      <c r="I5730" s="2" t="s">
        <v>38</v>
      </c>
      <c r="J5730" s="2">
        <v>16.109759575729999</v>
      </c>
    </row>
    <row r="5731" spans="1:10">
      <c r="A5731" s="2" t="s">
        <v>17</v>
      </c>
      <c r="B5731" s="2" t="s">
        <v>372</v>
      </c>
      <c r="C5731" s="2" t="s">
        <v>361</v>
      </c>
      <c r="D5731" s="2" t="s">
        <v>1077</v>
      </c>
      <c r="E5731" s="2">
        <v>100</v>
      </c>
      <c r="F5731" s="2" t="s">
        <v>767</v>
      </c>
      <c r="G5731" s="2" t="s">
        <v>29</v>
      </c>
      <c r="H5731" s="2" t="s">
        <v>37</v>
      </c>
      <c r="I5731" s="2" t="s">
        <v>38</v>
      </c>
      <c r="J5731" s="2">
        <v>0</v>
      </c>
    </row>
    <row r="5732" spans="1:10">
      <c r="A5732" s="2" t="s">
        <v>21</v>
      </c>
      <c r="B5732" s="2" t="s">
        <v>373</v>
      </c>
      <c r="C5732" s="2" t="s">
        <v>361</v>
      </c>
      <c r="D5732" s="2" t="s">
        <v>1077</v>
      </c>
      <c r="E5732" s="2">
        <v>100</v>
      </c>
      <c r="F5732" s="2" t="s">
        <v>767</v>
      </c>
      <c r="G5732" s="2" t="s">
        <v>29</v>
      </c>
      <c r="H5732" s="2" t="s">
        <v>37</v>
      </c>
      <c r="I5732" s="2" t="s">
        <v>38</v>
      </c>
      <c r="J5732" s="2">
        <v>0</v>
      </c>
    </row>
    <row r="5733" spans="1:10">
      <c r="A5733" s="2" t="s">
        <v>20</v>
      </c>
      <c r="B5733" s="2" t="s">
        <v>379</v>
      </c>
      <c r="C5733" s="2" t="s">
        <v>361</v>
      </c>
      <c r="D5733" s="2" t="s">
        <v>1077</v>
      </c>
      <c r="E5733" s="2">
        <v>100</v>
      </c>
      <c r="F5733" s="2" t="s">
        <v>767</v>
      </c>
      <c r="G5733" s="2" t="s">
        <v>29</v>
      </c>
      <c r="H5733" s="2" t="s">
        <v>37</v>
      </c>
      <c r="I5733" s="2" t="s">
        <v>38</v>
      </c>
      <c r="J5733" s="2">
        <v>0</v>
      </c>
    </row>
    <row r="5734" spans="1:10">
      <c r="A5734" s="2" t="s">
        <v>16</v>
      </c>
      <c r="B5734" s="2" t="s">
        <v>384</v>
      </c>
      <c r="C5734" s="2" t="s">
        <v>361</v>
      </c>
      <c r="D5734" s="2" t="s">
        <v>1077</v>
      </c>
      <c r="E5734" s="2">
        <v>100</v>
      </c>
      <c r="F5734" s="2" t="s">
        <v>767</v>
      </c>
      <c r="G5734" s="2" t="s">
        <v>29</v>
      </c>
      <c r="H5734" s="2" t="s">
        <v>37</v>
      </c>
      <c r="I5734" s="2" t="s">
        <v>38</v>
      </c>
      <c r="J5734" s="2">
        <v>0</v>
      </c>
    </row>
    <row r="5735" spans="1:10">
      <c r="A5735" s="2" t="s">
        <v>3</v>
      </c>
      <c r="B5735" s="2" t="s">
        <v>365</v>
      </c>
      <c r="C5735" s="2" t="s">
        <v>361</v>
      </c>
      <c r="D5735" s="2" t="s">
        <v>1077</v>
      </c>
      <c r="E5735" s="2">
        <v>100</v>
      </c>
      <c r="F5735" s="2" t="s">
        <v>767</v>
      </c>
      <c r="G5735" s="2" t="s">
        <v>29</v>
      </c>
      <c r="H5735" s="2" t="s">
        <v>37</v>
      </c>
      <c r="I5735" s="2" t="s">
        <v>38</v>
      </c>
      <c r="J5735" s="2">
        <v>0</v>
      </c>
    </row>
    <row r="5736" spans="1:10">
      <c r="A5736" s="2" t="s">
        <v>19</v>
      </c>
      <c r="B5736" s="2" t="s">
        <v>375</v>
      </c>
      <c r="C5736" s="2" t="s">
        <v>361</v>
      </c>
      <c r="D5736" s="2" t="s">
        <v>1077</v>
      </c>
      <c r="E5736" s="2">
        <v>100</v>
      </c>
      <c r="F5736" s="2" t="s">
        <v>767</v>
      </c>
      <c r="G5736" s="2" t="s">
        <v>29</v>
      </c>
      <c r="H5736" s="2" t="s">
        <v>37</v>
      </c>
      <c r="I5736" s="2" t="s">
        <v>38</v>
      </c>
      <c r="J5736" s="2">
        <v>0</v>
      </c>
    </row>
    <row r="5737" spans="1:10">
      <c r="A5737" s="2" t="s">
        <v>18</v>
      </c>
      <c r="B5737" s="2" t="s">
        <v>369</v>
      </c>
      <c r="C5737" s="2" t="s">
        <v>361</v>
      </c>
      <c r="D5737" s="2" t="s">
        <v>1077</v>
      </c>
      <c r="E5737" s="2">
        <v>100</v>
      </c>
      <c r="F5737" s="2" t="s">
        <v>767</v>
      </c>
      <c r="G5737" s="2" t="s">
        <v>29</v>
      </c>
      <c r="H5737" s="2" t="s">
        <v>37</v>
      </c>
      <c r="I5737" s="2" t="s">
        <v>38</v>
      </c>
      <c r="J5737" s="2">
        <v>0</v>
      </c>
    </row>
    <row r="5738" spans="1:10">
      <c r="A5738" s="2" t="s">
        <v>24</v>
      </c>
      <c r="B5738" s="2" t="s">
        <v>381</v>
      </c>
      <c r="C5738" s="2" t="s">
        <v>361</v>
      </c>
      <c r="D5738" s="2" t="s">
        <v>1077</v>
      </c>
      <c r="E5738" s="2">
        <v>100</v>
      </c>
      <c r="F5738" s="2" t="s">
        <v>767</v>
      </c>
      <c r="G5738" s="2" t="s">
        <v>29</v>
      </c>
      <c r="H5738" s="2" t="s">
        <v>37</v>
      </c>
      <c r="I5738" s="2" t="s">
        <v>38</v>
      </c>
      <c r="J5738" s="2">
        <v>0</v>
      </c>
    </row>
    <row r="5739" spans="1:10">
      <c r="A5739" s="2" t="s">
        <v>14</v>
      </c>
      <c r="B5739" s="2" t="s">
        <v>367</v>
      </c>
      <c r="C5739" s="2" t="s">
        <v>361</v>
      </c>
      <c r="D5739" s="2" t="s">
        <v>1077</v>
      </c>
      <c r="E5739" s="2">
        <v>100</v>
      </c>
      <c r="F5739" s="2" t="s">
        <v>767</v>
      </c>
      <c r="G5739" s="2" t="s">
        <v>29</v>
      </c>
      <c r="H5739" s="2" t="s">
        <v>37</v>
      </c>
      <c r="I5739" s="2" t="s">
        <v>38</v>
      </c>
      <c r="J5739" s="2">
        <v>0</v>
      </c>
    </row>
    <row r="5740" spans="1:10">
      <c r="A5740" s="2" t="s">
        <v>13</v>
      </c>
      <c r="B5740" s="2" t="s">
        <v>380</v>
      </c>
      <c r="C5740" s="2" t="s">
        <v>361</v>
      </c>
      <c r="D5740" s="2" t="s">
        <v>1077</v>
      </c>
      <c r="E5740" s="2">
        <v>100</v>
      </c>
      <c r="F5740" s="2" t="s">
        <v>767</v>
      </c>
      <c r="G5740" s="2" t="s">
        <v>29</v>
      </c>
      <c r="H5740" s="2" t="s">
        <v>37</v>
      </c>
      <c r="I5740" s="2" t="s">
        <v>38</v>
      </c>
      <c r="J5740" s="2">
        <v>39.416812749759998</v>
      </c>
    </row>
    <row r="5741" spans="1:10">
      <c r="A5741" s="2" t="s">
        <v>11</v>
      </c>
      <c r="B5741" s="2" t="s">
        <v>377</v>
      </c>
      <c r="C5741" s="2" t="s">
        <v>361</v>
      </c>
      <c r="D5741" s="2" t="s">
        <v>1077</v>
      </c>
      <c r="E5741" s="2">
        <v>100</v>
      </c>
      <c r="F5741" s="2" t="s">
        <v>767</v>
      </c>
      <c r="G5741" s="2" t="s">
        <v>29</v>
      </c>
      <c r="H5741" s="2" t="s">
        <v>37</v>
      </c>
      <c r="I5741" s="2" t="s">
        <v>38</v>
      </c>
      <c r="J5741" s="2">
        <v>0</v>
      </c>
    </row>
    <row r="5742" spans="1:10">
      <c r="A5742" s="2" t="s">
        <v>12</v>
      </c>
      <c r="B5742" s="2" t="s">
        <v>378</v>
      </c>
      <c r="C5742" s="2" t="s">
        <v>361</v>
      </c>
      <c r="D5742" s="2" t="s">
        <v>1077</v>
      </c>
      <c r="E5742" s="2">
        <v>100</v>
      </c>
      <c r="F5742" s="2" t="s">
        <v>767</v>
      </c>
      <c r="G5742" s="2" t="s">
        <v>29</v>
      </c>
      <c r="H5742" s="2" t="s">
        <v>37</v>
      </c>
      <c r="I5742" s="2" t="s">
        <v>38</v>
      </c>
      <c r="J5742" s="2">
        <v>0</v>
      </c>
    </row>
    <row r="5743" spans="1:10">
      <c r="A5743" s="2" t="s">
        <v>10</v>
      </c>
      <c r="B5743" s="2" t="s">
        <v>385</v>
      </c>
      <c r="C5743" s="2" t="s">
        <v>361</v>
      </c>
      <c r="D5743" s="2" t="s">
        <v>1077</v>
      </c>
      <c r="E5743" s="2">
        <v>100</v>
      </c>
      <c r="F5743" s="2" t="s">
        <v>767</v>
      </c>
      <c r="G5743" s="2" t="s">
        <v>29</v>
      </c>
      <c r="H5743" s="2" t="s">
        <v>37</v>
      </c>
      <c r="I5743" s="2" t="s">
        <v>38</v>
      </c>
      <c r="J5743" s="2">
        <v>0</v>
      </c>
    </row>
    <row r="5744" spans="1:10">
      <c r="A5744" s="2" t="s">
        <v>9</v>
      </c>
      <c r="B5744" s="2" t="s">
        <v>371</v>
      </c>
      <c r="C5744" s="2" t="s">
        <v>361</v>
      </c>
      <c r="D5744" s="2" t="s">
        <v>1077</v>
      </c>
      <c r="E5744" s="2">
        <v>100</v>
      </c>
      <c r="F5744" s="2" t="s">
        <v>767</v>
      </c>
      <c r="G5744" s="2" t="s">
        <v>29</v>
      </c>
      <c r="H5744" s="2" t="s">
        <v>37</v>
      </c>
      <c r="I5744" s="2" t="s">
        <v>38</v>
      </c>
      <c r="J5744" s="2">
        <v>0</v>
      </c>
    </row>
    <row r="5745" spans="1:10">
      <c r="A5745" s="2" t="s">
        <v>8</v>
      </c>
      <c r="B5745" s="2" t="s">
        <v>376</v>
      </c>
      <c r="C5745" s="2" t="s">
        <v>361</v>
      </c>
      <c r="D5745" s="2" t="s">
        <v>1077</v>
      </c>
      <c r="E5745" s="2">
        <v>100</v>
      </c>
      <c r="F5745" s="2" t="s">
        <v>767</v>
      </c>
      <c r="G5745" s="2" t="s">
        <v>29</v>
      </c>
      <c r="H5745" s="2" t="s">
        <v>37</v>
      </c>
      <c r="I5745" s="2" t="s">
        <v>38</v>
      </c>
      <c r="J5745" s="2">
        <v>0</v>
      </c>
    </row>
    <row r="5746" spans="1:10">
      <c r="A5746" s="2" t="s">
        <v>7</v>
      </c>
      <c r="B5746" s="2" t="s">
        <v>364</v>
      </c>
      <c r="C5746" s="2" t="s">
        <v>361</v>
      </c>
      <c r="D5746" s="2" t="s">
        <v>1077</v>
      </c>
      <c r="E5746" s="2">
        <v>100</v>
      </c>
      <c r="F5746" s="2" t="s">
        <v>767</v>
      </c>
      <c r="G5746" s="2" t="s">
        <v>29</v>
      </c>
      <c r="H5746" s="2" t="s">
        <v>37</v>
      </c>
      <c r="I5746" s="2" t="s">
        <v>38</v>
      </c>
      <c r="J5746" s="2">
        <v>0</v>
      </c>
    </row>
    <row r="5747" spans="1:10">
      <c r="A5747" s="2" t="s">
        <v>6</v>
      </c>
      <c r="B5747" s="2" t="s">
        <v>387</v>
      </c>
      <c r="C5747" s="2" t="s">
        <v>361</v>
      </c>
      <c r="D5747" s="2" t="s">
        <v>1077</v>
      </c>
      <c r="E5747" s="2">
        <v>100</v>
      </c>
      <c r="F5747" s="2" t="s">
        <v>767</v>
      </c>
      <c r="G5747" s="2" t="s">
        <v>29</v>
      </c>
      <c r="H5747" s="2" t="s">
        <v>37</v>
      </c>
      <c r="I5747" s="2" t="s">
        <v>38</v>
      </c>
      <c r="J5747" s="2">
        <v>0</v>
      </c>
    </row>
    <row r="5748" spans="1:10">
      <c r="A5748" s="2" t="s">
        <v>2</v>
      </c>
      <c r="B5748" s="2" t="s">
        <v>374</v>
      </c>
      <c r="C5748" s="2" t="s">
        <v>361</v>
      </c>
      <c r="D5748" s="2" t="s">
        <v>1077</v>
      </c>
      <c r="E5748" s="2">
        <v>100</v>
      </c>
      <c r="F5748" s="2" t="s">
        <v>767</v>
      </c>
      <c r="G5748" s="2" t="s">
        <v>29</v>
      </c>
      <c r="H5748" s="2" t="s">
        <v>37</v>
      </c>
      <c r="I5748" s="2" t="s">
        <v>38</v>
      </c>
      <c r="J5748" s="2">
        <v>0</v>
      </c>
    </row>
    <row r="5749" spans="1:10">
      <c r="A5749" s="2" t="s">
        <v>1</v>
      </c>
      <c r="B5749" s="2" t="s">
        <v>366</v>
      </c>
      <c r="C5749" s="2" t="s">
        <v>361</v>
      </c>
      <c r="D5749" s="2" t="s">
        <v>1077</v>
      </c>
      <c r="E5749" s="2">
        <v>100</v>
      </c>
      <c r="F5749" s="2" t="s">
        <v>767</v>
      </c>
      <c r="G5749" s="2" t="s">
        <v>29</v>
      </c>
      <c r="H5749" s="2" t="s">
        <v>37</v>
      </c>
      <c r="I5749" s="2" t="s">
        <v>38</v>
      </c>
      <c r="J5749" s="2">
        <v>0</v>
      </c>
    </row>
    <row r="5750" spans="1:10">
      <c r="A5750" s="2" t="s">
        <v>26</v>
      </c>
      <c r="B5750" s="2" t="s">
        <v>370</v>
      </c>
      <c r="C5750" s="2" t="s">
        <v>361</v>
      </c>
      <c r="D5750" s="2" t="s">
        <v>1069</v>
      </c>
      <c r="E5750" s="2">
        <v>100</v>
      </c>
      <c r="F5750" s="2" t="s">
        <v>767</v>
      </c>
      <c r="G5750" s="2" t="s">
        <v>29</v>
      </c>
      <c r="H5750" s="2" t="s">
        <v>37</v>
      </c>
      <c r="I5750" s="2" t="s">
        <v>38</v>
      </c>
      <c r="J5750" s="2">
        <v>0</v>
      </c>
    </row>
    <row r="5751" spans="1:10">
      <c r="A5751" s="2" t="s">
        <v>25</v>
      </c>
      <c r="B5751" s="2" t="s">
        <v>386</v>
      </c>
      <c r="C5751" s="2" t="s">
        <v>361</v>
      </c>
      <c r="D5751" s="2" t="s">
        <v>1069</v>
      </c>
      <c r="E5751" s="2">
        <v>100</v>
      </c>
      <c r="F5751" s="2" t="s">
        <v>767</v>
      </c>
      <c r="G5751" s="2" t="s">
        <v>29</v>
      </c>
      <c r="H5751" s="2" t="s">
        <v>37</v>
      </c>
      <c r="I5751" s="2" t="s">
        <v>38</v>
      </c>
      <c r="J5751" s="2">
        <v>0</v>
      </c>
    </row>
    <row r="5752" spans="1:10">
      <c r="A5752" s="2" t="s">
        <v>23</v>
      </c>
      <c r="B5752" s="2" t="s">
        <v>388</v>
      </c>
      <c r="C5752" s="2" t="s">
        <v>361</v>
      </c>
      <c r="D5752" s="2" t="s">
        <v>1069</v>
      </c>
      <c r="E5752" s="2">
        <v>100</v>
      </c>
      <c r="F5752" s="2" t="s">
        <v>767</v>
      </c>
      <c r="G5752" s="2" t="s">
        <v>29</v>
      </c>
      <c r="H5752" s="2" t="s">
        <v>37</v>
      </c>
      <c r="I5752" s="2" t="s">
        <v>38</v>
      </c>
      <c r="J5752" s="2">
        <v>0</v>
      </c>
    </row>
    <row r="5753" spans="1:10">
      <c r="A5753" s="2" t="s">
        <v>17</v>
      </c>
      <c r="B5753" s="2" t="s">
        <v>372</v>
      </c>
      <c r="C5753" s="2" t="s">
        <v>361</v>
      </c>
      <c r="D5753" s="2" t="s">
        <v>1069</v>
      </c>
      <c r="E5753" s="2">
        <v>100</v>
      </c>
      <c r="F5753" s="2" t="s">
        <v>767</v>
      </c>
      <c r="G5753" s="2" t="s">
        <v>29</v>
      </c>
      <c r="H5753" s="2" t="s">
        <v>37</v>
      </c>
      <c r="I5753" s="2" t="s">
        <v>38</v>
      </c>
      <c r="J5753" s="2">
        <v>0</v>
      </c>
    </row>
    <row r="5754" spans="1:10">
      <c r="A5754" s="2" t="s">
        <v>21</v>
      </c>
      <c r="B5754" s="2" t="s">
        <v>373</v>
      </c>
      <c r="C5754" s="2" t="s">
        <v>361</v>
      </c>
      <c r="D5754" s="2" t="s">
        <v>1069</v>
      </c>
      <c r="E5754" s="2">
        <v>100</v>
      </c>
      <c r="F5754" s="2" t="s">
        <v>767</v>
      </c>
      <c r="G5754" s="2" t="s">
        <v>29</v>
      </c>
      <c r="H5754" s="2" t="s">
        <v>37</v>
      </c>
      <c r="I5754" s="2" t="s">
        <v>38</v>
      </c>
      <c r="J5754" s="2">
        <v>0</v>
      </c>
    </row>
    <row r="5755" spans="1:10">
      <c r="A5755" s="2" t="s">
        <v>20</v>
      </c>
      <c r="B5755" s="2" t="s">
        <v>379</v>
      </c>
      <c r="C5755" s="2" t="s">
        <v>361</v>
      </c>
      <c r="D5755" s="2" t="s">
        <v>1069</v>
      </c>
      <c r="E5755" s="2">
        <v>100</v>
      </c>
      <c r="F5755" s="2" t="s">
        <v>767</v>
      </c>
      <c r="G5755" s="2" t="s">
        <v>29</v>
      </c>
      <c r="H5755" s="2" t="s">
        <v>37</v>
      </c>
      <c r="I5755" s="2" t="s">
        <v>38</v>
      </c>
      <c r="J5755" s="2">
        <v>0</v>
      </c>
    </row>
    <row r="5756" spans="1:10">
      <c r="A5756" s="2" t="s">
        <v>16</v>
      </c>
      <c r="B5756" s="2" t="s">
        <v>384</v>
      </c>
      <c r="C5756" s="2" t="s">
        <v>361</v>
      </c>
      <c r="D5756" s="2" t="s">
        <v>1069</v>
      </c>
      <c r="E5756" s="2">
        <v>100</v>
      </c>
      <c r="F5756" s="2" t="s">
        <v>767</v>
      </c>
      <c r="G5756" s="2" t="s">
        <v>29</v>
      </c>
      <c r="H5756" s="2" t="s">
        <v>37</v>
      </c>
      <c r="I5756" s="2" t="s">
        <v>38</v>
      </c>
      <c r="J5756" s="2">
        <v>0</v>
      </c>
    </row>
    <row r="5757" spans="1:10">
      <c r="A5757" s="2" t="s">
        <v>3</v>
      </c>
      <c r="B5757" s="2" t="s">
        <v>365</v>
      </c>
      <c r="C5757" s="2" t="s">
        <v>361</v>
      </c>
      <c r="D5757" s="2" t="s">
        <v>1069</v>
      </c>
      <c r="E5757" s="2">
        <v>100</v>
      </c>
      <c r="F5757" s="2" t="s">
        <v>767</v>
      </c>
      <c r="G5757" s="2" t="s">
        <v>29</v>
      </c>
      <c r="H5757" s="2" t="s">
        <v>37</v>
      </c>
      <c r="I5757" s="2" t="s">
        <v>38</v>
      </c>
      <c r="J5757" s="2">
        <v>0</v>
      </c>
    </row>
    <row r="5758" spans="1:10">
      <c r="A5758" s="2" t="s">
        <v>19</v>
      </c>
      <c r="B5758" s="2" t="s">
        <v>375</v>
      </c>
      <c r="C5758" s="2" t="s">
        <v>361</v>
      </c>
      <c r="D5758" s="2" t="s">
        <v>1069</v>
      </c>
      <c r="E5758" s="2">
        <v>100</v>
      </c>
      <c r="F5758" s="2" t="s">
        <v>767</v>
      </c>
      <c r="G5758" s="2" t="s">
        <v>29</v>
      </c>
      <c r="H5758" s="2" t="s">
        <v>37</v>
      </c>
      <c r="I5758" s="2" t="s">
        <v>38</v>
      </c>
      <c r="J5758" s="2">
        <v>0</v>
      </c>
    </row>
    <row r="5759" spans="1:10">
      <c r="A5759" s="2" t="s">
        <v>18</v>
      </c>
      <c r="B5759" s="2" t="s">
        <v>369</v>
      </c>
      <c r="C5759" s="2" t="s">
        <v>361</v>
      </c>
      <c r="D5759" s="2" t="s">
        <v>1069</v>
      </c>
      <c r="E5759" s="2">
        <v>100</v>
      </c>
      <c r="F5759" s="2" t="s">
        <v>767</v>
      </c>
      <c r="G5759" s="2" t="s">
        <v>29</v>
      </c>
      <c r="H5759" s="2" t="s">
        <v>37</v>
      </c>
      <c r="I5759" s="2" t="s">
        <v>38</v>
      </c>
      <c r="J5759" s="2">
        <v>0</v>
      </c>
    </row>
    <row r="5760" spans="1:10">
      <c r="A5760" s="2" t="s">
        <v>24</v>
      </c>
      <c r="B5760" s="2" t="s">
        <v>381</v>
      </c>
      <c r="C5760" s="2" t="s">
        <v>361</v>
      </c>
      <c r="D5760" s="2" t="s">
        <v>1069</v>
      </c>
      <c r="E5760" s="2">
        <v>100</v>
      </c>
      <c r="F5760" s="2" t="s">
        <v>767</v>
      </c>
      <c r="G5760" s="2" t="s">
        <v>29</v>
      </c>
      <c r="H5760" s="2" t="s">
        <v>37</v>
      </c>
      <c r="I5760" s="2" t="s">
        <v>38</v>
      </c>
      <c r="J5760" s="2">
        <v>0</v>
      </c>
    </row>
    <row r="5761" spans="1:10">
      <c r="A5761" s="2" t="s">
        <v>14</v>
      </c>
      <c r="B5761" s="2" t="s">
        <v>367</v>
      </c>
      <c r="C5761" s="2" t="s">
        <v>361</v>
      </c>
      <c r="D5761" s="2" t="s">
        <v>1069</v>
      </c>
      <c r="E5761" s="2">
        <v>100</v>
      </c>
      <c r="F5761" s="2" t="s">
        <v>767</v>
      </c>
      <c r="G5761" s="2" t="s">
        <v>29</v>
      </c>
      <c r="H5761" s="2" t="s">
        <v>37</v>
      </c>
      <c r="I5761" s="2" t="s">
        <v>38</v>
      </c>
      <c r="J5761" s="2">
        <v>0</v>
      </c>
    </row>
    <row r="5762" spans="1:10">
      <c r="A5762" s="2" t="s">
        <v>13</v>
      </c>
      <c r="B5762" s="2" t="s">
        <v>380</v>
      </c>
      <c r="C5762" s="2" t="s">
        <v>361</v>
      </c>
      <c r="D5762" s="2" t="s">
        <v>1069</v>
      </c>
      <c r="E5762" s="2">
        <v>100</v>
      </c>
      <c r="F5762" s="2" t="s">
        <v>767</v>
      </c>
      <c r="G5762" s="2" t="s">
        <v>29</v>
      </c>
      <c r="H5762" s="2" t="s">
        <v>37</v>
      </c>
      <c r="I5762" s="2" t="s">
        <v>38</v>
      </c>
      <c r="J5762" s="2">
        <v>2.97908020752</v>
      </c>
    </row>
    <row r="5763" spans="1:10">
      <c r="A5763" s="2" t="s">
        <v>11</v>
      </c>
      <c r="B5763" s="2" t="s">
        <v>377</v>
      </c>
      <c r="C5763" s="2" t="s">
        <v>361</v>
      </c>
      <c r="D5763" s="2" t="s">
        <v>1069</v>
      </c>
      <c r="E5763" s="2">
        <v>100</v>
      </c>
      <c r="F5763" s="2" t="s">
        <v>767</v>
      </c>
      <c r="G5763" s="2" t="s">
        <v>29</v>
      </c>
      <c r="H5763" s="2" t="s">
        <v>37</v>
      </c>
      <c r="I5763" s="2" t="s">
        <v>38</v>
      </c>
      <c r="J5763" s="2">
        <v>0</v>
      </c>
    </row>
    <row r="5764" spans="1:10">
      <c r="A5764" s="2" t="s">
        <v>12</v>
      </c>
      <c r="B5764" s="2" t="s">
        <v>378</v>
      </c>
      <c r="C5764" s="2" t="s">
        <v>361</v>
      </c>
      <c r="D5764" s="2" t="s">
        <v>1069</v>
      </c>
      <c r="E5764" s="2">
        <v>100</v>
      </c>
      <c r="F5764" s="2" t="s">
        <v>767</v>
      </c>
      <c r="G5764" s="2" t="s">
        <v>29</v>
      </c>
      <c r="H5764" s="2" t="s">
        <v>37</v>
      </c>
      <c r="I5764" s="2" t="s">
        <v>38</v>
      </c>
      <c r="J5764" s="2">
        <v>0</v>
      </c>
    </row>
    <row r="5765" spans="1:10">
      <c r="A5765" s="2" t="s">
        <v>10</v>
      </c>
      <c r="B5765" s="2" t="s">
        <v>385</v>
      </c>
      <c r="C5765" s="2" t="s">
        <v>361</v>
      </c>
      <c r="D5765" s="2" t="s">
        <v>1069</v>
      </c>
      <c r="E5765" s="2">
        <v>100</v>
      </c>
      <c r="F5765" s="2" t="s">
        <v>767</v>
      </c>
      <c r="G5765" s="2" t="s">
        <v>29</v>
      </c>
      <c r="H5765" s="2" t="s">
        <v>37</v>
      </c>
      <c r="I5765" s="2" t="s">
        <v>38</v>
      </c>
      <c r="J5765" s="2">
        <v>0</v>
      </c>
    </row>
    <row r="5766" spans="1:10">
      <c r="A5766" s="2" t="s">
        <v>9</v>
      </c>
      <c r="B5766" s="2" t="s">
        <v>371</v>
      </c>
      <c r="C5766" s="2" t="s">
        <v>361</v>
      </c>
      <c r="D5766" s="2" t="s">
        <v>1069</v>
      </c>
      <c r="E5766" s="2">
        <v>100</v>
      </c>
      <c r="F5766" s="2" t="s">
        <v>767</v>
      </c>
      <c r="G5766" s="2" t="s">
        <v>29</v>
      </c>
      <c r="H5766" s="2" t="s">
        <v>37</v>
      </c>
      <c r="I5766" s="2" t="s">
        <v>38</v>
      </c>
      <c r="J5766" s="2">
        <v>0</v>
      </c>
    </row>
    <row r="5767" spans="1:10">
      <c r="A5767" s="2" t="s">
        <v>8</v>
      </c>
      <c r="B5767" s="2" t="s">
        <v>376</v>
      </c>
      <c r="C5767" s="2" t="s">
        <v>361</v>
      </c>
      <c r="D5767" s="2" t="s">
        <v>1069</v>
      </c>
      <c r="E5767" s="2">
        <v>100</v>
      </c>
      <c r="F5767" s="2" t="s">
        <v>767</v>
      </c>
      <c r="G5767" s="2" t="s">
        <v>29</v>
      </c>
      <c r="H5767" s="2" t="s">
        <v>37</v>
      </c>
      <c r="I5767" s="2" t="s">
        <v>38</v>
      </c>
      <c r="J5767" s="2">
        <v>0</v>
      </c>
    </row>
    <row r="5768" spans="1:10">
      <c r="A5768" s="2" t="s">
        <v>7</v>
      </c>
      <c r="B5768" s="2" t="s">
        <v>364</v>
      </c>
      <c r="C5768" s="2" t="s">
        <v>361</v>
      </c>
      <c r="D5768" s="2" t="s">
        <v>1069</v>
      </c>
      <c r="E5768" s="2">
        <v>100</v>
      </c>
      <c r="F5768" s="2" t="s">
        <v>767</v>
      </c>
      <c r="G5768" s="2" t="s">
        <v>29</v>
      </c>
      <c r="H5768" s="2" t="s">
        <v>37</v>
      </c>
      <c r="I5768" s="2" t="s">
        <v>38</v>
      </c>
      <c r="J5768" s="2">
        <v>0</v>
      </c>
    </row>
    <row r="5769" spans="1:10">
      <c r="A5769" s="2" t="s">
        <v>6</v>
      </c>
      <c r="B5769" s="2" t="s">
        <v>387</v>
      </c>
      <c r="C5769" s="2" t="s">
        <v>361</v>
      </c>
      <c r="D5769" s="2" t="s">
        <v>1069</v>
      </c>
      <c r="E5769" s="2">
        <v>100</v>
      </c>
      <c r="F5769" s="2" t="s">
        <v>767</v>
      </c>
      <c r="G5769" s="2" t="s">
        <v>29</v>
      </c>
      <c r="H5769" s="2" t="s">
        <v>37</v>
      </c>
      <c r="I5769" s="2" t="s">
        <v>38</v>
      </c>
      <c r="J5769" s="2">
        <v>0</v>
      </c>
    </row>
    <row r="5770" spans="1:10">
      <c r="A5770" s="2" t="s">
        <v>2</v>
      </c>
      <c r="B5770" s="2" t="s">
        <v>374</v>
      </c>
      <c r="C5770" s="2" t="s">
        <v>361</v>
      </c>
      <c r="D5770" s="2" t="s">
        <v>1069</v>
      </c>
      <c r="E5770" s="2">
        <v>100</v>
      </c>
      <c r="F5770" s="2" t="s">
        <v>767</v>
      </c>
      <c r="G5770" s="2" t="s">
        <v>29</v>
      </c>
      <c r="H5770" s="2" t="s">
        <v>37</v>
      </c>
      <c r="I5770" s="2" t="s">
        <v>38</v>
      </c>
      <c r="J5770" s="2">
        <v>0</v>
      </c>
    </row>
    <row r="5771" spans="1:10">
      <c r="A5771" s="2" t="s">
        <v>1</v>
      </c>
      <c r="B5771" s="2" t="s">
        <v>366</v>
      </c>
      <c r="C5771" s="2" t="s">
        <v>361</v>
      </c>
      <c r="D5771" s="2" t="s">
        <v>1069</v>
      </c>
      <c r="E5771" s="2">
        <v>100</v>
      </c>
      <c r="F5771" s="2" t="s">
        <v>767</v>
      </c>
      <c r="G5771" s="2" t="s">
        <v>29</v>
      </c>
      <c r="H5771" s="2" t="s">
        <v>37</v>
      </c>
      <c r="I5771" s="2" t="s">
        <v>38</v>
      </c>
      <c r="J5771" s="2">
        <v>0</v>
      </c>
    </row>
    <row r="5772" spans="1:10">
      <c r="A5772" s="2" t="s">
        <v>26</v>
      </c>
      <c r="B5772" s="2" t="s">
        <v>370</v>
      </c>
      <c r="C5772" s="2" t="s">
        <v>361</v>
      </c>
      <c r="D5772" s="2" t="s">
        <v>1074</v>
      </c>
      <c r="E5772" s="2">
        <v>100</v>
      </c>
      <c r="F5772" s="2" t="s">
        <v>767</v>
      </c>
      <c r="G5772" s="2" t="s">
        <v>28</v>
      </c>
      <c r="H5772" s="2" t="s">
        <v>37</v>
      </c>
      <c r="I5772" s="2" t="s">
        <v>38</v>
      </c>
      <c r="J5772" s="2">
        <v>0</v>
      </c>
    </row>
    <row r="5773" spans="1:10">
      <c r="A5773" s="2" t="s">
        <v>25</v>
      </c>
      <c r="B5773" s="2" t="s">
        <v>386</v>
      </c>
      <c r="C5773" s="2" t="s">
        <v>361</v>
      </c>
      <c r="D5773" s="2" t="s">
        <v>1074</v>
      </c>
      <c r="E5773" s="2">
        <v>100</v>
      </c>
      <c r="F5773" s="2" t="s">
        <v>767</v>
      </c>
      <c r="G5773" s="2" t="s">
        <v>28</v>
      </c>
      <c r="H5773" s="2" t="s">
        <v>37</v>
      </c>
      <c r="I5773" s="2" t="s">
        <v>38</v>
      </c>
      <c r="J5773" s="2">
        <v>0</v>
      </c>
    </row>
    <row r="5774" spans="1:10">
      <c r="A5774" s="2" t="s">
        <v>23</v>
      </c>
      <c r="B5774" s="2" t="s">
        <v>388</v>
      </c>
      <c r="C5774" s="2" t="s">
        <v>361</v>
      </c>
      <c r="D5774" s="2" t="s">
        <v>1074</v>
      </c>
      <c r="E5774" s="2">
        <v>100</v>
      </c>
      <c r="F5774" s="2" t="s">
        <v>767</v>
      </c>
      <c r="G5774" s="2" t="s">
        <v>28</v>
      </c>
      <c r="H5774" s="2" t="s">
        <v>37</v>
      </c>
      <c r="I5774" s="2" t="s">
        <v>38</v>
      </c>
      <c r="J5774" s="2">
        <v>0.98621739191999991</v>
      </c>
    </row>
    <row r="5775" spans="1:10">
      <c r="A5775" s="2" t="s">
        <v>17</v>
      </c>
      <c r="B5775" s="2" t="s">
        <v>372</v>
      </c>
      <c r="C5775" s="2" t="s">
        <v>361</v>
      </c>
      <c r="D5775" s="2" t="s">
        <v>1074</v>
      </c>
      <c r="E5775" s="2">
        <v>100</v>
      </c>
      <c r="F5775" s="2" t="s">
        <v>767</v>
      </c>
      <c r="G5775" s="2" t="s">
        <v>28</v>
      </c>
      <c r="H5775" s="2" t="s">
        <v>37</v>
      </c>
      <c r="I5775" s="2" t="s">
        <v>38</v>
      </c>
      <c r="J5775" s="2">
        <v>0</v>
      </c>
    </row>
    <row r="5776" spans="1:10">
      <c r="A5776" s="2" t="s">
        <v>21</v>
      </c>
      <c r="B5776" s="2" t="s">
        <v>373</v>
      </c>
      <c r="C5776" s="2" t="s">
        <v>361</v>
      </c>
      <c r="D5776" s="2" t="s">
        <v>1074</v>
      </c>
      <c r="E5776" s="2">
        <v>100</v>
      </c>
      <c r="F5776" s="2" t="s">
        <v>767</v>
      </c>
      <c r="G5776" s="2" t="s">
        <v>28</v>
      </c>
      <c r="H5776" s="2" t="s">
        <v>37</v>
      </c>
      <c r="I5776" s="2" t="s">
        <v>38</v>
      </c>
      <c r="J5776" s="2">
        <v>0</v>
      </c>
    </row>
    <row r="5777" spans="1:10">
      <c r="A5777" s="2" t="s">
        <v>20</v>
      </c>
      <c r="B5777" s="2" t="s">
        <v>379</v>
      </c>
      <c r="C5777" s="2" t="s">
        <v>361</v>
      </c>
      <c r="D5777" s="2" t="s">
        <v>1074</v>
      </c>
      <c r="E5777" s="2">
        <v>100</v>
      </c>
      <c r="F5777" s="2" t="s">
        <v>767</v>
      </c>
      <c r="G5777" s="2" t="s">
        <v>28</v>
      </c>
      <c r="H5777" s="2" t="s">
        <v>37</v>
      </c>
      <c r="I5777" s="2" t="s">
        <v>38</v>
      </c>
      <c r="J5777" s="2">
        <v>0</v>
      </c>
    </row>
    <row r="5778" spans="1:10">
      <c r="A5778" s="2" t="s">
        <v>16</v>
      </c>
      <c r="B5778" s="2" t="s">
        <v>384</v>
      </c>
      <c r="C5778" s="2" t="s">
        <v>361</v>
      </c>
      <c r="D5778" s="2" t="s">
        <v>1074</v>
      </c>
      <c r="E5778" s="2">
        <v>100</v>
      </c>
      <c r="F5778" s="2" t="s">
        <v>767</v>
      </c>
      <c r="G5778" s="2" t="s">
        <v>28</v>
      </c>
      <c r="H5778" s="2" t="s">
        <v>37</v>
      </c>
      <c r="I5778" s="2" t="s">
        <v>38</v>
      </c>
      <c r="J5778" s="2">
        <v>7.6154779019829997</v>
      </c>
    </row>
    <row r="5779" spans="1:10">
      <c r="A5779" s="2" t="s">
        <v>3</v>
      </c>
      <c r="B5779" s="2" t="s">
        <v>365</v>
      </c>
      <c r="C5779" s="2" t="s">
        <v>361</v>
      </c>
      <c r="D5779" s="2" t="s">
        <v>1074</v>
      </c>
      <c r="E5779" s="2">
        <v>100</v>
      </c>
      <c r="F5779" s="2" t="s">
        <v>767</v>
      </c>
      <c r="G5779" s="2" t="s">
        <v>28</v>
      </c>
      <c r="H5779" s="2" t="s">
        <v>37</v>
      </c>
      <c r="I5779" s="2" t="s">
        <v>38</v>
      </c>
      <c r="J5779" s="2">
        <v>4.6556101709019995</v>
      </c>
    </row>
    <row r="5780" spans="1:10">
      <c r="A5780" s="2" t="s">
        <v>19</v>
      </c>
      <c r="B5780" s="2" t="s">
        <v>375</v>
      </c>
      <c r="C5780" s="2" t="s">
        <v>361</v>
      </c>
      <c r="D5780" s="2" t="s">
        <v>1074</v>
      </c>
      <c r="E5780" s="2">
        <v>100</v>
      </c>
      <c r="F5780" s="2" t="s">
        <v>767</v>
      </c>
      <c r="G5780" s="2" t="s">
        <v>28</v>
      </c>
      <c r="H5780" s="2" t="s">
        <v>37</v>
      </c>
      <c r="I5780" s="2" t="s">
        <v>38</v>
      </c>
      <c r="J5780" s="2">
        <v>0</v>
      </c>
    </row>
    <row r="5781" spans="1:10">
      <c r="A5781" s="2" t="s">
        <v>18</v>
      </c>
      <c r="B5781" s="2" t="s">
        <v>369</v>
      </c>
      <c r="C5781" s="2" t="s">
        <v>361</v>
      </c>
      <c r="D5781" s="2" t="s">
        <v>1074</v>
      </c>
      <c r="E5781" s="2">
        <v>100</v>
      </c>
      <c r="F5781" s="2" t="s">
        <v>767</v>
      </c>
      <c r="G5781" s="2" t="s">
        <v>28</v>
      </c>
      <c r="H5781" s="2" t="s">
        <v>37</v>
      </c>
      <c r="I5781" s="2" t="s">
        <v>38</v>
      </c>
      <c r="J5781" s="2">
        <v>0</v>
      </c>
    </row>
    <row r="5782" spans="1:10">
      <c r="A5782" s="2" t="s">
        <v>24</v>
      </c>
      <c r="B5782" s="2" t="s">
        <v>381</v>
      </c>
      <c r="C5782" s="2" t="s">
        <v>361</v>
      </c>
      <c r="D5782" s="2" t="s">
        <v>1074</v>
      </c>
      <c r="E5782" s="2">
        <v>100</v>
      </c>
      <c r="F5782" s="2" t="s">
        <v>767</v>
      </c>
      <c r="G5782" s="2" t="s">
        <v>28</v>
      </c>
      <c r="H5782" s="2" t="s">
        <v>37</v>
      </c>
      <c r="I5782" s="2" t="s">
        <v>38</v>
      </c>
      <c r="J5782" s="2">
        <v>9.8776245101170002</v>
      </c>
    </row>
    <row r="5783" spans="1:10">
      <c r="A5783" s="2" t="s">
        <v>14</v>
      </c>
      <c r="B5783" s="2" t="s">
        <v>367</v>
      </c>
      <c r="C5783" s="2" t="s">
        <v>361</v>
      </c>
      <c r="D5783" s="2" t="s">
        <v>1074</v>
      </c>
      <c r="E5783" s="2">
        <v>100</v>
      </c>
      <c r="F5783" s="2" t="s">
        <v>767</v>
      </c>
      <c r="G5783" s="2" t="s">
        <v>28</v>
      </c>
      <c r="H5783" s="2" t="s">
        <v>37</v>
      </c>
      <c r="I5783" s="2" t="s">
        <v>38</v>
      </c>
      <c r="J5783" s="2">
        <v>0</v>
      </c>
    </row>
    <row r="5784" spans="1:10">
      <c r="A5784" s="2" t="s">
        <v>13</v>
      </c>
      <c r="B5784" s="2" t="s">
        <v>380</v>
      </c>
      <c r="C5784" s="2" t="s">
        <v>361</v>
      </c>
      <c r="D5784" s="2" t="s">
        <v>1074</v>
      </c>
      <c r="E5784" s="2">
        <v>100</v>
      </c>
      <c r="F5784" s="2" t="s">
        <v>767</v>
      </c>
      <c r="G5784" s="2" t="s">
        <v>28</v>
      </c>
      <c r="H5784" s="2" t="s">
        <v>37</v>
      </c>
      <c r="I5784" s="2" t="s">
        <v>38</v>
      </c>
      <c r="J5784" s="2">
        <v>27.235508023659996</v>
      </c>
    </row>
    <row r="5785" spans="1:10">
      <c r="A5785" s="2" t="s">
        <v>11</v>
      </c>
      <c r="B5785" s="2" t="s">
        <v>377</v>
      </c>
      <c r="C5785" s="2" t="s">
        <v>361</v>
      </c>
      <c r="D5785" s="2" t="s">
        <v>1074</v>
      </c>
      <c r="E5785" s="2">
        <v>100</v>
      </c>
      <c r="F5785" s="2" t="s">
        <v>767</v>
      </c>
      <c r="G5785" s="2" t="s">
        <v>28</v>
      </c>
      <c r="H5785" s="2" t="s">
        <v>37</v>
      </c>
      <c r="I5785" s="2" t="s">
        <v>38</v>
      </c>
      <c r="J5785" s="2">
        <v>0</v>
      </c>
    </row>
    <row r="5786" spans="1:10">
      <c r="A5786" s="2" t="s">
        <v>12</v>
      </c>
      <c r="B5786" s="2" t="s">
        <v>378</v>
      </c>
      <c r="C5786" s="2" t="s">
        <v>361</v>
      </c>
      <c r="D5786" s="2" t="s">
        <v>1074</v>
      </c>
      <c r="E5786" s="2">
        <v>100</v>
      </c>
      <c r="F5786" s="2" t="s">
        <v>767</v>
      </c>
      <c r="G5786" s="2" t="s">
        <v>28</v>
      </c>
      <c r="H5786" s="2" t="s">
        <v>37</v>
      </c>
      <c r="I5786" s="2" t="s">
        <v>38</v>
      </c>
      <c r="J5786" s="2">
        <v>0</v>
      </c>
    </row>
    <row r="5787" spans="1:10">
      <c r="A5787" s="2" t="s">
        <v>10</v>
      </c>
      <c r="B5787" s="2" t="s">
        <v>385</v>
      </c>
      <c r="C5787" s="2" t="s">
        <v>361</v>
      </c>
      <c r="D5787" s="2" t="s">
        <v>1074</v>
      </c>
      <c r="E5787" s="2">
        <v>100</v>
      </c>
      <c r="F5787" s="2" t="s">
        <v>767</v>
      </c>
      <c r="G5787" s="2" t="s">
        <v>28</v>
      </c>
      <c r="H5787" s="2" t="s">
        <v>37</v>
      </c>
      <c r="I5787" s="2" t="s">
        <v>38</v>
      </c>
      <c r="J5787" s="2">
        <v>0</v>
      </c>
    </row>
    <row r="5788" spans="1:10">
      <c r="A5788" s="2" t="s">
        <v>9</v>
      </c>
      <c r="B5788" s="2" t="s">
        <v>371</v>
      </c>
      <c r="C5788" s="2" t="s">
        <v>361</v>
      </c>
      <c r="D5788" s="2" t="s">
        <v>1074</v>
      </c>
      <c r="E5788" s="2">
        <v>100</v>
      </c>
      <c r="F5788" s="2" t="s">
        <v>767</v>
      </c>
      <c r="G5788" s="2" t="s">
        <v>28</v>
      </c>
      <c r="H5788" s="2" t="s">
        <v>37</v>
      </c>
      <c r="I5788" s="2" t="s">
        <v>38</v>
      </c>
      <c r="J5788" s="2">
        <v>0</v>
      </c>
    </row>
    <row r="5789" spans="1:10">
      <c r="A5789" s="2" t="s">
        <v>8</v>
      </c>
      <c r="B5789" s="2" t="s">
        <v>376</v>
      </c>
      <c r="C5789" s="2" t="s">
        <v>361</v>
      </c>
      <c r="D5789" s="2" t="s">
        <v>1074</v>
      </c>
      <c r="E5789" s="2">
        <v>100</v>
      </c>
      <c r="F5789" s="2" t="s">
        <v>767</v>
      </c>
      <c r="G5789" s="2" t="s">
        <v>28</v>
      </c>
      <c r="H5789" s="2" t="s">
        <v>37</v>
      </c>
      <c r="I5789" s="2" t="s">
        <v>38</v>
      </c>
      <c r="J5789" s="2">
        <v>0</v>
      </c>
    </row>
    <row r="5790" spans="1:10">
      <c r="A5790" s="2" t="s">
        <v>7</v>
      </c>
      <c r="B5790" s="2" t="s">
        <v>364</v>
      </c>
      <c r="C5790" s="2" t="s">
        <v>361</v>
      </c>
      <c r="D5790" s="2" t="s">
        <v>1074</v>
      </c>
      <c r="E5790" s="2">
        <v>100</v>
      </c>
      <c r="F5790" s="2" t="s">
        <v>767</v>
      </c>
      <c r="G5790" s="2" t="s">
        <v>28</v>
      </c>
      <c r="H5790" s="2" t="s">
        <v>37</v>
      </c>
      <c r="I5790" s="2" t="s">
        <v>38</v>
      </c>
      <c r="J5790" s="2">
        <v>0</v>
      </c>
    </row>
    <row r="5791" spans="1:10">
      <c r="A5791" s="2" t="s">
        <v>6</v>
      </c>
      <c r="B5791" s="2" t="s">
        <v>387</v>
      </c>
      <c r="C5791" s="2" t="s">
        <v>361</v>
      </c>
      <c r="D5791" s="2" t="s">
        <v>1074</v>
      </c>
      <c r="E5791" s="2">
        <v>100</v>
      </c>
      <c r="F5791" s="2" t="s">
        <v>767</v>
      </c>
      <c r="G5791" s="2" t="s">
        <v>28</v>
      </c>
      <c r="H5791" s="2" t="s">
        <v>37</v>
      </c>
      <c r="I5791" s="2" t="s">
        <v>38</v>
      </c>
      <c r="J5791" s="2">
        <v>0</v>
      </c>
    </row>
    <row r="5792" spans="1:10">
      <c r="A5792" s="2" t="s">
        <v>2</v>
      </c>
      <c r="B5792" s="2" t="s">
        <v>374</v>
      </c>
      <c r="C5792" s="2" t="s">
        <v>361</v>
      </c>
      <c r="D5792" s="2" t="s">
        <v>1074</v>
      </c>
      <c r="E5792" s="2">
        <v>100</v>
      </c>
      <c r="F5792" s="2" t="s">
        <v>767</v>
      </c>
      <c r="G5792" s="2" t="s">
        <v>28</v>
      </c>
      <c r="H5792" s="2" t="s">
        <v>37</v>
      </c>
      <c r="I5792" s="2" t="s">
        <v>38</v>
      </c>
      <c r="J5792" s="2">
        <v>0</v>
      </c>
    </row>
    <row r="5793" spans="1:10">
      <c r="A5793" s="2" t="s">
        <v>1</v>
      </c>
      <c r="B5793" s="2" t="s">
        <v>366</v>
      </c>
      <c r="C5793" s="2" t="s">
        <v>361</v>
      </c>
      <c r="D5793" s="2" t="s">
        <v>1074</v>
      </c>
      <c r="E5793" s="2">
        <v>100</v>
      </c>
      <c r="F5793" s="2" t="s">
        <v>767</v>
      </c>
      <c r="G5793" s="2" t="s">
        <v>28</v>
      </c>
      <c r="H5793" s="2" t="s">
        <v>37</v>
      </c>
      <c r="I5793" s="2" t="s">
        <v>38</v>
      </c>
      <c r="J5793" s="2">
        <v>0</v>
      </c>
    </row>
    <row r="5794" spans="1:10">
      <c r="A5794" s="2" t="s">
        <v>26</v>
      </c>
      <c r="B5794" s="2" t="s">
        <v>370</v>
      </c>
      <c r="C5794" s="2" t="s">
        <v>361</v>
      </c>
      <c r="D5794" s="2" t="s">
        <v>1075</v>
      </c>
      <c r="E5794" s="2">
        <v>100</v>
      </c>
      <c r="F5794" s="2" t="s">
        <v>767</v>
      </c>
      <c r="G5794" s="2" t="s">
        <v>28</v>
      </c>
      <c r="H5794" s="2" t="s">
        <v>37</v>
      </c>
      <c r="I5794" s="2" t="s">
        <v>38</v>
      </c>
      <c r="J5794" s="2">
        <v>0</v>
      </c>
    </row>
    <row r="5795" spans="1:10">
      <c r="A5795" s="2" t="s">
        <v>25</v>
      </c>
      <c r="B5795" s="2" t="s">
        <v>386</v>
      </c>
      <c r="C5795" s="2" t="s">
        <v>361</v>
      </c>
      <c r="D5795" s="2" t="s">
        <v>1075</v>
      </c>
      <c r="E5795" s="2">
        <v>100</v>
      </c>
      <c r="F5795" s="2" t="s">
        <v>767</v>
      </c>
      <c r="G5795" s="2" t="s">
        <v>28</v>
      </c>
      <c r="H5795" s="2" t="s">
        <v>37</v>
      </c>
      <c r="I5795" s="2" t="s">
        <v>38</v>
      </c>
      <c r="J5795" s="2">
        <v>0</v>
      </c>
    </row>
    <row r="5796" spans="1:10">
      <c r="A5796" s="2" t="s">
        <v>23</v>
      </c>
      <c r="B5796" s="2" t="s">
        <v>388</v>
      </c>
      <c r="C5796" s="2" t="s">
        <v>361</v>
      </c>
      <c r="D5796" s="2" t="s">
        <v>1075</v>
      </c>
      <c r="E5796" s="2">
        <v>100</v>
      </c>
      <c r="F5796" s="2" t="s">
        <v>767</v>
      </c>
      <c r="G5796" s="2" t="s">
        <v>28</v>
      </c>
      <c r="H5796" s="2" t="s">
        <v>37</v>
      </c>
      <c r="I5796" s="2" t="s">
        <v>38</v>
      </c>
      <c r="J5796" s="2">
        <v>1.0152237857999999</v>
      </c>
    </row>
    <row r="5797" spans="1:10">
      <c r="A5797" s="2" t="s">
        <v>17</v>
      </c>
      <c r="B5797" s="2" t="s">
        <v>372</v>
      </c>
      <c r="C5797" s="2" t="s">
        <v>361</v>
      </c>
      <c r="D5797" s="2" t="s">
        <v>1075</v>
      </c>
      <c r="E5797" s="2">
        <v>100</v>
      </c>
      <c r="F5797" s="2" t="s">
        <v>767</v>
      </c>
      <c r="G5797" s="2" t="s">
        <v>28</v>
      </c>
      <c r="H5797" s="2" t="s">
        <v>37</v>
      </c>
      <c r="I5797" s="2" t="s">
        <v>38</v>
      </c>
      <c r="J5797" s="2">
        <v>0</v>
      </c>
    </row>
    <row r="5798" spans="1:10">
      <c r="A5798" s="2" t="s">
        <v>21</v>
      </c>
      <c r="B5798" s="2" t="s">
        <v>373</v>
      </c>
      <c r="C5798" s="2" t="s">
        <v>361</v>
      </c>
      <c r="D5798" s="2" t="s">
        <v>1075</v>
      </c>
      <c r="E5798" s="2">
        <v>100</v>
      </c>
      <c r="F5798" s="2" t="s">
        <v>767</v>
      </c>
      <c r="G5798" s="2" t="s">
        <v>28</v>
      </c>
      <c r="H5798" s="2" t="s">
        <v>37</v>
      </c>
      <c r="I5798" s="2" t="s">
        <v>38</v>
      </c>
      <c r="J5798" s="2">
        <v>0</v>
      </c>
    </row>
    <row r="5799" spans="1:10">
      <c r="A5799" s="2" t="s">
        <v>20</v>
      </c>
      <c r="B5799" s="2" t="s">
        <v>379</v>
      </c>
      <c r="C5799" s="2" t="s">
        <v>361</v>
      </c>
      <c r="D5799" s="2" t="s">
        <v>1075</v>
      </c>
      <c r="E5799" s="2">
        <v>100</v>
      </c>
      <c r="F5799" s="2" t="s">
        <v>767</v>
      </c>
      <c r="G5799" s="2" t="s">
        <v>28</v>
      </c>
      <c r="H5799" s="2" t="s">
        <v>37</v>
      </c>
      <c r="I5799" s="2" t="s">
        <v>38</v>
      </c>
      <c r="J5799" s="2">
        <v>0</v>
      </c>
    </row>
    <row r="5800" spans="1:10">
      <c r="A5800" s="2" t="s">
        <v>16</v>
      </c>
      <c r="B5800" s="2" t="s">
        <v>384</v>
      </c>
      <c r="C5800" s="2" t="s">
        <v>361</v>
      </c>
      <c r="D5800" s="2" t="s">
        <v>1075</v>
      </c>
      <c r="E5800" s="2">
        <v>100</v>
      </c>
      <c r="F5800" s="2" t="s">
        <v>767</v>
      </c>
      <c r="G5800" s="2" t="s">
        <v>28</v>
      </c>
      <c r="H5800" s="2" t="s">
        <v>37</v>
      </c>
      <c r="I5800" s="2" t="s">
        <v>38</v>
      </c>
      <c r="J5800" s="2">
        <v>12.127327897299999</v>
      </c>
    </row>
    <row r="5801" spans="1:10">
      <c r="A5801" s="2" t="s">
        <v>3</v>
      </c>
      <c r="B5801" s="2" t="s">
        <v>365</v>
      </c>
      <c r="C5801" s="2" t="s">
        <v>361</v>
      </c>
      <c r="D5801" s="2" t="s">
        <v>1075</v>
      </c>
      <c r="E5801" s="2">
        <v>100</v>
      </c>
      <c r="F5801" s="2" t="s">
        <v>767</v>
      </c>
      <c r="G5801" s="2" t="s">
        <v>28</v>
      </c>
      <c r="H5801" s="2" t="s">
        <v>37</v>
      </c>
      <c r="I5801" s="2" t="s">
        <v>38</v>
      </c>
      <c r="J5801" s="2">
        <v>6.5896483250519999</v>
      </c>
    </row>
    <row r="5802" spans="1:10">
      <c r="A5802" s="2" t="s">
        <v>19</v>
      </c>
      <c r="B5802" s="2" t="s">
        <v>375</v>
      </c>
      <c r="C5802" s="2" t="s">
        <v>361</v>
      </c>
      <c r="D5802" s="2" t="s">
        <v>1075</v>
      </c>
      <c r="E5802" s="2">
        <v>100</v>
      </c>
      <c r="F5802" s="2" t="s">
        <v>767</v>
      </c>
      <c r="G5802" s="2" t="s">
        <v>28</v>
      </c>
      <c r="H5802" s="2" t="s">
        <v>37</v>
      </c>
      <c r="I5802" s="2" t="s">
        <v>38</v>
      </c>
      <c r="J5802" s="2">
        <v>0</v>
      </c>
    </row>
    <row r="5803" spans="1:10">
      <c r="A5803" s="2" t="s">
        <v>18</v>
      </c>
      <c r="B5803" s="2" t="s">
        <v>369</v>
      </c>
      <c r="C5803" s="2" t="s">
        <v>361</v>
      </c>
      <c r="D5803" s="2" t="s">
        <v>1075</v>
      </c>
      <c r="E5803" s="2">
        <v>100</v>
      </c>
      <c r="F5803" s="2" t="s">
        <v>767</v>
      </c>
      <c r="G5803" s="2" t="s">
        <v>28</v>
      </c>
      <c r="H5803" s="2" t="s">
        <v>37</v>
      </c>
      <c r="I5803" s="2" t="s">
        <v>38</v>
      </c>
      <c r="J5803" s="2">
        <v>0</v>
      </c>
    </row>
    <row r="5804" spans="1:10">
      <c r="A5804" s="2" t="s">
        <v>24</v>
      </c>
      <c r="B5804" s="2" t="s">
        <v>381</v>
      </c>
      <c r="C5804" s="2" t="s">
        <v>361</v>
      </c>
      <c r="D5804" s="2" t="s">
        <v>1075</v>
      </c>
      <c r="E5804" s="2">
        <v>100</v>
      </c>
      <c r="F5804" s="2" t="s">
        <v>767</v>
      </c>
      <c r="G5804" s="2" t="s">
        <v>28</v>
      </c>
      <c r="H5804" s="2" t="s">
        <v>37</v>
      </c>
      <c r="I5804" s="2" t="s">
        <v>38</v>
      </c>
      <c r="J5804" s="2">
        <v>20.910226471251004</v>
      </c>
    </row>
    <row r="5805" spans="1:10">
      <c r="A5805" s="2" t="s">
        <v>14</v>
      </c>
      <c r="B5805" s="2" t="s">
        <v>367</v>
      </c>
      <c r="C5805" s="2" t="s">
        <v>361</v>
      </c>
      <c r="D5805" s="2" t="s">
        <v>1075</v>
      </c>
      <c r="E5805" s="2">
        <v>100</v>
      </c>
      <c r="F5805" s="2" t="s">
        <v>767</v>
      </c>
      <c r="G5805" s="2" t="s">
        <v>28</v>
      </c>
      <c r="H5805" s="2" t="s">
        <v>37</v>
      </c>
      <c r="I5805" s="2" t="s">
        <v>38</v>
      </c>
      <c r="J5805" s="2">
        <v>0</v>
      </c>
    </row>
    <row r="5806" spans="1:10">
      <c r="A5806" s="2" t="s">
        <v>13</v>
      </c>
      <c r="B5806" s="2" t="s">
        <v>380</v>
      </c>
      <c r="C5806" s="2" t="s">
        <v>361</v>
      </c>
      <c r="D5806" s="2" t="s">
        <v>1075</v>
      </c>
      <c r="E5806" s="2">
        <v>100</v>
      </c>
      <c r="F5806" s="2" t="s">
        <v>767</v>
      </c>
      <c r="G5806" s="2" t="s">
        <v>28</v>
      </c>
      <c r="H5806" s="2" t="s">
        <v>37</v>
      </c>
      <c r="I5806" s="2" t="s">
        <v>38</v>
      </c>
      <c r="J5806" s="2">
        <v>18.006417113799998</v>
      </c>
    </row>
    <row r="5807" spans="1:10">
      <c r="A5807" s="2" t="s">
        <v>11</v>
      </c>
      <c r="B5807" s="2" t="s">
        <v>377</v>
      </c>
      <c r="C5807" s="2" t="s">
        <v>361</v>
      </c>
      <c r="D5807" s="2" t="s">
        <v>1075</v>
      </c>
      <c r="E5807" s="2">
        <v>100</v>
      </c>
      <c r="F5807" s="2" t="s">
        <v>767</v>
      </c>
      <c r="G5807" s="2" t="s">
        <v>28</v>
      </c>
      <c r="H5807" s="2" t="s">
        <v>37</v>
      </c>
      <c r="I5807" s="2" t="s">
        <v>38</v>
      </c>
      <c r="J5807" s="2">
        <v>0</v>
      </c>
    </row>
    <row r="5808" spans="1:10">
      <c r="A5808" s="2" t="s">
        <v>12</v>
      </c>
      <c r="B5808" s="2" t="s">
        <v>378</v>
      </c>
      <c r="C5808" s="2" t="s">
        <v>361</v>
      </c>
      <c r="D5808" s="2" t="s">
        <v>1075</v>
      </c>
      <c r="E5808" s="2">
        <v>100</v>
      </c>
      <c r="F5808" s="2" t="s">
        <v>767</v>
      </c>
      <c r="G5808" s="2" t="s">
        <v>28</v>
      </c>
      <c r="H5808" s="2" t="s">
        <v>37</v>
      </c>
      <c r="I5808" s="2" t="s">
        <v>38</v>
      </c>
      <c r="J5808" s="2">
        <v>0</v>
      </c>
    </row>
    <row r="5809" spans="1:10">
      <c r="A5809" s="2" t="s">
        <v>10</v>
      </c>
      <c r="B5809" s="2" t="s">
        <v>385</v>
      </c>
      <c r="C5809" s="2" t="s">
        <v>361</v>
      </c>
      <c r="D5809" s="2" t="s">
        <v>1075</v>
      </c>
      <c r="E5809" s="2">
        <v>100</v>
      </c>
      <c r="F5809" s="2" t="s">
        <v>767</v>
      </c>
      <c r="G5809" s="2" t="s">
        <v>28</v>
      </c>
      <c r="H5809" s="2" t="s">
        <v>37</v>
      </c>
      <c r="I5809" s="2" t="s">
        <v>38</v>
      </c>
      <c r="J5809" s="2">
        <v>0</v>
      </c>
    </row>
    <row r="5810" spans="1:10">
      <c r="A5810" s="2" t="s">
        <v>9</v>
      </c>
      <c r="B5810" s="2" t="s">
        <v>371</v>
      </c>
      <c r="C5810" s="2" t="s">
        <v>361</v>
      </c>
      <c r="D5810" s="2" t="s">
        <v>1075</v>
      </c>
      <c r="E5810" s="2">
        <v>100</v>
      </c>
      <c r="F5810" s="2" t="s">
        <v>767</v>
      </c>
      <c r="G5810" s="2" t="s">
        <v>28</v>
      </c>
      <c r="H5810" s="2" t="s">
        <v>37</v>
      </c>
      <c r="I5810" s="2" t="s">
        <v>38</v>
      </c>
      <c r="J5810" s="2">
        <v>0</v>
      </c>
    </row>
    <row r="5811" spans="1:10">
      <c r="A5811" s="2" t="s">
        <v>8</v>
      </c>
      <c r="B5811" s="2" t="s">
        <v>376</v>
      </c>
      <c r="C5811" s="2" t="s">
        <v>361</v>
      </c>
      <c r="D5811" s="2" t="s">
        <v>1075</v>
      </c>
      <c r="E5811" s="2">
        <v>100</v>
      </c>
      <c r="F5811" s="2" t="s">
        <v>767</v>
      </c>
      <c r="G5811" s="2" t="s">
        <v>28</v>
      </c>
      <c r="H5811" s="2" t="s">
        <v>37</v>
      </c>
      <c r="I5811" s="2" t="s">
        <v>38</v>
      </c>
      <c r="J5811" s="2">
        <v>0</v>
      </c>
    </row>
    <row r="5812" spans="1:10">
      <c r="A5812" s="2" t="s">
        <v>7</v>
      </c>
      <c r="B5812" s="2" t="s">
        <v>364</v>
      </c>
      <c r="C5812" s="2" t="s">
        <v>361</v>
      </c>
      <c r="D5812" s="2" t="s">
        <v>1075</v>
      </c>
      <c r="E5812" s="2">
        <v>100</v>
      </c>
      <c r="F5812" s="2" t="s">
        <v>767</v>
      </c>
      <c r="G5812" s="2" t="s">
        <v>28</v>
      </c>
      <c r="H5812" s="2" t="s">
        <v>37</v>
      </c>
      <c r="I5812" s="2" t="s">
        <v>38</v>
      </c>
      <c r="J5812" s="2">
        <v>0</v>
      </c>
    </row>
    <row r="5813" spans="1:10">
      <c r="A5813" s="2" t="s">
        <v>6</v>
      </c>
      <c r="B5813" s="2" t="s">
        <v>387</v>
      </c>
      <c r="C5813" s="2" t="s">
        <v>361</v>
      </c>
      <c r="D5813" s="2" t="s">
        <v>1075</v>
      </c>
      <c r="E5813" s="2">
        <v>100</v>
      </c>
      <c r="F5813" s="2" t="s">
        <v>767</v>
      </c>
      <c r="G5813" s="2" t="s">
        <v>28</v>
      </c>
      <c r="H5813" s="2" t="s">
        <v>37</v>
      </c>
      <c r="I5813" s="2" t="s">
        <v>38</v>
      </c>
      <c r="J5813" s="2">
        <v>0</v>
      </c>
    </row>
    <row r="5814" spans="1:10">
      <c r="A5814" s="2" t="s">
        <v>2</v>
      </c>
      <c r="B5814" s="2" t="s">
        <v>374</v>
      </c>
      <c r="C5814" s="2" t="s">
        <v>361</v>
      </c>
      <c r="D5814" s="2" t="s">
        <v>1075</v>
      </c>
      <c r="E5814" s="2">
        <v>100</v>
      </c>
      <c r="F5814" s="2" t="s">
        <v>767</v>
      </c>
      <c r="G5814" s="2" t="s">
        <v>28</v>
      </c>
      <c r="H5814" s="2" t="s">
        <v>37</v>
      </c>
      <c r="I5814" s="2" t="s">
        <v>38</v>
      </c>
      <c r="J5814" s="2">
        <v>0</v>
      </c>
    </row>
    <row r="5815" spans="1:10">
      <c r="A5815" s="2" t="s">
        <v>1</v>
      </c>
      <c r="B5815" s="2" t="s">
        <v>366</v>
      </c>
      <c r="C5815" s="2" t="s">
        <v>361</v>
      </c>
      <c r="D5815" s="2" t="s">
        <v>1075</v>
      </c>
      <c r="E5815" s="2">
        <v>100</v>
      </c>
      <c r="F5815" s="2" t="s">
        <v>767</v>
      </c>
      <c r="G5815" s="2" t="s">
        <v>28</v>
      </c>
      <c r="H5815" s="2" t="s">
        <v>37</v>
      </c>
      <c r="I5815" s="2" t="s">
        <v>38</v>
      </c>
      <c r="J5815" s="2">
        <v>0</v>
      </c>
    </row>
    <row r="5816" spans="1:10">
      <c r="A5816" s="2" t="s">
        <v>26</v>
      </c>
      <c r="B5816" s="2" t="s">
        <v>370</v>
      </c>
      <c r="C5816" s="2" t="s">
        <v>361</v>
      </c>
      <c r="D5816" s="2" t="s">
        <v>1076</v>
      </c>
      <c r="E5816" s="2">
        <v>100</v>
      </c>
      <c r="F5816" s="2" t="s">
        <v>767</v>
      </c>
      <c r="G5816" s="2" t="s">
        <v>28</v>
      </c>
      <c r="H5816" s="2" t="s">
        <v>37</v>
      </c>
      <c r="I5816" s="2" t="s">
        <v>38</v>
      </c>
      <c r="J5816" s="2">
        <v>0</v>
      </c>
    </row>
    <row r="5817" spans="1:10">
      <c r="A5817" s="2" t="s">
        <v>25</v>
      </c>
      <c r="B5817" s="2" t="s">
        <v>386</v>
      </c>
      <c r="C5817" s="2" t="s">
        <v>361</v>
      </c>
      <c r="D5817" s="2" t="s">
        <v>1076</v>
      </c>
      <c r="E5817" s="2">
        <v>100</v>
      </c>
      <c r="F5817" s="2" t="s">
        <v>767</v>
      </c>
      <c r="G5817" s="2" t="s">
        <v>28</v>
      </c>
      <c r="H5817" s="2" t="s">
        <v>37</v>
      </c>
      <c r="I5817" s="2" t="s">
        <v>38</v>
      </c>
      <c r="J5817" s="2">
        <v>0</v>
      </c>
    </row>
    <row r="5818" spans="1:10">
      <c r="A5818" s="2" t="s">
        <v>23</v>
      </c>
      <c r="B5818" s="2" t="s">
        <v>388</v>
      </c>
      <c r="C5818" s="2" t="s">
        <v>361</v>
      </c>
      <c r="D5818" s="2" t="s">
        <v>1076</v>
      </c>
      <c r="E5818" s="2">
        <v>100</v>
      </c>
      <c r="F5818" s="2" t="s">
        <v>767</v>
      </c>
      <c r="G5818" s="2" t="s">
        <v>28</v>
      </c>
      <c r="H5818" s="2" t="s">
        <v>37</v>
      </c>
      <c r="I5818" s="2" t="s">
        <v>38</v>
      </c>
      <c r="J5818" s="2">
        <v>1.1022429674400001</v>
      </c>
    </row>
    <row r="5819" spans="1:10">
      <c r="A5819" s="2" t="s">
        <v>17</v>
      </c>
      <c r="B5819" s="2" t="s">
        <v>372</v>
      </c>
      <c r="C5819" s="2" t="s">
        <v>361</v>
      </c>
      <c r="D5819" s="2" t="s">
        <v>1076</v>
      </c>
      <c r="E5819" s="2">
        <v>100</v>
      </c>
      <c r="F5819" s="2" t="s">
        <v>767</v>
      </c>
      <c r="G5819" s="2" t="s">
        <v>28</v>
      </c>
      <c r="H5819" s="2" t="s">
        <v>37</v>
      </c>
      <c r="I5819" s="2" t="s">
        <v>38</v>
      </c>
      <c r="J5819" s="2">
        <v>0</v>
      </c>
    </row>
    <row r="5820" spans="1:10">
      <c r="A5820" s="2" t="s">
        <v>21</v>
      </c>
      <c r="B5820" s="2" t="s">
        <v>373</v>
      </c>
      <c r="C5820" s="2" t="s">
        <v>361</v>
      </c>
      <c r="D5820" s="2" t="s">
        <v>1076</v>
      </c>
      <c r="E5820" s="2">
        <v>100</v>
      </c>
      <c r="F5820" s="2" t="s">
        <v>767</v>
      </c>
      <c r="G5820" s="2" t="s">
        <v>28</v>
      </c>
      <c r="H5820" s="2" t="s">
        <v>37</v>
      </c>
      <c r="I5820" s="2" t="s">
        <v>38</v>
      </c>
      <c r="J5820" s="2">
        <v>0</v>
      </c>
    </row>
    <row r="5821" spans="1:10">
      <c r="A5821" s="2" t="s">
        <v>20</v>
      </c>
      <c r="B5821" s="2" t="s">
        <v>379</v>
      </c>
      <c r="C5821" s="2" t="s">
        <v>361</v>
      </c>
      <c r="D5821" s="2" t="s">
        <v>1076</v>
      </c>
      <c r="E5821" s="2">
        <v>100</v>
      </c>
      <c r="F5821" s="2" t="s">
        <v>767</v>
      </c>
      <c r="G5821" s="2" t="s">
        <v>28</v>
      </c>
      <c r="H5821" s="2" t="s">
        <v>37</v>
      </c>
      <c r="I5821" s="2" t="s">
        <v>38</v>
      </c>
      <c r="J5821" s="2">
        <v>0</v>
      </c>
    </row>
    <row r="5822" spans="1:10">
      <c r="A5822" s="2" t="s">
        <v>16</v>
      </c>
      <c r="B5822" s="2" t="s">
        <v>384</v>
      </c>
      <c r="C5822" s="2" t="s">
        <v>361</v>
      </c>
      <c r="D5822" s="2" t="s">
        <v>1076</v>
      </c>
      <c r="E5822" s="2">
        <v>100</v>
      </c>
      <c r="F5822" s="2" t="s">
        <v>767</v>
      </c>
      <c r="G5822" s="2" t="s">
        <v>28</v>
      </c>
      <c r="H5822" s="2" t="s">
        <v>37</v>
      </c>
      <c r="I5822" s="2" t="s">
        <v>38</v>
      </c>
      <c r="J5822" s="2">
        <v>21.476933019009998</v>
      </c>
    </row>
    <row r="5823" spans="1:10">
      <c r="A5823" s="2" t="s">
        <v>3</v>
      </c>
      <c r="B5823" s="2" t="s">
        <v>365</v>
      </c>
      <c r="C5823" s="2" t="s">
        <v>361</v>
      </c>
      <c r="D5823" s="2" t="s">
        <v>1076</v>
      </c>
      <c r="E5823" s="2">
        <v>100</v>
      </c>
      <c r="F5823" s="2" t="s">
        <v>767</v>
      </c>
      <c r="G5823" s="2" t="s">
        <v>28</v>
      </c>
      <c r="H5823" s="2" t="s">
        <v>37</v>
      </c>
      <c r="I5823" s="2" t="s">
        <v>38</v>
      </c>
      <c r="J5823" s="2">
        <v>9.712108417772999</v>
      </c>
    </row>
    <row r="5824" spans="1:10">
      <c r="A5824" s="2" t="s">
        <v>19</v>
      </c>
      <c r="B5824" s="2" t="s">
        <v>375</v>
      </c>
      <c r="C5824" s="2" t="s">
        <v>361</v>
      </c>
      <c r="D5824" s="2" t="s">
        <v>1076</v>
      </c>
      <c r="E5824" s="2">
        <v>100</v>
      </c>
      <c r="F5824" s="2" t="s">
        <v>767</v>
      </c>
      <c r="G5824" s="2" t="s">
        <v>28</v>
      </c>
      <c r="H5824" s="2" t="s">
        <v>37</v>
      </c>
      <c r="I5824" s="2" t="s">
        <v>38</v>
      </c>
      <c r="J5824" s="2">
        <v>0</v>
      </c>
    </row>
    <row r="5825" spans="1:10">
      <c r="A5825" s="2" t="s">
        <v>18</v>
      </c>
      <c r="B5825" s="2" t="s">
        <v>369</v>
      </c>
      <c r="C5825" s="2" t="s">
        <v>361</v>
      </c>
      <c r="D5825" s="2" t="s">
        <v>1076</v>
      </c>
      <c r="E5825" s="2">
        <v>100</v>
      </c>
      <c r="F5825" s="2" t="s">
        <v>767</v>
      </c>
      <c r="G5825" s="2" t="s">
        <v>28</v>
      </c>
      <c r="H5825" s="2" t="s">
        <v>37</v>
      </c>
      <c r="I5825" s="2" t="s">
        <v>38</v>
      </c>
      <c r="J5825" s="2">
        <v>0</v>
      </c>
    </row>
    <row r="5826" spans="1:10">
      <c r="A5826" s="2" t="s">
        <v>24</v>
      </c>
      <c r="B5826" s="2" t="s">
        <v>381</v>
      </c>
      <c r="C5826" s="2" t="s">
        <v>361</v>
      </c>
      <c r="D5826" s="2" t="s">
        <v>1076</v>
      </c>
      <c r="E5826" s="2">
        <v>100</v>
      </c>
      <c r="F5826" s="2" t="s">
        <v>767</v>
      </c>
      <c r="G5826" s="2" t="s">
        <v>28</v>
      </c>
      <c r="H5826" s="2" t="s">
        <v>37</v>
      </c>
      <c r="I5826" s="2" t="s">
        <v>38</v>
      </c>
      <c r="J5826" s="2">
        <v>20.865066667327998</v>
      </c>
    </row>
    <row r="5827" spans="1:10">
      <c r="A5827" s="2" t="s">
        <v>14</v>
      </c>
      <c r="B5827" s="2" t="s">
        <v>367</v>
      </c>
      <c r="C5827" s="2" t="s">
        <v>361</v>
      </c>
      <c r="D5827" s="2" t="s">
        <v>1076</v>
      </c>
      <c r="E5827" s="2">
        <v>100</v>
      </c>
      <c r="F5827" s="2" t="s">
        <v>767</v>
      </c>
      <c r="G5827" s="2" t="s">
        <v>28</v>
      </c>
      <c r="H5827" s="2" t="s">
        <v>37</v>
      </c>
      <c r="I5827" s="2" t="s">
        <v>38</v>
      </c>
      <c r="J5827" s="2">
        <v>0</v>
      </c>
    </row>
    <row r="5828" spans="1:10">
      <c r="A5828" s="2" t="s">
        <v>13</v>
      </c>
      <c r="B5828" s="2" t="s">
        <v>380</v>
      </c>
      <c r="C5828" s="2" t="s">
        <v>361</v>
      </c>
      <c r="D5828" s="2" t="s">
        <v>1076</v>
      </c>
      <c r="E5828" s="2">
        <v>100</v>
      </c>
      <c r="F5828" s="2" t="s">
        <v>767</v>
      </c>
      <c r="G5828" s="2" t="s">
        <v>28</v>
      </c>
      <c r="H5828" s="2" t="s">
        <v>37</v>
      </c>
      <c r="I5828" s="2" t="s">
        <v>38</v>
      </c>
      <c r="J5828" s="2">
        <v>22.605240643594996</v>
      </c>
    </row>
    <row r="5829" spans="1:10">
      <c r="A5829" s="2" t="s">
        <v>11</v>
      </c>
      <c r="B5829" s="2" t="s">
        <v>377</v>
      </c>
      <c r="C5829" s="2" t="s">
        <v>361</v>
      </c>
      <c r="D5829" s="2" t="s">
        <v>1076</v>
      </c>
      <c r="E5829" s="2">
        <v>100</v>
      </c>
      <c r="F5829" s="2" t="s">
        <v>767</v>
      </c>
      <c r="G5829" s="2" t="s">
        <v>28</v>
      </c>
      <c r="H5829" s="2" t="s">
        <v>37</v>
      </c>
      <c r="I5829" s="2" t="s">
        <v>38</v>
      </c>
      <c r="J5829" s="2">
        <v>0</v>
      </c>
    </row>
    <row r="5830" spans="1:10">
      <c r="A5830" s="2" t="s">
        <v>12</v>
      </c>
      <c r="B5830" s="2" t="s">
        <v>378</v>
      </c>
      <c r="C5830" s="2" t="s">
        <v>361</v>
      </c>
      <c r="D5830" s="2" t="s">
        <v>1076</v>
      </c>
      <c r="E5830" s="2">
        <v>100</v>
      </c>
      <c r="F5830" s="2" t="s">
        <v>767</v>
      </c>
      <c r="G5830" s="2" t="s">
        <v>28</v>
      </c>
      <c r="H5830" s="2" t="s">
        <v>37</v>
      </c>
      <c r="I5830" s="2" t="s">
        <v>38</v>
      </c>
      <c r="J5830" s="2">
        <v>0</v>
      </c>
    </row>
    <row r="5831" spans="1:10">
      <c r="A5831" s="2" t="s">
        <v>10</v>
      </c>
      <c r="B5831" s="2" t="s">
        <v>385</v>
      </c>
      <c r="C5831" s="2" t="s">
        <v>361</v>
      </c>
      <c r="D5831" s="2" t="s">
        <v>1076</v>
      </c>
      <c r="E5831" s="2">
        <v>100</v>
      </c>
      <c r="F5831" s="2" t="s">
        <v>767</v>
      </c>
      <c r="G5831" s="2" t="s">
        <v>28</v>
      </c>
      <c r="H5831" s="2" t="s">
        <v>37</v>
      </c>
      <c r="I5831" s="2" t="s">
        <v>38</v>
      </c>
      <c r="J5831" s="2">
        <v>0</v>
      </c>
    </row>
    <row r="5832" spans="1:10">
      <c r="A5832" s="2" t="s">
        <v>9</v>
      </c>
      <c r="B5832" s="2" t="s">
        <v>371</v>
      </c>
      <c r="C5832" s="2" t="s">
        <v>361</v>
      </c>
      <c r="D5832" s="2" t="s">
        <v>1076</v>
      </c>
      <c r="E5832" s="2">
        <v>100</v>
      </c>
      <c r="F5832" s="2" t="s">
        <v>767</v>
      </c>
      <c r="G5832" s="2" t="s">
        <v>28</v>
      </c>
      <c r="H5832" s="2" t="s">
        <v>37</v>
      </c>
      <c r="I5832" s="2" t="s">
        <v>38</v>
      </c>
      <c r="J5832" s="2">
        <v>0</v>
      </c>
    </row>
    <row r="5833" spans="1:10">
      <c r="A5833" s="2" t="s">
        <v>8</v>
      </c>
      <c r="B5833" s="2" t="s">
        <v>376</v>
      </c>
      <c r="C5833" s="2" t="s">
        <v>361</v>
      </c>
      <c r="D5833" s="2" t="s">
        <v>1076</v>
      </c>
      <c r="E5833" s="2">
        <v>100</v>
      </c>
      <c r="F5833" s="2" t="s">
        <v>767</v>
      </c>
      <c r="G5833" s="2" t="s">
        <v>28</v>
      </c>
      <c r="H5833" s="2" t="s">
        <v>37</v>
      </c>
      <c r="I5833" s="2" t="s">
        <v>38</v>
      </c>
      <c r="J5833" s="2">
        <v>0</v>
      </c>
    </row>
    <row r="5834" spans="1:10">
      <c r="A5834" s="2" t="s">
        <v>7</v>
      </c>
      <c r="B5834" s="2" t="s">
        <v>364</v>
      </c>
      <c r="C5834" s="2" t="s">
        <v>361</v>
      </c>
      <c r="D5834" s="2" t="s">
        <v>1076</v>
      </c>
      <c r="E5834" s="2">
        <v>100</v>
      </c>
      <c r="F5834" s="2" t="s">
        <v>767</v>
      </c>
      <c r="G5834" s="2" t="s">
        <v>28</v>
      </c>
      <c r="H5834" s="2" t="s">
        <v>37</v>
      </c>
      <c r="I5834" s="2" t="s">
        <v>38</v>
      </c>
      <c r="J5834" s="2">
        <v>0</v>
      </c>
    </row>
    <row r="5835" spans="1:10">
      <c r="A5835" s="2" t="s">
        <v>6</v>
      </c>
      <c r="B5835" s="2" t="s">
        <v>387</v>
      </c>
      <c r="C5835" s="2" t="s">
        <v>361</v>
      </c>
      <c r="D5835" s="2" t="s">
        <v>1076</v>
      </c>
      <c r="E5835" s="2">
        <v>100</v>
      </c>
      <c r="F5835" s="2" t="s">
        <v>767</v>
      </c>
      <c r="G5835" s="2" t="s">
        <v>28</v>
      </c>
      <c r="H5835" s="2" t="s">
        <v>37</v>
      </c>
      <c r="I5835" s="2" t="s">
        <v>38</v>
      </c>
      <c r="J5835" s="2">
        <v>0</v>
      </c>
    </row>
    <row r="5836" spans="1:10">
      <c r="A5836" s="2" t="s">
        <v>2</v>
      </c>
      <c r="B5836" s="2" t="s">
        <v>374</v>
      </c>
      <c r="C5836" s="2" t="s">
        <v>361</v>
      </c>
      <c r="D5836" s="2" t="s">
        <v>1076</v>
      </c>
      <c r="E5836" s="2">
        <v>100</v>
      </c>
      <c r="F5836" s="2" t="s">
        <v>767</v>
      </c>
      <c r="G5836" s="2" t="s">
        <v>28</v>
      </c>
      <c r="H5836" s="2" t="s">
        <v>37</v>
      </c>
      <c r="I5836" s="2" t="s">
        <v>38</v>
      </c>
      <c r="J5836" s="2">
        <v>0</v>
      </c>
    </row>
    <row r="5837" spans="1:10">
      <c r="A5837" s="2" t="s">
        <v>1</v>
      </c>
      <c r="B5837" s="2" t="s">
        <v>366</v>
      </c>
      <c r="C5837" s="2" t="s">
        <v>361</v>
      </c>
      <c r="D5837" s="2" t="s">
        <v>1076</v>
      </c>
      <c r="E5837" s="2">
        <v>100</v>
      </c>
      <c r="F5837" s="2" t="s">
        <v>767</v>
      </c>
      <c r="G5837" s="2" t="s">
        <v>28</v>
      </c>
      <c r="H5837" s="2" t="s">
        <v>37</v>
      </c>
      <c r="I5837" s="2" t="s">
        <v>38</v>
      </c>
      <c r="J5837" s="2">
        <v>0</v>
      </c>
    </row>
    <row r="5838" spans="1:10">
      <c r="A5838" s="2" t="s">
        <v>26</v>
      </c>
      <c r="B5838" s="2" t="s">
        <v>370</v>
      </c>
      <c r="C5838" s="2" t="s">
        <v>361</v>
      </c>
      <c r="D5838" s="2" t="s">
        <v>1073</v>
      </c>
      <c r="E5838" s="2">
        <v>100</v>
      </c>
      <c r="F5838" s="2" t="s">
        <v>767</v>
      </c>
      <c r="G5838" s="2" t="s">
        <v>28</v>
      </c>
      <c r="H5838" s="2" t="s">
        <v>37</v>
      </c>
      <c r="I5838" s="2" t="s">
        <v>38</v>
      </c>
      <c r="J5838" s="2">
        <v>0</v>
      </c>
    </row>
    <row r="5839" spans="1:10">
      <c r="A5839" s="2" t="s">
        <v>25</v>
      </c>
      <c r="B5839" s="2" t="s">
        <v>386</v>
      </c>
      <c r="C5839" s="2" t="s">
        <v>361</v>
      </c>
      <c r="D5839" s="2" t="s">
        <v>1073</v>
      </c>
      <c r="E5839" s="2">
        <v>100</v>
      </c>
      <c r="F5839" s="2" t="s">
        <v>767</v>
      </c>
      <c r="G5839" s="2" t="s">
        <v>28</v>
      </c>
      <c r="H5839" s="2" t="s">
        <v>37</v>
      </c>
      <c r="I5839" s="2" t="s">
        <v>38</v>
      </c>
      <c r="J5839" s="2">
        <v>0</v>
      </c>
    </row>
    <row r="5840" spans="1:10">
      <c r="A5840" s="2" t="s">
        <v>23</v>
      </c>
      <c r="B5840" s="2" t="s">
        <v>388</v>
      </c>
      <c r="C5840" s="2" t="s">
        <v>361</v>
      </c>
      <c r="D5840" s="2" t="s">
        <v>1073</v>
      </c>
      <c r="E5840" s="2">
        <v>100</v>
      </c>
      <c r="F5840" s="2" t="s">
        <v>767</v>
      </c>
      <c r="G5840" s="2" t="s">
        <v>28</v>
      </c>
      <c r="H5840" s="2" t="s">
        <v>37</v>
      </c>
      <c r="I5840" s="2" t="s">
        <v>38</v>
      </c>
      <c r="J5840" s="2">
        <v>0</v>
      </c>
    </row>
    <row r="5841" spans="1:10">
      <c r="A5841" s="2" t="s">
        <v>17</v>
      </c>
      <c r="B5841" s="2" t="s">
        <v>372</v>
      </c>
      <c r="C5841" s="2" t="s">
        <v>361</v>
      </c>
      <c r="D5841" s="2" t="s">
        <v>1073</v>
      </c>
      <c r="E5841" s="2">
        <v>100</v>
      </c>
      <c r="F5841" s="2" t="s">
        <v>767</v>
      </c>
      <c r="G5841" s="2" t="s">
        <v>28</v>
      </c>
      <c r="H5841" s="2" t="s">
        <v>37</v>
      </c>
      <c r="I5841" s="2" t="s">
        <v>38</v>
      </c>
      <c r="J5841" s="2">
        <v>0</v>
      </c>
    </row>
    <row r="5842" spans="1:10">
      <c r="A5842" s="2" t="s">
        <v>21</v>
      </c>
      <c r="B5842" s="2" t="s">
        <v>373</v>
      </c>
      <c r="C5842" s="2" t="s">
        <v>361</v>
      </c>
      <c r="D5842" s="2" t="s">
        <v>1073</v>
      </c>
      <c r="E5842" s="2">
        <v>100</v>
      </c>
      <c r="F5842" s="2" t="s">
        <v>767</v>
      </c>
      <c r="G5842" s="2" t="s">
        <v>28</v>
      </c>
      <c r="H5842" s="2" t="s">
        <v>37</v>
      </c>
      <c r="I5842" s="2" t="s">
        <v>38</v>
      </c>
      <c r="J5842" s="2">
        <v>0</v>
      </c>
    </row>
    <row r="5843" spans="1:10">
      <c r="A5843" s="2" t="s">
        <v>20</v>
      </c>
      <c r="B5843" s="2" t="s">
        <v>379</v>
      </c>
      <c r="C5843" s="2" t="s">
        <v>361</v>
      </c>
      <c r="D5843" s="2" t="s">
        <v>1073</v>
      </c>
      <c r="E5843" s="2">
        <v>100</v>
      </c>
      <c r="F5843" s="2" t="s">
        <v>767</v>
      </c>
      <c r="G5843" s="2" t="s">
        <v>28</v>
      </c>
      <c r="H5843" s="2" t="s">
        <v>37</v>
      </c>
      <c r="I5843" s="2" t="s">
        <v>38</v>
      </c>
      <c r="J5843" s="2">
        <v>0</v>
      </c>
    </row>
    <row r="5844" spans="1:10">
      <c r="A5844" s="2" t="s">
        <v>16</v>
      </c>
      <c r="B5844" s="2" t="s">
        <v>384</v>
      </c>
      <c r="C5844" s="2" t="s">
        <v>361</v>
      </c>
      <c r="D5844" s="2" t="s">
        <v>1073</v>
      </c>
      <c r="E5844" s="2">
        <v>100</v>
      </c>
      <c r="F5844" s="2" t="s">
        <v>767</v>
      </c>
      <c r="G5844" s="2" t="s">
        <v>28</v>
      </c>
      <c r="H5844" s="2" t="s">
        <v>37</v>
      </c>
      <c r="I5844" s="2" t="s">
        <v>38</v>
      </c>
      <c r="J5844" s="2">
        <v>1.3444931150000002E-3</v>
      </c>
    </row>
    <row r="5845" spans="1:10">
      <c r="A5845" s="2" t="s">
        <v>3</v>
      </c>
      <c r="B5845" s="2" t="s">
        <v>365</v>
      </c>
      <c r="C5845" s="2" t="s">
        <v>361</v>
      </c>
      <c r="D5845" s="2" t="s">
        <v>1073</v>
      </c>
      <c r="E5845" s="2">
        <v>100</v>
      </c>
      <c r="F5845" s="2" t="s">
        <v>767</v>
      </c>
      <c r="G5845" s="2" t="s">
        <v>28</v>
      </c>
      <c r="H5845" s="2" t="s">
        <v>37</v>
      </c>
      <c r="I5845" s="2" t="s">
        <v>38</v>
      </c>
      <c r="J5845" s="2">
        <v>2.0230524624999999E-2</v>
      </c>
    </row>
    <row r="5846" spans="1:10">
      <c r="A5846" s="2" t="s">
        <v>19</v>
      </c>
      <c r="B5846" s="2" t="s">
        <v>375</v>
      </c>
      <c r="C5846" s="2" t="s">
        <v>361</v>
      </c>
      <c r="D5846" s="2" t="s">
        <v>1073</v>
      </c>
      <c r="E5846" s="2">
        <v>100</v>
      </c>
      <c r="F5846" s="2" t="s">
        <v>767</v>
      </c>
      <c r="G5846" s="2" t="s">
        <v>28</v>
      </c>
      <c r="H5846" s="2" t="s">
        <v>37</v>
      </c>
      <c r="I5846" s="2" t="s">
        <v>38</v>
      </c>
      <c r="J5846" s="2">
        <v>0</v>
      </c>
    </row>
    <row r="5847" spans="1:10">
      <c r="A5847" s="2" t="s">
        <v>18</v>
      </c>
      <c r="B5847" s="2" t="s">
        <v>369</v>
      </c>
      <c r="C5847" s="2" t="s">
        <v>361</v>
      </c>
      <c r="D5847" s="2" t="s">
        <v>1073</v>
      </c>
      <c r="E5847" s="2">
        <v>100</v>
      </c>
      <c r="F5847" s="2" t="s">
        <v>767</v>
      </c>
      <c r="G5847" s="2" t="s">
        <v>28</v>
      </c>
      <c r="H5847" s="2" t="s">
        <v>37</v>
      </c>
      <c r="I5847" s="2" t="s">
        <v>38</v>
      </c>
      <c r="J5847" s="2">
        <v>0</v>
      </c>
    </row>
    <row r="5848" spans="1:10">
      <c r="A5848" s="2" t="s">
        <v>24</v>
      </c>
      <c r="B5848" s="2" t="s">
        <v>381</v>
      </c>
      <c r="C5848" s="2" t="s">
        <v>361</v>
      </c>
      <c r="D5848" s="2" t="s">
        <v>1073</v>
      </c>
      <c r="E5848" s="2">
        <v>100</v>
      </c>
      <c r="F5848" s="2" t="s">
        <v>767</v>
      </c>
      <c r="G5848" s="2" t="s">
        <v>28</v>
      </c>
      <c r="H5848" s="2" t="s">
        <v>37</v>
      </c>
      <c r="I5848" s="2" t="s">
        <v>38</v>
      </c>
      <c r="J5848" s="2">
        <v>0.30312745099000005</v>
      </c>
    </row>
    <row r="5849" spans="1:10">
      <c r="A5849" s="2" t="s">
        <v>14</v>
      </c>
      <c r="B5849" s="2" t="s">
        <v>367</v>
      </c>
      <c r="C5849" s="2" t="s">
        <v>361</v>
      </c>
      <c r="D5849" s="2" t="s">
        <v>1073</v>
      </c>
      <c r="E5849" s="2">
        <v>100</v>
      </c>
      <c r="F5849" s="2" t="s">
        <v>767</v>
      </c>
      <c r="G5849" s="2" t="s">
        <v>28</v>
      </c>
      <c r="H5849" s="2" t="s">
        <v>37</v>
      </c>
      <c r="I5849" s="2" t="s">
        <v>38</v>
      </c>
      <c r="J5849" s="2">
        <v>0</v>
      </c>
    </row>
    <row r="5850" spans="1:10">
      <c r="A5850" s="2" t="s">
        <v>13</v>
      </c>
      <c r="B5850" s="2" t="s">
        <v>380</v>
      </c>
      <c r="C5850" s="2" t="s">
        <v>361</v>
      </c>
      <c r="D5850" s="2" t="s">
        <v>1073</v>
      </c>
      <c r="E5850" s="2">
        <v>100</v>
      </c>
      <c r="F5850" s="2" t="s">
        <v>767</v>
      </c>
      <c r="G5850" s="2" t="s">
        <v>28</v>
      </c>
      <c r="H5850" s="2" t="s">
        <v>37</v>
      </c>
      <c r="I5850" s="2" t="s">
        <v>38</v>
      </c>
      <c r="J5850" s="2">
        <v>1.0251336899250001</v>
      </c>
    </row>
    <row r="5851" spans="1:10">
      <c r="A5851" s="2" t="s">
        <v>11</v>
      </c>
      <c r="B5851" s="2" t="s">
        <v>377</v>
      </c>
      <c r="C5851" s="2" t="s">
        <v>361</v>
      </c>
      <c r="D5851" s="2" t="s">
        <v>1073</v>
      </c>
      <c r="E5851" s="2">
        <v>100</v>
      </c>
      <c r="F5851" s="2" t="s">
        <v>767</v>
      </c>
      <c r="G5851" s="2" t="s">
        <v>28</v>
      </c>
      <c r="H5851" s="2" t="s">
        <v>37</v>
      </c>
      <c r="I5851" s="2" t="s">
        <v>38</v>
      </c>
      <c r="J5851" s="2">
        <v>0</v>
      </c>
    </row>
    <row r="5852" spans="1:10">
      <c r="A5852" s="2" t="s">
        <v>12</v>
      </c>
      <c r="B5852" s="2" t="s">
        <v>378</v>
      </c>
      <c r="C5852" s="2" t="s">
        <v>361</v>
      </c>
      <c r="D5852" s="2" t="s">
        <v>1073</v>
      </c>
      <c r="E5852" s="2">
        <v>100</v>
      </c>
      <c r="F5852" s="2" t="s">
        <v>767</v>
      </c>
      <c r="G5852" s="2" t="s">
        <v>28</v>
      </c>
      <c r="H5852" s="2" t="s">
        <v>37</v>
      </c>
      <c r="I5852" s="2" t="s">
        <v>38</v>
      </c>
      <c r="J5852" s="2">
        <v>0</v>
      </c>
    </row>
    <row r="5853" spans="1:10">
      <c r="A5853" s="2" t="s">
        <v>10</v>
      </c>
      <c r="B5853" s="2" t="s">
        <v>385</v>
      </c>
      <c r="C5853" s="2" t="s">
        <v>361</v>
      </c>
      <c r="D5853" s="2" t="s">
        <v>1073</v>
      </c>
      <c r="E5853" s="2">
        <v>100</v>
      </c>
      <c r="F5853" s="2" t="s">
        <v>767</v>
      </c>
      <c r="G5853" s="2" t="s">
        <v>28</v>
      </c>
      <c r="H5853" s="2" t="s">
        <v>37</v>
      </c>
      <c r="I5853" s="2" t="s">
        <v>38</v>
      </c>
      <c r="J5853" s="2">
        <v>0</v>
      </c>
    </row>
    <row r="5854" spans="1:10">
      <c r="A5854" s="2" t="s">
        <v>9</v>
      </c>
      <c r="B5854" s="2" t="s">
        <v>371</v>
      </c>
      <c r="C5854" s="2" t="s">
        <v>361</v>
      </c>
      <c r="D5854" s="2" t="s">
        <v>1073</v>
      </c>
      <c r="E5854" s="2">
        <v>100</v>
      </c>
      <c r="F5854" s="2" t="s">
        <v>767</v>
      </c>
      <c r="G5854" s="2" t="s">
        <v>28</v>
      </c>
      <c r="H5854" s="2" t="s">
        <v>37</v>
      </c>
      <c r="I5854" s="2" t="s">
        <v>38</v>
      </c>
      <c r="J5854" s="2">
        <v>0</v>
      </c>
    </row>
    <row r="5855" spans="1:10">
      <c r="A5855" s="2" t="s">
        <v>8</v>
      </c>
      <c r="B5855" s="2" t="s">
        <v>376</v>
      </c>
      <c r="C5855" s="2" t="s">
        <v>361</v>
      </c>
      <c r="D5855" s="2" t="s">
        <v>1073</v>
      </c>
      <c r="E5855" s="2">
        <v>100</v>
      </c>
      <c r="F5855" s="2" t="s">
        <v>767</v>
      </c>
      <c r="G5855" s="2" t="s">
        <v>28</v>
      </c>
      <c r="H5855" s="2" t="s">
        <v>37</v>
      </c>
      <c r="I5855" s="2" t="s">
        <v>38</v>
      </c>
      <c r="J5855" s="2">
        <v>0</v>
      </c>
    </row>
    <row r="5856" spans="1:10">
      <c r="A5856" s="2" t="s">
        <v>7</v>
      </c>
      <c r="B5856" s="2" t="s">
        <v>364</v>
      </c>
      <c r="C5856" s="2" t="s">
        <v>361</v>
      </c>
      <c r="D5856" s="2" t="s">
        <v>1073</v>
      </c>
      <c r="E5856" s="2">
        <v>100</v>
      </c>
      <c r="F5856" s="2" t="s">
        <v>767</v>
      </c>
      <c r="G5856" s="2" t="s">
        <v>28</v>
      </c>
      <c r="H5856" s="2" t="s">
        <v>37</v>
      </c>
      <c r="I5856" s="2" t="s">
        <v>38</v>
      </c>
      <c r="J5856" s="2">
        <v>0</v>
      </c>
    </row>
    <row r="5857" spans="1:10">
      <c r="A5857" s="2" t="s">
        <v>6</v>
      </c>
      <c r="B5857" s="2" t="s">
        <v>387</v>
      </c>
      <c r="C5857" s="2" t="s">
        <v>361</v>
      </c>
      <c r="D5857" s="2" t="s">
        <v>1073</v>
      </c>
      <c r="E5857" s="2">
        <v>100</v>
      </c>
      <c r="F5857" s="2" t="s">
        <v>767</v>
      </c>
      <c r="G5857" s="2" t="s">
        <v>28</v>
      </c>
      <c r="H5857" s="2" t="s">
        <v>37</v>
      </c>
      <c r="I5857" s="2" t="s">
        <v>38</v>
      </c>
      <c r="J5857" s="2">
        <v>0</v>
      </c>
    </row>
    <row r="5858" spans="1:10">
      <c r="A5858" s="2" t="s">
        <v>2</v>
      </c>
      <c r="B5858" s="2" t="s">
        <v>374</v>
      </c>
      <c r="C5858" s="2" t="s">
        <v>361</v>
      </c>
      <c r="D5858" s="2" t="s">
        <v>1073</v>
      </c>
      <c r="E5858" s="2">
        <v>100</v>
      </c>
      <c r="F5858" s="2" t="s">
        <v>767</v>
      </c>
      <c r="G5858" s="2" t="s">
        <v>28</v>
      </c>
      <c r="H5858" s="2" t="s">
        <v>37</v>
      </c>
      <c r="I5858" s="2" t="s">
        <v>38</v>
      </c>
      <c r="J5858" s="2">
        <v>0</v>
      </c>
    </row>
    <row r="5859" spans="1:10">
      <c r="A5859" s="2" t="s">
        <v>1</v>
      </c>
      <c r="B5859" s="2" t="s">
        <v>366</v>
      </c>
      <c r="C5859" s="2" t="s">
        <v>361</v>
      </c>
      <c r="D5859" s="2" t="s">
        <v>1073</v>
      </c>
      <c r="E5859" s="2">
        <v>100</v>
      </c>
      <c r="F5859" s="2" t="s">
        <v>767</v>
      </c>
      <c r="G5859" s="2" t="s">
        <v>28</v>
      </c>
      <c r="H5859" s="2" t="s">
        <v>37</v>
      </c>
      <c r="I5859" s="2" t="s">
        <v>38</v>
      </c>
      <c r="J5859" s="2">
        <v>0</v>
      </c>
    </row>
    <row r="5860" spans="1:10">
      <c r="A5860" s="2" t="s">
        <v>26</v>
      </c>
      <c r="B5860" s="2" t="s">
        <v>370</v>
      </c>
      <c r="C5860" s="2" t="s">
        <v>361</v>
      </c>
      <c r="D5860" s="2" t="s">
        <v>718</v>
      </c>
      <c r="E5860" s="2">
        <v>100</v>
      </c>
      <c r="F5860" s="2" t="s">
        <v>767</v>
      </c>
      <c r="G5860" s="2" t="s">
        <v>28</v>
      </c>
      <c r="H5860" s="2" t="s">
        <v>37</v>
      </c>
      <c r="I5860" s="2" t="s">
        <v>38</v>
      </c>
      <c r="J5860" s="2">
        <v>0</v>
      </c>
    </row>
    <row r="5861" spans="1:10">
      <c r="A5861" s="2" t="s">
        <v>25</v>
      </c>
      <c r="B5861" s="2" t="s">
        <v>386</v>
      </c>
      <c r="C5861" s="2" t="s">
        <v>361</v>
      </c>
      <c r="D5861" s="2" t="s">
        <v>718</v>
      </c>
      <c r="E5861" s="2">
        <v>100</v>
      </c>
      <c r="F5861" s="2" t="s">
        <v>767</v>
      </c>
      <c r="G5861" s="2" t="s">
        <v>28</v>
      </c>
      <c r="H5861" s="2" t="s">
        <v>37</v>
      </c>
      <c r="I5861" s="2" t="s">
        <v>38</v>
      </c>
      <c r="J5861" s="2">
        <v>0</v>
      </c>
    </row>
    <row r="5862" spans="1:10">
      <c r="A5862" s="2" t="s">
        <v>23</v>
      </c>
      <c r="B5862" s="2" t="s">
        <v>388</v>
      </c>
      <c r="C5862" s="2" t="s">
        <v>361</v>
      </c>
      <c r="D5862" s="2" t="s">
        <v>718</v>
      </c>
      <c r="E5862" s="2">
        <v>100</v>
      </c>
      <c r="F5862" s="2" t="s">
        <v>767</v>
      </c>
      <c r="G5862" s="2" t="s">
        <v>28</v>
      </c>
      <c r="H5862" s="2" t="s">
        <v>37</v>
      </c>
      <c r="I5862" s="2" t="s">
        <v>38</v>
      </c>
      <c r="J5862" s="2">
        <v>0</v>
      </c>
    </row>
    <row r="5863" spans="1:10">
      <c r="A5863" s="2" t="s">
        <v>17</v>
      </c>
      <c r="B5863" s="2" t="s">
        <v>372</v>
      </c>
      <c r="C5863" s="2" t="s">
        <v>361</v>
      </c>
      <c r="D5863" s="2" t="s">
        <v>718</v>
      </c>
      <c r="E5863" s="2">
        <v>100</v>
      </c>
      <c r="F5863" s="2" t="s">
        <v>767</v>
      </c>
      <c r="G5863" s="2" t="s">
        <v>28</v>
      </c>
      <c r="H5863" s="2" t="s">
        <v>37</v>
      </c>
      <c r="I5863" s="2" t="s">
        <v>38</v>
      </c>
      <c r="J5863" s="2">
        <v>0</v>
      </c>
    </row>
    <row r="5864" spans="1:10">
      <c r="A5864" s="2" t="s">
        <v>21</v>
      </c>
      <c r="B5864" s="2" t="s">
        <v>373</v>
      </c>
      <c r="C5864" s="2" t="s">
        <v>361</v>
      </c>
      <c r="D5864" s="2" t="s">
        <v>718</v>
      </c>
      <c r="E5864" s="2">
        <v>100</v>
      </c>
      <c r="F5864" s="2" t="s">
        <v>767</v>
      </c>
      <c r="G5864" s="2" t="s">
        <v>28</v>
      </c>
      <c r="H5864" s="2" t="s">
        <v>37</v>
      </c>
      <c r="I5864" s="2" t="s">
        <v>38</v>
      </c>
      <c r="J5864" s="2">
        <v>0</v>
      </c>
    </row>
    <row r="5865" spans="1:10">
      <c r="A5865" s="2" t="s">
        <v>20</v>
      </c>
      <c r="B5865" s="2" t="s">
        <v>379</v>
      </c>
      <c r="C5865" s="2" t="s">
        <v>361</v>
      </c>
      <c r="D5865" s="2" t="s">
        <v>718</v>
      </c>
      <c r="E5865" s="2">
        <v>100</v>
      </c>
      <c r="F5865" s="2" t="s">
        <v>767</v>
      </c>
      <c r="G5865" s="2" t="s">
        <v>28</v>
      </c>
      <c r="H5865" s="2" t="s">
        <v>37</v>
      </c>
      <c r="I5865" s="2" t="s">
        <v>38</v>
      </c>
      <c r="J5865" s="2">
        <v>0</v>
      </c>
    </row>
    <row r="5866" spans="1:10">
      <c r="A5866" s="2" t="s">
        <v>16</v>
      </c>
      <c r="B5866" s="2" t="s">
        <v>384</v>
      </c>
      <c r="C5866" s="2" t="s">
        <v>361</v>
      </c>
      <c r="D5866" s="2" t="s">
        <v>718</v>
      </c>
      <c r="E5866" s="2">
        <v>100</v>
      </c>
      <c r="F5866" s="2" t="s">
        <v>767</v>
      </c>
      <c r="G5866" s="2" t="s">
        <v>28</v>
      </c>
      <c r="H5866" s="2" t="s">
        <v>37</v>
      </c>
      <c r="I5866" s="2" t="s">
        <v>38</v>
      </c>
      <c r="J5866" s="2">
        <v>5.3779724600000007E-3</v>
      </c>
    </row>
    <row r="5867" spans="1:10">
      <c r="A5867" s="2" t="s">
        <v>3</v>
      </c>
      <c r="B5867" s="2" t="s">
        <v>365</v>
      </c>
      <c r="C5867" s="2" t="s">
        <v>361</v>
      </c>
      <c r="D5867" s="2" t="s">
        <v>718</v>
      </c>
      <c r="E5867" s="2">
        <v>100</v>
      </c>
      <c r="F5867" s="2" t="s">
        <v>767</v>
      </c>
      <c r="G5867" s="2" t="s">
        <v>28</v>
      </c>
      <c r="H5867" s="2" t="s">
        <v>37</v>
      </c>
      <c r="I5867" s="2" t="s">
        <v>38</v>
      </c>
      <c r="J5867" s="2">
        <v>0.169127185865</v>
      </c>
    </row>
    <row r="5868" spans="1:10">
      <c r="A5868" s="2" t="s">
        <v>19</v>
      </c>
      <c r="B5868" s="2" t="s">
        <v>375</v>
      </c>
      <c r="C5868" s="2" t="s">
        <v>361</v>
      </c>
      <c r="D5868" s="2" t="s">
        <v>718</v>
      </c>
      <c r="E5868" s="2">
        <v>100</v>
      </c>
      <c r="F5868" s="2" t="s">
        <v>767</v>
      </c>
      <c r="G5868" s="2" t="s">
        <v>28</v>
      </c>
      <c r="H5868" s="2" t="s">
        <v>37</v>
      </c>
      <c r="I5868" s="2" t="s">
        <v>38</v>
      </c>
      <c r="J5868" s="2">
        <v>0</v>
      </c>
    </row>
    <row r="5869" spans="1:10">
      <c r="A5869" s="2" t="s">
        <v>18</v>
      </c>
      <c r="B5869" s="2" t="s">
        <v>369</v>
      </c>
      <c r="C5869" s="2" t="s">
        <v>361</v>
      </c>
      <c r="D5869" s="2" t="s">
        <v>718</v>
      </c>
      <c r="E5869" s="2">
        <v>100</v>
      </c>
      <c r="F5869" s="2" t="s">
        <v>767</v>
      </c>
      <c r="G5869" s="2" t="s">
        <v>28</v>
      </c>
      <c r="H5869" s="2" t="s">
        <v>37</v>
      </c>
      <c r="I5869" s="2" t="s">
        <v>38</v>
      </c>
      <c r="J5869" s="2">
        <v>0</v>
      </c>
    </row>
    <row r="5870" spans="1:10">
      <c r="A5870" s="2" t="s">
        <v>24</v>
      </c>
      <c r="B5870" s="2" t="s">
        <v>381</v>
      </c>
      <c r="C5870" s="2" t="s">
        <v>361</v>
      </c>
      <c r="D5870" s="2" t="s">
        <v>718</v>
      </c>
      <c r="E5870" s="2">
        <v>100</v>
      </c>
      <c r="F5870" s="2" t="s">
        <v>767</v>
      </c>
      <c r="G5870" s="2" t="s">
        <v>28</v>
      </c>
      <c r="H5870" s="2" t="s">
        <v>37</v>
      </c>
      <c r="I5870" s="2" t="s">
        <v>38</v>
      </c>
      <c r="J5870" s="2">
        <v>14.008818627895</v>
      </c>
    </row>
    <row r="5871" spans="1:10">
      <c r="A5871" s="2" t="s">
        <v>14</v>
      </c>
      <c r="B5871" s="2" t="s">
        <v>367</v>
      </c>
      <c r="C5871" s="2" t="s">
        <v>361</v>
      </c>
      <c r="D5871" s="2" t="s">
        <v>718</v>
      </c>
      <c r="E5871" s="2">
        <v>100</v>
      </c>
      <c r="F5871" s="2" t="s">
        <v>767</v>
      </c>
      <c r="G5871" s="2" t="s">
        <v>28</v>
      </c>
      <c r="H5871" s="2" t="s">
        <v>37</v>
      </c>
      <c r="I5871" s="2" t="s">
        <v>38</v>
      </c>
      <c r="J5871" s="2">
        <v>0</v>
      </c>
    </row>
    <row r="5872" spans="1:10">
      <c r="A5872" s="2" t="s">
        <v>13</v>
      </c>
      <c r="B5872" s="2" t="s">
        <v>380</v>
      </c>
      <c r="C5872" s="2" t="s">
        <v>361</v>
      </c>
      <c r="D5872" s="2" t="s">
        <v>718</v>
      </c>
      <c r="E5872" s="2">
        <v>100</v>
      </c>
      <c r="F5872" s="2" t="s">
        <v>767</v>
      </c>
      <c r="G5872" s="2" t="s">
        <v>28</v>
      </c>
      <c r="H5872" s="2" t="s">
        <v>37</v>
      </c>
      <c r="I5872" s="2" t="s">
        <v>38</v>
      </c>
      <c r="J5872" s="2">
        <v>6.7764705887999988</v>
      </c>
    </row>
    <row r="5873" spans="1:10">
      <c r="A5873" s="2" t="s">
        <v>11</v>
      </c>
      <c r="B5873" s="2" t="s">
        <v>377</v>
      </c>
      <c r="C5873" s="2" t="s">
        <v>361</v>
      </c>
      <c r="D5873" s="2" t="s">
        <v>718</v>
      </c>
      <c r="E5873" s="2">
        <v>100</v>
      </c>
      <c r="F5873" s="2" t="s">
        <v>767</v>
      </c>
      <c r="G5873" s="2" t="s">
        <v>28</v>
      </c>
      <c r="H5873" s="2" t="s">
        <v>37</v>
      </c>
      <c r="I5873" s="2" t="s">
        <v>38</v>
      </c>
      <c r="J5873" s="2">
        <v>0</v>
      </c>
    </row>
    <row r="5874" spans="1:10">
      <c r="A5874" s="2" t="s">
        <v>12</v>
      </c>
      <c r="B5874" s="2" t="s">
        <v>378</v>
      </c>
      <c r="C5874" s="2" t="s">
        <v>361</v>
      </c>
      <c r="D5874" s="2" t="s">
        <v>718</v>
      </c>
      <c r="E5874" s="2">
        <v>100</v>
      </c>
      <c r="F5874" s="2" t="s">
        <v>767</v>
      </c>
      <c r="G5874" s="2" t="s">
        <v>28</v>
      </c>
      <c r="H5874" s="2" t="s">
        <v>37</v>
      </c>
      <c r="I5874" s="2" t="s">
        <v>38</v>
      </c>
      <c r="J5874" s="2">
        <v>0</v>
      </c>
    </row>
    <row r="5875" spans="1:10">
      <c r="A5875" s="2" t="s">
        <v>10</v>
      </c>
      <c r="B5875" s="2" t="s">
        <v>385</v>
      </c>
      <c r="C5875" s="2" t="s">
        <v>361</v>
      </c>
      <c r="D5875" s="2" t="s">
        <v>718</v>
      </c>
      <c r="E5875" s="2">
        <v>100</v>
      </c>
      <c r="F5875" s="2" t="s">
        <v>767</v>
      </c>
      <c r="G5875" s="2" t="s">
        <v>28</v>
      </c>
      <c r="H5875" s="2" t="s">
        <v>37</v>
      </c>
      <c r="I5875" s="2" t="s">
        <v>38</v>
      </c>
      <c r="J5875" s="2">
        <v>0</v>
      </c>
    </row>
    <row r="5876" spans="1:10">
      <c r="A5876" s="2" t="s">
        <v>9</v>
      </c>
      <c r="B5876" s="2" t="s">
        <v>371</v>
      </c>
      <c r="C5876" s="2" t="s">
        <v>361</v>
      </c>
      <c r="D5876" s="2" t="s">
        <v>718</v>
      </c>
      <c r="E5876" s="2">
        <v>100</v>
      </c>
      <c r="F5876" s="2" t="s">
        <v>767</v>
      </c>
      <c r="G5876" s="2" t="s">
        <v>28</v>
      </c>
      <c r="H5876" s="2" t="s">
        <v>37</v>
      </c>
      <c r="I5876" s="2" t="s">
        <v>38</v>
      </c>
      <c r="J5876" s="2">
        <v>0</v>
      </c>
    </row>
    <row r="5877" spans="1:10">
      <c r="A5877" s="2" t="s">
        <v>8</v>
      </c>
      <c r="B5877" s="2" t="s">
        <v>376</v>
      </c>
      <c r="C5877" s="2" t="s">
        <v>361</v>
      </c>
      <c r="D5877" s="2" t="s">
        <v>718</v>
      </c>
      <c r="E5877" s="2">
        <v>100</v>
      </c>
      <c r="F5877" s="2" t="s">
        <v>767</v>
      </c>
      <c r="G5877" s="2" t="s">
        <v>28</v>
      </c>
      <c r="H5877" s="2" t="s">
        <v>37</v>
      </c>
      <c r="I5877" s="2" t="s">
        <v>38</v>
      </c>
      <c r="J5877" s="2">
        <v>0</v>
      </c>
    </row>
    <row r="5878" spans="1:10">
      <c r="A5878" s="2" t="s">
        <v>7</v>
      </c>
      <c r="B5878" s="2" t="s">
        <v>364</v>
      </c>
      <c r="C5878" s="2" t="s">
        <v>361</v>
      </c>
      <c r="D5878" s="2" t="s">
        <v>718</v>
      </c>
      <c r="E5878" s="2">
        <v>100</v>
      </c>
      <c r="F5878" s="2" t="s">
        <v>767</v>
      </c>
      <c r="G5878" s="2" t="s">
        <v>28</v>
      </c>
      <c r="H5878" s="2" t="s">
        <v>37</v>
      </c>
      <c r="I5878" s="2" t="s">
        <v>38</v>
      </c>
      <c r="J5878" s="2">
        <v>0</v>
      </c>
    </row>
    <row r="5879" spans="1:10">
      <c r="A5879" s="2" t="s">
        <v>6</v>
      </c>
      <c r="B5879" s="2" t="s">
        <v>387</v>
      </c>
      <c r="C5879" s="2" t="s">
        <v>361</v>
      </c>
      <c r="D5879" s="2" t="s">
        <v>718</v>
      </c>
      <c r="E5879" s="2">
        <v>100</v>
      </c>
      <c r="F5879" s="2" t="s">
        <v>767</v>
      </c>
      <c r="G5879" s="2" t="s">
        <v>28</v>
      </c>
      <c r="H5879" s="2" t="s">
        <v>37</v>
      </c>
      <c r="I5879" s="2" t="s">
        <v>38</v>
      </c>
      <c r="J5879" s="2">
        <v>0</v>
      </c>
    </row>
    <row r="5880" spans="1:10">
      <c r="A5880" s="2" t="s">
        <v>2</v>
      </c>
      <c r="B5880" s="2" t="s">
        <v>374</v>
      </c>
      <c r="C5880" s="2" t="s">
        <v>361</v>
      </c>
      <c r="D5880" s="2" t="s">
        <v>718</v>
      </c>
      <c r="E5880" s="2">
        <v>100</v>
      </c>
      <c r="F5880" s="2" t="s">
        <v>767</v>
      </c>
      <c r="G5880" s="2" t="s">
        <v>28</v>
      </c>
      <c r="H5880" s="2" t="s">
        <v>37</v>
      </c>
      <c r="I5880" s="2" t="s">
        <v>38</v>
      </c>
      <c r="J5880" s="2">
        <v>0</v>
      </c>
    </row>
    <row r="5881" spans="1:10">
      <c r="A5881" s="2" t="s">
        <v>1</v>
      </c>
      <c r="B5881" s="2" t="s">
        <v>366</v>
      </c>
      <c r="C5881" s="2" t="s">
        <v>361</v>
      </c>
      <c r="D5881" s="2" t="s">
        <v>718</v>
      </c>
      <c r="E5881" s="2">
        <v>100</v>
      </c>
      <c r="F5881" s="2" t="s">
        <v>767</v>
      </c>
      <c r="G5881" s="2" t="s">
        <v>28</v>
      </c>
      <c r="H5881" s="2" t="s">
        <v>37</v>
      </c>
      <c r="I5881" s="2" t="s">
        <v>38</v>
      </c>
      <c r="J5881" s="2">
        <v>0</v>
      </c>
    </row>
    <row r="5882" spans="1:10">
      <c r="A5882" s="2" t="s">
        <v>26</v>
      </c>
      <c r="B5882" s="2" t="s">
        <v>370</v>
      </c>
      <c r="C5882" s="2" t="s">
        <v>361</v>
      </c>
      <c r="D5882" s="2" t="s">
        <v>1077</v>
      </c>
      <c r="E5882" s="2">
        <v>100</v>
      </c>
      <c r="F5882" s="2" t="s">
        <v>767</v>
      </c>
      <c r="G5882" s="2" t="s">
        <v>28</v>
      </c>
      <c r="H5882" s="2" t="s">
        <v>37</v>
      </c>
      <c r="I5882" s="2" t="s">
        <v>38</v>
      </c>
      <c r="J5882" s="2">
        <v>0</v>
      </c>
    </row>
    <row r="5883" spans="1:10">
      <c r="A5883" s="2" t="s">
        <v>25</v>
      </c>
      <c r="B5883" s="2" t="s">
        <v>386</v>
      </c>
      <c r="C5883" s="2" t="s">
        <v>361</v>
      </c>
      <c r="D5883" s="2" t="s">
        <v>1077</v>
      </c>
      <c r="E5883" s="2">
        <v>100</v>
      </c>
      <c r="F5883" s="2" t="s">
        <v>767</v>
      </c>
      <c r="G5883" s="2" t="s">
        <v>28</v>
      </c>
      <c r="H5883" s="2" t="s">
        <v>37</v>
      </c>
      <c r="I5883" s="2" t="s">
        <v>38</v>
      </c>
      <c r="J5883" s="2">
        <v>0</v>
      </c>
    </row>
    <row r="5884" spans="1:10">
      <c r="A5884" s="2" t="s">
        <v>23</v>
      </c>
      <c r="B5884" s="2" t="s">
        <v>388</v>
      </c>
      <c r="C5884" s="2" t="s">
        <v>361</v>
      </c>
      <c r="D5884" s="2" t="s">
        <v>1077</v>
      </c>
      <c r="E5884" s="2">
        <v>100</v>
      </c>
      <c r="F5884" s="2" t="s">
        <v>767</v>
      </c>
      <c r="G5884" s="2" t="s">
        <v>28</v>
      </c>
      <c r="H5884" s="2" t="s">
        <v>37</v>
      </c>
      <c r="I5884" s="2" t="s">
        <v>38</v>
      </c>
      <c r="J5884" s="2">
        <v>20.193284539459999</v>
      </c>
    </row>
    <row r="5885" spans="1:10">
      <c r="A5885" s="2" t="s">
        <v>17</v>
      </c>
      <c r="B5885" s="2" t="s">
        <v>372</v>
      </c>
      <c r="C5885" s="2" t="s">
        <v>361</v>
      </c>
      <c r="D5885" s="2" t="s">
        <v>1077</v>
      </c>
      <c r="E5885" s="2">
        <v>100</v>
      </c>
      <c r="F5885" s="2" t="s">
        <v>767</v>
      </c>
      <c r="G5885" s="2" t="s">
        <v>28</v>
      </c>
      <c r="H5885" s="2" t="s">
        <v>37</v>
      </c>
      <c r="I5885" s="2" t="s">
        <v>38</v>
      </c>
      <c r="J5885" s="2">
        <v>0</v>
      </c>
    </row>
    <row r="5886" spans="1:10">
      <c r="A5886" s="2" t="s">
        <v>21</v>
      </c>
      <c r="B5886" s="2" t="s">
        <v>373</v>
      </c>
      <c r="C5886" s="2" t="s">
        <v>361</v>
      </c>
      <c r="D5886" s="2" t="s">
        <v>1077</v>
      </c>
      <c r="E5886" s="2">
        <v>100</v>
      </c>
      <c r="F5886" s="2" t="s">
        <v>767</v>
      </c>
      <c r="G5886" s="2" t="s">
        <v>28</v>
      </c>
      <c r="H5886" s="2" t="s">
        <v>37</v>
      </c>
      <c r="I5886" s="2" t="s">
        <v>38</v>
      </c>
      <c r="J5886" s="2">
        <v>0</v>
      </c>
    </row>
    <row r="5887" spans="1:10">
      <c r="A5887" s="2" t="s">
        <v>20</v>
      </c>
      <c r="B5887" s="2" t="s">
        <v>379</v>
      </c>
      <c r="C5887" s="2" t="s">
        <v>361</v>
      </c>
      <c r="D5887" s="2" t="s">
        <v>1077</v>
      </c>
      <c r="E5887" s="2">
        <v>100</v>
      </c>
      <c r="F5887" s="2" t="s">
        <v>767</v>
      </c>
      <c r="G5887" s="2" t="s">
        <v>28</v>
      </c>
      <c r="H5887" s="2" t="s">
        <v>37</v>
      </c>
      <c r="I5887" s="2" t="s">
        <v>38</v>
      </c>
      <c r="J5887" s="2">
        <v>0</v>
      </c>
    </row>
    <row r="5888" spans="1:10">
      <c r="A5888" s="2" t="s">
        <v>16</v>
      </c>
      <c r="B5888" s="2" t="s">
        <v>384</v>
      </c>
      <c r="C5888" s="2" t="s">
        <v>361</v>
      </c>
      <c r="D5888" s="2" t="s">
        <v>1077</v>
      </c>
      <c r="E5888" s="2">
        <v>100</v>
      </c>
      <c r="F5888" s="2" t="s">
        <v>767</v>
      </c>
      <c r="G5888" s="2" t="s">
        <v>28</v>
      </c>
      <c r="H5888" s="2" t="s">
        <v>37</v>
      </c>
      <c r="I5888" s="2" t="s">
        <v>38</v>
      </c>
      <c r="J5888" s="2">
        <v>38.818205216279992</v>
      </c>
    </row>
    <row r="5889" spans="1:10">
      <c r="A5889" s="2" t="s">
        <v>3</v>
      </c>
      <c r="B5889" s="2" t="s">
        <v>365</v>
      </c>
      <c r="C5889" s="2" t="s">
        <v>361</v>
      </c>
      <c r="D5889" s="2" t="s">
        <v>1077</v>
      </c>
      <c r="E5889" s="2">
        <v>100</v>
      </c>
      <c r="F5889" s="2" t="s">
        <v>767</v>
      </c>
      <c r="G5889" s="2" t="s">
        <v>28</v>
      </c>
      <c r="H5889" s="2" t="s">
        <v>37</v>
      </c>
      <c r="I5889" s="2" t="s">
        <v>38</v>
      </c>
      <c r="J5889" s="2">
        <v>45.507351312460003</v>
      </c>
    </row>
    <row r="5890" spans="1:10">
      <c r="A5890" s="2" t="s">
        <v>19</v>
      </c>
      <c r="B5890" s="2" t="s">
        <v>375</v>
      </c>
      <c r="C5890" s="2" t="s">
        <v>361</v>
      </c>
      <c r="D5890" s="2" t="s">
        <v>1077</v>
      </c>
      <c r="E5890" s="2">
        <v>100</v>
      </c>
      <c r="F5890" s="2" t="s">
        <v>767</v>
      </c>
      <c r="G5890" s="2" t="s">
        <v>28</v>
      </c>
      <c r="H5890" s="2" t="s">
        <v>37</v>
      </c>
      <c r="I5890" s="2" t="s">
        <v>38</v>
      </c>
      <c r="J5890" s="2">
        <v>0</v>
      </c>
    </row>
    <row r="5891" spans="1:10">
      <c r="A5891" s="2" t="s">
        <v>18</v>
      </c>
      <c r="B5891" s="2" t="s">
        <v>369</v>
      </c>
      <c r="C5891" s="2" t="s">
        <v>361</v>
      </c>
      <c r="D5891" s="2" t="s">
        <v>1077</v>
      </c>
      <c r="E5891" s="2">
        <v>100</v>
      </c>
      <c r="F5891" s="2" t="s">
        <v>767</v>
      </c>
      <c r="G5891" s="2" t="s">
        <v>28</v>
      </c>
      <c r="H5891" s="2" t="s">
        <v>37</v>
      </c>
      <c r="I5891" s="2" t="s">
        <v>38</v>
      </c>
      <c r="J5891" s="2">
        <v>0</v>
      </c>
    </row>
    <row r="5892" spans="1:10">
      <c r="A5892" s="2" t="s">
        <v>24</v>
      </c>
      <c r="B5892" s="2" t="s">
        <v>381</v>
      </c>
      <c r="C5892" s="2" t="s">
        <v>361</v>
      </c>
      <c r="D5892" s="2" t="s">
        <v>1077</v>
      </c>
      <c r="E5892" s="2">
        <v>100</v>
      </c>
      <c r="F5892" s="2" t="s">
        <v>767</v>
      </c>
      <c r="G5892" s="2" t="s">
        <v>28</v>
      </c>
      <c r="H5892" s="2" t="s">
        <v>37</v>
      </c>
      <c r="I5892" s="2" t="s">
        <v>38</v>
      </c>
      <c r="J5892" s="2">
        <v>32.774882353979997</v>
      </c>
    </row>
    <row r="5893" spans="1:10">
      <c r="A5893" s="2" t="s">
        <v>14</v>
      </c>
      <c r="B5893" s="2" t="s">
        <v>367</v>
      </c>
      <c r="C5893" s="2" t="s">
        <v>361</v>
      </c>
      <c r="D5893" s="2" t="s">
        <v>1077</v>
      </c>
      <c r="E5893" s="2">
        <v>100</v>
      </c>
      <c r="F5893" s="2" t="s">
        <v>767</v>
      </c>
      <c r="G5893" s="2" t="s">
        <v>28</v>
      </c>
      <c r="H5893" s="2" t="s">
        <v>37</v>
      </c>
      <c r="I5893" s="2" t="s">
        <v>38</v>
      </c>
      <c r="J5893" s="2">
        <v>0</v>
      </c>
    </row>
    <row r="5894" spans="1:10">
      <c r="A5894" s="2" t="s">
        <v>13</v>
      </c>
      <c r="B5894" s="2" t="s">
        <v>380</v>
      </c>
      <c r="C5894" s="2" t="s">
        <v>361</v>
      </c>
      <c r="D5894" s="2" t="s">
        <v>1077</v>
      </c>
      <c r="E5894" s="2">
        <v>100</v>
      </c>
      <c r="F5894" s="2" t="s">
        <v>767</v>
      </c>
      <c r="G5894" s="2" t="s">
        <v>28</v>
      </c>
      <c r="H5894" s="2" t="s">
        <v>37</v>
      </c>
      <c r="I5894" s="2" t="s">
        <v>38</v>
      </c>
      <c r="J5894" s="2">
        <v>105.5807486719</v>
      </c>
    </row>
    <row r="5895" spans="1:10">
      <c r="A5895" s="2" t="s">
        <v>11</v>
      </c>
      <c r="B5895" s="2" t="s">
        <v>377</v>
      </c>
      <c r="C5895" s="2" t="s">
        <v>361</v>
      </c>
      <c r="D5895" s="2" t="s">
        <v>1077</v>
      </c>
      <c r="E5895" s="2">
        <v>100</v>
      </c>
      <c r="F5895" s="2" t="s">
        <v>767</v>
      </c>
      <c r="G5895" s="2" t="s">
        <v>28</v>
      </c>
      <c r="H5895" s="2" t="s">
        <v>37</v>
      </c>
      <c r="I5895" s="2" t="s">
        <v>38</v>
      </c>
      <c r="J5895" s="2">
        <v>0</v>
      </c>
    </row>
    <row r="5896" spans="1:10">
      <c r="A5896" s="2" t="s">
        <v>12</v>
      </c>
      <c r="B5896" s="2" t="s">
        <v>378</v>
      </c>
      <c r="C5896" s="2" t="s">
        <v>361</v>
      </c>
      <c r="D5896" s="2" t="s">
        <v>1077</v>
      </c>
      <c r="E5896" s="2">
        <v>100</v>
      </c>
      <c r="F5896" s="2" t="s">
        <v>767</v>
      </c>
      <c r="G5896" s="2" t="s">
        <v>28</v>
      </c>
      <c r="H5896" s="2" t="s">
        <v>37</v>
      </c>
      <c r="I5896" s="2" t="s">
        <v>38</v>
      </c>
      <c r="J5896" s="2">
        <v>0</v>
      </c>
    </row>
    <row r="5897" spans="1:10">
      <c r="A5897" s="2" t="s">
        <v>10</v>
      </c>
      <c r="B5897" s="2" t="s">
        <v>385</v>
      </c>
      <c r="C5897" s="2" t="s">
        <v>361</v>
      </c>
      <c r="D5897" s="2" t="s">
        <v>1077</v>
      </c>
      <c r="E5897" s="2">
        <v>100</v>
      </c>
      <c r="F5897" s="2" t="s">
        <v>767</v>
      </c>
      <c r="G5897" s="2" t="s">
        <v>28</v>
      </c>
      <c r="H5897" s="2" t="s">
        <v>37</v>
      </c>
      <c r="I5897" s="2" t="s">
        <v>38</v>
      </c>
      <c r="J5897" s="2">
        <v>0</v>
      </c>
    </row>
    <row r="5898" spans="1:10">
      <c r="A5898" s="2" t="s">
        <v>9</v>
      </c>
      <c r="B5898" s="2" t="s">
        <v>371</v>
      </c>
      <c r="C5898" s="2" t="s">
        <v>361</v>
      </c>
      <c r="D5898" s="2" t="s">
        <v>1077</v>
      </c>
      <c r="E5898" s="2">
        <v>100</v>
      </c>
      <c r="F5898" s="2" t="s">
        <v>767</v>
      </c>
      <c r="G5898" s="2" t="s">
        <v>28</v>
      </c>
      <c r="H5898" s="2" t="s">
        <v>37</v>
      </c>
      <c r="I5898" s="2" t="s">
        <v>38</v>
      </c>
      <c r="J5898" s="2">
        <v>0</v>
      </c>
    </row>
    <row r="5899" spans="1:10">
      <c r="A5899" s="2" t="s">
        <v>8</v>
      </c>
      <c r="B5899" s="2" t="s">
        <v>376</v>
      </c>
      <c r="C5899" s="2" t="s">
        <v>361</v>
      </c>
      <c r="D5899" s="2" t="s">
        <v>1077</v>
      </c>
      <c r="E5899" s="2">
        <v>100</v>
      </c>
      <c r="F5899" s="2" t="s">
        <v>767</v>
      </c>
      <c r="G5899" s="2" t="s">
        <v>28</v>
      </c>
      <c r="H5899" s="2" t="s">
        <v>37</v>
      </c>
      <c r="I5899" s="2" t="s">
        <v>38</v>
      </c>
      <c r="J5899" s="2">
        <v>0</v>
      </c>
    </row>
    <row r="5900" spans="1:10">
      <c r="A5900" s="2" t="s">
        <v>7</v>
      </c>
      <c r="B5900" s="2" t="s">
        <v>364</v>
      </c>
      <c r="C5900" s="2" t="s">
        <v>361</v>
      </c>
      <c r="D5900" s="2" t="s">
        <v>1077</v>
      </c>
      <c r="E5900" s="2">
        <v>100</v>
      </c>
      <c r="F5900" s="2" t="s">
        <v>767</v>
      </c>
      <c r="G5900" s="2" t="s">
        <v>28</v>
      </c>
      <c r="H5900" s="2" t="s">
        <v>37</v>
      </c>
      <c r="I5900" s="2" t="s">
        <v>38</v>
      </c>
      <c r="J5900" s="2">
        <v>0</v>
      </c>
    </row>
    <row r="5901" spans="1:10">
      <c r="A5901" s="2" t="s">
        <v>6</v>
      </c>
      <c r="B5901" s="2" t="s">
        <v>387</v>
      </c>
      <c r="C5901" s="2" t="s">
        <v>361</v>
      </c>
      <c r="D5901" s="2" t="s">
        <v>1077</v>
      </c>
      <c r="E5901" s="2">
        <v>100</v>
      </c>
      <c r="F5901" s="2" t="s">
        <v>767</v>
      </c>
      <c r="G5901" s="2" t="s">
        <v>28</v>
      </c>
      <c r="H5901" s="2" t="s">
        <v>37</v>
      </c>
      <c r="I5901" s="2" t="s">
        <v>38</v>
      </c>
      <c r="J5901" s="2">
        <v>0</v>
      </c>
    </row>
    <row r="5902" spans="1:10">
      <c r="A5902" s="2" t="s">
        <v>2</v>
      </c>
      <c r="B5902" s="2" t="s">
        <v>374</v>
      </c>
      <c r="C5902" s="2" t="s">
        <v>361</v>
      </c>
      <c r="D5902" s="2" t="s">
        <v>1077</v>
      </c>
      <c r="E5902" s="2">
        <v>100</v>
      </c>
      <c r="F5902" s="2" t="s">
        <v>767</v>
      </c>
      <c r="G5902" s="2" t="s">
        <v>28</v>
      </c>
      <c r="H5902" s="2" t="s">
        <v>37</v>
      </c>
      <c r="I5902" s="2" t="s">
        <v>38</v>
      </c>
      <c r="J5902" s="2">
        <v>0</v>
      </c>
    </row>
    <row r="5903" spans="1:10">
      <c r="A5903" s="2" t="s">
        <v>1</v>
      </c>
      <c r="B5903" s="2" t="s">
        <v>366</v>
      </c>
      <c r="C5903" s="2" t="s">
        <v>361</v>
      </c>
      <c r="D5903" s="2" t="s">
        <v>1077</v>
      </c>
      <c r="E5903" s="2">
        <v>100</v>
      </c>
      <c r="F5903" s="2" t="s">
        <v>767</v>
      </c>
      <c r="G5903" s="2" t="s">
        <v>28</v>
      </c>
      <c r="H5903" s="2" t="s">
        <v>37</v>
      </c>
      <c r="I5903" s="2" t="s">
        <v>38</v>
      </c>
      <c r="J5903" s="2">
        <v>0</v>
      </c>
    </row>
    <row r="5904" spans="1:10">
      <c r="A5904" s="2" t="s">
        <v>26</v>
      </c>
      <c r="B5904" s="2" t="s">
        <v>370</v>
      </c>
      <c r="C5904" s="2" t="s">
        <v>361</v>
      </c>
      <c r="D5904" s="2" t="s">
        <v>1069</v>
      </c>
      <c r="E5904" s="2">
        <v>100</v>
      </c>
      <c r="F5904" s="2" t="s">
        <v>767</v>
      </c>
      <c r="G5904" s="2" t="s">
        <v>28</v>
      </c>
      <c r="H5904" s="2" t="s">
        <v>37</v>
      </c>
      <c r="I5904" s="2" t="s">
        <v>38</v>
      </c>
      <c r="J5904" s="2">
        <v>0</v>
      </c>
    </row>
    <row r="5905" spans="1:10">
      <c r="A5905" s="2" t="s">
        <v>25</v>
      </c>
      <c r="B5905" s="2" t="s">
        <v>386</v>
      </c>
      <c r="C5905" s="2" t="s">
        <v>361</v>
      </c>
      <c r="D5905" s="2" t="s">
        <v>1069</v>
      </c>
      <c r="E5905" s="2">
        <v>100</v>
      </c>
      <c r="F5905" s="2" t="s">
        <v>767</v>
      </c>
      <c r="G5905" s="2" t="s">
        <v>28</v>
      </c>
      <c r="H5905" s="2" t="s">
        <v>37</v>
      </c>
      <c r="I5905" s="2" t="s">
        <v>38</v>
      </c>
      <c r="J5905" s="2">
        <v>0</v>
      </c>
    </row>
    <row r="5906" spans="1:10">
      <c r="A5906" s="2" t="s">
        <v>23</v>
      </c>
      <c r="B5906" s="2" t="s">
        <v>388</v>
      </c>
      <c r="C5906" s="2" t="s">
        <v>361</v>
      </c>
      <c r="D5906" s="2" t="s">
        <v>1069</v>
      </c>
      <c r="E5906" s="2">
        <v>100</v>
      </c>
      <c r="F5906" s="2" t="s">
        <v>767</v>
      </c>
      <c r="G5906" s="2" t="s">
        <v>28</v>
      </c>
      <c r="H5906" s="2" t="s">
        <v>37</v>
      </c>
      <c r="I5906" s="2" t="s">
        <v>38</v>
      </c>
      <c r="J5906" s="2">
        <v>0</v>
      </c>
    </row>
    <row r="5907" spans="1:10">
      <c r="A5907" s="2" t="s">
        <v>17</v>
      </c>
      <c r="B5907" s="2" t="s">
        <v>372</v>
      </c>
      <c r="C5907" s="2" t="s">
        <v>361</v>
      </c>
      <c r="D5907" s="2" t="s">
        <v>1069</v>
      </c>
      <c r="E5907" s="2">
        <v>100</v>
      </c>
      <c r="F5907" s="2" t="s">
        <v>767</v>
      </c>
      <c r="G5907" s="2" t="s">
        <v>28</v>
      </c>
      <c r="H5907" s="2" t="s">
        <v>37</v>
      </c>
      <c r="I5907" s="2" t="s">
        <v>38</v>
      </c>
      <c r="J5907" s="2">
        <v>0</v>
      </c>
    </row>
    <row r="5908" spans="1:10">
      <c r="A5908" s="2" t="s">
        <v>21</v>
      </c>
      <c r="B5908" s="2" t="s">
        <v>373</v>
      </c>
      <c r="C5908" s="2" t="s">
        <v>361</v>
      </c>
      <c r="D5908" s="2" t="s">
        <v>1069</v>
      </c>
      <c r="E5908" s="2">
        <v>100</v>
      </c>
      <c r="F5908" s="2" t="s">
        <v>767</v>
      </c>
      <c r="G5908" s="2" t="s">
        <v>28</v>
      </c>
      <c r="H5908" s="2" t="s">
        <v>37</v>
      </c>
      <c r="I5908" s="2" t="s">
        <v>38</v>
      </c>
      <c r="J5908" s="2">
        <v>0</v>
      </c>
    </row>
    <row r="5909" spans="1:10">
      <c r="A5909" s="2" t="s">
        <v>20</v>
      </c>
      <c r="B5909" s="2" t="s">
        <v>379</v>
      </c>
      <c r="C5909" s="2" t="s">
        <v>361</v>
      </c>
      <c r="D5909" s="2" t="s">
        <v>1069</v>
      </c>
      <c r="E5909" s="2">
        <v>100</v>
      </c>
      <c r="F5909" s="2" t="s">
        <v>767</v>
      </c>
      <c r="G5909" s="2" t="s">
        <v>28</v>
      </c>
      <c r="H5909" s="2" t="s">
        <v>37</v>
      </c>
      <c r="I5909" s="2" t="s">
        <v>38</v>
      </c>
      <c r="J5909" s="2">
        <v>0</v>
      </c>
    </row>
    <row r="5910" spans="1:10">
      <c r="A5910" s="2" t="s">
        <v>16</v>
      </c>
      <c r="B5910" s="2" t="s">
        <v>384</v>
      </c>
      <c r="C5910" s="2" t="s">
        <v>361</v>
      </c>
      <c r="D5910" s="2" t="s">
        <v>1069</v>
      </c>
      <c r="E5910" s="2">
        <v>100</v>
      </c>
      <c r="F5910" s="2" t="s">
        <v>767</v>
      </c>
      <c r="G5910" s="2" t="s">
        <v>28</v>
      </c>
      <c r="H5910" s="2" t="s">
        <v>37</v>
      </c>
      <c r="I5910" s="2" t="s">
        <v>38</v>
      </c>
      <c r="J5910" s="2">
        <v>0.82282978638000004</v>
      </c>
    </row>
    <row r="5911" spans="1:10">
      <c r="A5911" s="2" t="s">
        <v>3</v>
      </c>
      <c r="B5911" s="2" t="s">
        <v>365</v>
      </c>
      <c r="C5911" s="2" t="s">
        <v>361</v>
      </c>
      <c r="D5911" s="2" t="s">
        <v>1069</v>
      </c>
      <c r="E5911" s="2">
        <v>100</v>
      </c>
      <c r="F5911" s="2" t="s">
        <v>767</v>
      </c>
      <c r="G5911" s="2" t="s">
        <v>28</v>
      </c>
      <c r="H5911" s="2" t="s">
        <v>37</v>
      </c>
      <c r="I5911" s="2" t="s">
        <v>38</v>
      </c>
      <c r="J5911" s="2">
        <v>3.5888950684749998</v>
      </c>
    </row>
    <row r="5912" spans="1:10">
      <c r="A5912" s="2" t="s">
        <v>19</v>
      </c>
      <c r="B5912" s="2" t="s">
        <v>375</v>
      </c>
      <c r="C5912" s="2" t="s">
        <v>361</v>
      </c>
      <c r="D5912" s="2" t="s">
        <v>1069</v>
      </c>
      <c r="E5912" s="2">
        <v>100</v>
      </c>
      <c r="F5912" s="2" t="s">
        <v>767</v>
      </c>
      <c r="G5912" s="2" t="s">
        <v>28</v>
      </c>
      <c r="H5912" s="2" t="s">
        <v>37</v>
      </c>
      <c r="I5912" s="2" t="s">
        <v>38</v>
      </c>
      <c r="J5912" s="2">
        <v>0</v>
      </c>
    </row>
    <row r="5913" spans="1:10">
      <c r="A5913" s="2" t="s">
        <v>18</v>
      </c>
      <c r="B5913" s="2" t="s">
        <v>369</v>
      </c>
      <c r="C5913" s="2" t="s">
        <v>361</v>
      </c>
      <c r="D5913" s="2" t="s">
        <v>1069</v>
      </c>
      <c r="E5913" s="2">
        <v>100</v>
      </c>
      <c r="F5913" s="2" t="s">
        <v>767</v>
      </c>
      <c r="G5913" s="2" t="s">
        <v>28</v>
      </c>
      <c r="H5913" s="2" t="s">
        <v>37</v>
      </c>
      <c r="I5913" s="2" t="s">
        <v>38</v>
      </c>
      <c r="J5913" s="2">
        <v>0</v>
      </c>
    </row>
    <row r="5914" spans="1:10">
      <c r="A5914" s="2" t="s">
        <v>24</v>
      </c>
      <c r="B5914" s="2" t="s">
        <v>381</v>
      </c>
      <c r="C5914" s="2" t="s">
        <v>361</v>
      </c>
      <c r="D5914" s="2" t="s">
        <v>1069</v>
      </c>
      <c r="E5914" s="2">
        <v>100</v>
      </c>
      <c r="F5914" s="2" t="s">
        <v>767</v>
      </c>
      <c r="G5914" s="2" t="s">
        <v>28</v>
      </c>
      <c r="H5914" s="2" t="s">
        <v>37</v>
      </c>
      <c r="I5914" s="2" t="s">
        <v>38</v>
      </c>
      <c r="J5914" s="2">
        <v>11.722990196450001</v>
      </c>
    </row>
    <row r="5915" spans="1:10">
      <c r="A5915" s="2" t="s">
        <v>14</v>
      </c>
      <c r="B5915" s="2" t="s">
        <v>367</v>
      </c>
      <c r="C5915" s="2" t="s">
        <v>361</v>
      </c>
      <c r="D5915" s="2" t="s">
        <v>1069</v>
      </c>
      <c r="E5915" s="2">
        <v>100</v>
      </c>
      <c r="F5915" s="2" t="s">
        <v>767</v>
      </c>
      <c r="G5915" s="2" t="s">
        <v>28</v>
      </c>
      <c r="H5915" s="2" t="s">
        <v>37</v>
      </c>
      <c r="I5915" s="2" t="s">
        <v>38</v>
      </c>
      <c r="J5915" s="2">
        <v>0</v>
      </c>
    </row>
    <row r="5916" spans="1:10">
      <c r="A5916" s="2" t="s">
        <v>13</v>
      </c>
      <c r="B5916" s="2" t="s">
        <v>380</v>
      </c>
      <c r="C5916" s="2" t="s">
        <v>361</v>
      </c>
      <c r="D5916" s="2" t="s">
        <v>1069</v>
      </c>
      <c r="E5916" s="2">
        <v>100</v>
      </c>
      <c r="F5916" s="2" t="s">
        <v>767</v>
      </c>
      <c r="G5916" s="2" t="s">
        <v>28</v>
      </c>
      <c r="H5916" s="2" t="s">
        <v>37</v>
      </c>
      <c r="I5916" s="2" t="s">
        <v>38</v>
      </c>
      <c r="J5916" s="2">
        <v>7.9796791450499995</v>
      </c>
    </row>
    <row r="5917" spans="1:10">
      <c r="A5917" s="2" t="s">
        <v>11</v>
      </c>
      <c r="B5917" s="2" t="s">
        <v>377</v>
      </c>
      <c r="C5917" s="2" t="s">
        <v>361</v>
      </c>
      <c r="D5917" s="2" t="s">
        <v>1069</v>
      </c>
      <c r="E5917" s="2">
        <v>100</v>
      </c>
      <c r="F5917" s="2" t="s">
        <v>767</v>
      </c>
      <c r="G5917" s="2" t="s">
        <v>28</v>
      </c>
      <c r="H5917" s="2" t="s">
        <v>37</v>
      </c>
      <c r="I5917" s="2" t="s">
        <v>38</v>
      </c>
      <c r="J5917" s="2">
        <v>0</v>
      </c>
    </row>
    <row r="5918" spans="1:10">
      <c r="A5918" s="2" t="s">
        <v>12</v>
      </c>
      <c r="B5918" s="2" t="s">
        <v>378</v>
      </c>
      <c r="C5918" s="2" t="s">
        <v>361</v>
      </c>
      <c r="D5918" s="2" t="s">
        <v>1069</v>
      </c>
      <c r="E5918" s="2">
        <v>100</v>
      </c>
      <c r="F5918" s="2" t="s">
        <v>767</v>
      </c>
      <c r="G5918" s="2" t="s">
        <v>28</v>
      </c>
      <c r="H5918" s="2" t="s">
        <v>37</v>
      </c>
      <c r="I5918" s="2" t="s">
        <v>38</v>
      </c>
      <c r="J5918" s="2">
        <v>0</v>
      </c>
    </row>
    <row r="5919" spans="1:10">
      <c r="A5919" s="2" t="s">
        <v>10</v>
      </c>
      <c r="B5919" s="2" t="s">
        <v>385</v>
      </c>
      <c r="C5919" s="2" t="s">
        <v>361</v>
      </c>
      <c r="D5919" s="2" t="s">
        <v>1069</v>
      </c>
      <c r="E5919" s="2">
        <v>100</v>
      </c>
      <c r="F5919" s="2" t="s">
        <v>767</v>
      </c>
      <c r="G5919" s="2" t="s">
        <v>28</v>
      </c>
      <c r="H5919" s="2" t="s">
        <v>37</v>
      </c>
      <c r="I5919" s="2" t="s">
        <v>38</v>
      </c>
      <c r="J5919" s="2">
        <v>0</v>
      </c>
    </row>
    <row r="5920" spans="1:10">
      <c r="A5920" s="2" t="s">
        <v>9</v>
      </c>
      <c r="B5920" s="2" t="s">
        <v>371</v>
      </c>
      <c r="C5920" s="2" t="s">
        <v>361</v>
      </c>
      <c r="D5920" s="2" t="s">
        <v>1069</v>
      </c>
      <c r="E5920" s="2">
        <v>100</v>
      </c>
      <c r="F5920" s="2" t="s">
        <v>767</v>
      </c>
      <c r="G5920" s="2" t="s">
        <v>28</v>
      </c>
      <c r="H5920" s="2" t="s">
        <v>37</v>
      </c>
      <c r="I5920" s="2" t="s">
        <v>38</v>
      </c>
      <c r="J5920" s="2">
        <v>0</v>
      </c>
    </row>
    <row r="5921" spans="1:10">
      <c r="A5921" s="2" t="s">
        <v>8</v>
      </c>
      <c r="B5921" s="2" t="s">
        <v>376</v>
      </c>
      <c r="C5921" s="2" t="s">
        <v>361</v>
      </c>
      <c r="D5921" s="2" t="s">
        <v>1069</v>
      </c>
      <c r="E5921" s="2">
        <v>100</v>
      </c>
      <c r="F5921" s="2" t="s">
        <v>767</v>
      </c>
      <c r="G5921" s="2" t="s">
        <v>28</v>
      </c>
      <c r="H5921" s="2" t="s">
        <v>37</v>
      </c>
      <c r="I5921" s="2" t="s">
        <v>38</v>
      </c>
      <c r="J5921" s="2">
        <v>0</v>
      </c>
    </row>
    <row r="5922" spans="1:10">
      <c r="A5922" s="2" t="s">
        <v>7</v>
      </c>
      <c r="B5922" s="2" t="s">
        <v>364</v>
      </c>
      <c r="C5922" s="2" t="s">
        <v>361</v>
      </c>
      <c r="D5922" s="2" t="s">
        <v>1069</v>
      </c>
      <c r="E5922" s="2">
        <v>100</v>
      </c>
      <c r="F5922" s="2" t="s">
        <v>767</v>
      </c>
      <c r="G5922" s="2" t="s">
        <v>28</v>
      </c>
      <c r="H5922" s="2" t="s">
        <v>37</v>
      </c>
      <c r="I5922" s="2" t="s">
        <v>38</v>
      </c>
      <c r="J5922" s="2">
        <v>0</v>
      </c>
    </row>
    <row r="5923" spans="1:10">
      <c r="A5923" s="2" t="s">
        <v>6</v>
      </c>
      <c r="B5923" s="2" t="s">
        <v>387</v>
      </c>
      <c r="C5923" s="2" t="s">
        <v>361</v>
      </c>
      <c r="D5923" s="2" t="s">
        <v>1069</v>
      </c>
      <c r="E5923" s="2">
        <v>100</v>
      </c>
      <c r="F5923" s="2" t="s">
        <v>767</v>
      </c>
      <c r="G5923" s="2" t="s">
        <v>28</v>
      </c>
      <c r="H5923" s="2" t="s">
        <v>37</v>
      </c>
      <c r="I5923" s="2" t="s">
        <v>38</v>
      </c>
      <c r="J5923" s="2">
        <v>0</v>
      </c>
    </row>
    <row r="5924" spans="1:10">
      <c r="A5924" s="2" t="s">
        <v>2</v>
      </c>
      <c r="B5924" s="2" t="s">
        <v>374</v>
      </c>
      <c r="C5924" s="2" t="s">
        <v>361</v>
      </c>
      <c r="D5924" s="2" t="s">
        <v>1069</v>
      </c>
      <c r="E5924" s="2">
        <v>100</v>
      </c>
      <c r="F5924" s="2" t="s">
        <v>767</v>
      </c>
      <c r="G5924" s="2" t="s">
        <v>28</v>
      </c>
      <c r="H5924" s="2" t="s">
        <v>37</v>
      </c>
      <c r="I5924" s="2" t="s">
        <v>38</v>
      </c>
      <c r="J5924" s="2">
        <v>0</v>
      </c>
    </row>
    <row r="5925" spans="1:10">
      <c r="A5925" s="2" t="s">
        <v>1</v>
      </c>
      <c r="B5925" s="2" t="s">
        <v>366</v>
      </c>
      <c r="C5925" s="2" t="s">
        <v>361</v>
      </c>
      <c r="D5925" s="2" t="s">
        <v>1069</v>
      </c>
      <c r="E5925" s="2">
        <v>100</v>
      </c>
      <c r="F5925" s="2" t="s">
        <v>767</v>
      </c>
      <c r="G5925" s="2" t="s">
        <v>28</v>
      </c>
      <c r="H5925" s="2" t="s">
        <v>37</v>
      </c>
      <c r="I5925" s="2" t="s">
        <v>38</v>
      </c>
      <c r="J5925" s="2">
        <v>0</v>
      </c>
    </row>
    <row r="5926" spans="1:10">
      <c r="A5926" s="2" t="s">
        <v>26</v>
      </c>
      <c r="B5926" s="2" t="s">
        <v>370</v>
      </c>
      <c r="C5926" s="2" t="s">
        <v>361</v>
      </c>
      <c r="D5926" s="2" t="s">
        <v>1074</v>
      </c>
      <c r="E5926" s="2">
        <v>100</v>
      </c>
      <c r="F5926" s="2" t="s">
        <v>767</v>
      </c>
      <c r="G5926" s="2" t="s">
        <v>720</v>
      </c>
      <c r="H5926" s="2" t="s">
        <v>37</v>
      </c>
      <c r="I5926" s="2" t="s">
        <v>38</v>
      </c>
      <c r="J5926" s="2">
        <v>1.5409999999999999</v>
      </c>
    </row>
    <row r="5927" spans="1:10">
      <c r="A5927" s="2" t="s">
        <v>25</v>
      </c>
      <c r="B5927" s="2" t="s">
        <v>386</v>
      </c>
      <c r="C5927" s="2" t="s">
        <v>361</v>
      </c>
      <c r="D5927" s="2" t="s">
        <v>1074</v>
      </c>
      <c r="E5927" s="2">
        <v>100</v>
      </c>
      <c r="F5927" s="2" t="s">
        <v>767</v>
      </c>
      <c r="G5927" s="2" t="s">
        <v>720</v>
      </c>
      <c r="H5927" s="2" t="s">
        <v>37</v>
      </c>
      <c r="I5927" s="2" t="s">
        <v>38</v>
      </c>
      <c r="J5927" s="2">
        <v>6.72</v>
      </c>
    </row>
    <row r="5928" spans="1:10">
      <c r="A5928" s="2" t="s">
        <v>23</v>
      </c>
      <c r="B5928" s="2" t="s">
        <v>388</v>
      </c>
      <c r="C5928" s="2" t="s">
        <v>361</v>
      </c>
      <c r="D5928" s="2" t="s">
        <v>1074</v>
      </c>
      <c r="E5928" s="2">
        <v>100</v>
      </c>
      <c r="F5928" s="2" t="s">
        <v>767</v>
      </c>
      <c r="G5928" s="2" t="s">
        <v>720</v>
      </c>
      <c r="H5928" s="2" t="s">
        <v>37</v>
      </c>
      <c r="I5928" s="2" t="s">
        <v>38</v>
      </c>
      <c r="J5928" s="2">
        <v>0.26700000011999997</v>
      </c>
    </row>
    <row r="5929" spans="1:10">
      <c r="A5929" s="2" t="s">
        <v>17</v>
      </c>
      <c r="B5929" s="2" t="s">
        <v>372</v>
      </c>
      <c r="C5929" s="2" t="s">
        <v>361</v>
      </c>
      <c r="D5929" s="2" t="s">
        <v>1074</v>
      </c>
      <c r="E5929" s="2">
        <v>100</v>
      </c>
      <c r="F5929" s="2" t="s">
        <v>767</v>
      </c>
      <c r="G5929" s="2" t="s">
        <v>720</v>
      </c>
      <c r="H5929" s="2" t="s">
        <v>37</v>
      </c>
      <c r="I5929" s="2" t="s">
        <v>38</v>
      </c>
      <c r="J5929" s="2">
        <v>25.395</v>
      </c>
    </row>
    <row r="5930" spans="1:10">
      <c r="A5930" s="2" t="s">
        <v>21</v>
      </c>
      <c r="B5930" s="2" t="s">
        <v>373</v>
      </c>
      <c r="C5930" s="2" t="s">
        <v>361</v>
      </c>
      <c r="D5930" s="2" t="s">
        <v>1074</v>
      </c>
      <c r="E5930" s="2">
        <v>100</v>
      </c>
      <c r="F5930" s="2" t="s">
        <v>767</v>
      </c>
      <c r="G5930" s="2" t="s">
        <v>720</v>
      </c>
      <c r="H5930" s="2" t="s">
        <v>37</v>
      </c>
      <c r="I5930" s="2" t="s">
        <v>38</v>
      </c>
      <c r="J5930" s="2">
        <v>84.367999999999995</v>
      </c>
    </row>
    <row r="5931" spans="1:10">
      <c r="A5931" s="2" t="s">
        <v>20</v>
      </c>
      <c r="B5931" s="2" t="s">
        <v>379</v>
      </c>
      <c r="C5931" s="2" t="s">
        <v>361</v>
      </c>
      <c r="D5931" s="2" t="s">
        <v>1074</v>
      </c>
      <c r="E5931" s="2">
        <v>100</v>
      </c>
      <c r="F5931" s="2" t="s">
        <v>767</v>
      </c>
      <c r="G5931" s="2" t="s">
        <v>720</v>
      </c>
      <c r="H5931" s="2" t="s">
        <v>37</v>
      </c>
      <c r="I5931" s="2" t="s">
        <v>38</v>
      </c>
      <c r="J5931" s="2">
        <v>17.603999999999999</v>
      </c>
    </row>
    <row r="5932" spans="1:10">
      <c r="A5932" s="2" t="s">
        <v>16</v>
      </c>
      <c r="B5932" s="2" t="s">
        <v>384</v>
      </c>
      <c r="C5932" s="2" t="s">
        <v>361</v>
      </c>
      <c r="D5932" s="2" t="s">
        <v>1074</v>
      </c>
      <c r="E5932" s="2">
        <v>100</v>
      </c>
      <c r="F5932" s="2" t="s">
        <v>767</v>
      </c>
      <c r="G5932" s="2" t="s">
        <v>720</v>
      </c>
      <c r="H5932" s="2" t="s">
        <v>37</v>
      </c>
      <c r="I5932" s="2" t="s">
        <v>38</v>
      </c>
      <c r="J5932" s="2">
        <v>20.705522098016999</v>
      </c>
    </row>
    <row r="5933" spans="1:10">
      <c r="A5933" s="2" t="s">
        <v>3</v>
      </c>
      <c r="B5933" s="2" t="s">
        <v>365</v>
      </c>
      <c r="C5933" s="2" t="s">
        <v>361</v>
      </c>
      <c r="D5933" s="2" t="s">
        <v>1074</v>
      </c>
      <c r="E5933" s="2">
        <v>100</v>
      </c>
      <c r="F5933" s="2" t="s">
        <v>767</v>
      </c>
      <c r="G5933" s="2" t="s">
        <v>720</v>
      </c>
      <c r="H5933" s="2" t="s">
        <v>37</v>
      </c>
      <c r="I5933" s="2" t="s">
        <v>38</v>
      </c>
      <c r="J5933" s="2">
        <v>24.110389829098001</v>
      </c>
    </row>
    <row r="5934" spans="1:10">
      <c r="A5934" s="2" t="s">
        <v>19</v>
      </c>
      <c r="B5934" s="2" t="s">
        <v>375</v>
      </c>
      <c r="C5934" s="2" t="s">
        <v>361</v>
      </c>
      <c r="D5934" s="2" t="s">
        <v>1074</v>
      </c>
      <c r="E5934" s="2">
        <v>100</v>
      </c>
      <c r="F5934" s="2" t="s">
        <v>767</v>
      </c>
      <c r="G5934" s="2" t="s">
        <v>720</v>
      </c>
      <c r="H5934" s="2" t="s">
        <v>37</v>
      </c>
      <c r="I5934" s="2" t="s">
        <v>38</v>
      </c>
      <c r="J5934" s="2">
        <v>96.221999999999994</v>
      </c>
    </row>
    <row r="5935" spans="1:10">
      <c r="A5935" s="2" t="s">
        <v>18</v>
      </c>
      <c r="B5935" s="2" t="s">
        <v>369</v>
      </c>
      <c r="C5935" s="2" t="s">
        <v>361</v>
      </c>
      <c r="D5935" s="2" t="s">
        <v>1074</v>
      </c>
      <c r="E5935" s="2">
        <v>100</v>
      </c>
      <c r="F5935" s="2" t="s">
        <v>767</v>
      </c>
      <c r="G5935" s="2" t="s">
        <v>720</v>
      </c>
      <c r="H5935" s="2" t="s">
        <v>37</v>
      </c>
      <c r="I5935" s="2" t="s">
        <v>38</v>
      </c>
      <c r="J5935" s="2">
        <v>98.085999999999999</v>
      </c>
    </row>
    <row r="5936" spans="1:10">
      <c r="A5936" s="2" t="s">
        <v>24</v>
      </c>
      <c r="B5936" s="2" t="s">
        <v>381</v>
      </c>
      <c r="C5936" s="2" t="s">
        <v>361</v>
      </c>
      <c r="D5936" s="2" t="s">
        <v>1074</v>
      </c>
      <c r="E5936" s="2">
        <v>100</v>
      </c>
      <c r="F5936" s="2" t="s">
        <v>767</v>
      </c>
      <c r="G5936" s="2" t="s">
        <v>720</v>
      </c>
      <c r="H5936" s="2" t="s">
        <v>37</v>
      </c>
      <c r="I5936" s="2" t="s">
        <v>38</v>
      </c>
      <c r="J5936" s="2">
        <v>6.0893754898830004</v>
      </c>
    </row>
    <row r="5937" spans="1:10">
      <c r="A5937" s="2" t="s">
        <v>14</v>
      </c>
      <c r="B5937" s="2" t="s">
        <v>367</v>
      </c>
      <c r="C5937" s="2" t="s">
        <v>361</v>
      </c>
      <c r="D5937" s="2" t="s">
        <v>1074</v>
      </c>
      <c r="E5937" s="2">
        <v>100</v>
      </c>
      <c r="F5937" s="2" t="s">
        <v>767</v>
      </c>
      <c r="G5937" s="2" t="s">
        <v>720</v>
      </c>
      <c r="H5937" s="2" t="s">
        <v>37</v>
      </c>
      <c r="I5937" s="2" t="s">
        <v>38</v>
      </c>
      <c r="J5937" s="2">
        <v>26.704999999999998</v>
      </c>
    </row>
    <row r="5938" spans="1:10">
      <c r="A5938" s="2" t="s">
        <v>13</v>
      </c>
      <c r="B5938" s="2" t="s">
        <v>380</v>
      </c>
      <c r="C5938" s="2" t="s">
        <v>361</v>
      </c>
      <c r="D5938" s="2" t="s">
        <v>1074</v>
      </c>
      <c r="E5938" s="2">
        <v>100</v>
      </c>
      <c r="F5938" s="2" t="s">
        <v>767</v>
      </c>
      <c r="G5938" s="2" t="s">
        <v>720</v>
      </c>
      <c r="H5938" s="2" t="s">
        <v>37</v>
      </c>
      <c r="I5938" s="2" t="s">
        <v>38</v>
      </c>
      <c r="J5938" s="2">
        <v>47.480569003475992</v>
      </c>
    </row>
    <row r="5939" spans="1:10">
      <c r="A5939" s="2" t="s">
        <v>11</v>
      </c>
      <c r="B5939" s="2" t="s">
        <v>377</v>
      </c>
      <c r="C5939" s="2" t="s">
        <v>361</v>
      </c>
      <c r="D5939" s="2" t="s">
        <v>1074</v>
      </c>
      <c r="E5939" s="2">
        <v>100</v>
      </c>
      <c r="F5939" s="2" t="s">
        <v>767</v>
      </c>
      <c r="G5939" s="2" t="s">
        <v>720</v>
      </c>
      <c r="H5939" s="2" t="s">
        <v>37</v>
      </c>
      <c r="I5939" s="2" t="s">
        <v>38</v>
      </c>
      <c r="J5939" s="2">
        <v>4.2960000000000003</v>
      </c>
    </row>
    <row r="5940" spans="1:10">
      <c r="A5940" s="2" t="s">
        <v>12</v>
      </c>
      <c r="B5940" s="2" t="s">
        <v>378</v>
      </c>
      <c r="C5940" s="2" t="s">
        <v>361</v>
      </c>
      <c r="D5940" s="2" t="s">
        <v>1074</v>
      </c>
      <c r="E5940" s="2">
        <v>100</v>
      </c>
      <c r="F5940" s="2" t="s">
        <v>767</v>
      </c>
      <c r="G5940" s="2" t="s">
        <v>720</v>
      </c>
      <c r="H5940" s="2" t="s">
        <v>37</v>
      </c>
      <c r="I5940" s="2" t="s">
        <v>38</v>
      </c>
      <c r="J5940" s="2">
        <v>25.568000000000001</v>
      </c>
    </row>
    <row r="5941" spans="1:10">
      <c r="A5941" s="2" t="s">
        <v>10</v>
      </c>
      <c r="B5941" s="2" t="s">
        <v>385</v>
      </c>
      <c r="C5941" s="2" t="s">
        <v>361</v>
      </c>
      <c r="D5941" s="2" t="s">
        <v>1074</v>
      </c>
      <c r="E5941" s="2">
        <v>100</v>
      </c>
      <c r="F5941" s="2" t="s">
        <v>767</v>
      </c>
      <c r="G5941" s="2" t="s">
        <v>720</v>
      </c>
      <c r="H5941" s="2" t="s">
        <v>37</v>
      </c>
      <c r="I5941" s="2" t="s">
        <v>38</v>
      </c>
      <c r="J5941" s="2">
        <v>2.5000000000000001E-2</v>
      </c>
    </row>
    <row r="5942" spans="1:10">
      <c r="A5942" s="2" t="s">
        <v>9</v>
      </c>
      <c r="B5942" s="2" t="s">
        <v>371</v>
      </c>
      <c r="C5942" s="2" t="s">
        <v>361</v>
      </c>
      <c r="D5942" s="2" t="s">
        <v>1074</v>
      </c>
      <c r="E5942" s="2">
        <v>100</v>
      </c>
      <c r="F5942" s="2" t="s">
        <v>767</v>
      </c>
      <c r="G5942" s="2" t="s">
        <v>720</v>
      </c>
      <c r="H5942" s="2" t="s">
        <v>37</v>
      </c>
      <c r="I5942" s="2" t="s">
        <v>38</v>
      </c>
      <c r="J5942" s="2">
        <v>9.8859999999999992</v>
      </c>
    </row>
    <row r="5943" spans="1:10">
      <c r="A5943" s="2" t="s">
        <v>8</v>
      </c>
      <c r="B5943" s="2" t="s">
        <v>376</v>
      </c>
      <c r="C5943" s="2" t="s">
        <v>361</v>
      </c>
      <c r="D5943" s="2" t="s">
        <v>1074</v>
      </c>
      <c r="E5943" s="2">
        <v>100</v>
      </c>
      <c r="F5943" s="2" t="s">
        <v>767</v>
      </c>
      <c r="G5943" s="2" t="s">
        <v>720</v>
      </c>
      <c r="H5943" s="2" t="s">
        <v>37</v>
      </c>
      <c r="I5943" s="2" t="s">
        <v>38</v>
      </c>
      <c r="J5943" s="2">
        <v>25.666</v>
      </c>
    </row>
    <row r="5944" spans="1:10">
      <c r="A5944" s="2" t="s">
        <v>7</v>
      </c>
      <c r="B5944" s="2" t="s">
        <v>364</v>
      </c>
      <c r="C5944" s="2" t="s">
        <v>361</v>
      </c>
      <c r="D5944" s="2" t="s">
        <v>1074</v>
      </c>
      <c r="E5944" s="2">
        <v>100</v>
      </c>
      <c r="F5944" s="2" t="s">
        <v>767</v>
      </c>
      <c r="G5944" s="2" t="s">
        <v>720</v>
      </c>
      <c r="H5944" s="2" t="s">
        <v>37</v>
      </c>
      <c r="I5944" s="2" t="s">
        <v>38</v>
      </c>
      <c r="J5944" s="2">
        <v>11.08</v>
      </c>
    </row>
    <row r="5945" spans="1:10">
      <c r="A5945" s="2" t="s">
        <v>6</v>
      </c>
      <c r="B5945" s="2" t="s">
        <v>387</v>
      </c>
      <c r="C5945" s="2" t="s">
        <v>361</v>
      </c>
      <c r="D5945" s="2" t="s">
        <v>1074</v>
      </c>
      <c r="E5945" s="2">
        <v>100</v>
      </c>
      <c r="F5945" s="2" t="s">
        <v>767</v>
      </c>
      <c r="G5945" s="2" t="s">
        <v>720</v>
      </c>
      <c r="H5945" s="2" t="s">
        <v>37</v>
      </c>
      <c r="I5945" s="2" t="s">
        <v>38</v>
      </c>
      <c r="J5945" s="2">
        <v>4.0049999999999999</v>
      </c>
    </row>
    <row r="5946" spans="1:10">
      <c r="A5946" s="2" t="s">
        <v>2</v>
      </c>
      <c r="B5946" s="2" t="s">
        <v>374</v>
      </c>
      <c r="C5946" s="2" t="s">
        <v>361</v>
      </c>
      <c r="D5946" s="2" t="s">
        <v>1074</v>
      </c>
      <c r="E5946" s="2">
        <v>100</v>
      </c>
      <c r="F5946" s="2" t="s">
        <v>767</v>
      </c>
      <c r="G5946" s="2" t="s">
        <v>720</v>
      </c>
      <c r="H5946" s="2" t="s">
        <v>37</v>
      </c>
      <c r="I5946" s="2" t="s">
        <v>38</v>
      </c>
      <c r="J5946" s="2">
        <v>89.061000000000007</v>
      </c>
    </row>
    <row r="5947" spans="1:10">
      <c r="A5947" s="2" t="s">
        <v>1</v>
      </c>
      <c r="B5947" s="2" t="s">
        <v>366</v>
      </c>
      <c r="C5947" s="2" t="s">
        <v>361</v>
      </c>
      <c r="D5947" s="2" t="s">
        <v>1074</v>
      </c>
      <c r="E5947" s="2">
        <v>100</v>
      </c>
      <c r="F5947" s="2" t="s">
        <v>767</v>
      </c>
      <c r="G5947" s="2" t="s">
        <v>720</v>
      </c>
      <c r="H5947" s="2" t="s">
        <v>37</v>
      </c>
      <c r="I5947" s="2" t="s">
        <v>38</v>
      </c>
      <c r="J5947" s="2">
        <v>96.498999999999995</v>
      </c>
    </row>
    <row r="5948" spans="1:10">
      <c r="A5948" s="2" t="s">
        <v>26</v>
      </c>
      <c r="B5948" s="2" t="s">
        <v>370</v>
      </c>
      <c r="C5948" s="2" t="s">
        <v>361</v>
      </c>
      <c r="D5948" s="2" t="s">
        <v>1075</v>
      </c>
      <c r="E5948" s="2">
        <v>100</v>
      </c>
      <c r="F5948" s="2" t="s">
        <v>767</v>
      </c>
      <c r="G5948" s="2" t="s">
        <v>720</v>
      </c>
      <c r="H5948" s="2" t="s">
        <v>37</v>
      </c>
      <c r="I5948" s="2" t="s">
        <v>38</v>
      </c>
      <c r="J5948" s="2">
        <v>9.9999999999999655E-4</v>
      </c>
    </row>
    <row r="5949" spans="1:10">
      <c r="A5949" s="2" t="s">
        <v>25</v>
      </c>
      <c r="B5949" s="2" t="s">
        <v>386</v>
      </c>
      <c r="C5949" s="2" t="s">
        <v>361</v>
      </c>
      <c r="D5949" s="2" t="s">
        <v>1075</v>
      </c>
      <c r="E5949" s="2">
        <v>100</v>
      </c>
      <c r="F5949" s="2" t="s">
        <v>767</v>
      </c>
      <c r="G5949" s="2" t="s">
        <v>720</v>
      </c>
      <c r="H5949" s="2" t="s">
        <v>37</v>
      </c>
      <c r="I5949" s="2" t="s">
        <v>38</v>
      </c>
      <c r="J5949" s="2">
        <v>12.467000000000001</v>
      </c>
    </row>
    <row r="5950" spans="1:10">
      <c r="A5950" s="2" t="s">
        <v>23</v>
      </c>
      <c r="B5950" s="2" t="s">
        <v>388</v>
      </c>
      <c r="C5950" s="2" t="s">
        <v>361</v>
      </c>
      <c r="D5950" s="2" t="s">
        <v>1075</v>
      </c>
      <c r="E5950" s="2">
        <v>100</v>
      </c>
      <c r="F5950" s="2" t="s">
        <v>767</v>
      </c>
      <c r="G5950" s="2" t="s">
        <v>720</v>
      </c>
      <c r="H5950" s="2" t="s">
        <v>37</v>
      </c>
      <c r="I5950" s="2" t="s">
        <v>38</v>
      </c>
      <c r="J5950" s="2">
        <v>0.27485294129999999</v>
      </c>
    </row>
    <row r="5951" spans="1:10">
      <c r="A5951" s="2" t="s">
        <v>17</v>
      </c>
      <c r="B5951" s="2" t="s">
        <v>372</v>
      </c>
      <c r="C5951" s="2" t="s">
        <v>361</v>
      </c>
      <c r="D5951" s="2" t="s">
        <v>1075</v>
      </c>
      <c r="E5951" s="2">
        <v>100</v>
      </c>
      <c r="F5951" s="2" t="s">
        <v>767</v>
      </c>
      <c r="G5951" s="2" t="s">
        <v>720</v>
      </c>
      <c r="H5951" s="2" t="s">
        <v>37</v>
      </c>
      <c r="I5951" s="2" t="s">
        <v>38</v>
      </c>
      <c r="J5951" s="2">
        <v>1.7999999999992723E-2</v>
      </c>
    </row>
    <row r="5952" spans="1:10">
      <c r="A5952" s="2" t="s">
        <v>21</v>
      </c>
      <c r="B5952" s="2" t="s">
        <v>373</v>
      </c>
      <c r="C5952" s="2" t="s">
        <v>361</v>
      </c>
      <c r="D5952" s="2" t="s">
        <v>1075</v>
      </c>
      <c r="E5952" s="2">
        <v>100</v>
      </c>
      <c r="F5952" s="2" t="s">
        <v>767</v>
      </c>
      <c r="G5952" s="2" t="s">
        <v>720</v>
      </c>
      <c r="H5952" s="2" t="s">
        <v>37</v>
      </c>
      <c r="I5952" s="2" t="s">
        <v>38</v>
      </c>
      <c r="J5952" s="2">
        <v>7.8479999999999928</v>
      </c>
    </row>
    <row r="5953" spans="1:10">
      <c r="A5953" s="2" t="s">
        <v>20</v>
      </c>
      <c r="B5953" s="2" t="s">
        <v>379</v>
      </c>
      <c r="C5953" s="2" t="s">
        <v>361</v>
      </c>
      <c r="D5953" s="2" t="s">
        <v>1075</v>
      </c>
      <c r="E5953" s="2">
        <v>100</v>
      </c>
      <c r="F5953" s="2" t="s">
        <v>767</v>
      </c>
      <c r="G5953" s="2" t="s">
        <v>720</v>
      </c>
      <c r="H5953" s="2" t="s">
        <v>37</v>
      </c>
      <c r="I5953" s="2" t="s">
        <v>38</v>
      </c>
      <c r="J5953" s="2">
        <v>12.930999999999999</v>
      </c>
    </row>
    <row r="5954" spans="1:10">
      <c r="A5954" s="2" t="s">
        <v>16</v>
      </c>
      <c r="B5954" s="2" t="s">
        <v>384</v>
      </c>
      <c r="C5954" s="2" t="s">
        <v>361</v>
      </c>
      <c r="D5954" s="2" t="s">
        <v>1075</v>
      </c>
      <c r="E5954" s="2">
        <v>100</v>
      </c>
      <c r="F5954" s="2" t="s">
        <v>767</v>
      </c>
      <c r="G5954" s="2" t="s">
        <v>720</v>
      </c>
      <c r="H5954" s="2" t="s">
        <v>37</v>
      </c>
      <c r="I5954" s="2" t="s">
        <v>38</v>
      </c>
      <c r="J5954" s="2">
        <v>32.972672102700002</v>
      </c>
    </row>
    <row r="5955" spans="1:10">
      <c r="A5955" s="2" t="s">
        <v>3</v>
      </c>
      <c r="B5955" s="2" t="s">
        <v>365</v>
      </c>
      <c r="C5955" s="2" t="s">
        <v>361</v>
      </c>
      <c r="D5955" s="2" t="s">
        <v>1075</v>
      </c>
      <c r="E5955" s="2">
        <v>100</v>
      </c>
      <c r="F5955" s="2" t="s">
        <v>767</v>
      </c>
      <c r="G5955" s="2" t="s">
        <v>720</v>
      </c>
      <c r="H5955" s="2" t="s">
        <v>37</v>
      </c>
      <c r="I5955" s="2" t="s">
        <v>38</v>
      </c>
      <c r="J5955" s="2">
        <v>34.126351674948005</v>
      </c>
    </row>
    <row r="5956" spans="1:10">
      <c r="A5956" s="2" t="s">
        <v>19</v>
      </c>
      <c r="B5956" s="2" t="s">
        <v>375</v>
      </c>
      <c r="C5956" s="2" t="s">
        <v>361</v>
      </c>
      <c r="D5956" s="2" t="s">
        <v>1075</v>
      </c>
      <c r="E5956" s="2">
        <v>100</v>
      </c>
      <c r="F5956" s="2" t="s">
        <v>767</v>
      </c>
      <c r="G5956" s="2" t="s">
        <v>720</v>
      </c>
      <c r="H5956" s="2" t="s">
        <v>37</v>
      </c>
      <c r="I5956" s="2" t="s">
        <v>38</v>
      </c>
      <c r="J5956" s="2">
        <v>29.973999999999997</v>
      </c>
    </row>
    <row r="5957" spans="1:10">
      <c r="A5957" s="2" t="s">
        <v>18</v>
      </c>
      <c r="B5957" s="2" t="s">
        <v>369</v>
      </c>
      <c r="C5957" s="2" t="s">
        <v>361</v>
      </c>
      <c r="D5957" s="2" t="s">
        <v>1075</v>
      </c>
      <c r="E5957" s="2">
        <v>100</v>
      </c>
      <c r="F5957" s="2" t="s">
        <v>767</v>
      </c>
      <c r="G5957" s="2" t="s">
        <v>720</v>
      </c>
      <c r="H5957" s="2" t="s">
        <v>37</v>
      </c>
      <c r="I5957" s="2" t="s">
        <v>38</v>
      </c>
      <c r="J5957" s="2">
        <v>56.578000000000003</v>
      </c>
    </row>
    <row r="5958" spans="1:10">
      <c r="A5958" s="2" t="s">
        <v>24</v>
      </c>
      <c r="B5958" s="2" t="s">
        <v>381</v>
      </c>
      <c r="C5958" s="2" t="s">
        <v>361</v>
      </c>
      <c r="D5958" s="2" t="s">
        <v>1075</v>
      </c>
      <c r="E5958" s="2">
        <v>100</v>
      </c>
      <c r="F5958" s="2" t="s">
        <v>767</v>
      </c>
      <c r="G5958" s="2" t="s">
        <v>720</v>
      </c>
      <c r="H5958" s="2" t="s">
        <v>37</v>
      </c>
      <c r="I5958" s="2" t="s">
        <v>38</v>
      </c>
      <c r="J5958" s="2">
        <v>12.890773528749</v>
      </c>
    </row>
    <row r="5959" spans="1:10">
      <c r="A5959" s="2" t="s">
        <v>14</v>
      </c>
      <c r="B5959" s="2" t="s">
        <v>367</v>
      </c>
      <c r="C5959" s="2" t="s">
        <v>361</v>
      </c>
      <c r="D5959" s="2" t="s">
        <v>1075</v>
      </c>
      <c r="E5959" s="2">
        <v>100</v>
      </c>
      <c r="F5959" s="2" t="s">
        <v>767</v>
      </c>
      <c r="G5959" s="2" t="s">
        <v>720</v>
      </c>
      <c r="H5959" s="2" t="s">
        <v>37</v>
      </c>
      <c r="I5959" s="2" t="s">
        <v>38</v>
      </c>
      <c r="J5959" s="2">
        <v>45.463000000000001</v>
      </c>
    </row>
    <row r="5960" spans="1:10">
      <c r="A5960" s="2" t="s">
        <v>13</v>
      </c>
      <c r="B5960" s="2" t="s">
        <v>380</v>
      </c>
      <c r="C5960" s="2" t="s">
        <v>361</v>
      </c>
      <c r="D5960" s="2" t="s">
        <v>1075</v>
      </c>
      <c r="E5960" s="2">
        <v>100</v>
      </c>
      <c r="F5960" s="2" t="s">
        <v>767</v>
      </c>
      <c r="G5960" s="2" t="s">
        <v>720</v>
      </c>
      <c r="H5960" s="2" t="s">
        <v>37</v>
      </c>
      <c r="I5960" s="2" t="s">
        <v>38</v>
      </c>
      <c r="J5960" s="2">
        <v>31.391187178679996</v>
      </c>
    </row>
    <row r="5961" spans="1:10">
      <c r="A5961" s="2" t="s">
        <v>11</v>
      </c>
      <c r="B5961" s="2" t="s">
        <v>377</v>
      </c>
      <c r="C5961" s="2" t="s">
        <v>361</v>
      </c>
      <c r="D5961" s="2" t="s">
        <v>1075</v>
      </c>
      <c r="E5961" s="2">
        <v>100</v>
      </c>
      <c r="F5961" s="2" t="s">
        <v>767</v>
      </c>
      <c r="G5961" s="2" t="s">
        <v>720</v>
      </c>
      <c r="H5961" s="2" t="s">
        <v>37</v>
      </c>
      <c r="I5961" s="2" t="s">
        <v>38</v>
      </c>
      <c r="J5961" s="2">
        <v>2.1539999999999999</v>
      </c>
    </row>
    <row r="5962" spans="1:10">
      <c r="A5962" s="2" t="s">
        <v>12</v>
      </c>
      <c r="B5962" s="2" t="s">
        <v>378</v>
      </c>
      <c r="C5962" s="2" t="s">
        <v>361</v>
      </c>
      <c r="D5962" s="2" t="s">
        <v>1075</v>
      </c>
      <c r="E5962" s="2">
        <v>100</v>
      </c>
      <c r="F5962" s="2" t="s">
        <v>767</v>
      </c>
      <c r="G5962" s="2" t="s">
        <v>720</v>
      </c>
      <c r="H5962" s="2" t="s">
        <v>37</v>
      </c>
      <c r="I5962" s="2" t="s">
        <v>38</v>
      </c>
      <c r="J5962" s="2">
        <v>15.081</v>
      </c>
    </row>
    <row r="5963" spans="1:10">
      <c r="A5963" s="2" t="s">
        <v>10</v>
      </c>
      <c r="B5963" s="2" t="s">
        <v>385</v>
      </c>
      <c r="C5963" s="2" t="s">
        <v>361</v>
      </c>
      <c r="D5963" s="2" t="s">
        <v>1075</v>
      </c>
      <c r="E5963" s="2">
        <v>100</v>
      </c>
      <c r="F5963" s="2" t="s">
        <v>767</v>
      </c>
      <c r="G5963" s="2" t="s">
        <v>720</v>
      </c>
      <c r="H5963" s="2" t="s">
        <v>37</v>
      </c>
      <c r="I5963" s="2" t="s">
        <v>38</v>
      </c>
      <c r="J5963" s="2">
        <v>0.30499999999999999</v>
      </c>
    </row>
    <row r="5964" spans="1:10">
      <c r="A5964" s="2" t="s">
        <v>9</v>
      </c>
      <c r="B5964" s="2" t="s">
        <v>371</v>
      </c>
      <c r="C5964" s="2" t="s">
        <v>361</v>
      </c>
      <c r="D5964" s="2" t="s">
        <v>1075</v>
      </c>
      <c r="E5964" s="2">
        <v>100</v>
      </c>
      <c r="F5964" s="2" t="s">
        <v>767</v>
      </c>
      <c r="G5964" s="2" t="s">
        <v>720</v>
      </c>
      <c r="H5964" s="2" t="s">
        <v>37</v>
      </c>
      <c r="I5964" s="2" t="s">
        <v>38</v>
      </c>
      <c r="J5964" s="2">
        <v>-2.0000000000072759E-3</v>
      </c>
    </row>
    <row r="5965" spans="1:10">
      <c r="A5965" s="2" t="s">
        <v>8</v>
      </c>
      <c r="B5965" s="2" t="s">
        <v>376</v>
      </c>
      <c r="C5965" s="2" t="s">
        <v>361</v>
      </c>
      <c r="D5965" s="2" t="s">
        <v>1075</v>
      </c>
      <c r="E5965" s="2">
        <v>100</v>
      </c>
      <c r="F5965" s="2" t="s">
        <v>767</v>
      </c>
      <c r="G5965" s="2" t="s">
        <v>720</v>
      </c>
      <c r="H5965" s="2" t="s">
        <v>37</v>
      </c>
      <c r="I5965" s="2" t="s">
        <v>38</v>
      </c>
      <c r="J5965" s="2">
        <v>4.08</v>
      </c>
    </row>
    <row r="5966" spans="1:10">
      <c r="A5966" s="2" t="s">
        <v>7</v>
      </c>
      <c r="B5966" s="2" t="s">
        <v>364</v>
      </c>
      <c r="C5966" s="2" t="s">
        <v>361</v>
      </c>
      <c r="D5966" s="2" t="s">
        <v>1075</v>
      </c>
      <c r="E5966" s="2">
        <v>100</v>
      </c>
      <c r="F5966" s="2" t="s">
        <v>767</v>
      </c>
      <c r="G5966" s="2" t="s">
        <v>720</v>
      </c>
      <c r="H5966" s="2" t="s">
        <v>37</v>
      </c>
      <c r="I5966" s="2" t="s">
        <v>38</v>
      </c>
      <c r="J5966" s="2">
        <v>20.084</v>
      </c>
    </row>
    <row r="5967" spans="1:10">
      <c r="A5967" s="2" t="s">
        <v>6</v>
      </c>
      <c r="B5967" s="2" t="s">
        <v>387</v>
      </c>
      <c r="C5967" s="2" t="s">
        <v>361</v>
      </c>
      <c r="D5967" s="2" t="s">
        <v>1075</v>
      </c>
      <c r="E5967" s="2">
        <v>100</v>
      </c>
      <c r="F5967" s="2" t="s">
        <v>767</v>
      </c>
      <c r="G5967" s="2" t="s">
        <v>720</v>
      </c>
      <c r="H5967" s="2" t="s">
        <v>37</v>
      </c>
      <c r="I5967" s="2" t="s">
        <v>38</v>
      </c>
      <c r="J5967" s="2">
        <v>6.9729999999999972</v>
      </c>
    </row>
    <row r="5968" spans="1:10">
      <c r="A5968" s="2" t="s">
        <v>2</v>
      </c>
      <c r="B5968" s="2" t="s">
        <v>374</v>
      </c>
      <c r="C5968" s="2" t="s">
        <v>361</v>
      </c>
      <c r="D5968" s="2" t="s">
        <v>1075</v>
      </c>
      <c r="E5968" s="2">
        <v>100</v>
      </c>
      <c r="F5968" s="2" t="s">
        <v>767</v>
      </c>
      <c r="G5968" s="2" t="s">
        <v>720</v>
      </c>
      <c r="H5968" s="2" t="s">
        <v>37</v>
      </c>
      <c r="I5968" s="2" t="s">
        <v>38</v>
      </c>
      <c r="J5968" s="2">
        <v>74.873999999999995</v>
      </c>
    </row>
    <row r="5969" spans="1:10">
      <c r="A5969" s="2" t="s">
        <v>1</v>
      </c>
      <c r="B5969" s="2" t="s">
        <v>366</v>
      </c>
      <c r="C5969" s="2" t="s">
        <v>361</v>
      </c>
      <c r="D5969" s="2" t="s">
        <v>1075</v>
      </c>
      <c r="E5969" s="2">
        <v>100</v>
      </c>
      <c r="F5969" s="2" t="s">
        <v>767</v>
      </c>
      <c r="G5969" s="2" t="s">
        <v>720</v>
      </c>
      <c r="H5969" s="2" t="s">
        <v>37</v>
      </c>
      <c r="I5969" s="2" t="s">
        <v>38</v>
      </c>
      <c r="J5969" s="2">
        <v>146.31</v>
      </c>
    </row>
    <row r="5970" spans="1:10">
      <c r="A5970" s="2" t="s">
        <v>26</v>
      </c>
      <c r="B5970" s="2" t="s">
        <v>370</v>
      </c>
      <c r="C5970" s="2" t="s">
        <v>361</v>
      </c>
      <c r="D5970" s="2" t="s">
        <v>1076</v>
      </c>
      <c r="E5970" s="2">
        <v>100</v>
      </c>
      <c r="F5970" s="2" t="s">
        <v>767</v>
      </c>
      <c r="G5970" s="2" t="s">
        <v>720</v>
      </c>
      <c r="H5970" s="2" t="s">
        <v>37</v>
      </c>
      <c r="I5970" s="2" t="s">
        <v>38</v>
      </c>
      <c r="J5970" s="2">
        <v>0</v>
      </c>
    </row>
    <row r="5971" spans="1:10">
      <c r="A5971" s="2" t="s">
        <v>25</v>
      </c>
      <c r="B5971" s="2" t="s">
        <v>386</v>
      </c>
      <c r="C5971" s="2" t="s">
        <v>361</v>
      </c>
      <c r="D5971" s="2" t="s">
        <v>1076</v>
      </c>
      <c r="E5971" s="2">
        <v>100</v>
      </c>
      <c r="F5971" s="2" t="s">
        <v>767</v>
      </c>
      <c r="G5971" s="2" t="s">
        <v>720</v>
      </c>
      <c r="H5971" s="2" t="s">
        <v>37</v>
      </c>
      <c r="I5971" s="2" t="s">
        <v>38</v>
      </c>
      <c r="J5971" s="2">
        <v>3.4270000000000005</v>
      </c>
    </row>
    <row r="5972" spans="1:10">
      <c r="A5972" s="2" t="s">
        <v>23</v>
      </c>
      <c r="B5972" s="2" t="s">
        <v>388</v>
      </c>
      <c r="C5972" s="2" t="s">
        <v>361</v>
      </c>
      <c r="D5972" s="2" t="s">
        <v>1076</v>
      </c>
      <c r="E5972" s="2">
        <v>100</v>
      </c>
      <c r="F5972" s="2" t="s">
        <v>767</v>
      </c>
      <c r="G5972" s="2" t="s">
        <v>720</v>
      </c>
      <c r="H5972" s="2" t="s">
        <v>37</v>
      </c>
      <c r="I5972" s="2" t="s">
        <v>38</v>
      </c>
      <c r="J5972" s="2">
        <v>0.29841176484000004</v>
      </c>
    </row>
    <row r="5973" spans="1:10">
      <c r="A5973" s="2" t="s">
        <v>17</v>
      </c>
      <c r="B5973" s="2" t="s">
        <v>372</v>
      </c>
      <c r="C5973" s="2" t="s">
        <v>361</v>
      </c>
      <c r="D5973" s="2" t="s">
        <v>1076</v>
      </c>
      <c r="E5973" s="2">
        <v>100</v>
      </c>
      <c r="F5973" s="2" t="s">
        <v>767</v>
      </c>
      <c r="G5973" s="2" t="s">
        <v>720</v>
      </c>
      <c r="H5973" s="2" t="s">
        <v>37</v>
      </c>
      <c r="I5973" s="2" t="s">
        <v>38</v>
      </c>
      <c r="J5973" s="2">
        <v>0</v>
      </c>
    </row>
    <row r="5974" spans="1:10">
      <c r="A5974" s="2" t="s">
        <v>21</v>
      </c>
      <c r="B5974" s="2" t="s">
        <v>373</v>
      </c>
      <c r="C5974" s="2" t="s">
        <v>361</v>
      </c>
      <c r="D5974" s="2" t="s">
        <v>1076</v>
      </c>
      <c r="E5974" s="2">
        <v>100</v>
      </c>
      <c r="F5974" s="2" t="s">
        <v>767</v>
      </c>
      <c r="G5974" s="2" t="s">
        <v>720</v>
      </c>
      <c r="H5974" s="2" t="s">
        <v>37</v>
      </c>
      <c r="I5974" s="2" t="s">
        <v>38</v>
      </c>
      <c r="J5974" s="2">
        <v>4.9789999999999983</v>
      </c>
    </row>
    <row r="5975" spans="1:10">
      <c r="A5975" s="2" t="s">
        <v>20</v>
      </c>
      <c r="B5975" s="2" t="s">
        <v>379</v>
      </c>
      <c r="C5975" s="2" t="s">
        <v>361</v>
      </c>
      <c r="D5975" s="2" t="s">
        <v>1076</v>
      </c>
      <c r="E5975" s="2">
        <v>100</v>
      </c>
      <c r="F5975" s="2" t="s">
        <v>767</v>
      </c>
      <c r="G5975" s="2" t="s">
        <v>720</v>
      </c>
      <c r="H5975" s="2" t="s">
        <v>37</v>
      </c>
      <c r="I5975" s="2" t="s">
        <v>38</v>
      </c>
      <c r="J5975" s="2">
        <v>8.6140000000000008</v>
      </c>
    </row>
    <row r="5976" spans="1:10">
      <c r="A5976" s="2" t="s">
        <v>16</v>
      </c>
      <c r="B5976" s="2" t="s">
        <v>384</v>
      </c>
      <c r="C5976" s="2" t="s">
        <v>361</v>
      </c>
      <c r="D5976" s="2" t="s">
        <v>1076</v>
      </c>
      <c r="E5976" s="2">
        <v>100</v>
      </c>
      <c r="F5976" s="2" t="s">
        <v>767</v>
      </c>
      <c r="G5976" s="2" t="s">
        <v>720</v>
      </c>
      <c r="H5976" s="2" t="s">
        <v>37</v>
      </c>
      <c r="I5976" s="2" t="s">
        <v>38</v>
      </c>
      <c r="J5976" s="2">
        <v>58.39306698099</v>
      </c>
    </row>
    <row r="5977" spans="1:10">
      <c r="A5977" s="2" t="s">
        <v>3</v>
      </c>
      <c r="B5977" s="2" t="s">
        <v>365</v>
      </c>
      <c r="C5977" s="2" t="s">
        <v>361</v>
      </c>
      <c r="D5977" s="2" t="s">
        <v>1076</v>
      </c>
      <c r="E5977" s="2">
        <v>100</v>
      </c>
      <c r="F5977" s="2" t="s">
        <v>767</v>
      </c>
      <c r="G5977" s="2" t="s">
        <v>720</v>
      </c>
      <c r="H5977" s="2" t="s">
        <v>37</v>
      </c>
      <c r="I5977" s="2" t="s">
        <v>38</v>
      </c>
      <c r="J5977" s="2">
        <v>50.296891582226998</v>
      </c>
    </row>
    <row r="5978" spans="1:10">
      <c r="A5978" s="2" t="s">
        <v>19</v>
      </c>
      <c r="B5978" s="2" t="s">
        <v>375</v>
      </c>
      <c r="C5978" s="2" t="s">
        <v>361</v>
      </c>
      <c r="D5978" s="2" t="s">
        <v>1076</v>
      </c>
      <c r="E5978" s="2">
        <v>100</v>
      </c>
      <c r="F5978" s="2" t="s">
        <v>767</v>
      </c>
      <c r="G5978" s="2" t="s">
        <v>720</v>
      </c>
      <c r="H5978" s="2" t="s">
        <v>37</v>
      </c>
      <c r="I5978" s="2" t="s">
        <v>38</v>
      </c>
      <c r="J5978" s="2">
        <v>3.2259999999999946</v>
      </c>
    </row>
    <row r="5979" spans="1:10">
      <c r="A5979" s="2" t="s">
        <v>18</v>
      </c>
      <c r="B5979" s="2" t="s">
        <v>369</v>
      </c>
      <c r="C5979" s="2" t="s">
        <v>361</v>
      </c>
      <c r="D5979" s="2" t="s">
        <v>1076</v>
      </c>
      <c r="E5979" s="2">
        <v>100</v>
      </c>
      <c r="F5979" s="2" t="s">
        <v>767</v>
      </c>
      <c r="G5979" s="2" t="s">
        <v>720</v>
      </c>
      <c r="H5979" s="2" t="s">
        <v>37</v>
      </c>
      <c r="I5979" s="2" t="s">
        <v>38</v>
      </c>
      <c r="J5979" s="2">
        <v>44.511000000000003</v>
      </c>
    </row>
    <row r="5980" spans="1:10">
      <c r="A5980" s="2" t="s">
        <v>24</v>
      </c>
      <c r="B5980" s="2" t="s">
        <v>381</v>
      </c>
      <c r="C5980" s="2" t="s">
        <v>361</v>
      </c>
      <c r="D5980" s="2" t="s">
        <v>1076</v>
      </c>
      <c r="E5980" s="2">
        <v>100</v>
      </c>
      <c r="F5980" s="2" t="s">
        <v>767</v>
      </c>
      <c r="G5980" s="2" t="s">
        <v>720</v>
      </c>
      <c r="H5980" s="2" t="s">
        <v>37</v>
      </c>
      <c r="I5980" s="2" t="s">
        <v>38</v>
      </c>
      <c r="J5980" s="2">
        <v>12.862933332672</v>
      </c>
    </row>
    <row r="5981" spans="1:10">
      <c r="A5981" s="2" t="s">
        <v>14</v>
      </c>
      <c r="B5981" s="2" t="s">
        <v>367</v>
      </c>
      <c r="C5981" s="2" t="s">
        <v>361</v>
      </c>
      <c r="D5981" s="2" t="s">
        <v>1076</v>
      </c>
      <c r="E5981" s="2">
        <v>100</v>
      </c>
      <c r="F5981" s="2" t="s">
        <v>767</v>
      </c>
      <c r="G5981" s="2" t="s">
        <v>720</v>
      </c>
      <c r="H5981" s="2" t="s">
        <v>37</v>
      </c>
      <c r="I5981" s="2" t="s">
        <v>38</v>
      </c>
      <c r="J5981" s="2">
        <v>59.893999999999998</v>
      </c>
    </row>
    <row r="5982" spans="1:10">
      <c r="A5982" s="2" t="s">
        <v>13</v>
      </c>
      <c r="B5982" s="2" t="s">
        <v>380</v>
      </c>
      <c r="C5982" s="2" t="s">
        <v>361</v>
      </c>
      <c r="D5982" s="2" t="s">
        <v>1076</v>
      </c>
      <c r="E5982" s="2">
        <v>100</v>
      </c>
      <c r="F5982" s="2" t="s">
        <v>767</v>
      </c>
      <c r="G5982" s="2" t="s">
        <v>720</v>
      </c>
      <c r="H5982" s="2" t="s">
        <v>37</v>
      </c>
      <c r="I5982" s="2" t="s">
        <v>38</v>
      </c>
      <c r="J5982" s="2">
        <v>39.408469534916989</v>
      </c>
    </row>
    <row r="5983" spans="1:10">
      <c r="A5983" s="2" t="s">
        <v>11</v>
      </c>
      <c r="B5983" s="2" t="s">
        <v>377</v>
      </c>
      <c r="C5983" s="2" t="s">
        <v>361</v>
      </c>
      <c r="D5983" s="2" t="s">
        <v>1076</v>
      </c>
      <c r="E5983" s="2">
        <v>100</v>
      </c>
      <c r="F5983" s="2" t="s">
        <v>767</v>
      </c>
      <c r="G5983" s="2" t="s">
        <v>720</v>
      </c>
      <c r="H5983" s="2" t="s">
        <v>37</v>
      </c>
      <c r="I5983" s="2" t="s">
        <v>38</v>
      </c>
      <c r="J5983" s="2">
        <v>-2.0000000000004545E-3</v>
      </c>
    </row>
    <row r="5984" spans="1:10">
      <c r="A5984" s="2" t="s">
        <v>12</v>
      </c>
      <c r="B5984" s="2" t="s">
        <v>378</v>
      </c>
      <c r="C5984" s="2" t="s">
        <v>361</v>
      </c>
      <c r="D5984" s="2" t="s">
        <v>1076</v>
      </c>
      <c r="E5984" s="2">
        <v>100</v>
      </c>
      <c r="F5984" s="2" t="s">
        <v>767</v>
      </c>
      <c r="G5984" s="2" t="s">
        <v>720</v>
      </c>
      <c r="H5984" s="2" t="s">
        <v>37</v>
      </c>
      <c r="I5984" s="2" t="s">
        <v>38</v>
      </c>
      <c r="J5984" s="2">
        <v>5.5E-2</v>
      </c>
    </row>
    <row r="5985" spans="1:10">
      <c r="A5985" s="2" t="s">
        <v>10</v>
      </c>
      <c r="B5985" s="2" t="s">
        <v>385</v>
      </c>
      <c r="C5985" s="2" t="s">
        <v>361</v>
      </c>
      <c r="D5985" s="2" t="s">
        <v>1076</v>
      </c>
      <c r="E5985" s="2">
        <v>100</v>
      </c>
      <c r="F5985" s="2" t="s">
        <v>767</v>
      </c>
      <c r="G5985" s="2" t="s">
        <v>720</v>
      </c>
      <c r="H5985" s="2" t="s">
        <v>37</v>
      </c>
      <c r="I5985" s="2" t="s">
        <v>38</v>
      </c>
      <c r="J5985" s="2">
        <v>1.111</v>
      </c>
    </row>
    <row r="5986" spans="1:10">
      <c r="A5986" s="2" t="s">
        <v>9</v>
      </c>
      <c r="B5986" s="2" t="s">
        <v>371</v>
      </c>
      <c r="C5986" s="2" t="s">
        <v>361</v>
      </c>
      <c r="D5986" s="2" t="s">
        <v>1076</v>
      </c>
      <c r="E5986" s="2">
        <v>100</v>
      </c>
      <c r="F5986" s="2" t="s">
        <v>767</v>
      </c>
      <c r="G5986" s="2" t="s">
        <v>720</v>
      </c>
      <c r="H5986" s="2" t="s">
        <v>37</v>
      </c>
      <c r="I5986" s="2" t="s">
        <v>38</v>
      </c>
      <c r="J5986" s="2">
        <v>-1.0000000000000009E-3</v>
      </c>
    </row>
    <row r="5987" spans="1:10">
      <c r="A5987" s="2" t="s">
        <v>8</v>
      </c>
      <c r="B5987" s="2" t="s">
        <v>376</v>
      </c>
      <c r="C5987" s="2" t="s">
        <v>361</v>
      </c>
      <c r="D5987" s="2" t="s">
        <v>1076</v>
      </c>
      <c r="E5987" s="2">
        <v>100</v>
      </c>
      <c r="F5987" s="2" t="s">
        <v>767</v>
      </c>
      <c r="G5987" s="2" t="s">
        <v>720</v>
      </c>
      <c r="H5987" s="2" t="s">
        <v>37</v>
      </c>
      <c r="I5987" s="2" t="s">
        <v>38</v>
      </c>
      <c r="J5987" s="2">
        <v>4.0650000000000004</v>
      </c>
    </row>
    <row r="5988" spans="1:10">
      <c r="A5988" s="2" t="s">
        <v>7</v>
      </c>
      <c r="B5988" s="2" t="s">
        <v>364</v>
      </c>
      <c r="C5988" s="2" t="s">
        <v>361</v>
      </c>
      <c r="D5988" s="2" t="s">
        <v>1076</v>
      </c>
      <c r="E5988" s="2">
        <v>100</v>
      </c>
      <c r="F5988" s="2" t="s">
        <v>767</v>
      </c>
      <c r="G5988" s="2" t="s">
        <v>720</v>
      </c>
      <c r="H5988" s="2" t="s">
        <v>37</v>
      </c>
      <c r="I5988" s="2" t="s">
        <v>38</v>
      </c>
      <c r="J5988" s="2">
        <v>18.712</v>
      </c>
    </row>
    <row r="5989" spans="1:10">
      <c r="A5989" s="2" t="s">
        <v>6</v>
      </c>
      <c r="B5989" s="2" t="s">
        <v>387</v>
      </c>
      <c r="C5989" s="2" t="s">
        <v>361</v>
      </c>
      <c r="D5989" s="2" t="s">
        <v>1076</v>
      </c>
      <c r="E5989" s="2">
        <v>100</v>
      </c>
      <c r="F5989" s="2" t="s">
        <v>767</v>
      </c>
      <c r="G5989" s="2" t="s">
        <v>720</v>
      </c>
      <c r="H5989" s="2" t="s">
        <v>37</v>
      </c>
      <c r="I5989" s="2" t="s">
        <v>38</v>
      </c>
      <c r="J5989" s="2">
        <v>1.9999999999981812E-3</v>
      </c>
    </row>
    <row r="5990" spans="1:10">
      <c r="A5990" s="2" t="s">
        <v>2</v>
      </c>
      <c r="B5990" s="2" t="s">
        <v>374</v>
      </c>
      <c r="C5990" s="2" t="s">
        <v>361</v>
      </c>
      <c r="D5990" s="2" t="s">
        <v>1076</v>
      </c>
      <c r="E5990" s="2">
        <v>100</v>
      </c>
      <c r="F5990" s="2" t="s">
        <v>767</v>
      </c>
      <c r="G5990" s="2" t="s">
        <v>720</v>
      </c>
      <c r="H5990" s="2" t="s">
        <v>37</v>
      </c>
      <c r="I5990" s="2" t="s">
        <v>38</v>
      </c>
      <c r="J5990" s="2">
        <v>44.786999999999985</v>
      </c>
    </row>
    <row r="5991" spans="1:10">
      <c r="A5991" s="2" t="s">
        <v>1</v>
      </c>
      <c r="B5991" s="2" t="s">
        <v>366</v>
      </c>
      <c r="C5991" s="2" t="s">
        <v>361</v>
      </c>
      <c r="D5991" s="2" t="s">
        <v>1076</v>
      </c>
      <c r="E5991" s="2">
        <v>100</v>
      </c>
      <c r="F5991" s="2" t="s">
        <v>767</v>
      </c>
      <c r="G5991" s="2" t="s">
        <v>720</v>
      </c>
      <c r="H5991" s="2" t="s">
        <v>37</v>
      </c>
      <c r="I5991" s="2" t="s">
        <v>38</v>
      </c>
      <c r="J5991" s="2">
        <v>153.54399999999995</v>
      </c>
    </row>
    <row r="5992" spans="1:10">
      <c r="A5992" s="2" t="s">
        <v>26</v>
      </c>
      <c r="B5992" s="2" t="s">
        <v>370</v>
      </c>
      <c r="C5992" s="2" t="s">
        <v>361</v>
      </c>
      <c r="D5992" s="2" t="s">
        <v>1073</v>
      </c>
      <c r="E5992" s="2">
        <v>100</v>
      </c>
      <c r="F5992" s="2" t="s">
        <v>767</v>
      </c>
      <c r="G5992" s="2" t="s">
        <v>720</v>
      </c>
      <c r="H5992" s="2" t="s">
        <v>37</v>
      </c>
      <c r="I5992" s="2" t="s">
        <v>38</v>
      </c>
      <c r="J5992" s="2">
        <v>0.16500000000000001</v>
      </c>
    </row>
    <row r="5993" spans="1:10">
      <c r="A5993" s="2" t="s">
        <v>25</v>
      </c>
      <c r="B5993" s="2" t="s">
        <v>386</v>
      </c>
      <c r="C5993" s="2" t="s">
        <v>361</v>
      </c>
      <c r="D5993" s="2" t="s">
        <v>1073</v>
      </c>
      <c r="E5993" s="2">
        <v>100</v>
      </c>
      <c r="F5993" s="2" t="s">
        <v>767</v>
      </c>
      <c r="G5993" s="2" t="s">
        <v>720</v>
      </c>
      <c r="H5993" s="2" t="s">
        <v>37</v>
      </c>
      <c r="I5993" s="2" t="s">
        <v>38</v>
      </c>
      <c r="J5993" s="2">
        <v>0</v>
      </c>
    </row>
    <row r="5994" spans="1:10">
      <c r="A5994" s="2" t="s">
        <v>23</v>
      </c>
      <c r="B5994" s="2" t="s">
        <v>388</v>
      </c>
      <c r="C5994" s="2" t="s">
        <v>361</v>
      </c>
      <c r="D5994" s="2" t="s">
        <v>1073</v>
      </c>
      <c r="E5994" s="2">
        <v>100</v>
      </c>
      <c r="F5994" s="2" t="s">
        <v>767</v>
      </c>
      <c r="G5994" s="2" t="s">
        <v>720</v>
      </c>
      <c r="H5994" s="2" t="s">
        <v>37</v>
      </c>
      <c r="I5994" s="2" t="s">
        <v>38</v>
      </c>
      <c r="J5994" s="2">
        <v>0</v>
      </c>
    </row>
    <row r="5995" spans="1:10">
      <c r="A5995" s="2" t="s">
        <v>17</v>
      </c>
      <c r="B5995" s="2" t="s">
        <v>372</v>
      </c>
      <c r="C5995" s="2" t="s">
        <v>361</v>
      </c>
      <c r="D5995" s="2" t="s">
        <v>1073</v>
      </c>
      <c r="E5995" s="2">
        <v>100</v>
      </c>
      <c r="F5995" s="2" t="s">
        <v>767</v>
      </c>
      <c r="G5995" s="2" t="s">
        <v>720</v>
      </c>
      <c r="H5995" s="2" t="s">
        <v>37</v>
      </c>
      <c r="I5995" s="2" t="s">
        <v>38</v>
      </c>
      <c r="J5995" s="2">
        <v>27.18</v>
      </c>
    </row>
    <row r="5996" spans="1:10">
      <c r="A5996" s="2" t="s">
        <v>21</v>
      </c>
      <c r="B5996" s="2" t="s">
        <v>373</v>
      </c>
      <c r="C5996" s="2" t="s">
        <v>361</v>
      </c>
      <c r="D5996" s="2" t="s">
        <v>1073</v>
      </c>
      <c r="E5996" s="2">
        <v>100</v>
      </c>
      <c r="F5996" s="2" t="s">
        <v>767</v>
      </c>
      <c r="G5996" s="2" t="s">
        <v>720</v>
      </c>
      <c r="H5996" s="2" t="s">
        <v>37</v>
      </c>
      <c r="I5996" s="2" t="s">
        <v>38</v>
      </c>
      <c r="J5996" s="2">
        <v>28.99</v>
      </c>
    </row>
    <row r="5997" spans="1:10">
      <c r="A5997" s="2" t="s">
        <v>20</v>
      </c>
      <c r="B5997" s="2" t="s">
        <v>379</v>
      </c>
      <c r="C5997" s="2" t="s">
        <v>361</v>
      </c>
      <c r="D5997" s="2" t="s">
        <v>1073</v>
      </c>
      <c r="E5997" s="2">
        <v>100</v>
      </c>
      <c r="F5997" s="2" t="s">
        <v>767</v>
      </c>
      <c r="G5997" s="2" t="s">
        <v>720</v>
      </c>
      <c r="H5997" s="2" t="s">
        <v>37</v>
      </c>
      <c r="I5997" s="2" t="s">
        <v>38</v>
      </c>
      <c r="J5997" s="2">
        <v>0.97499999999999998</v>
      </c>
    </row>
    <row r="5998" spans="1:10">
      <c r="A5998" s="2" t="s">
        <v>16</v>
      </c>
      <c r="B5998" s="2" t="s">
        <v>384</v>
      </c>
      <c r="C5998" s="2" t="s">
        <v>361</v>
      </c>
      <c r="D5998" s="2" t="s">
        <v>1073</v>
      </c>
      <c r="E5998" s="2">
        <v>100</v>
      </c>
      <c r="F5998" s="2" t="s">
        <v>767</v>
      </c>
      <c r="G5998" s="2" t="s">
        <v>720</v>
      </c>
      <c r="H5998" s="2" t="s">
        <v>37</v>
      </c>
      <c r="I5998" s="2" t="s">
        <v>38</v>
      </c>
      <c r="J5998" s="2">
        <v>3.6555068849999997E-3</v>
      </c>
    </row>
    <row r="5999" spans="1:10">
      <c r="A5999" s="2" t="s">
        <v>3</v>
      </c>
      <c r="B5999" s="2" t="s">
        <v>365</v>
      </c>
      <c r="C5999" s="2" t="s">
        <v>361</v>
      </c>
      <c r="D5999" s="2" t="s">
        <v>1073</v>
      </c>
      <c r="E5999" s="2">
        <v>100</v>
      </c>
      <c r="F5999" s="2" t="s">
        <v>767</v>
      </c>
      <c r="G5999" s="2" t="s">
        <v>720</v>
      </c>
      <c r="H5999" s="2" t="s">
        <v>37</v>
      </c>
      <c r="I5999" s="2" t="s">
        <v>38</v>
      </c>
      <c r="J5999" s="2">
        <v>0.10476947537500002</v>
      </c>
    </row>
    <row r="6000" spans="1:10">
      <c r="A6000" s="2" t="s">
        <v>19</v>
      </c>
      <c r="B6000" s="2" t="s">
        <v>375</v>
      </c>
      <c r="C6000" s="2" t="s">
        <v>361</v>
      </c>
      <c r="D6000" s="2" t="s">
        <v>1073</v>
      </c>
      <c r="E6000" s="2">
        <v>100</v>
      </c>
      <c r="F6000" s="2" t="s">
        <v>767</v>
      </c>
      <c r="G6000" s="2" t="s">
        <v>720</v>
      </c>
      <c r="H6000" s="2" t="s">
        <v>37</v>
      </c>
      <c r="I6000" s="2" t="s">
        <v>38</v>
      </c>
      <c r="J6000" s="2">
        <v>8.51</v>
      </c>
    </row>
    <row r="6001" spans="1:10">
      <c r="A6001" s="2" t="s">
        <v>18</v>
      </c>
      <c r="B6001" s="2" t="s">
        <v>369</v>
      </c>
      <c r="C6001" s="2" t="s">
        <v>361</v>
      </c>
      <c r="D6001" s="2" t="s">
        <v>1073</v>
      </c>
      <c r="E6001" s="2">
        <v>100</v>
      </c>
      <c r="F6001" s="2" t="s">
        <v>767</v>
      </c>
      <c r="G6001" s="2" t="s">
        <v>720</v>
      </c>
      <c r="H6001" s="2" t="s">
        <v>37</v>
      </c>
      <c r="I6001" s="2" t="s">
        <v>38</v>
      </c>
      <c r="J6001" s="2">
        <v>2.5249999999999999</v>
      </c>
    </row>
    <row r="6002" spans="1:10">
      <c r="A6002" s="2" t="s">
        <v>24</v>
      </c>
      <c r="B6002" s="2" t="s">
        <v>381</v>
      </c>
      <c r="C6002" s="2" t="s">
        <v>361</v>
      </c>
      <c r="D6002" s="2" t="s">
        <v>1073</v>
      </c>
      <c r="E6002" s="2">
        <v>100</v>
      </c>
      <c r="F6002" s="2" t="s">
        <v>767</v>
      </c>
      <c r="G6002" s="2" t="s">
        <v>720</v>
      </c>
      <c r="H6002" s="2" t="s">
        <v>37</v>
      </c>
      <c r="I6002" s="2" t="s">
        <v>38</v>
      </c>
      <c r="J6002" s="2">
        <v>0.18687254901</v>
      </c>
    </row>
    <row r="6003" spans="1:10">
      <c r="A6003" s="2" t="s">
        <v>14</v>
      </c>
      <c r="B6003" s="2" t="s">
        <v>367</v>
      </c>
      <c r="C6003" s="2" t="s">
        <v>361</v>
      </c>
      <c r="D6003" s="2" t="s">
        <v>1073</v>
      </c>
      <c r="E6003" s="2">
        <v>100</v>
      </c>
      <c r="F6003" s="2" t="s">
        <v>767</v>
      </c>
      <c r="G6003" s="2" t="s">
        <v>720</v>
      </c>
      <c r="H6003" s="2" t="s">
        <v>37</v>
      </c>
      <c r="I6003" s="2" t="s">
        <v>38</v>
      </c>
      <c r="J6003" s="2">
        <v>0</v>
      </c>
    </row>
    <row r="6004" spans="1:10">
      <c r="A6004" s="2" t="s">
        <v>13</v>
      </c>
      <c r="B6004" s="2" t="s">
        <v>380</v>
      </c>
      <c r="C6004" s="2" t="s">
        <v>361</v>
      </c>
      <c r="D6004" s="2" t="s">
        <v>1073</v>
      </c>
      <c r="E6004" s="2">
        <v>100</v>
      </c>
      <c r="F6004" s="2" t="s">
        <v>767</v>
      </c>
      <c r="G6004" s="2" t="s">
        <v>720</v>
      </c>
      <c r="H6004" s="2" t="s">
        <v>37</v>
      </c>
      <c r="I6004" s="2" t="s">
        <v>38</v>
      </c>
      <c r="J6004" s="2">
        <v>1.7871497333549999</v>
      </c>
    </row>
    <row r="6005" spans="1:10">
      <c r="A6005" s="2" t="s">
        <v>11</v>
      </c>
      <c r="B6005" s="2" t="s">
        <v>377</v>
      </c>
      <c r="C6005" s="2" t="s">
        <v>361</v>
      </c>
      <c r="D6005" s="2" t="s">
        <v>1073</v>
      </c>
      <c r="E6005" s="2">
        <v>100</v>
      </c>
      <c r="F6005" s="2" t="s">
        <v>767</v>
      </c>
      <c r="G6005" s="2" t="s">
        <v>720</v>
      </c>
      <c r="H6005" s="2" t="s">
        <v>37</v>
      </c>
      <c r="I6005" s="2" t="s">
        <v>38</v>
      </c>
      <c r="J6005" s="2">
        <v>0.38500000000000001</v>
      </c>
    </row>
    <row r="6006" spans="1:10">
      <c r="A6006" s="2" t="s">
        <v>12</v>
      </c>
      <c r="B6006" s="2" t="s">
        <v>378</v>
      </c>
      <c r="C6006" s="2" t="s">
        <v>361</v>
      </c>
      <c r="D6006" s="2" t="s">
        <v>1073</v>
      </c>
      <c r="E6006" s="2">
        <v>100</v>
      </c>
      <c r="F6006" s="2" t="s">
        <v>767</v>
      </c>
      <c r="G6006" s="2" t="s">
        <v>720</v>
      </c>
      <c r="H6006" s="2" t="s">
        <v>37</v>
      </c>
      <c r="I6006" s="2" t="s">
        <v>38</v>
      </c>
      <c r="J6006" s="2">
        <v>4.05</v>
      </c>
    </row>
    <row r="6007" spans="1:10">
      <c r="A6007" s="2" t="s">
        <v>10</v>
      </c>
      <c r="B6007" s="2" t="s">
        <v>385</v>
      </c>
      <c r="C6007" s="2" t="s">
        <v>361</v>
      </c>
      <c r="D6007" s="2" t="s">
        <v>1073</v>
      </c>
      <c r="E6007" s="2">
        <v>100</v>
      </c>
      <c r="F6007" s="2" t="s">
        <v>767</v>
      </c>
      <c r="G6007" s="2" t="s">
        <v>720</v>
      </c>
      <c r="H6007" s="2" t="s">
        <v>37</v>
      </c>
      <c r="I6007" s="2" t="s">
        <v>38</v>
      </c>
      <c r="J6007" s="2">
        <v>0</v>
      </c>
    </row>
    <row r="6008" spans="1:10">
      <c r="A6008" s="2" t="s">
        <v>9</v>
      </c>
      <c r="B6008" s="2" t="s">
        <v>371</v>
      </c>
      <c r="C6008" s="2" t="s">
        <v>361</v>
      </c>
      <c r="D6008" s="2" t="s">
        <v>1073</v>
      </c>
      <c r="E6008" s="2">
        <v>100</v>
      </c>
      <c r="F6008" s="2" t="s">
        <v>767</v>
      </c>
      <c r="G6008" s="2" t="s">
        <v>720</v>
      </c>
      <c r="H6008" s="2" t="s">
        <v>37</v>
      </c>
      <c r="I6008" s="2" t="s">
        <v>38</v>
      </c>
      <c r="J6008" s="2">
        <v>13.005000000000001</v>
      </c>
    </row>
    <row r="6009" spans="1:10">
      <c r="A6009" s="2" t="s">
        <v>8</v>
      </c>
      <c r="B6009" s="2" t="s">
        <v>376</v>
      </c>
      <c r="C6009" s="2" t="s">
        <v>361</v>
      </c>
      <c r="D6009" s="2" t="s">
        <v>1073</v>
      </c>
      <c r="E6009" s="2">
        <v>100</v>
      </c>
      <c r="F6009" s="2" t="s">
        <v>767</v>
      </c>
      <c r="G6009" s="2" t="s">
        <v>720</v>
      </c>
      <c r="H6009" s="2" t="s">
        <v>37</v>
      </c>
      <c r="I6009" s="2" t="s">
        <v>38</v>
      </c>
      <c r="J6009" s="2">
        <v>8.2850000000000001</v>
      </c>
    </row>
    <row r="6010" spans="1:10">
      <c r="A6010" s="2" t="s">
        <v>7</v>
      </c>
      <c r="B6010" s="2" t="s">
        <v>364</v>
      </c>
      <c r="C6010" s="2" t="s">
        <v>361</v>
      </c>
      <c r="D6010" s="2" t="s">
        <v>1073</v>
      </c>
      <c r="E6010" s="2">
        <v>100</v>
      </c>
      <c r="F6010" s="2" t="s">
        <v>767</v>
      </c>
      <c r="G6010" s="2" t="s">
        <v>720</v>
      </c>
      <c r="H6010" s="2" t="s">
        <v>37</v>
      </c>
      <c r="I6010" s="2" t="s">
        <v>38</v>
      </c>
      <c r="J6010" s="2">
        <v>0</v>
      </c>
    </row>
    <row r="6011" spans="1:10">
      <c r="A6011" s="2" t="s">
        <v>6</v>
      </c>
      <c r="B6011" s="2" t="s">
        <v>387</v>
      </c>
      <c r="C6011" s="2" t="s">
        <v>361</v>
      </c>
      <c r="D6011" s="2" t="s">
        <v>1073</v>
      </c>
      <c r="E6011" s="2">
        <v>100</v>
      </c>
      <c r="F6011" s="2" t="s">
        <v>767</v>
      </c>
      <c r="G6011" s="2" t="s">
        <v>720</v>
      </c>
      <c r="H6011" s="2" t="s">
        <v>37</v>
      </c>
      <c r="I6011" s="2" t="s">
        <v>38</v>
      </c>
      <c r="J6011" s="2">
        <v>0</v>
      </c>
    </row>
    <row r="6012" spans="1:10">
      <c r="A6012" s="2" t="s">
        <v>2</v>
      </c>
      <c r="B6012" s="2" t="s">
        <v>374</v>
      </c>
      <c r="C6012" s="2" t="s">
        <v>361</v>
      </c>
      <c r="D6012" s="2" t="s">
        <v>1073</v>
      </c>
      <c r="E6012" s="2">
        <v>100</v>
      </c>
      <c r="F6012" s="2" t="s">
        <v>767</v>
      </c>
      <c r="G6012" s="2" t="s">
        <v>720</v>
      </c>
      <c r="H6012" s="2" t="s">
        <v>37</v>
      </c>
      <c r="I6012" s="2" t="s">
        <v>38</v>
      </c>
      <c r="J6012" s="2">
        <v>17.484999999999999</v>
      </c>
    </row>
    <row r="6013" spans="1:10">
      <c r="A6013" s="2" t="s">
        <v>1</v>
      </c>
      <c r="B6013" s="2" t="s">
        <v>366</v>
      </c>
      <c r="C6013" s="2" t="s">
        <v>361</v>
      </c>
      <c r="D6013" s="2" t="s">
        <v>1073</v>
      </c>
      <c r="E6013" s="2">
        <v>100</v>
      </c>
      <c r="F6013" s="2" t="s">
        <v>767</v>
      </c>
      <c r="G6013" s="2" t="s">
        <v>720</v>
      </c>
      <c r="H6013" s="2" t="s">
        <v>37</v>
      </c>
      <c r="I6013" s="2" t="s">
        <v>38</v>
      </c>
      <c r="J6013" s="2">
        <v>62.115000000000002</v>
      </c>
    </row>
    <row r="6014" spans="1:10">
      <c r="A6014" s="2" t="s">
        <v>26</v>
      </c>
      <c r="B6014" s="2" t="s">
        <v>370</v>
      </c>
      <c r="C6014" s="2" t="s">
        <v>361</v>
      </c>
      <c r="D6014" s="2" t="s">
        <v>718</v>
      </c>
      <c r="E6014" s="2">
        <v>100</v>
      </c>
      <c r="F6014" s="2" t="s">
        <v>767</v>
      </c>
      <c r="G6014" s="2" t="s">
        <v>720</v>
      </c>
      <c r="H6014" s="2" t="s">
        <v>37</v>
      </c>
      <c r="I6014" s="2" t="s">
        <v>38</v>
      </c>
      <c r="J6014" s="2">
        <v>0.14499999999999999</v>
      </c>
    </row>
    <row r="6015" spans="1:10">
      <c r="A6015" s="2" t="s">
        <v>25</v>
      </c>
      <c r="B6015" s="2" t="s">
        <v>386</v>
      </c>
      <c r="C6015" s="2" t="s">
        <v>361</v>
      </c>
      <c r="D6015" s="2" t="s">
        <v>718</v>
      </c>
      <c r="E6015" s="2">
        <v>100</v>
      </c>
      <c r="F6015" s="2" t="s">
        <v>767</v>
      </c>
      <c r="G6015" s="2" t="s">
        <v>720</v>
      </c>
      <c r="H6015" s="2" t="s">
        <v>37</v>
      </c>
      <c r="I6015" s="2" t="s">
        <v>38</v>
      </c>
      <c r="J6015" s="2">
        <v>1.33</v>
      </c>
    </row>
    <row r="6016" spans="1:10">
      <c r="A6016" s="2" t="s">
        <v>23</v>
      </c>
      <c r="B6016" s="2" t="s">
        <v>388</v>
      </c>
      <c r="C6016" s="2" t="s">
        <v>361</v>
      </c>
      <c r="D6016" s="2" t="s">
        <v>718</v>
      </c>
      <c r="E6016" s="2">
        <v>100</v>
      </c>
      <c r="F6016" s="2" t="s">
        <v>767</v>
      </c>
      <c r="G6016" s="2" t="s">
        <v>720</v>
      </c>
      <c r="H6016" s="2" t="s">
        <v>37</v>
      </c>
      <c r="I6016" s="2" t="s">
        <v>38</v>
      </c>
      <c r="J6016" s="2">
        <v>0</v>
      </c>
    </row>
    <row r="6017" spans="1:10">
      <c r="A6017" s="2" t="s">
        <v>17</v>
      </c>
      <c r="B6017" s="2" t="s">
        <v>372</v>
      </c>
      <c r="C6017" s="2" t="s">
        <v>361</v>
      </c>
      <c r="D6017" s="2" t="s">
        <v>718</v>
      </c>
      <c r="E6017" s="2">
        <v>100</v>
      </c>
      <c r="F6017" s="2" t="s">
        <v>767</v>
      </c>
      <c r="G6017" s="2" t="s">
        <v>720</v>
      </c>
      <c r="H6017" s="2" t="s">
        <v>37</v>
      </c>
      <c r="I6017" s="2" t="s">
        <v>38</v>
      </c>
      <c r="J6017" s="2">
        <v>53.03</v>
      </c>
    </row>
    <row r="6018" spans="1:10">
      <c r="A6018" s="2" t="s">
        <v>21</v>
      </c>
      <c r="B6018" s="2" t="s">
        <v>373</v>
      </c>
      <c r="C6018" s="2" t="s">
        <v>361</v>
      </c>
      <c r="D6018" s="2" t="s">
        <v>718</v>
      </c>
      <c r="E6018" s="2">
        <v>100</v>
      </c>
      <c r="F6018" s="2" t="s">
        <v>767</v>
      </c>
      <c r="G6018" s="2" t="s">
        <v>720</v>
      </c>
      <c r="H6018" s="2" t="s">
        <v>37</v>
      </c>
      <c r="I6018" s="2" t="s">
        <v>38</v>
      </c>
      <c r="J6018" s="2">
        <v>81.25</v>
      </c>
    </row>
    <row r="6019" spans="1:10">
      <c r="A6019" s="2" t="s">
        <v>20</v>
      </c>
      <c r="B6019" s="2" t="s">
        <v>379</v>
      </c>
      <c r="C6019" s="2" t="s">
        <v>361</v>
      </c>
      <c r="D6019" s="2" t="s">
        <v>718</v>
      </c>
      <c r="E6019" s="2">
        <v>100</v>
      </c>
      <c r="F6019" s="2" t="s">
        <v>767</v>
      </c>
      <c r="G6019" s="2" t="s">
        <v>720</v>
      </c>
      <c r="H6019" s="2" t="s">
        <v>37</v>
      </c>
      <c r="I6019" s="2" t="s">
        <v>38</v>
      </c>
      <c r="J6019" s="2">
        <v>7.2450000000000001</v>
      </c>
    </row>
    <row r="6020" spans="1:10">
      <c r="A6020" s="2" t="s">
        <v>16</v>
      </c>
      <c r="B6020" s="2" t="s">
        <v>384</v>
      </c>
      <c r="C6020" s="2" t="s">
        <v>361</v>
      </c>
      <c r="D6020" s="2" t="s">
        <v>718</v>
      </c>
      <c r="E6020" s="2">
        <v>100</v>
      </c>
      <c r="F6020" s="2" t="s">
        <v>767</v>
      </c>
      <c r="G6020" s="2" t="s">
        <v>720</v>
      </c>
      <c r="H6020" s="2" t="s">
        <v>37</v>
      </c>
      <c r="I6020" s="2" t="s">
        <v>38</v>
      </c>
      <c r="J6020" s="2">
        <v>1.4622027539999999E-2</v>
      </c>
    </row>
    <row r="6021" spans="1:10">
      <c r="A6021" s="2" t="s">
        <v>3</v>
      </c>
      <c r="B6021" s="2" t="s">
        <v>365</v>
      </c>
      <c r="C6021" s="2" t="s">
        <v>361</v>
      </c>
      <c r="D6021" s="2" t="s">
        <v>718</v>
      </c>
      <c r="E6021" s="2">
        <v>100</v>
      </c>
      <c r="F6021" s="2" t="s">
        <v>767</v>
      </c>
      <c r="G6021" s="2" t="s">
        <v>720</v>
      </c>
      <c r="H6021" s="2" t="s">
        <v>37</v>
      </c>
      <c r="I6021" s="2" t="s">
        <v>38</v>
      </c>
      <c r="J6021" s="2">
        <v>0.87587281413500007</v>
      </c>
    </row>
    <row r="6022" spans="1:10">
      <c r="A6022" s="2" t="s">
        <v>19</v>
      </c>
      <c r="B6022" s="2" t="s">
        <v>375</v>
      </c>
      <c r="C6022" s="2" t="s">
        <v>361</v>
      </c>
      <c r="D6022" s="2" t="s">
        <v>718</v>
      </c>
      <c r="E6022" s="2">
        <v>100</v>
      </c>
      <c r="F6022" s="2" t="s">
        <v>767</v>
      </c>
      <c r="G6022" s="2" t="s">
        <v>720</v>
      </c>
      <c r="H6022" s="2" t="s">
        <v>37</v>
      </c>
      <c r="I6022" s="2" t="s">
        <v>38</v>
      </c>
      <c r="J6022" s="2">
        <v>33.475000000000001</v>
      </c>
    </row>
    <row r="6023" spans="1:10">
      <c r="A6023" s="2" t="s">
        <v>18</v>
      </c>
      <c r="B6023" s="2" t="s">
        <v>369</v>
      </c>
      <c r="C6023" s="2" t="s">
        <v>361</v>
      </c>
      <c r="D6023" s="2" t="s">
        <v>718</v>
      </c>
      <c r="E6023" s="2">
        <v>100</v>
      </c>
      <c r="F6023" s="2" t="s">
        <v>767</v>
      </c>
      <c r="G6023" s="2" t="s">
        <v>720</v>
      </c>
      <c r="H6023" s="2" t="s">
        <v>37</v>
      </c>
      <c r="I6023" s="2" t="s">
        <v>38</v>
      </c>
      <c r="J6023" s="2">
        <v>42.55</v>
      </c>
    </row>
    <row r="6024" spans="1:10">
      <c r="A6024" s="2" t="s">
        <v>24</v>
      </c>
      <c r="B6024" s="2" t="s">
        <v>381</v>
      </c>
      <c r="C6024" s="2" t="s">
        <v>361</v>
      </c>
      <c r="D6024" s="2" t="s">
        <v>718</v>
      </c>
      <c r="E6024" s="2">
        <v>100</v>
      </c>
      <c r="F6024" s="2" t="s">
        <v>767</v>
      </c>
      <c r="G6024" s="2" t="s">
        <v>720</v>
      </c>
      <c r="H6024" s="2" t="s">
        <v>37</v>
      </c>
      <c r="I6024" s="2" t="s">
        <v>38</v>
      </c>
      <c r="J6024" s="2">
        <v>8.6361813721049998</v>
      </c>
    </row>
    <row r="6025" spans="1:10">
      <c r="A6025" s="2" t="s">
        <v>14</v>
      </c>
      <c r="B6025" s="2" t="s">
        <v>367</v>
      </c>
      <c r="C6025" s="2" t="s">
        <v>361</v>
      </c>
      <c r="D6025" s="2" t="s">
        <v>718</v>
      </c>
      <c r="E6025" s="2">
        <v>100</v>
      </c>
      <c r="F6025" s="2" t="s">
        <v>767</v>
      </c>
      <c r="G6025" s="2" t="s">
        <v>720</v>
      </c>
      <c r="H6025" s="2" t="s">
        <v>37</v>
      </c>
      <c r="I6025" s="2" t="s">
        <v>38</v>
      </c>
      <c r="J6025" s="2">
        <v>5.13</v>
      </c>
    </row>
    <row r="6026" spans="1:10">
      <c r="A6026" s="2" t="s">
        <v>13</v>
      </c>
      <c r="B6026" s="2" t="s">
        <v>380</v>
      </c>
      <c r="C6026" s="2" t="s">
        <v>361</v>
      </c>
      <c r="D6026" s="2" t="s">
        <v>718</v>
      </c>
      <c r="E6026" s="2">
        <v>100</v>
      </c>
      <c r="F6026" s="2" t="s">
        <v>767</v>
      </c>
      <c r="G6026" s="2" t="s">
        <v>720</v>
      </c>
      <c r="H6026" s="2" t="s">
        <v>37</v>
      </c>
      <c r="I6026" s="2" t="s">
        <v>38</v>
      </c>
      <c r="J6026" s="2">
        <v>11.813647063679998</v>
      </c>
    </row>
    <row r="6027" spans="1:10">
      <c r="A6027" s="2" t="s">
        <v>11</v>
      </c>
      <c r="B6027" s="2" t="s">
        <v>377</v>
      </c>
      <c r="C6027" s="2" t="s">
        <v>361</v>
      </c>
      <c r="D6027" s="2" t="s">
        <v>718</v>
      </c>
      <c r="E6027" s="2">
        <v>100</v>
      </c>
      <c r="F6027" s="2" t="s">
        <v>767</v>
      </c>
      <c r="G6027" s="2" t="s">
        <v>720</v>
      </c>
      <c r="H6027" s="2" t="s">
        <v>37</v>
      </c>
      <c r="I6027" s="2" t="s">
        <v>38</v>
      </c>
      <c r="J6027" s="2">
        <v>7.2750000000000004</v>
      </c>
    </row>
    <row r="6028" spans="1:10">
      <c r="A6028" s="2" t="s">
        <v>12</v>
      </c>
      <c r="B6028" s="2" t="s">
        <v>378</v>
      </c>
      <c r="C6028" s="2" t="s">
        <v>361</v>
      </c>
      <c r="D6028" s="2" t="s">
        <v>718</v>
      </c>
      <c r="E6028" s="2">
        <v>100</v>
      </c>
      <c r="F6028" s="2" t="s">
        <v>767</v>
      </c>
      <c r="G6028" s="2" t="s">
        <v>720</v>
      </c>
      <c r="H6028" s="2" t="s">
        <v>37</v>
      </c>
      <c r="I6028" s="2" t="s">
        <v>38</v>
      </c>
      <c r="J6028" s="2">
        <v>32.284999999999997</v>
      </c>
    </row>
    <row r="6029" spans="1:10">
      <c r="A6029" s="2" t="s">
        <v>10</v>
      </c>
      <c r="B6029" s="2" t="s">
        <v>385</v>
      </c>
      <c r="C6029" s="2" t="s">
        <v>361</v>
      </c>
      <c r="D6029" s="2" t="s">
        <v>718</v>
      </c>
      <c r="E6029" s="2">
        <v>100</v>
      </c>
      <c r="F6029" s="2" t="s">
        <v>767</v>
      </c>
      <c r="G6029" s="2" t="s">
        <v>720</v>
      </c>
      <c r="H6029" s="2" t="s">
        <v>37</v>
      </c>
      <c r="I6029" s="2" t="s">
        <v>38</v>
      </c>
      <c r="J6029" s="2">
        <v>0</v>
      </c>
    </row>
    <row r="6030" spans="1:10">
      <c r="A6030" s="2" t="s">
        <v>9</v>
      </c>
      <c r="B6030" s="2" t="s">
        <v>371</v>
      </c>
      <c r="C6030" s="2" t="s">
        <v>361</v>
      </c>
      <c r="D6030" s="2" t="s">
        <v>718</v>
      </c>
      <c r="E6030" s="2">
        <v>100</v>
      </c>
      <c r="F6030" s="2" t="s">
        <v>767</v>
      </c>
      <c r="G6030" s="2" t="s">
        <v>720</v>
      </c>
      <c r="H6030" s="2" t="s">
        <v>37</v>
      </c>
      <c r="I6030" s="2" t="s">
        <v>38</v>
      </c>
      <c r="J6030" s="2">
        <v>73.83</v>
      </c>
    </row>
    <row r="6031" spans="1:10">
      <c r="A6031" s="2" t="s">
        <v>8</v>
      </c>
      <c r="B6031" s="2" t="s">
        <v>376</v>
      </c>
      <c r="C6031" s="2" t="s">
        <v>361</v>
      </c>
      <c r="D6031" s="2" t="s">
        <v>718</v>
      </c>
      <c r="E6031" s="2">
        <v>100</v>
      </c>
      <c r="F6031" s="2" t="s">
        <v>767</v>
      </c>
      <c r="G6031" s="2" t="s">
        <v>720</v>
      </c>
      <c r="H6031" s="2" t="s">
        <v>37</v>
      </c>
      <c r="I6031" s="2" t="s">
        <v>38</v>
      </c>
      <c r="J6031" s="2">
        <v>24.42</v>
      </c>
    </row>
    <row r="6032" spans="1:10">
      <c r="A6032" s="2" t="s">
        <v>7</v>
      </c>
      <c r="B6032" s="2" t="s">
        <v>364</v>
      </c>
      <c r="C6032" s="2" t="s">
        <v>361</v>
      </c>
      <c r="D6032" s="2" t="s">
        <v>718</v>
      </c>
      <c r="E6032" s="2">
        <v>100</v>
      </c>
      <c r="F6032" s="2" t="s">
        <v>767</v>
      </c>
      <c r="G6032" s="2" t="s">
        <v>720</v>
      </c>
      <c r="H6032" s="2" t="s">
        <v>37</v>
      </c>
      <c r="I6032" s="2" t="s">
        <v>38</v>
      </c>
      <c r="J6032" s="2">
        <v>0.115</v>
      </c>
    </row>
    <row r="6033" spans="1:10">
      <c r="A6033" s="2" t="s">
        <v>6</v>
      </c>
      <c r="B6033" s="2" t="s">
        <v>387</v>
      </c>
      <c r="C6033" s="2" t="s">
        <v>361</v>
      </c>
      <c r="D6033" s="2" t="s">
        <v>718</v>
      </c>
      <c r="E6033" s="2">
        <v>100</v>
      </c>
      <c r="F6033" s="2" t="s">
        <v>767</v>
      </c>
      <c r="G6033" s="2" t="s">
        <v>720</v>
      </c>
      <c r="H6033" s="2" t="s">
        <v>37</v>
      </c>
      <c r="I6033" s="2" t="s">
        <v>38</v>
      </c>
      <c r="J6033" s="2">
        <v>29.91</v>
      </c>
    </row>
    <row r="6034" spans="1:10">
      <c r="A6034" s="2" t="s">
        <v>2</v>
      </c>
      <c r="B6034" s="2" t="s">
        <v>374</v>
      </c>
      <c r="C6034" s="2" t="s">
        <v>361</v>
      </c>
      <c r="D6034" s="2" t="s">
        <v>718</v>
      </c>
      <c r="E6034" s="2">
        <v>100</v>
      </c>
      <c r="F6034" s="2" t="s">
        <v>767</v>
      </c>
      <c r="G6034" s="2" t="s">
        <v>720</v>
      </c>
      <c r="H6034" s="2" t="s">
        <v>37</v>
      </c>
      <c r="I6034" s="2" t="s">
        <v>38</v>
      </c>
      <c r="J6034" s="2">
        <v>69.715000000000003</v>
      </c>
    </row>
    <row r="6035" spans="1:10">
      <c r="A6035" s="2" t="s">
        <v>1</v>
      </c>
      <c r="B6035" s="2" t="s">
        <v>366</v>
      </c>
      <c r="C6035" s="2" t="s">
        <v>361</v>
      </c>
      <c r="D6035" s="2" t="s">
        <v>718</v>
      </c>
      <c r="E6035" s="2">
        <v>100</v>
      </c>
      <c r="F6035" s="2" t="s">
        <v>767</v>
      </c>
      <c r="G6035" s="2" t="s">
        <v>720</v>
      </c>
      <c r="H6035" s="2" t="s">
        <v>37</v>
      </c>
      <c r="I6035" s="2" t="s">
        <v>38</v>
      </c>
      <c r="J6035" s="2">
        <v>128.69999999999999</v>
      </c>
    </row>
    <row r="6036" spans="1:10">
      <c r="A6036" s="2" t="s">
        <v>26</v>
      </c>
      <c r="B6036" s="2" t="s">
        <v>370</v>
      </c>
      <c r="C6036" s="2" t="s">
        <v>361</v>
      </c>
      <c r="D6036" s="2" t="s">
        <v>1077</v>
      </c>
      <c r="E6036" s="2">
        <v>100</v>
      </c>
      <c r="F6036" s="2" t="s">
        <v>767</v>
      </c>
      <c r="G6036" s="2" t="s">
        <v>720</v>
      </c>
      <c r="H6036" s="2" t="s">
        <v>37</v>
      </c>
      <c r="I6036" s="2" t="s">
        <v>38</v>
      </c>
      <c r="J6036" s="2">
        <v>0</v>
      </c>
    </row>
    <row r="6037" spans="1:10">
      <c r="A6037" s="2" t="s">
        <v>25</v>
      </c>
      <c r="B6037" s="2" t="s">
        <v>386</v>
      </c>
      <c r="C6037" s="2" t="s">
        <v>361</v>
      </c>
      <c r="D6037" s="2" t="s">
        <v>1077</v>
      </c>
      <c r="E6037" s="2">
        <v>100</v>
      </c>
      <c r="F6037" s="2" t="s">
        <v>767</v>
      </c>
      <c r="G6037" s="2" t="s">
        <v>720</v>
      </c>
      <c r="H6037" s="2" t="s">
        <v>37</v>
      </c>
      <c r="I6037" s="2" t="s">
        <v>38</v>
      </c>
      <c r="J6037" s="2">
        <v>26.97</v>
      </c>
    </row>
    <row r="6038" spans="1:10">
      <c r="A6038" s="2" t="s">
        <v>23</v>
      </c>
      <c r="B6038" s="2" t="s">
        <v>388</v>
      </c>
      <c r="C6038" s="2" t="s">
        <v>361</v>
      </c>
      <c r="D6038" s="2" t="s">
        <v>1077</v>
      </c>
      <c r="E6038" s="2">
        <v>100</v>
      </c>
      <c r="F6038" s="2" t="s">
        <v>767</v>
      </c>
      <c r="G6038" s="2" t="s">
        <v>720</v>
      </c>
      <c r="H6038" s="2" t="s">
        <v>37</v>
      </c>
      <c r="I6038" s="2" t="s">
        <v>38</v>
      </c>
      <c r="J6038" s="2">
        <v>5.4669558848100008</v>
      </c>
    </row>
    <row r="6039" spans="1:10">
      <c r="A6039" s="2" t="s">
        <v>17</v>
      </c>
      <c r="B6039" s="2" t="s">
        <v>372</v>
      </c>
      <c r="C6039" s="2" t="s">
        <v>361</v>
      </c>
      <c r="D6039" s="2" t="s">
        <v>1077</v>
      </c>
      <c r="E6039" s="2">
        <v>100</v>
      </c>
      <c r="F6039" s="2" t="s">
        <v>767</v>
      </c>
      <c r="G6039" s="2" t="s">
        <v>720</v>
      </c>
      <c r="H6039" s="2" t="s">
        <v>37</v>
      </c>
      <c r="I6039" s="2" t="s">
        <v>38</v>
      </c>
      <c r="J6039" s="2">
        <v>0</v>
      </c>
    </row>
    <row r="6040" spans="1:10">
      <c r="A6040" s="2" t="s">
        <v>21</v>
      </c>
      <c r="B6040" s="2" t="s">
        <v>373</v>
      </c>
      <c r="C6040" s="2" t="s">
        <v>361</v>
      </c>
      <c r="D6040" s="2" t="s">
        <v>1077</v>
      </c>
      <c r="E6040" s="2">
        <v>100</v>
      </c>
      <c r="F6040" s="2" t="s">
        <v>767</v>
      </c>
      <c r="G6040" s="2" t="s">
        <v>720</v>
      </c>
      <c r="H6040" s="2" t="s">
        <v>37</v>
      </c>
      <c r="I6040" s="2" t="s">
        <v>38</v>
      </c>
      <c r="J6040" s="2">
        <v>9.41</v>
      </c>
    </row>
    <row r="6041" spans="1:10">
      <c r="A6041" s="2" t="s">
        <v>20</v>
      </c>
      <c r="B6041" s="2" t="s">
        <v>379</v>
      </c>
      <c r="C6041" s="2" t="s">
        <v>361</v>
      </c>
      <c r="D6041" s="2" t="s">
        <v>1077</v>
      </c>
      <c r="E6041" s="2">
        <v>100</v>
      </c>
      <c r="F6041" s="2" t="s">
        <v>767</v>
      </c>
      <c r="G6041" s="2" t="s">
        <v>720</v>
      </c>
      <c r="H6041" s="2" t="s">
        <v>37</v>
      </c>
      <c r="I6041" s="2" t="s">
        <v>38</v>
      </c>
      <c r="J6041" s="2">
        <v>8.39</v>
      </c>
    </row>
    <row r="6042" spans="1:10">
      <c r="A6042" s="2" t="s">
        <v>16</v>
      </c>
      <c r="B6042" s="2" t="s">
        <v>384</v>
      </c>
      <c r="C6042" s="2" t="s">
        <v>361</v>
      </c>
      <c r="D6042" s="2" t="s">
        <v>1077</v>
      </c>
      <c r="E6042" s="2">
        <v>100</v>
      </c>
      <c r="F6042" s="2" t="s">
        <v>767</v>
      </c>
      <c r="G6042" s="2" t="s">
        <v>720</v>
      </c>
      <c r="H6042" s="2" t="s">
        <v>37</v>
      </c>
      <c r="I6042" s="2" t="s">
        <v>38</v>
      </c>
      <c r="J6042" s="2">
        <v>105.54179478371999</v>
      </c>
    </row>
    <row r="6043" spans="1:10">
      <c r="A6043" s="2" t="s">
        <v>3</v>
      </c>
      <c r="B6043" s="2" t="s">
        <v>365</v>
      </c>
      <c r="C6043" s="2" t="s">
        <v>361</v>
      </c>
      <c r="D6043" s="2" t="s">
        <v>1077</v>
      </c>
      <c r="E6043" s="2">
        <v>100</v>
      </c>
      <c r="F6043" s="2" t="s">
        <v>767</v>
      </c>
      <c r="G6043" s="2" t="s">
        <v>720</v>
      </c>
      <c r="H6043" s="2" t="s">
        <v>37</v>
      </c>
      <c r="I6043" s="2" t="s">
        <v>38</v>
      </c>
      <c r="J6043" s="2">
        <v>235.67264868754003</v>
      </c>
    </row>
    <row r="6044" spans="1:10">
      <c r="A6044" s="2" t="s">
        <v>19</v>
      </c>
      <c r="B6044" s="2" t="s">
        <v>375</v>
      </c>
      <c r="C6044" s="2" t="s">
        <v>361</v>
      </c>
      <c r="D6044" s="2" t="s">
        <v>1077</v>
      </c>
      <c r="E6044" s="2">
        <v>100</v>
      </c>
      <c r="F6044" s="2" t="s">
        <v>767</v>
      </c>
      <c r="G6044" s="2" t="s">
        <v>720</v>
      </c>
      <c r="H6044" s="2" t="s">
        <v>37</v>
      </c>
      <c r="I6044" s="2" t="s">
        <v>38</v>
      </c>
      <c r="J6044" s="2">
        <v>53</v>
      </c>
    </row>
    <row r="6045" spans="1:10">
      <c r="A6045" s="2" t="s">
        <v>18</v>
      </c>
      <c r="B6045" s="2" t="s">
        <v>369</v>
      </c>
      <c r="C6045" s="2" t="s">
        <v>361</v>
      </c>
      <c r="D6045" s="2" t="s">
        <v>1077</v>
      </c>
      <c r="E6045" s="2">
        <v>100</v>
      </c>
      <c r="F6045" s="2" t="s">
        <v>767</v>
      </c>
      <c r="G6045" s="2" t="s">
        <v>720</v>
      </c>
      <c r="H6045" s="2" t="s">
        <v>37</v>
      </c>
      <c r="I6045" s="2" t="s">
        <v>38</v>
      </c>
      <c r="J6045" s="2">
        <v>405.065</v>
      </c>
    </row>
    <row r="6046" spans="1:10">
      <c r="A6046" s="2" t="s">
        <v>24</v>
      </c>
      <c r="B6046" s="2" t="s">
        <v>381</v>
      </c>
      <c r="C6046" s="2" t="s">
        <v>361</v>
      </c>
      <c r="D6046" s="2" t="s">
        <v>1077</v>
      </c>
      <c r="E6046" s="2">
        <v>100</v>
      </c>
      <c r="F6046" s="2" t="s">
        <v>767</v>
      </c>
      <c r="G6046" s="2" t="s">
        <v>720</v>
      </c>
      <c r="H6046" s="2" t="s">
        <v>37</v>
      </c>
      <c r="I6046" s="2" t="s">
        <v>38</v>
      </c>
      <c r="J6046" s="2">
        <v>20.20511764602</v>
      </c>
    </row>
    <row r="6047" spans="1:10">
      <c r="A6047" s="2" t="s">
        <v>14</v>
      </c>
      <c r="B6047" s="2" t="s">
        <v>367</v>
      </c>
      <c r="C6047" s="2" t="s">
        <v>361</v>
      </c>
      <c r="D6047" s="2" t="s">
        <v>1077</v>
      </c>
      <c r="E6047" s="2">
        <v>100</v>
      </c>
      <c r="F6047" s="2" t="s">
        <v>767</v>
      </c>
      <c r="G6047" s="2" t="s">
        <v>720</v>
      </c>
      <c r="H6047" s="2" t="s">
        <v>37</v>
      </c>
      <c r="I6047" s="2" t="s">
        <v>38</v>
      </c>
      <c r="J6047" s="2">
        <v>592.43499999999995</v>
      </c>
    </row>
    <row r="6048" spans="1:10">
      <c r="A6048" s="2" t="s">
        <v>13</v>
      </c>
      <c r="B6048" s="2" t="s">
        <v>380</v>
      </c>
      <c r="C6048" s="2" t="s">
        <v>361</v>
      </c>
      <c r="D6048" s="2" t="s">
        <v>1077</v>
      </c>
      <c r="E6048" s="2">
        <v>100</v>
      </c>
      <c r="F6048" s="2" t="s">
        <v>767</v>
      </c>
      <c r="G6048" s="2" t="s">
        <v>720</v>
      </c>
      <c r="H6048" s="2" t="s">
        <v>37</v>
      </c>
      <c r="I6048" s="2" t="s">
        <v>38</v>
      </c>
      <c r="J6048" s="2">
        <v>184.06243857833996</v>
      </c>
    </row>
    <row r="6049" spans="1:10">
      <c r="A6049" s="2" t="s">
        <v>11</v>
      </c>
      <c r="B6049" s="2" t="s">
        <v>377</v>
      </c>
      <c r="C6049" s="2" t="s">
        <v>361</v>
      </c>
      <c r="D6049" s="2" t="s">
        <v>1077</v>
      </c>
      <c r="E6049" s="2">
        <v>100</v>
      </c>
      <c r="F6049" s="2" t="s">
        <v>767</v>
      </c>
      <c r="G6049" s="2" t="s">
        <v>720</v>
      </c>
      <c r="H6049" s="2" t="s">
        <v>37</v>
      </c>
      <c r="I6049" s="2" t="s">
        <v>38</v>
      </c>
      <c r="J6049" s="2">
        <v>9.5000000000000001E-2</v>
      </c>
    </row>
    <row r="6050" spans="1:10">
      <c r="A6050" s="2" t="s">
        <v>12</v>
      </c>
      <c r="B6050" s="2" t="s">
        <v>378</v>
      </c>
      <c r="C6050" s="2" t="s">
        <v>361</v>
      </c>
      <c r="D6050" s="2" t="s">
        <v>1077</v>
      </c>
      <c r="E6050" s="2">
        <v>100</v>
      </c>
      <c r="F6050" s="2" t="s">
        <v>767</v>
      </c>
      <c r="G6050" s="2" t="s">
        <v>720</v>
      </c>
      <c r="H6050" s="2" t="s">
        <v>37</v>
      </c>
      <c r="I6050" s="2" t="s">
        <v>38</v>
      </c>
      <c r="J6050" s="2">
        <v>40.225000000000001</v>
      </c>
    </row>
    <row r="6051" spans="1:10">
      <c r="A6051" s="2" t="s">
        <v>10</v>
      </c>
      <c r="B6051" s="2" t="s">
        <v>385</v>
      </c>
      <c r="C6051" s="2" t="s">
        <v>361</v>
      </c>
      <c r="D6051" s="2" t="s">
        <v>1077</v>
      </c>
      <c r="E6051" s="2">
        <v>100</v>
      </c>
      <c r="F6051" s="2" t="s">
        <v>767</v>
      </c>
      <c r="G6051" s="2" t="s">
        <v>720</v>
      </c>
      <c r="H6051" s="2" t="s">
        <v>37</v>
      </c>
      <c r="I6051" s="2" t="s">
        <v>38</v>
      </c>
      <c r="J6051" s="2">
        <v>124.93</v>
      </c>
    </row>
    <row r="6052" spans="1:10">
      <c r="A6052" s="2" t="s">
        <v>9</v>
      </c>
      <c r="B6052" s="2" t="s">
        <v>371</v>
      </c>
      <c r="C6052" s="2" t="s">
        <v>361</v>
      </c>
      <c r="D6052" s="2" t="s">
        <v>1077</v>
      </c>
      <c r="E6052" s="2">
        <v>100</v>
      </c>
      <c r="F6052" s="2" t="s">
        <v>767</v>
      </c>
      <c r="G6052" s="2" t="s">
        <v>720</v>
      </c>
      <c r="H6052" s="2" t="s">
        <v>37</v>
      </c>
      <c r="I6052" s="2" t="s">
        <v>38</v>
      </c>
      <c r="J6052" s="2">
        <v>0</v>
      </c>
    </row>
    <row r="6053" spans="1:10">
      <c r="A6053" s="2" t="s">
        <v>8</v>
      </c>
      <c r="B6053" s="2" t="s">
        <v>376</v>
      </c>
      <c r="C6053" s="2" t="s">
        <v>361</v>
      </c>
      <c r="D6053" s="2" t="s">
        <v>1077</v>
      </c>
      <c r="E6053" s="2">
        <v>100</v>
      </c>
      <c r="F6053" s="2" t="s">
        <v>767</v>
      </c>
      <c r="G6053" s="2" t="s">
        <v>720</v>
      </c>
      <c r="H6053" s="2" t="s">
        <v>37</v>
      </c>
      <c r="I6053" s="2" t="s">
        <v>38</v>
      </c>
      <c r="J6053" s="2">
        <v>5.38</v>
      </c>
    </row>
    <row r="6054" spans="1:10">
      <c r="A6054" s="2" t="s">
        <v>7</v>
      </c>
      <c r="B6054" s="2" t="s">
        <v>364</v>
      </c>
      <c r="C6054" s="2" t="s">
        <v>361</v>
      </c>
      <c r="D6054" s="2" t="s">
        <v>1077</v>
      </c>
      <c r="E6054" s="2">
        <v>100</v>
      </c>
      <c r="F6054" s="2" t="s">
        <v>767</v>
      </c>
      <c r="G6054" s="2" t="s">
        <v>720</v>
      </c>
      <c r="H6054" s="2" t="s">
        <v>37</v>
      </c>
      <c r="I6054" s="2" t="s">
        <v>38</v>
      </c>
      <c r="J6054" s="2">
        <v>57.615000000000002</v>
      </c>
    </row>
    <row r="6055" spans="1:10">
      <c r="A6055" s="2" t="s">
        <v>6</v>
      </c>
      <c r="B6055" s="2" t="s">
        <v>387</v>
      </c>
      <c r="C6055" s="2" t="s">
        <v>361</v>
      </c>
      <c r="D6055" s="2" t="s">
        <v>1077</v>
      </c>
      <c r="E6055" s="2">
        <v>100</v>
      </c>
      <c r="F6055" s="2" t="s">
        <v>767</v>
      </c>
      <c r="G6055" s="2" t="s">
        <v>720</v>
      </c>
      <c r="H6055" s="2" t="s">
        <v>37</v>
      </c>
      <c r="I6055" s="2" t="s">
        <v>38</v>
      </c>
      <c r="J6055" s="2">
        <v>29.65</v>
      </c>
    </row>
    <row r="6056" spans="1:10">
      <c r="A6056" s="2" t="s">
        <v>2</v>
      </c>
      <c r="B6056" s="2" t="s">
        <v>374</v>
      </c>
      <c r="C6056" s="2" t="s">
        <v>361</v>
      </c>
      <c r="D6056" s="2" t="s">
        <v>1077</v>
      </c>
      <c r="E6056" s="2">
        <v>100</v>
      </c>
      <c r="F6056" s="2" t="s">
        <v>767</v>
      </c>
      <c r="G6056" s="2" t="s">
        <v>720</v>
      </c>
      <c r="H6056" s="2" t="s">
        <v>37</v>
      </c>
      <c r="I6056" s="2" t="s">
        <v>38</v>
      </c>
      <c r="J6056" s="2">
        <v>151.89500000000001</v>
      </c>
    </row>
    <row r="6057" spans="1:10">
      <c r="A6057" s="2" t="s">
        <v>1</v>
      </c>
      <c r="B6057" s="2" t="s">
        <v>366</v>
      </c>
      <c r="C6057" s="2" t="s">
        <v>361</v>
      </c>
      <c r="D6057" s="2" t="s">
        <v>1077</v>
      </c>
      <c r="E6057" s="2">
        <v>100</v>
      </c>
      <c r="F6057" s="2" t="s">
        <v>767</v>
      </c>
      <c r="G6057" s="2" t="s">
        <v>720</v>
      </c>
      <c r="H6057" s="2" t="s">
        <v>37</v>
      </c>
      <c r="I6057" s="2" t="s">
        <v>38</v>
      </c>
      <c r="J6057" s="2">
        <v>968.245</v>
      </c>
    </row>
    <row r="6058" spans="1:10">
      <c r="A6058" s="2" t="s">
        <v>26</v>
      </c>
      <c r="B6058" s="2" t="s">
        <v>370</v>
      </c>
      <c r="C6058" s="2" t="s">
        <v>361</v>
      </c>
      <c r="D6058" s="2" t="s">
        <v>1069</v>
      </c>
      <c r="E6058" s="2">
        <v>100</v>
      </c>
      <c r="F6058" s="2" t="s">
        <v>767</v>
      </c>
      <c r="G6058" s="2" t="s">
        <v>720</v>
      </c>
      <c r="H6058" s="2" t="s">
        <v>37</v>
      </c>
      <c r="I6058" s="2" t="s">
        <v>38</v>
      </c>
      <c r="J6058" s="2">
        <v>0</v>
      </c>
    </row>
    <row r="6059" spans="1:10">
      <c r="A6059" s="2" t="s">
        <v>25</v>
      </c>
      <c r="B6059" s="2" t="s">
        <v>386</v>
      </c>
      <c r="C6059" s="2" t="s">
        <v>361</v>
      </c>
      <c r="D6059" s="2" t="s">
        <v>1069</v>
      </c>
      <c r="E6059" s="2">
        <v>100</v>
      </c>
      <c r="F6059" s="2" t="s">
        <v>767</v>
      </c>
      <c r="G6059" s="2" t="s">
        <v>720</v>
      </c>
      <c r="H6059" s="2" t="s">
        <v>37</v>
      </c>
      <c r="I6059" s="2" t="s">
        <v>38</v>
      </c>
      <c r="J6059" s="2">
        <v>11.47</v>
      </c>
    </row>
    <row r="6060" spans="1:10">
      <c r="A6060" s="2" t="s">
        <v>23</v>
      </c>
      <c r="B6060" s="2" t="s">
        <v>388</v>
      </c>
      <c r="C6060" s="2" t="s">
        <v>361</v>
      </c>
      <c r="D6060" s="2" t="s">
        <v>1069</v>
      </c>
      <c r="E6060" s="2">
        <v>100</v>
      </c>
      <c r="F6060" s="2" t="s">
        <v>767</v>
      </c>
      <c r="G6060" s="2" t="s">
        <v>720</v>
      </c>
      <c r="H6060" s="2" t="s">
        <v>37</v>
      </c>
      <c r="I6060" s="2" t="s">
        <v>38</v>
      </c>
      <c r="J6060" s="2">
        <v>0</v>
      </c>
    </row>
    <row r="6061" spans="1:10">
      <c r="A6061" s="2" t="s">
        <v>17</v>
      </c>
      <c r="B6061" s="2" t="s">
        <v>372</v>
      </c>
      <c r="C6061" s="2" t="s">
        <v>361</v>
      </c>
      <c r="D6061" s="2" t="s">
        <v>1069</v>
      </c>
      <c r="E6061" s="2">
        <v>100</v>
      </c>
      <c r="F6061" s="2" t="s">
        <v>767</v>
      </c>
      <c r="G6061" s="2" t="s">
        <v>720</v>
      </c>
      <c r="H6061" s="2" t="s">
        <v>37</v>
      </c>
      <c r="I6061" s="2" t="s">
        <v>38</v>
      </c>
      <c r="J6061" s="2">
        <v>0</v>
      </c>
    </row>
    <row r="6062" spans="1:10">
      <c r="A6062" s="2" t="s">
        <v>21</v>
      </c>
      <c r="B6062" s="2" t="s">
        <v>373</v>
      </c>
      <c r="C6062" s="2" t="s">
        <v>361</v>
      </c>
      <c r="D6062" s="2" t="s">
        <v>1069</v>
      </c>
      <c r="E6062" s="2">
        <v>100</v>
      </c>
      <c r="F6062" s="2" t="s">
        <v>767</v>
      </c>
      <c r="G6062" s="2" t="s">
        <v>720</v>
      </c>
      <c r="H6062" s="2" t="s">
        <v>37</v>
      </c>
      <c r="I6062" s="2" t="s">
        <v>38</v>
      </c>
      <c r="J6062" s="2">
        <v>18.555</v>
      </c>
    </row>
    <row r="6063" spans="1:10">
      <c r="A6063" s="2" t="s">
        <v>20</v>
      </c>
      <c r="B6063" s="2" t="s">
        <v>379</v>
      </c>
      <c r="C6063" s="2" t="s">
        <v>361</v>
      </c>
      <c r="D6063" s="2" t="s">
        <v>1069</v>
      </c>
      <c r="E6063" s="2">
        <v>100</v>
      </c>
      <c r="F6063" s="2" t="s">
        <v>767</v>
      </c>
      <c r="G6063" s="2" t="s">
        <v>720</v>
      </c>
      <c r="H6063" s="2" t="s">
        <v>37</v>
      </c>
      <c r="I6063" s="2" t="s">
        <v>38</v>
      </c>
      <c r="J6063" s="2">
        <v>6.4550000000000001</v>
      </c>
    </row>
    <row r="6064" spans="1:10">
      <c r="A6064" s="2" t="s">
        <v>16</v>
      </c>
      <c r="B6064" s="2" t="s">
        <v>384</v>
      </c>
      <c r="C6064" s="2" t="s">
        <v>361</v>
      </c>
      <c r="D6064" s="2" t="s">
        <v>1069</v>
      </c>
      <c r="E6064" s="2">
        <v>100</v>
      </c>
      <c r="F6064" s="2" t="s">
        <v>767</v>
      </c>
      <c r="G6064" s="2" t="s">
        <v>720</v>
      </c>
      <c r="H6064" s="2" t="s">
        <v>37</v>
      </c>
      <c r="I6064" s="2" t="s">
        <v>38</v>
      </c>
      <c r="J6064" s="2">
        <v>2.2371702136200002</v>
      </c>
    </row>
    <row r="6065" spans="1:10">
      <c r="A6065" s="2" t="s">
        <v>3</v>
      </c>
      <c r="B6065" s="2" t="s">
        <v>365</v>
      </c>
      <c r="C6065" s="2" t="s">
        <v>361</v>
      </c>
      <c r="D6065" s="2" t="s">
        <v>1069</v>
      </c>
      <c r="E6065" s="2">
        <v>100</v>
      </c>
      <c r="F6065" s="2" t="s">
        <v>767</v>
      </c>
      <c r="G6065" s="2" t="s">
        <v>720</v>
      </c>
      <c r="H6065" s="2" t="s">
        <v>37</v>
      </c>
      <c r="I6065" s="2" t="s">
        <v>38</v>
      </c>
      <c r="J6065" s="2">
        <v>18.586104931525004</v>
      </c>
    </row>
    <row r="6066" spans="1:10">
      <c r="A6066" s="2" t="s">
        <v>19</v>
      </c>
      <c r="B6066" s="2" t="s">
        <v>375</v>
      </c>
      <c r="C6066" s="2" t="s">
        <v>361</v>
      </c>
      <c r="D6066" s="2" t="s">
        <v>1069</v>
      </c>
      <c r="E6066" s="2">
        <v>100</v>
      </c>
      <c r="F6066" s="2" t="s">
        <v>767</v>
      </c>
      <c r="G6066" s="2" t="s">
        <v>720</v>
      </c>
      <c r="H6066" s="2" t="s">
        <v>37</v>
      </c>
      <c r="I6066" s="2" t="s">
        <v>38</v>
      </c>
      <c r="J6066" s="2">
        <v>68.444999999999993</v>
      </c>
    </row>
    <row r="6067" spans="1:10">
      <c r="A6067" s="2" t="s">
        <v>18</v>
      </c>
      <c r="B6067" s="2" t="s">
        <v>369</v>
      </c>
      <c r="C6067" s="2" t="s">
        <v>361</v>
      </c>
      <c r="D6067" s="2" t="s">
        <v>1069</v>
      </c>
      <c r="E6067" s="2">
        <v>100</v>
      </c>
      <c r="F6067" s="2" t="s">
        <v>767</v>
      </c>
      <c r="G6067" s="2" t="s">
        <v>720</v>
      </c>
      <c r="H6067" s="2" t="s">
        <v>37</v>
      </c>
      <c r="I6067" s="2" t="s">
        <v>38</v>
      </c>
      <c r="J6067" s="2">
        <v>86.924999999999997</v>
      </c>
    </row>
    <row r="6068" spans="1:10">
      <c r="A6068" s="2" t="s">
        <v>24</v>
      </c>
      <c r="B6068" s="2" t="s">
        <v>381</v>
      </c>
      <c r="C6068" s="2" t="s">
        <v>361</v>
      </c>
      <c r="D6068" s="2" t="s">
        <v>1069</v>
      </c>
      <c r="E6068" s="2">
        <v>100</v>
      </c>
      <c r="F6068" s="2" t="s">
        <v>767</v>
      </c>
      <c r="G6068" s="2" t="s">
        <v>720</v>
      </c>
      <c r="H6068" s="2" t="s">
        <v>37</v>
      </c>
      <c r="I6068" s="2" t="s">
        <v>38</v>
      </c>
      <c r="J6068" s="2">
        <v>7.2270098035499997</v>
      </c>
    </row>
    <row r="6069" spans="1:10">
      <c r="A6069" s="2" t="s">
        <v>14</v>
      </c>
      <c r="B6069" s="2" t="s">
        <v>367</v>
      </c>
      <c r="C6069" s="2" t="s">
        <v>361</v>
      </c>
      <c r="D6069" s="2" t="s">
        <v>1069</v>
      </c>
      <c r="E6069" s="2">
        <v>100</v>
      </c>
      <c r="F6069" s="2" t="s">
        <v>767</v>
      </c>
      <c r="G6069" s="2" t="s">
        <v>720</v>
      </c>
      <c r="H6069" s="2" t="s">
        <v>37</v>
      </c>
      <c r="I6069" s="2" t="s">
        <v>38</v>
      </c>
      <c r="J6069" s="2">
        <v>98.055000000000007</v>
      </c>
    </row>
    <row r="6070" spans="1:10">
      <c r="A6070" s="2" t="s">
        <v>13</v>
      </c>
      <c r="B6070" s="2" t="s">
        <v>380</v>
      </c>
      <c r="C6070" s="2" t="s">
        <v>361</v>
      </c>
      <c r="D6070" s="2" t="s">
        <v>1069</v>
      </c>
      <c r="E6070" s="2">
        <v>100</v>
      </c>
      <c r="F6070" s="2" t="s">
        <v>767</v>
      </c>
      <c r="G6070" s="2" t="s">
        <v>720</v>
      </c>
      <c r="H6070" s="2" t="s">
        <v>37</v>
      </c>
      <c r="I6070" s="2" t="s">
        <v>38</v>
      </c>
      <c r="J6070" s="2">
        <v>13.911240647430001</v>
      </c>
    </row>
    <row r="6071" spans="1:10">
      <c r="A6071" s="2" t="s">
        <v>11</v>
      </c>
      <c r="B6071" s="2" t="s">
        <v>377</v>
      </c>
      <c r="C6071" s="2" t="s">
        <v>361</v>
      </c>
      <c r="D6071" s="2" t="s">
        <v>1069</v>
      </c>
      <c r="E6071" s="2">
        <v>100</v>
      </c>
      <c r="F6071" s="2" t="s">
        <v>767</v>
      </c>
      <c r="G6071" s="2" t="s">
        <v>720</v>
      </c>
      <c r="H6071" s="2" t="s">
        <v>37</v>
      </c>
      <c r="I6071" s="2" t="s">
        <v>38</v>
      </c>
      <c r="J6071" s="2">
        <v>7.11</v>
      </c>
    </row>
    <row r="6072" spans="1:10">
      <c r="A6072" s="2" t="s">
        <v>12</v>
      </c>
      <c r="B6072" s="2" t="s">
        <v>378</v>
      </c>
      <c r="C6072" s="2" t="s">
        <v>361</v>
      </c>
      <c r="D6072" s="2" t="s">
        <v>1069</v>
      </c>
      <c r="E6072" s="2">
        <v>100</v>
      </c>
      <c r="F6072" s="2" t="s">
        <v>767</v>
      </c>
      <c r="G6072" s="2" t="s">
        <v>720</v>
      </c>
      <c r="H6072" s="2" t="s">
        <v>37</v>
      </c>
      <c r="I6072" s="2" t="s">
        <v>38</v>
      </c>
      <c r="J6072" s="2">
        <v>16.28</v>
      </c>
    </row>
    <row r="6073" spans="1:10">
      <c r="A6073" s="2" t="s">
        <v>10</v>
      </c>
      <c r="B6073" s="2" t="s">
        <v>385</v>
      </c>
      <c r="C6073" s="2" t="s">
        <v>361</v>
      </c>
      <c r="D6073" s="2" t="s">
        <v>1069</v>
      </c>
      <c r="E6073" s="2">
        <v>100</v>
      </c>
      <c r="F6073" s="2" t="s">
        <v>767</v>
      </c>
      <c r="G6073" s="2" t="s">
        <v>720</v>
      </c>
      <c r="H6073" s="2" t="s">
        <v>37</v>
      </c>
      <c r="I6073" s="2" t="s">
        <v>38</v>
      </c>
      <c r="J6073" s="2">
        <v>2.3450000000000002</v>
      </c>
    </row>
    <row r="6074" spans="1:10">
      <c r="A6074" s="2" t="s">
        <v>9</v>
      </c>
      <c r="B6074" s="2" t="s">
        <v>371</v>
      </c>
      <c r="C6074" s="2" t="s">
        <v>361</v>
      </c>
      <c r="D6074" s="2" t="s">
        <v>1069</v>
      </c>
      <c r="E6074" s="2">
        <v>100</v>
      </c>
      <c r="F6074" s="2" t="s">
        <v>767</v>
      </c>
      <c r="G6074" s="2" t="s">
        <v>720</v>
      </c>
      <c r="H6074" s="2" t="s">
        <v>37</v>
      </c>
      <c r="I6074" s="2" t="s">
        <v>38</v>
      </c>
      <c r="J6074" s="2">
        <v>3.5000000000000003E-2</v>
      </c>
    </row>
    <row r="6075" spans="1:10">
      <c r="A6075" s="2" t="s">
        <v>8</v>
      </c>
      <c r="B6075" s="2" t="s">
        <v>376</v>
      </c>
      <c r="C6075" s="2" t="s">
        <v>361</v>
      </c>
      <c r="D6075" s="2" t="s">
        <v>1069</v>
      </c>
      <c r="E6075" s="2">
        <v>100</v>
      </c>
      <c r="F6075" s="2" t="s">
        <v>767</v>
      </c>
      <c r="G6075" s="2" t="s">
        <v>720</v>
      </c>
      <c r="H6075" s="2" t="s">
        <v>37</v>
      </c>
      <c r="I6075" s="2" t="s">
        <v>38</v>
      </c>
      <c r="J6075" s="2">
        <v>46.82</v>
      </c>
    </row>
    <row r="6076" spans="1:10">
      <c r="A6076" s="2" t="s">
        <v>7</v>
      </c>
      <c r="B6076" s="2" t="s">
        <v>364</v>
      </c>
      <c r="C6076" s="2" t="s">
        <v>361</v>
      </c>
      <c r="D6076" s="2" t="s">
        <v>1069</v>
      </c>
      <c r="E6076" s="2">
        <v>100</v>
      </c>
      <c r="F6076" s="2" t="s">
        <v>767</v>
      </c>
      <c r="G6076" s="2" t="s">
        <v>720</v>
      </c>
      <c r="H6076" s="2" t="s">
        <v>37</v>
      </c>
      <c r="I6076" s="2" t="s">
        <v>38</v>
      </c>
      <c r="J6076" s="2">
        <v>7.21</v>
      </c>
    </row>
    <row r="6077" spans="1:10">
      <c r="A6077" s="2" t="s">
        <v>6</v>
      </c>
      <c r="B6077" s="2" t="s">
        <v>387</v>
      </c>
      <c r="C6077" s="2" t="s">
        <v>361</v>
      </c>
      <c r="D6077" s="2" t="s">
        <v>1069</v>
      </c>
      <c r="E6077" s="2">
        <v>100</v>
      </c>
      <c r="F6077" s="2" t="s">
        <v>767</v>
      </c>
      <c r="G6077" s="2" t="s">
        <v>720</v>
      </c>
      <c r="H6077" s="2" t="s">
        <v>37</v>
      </c>
      <c r="I6077" s="2" t="s">
        <v>38</v>
      </c>
      <c r="J6077" s="2">
        <v>38.75</v>
      </c>
    </row>
    <row r="6078" spans="1:10">
      <c r="A6078" s="2" t="s">
        <v>2</v>
      </c>
      <c r="B6078" s="2" t="s">
        <v>374</v>
      </c>
      <c r="C6078" s="2" t="s">
        <v>361</v>
      </c>
      <c r="D6078" s="2" t="s">
        <v>1069</v>
      </c>
      <c r="E6078" s="2">
        <v>100</v>
      </c>
      <c r="F6078" s="2" t="s">
        <v>767</v>
      </c>
      <c r="G6078" s="2" t="s">
        <v>720</v>
      </c>
      <c r="H6078" s="2" t="s">
        <v>37</v>
      </c>
      <c r="I6078" s="2" t="s">
        <v>38</v>
      </c>
      <c r="J6078" s="2">
        <v>106.73</v>
      </c>
    </row>
    <row r="6079" spans="1:10">
      <c r="A6079" s="2" t="s">
        <v>1</v>
      </c>
      <c r="B6079" s="2" t="s">
        <v>366</v>
      </c>
      <c r="C6079" s="2" t="s">
        <v>361</v>
      </c>
      <c r="D6079" s="2" t="s">
        <v>1069</v>
      </c>
      <c r="E6079" s="2">
        <v>100</v>
      </c>
      <c r="F6079" s="2" t="s">
        <v>767</v>
      </c>
      <c r="G6079" s="2" t="s">
        <v>720</v>
      </c>
      <c r="H6079" s="2" t="s">
        <v>37</v>
      </c>
      <c r="I6079" s="2" t="s">
        <v>38</v>
      </c>
      <c r="J6079" s="2">
        <v>452.51499999999999</v>
      </c>
    </row>
    <row r="6080" spans="1:10">
      <c r="A6080" s="2" t="s">
        <v>26</v>
      </c>
      <c r="B6080" s="2" t="s">
        <v>370</v>
      </c>
      <c r="C6080" s="2" t="s">
        <v>361</v>
      </c>
      <c r="D6080" s="2" t="s">
        <v>1074</v>
      </c>
      <c r="E6080" s="2">
        <v>100</v>
      </c>
      <c r="F6080" s="2" t="s">
        <v>767</v>
      </c>
      <c r="G6080" s="2" t="s">
        <v>29</v>
      </c>
      <c r="H6080" s="2" t="s">
        <v>34</v>
      </c>
      <c r="I6080" s="2" t="s">
        <v>31</v>
      </c>
      <c r="J6080" s="2">
        <v>0</v>
      </c>
    </row>
    <row r="6081" spans="1:10">
      <c r="A6081" s="2" t="s">
        <v>25</v>
      </c>
      <c r="B6081" s="2" t="s">
        <v>386</v>
      </c>
      <c r="C6081" s="2" t="s">
        <v>361</v>
      </c>
      <c r="D6081" s="2" t="s">
        <v>1074</v>
      </c>
      <c r="E6081" s="2">
        <v>100</v>
      </c>
      <c r="F6081" s="2" t="s">
        <v>767</v>
      </c>
      <c r="G6081" s="2" t="s">
        <v>29</v>
      </c>
      <c r="H6081" s="2" t="s">
        <v>34</v>
      </c>
      <c r="I6081" s="2" t="s">
        <v>31</v>
      </c>
      <c r="J6081" s="2">
        <v>0</v>
      </c>
    </row>
    <row r="6082" spans="1:10">
      <c r="A6082" s="2" t="s">
        <v>23</v>
      </c>
      <c r="B6082" s="2" t="s">
        <v>388</v>
      </c>
      <c r="C6082" s="2" t="s">
        <v>361</v>
      </c>
      <c r="D6082" s="2" t="s">
        <v>1074</v>
      </c>
      <c r="E6082" s="2">
        <v>100</v>
      </c>
      <c r="F6082" s="2" t="s">
        <v>767</v>
      </c>
      <c r="G6082" s="2" t="s">
        <v>29</v>
      </c>
      <c r="H6082" s="2" t="s">
        <v>34</v>
      </c>
      <c r="I6082" s="2" t="s">
        <v>31</v>
      </c>
      <c r="J6082" s="2">
        <v>1.2061377380026801</v>
      </c>
    </row>
    <row r="6083" spans="1:10">
      <c r="A6083" s="2" t="s">
        <v>17</v>
      </c>
      <c r="B6083" s="2" t="s">
        <v>372</v>
      </c>
      <c r="C6083" s="2" t="s">
        <v>361</v>
      </c>
      <c r="D6083" s="2" t="s">
        <v>1074</v>
      </c>
      <c r="E6083" s="2">
        <v>100</v>
      </c>
      <c r="F6083" s="2" t="s">
        <v>767</v>
      </c>
      <c r="G6083" s="2" t="s">
        <v>29</v>
      </c>
      <c r="H6083" s="2" t="s">
        <v>34</v>
      </c>
      <c r="I6083" s="2" t="s">
        <v>31</v>
      </c>
      <c r="J6083" s="2">
        <v>0</v>
      </c>
    </row>
    <row r="6084" spans="1:10">
      <c r="A6084" s="2" t="s">
        <v>21</v>
      </c>
      <c r="B6084" s="2" t="s">
        <v>373</v>
      </c>
      <c r="C6084" s="2" t="s">
        <v>361</v>
      </c>
      <c r="D6084" s="2" t="s">
        <v>1074</v>
      </c>
      <c r="E6084" s="2">
        <v>100</v>
      </c>
      <c r="F6084" s="2" t="s">
        <v>767</v>
      </c>
      <c r="G6084" s="2" t="s">
        <v>29</v>
      </c>
      <c r="H6084" s="2" t="s">
        <v>34</v>
      </c>
      <c r="I6084" s="2" t="s">
        <v>31</v>
      </c>
      <c r="J6084" s="2">
        <v>0</v>
      </c>
    </row>
    <row r="6085" spans="1:10">
      <c r="A6085" s="2" t="s">
        <v>20</v>
      </c>
      <c r="B6085" s="2" t="s">
        <v>379</v>
      </c>
      <c r="C6085" s="2" t="s">
        <v>361</v>
      </c>
      <c r="D6085" s="2" t="s">
        <v>1074</v>
      </c>
      <c r="E6085" s="2">
        <v>100</v>
      </c>
      <c r="F6085" s="2" t="s">
        <v>767</v>
      </c>
      <c r="G6085" s="2" t="s">
        <v>29</v>
      </c>
      <c r="H6085" s="2" t="s">
        <v>34</v>
      </c>
      <c r="I6085" s="2" t="s">
        <v>31</v>
      </c>
      <c r="J6085" s="2">
        <v>0</v>
      </c>
    </row>
    <row r="6086" spans="1:10">
      <c r="A6086" s="2" t="s">
        <v>16</v>
      </c>
      <c r="B6086" s="2" t="s">
        <v>384</v>
      </c>
      <c r="C6086" s="2" t="s">
        <v>361</v>
      </c>
      <c r="D6086" s="2" t="s">
        <v>1074</v>
      </c>
      <c r="E6086" s="2">
        <v>100</v>
      </c>
      <c r="F6086" s="2" t="s">
        <v>767</v>
      </c>
      <c r="G6086" s="2" t="s">
        <v>29</v>
      </c>
      <c r="H6086" s="2" t="s">
        <v>34</v>
      </c>
      <c r="I6086" s="2" t="s">
        <v>31</v>
      </c>
      <c r="J6086" s="2">
        <v>0</v>
      </c>
    </row>
    <row r="6087" spans="1:10">
      <c r="A6087" s="2" t="s">
        <v>3</v>
      </c>
      <c r="B6087" s="2" t="s">
        <v>365</v>
      </c>
      <c r="C6087" s="2" t="s">
        <v>361</v>
      </c>
      <c r="D6087" s="2" t="s">
        <v>1074</v>
      </c>
      <c r="E6087" s="2">
        <v>100</v>
      </c>
      <c r="F6087" s="2" t="s">
        <v>767</v>
      </c>
      <c r="G6087" s="2" t="s">
        <v>29</v>
      </c>
      <c r="H6087" s="2" t="s">
        <v>34</v>
      </c>
      <c r="I6087" s="2" t="s">
        <v>31</v>
      </c>
      <c r="J6087" s="2">
        <v>0</v>
      </c>
    </row>
    <row r="6088" spans="1:10">
      <c r="A6088" s="2" t="s">
        <v>19</v>
      </c>
      <c r="B6088" s="2" t="s">
        <v>375</v>
      </c>
      <c r="C6088" s="2" t="s">
        <v>361</v>
      </c>
      <c r="D6088" s="2" t="s">
        <v>1074</v>
      </c>
      <c r="E6088" s="2">
        <v>100</v>
      </c>
      <c r="F6088" s="2" t="s">
        <v>767</v>
      </c>
      <c r="G6088" s="2" t="s">
        <v>29</v>
      </c>
      <c r="H6088" s="2" t="s">
        <v>34</v>
      </c>
      <c r="I6088" s="2" t="s">
        <v>31</v>
      </c>
      <c r="J6088" s="2">
        <v>0</v>
      </c>
    </row>
    <row r="6089" spans="1:10">
      <c r="A6089" s="2" t="s">
        <v>18</v>
      </c>
      <c r="B6089" s="2" t="s">
        <v>369</v>
      </c>
      <c r="C6089" s="2" t="s">
        <v>361</v>
      </c>
      <c r="D6089" s="2" t="s">
        <v>1074</v>
      </c>
      <c r="E6089" s="2">
        <v>100</v>
      </c>
      <c r="F6089" s="2" t="s">
        <v>767</v>
      </c>
      <c r="G6089" s="2" t="s">
        <v>29</v>
      </c>
      <c r="H6089" s="2" t="s">
        <v>34</v>
      </c>
      <c r="I6089" s="2" t="s">
        <v>31</v>
      </c>
      <c r="J6089" s="2">
        <v>0</v>
      </c>
    </row>
    <row r="6090" spans="1:10">
      <c r="A6090" s="2" t="s">
        <v>24</v>
      </c>
      <c r="B6090" s="2" t="s">
        <v>381</v>
      </c>
      <c r="C6090" s="2" t="s">
        <v>361</v>
      </c>
      <c r="D6090" s="2" t="s">
        <v>1074</v>
      </c>
      <c r="E6090" s="2">
        <v>100</v>
      </c>
      <c r="F6090" s="2" t="s">
        <v>767</v>
      </c>
      <c r="G6090" s="2" t="s">
        <v>29</v>
      </c>
      <c r="H6090" s="2" t="s">
        <v>34</v>
      </c>
      <c r="I6090" s="2" t="s">
        <v>31</v>
      </c>
      <c r="J6090" s="2">
        <v>0</v>
      </c>
    </row>
    <row r="6091" spans="1:10">
      <c r="A6091" s="2" t="s">
        <v>14</v>
      </c>
      <c r="B6091" s="2" t="s">
        <v>367</v>
      </c>
      <c r="C6091" s="2" t="s">
        <v>361</v>
      </c>
      <c r="D6091" s="2" t="s">
        <v>1074</v>
      </c>
      <c r="E6091" s="2">
        <v>100</v>
      </c>
      <c r="F6091" s="2" t="s">
        <v>767</v>
      </c>
      <c r="G6091" s="2" t="s">
        <v>29</v>
      </c>
      <c r="H6091" s="2" t="s">
        <v>34</v>
      </c>
      <c r="I6091" s="2" t="s">
        <v>31</v>
      </c>
      <c r="J6091" s="2">
        <v>0</v>
      </c>
    </row>
    <row r="6092" spans="1:10">
      <c r="A6092" s="2" t="s">
        <v>13</v>
      </c>
      <c r="B6092" s="2" t="s">
        <v>380</v>
      </c>
      <c r="C6092" s="2" t="s">
        <v>361</v>
      </c>
      <c r="D6092" s="2" t="s">
        <v>1074</v>
      </c>
      <c r="E6092" s="2">
        <v>100</v>
      </c>
      <c r="F6092" s="2" t="s">
        <v>767</v>
      </c>
      <c r="G6092" s="2" t="s">
        <v>29</v>
      </c>
      <c r="H6092" s="2" t="s">
        <v>34</v>
      </c>
      <c r="I6092" s="2" t="s">
        <v>31</v>
      </c>
      <c r="J6092" s="2">
        <v>15.587425917400511</v>
      </c>
    </row>
    <row r="6093" spans="1:10">
      <c r="A6093" s="2" t="s">
        <v>11</v>
      </c>
      <c r="B6093" s="2" t="s">
        <v>377</v>
      </c>
      <c r="C6093" s="2" t="s">
        <v>361</v>
      </c>
      <c r="D6093" s="2" t="s">
        <v>1074</v>
      </c>
      <c r="E6093" s="2">
        <v>100</v>
      </c>
      <c r="F6093" s="2" t="s">
        <v>767</v>
      </c>
      <c r="G6093" s="2" t="s">
        <v>29</v>
      </c>
      <c r="H6093" s="2" t="s">
        <v>34</v>
      </c>
      <c r="I6093" s="2" t="s">
        <v>31</v>
      </c>
      <c r="J6093" s="2">
        <v>0</v>
      </c>
    </row>
    <row r="6094" spans="1:10">
      <c r="A6094" s="2" t="s">
        <v>12</v>
      </c>
      <c r="B6094" s="2" t="s">
        <v>378</v>
      </c>
      <c r="C6094" s="2" t="s">
        <v>361</v>
      </c>
      <c r="D6094" s="2" t="s">
        <v>1074</v>
      </c>
      <c r="E6094" s="2">
        <v>100</v>
      </c>
      <c r="F6094" s="2" t="s">
        <v>767</v>
      </c>
      <c r="G6094" s="2" t="s">
        <v>29</v>
      </c>
      <c r="H6094" s="2" t="s">
        <v>34</v>
      </c>
      <c r="I6094" s="2" t="s">
        <v>31</v>
      </c>
      <c r="J6094" s="2">
        <v>0</v>
      </c>
    </row>
    <row r="6095" spans="1:10">
      <c r="A6095" s="2" t="s">
        <v>10</v>
      </c>
      <c r="B6095" s="2" t="s">
        <v>385</v>
      </c>
      <c r="C6095" s="2" t="s">
        <v>361</v>
      </c>
      <c r="D6095" s="2" t="s">
        <v>1074</v>
      </c>
      <c r="E6095" s="2">
        <v>100</v>
      </c>
      <c r="F6095" s="2" t="s">
        <v>767</v>
      </c>
      <c r="G6095" s="2" t="s">
        <v>29</v>
      </c>
      <c r="H6095" s="2" t="s">
        <v>34</v>
      </c>
      <c r="I6095" s="2" t="s">
        <v>31</v>
      </c>
      <c r="J6095" s="2">
        <v>0</v>
      </c>
    </row>
    <row r="6096" spans="1:10">
      <c r="A6096" s="2" t="s">
        <v>9</v>
      </c>
      <c r="B6096" s="2" t="s">
        <v>371</v>
      </c>
      <c r="C6096" s="2" t="s">
        <v>361</v>
      </c>
      <c r="D6096" s="2" t="s">
        <v>1074</v>
      </c>
      <c r="E6096" s="2">
        <v>100</v>
      </c>
      <c r="F6096" s="2" t="s">
        <v>767</v>
      </c>
      <c r="G6096" s="2" t="s">
        <v>29</v>
      </c>
      <c r="H6096" s="2" t="s">
        <v>34</v>
      </c>
      <c r="I6096" s="2" t="s">
        <v>31</v>
      </c>
      <c r="J6096" s="2">
        <v>0</v>
      </c>
    </row>
    <row r="6097" spans="1:10">
      <c r="A6097" s="2" t="s">
        <v>8</v>
      </c>
      <c r="B6097" s="2" t="s">
        <v>376</v>
      </c>
      <c r="C6097" s="2" t="s">
        <v>361</v>
      </c>
      <c r="D6097" s="2" t="s">
        <v>1074</v>
      </c>
      <c r="E6097" s="2">
        <v>100</v>
      </c>
      <c r="F6097" s="2" t="s">
        <v>767</v>
      </c>
      <c r="G6097" s="2" t="s">
        <v>29</v>
      </c>
      <c r="H6097" s="2" t="s">
        <v>34</v>
      </c>
      <c r="I6097" s="2" t="s">
        <v>31</v>
      </c>
      <c r="J6097" s="2">
        <v>0</v>
      </c>
    </row>
    <row r="6098" spans="1:10">
      <c r="A6098" s="2" t="s">
        <v>7</v>
      </c>
      <c r="B6098" s="2" t="s">
        <v>364</v>
      </c>
      <c r="C6098" s="2" t="s">
        <v>361</v>
      </c>
      <c r="D6098" s="2" t="s">
        <v>1074</v>
      </c>
      <c r="E6098" s="2">
        <v>100</v>
      </c>
      <c r="F6098" s="2" t="s">
        <v>767</v>
      </c>
      <c r="G6098" s="2" t="s">
        <v>29</v>
      </c>
      <c r="H6098" s="2" t="s">
        <v>34</v>
      </c>
      <c r="I6098" s="2" t="s">
        <v>31</v>
      </c>
      <c r="J6098" s="2">
        <v>0</v>
      </c>
    </row>
    <row r="6099" spans="1:10">
      <c r="A6099" s="2" t="s">
        <v>6</v>
      </c>
      <c r="B6099" s="2" t="s">
        <v>387</v>
      </c>
      <c r="C6099" s="2" t="s">
        <v>361</v>
      </c>
      <c r="D6099" s="2" t="s">
        <v>1074</v>
      </c>
      <c r="E6099" s="2">
        <v>100</v>
      </c>
      <c r="F6099" s="2" t="s">
        <v>767</v>
      </c>
      <c r="G6099" s="2" t="s">
        <v>29</v>
      </c>
      <c r="H6099" s="2" t="s">
        <v>34</v>
      </c>
      <c r="I6099" s="2" t="s">
        <v>31</v>
      </c>
      <c r="J6099" s="2">
        <v>0</v>
      </c>
    </row>
    <row r="6100" spans="1:10">
      <c r="A6100" s="2" t="s">
        <v>2</v>
      </c>
      <c r="B6100" s="2" t="s">
        <v>374</v>
      </c>
      <c r="C6100" s="2" t="s">
        <v>361</v>
      </c>
      <c r="D6100" s="2" t="s">
        <v>1074</v>
      </c>
      <c r="E6100" s="2">
        <v>100</v>
      </c>
      <c r="F6100" s="2" t="s">
        <v>767</v>
      </c>
      <c r="G6100" s="2" t="s">
        <v>29</v>
      </c>
      <c r="H6100" s="2" t="s">
        <v>34</v>
      </c>
      <c r="I6100" s="2" t="s">
        <v>31</v>
      </c>
      <c r="J6100" s="2">
        <v>0</v>
      </c>
    </row>
    <row r="6101" spans="1:10">
      <c r="A6101" s="2" t="s">
        <v>1</v>
      </c>
      <c r="B6101" s="2" t="s">
        <v>366</v>
      </c>
      <c r="C6101" s="2" t="s">
        <v>361</v>
      </c>
      <c r="D6101" s="2" t="s">
        <v>1074</v>
      </c>
      <c r="E6101" s="2">
        <v>100</v>
      </c>
      <c r="F6101" s="2" t="s">
        <v>767</v>
      </c>
      <c r="G6101" s="2" t="s">
        <v>29</v>
      </c>
      <c r="H6101" s="2" t="s">
        <v>34</v>
      </c>
      <c r="I6101" s="2" t="s">
        <v>31</v>
      </c>
      <c r="J6101" s="2">
        <v>0</v>
      </c>
    </row>
    <row r="6102" spans="1:10">
      <c r="A6102" s="2" t="s">
        <v>26</v>
      </c>
      <c r="B6102" s="2" t="s">
        <v>370</v>
      </c>
      <c r="C6102" s="2" t="s">
        <v>361</v>
      </c>
      <c r="D6102" s="2" t="s">
        <v>1075</v>
      </c>
      <c r="E6102" s="2">
        <v>100</v>
      </c>
      <c r="F6102" s="2" t="s">
        <v>767</v>
      </c>
      <c r="G6102" s="2" t="s">
        <v>29</v>
      </c>
      <c r="H6102" s="2" t="s">
        <v>34</v>
      </c>
      <c r="I6102" s="2" t="s">
        <v>31</v>
      </c>
      <c r="J6102" s="2">
        <v>0</v>
      </c>
    </row>
    <row r="6103" spans="1:10">
      <c r="A6103" s="2" t="s">
        <v>25</v>
      </c>
      <c r="B6103" s="2" t="s">
        <v>386</v>
      </c>
      <c r="C6103" s="2" t="s">
        <v>361</v>
      </c>
      <c r="D6103" s="2" t="s">
        <v>1075</v>
      </c>
      <c r="E6103" s="2">
        <v>100</v>
      </c>
      <c r="F6103" s="2" t="s">
        <v>767</v>
      </c>
      <c r="G6103" s="2" t="s">
        <v>29</v>
      </c>
      <c r="H6103" s="2" t="s">
        <v>34</v>
      </c>
      <c r="I6103" s="2" t="s">
        <v>31</v>
      </c>
      <c r="J6103" s="2">
        <v>0</v>
      </c>
    </row>
    <row r="6104" spans="1:10">
      <c r="A6104" s="2" t="s">
        <v>23</v>
      </c>
      <c r="B6104" s="2" t="s">
        <v>388</v>
      </c>
      <c r="C6104" s="2" t="s">
        <v>361</v>
      </c>
      <c r="D6104" s="2" t="s">
        <v>1075</v>
      </c>
      <c r="E6104" s="2">
        <v>100</v>
      </c>
      <c r="F6104" s="2" t="s">
        <v>767</v>
      </c>
      <c r="G6104" s="2" t="s">
        <v>29</v>
      </c>
      <c r="H6104" s="2" t="s">
        <v>34</v>
      </c>
      <c r="I6104" s="2" t="s">
        <v>31</v>
      </c>
      <c r="J6104" s="2">
        <v>1.2416123773557</v>
      </c>
    </row>
    <row r="6105" spans="1:10">
      <c r="A6105" s="2" t="s">
        <v>17</v>
      </c>
      <c r="B6105" s="2" t="s">
        <v>372</v>
      </c>
      <c r="C6105" s="2" t="s">
        <v>361</v>
      </c>
      <c r="D6105" s="2" t="s">
        <v>1075</v>
      </c>
      <c r="E6105" s="2">
        <v>100</v>
      </c>
      <c r="F6105" s="2" t="s">
        <v>767</v>
      </c>
      <c r="G6105" s="2" t="s">
        <v>29</v>
      </c>
      <c r="H6105" s="2" t="s">
        <v>34</v>
      </c>
      <c r="I6105" s="2" t="s">
        <v>31</v>
      </c>
      <c r="J6105" s="2">
        <v>0</v>
      </c>
    </row>
    <row r="6106" spans="1:10">
      <c r="A6106" s="2" t="s">
        <v>21</v>
      </c>
      <c r="B6106" s="2" t="s">
        <v>373</v>
      </c>
      <c r="C6106" s="2" t="s">
        <v>361</v>
      </c>
      <c r="D6106" s="2" t="s">
        <v>1075</v>
      </c>
      <c r="E6106" s="2">
        <v>100</v>
      </c>
      <c r="F6106" s="2" t="s">
        <v>767</v>
      </c>
      <c r="G6106" s="2" t="s">
        <v>29</v>
      </c>
      <c r="H6106" s="2" t="s">
        <v>34</v>
      </c>
      <c r="I6106" s="2" t="s">
        <v>31</v>
      </c>
      <c r="J6106" s="2">
        <v>0</v>
      </c>
    </row>
    <row r="6107" spans="1:10">
      <c r="A6107" s="2" t="s">
        <v>20</v>
      </c>
      <c r="B6107" s="2" t="s">
        <v>379</v>
      </c>
      <c r="C6107" s="2" t="s">
        <v>361</v>
      </c>
      <c r="D6107" s="2" t="s">
        <v>1075</v>
      </c>
      <c r="E6107" s="2">
        <v>100</v>
      </c>
      <c r="F6107" s="2" t="s">
        <v>767</v>
      </c>
      <c r="G6107" s="2" t="s">
        <v>29</v>
      </c>
      <c r="H6107" s="2" t="s">
        <v>34</v>
      </c>
      <c r="I6107" s="2" t="s">
        <v>31</v>
      </c>
      <c r="J6107" s="2">
        <v>0</v>
      </c>
    </row>
    <row r="6108" spans="1:10">
      <c r="A6108" s="2" t="s">
        <v>16</v>
      </c>
      <c r="B6108" s="2" t="s">
        <v>384</v>
      </c>
      <c r="C6108" s="2" t="s">
        <v>361</v>
      </c>
      <c r="D6108" s="2" t="s">
        <v>1075</v>
      </c>
      <c r="E6108" s="2">
        <v>100</v>
      </c>
      <c r="F6108" s="2" t="s">
        <v>767</v>
      </c>
      <c r="G6108" s="2" t="s">
        <v>29</v>
      </c>
      <c r="H6108" s="2" t="s">
        <v>34</v>
      </c>
      <c r="I6108" s="2" t="s">
        <v>31</v>
      </c>
      <c r="J6108" s="2">
        <v>0</v>
      </c>
    </row>
    <row r="6109" spans="1:10">
      <c r="A6109" s="2" t="s">
        <v>3</v>
      </c>
      <c r="B6109" s="2" t="s">
        <v>365</v>
      </c>
      <c r="C6109" s="2" t="s">
        <v>361</v>
      </c>
      <c r="D6109" s="2" t="s">
        <v>1075</v>
      </c>
      <c r="E6109" s="2">
        <v>100</v>
      </c>
      <c r="F6109" s="2" t="s">
        <v>767</v>
      </c>
      <c r="G6109" s="2" t="s">
        <v>29</v>
      </c>
      <c r="H6109" s="2" t="s">
        <v>34</v>
      </c>
      <c r="I6109" s="2" t="s">
        <v>31</v>
      </c>
      <c r="J6109" s="2">
        <v>0</v>
      </c>
    </row>
    <row r="6110" spans="1:10">
      <c r="A6110" s="2" t="s">
        <v>19</v>
      </c>
      <c r="B6110" s="2" t="s">
        <v>375</v>
      </c>
      <c r="C6110" s="2" t="s">
        <v>361</v>
      </c>
      <c r="D6110" s="2" t="s">
        <v>1075</v>
      </c>
      <c r="E6110" s="2">
        <v>100</v>
      </c>
      <c r="F6110" s="2" t="s">
        <v>767</v>
      </c>
      <c r="G6110" s="2" t="s">
        <v>29</v>
      </c>
      <c r="H6110" s="2" t="s">
        <v>34</v>
      </c>
      <c r="I6110" s="2" t="s">
        <v>31</v>
      </c>
      <c r="J6110" s="2">
        <v>0</v>
      </c>
    </row>
    <row r="6111" spans="1:10">
      <c r="A6111" s="2" t="s">
        <v>18</v>
      </c>
      <c r="B6111" s="2" t="s">
        <v>369</v>
      </c>
      <c r="C6111" s="2" t="s">
        <v>361</v>
      </c>
      <c r="D6111" s="2" t="s">
        <v>1075</v>
      </c>
      <c r="E6111" s="2">
        <v>100</v>
      </c>
      <c r="F6111" s="2" t="s">
        <v>767</v>
      </c>
      <c r="G6111" s="2" t="s">
        <v>29</v>
      </c>
      <c r="H6111" s="2" t="s">
        <v>34</v>
      </c>
      <c r="I6111" s="2" t="s">
        <v>31</v>
      </c>
      <c r="J6111" s="2">
        <v>0</v>
      </c>
    </row>
    <row r="6112" spans="1:10">
      <c r="A6112" s="2" t="s">
        <v>24</v>
      </c>
      <c r="B6112" s="2" t="s">
        <v>381</v>
      </c>
      <c r="C6112" s="2" t="s">
        <v>361</v>
      </c>
      <c r="D6112" s="2" t="s">
        <v>1075</v>
      </c>
      <c r="E6112" s="2">
        <v>100</v>
      </c>
      <c r="F6112" s="2" t="s">
        <v>767</v>
      </c>
      <c r="G6112" s="2" t="s">
        <v>29</v>
      </c>
      <c r="H6112" s="2" t="s">
        <v>34</v>
      </c>
      <c r="I6112" s="2" t="s">
        <v>31</v>
      </c>
      <c r="J6112" s="2">
        <v>0</v>
      </c>
    </row>
    <row r="6113" spans="1:10">
      <c r="A6113" s="2" t="s">
        <v>14</v>
      </c>
      <c r="B6113" s="2" t="s">
        <v>367</v>
      </c>
      <c r="C6113" s="2" t="s">
        <v>361</v>
      </c>
      <c r="D6113" s="2" t="s">
        <v>1075</v>
      </c>
      <c r="E6113" s="2">
        <v>100</v>
      </c>
      <c r="F6113" s="2" t="s">
        <v>767</v>
      </c>
      <c r="G6113" s="2" t="s">
        <v>29</v>
      </c>
      <c r="H6113" s="2" t="s">
        <v>34</v>
      </c>
      <c r="I6113" s="2" t="s">
        <v>31</v>
      </c>
      <c r="J6113" s="2">
        <v>0</v>
      </c>
    </row>
    <row r="6114" spans="1:10">
      <c r="A6114" s="2" t="s">
        <v>13</v>
      </c>
      <c r="B6114" s="2" t="s">
        <v>380</v>
      </c>
      <c r="C6114" s="2" t="s">
        <v>361</v>
      </c>
      <c r="D6114" s="2" t="s">
        <v>1075</v>
      </c>
      <c r="E6114" s="2">
        <v>100</v>
      </c>
      <c r="F6114" s="2" t="s">
        <v>767</v>
      </c>
      <c r="G6114" s="2" t="s">
        <v>29</v>
      </c>
      <c r="H6114" s="2" t="s">
        <v>34</v>
      </c>
      <c r="I6114" s="2" t="s">
        <v>31</v>
      </c>
      <c r="J6114" s="2">
        <v>10.30543261962816</v>
      </c>
    </row>
    <row r="6115" spans="1:10">
      <c r="A6115" s="2" t="s">
        <v>11</v>
      </c>
      <c r="B6115" s="2" t="s">
        <v>377</v>
      </c>
      <c r="C6115" s="2" t="s">
        <v>361</v>
      </c>
      <c r="D6115" s="2" t="s">
        <v>1075</v>
      </c>
      <c r="E6115" s="2">
        <v>100</v>
      </c>
      <c r="F6115" s="2" t="s">
        <v>767</v>
      </c>
      <c r="G6115" s="2" t="s">
        <v>29</v>
      </c>
      <c r="H6115" s="2" t="s">
        <v>34</v>
      </c>
      <c r="I6115" s="2" t="s">
        <v>31</v>
      </c>
      <c r="J6115" s="2">
        <v>0</v>
      </c>
    </row>
    <row r="6116" spans="1:10">
      <c r="A6116" s="2" t="s">
        <v>12</v>
      </c>
      <c r="B6116" s="2" t="s">
        <v>378</v>
      </c>
      <c r="C6116" s="2" t="s">
        <v>361</v>
      </c>
      <c r="D6116" s="2" t="s">
        <v>1075</v>
      </c>
      <c r="E6116" s="2">
        <v>100</v>
      </c>
      <c r="F6116" s="2" t="s">
        <v>767</v>
      </c>
      <c r="G6116" s="2" t="s">
        <v>29</v>
      </c>
      <c r="H6116" s="2" t="s">
        <v>34</v>
      </c>
      <c r="I6116" s="2" t="s">
        <v>31</v>
      </c>
      <c r="J6116" s="2">
        <v>0</v>
      </c>
    </row>
    <row r="6117" spans="1:10">
      <c r="A6117" s="2" t="s">
        <v>10</v>
      </c>
      <c r="B6117" s="2" t="s">
        <v>385</v>
      </c>
      <c r="C6117" s="2" t="s">
        <v>361</v>
      </c>
      <c r="D6117" s="2" t="s">
        <v>1075</v>
      </c>
      <c r="E6117" s="2">
        <v>100</v>
      </c>
      <c r="F6117" s="2" t="s">
        <v>767</v>
      </c>
      <c r="G6117" s="2" t="s">
        <v>29</v>
      </c>
      <c r="H6117" s="2" t="s">
        <v>34</v>
      </c>
      <c r="I6117" s="2" t="s">
        <v>31</v>
      </c>
      <c r="J6117" s="2">
        <v>0</v>
      </c>
    </row>
    <row r="6118" spans="1:10">
      <c r="A6118" s="2" t="s">
        <v>9</v>
      </c>
      <c r="B6118" s="2" t="s">
        <v>371</v>
      </c>
      <c r="C6118" s="2" t="s">
        <v>361</v>
      </c>
      <c r="D6118" s="2" t="s">
        <v>1075</v>
      </c>
      <c r="E6118" s="2">
        <v>100</v>
      </c>
      <c r="F6118" s="2" t="s">
        <v>767</v>
      </c>
      <c r="G6118" s="2" t="s">
        <v>29</v>
      </c>
      <c r="H6118" s="2" t="s">
        <v>34</v>
      </c>
      <c r="I6118" s="2" t="s">
        <v>31</v>
      </c>
      <c r="J6118" s="2">
        <v>0</v>
      </c>
    </row>
    <row r="6119" spans="1:10">
      <c r="A6119" s="2" t="s">
        <v>8</v>
      </c>
      <c r="B6119" s="2" t="s">
        <v>376</v>
      </c>
      <c r="C6119" s="2" t="s">
        <v>361</v>
      </c>
      <c r="D6119" s="2" t="s">
        <v>1075</v>
      </c>
      <c r="E6119" s="2">
        <v>100</v>
      </c>
      <c r="F6119" s="2" t="s">
        <v>767</v>
      </c>
      <c r="G6119" s="2" t="s">
        <v>29</v>
      </c>
      <c r="H6119" s="2" t="s">
        <v>34</v>
      </c>
      <c r="I6119" s="2" t="s">
        <v>31</v>
      </c>
      <c r="J6119" s="2">
        <v>0</v>
      </c>
    </row>
    <row r="6120" spans="1:10">
      <c r="A6120" s="2" t="s">
        <v>7</v>
      </c>
      <c r="B6120" s="2" t="s">
        <v>364</v>
      </c>
      <c r="C6120" s="2" t="s">
        <v>361</v>
      </c>
      <c r="D6120" s="2" t="s">
        <v>1075</v>
      </c>
      <c r="E6120" s="2">
        <v>100</v>
      </c>
      <c r="F6120" s="2" t="s">
        <v>767</v>
      </c>
      <c r="G6120" s="2" t="s">
        <v>29</v>
      </c>
      <c r="H6120" s="2" t="s">
        <v>34</v>
      </c>
      <c r="I6120" s="2" t="s">
        <v>31</v>
      </c>
      <c r="J6120" s="2">
        <v>0</v>
      </c>
    </row>
    <row r="6121" spans="1:10">
      <c r="A6121" s="2" t="s">
        <v>6</v>
      </c>
      <c r="B6121" s="2" t="s">
        <v>387</v>
      </c>
      <c r="C6121" s="2" t="s">
        <v>361</v>
      </c>
      <c r="D6121" s="2" t="s">
        <v>1075</v>
      </c>
      <c r="E6121" s="2">
        <v>100</v>
      </c>
      <c r="F6121" s="2" t="s">
        <v>767</v>
      </c>
      <c r="G6121" s="2" t="s">
        <v>29</v>
      </c>
      <c r="H6121" s="2" t="s">
        <v>34</v>
      </c>
      <c r="I6121" s="2" t="s">
        <v>31</v>
      </c>
      <c r="J6121" s="2">
        <v>0</v>
      </c>
    </row>
    <row r="6122" spans="1:10">
      <c r="A6122" s="2" t="s">
        <v>2</v>
      </c>
      <c r="B6122" s="2" t="s">
        <v>374</v>
      </c>
      <c r="C6122" s="2" t="s">
        <v>361</v>
      </c>
      <c r="D6122" s="2" t="s">
        <v>1075</v>
      </c>
      <c r="E6122" s="2">
        <v>100</v>
      </c>
      <c r="F6122" s="2" t="s">
        <v>767</v>
      </c>
      <c r="G6122" s="2" t="s">
        <v>29</v>
      </c>
      <c r="H6122" s="2" t="s">
        <v>34</v>
      </c>
      <c r="I6122" s="2" t="s">
        <v>31</v>
      </c>
      <c r="J6122" s="2">
        <v>0</v>
      </c>
    </row>
    <row r="6123" spans="1:10">
      <c r="A6123" s="2" t="s">
        <v>1</v>
      </c>
      <c r="B6123" s="2" t="s">
        <v>366</v>
      </c>
      <c r="C6123" s="2" t="s">
        <v>361</v>
      </c>
      <c r="D6123" s="2" t="s">
        <v>1075</v>
      </c>
      <c r="E6123" s="2">
        <v>100</v>
      </c>
      <c r="F6123" s="2" t="s">
        <v>767</v>
      </c>
      <c r="G6123" s="2" t="s">
        <v>29</v>
      </c>
      <c r="H6123" s="2" t="s">
        <v>34</v>
      </c>
      <c r="I6123" s="2" t="s">
        <v>31</v>
      </c>
      <c r="J6123" s="2">
        <v>0</v>
      </c>
    </row>
    <row r="6124" spans="1:10">
      <c r="A6124" s="2" t="s">
        <v>26</v>
      </c>
      <c r="B6124" s="2" t="s">
        <v>370</v>
      </c>
      <c r="C6124" s="2" t="s">
        <v>361</v>
      </c>
      <c r="D6124" s="2" t="s">
        <v>1076</v>
      </c>
      <c r="E6124" s="2">
        <v>100</v>
      </c>
      <c r="F6124" s="2" t="s">
        <v>767</v>
      </c>
      <c r="G6124" s="2" t="s">
        <v>29</v>
      </c>
      <c r="H6124" s="2" t="s">
        <v>34</v>
      </c>
      <c r="I6124" s="2" t="s">
        <v>31</v>
      </c>
      <c r="J6124" s="2">
        <v>0</v>
      </c>
    </row>
    <row r="6125" spans="1:10">
      <c r="A6125" s="2" t="s">
        <v>25</v>
      </c>
      <c r="B6125" s="2" t="s">
        <v>386</v>
      </c>
      <c r="C6125" s="2" t="s">
        <v>361</v>
      </c>
      <c r="D6125" s="2" t="s">
        <v>1076</v>
      </c>
      <c r="E6125" s="2">
        <v>100</v>
      </c>
      <c r="F6125" s="2" t="s">
        <v>767</v>
      </c>
      <c r="G6125" s="2" t="s">
        <v>29</v>
      </c>
      <c r="H6125" s="2" t="s">
        <v>34</v>
      </c>
      <c r="I6125" s="2" t="s">
        <v>31</v>
      </c>
      <c r="J6125" s="2">
        <v>0</v>
      </c>
    </row>
    <row r="6126" spans="1:10">
      <c r="A6126" s="2" t="s">
        <v>23</v>
      </c>
      <c r="B6126" s="2" t="s">
        <v>388</v>
      </c>
      <c r="C6126" s="2" t="s">
        <v>361</v>
      </c>
      <c r="D6126" s="2" t="s">
        <v>1076</v>
      </c>
      <c r="E6126" s="2">
        <v>100</v>
      </c>
      <c r="F6126" s="2" t="s">
        <v>767</v>
      </c>
      <c r="G6126" s="2" t="s">
        <v>29</v>
      </c>
      <c r="H6126" s="2" t="s">
        <v>34</v>
      </c>
      <c r="I6126" s="2" t="s">
        <v>31</v>
      </c>
      <c r="J6126" s="2">
        <v>1.34803629541476</v>
      </c>
    </row>
    <row r="6127" spans="1:10">
      <c r="A6127" s="2" t="s">
        <v>17</v>
      </c>
      <c r="B6127" s="2" t="s">
        <v>372</v>
      </c>
      <c r="C6127" s="2" t="s">
        <v>361</v>
      </c>
      <c r="D6127" s="2" t="s">
        <v>1076</v>
      </c>
      <c r="E6127" s="2">
        <v>100</v>
      </c>
      <c r="F6127" s="2" t="s">
        <v>767</v>
      </c>
      <c r="G6127" s="2" t="s">
        <v>29</v>
      </c>
      <c r="H6127" s="2" t="s">
        <v>34</v>
      </c>
      <c r="I6127" s="2" t="s">
        <v>31</v>
      </c>
      <c r="J6127" s="2">
        <v>0</v>
      </c>
    </row>
    <row r="6128" spans="1:10">
      <c r="A6128" s="2" t="s">
        <v>21</v>
      </c>
      <c r="B6128" s="2" t="s">
        <v>373</v>
      </c>
      <c r="C6128" s="2" t="s">
        <v>361</v>
      </c>
      <c r="D6128" s="2" t="s">
        <v>1076</v>
      </c>
      <c r="E6128" s="2">
        <v>100</v>
      </c>
      <c r="F6128" s="2" t="s">
        <v>767</v>
      </c>
      <c r="G6128" s="2" t="s">
        <v>29</v>
      </c>
      <c r="H6128" s="2" t="s">
        <v>34</v>
      </c>
      <c r="I6128" s="2" t="s">
        <v>31</v>
      </c>
      <c r="J6128" s="2">
        <v>0</v>
      </c>
    </row>
    <row r="6129" spans="1:10">
      <c r="A6129" s="2" t="s">
        <v>20</v>
      </c>
      <c r="B6129" s="2" t="s">
        <v>379</v>
      </c>
      <c r="C6129" s="2" t="s">
        <v>361</v>
      </c>
      <c r="D6129" s="2" t="s">
        <v>1076</v>
      </c>
      <c r="E6129" s="2">
        <v>100</v>
      </c>
      <c r="F6129" s="2" t="s">
        <v>767</v>
      </c>
      <c r="G6129" s="2" t="s">
        <v>29</v>
      </c>
      <c r="H6129" s="2" t="s">
        <v>34</v>
      </c>
      <c r="I6129" s="2" t="s">
        <v>31</v>
      </c>
      <c r="J6129" s="2">
        <v>0</v>
      </c>
    </row>
    <row r="6130" spans="1:10">
      <c r="A6130" s="2" t="s">
        <v>16</v>
      </c>
      <c r="B6130" s="2" t="s">
        <v>384</v>
      </c>
      <c r="C6130" s="2" t="s">
        <v>361</v>
      </c>
      <c r="D6130" s="2" t="s">
        <v>1076</v>
      </c>
      <c r="E6130" s="2">
        <v>100</v>
      </c>
      <c r="F6130" s="2" t="s">
        <v>767</v>
      </c>
      <c r="G6130" s="2" t="s">
        <v>29</v>
      </c>
      <c r="H6130" s="2" t="s">
        <v>34</v>
      </c>
      <c r="I6130" s="2" t="s">
        <v>31</v>
      </c>
      <c r="J6130" s="2">
        <v>0</v>
      </c>
    </row>
    <row r="6131" spans="1:10">
      <c r="A6131" s="2" t="s">
        <v>3</v>
      </c>
      <c r="B6131" s="2" t="s">
        <v>365</v>
      </c>
      <c r="C6131" s="2" t="s">
        <v>361</v>
      </c>
      <c r="D6131" s="2" t="s">
        <v>1076</v>
      </c>
      <c r="E6131" s="2">
        <v>100</v>
      </c>
      <c r="F6131" s="2" t="s">
        <v>767</v>
      </c>
      <c r="G6131" s="2" t="s">
        <v>29</v>
      </c>
      <c r="H6131" s="2" t="s">
        <v>34</v>
      </c>
      <c r="I6131" s="2" t="s">
        <v>31</v>
      </c>
      <c r="J6131" s="2">
        <v>0</v>
      </c>
    </row>
    <row r="6132" spans="1:10">
      <c r="A6132" s="2" t="s">
        <v>19</v>
      </c>
      <c r="B6132" s="2" t="s">
        <v>375</v>
      </c>
      <c r="C6132" s="2" t="s">
        <v>361</v>
      </c>
      <c r="D6132" s="2" t="s">
        <v>1076</v>
      </c>
      <c r="E6132" s="2">
        <v>100</v>
      </c>
      <c r="F6132" s="2" t="s">
        <v>767</v>
      </c>
      <c r="G6132" s="2" t="s">
        <v>29</v>
      </c>
      <c r="H6132" s="2" t="s">
        <v>34</v>
      </c>
      <c r="I6132" s="2" t="s">
        <v>31</v>
      </c>
      <c r="J6132" s="2">
        <v>0</v>
      </c>
    </row>
    <row r="6133" spans="1:10">
      <c r="A6133" s="2" t="s">
        <v>18</v>
      </c>
      <c r="B6133" s="2" t="s">
        <v>369</v>
      </c>
      <c r="C6133" s="2" t="s">
        <v>361</v>
      </c>
      <c r="D6133" s="2" t="s">
        <v>1076</v>
      </c>
      <c r="E6133" s="2">
        <v>100</v>
      </c>
      <c r="F6133" s="2" t="s">
        <v>767</v>
      </c>
      <c r="G6133" s="2" t="s">
        <v>29</v>
      </c>
      <c r="H6133" s="2" t="s">
        <v>34</v>
      </c>
      <c r="I6133" s="2" t="s">
        <v>31</v>
      </c>
      <c r="J6133" s="2">
        <v>0</v>
      </c>
    </row>
    <row r="6134" spans="1:10">
      <c r="A6134" s="2" t="s">
        <v>24</v>
      </c>
      <c r="B6134" s="2" t="s">
        <v>381</v>
      </c>
      <c r="C6134" s="2" t="s">
        <v>361</v>
      </c>
      <c r="D6134" s="2" t="s">
        <v>1076</v>
      </c>
      <c r="E6134" s="2">
        <v>100</v>
      </c>
      <c r="F6134" s="2" t="s">
        <v>767</v>
      </c>
      <c r="G6134" s="2" t="s">
        <v>29</v>
      </c>
      <c r="H6134" s="2" t="s">
        <v>34</v>
      </c>
      <c r="I6134" s="2" t="s">
        <v>31</v>
      </c>
      <c r="J6134" s="2">
        <v>0</v>
      </c>
    </row>
    <row r="6135" spans="1:10">
      <c r="A6135" s="2" t="s">
        <v>14</v>
      </c>
      <c r="B6135" s="2" t="s">
        <v>367</v>
      </c>
      <c r="C6135" s="2" t="s">
        <v>361</v>
      </c>
      <c r="D6135" s="2" t="s">
        <v>1076</v>
      </c>
      <c r="E6135" s="2">
        <v>100</v>
      </c>
      <c r="F6135" s="2" t="s">
        <v>767</v>
      </c>
      <c r="G6135" s="2" t="s">
        <v>29</v>
      </c>
      <c r="H6135" s="2" t="s">
        <v>34</v>
      </c>
      <c r="I6135" s="2" t="s">
        <v>31</v>
      </c>
      <c r="J6135" s="2">
        <v>0</v>
      </c>
    </row>
    <row r="6136" spans="1:10">
      <c r="A6136" s="2" t="s">
        <v>13</v>
      </c>
      <c r="B6136" s="2" t="s">
        <v>380</v>
      </c>
      <c r="C6136" s="2" t="s">
        <v>361</v>
      </c>
      <c r="D6136" s="2" t="s">
        <v>1076</v>
      </c>
      <c r="E6136" s="2">
        <v>100</v>
      </c>
      <c r="F6136" s="2" t="s">
        <v>767</v>
      </c>
      <c r="G6136" s="2" t="s">
        <v>29</v>
      </c>
      <c r="H6136" s="2" t="s">
        <v>34</v>
      </c>
      <c r="I6136" s="2" t="s">
        <v>31</v>
      </c>
      <c r="J6136" s="2">
        <v>12.937431296341101</v>
      </c>
    </row>
    <row r="6137" spans="1:10">
      <c r="A6137" s="2" t="s">
        <v>11</v>
      </c>
      <c r="B6137" s="2" t="s">
        <v>377</v>
      </c>
      <c r="C6137" s="2" t="s">
        <v>361</v>
      </c>
      <c r="D6137" s="2" t="s">
        <v>1076</v>
      </c>
      <c r="E6137" s="2">
        <v>100</v>
      </c>
      <c r="F6137" s="2" t="s">
        <v>767</v>
      </c>
      <c r="G6137" s="2" t="s">
        <v>29</v>
      </c>
      <c r="H6137" s="2" t="s">
        <v>34</v>
      </c>
      <c r="I6137" s="2" t="s">
        <v>31</v>
      </c>
      <c r="J6137" s="2">
        <v>0</v>
      </c>
    </row>
    <row r="6138" spans="1:10">
      <c r="A6138" s="2" t="s">
        <v>12</v>
      </c>
      <c r="B6138" s="2" t="s">
        <v>378</v>
      </c>
      <c r="C6138" s="2" t="s">
        <v>361</v>
      </c>
      <c r="D6138" s="2" t="s">
        <v>1076</v>
      </c>
      <c r="E6138" s="2">
        <v>100</v>
      </c>
      <c r="F6138" s="2" t="s">
        <v>767</v>
      </c>
      <c r="G6138" s="2" t="s">
        <v>29</v>
      </c>
      <c r="H6138" s="2" t="s">
        <v>34</v>
      </c>
      <c r="I6138" s="2" t="s">
        <v>31</v>
      </c>
      <c r="J6138" s="2">
        <v>0</v>
      </c>
    </row>
    <row r="6139" spans="1:10">
      <c r="A6139" s="2" t="s">
        <v>10</v>
      </c>
      <c r="B6139" s="2" t="s">
        <v>385</v>
      </c>
      <c r="C6139" s="2" t="s">
        <v>361</v>
      </c>
      <c r="D6139" s="2" t="s">
        <v>1076</v>
      </c>
      <c r="E6139" s="2">
        <v>100</v>
      </c>
      <c r="F6139" s="2" t="s">
        <v>767</v>
      </c>
      <c r="G6139" s="2" t="s">
        <v>29</v>
      </c>
      <c r="H6139" s="2" t="s">
        <v>34</v>
      </c>
      <c r="I6139" s="2" t="s">
        <v>31</v>
      </c>
      <c r="J6139" s="2">
        <v>0</v>
      </c>
    </row>
    <row r="6140" spans="1:10">
      <c r="A6140" s="2" t="s">
        <v>9</v>
      </c>
      <c r="B6140" s="2" t="s">
        <v>371</v>
      </c>
      <c r="C6140" s="2" t="s">
        <v>361</v>
      </c>
      <c r="D6140" s="2" t="s">
        <v>1076</v>
      </c>
      <c r="E6140" s="2">
        <v>100</v>
      </c>
      <c r="F6140" s="2" t="s">
        <v>767</v>
      </c>
      <c r="G6140" s="2" t="s">
        <v>29</v>
      </c>
      <c r="H6140" s="2" t="s">
        <v>34</v>
      </c>
      <c r="I6140" s="2" t="s">
        <v>31</v>
      </c>
      <c r="J6140" s="2">
        <v>0</v>
      </c>
    </row>
    <row r="6141" spans="1:10">
      <c r="A6141" s="2" t="s">
        <v>8</v>
      </c>
      <c r="B6141" s="2" t="s">
        <v>376</v>
      </c>
      <c r="C6141" s="2" t="s">
        <v>361</v>
      </c>
      <c r="D6141" s="2" t="s">
        <v>1076</v>
      </c>
      <c r="E6141" s="2">
        <v>100</v>
      </c>
      <c r="F6141" s="2" t="s">
        <v>767</v>
      </c>
      <c r="G6141" s="2" t="s">
        <v>29</v>
      </c>
      <c r="H6141" s="2" t="s">
        <v>34</v>
      </c>
      <c r="I6141" s="2" t="s">
        <v>31</v>
      </c>
      <c r="J6141" s="2">
        <v>0</v>
      </c>
    </row>
    <row r="6142" spans="1:10">
      <c r="A6142" s="2" t="s">
        <v>7</v>
      </c>
      <c r="B6142" s="2" t="s">
        <v>364</v>
      </c>
      <c r="C6142" s="2" t="s">
        <v>361</v>
      </c>
      <c r="D6142" s="2" t="s">
        <v>1076</v>
      </c>
      <c r="E6142" s="2">
        <v>100</v>
      </c>
      <c r="F6142" s="2" t="s">
        <v>767</v>
      </c>
      <c r="G6142" s="2" t="s">
        <v>29</v>
      </c>
      <c r="H6142" s="2" t="s">
        <v>34</v>
      </c>
      <c r="I6142" s="2" t="s">
        <v>31</v>
      </c>
      <c r="J6142" s="2">
        <v>0</v>
      </c>
    </row>
    <row r="6143" spans="1:10">
      <c r="A6143" s="2" t="s">
        <v>6</v>
      </c>
      <c r="B6143" s="2" t="s">
        <v>387</v>
      </c>
      <c r="C6143" s="2" t="s">
        <v>361</v>
      </c>
      <c r="D6143" s="2" t="s">
        <v>1076</v>
      </c>
      <c r="E6143" s="2">
        <v>100</v>
      </c>
      <c r="F6143" s="2" t="s">
        <v>767</v>
      </c>
      <c r="G6143" s="2" t="s">
        <v>29</v>
      </c>
      <c r="H6143" s="2" t="s">
        <v>34</v>
      </c>
      <c r="I6143" s="2" t="s">
        <v>31</v>
      </c>
      <c r="J6143" s="2">
        <v>0</v>
      </c>
    </row>
    <row r="6144" spans="1:10">
      <c r="A6144" s="2" t="s">
        <v>2</v>
      </c>
      <c r="B6144" s="2" t="s">
        <v>374</v>
      </c>
      <c r="C6144" s="2" t="s">
        <v>361</v>
      </c>
      <c r="D6144" s="2" t="s">
        <v>1076</v>
      </c>
      <c r="E6144" s="2">
        <v>100</v>
      </c>
      <c r="F6144" s="2" t="s">
        <v>767</v>
      </c>
      <c r="G6144" s="2" t="s">
        <v>29</v>
      </c>
      <c r="H6144" s="2" t="s">
        <v>34</v>
      </c>
      <c r="I6144" s="2" t="s">
        <v>31</v>
      </c>
      <c r="J6144" s="2">
        <v>0</v>
      </c>
    </row>
    <row r="6145" spans="1:10">
      <c r="A6145" s="2" t="s">
        <v>1</v>
      </c>
      <c r="B6145" s="2" t="s">
        <v>366</v>
      </c>
      <c r="C6145" s="2" t="s">
        <v>361</v>
      </c>
      <c r="D6145" s="2" t="s">
        <v>1076</v>
      </c>
      <c r="E6145" s="2">
        <v>100</v>
      </c>
      <c r="F6145" s="2" t="s">
        <v>767</v>
      </c>
      <c r="G6145" s="2" t="s">
        <v>29</v>
      </c>
      <c r="H6145" s="2" t="s">
        <v>34</v>
      </c>
      <c r="I6145" s="2" t="s">
        <v>31</v>
      </c>
      <c r="J6145" s="2">
        <v>0</v>
      </c>
    </row>
    <row r="6146" spans="1:10">
      <c r="A6146" s="2" t="s">
        <v>26</v>
      </c>
      <c r="B6146" s="2" t="s">
        <v>370</v>
      </c>
      <c r="C6146" s="2" t="s">
        <v>361</v>
      </c>
      <c r="D6146" s="2" t="s">
        <v>1073</v>
      </c>
      <c r="E6146" s="2">
        <v>100</v>
      </c>
      <c r="F6146" s="2" t="s">
        <v>767</v>
      </c>
      <c r="G6146" s="2" t="s">
        <v>29</v>
      </c>
      <c r="H6146" s="2" t="s">
        <v>34</v>
      </c>
      <c r="I6146" s="2" t="s">
        <v>31</v>
      </c>
      <c r="J6146" s="2">
        <v>0</v>
      </c>
    </row>
    <row r="6147" spans="1:10">
      <c r="A6147" s="2" t="s">
        <v>25</v>
      </c>
      <c r="B6147" s="2" t="s">
        <v>386</v>
      </c>
      <c r="C6147" s="2" t="s">
        <v>361</v>
      </c>
      <c r="D6147" s="2" t="s">
        <v>1073</v>
      </c>
      <c r="E6147" s="2">
        <v>100</v>
      </c>
      <c r="F6147" s="2" t="s">
        <v>767</v>
      </c>
      <c r="G6147" s="2" t="s">
        <v>29</v>
      </c>
      <c r="H6147" s="2" t="s">
        <v>34</v>
      </c>
      <c r="I6147" s="2" t="s">
        <v>31</v>
      </c>
      <c r="J6147" s="2">
        <v>0</v>
      </c>
    </row>
    <row r="6148" spans="1:10">
      <c r="A6148" s="2" t="s">
        <v>23</v>
      </c>
      <c r="B6148" s="2" t="s">
        <v>388</v>
      </c>
      <c r="C6148" s="2" t="s">
        <v>361</v>
      </c>
      <c r="D6148" s="2" t="s">
        <v>1073</v>
      </c>
      <c r="E6148" s="2">
        <v>100</v>
      </c>
      <c r="F6148" s="2" t="s">
        <v>767</v>
      </c>
      <c r="G6148" s="2" t="s">
        <v>29</v>
      </c>
      <c r="H6148" s="2" t="s">
        <v>34</v>
      </c>
      <c r="I6148" s="2" t="s">
        <v>31</v>
      </c>
      <c r="J6148" s="2">
        <v>0</v>
      </c>
    </row>
    <row r="6149" spans="1:10">
      <c r="A6149" s="2" t="s">
        <v>17</v>
      </c>
      <c r="B6149" s="2" t="s">
        <v>372</v>
      </c>
      <c r="C6149" s="2" t="s">
        <v>361</v>
      </c>
      <c r="D6149" s="2" t="s">
        <v>1073</v>
      </c>
      <c r="E6149" s="2">
        <v>100</v>
      </c>
      <c r="F6149" s="2" t="s">
        <v>767</v>
      </c>
      <c r="G6149" s="2" t="s">
        <v>29</v>
      </c>
      <c r="H6149" s="2" t="s">
        <v>34</v>
      </c>
      <c r="I6149" s="2" t="s">
        <v>31</v>
      </c>
      <c r="J6149" s="2">
        <v>0</v>
      </c>
    </row>
    <row r="6150" spans="1:10">
      <c r="A6150" s="2" t="s">
        <v>21</v>
      </c>
      <c r="B6150" s="2" t="s">
        <v>373</v>
      </c>
      <c r="C6150" s="2" t="s">
        <v>361</v>
      </c>
      <c r="D6150" s="2" t="s">
        <v>1073</v>
      </c>
      <c r="E6150" s="2">
        <v>100</v>
      </c>
      <c r="F6150" s="2" t="s">
        <v>767</v>
      </c>
      <c r="G6150" s="2" t="s">
        <v>29</v>
      </c>
      <c r="H6150" s="2" t="s">
        <v>34</v>
      </c>
      <c r="I6150" s="2" t="s">
        <v>31</v>
      </c>
      <c r="J6150" s="2">
        <v>0</v>
      </c>
    </row>
    <row r="6151" spans="1:10">
      <c r="A6151" s="2" t="s">
        <v>20</v>
      </c>
      <c r="B6151" s="2" t="s">
        <v>379</v>
      </c>
      <c r="C6151" s="2" t="s">
        <v>361</v>
      </c>
      <c r="D6151" s="2" t="s">
        <v>1073</v>
      </c>
      <c r="E6151" s="2">
        <v>100</v>
      </c>
      <c r="F6151" s="2" t="s">
        <v>767</v>
      </c>
      <c r="G6151" s="2" t="s">
        <v>29</v>
      </c>
      <c r="H6151" s="2" t="s">
        <v>34</v>
      </c>
      <c r="I6151" s="2" t="s">
        <v>31</v>
      </c>
      <c r="J6151" s="2">
        <v>0</v>
      </c>
    </row>
    <row r="6152" spans="1:10">
      <c r="A6152" s="2" t="s">
        <v>16</v>
      </c>
      <c r="B6152" s="2" t="s">
        <v>384</v>
      </c>
      <c r="C6152" s="2" t="s">
        <v>361</v>
      </c>
      <c r="D6152" s="2" t="s">
        <v>1073</v>
      </c>
      <c r="E6152" s="2">
        <v>100</v>
      </c>
      <c r="F6152" s="2" t="s">
        <v>767</v>
      </c>
      <c r="G6152" s="2" t="s">
        <v>29</v>
      </c>
      <c r="H6152" s="2" t="s">
        <v>34</v>
      </c>
      <c r="I6152" s="2" t="s">
        <v>31</v>
      </c>
      <c r="J6152" s="2">
        <v>0</v>
      </c>
    </row>
    <row r="6153" spans="1:10">
      <c r="A6153" s="2" t="s">
        <v>3</v>
      </c>
      <c r="B6153" s="2" t="s">
        <v>365</v>
      </c>
      <c r="C6153" s="2" t="s">
        <v>361</v>
      </c>
      <c r="D6153" s="2" t="s">
        <v>1073</v>
      </c>
      <c r="E6153" s="2">
        <v>100</v>
      </c>
      <c r="F6153" s="2" t="s">
        <v>767</v>
      </c>
      <c r="G6153" s="2" t="s">
        <v>29</v>
      </c>
      <c r="H6153" s="2" t="s">
        <v>34</v>
      </c>
      <c r="I6153" s="2" t="s">
        <v>31</v>
      </c>
      <c r="J6153" s="2">
        <v>0</v>
      </c>
    </row>
    <row r="6154" spans="1:10">
      <c r="A6154" s="2" t="s">
        <v>19</v>
      </c>
      <c r="B6154" s="2" t="s">
        <v>375</v>
      </c>
      <c r="C6154" s="2" t="s">
        <v>361</v>
      </c>
      <c r="D6154" s="2" t="s">
        <v>1073</v>
      </c>
      <c r="E6154" s="2">
        <v>100</v>
      </c>
      <c r="F6154" s="2" t="s">
        <v>767</v>
      </c>
      <c r="G6154" s="2" t="s">
        <v>29</v>
      </c>
      <c r="H6154" s="2" t="s">
        <v>34</v>
      </c>
      <c r="I6154" s="2" t="s">
        <v>31</v>
      </c>
      <c r="J6154" s="2">
        <v>0</v>
      </c>
    </row>
    <row r="6155" spans="1:10">
      <c r="A6155" s="2" t="s">
        <v>18</v>
      </c>
      <c r="B6155" s="2" t="s">
        <v>369</v>
      </c>
      <c r="C6155" s="2" t="s">
        <v>361</v>
      </c>
      <c r="D6155" s="2" t="s">
        <v>1073</v>
      </c>
      <c r="E6155" s="2">
        <v>100</v>
      </c>
      <c r="F6155" s="2" t="s">
        <v>767</v>
      </c>
      <c r="G6155" s="2" t="s">
        <v>29</v>
      </c>
      <c r="H6155" s="2" t="s">
        <v>34</v>
      </c>
      <c r="I6155" s="2" t="s">
        <v>31</v>
      </c>
      <c r="J6155" s="2">
        <v>0</v>
      </c>
    </row>
    <row r="6156" spans="1:10">
      <c r="A6156" s="2" t="s">
        <v>24</v>
      </c>
      <c r="B6156" s="2" t="s">
        <v>381</v>
      </c>
      <c r="C6156" s="2" t="s">
        <v>361</v>
      </c>
      <c r="D6156" s="2" t="s">
        <v>1073</v>
      </c>
      <c r="E6156" s="2">
        <v>100</v>
      </c>
      <c r="F6156" s="2" t="s">
        <v>767</v>
      </c>
      <c r="G6156" s="2" t="s">
        <v>29</v>
      </c>
      <c r="H6156" s="2" t="s">
        <v>34</v>
      </c>
      <c r="I6156" s="2" t="s">
        <v>31</v>
      </c>
      <c r="J6156" s="2">
        <v>0</v>
      </c>
    </row>
    <row r="6157" spans="1:10">
      <c r="A6157" s="2" t="s">
        <v>14</v>
      </c>
      <c r="B6157" s="2" t="s">
        <v>367</v>
      </c>
      <c r="C6157" s="2" t="s">
        <v>361</v>
      </c>
      <c r="D6157" s="2" t="s">
        <v>1073</v>
      </c>
      <c r="E6157" s="2">
        <v>100</v>
      </c>
      <c r="F6157" s="2" t="s">
        <v>767</v>
      </c>
      <c r="G6157" s="2" t="s">
        <v>29</v>
      </c>
      <c r="H6157" s="2" t="s">
        <v>34</v>
      </c>
      <c r="I6157" s="2" t="s">
        <v>31</v>
      </c>
      <c r="J6157" s="2">
        <v>0</v>
      </c>
    </row>
    <row r="6158" spans="1:10">
      <c r="A6158" s="2" t="s">
        <v>13</v>
      </c>
      <c r="B6158" s="2" t="s">
        <v>380</v>
      </c>
      <c r="C6158" s="2" t="s">
        <v>361</v>
      </c>
      <c r="D6158" s="2" t="s">
        <v>1073</v>
      </c>
      <c r="E6158" s="2">
        <v>100</v>
      </c>
      <c r="F6158" s="2" t="s">
        <v>767</v>
      </c>
      <c r="G6158" s="2" t="s">
        <v>29</v>
      </c>
      <c r="H6158" s="2" t="s">
        <v>34</v>
      </c>
      <c r="I6158" s="2" t="s">
        <v>31</v>
      </c>
      <c r="J6158" s="2">
        <v>0.58670451211175989</v>
      </c>
    </row>
    <row r="6159" spans="1:10">
      <c r="A6159" s="2" t="s">
        <v>11</v>
      </c>
      <c r="B6159" s="2" t="s">
        <v>377</v>
      </c>
      <c r="C6159" s="2" t="s">
        <v>361</v>
      </c>
      <c r="D6159" s="2" t="s">
        <v>1073</v>
      </c>
      <c r="E6159" s="2">
        <v>100</v>
      </c>
      <c r="F6159" s="2" t="s">
        <v>767</v>
      </c>
      <c r="G6159" s="2" t="s">
        <v>29</v>
      </c>
      <c r="H6159" s="2" t="s">
        <v>34</v>
      </c>
      <c r="I6159" s="2" t="s">
        <v>31</v>
      </c>
      <c r="J6159" s="2">
        <v>0</v>
      </c>
    </row>
    <row r="6160" spans="1:10">
      <c r="A6160" s="2" t="s">
        <v>12</v>
      </c>
      <c r="B6160" s="2" t="s">
        <v>378</v>
      </c>
      <c r="C6160" s="2" t="s">
        <v>361</v>
      </c>
      <c r="D6160" s="2" t="s">
        <v>1073</v>
      </c>
      <c r="E6160" s="2">
        <v>100</v>
      </c>
      <c r="F6160" s="2" t="s">
        <v>767</v>
      </c>
      <c r="G6160" s="2" t="s">
        <v>29</v>
      </c>
      <c r="H6160" s="2" t="s">
        <v>34</v>
      </c>
      <c r="I6160" s="2" t="s">
        <v>31</v>
      </c>
      <c r="J6160" s="2">
        <v>0</v>
      </c>
    </row>
    <row r="6161" spans="1:10">
      <c r="A6161" s="2" t="s">
        <v>10</v>
      </c>
      <c r="B6161" s="2" t="s">
        <v>385</v>
      </c>
      <c r="C6161" s="2" t="s">
        <v>361</v>
      </c>
      <c r="D6161" s="2" t="s">
        <v>1073</v>
      </c>
      <c r="E6161" s="2">
        <v>100</v>
      </c>
      <c r="F6161" s="2" t="s">
        <v>767</v>
      </c>
      <c r="G6161" s="2" t="s">
        <v>29</v>
      </c>
      <c r="H6161" s="2" t="s">
        <v>34</v>
      </c>
      <c r="I6161" s="2" t="s">
        <v>31</v>
      </c>
      <c r="J6161" s="2">
        <v>0</v>
      </c>
    </row>
    <row r="6162" spans="1:10">
      <c r="A6162" s="2" t="s">
        <v>9</v>
      </c>
      <c r="B6162" s="2" t="s">
        <v>371</v>
      </c>
      <c r="C6162" s="2" t="s">
        <v>361</v>
      </c>
      <c r="D6162" s="2" t="s">
        <v>1073</v>
      </c>
      <c r="E6162" s="2">
        <v>100</v>
      </c>
      <c r="F6162" s="2" t="s">
        <v>767</v>
      </c>
      <c r="G6162" s="2" t="s">
        <v>29</v>
      </c>
      <c r="H6162" s="2" t="s">
        <v>34</v>
      </c>
      <c r="I6162" s="2" t="s">
        <v>31</v>
      </c>
      <c r="J6162" s="2">
        <v>0</v>
      </c>
    </row>
    <row r="6163" spans="1:10">
      <c r="A6163" s="2" t="s">
        <v>8</v>
      </c>
      <c r="B6163" s="2" t="s">
        <v>376</v>
      </c>
      <c r="C6163" s="2" t="s">
        <v>361</v>
      </c>
      <c r="D6163" s="2" t="s">
        <v>1073</v>
      </c>
      <c r="E6163" s="2">
        <v>100</v>
      </c>
      <c r="F6163" s="2" t="s">
        <v>767</v>
      </c>
      <c r="G6163" s="2" t="s">
        <v>29</v>
      </c>
      <c r="H6163" s="2" t="s">
        <v>34</v>
      </c>
      <c r="I6163" s="2" t="s">
        <v>31</v>
      </c>
      <c r="J6163" s="2">
        <v>0</v>
      </c>
    </row>
    <row r="6164" spans="1:10">
      <c r="A6164" s="2" t="s">
        <v>7</v>
      </c>
      <c r="B6164" s="2" t="s">
        <v>364</v>
      </c>
      <c r="C6164" s="2" t="s">
        <v>361</v>
      </c>
      <c r="D6164" s="2" t="s">
        <v>1073</v>
      </c>
      <c r="E6164" s="2">
        <v>100</v>
      </c>
      <c r="F6164" s="2" t="s">
        <v>767</v>
      </c>
      <c r="G6164" s="2" t="s">
        <v>29</v>
      </c>
      <c r="H6164" s="2" t="s">
        <v>34</v>
      </c>
      <c r="I6164" s="2" t="s">
        <v>31</v>
      </c>
      <c r="J6164" s="2">
        <v>0</v>
      </c>
    </row>
    <row r="6165" spans="1:10">
      <c r="A6165" s="2" t="s">
        <v>6</v>
      </c>
      <c r="B6165" s="2" t="s">
        <v>387</v>
      </c>
      <c r="C6165" s="2" t="s">
        <v>361</v>
      </c>
      <c r="D6165" s="2" t="s">
        <v>1073</v>
      </c>
      <c r="E6165" s="2">
        <v>100</v>
      </c>
      <c r="F6165" s="2" t="s">
        <v>767</v>
      </c>
      <c r="G6165" s="2" t="s">
        <v>29</v>
      </c>
      <c r="H6165" s="2" t="s">
        <v>34</v>
      </c>
      <c r="I6165" s="2" t="s">
        <v>31</v>
      </c>
      <c r="J6165" s="2">
        <v>0</v>
      </c>
    </row>
    <row r="6166" spans="1:10">
      <c r="A6166" s="2" t="s">
        <v>2</v>
      </c>
      <c r="B6166" s="2" t="s">
        <v>374</v>
      </c>
      <c r="C6166" s="2" t="s">
        <v>361</v>
      </c>
      <c r="D6166" s="2" t="s">
        <v>1073</v>
      </c>
      <c r="E6166" s="2">
        <v>100</v>
      </c>
      <c r="F6166" s="2" t="s">
        <v>767</v>
      </c>
      <c r="G6166" s="2" t="s">
        <v>29</v>
      </c>
      <c r="H6166" s="2" t="s">
        <v>34</v>
      </c>
      <c r="I6166" s="2" t="s">
        <v>31</v>
      </c>
      <c r="J6166" s="2">
        <v>0</v>
      </c>
    </row>
    <row r="6167" spans="1:10">
      <c r="A6167" s="2" t="s">
        <v>1</v>
      </c>
      <c r="B6167" s="2" t="s">
        <v>366</v>
      </c>
      <c r="C6167" s="2" t="s">
        <v>361</v>
      </c>
      <c r="D6167" s="2" t="s">
        <v>1073</v>
      </c>
      <c r="E6167" s="2">
        <v>100</v>
      </c>
      <c r="F6167" s="2" t="s">
        <v>767</v>
      </c>
      <c r="G6167" s="2" t="s">
        <v>29</v>
      </c>
      <c r="H6167" s="2" t="s">
        <v>34</v>
      </c>
      <c r="I6167" s="2" t="s">
        <v>31</v>
      </c>
      <c r="J6167" s="2">
        <v>0</v>
      </c>
    </row>
    <row r="6168" spans="1:10">
      <c r="A6168" s="2" t="s">
        <v>26</v>
      </c>
      <c r="B6168" s="2" t="s">
        <v>370</v>
      </c>
      <c r="C6168" s="2" t="s">
        <v>361</v>
      </c>
      <c r="D6168" s="2" t="s">
        <v>718</v>
      </c>
      <c r="E6168" s="2">
        <v>100</v>
      </c>
      <c r="F6168" s="2" t="s">
        <v>767</v>
      </c>
      <c r="G6168" s="2" t="s">
        <v>29</v>
      </c>
      <c r="H6168" s="2" t="s">
        <v>34</v>
      </c>
      <c r="I6168" s="2" t="s">
        <v>31</v>
      </c>
      <c r="J6168" s="2">
        <v>0</v>
      </c>
    </row>
    <row r="6169" spans="1:10">
      <c r="A6169" s="2" t="s">
        <v>25</v>
      </c>
      <c r="B6169" s="2" t="s">
        <v>386</v>
      </c>
      <c r="C6169" s="2" t="s">
        <v>361</v>
      </c>
      <c r="D6169" s="2" t="s">
        <v>718</v>
      </c>
      <c r="E6169" s="2">
        <v>100</v>
      </c>
      <c r="F6169" s="2" t="s">
        <v>767</v>
      </c>
      <c r="G6169" s="2" t="s">
        <v>29</v>
      </c>
      <c r="H6169" s="2" t="s">
        <v>34</v>
      </c>
      <c r="I6169" s="2" t="s">
        <v>31</v>
      </c>
      <c r="J6169" s="2">
        <v>0</v>
      </c>
    </row>
    <row r="6170" spans="1:10">
      <c r="A6170" s="2" t="s">
        <v>23</v>
      </c>
      <c r="B6170" s="2" t="s">
        <v>388</v>
      </c>
      <c r="C6170" s="2" t="s">
        <v>361</v>
      </c>
      <c r="D6170" s="2" t="s">
        <v>718</v>
      </c>
      <c r="E6170" s="2">
        <v>100</v>
      </c>
      <c r="F6170" s="2" t="s">
        <v>767</v>
      </c>
      <c r="G6170" s="2" t="s">
        <v>29</v>
      </c>
      <c r="H6170" s="2" t="s">
        <v>34</v>
      </c>
      <c r="I6170" s="2" t="s">
        <v>31</v>
      </c>
      <c r="J6170" s="2">
        <v>0</v>
      </c>
    </row>
    <row r="6171" spans="1:10">
      <c r="A6171" s="2" t="s">
        <v>17</v>
      </c>
      <c r="B6171" s="2" t="s">
        <v>372</v>
      </c>
      <c r="C6171" s="2" t="s">
        <v>361</v>
      </c>
      <c r="D6171" s="2" t="s">
        <v>718</v>
      </c>
      <c r="E6171" s="2">
        <v>100</v>
      </c>
      <c r="F6171" s="2" t="s">
        <v>767</v>
      </c>
      <c r="G6171" s="2" t="s">
        <v>29</v>
      </c>
      <c r="H6171" s="2" t="s">
        <v>34</v>
      </c>
      <c r="I6171" s="2" t="s">
        <v>31</v>
      </c>
      <c r="J6171" s="2">
        <v>0</v>
      </c>
    </row>
    <row r="6172" spans="1:10">
      <c r="A6172" s="2" t="s">
        <v>21</v>
      </c>
      <c r="B6172" s="2" t="s">
        <v>373</v>
      </c>
      <c r="C6172" s="2" t="s">
        <v>361</v>
      </c>
      <c r="D6172" s="2" t="s">
        <v>718</v>
      </c>
      <c r="E6172" s="2">
        <v>100</v>
      </c>
      <c r="F6172" s="2" t="s">
        <v>767</v>
      </c>
      <c r="G6172" s="2" t="s">
        <v>29</v>
      </c>
      <c r="H6172" s="2" t="s">
        <v>34</v>
      </c>
      <c r="I6172" s="2" t="s">
        <v>31</v>
      </c>
      <c r="J6172" s="2">
        <v>0</v>
      </c>
    </row>
    <row r="6173" spans="1:10">
      <c r="A6173" s="2" t="s">
        <v>20</v>
      </c>
      <c r="B6173" s="2" t="s">
        <v>379</v>
      </c>
      <c r="C6173" s="2" t="s">
        <v>361</v>
      </c>
      <c r="D6173" s="2" t="s">
        <v>718</v>
      </c>
      <c r="E6173" s="2">
        <v>100</v>
      </c>
      <c r="F6173" s="2" t="s">
        <v>767</v>
      </c>
      <c r="G6173" s="2" t="s">
        <v>29</v>
      </c>
      <c r="H6173" s="2" t="s">
        <v>34</v>
      </c>
      <c r="I6173" s="2" t="s">
        <v>31</v>
      </c>
      <c r="J6173" s="2">
        <v>0</v>
      </c>
    </row>
    <row r="6174" spans="1:10">
      <c r="A6174" s="2" t="s">
        <v>16</v>
      </c>
      <c r="B6174" s="2" t="s">
        <v>384</v>
      </c>
      <c r="C6174" s="2" t="s">
        <v>361</v>
      </c>
      <c r="D6174" s="2" t="s">
        <v>718</v>
      </c>
      <c r="E6174" s="2">
        <v>100</v>
      </c>
      <c r="F6174" s="2" t="s">
        <v>767</v>
      </c>
      <c r="G6174" s="2" t="s">
        <v>29</v>
      </c>
      <c r="H6174" s="2" t="s">
        <v>34</v>
      </c>
      <c r="I6174" s="2" t="s">
        <v>31</v>
      </c>
      <c r="J6174" s="2">
        <v>0</v>
      </c>
    </row>
    <row r="6175" spans="1:10">
      <c r="A6175" s="2" t="s">
        <v>3</v>
      </c>
      <c r="B6175" s="2" t="s">
        <v>365</v>
      </c>
      <c r="C6175" s="2" t="s">
        <v>361</v>
      </c>
      <c r="D6175" s="2" t="s">
        <v>718</v>
      </c>
      <c r="E6175" s="2">
        <v>100</v>
      </c>
      <c r="F6175" s="2" t="s">
        <v>767</v>
      </c>
      <c r="G6175" s="2" t="s">
        <v>29</v>
      </c>
      <c r="H6175" s="2" t="s">
        <v>34</v>
      </c>
      <c r="I6175" s="2" t="s">
        <v>31</v>
      </c>
      <c r="J6175" s="2">
        <v>0</v>
      </c>
    </row>
    <row r="6176" spans="1:10">
      <c r="A6176" s="2" t="s">
        <v>19</v>
      </c>
      <c r="B6176" s="2" t="s">
        <v>375</v>
      </c>
      <c r="C6176" s="2" t="s">
        <v>361</v>
      </c>
      <c r="D6176" s="2" t="s">
        <v>718</v>
      </c>
      <c r="E6176" s="2">
        <v>100</v>
      </c>
      <c r="F6176" s="2" t="s">
        <v>767</v>
      </c>
      <c r="G6176" s="2" t="s">
        <v>29</v>
      </c>
      <c r="H6176" s="2" t="s">
        <v>34</v>
      </c>
      <c r="I6176" s="2" t="s">
        <v>31</v>
      </c>
      <c r="J6176" s="2">
        <v>0</v>
      </c>
    </row>
    <row r="6177" spans="1:10">
      <c r="A6177" s="2" t="s">
        <v>18</v>
      </c>
      <c r="B6177" s="2" t="s">
        <v>369</v>
      </c>
      <c r="C6177" s="2" t="s">
        <v>361</v>
      </c>
      <c r="D6177" s="2" t="s">
        <v>718</v>
      </c>
      <c r="E6177" s="2">
        <v>100</v>
      </c>
      <c r="F6177" s="2" t="s">
        <v>767</v>
      </c>
      <c r="G6177" s="2" t="s">
        <v>29</v>
      </c>
      <c r="H6177" s="2" t="s">
        <v>34</v>
      </c>
      <c r="I6177" s="2" t="s">
        <v>31</v>
      </c>
      <c r="J6177" s="2">
        <v>0</v>
      </c>
    </row>
    <row r="6178" spans="1:10">
      <c r="A6178" s="2" t="s">
        <v>24</v>
      </c>
      <c r="B6178" s="2" t="s">
        <v>381</v>
      </c>
      <c r="C6178" s="2" t="s">
        <v>361</v>
      </c>
      <c r="D6178" s="2" t="s">
        <v>718</v>
      </c>
      <c r="E6178" s="2">
        <v>100</v>
      </c>
      <c r="F6178" s="2" t="s">
        <v>767</v>
      </c>
      <c r="G6178" s="2" t="s">
        <v>29</v>
      </c>
      <c r="H6178" s="2" t="s">
        <v>34</v>
      </c>
      <c r="I6178" s="2" t="s">
        <v>31</v>
      </c>
      <c r="J6178" s="2">
        <v>0</v>
      </c>
    </row>
    <row r="6179" spans="1:10">
      <c r="A6179" s="2" t="s">
        <v>14</v>
      </c>
      <c r="B6179" s="2" t="s">
        <v>367</v>
      </c>
      <c r="C6179" s="2" t="s">
        <v>361</v>
      </c>
      <c r="D6179" s="2" t="s">
        <v>718</v>
      </c>
      <c r="E6179" s="2">
        <v>100</v>
      </c>
      <c r="F6179" s="2" t="s">
        <v>767</v>
      </c>
      <c r="G6179" s="2" t="s">
        <v>29</v>
      </c>
      <c r="H6179" s="2" t="s">
        <v>34</v>
      </c>
      <c r="I6179" s="2" t="s">
        <v>31</v>
      </c>
      <c r="J6179" s="2">
        <v>0</v>
      </c>
    </row>
    <row r="6180" spans="1:10">
      <c r="A6180" s="2" t="s">
        <v>13</v>
      </c>
      <c r="B6180" s="2" t="s">
        <v>380</v>
      </c>
      <c r="C6180" s="2" t="s">
        <v>361</v>
      </c>
      <c r="D6180" s="2" t="s">
        <v>718</v>
      </c>
      <c r="E6180" s="2">
        <v>100</v>
      </c>
      <c r="F6180" s="2" t="s">
        <v>767</v>
      </c>
      <c r="G6180" s="2" t="s">
        <v>29</v>
      </c>
      <c r="H6180" s="2" t="s">
        <v>34</v>
      </c>
      <c r="I6180" s="2" t="s">
        <v>31</v>
      </c>
      <c r="J6180" s="2">
        <v>3.878309638748159</v>
      </c>
    </row>
    <row r="6181" spans="1:10">
      <c r="A6181" s="2" t="s">
        <v>11</v>
      </c>
      <c r="B6181" s="2" t="s">
        <v>377</v>
      </c>
      <c r="C6181" s="2" t="s">
        <v>361</v>
      </c>
      <c r="D6181" s="2" t="s">
        <v>718</v>
      </c>
      <c r="E6181" s="2">
        <v>100</v>
      </c>
      <c r="F6181" s="2" t="s">
        <v>767</v>
      </c>
      <c r="G6181" s="2" t="s">
        <v>29</v>
      </c>
      <c r="H6181" s="2" t="s">
        <v>34</v>
      </c>
      <c r="I6181" s="2" t="s">
        <v>31</v>
      </c>
      <c r="J6181" s="2">
        <v>0</v>
      </c>
    </row>
    <row r="6182" spans="1:10">
      <c r="A6182" s="2" t="s">
        <v>12</v>
      </c>
      <c r="B6182" s="2" t="s">
        <v>378</v>
      </c>
      <c r="C6182" s="2" t="s">
        <v>361</v>
      </c>
      <c r="D6182" s="2" t="s">
        <v>718</v>
      </c>
      <c r="E6182" s="2">
        <v>100</v>
      </c>
      <c r="F6182" s="2" t="s">
        <v>767</v>
      </c>
      <c r="G6182" s="2" t="s">
        <v>29</v>
      </c>
      <c r="H6182" s="2" t="s">
        <v>34</v>
      </c>
      <c r="I6182" s="2" t="s">
        <v>31</v>
      </c>
      <c r="J6182" s="2">
        <v>0</v>
      </c>
    </row>
    <row r="6183" spans="1:10">
      <c r="A6183" s="2" t="s">
        <v>10</v>
      </c>
      <c r="B6183" s="2" t="s">
        <v>385</v>
      </c>
      <c r="C6183" s="2" t="s">
        <v>361</v>
      </c>
      <c r="D6183" s="2" t="s">
        <v>718</v>
      </c>
      <c r="E6183" s="2">
        <v>100</v>
      </c>
      <c r="F6183" s="2" t="s">
        <v>767</v>
      </c>
      <c r="G6183" s="2" t="s">
        <v>29</v>
      </c>
      <c r="H6183" s="2" t="s">
        <v>34</v>
      </c>
      <c r="I6183" s="2" t="s">
        <v>31</v>
      </c>
      <c r="J6183" s="2">
        <v>0</v>
      </c>
    </row>
    <row r="6184" spans="1:10">
      <c r="A6184" s="2" t="s">
        <v>9</v>
      </c>
      <c r="B6184" s="2" t="s">
        <v>371</v>
      </c>
      <c r="C6184" s="2" t="s">
        <v>361</v>
      </c>
      <c r="D6184" s="2" t="s">
        <v>718</v>
      </c>
      <c r="E6184" s="2">
        <v>100</v>
      </c>
      <c r="F6184" s="2" t="s">
        <v>767</v>
      </c>
      <c r="G6184" s="2" t="s">
        <v>29</v>
      </c>
      <c r="H6184" s="2" t="s">
        <v>34</v>
      </c>
      <c r="I6184" s="2" t="s">
        <v>31</v>
      </c>
      <c r="J6184" s="2">
        <v>0</v>
      </c>
    </row>
    <row r="6185" spans="1:10">
      <c r="A6185" s="2" t="s">
        <v>8</v>
      </c>
      <c r="B6185" s="2" t="s">
        <v>376</v>
      </c>
      <c r="C6185" s="2" t="s">
        <v>361</v>
      </c>
      <c r="D6185" s="2" t="s">
        <v>718</v>
      </c>
      <c r="E6185" s="2">
        <v>100</v>
      </c>
      <c r="F6185" s="2" t="s">
        <v>767</v>
      </c>
      <c r="G6185" s="2" t="s">
        <v>29</v>
      </c>
      <c r="H6185" s="2" t="s">
        <v>34</v>
      </c>
      <c r="I6185" s="2" t="s">
        <v>31</v>
      </c>
      <c r="J6185" s="2">
        <v>0</v>
      </c>
    </row>
    <row r="6186" spans="1:10">
      <c r="A6186" s="2" t="s">
        <v>7</v>
      </c>
      <c r="B6186" s="2" t="s">
        <v>364</v>
      </c>
      <c r="C6186" s="2" t="s">
        <v>361</v>
      </c>
      <c r="D6186" s="2" t="s">
        <v>718</v>
      </c>
      <c r="E6186" s="2">
        <v>100</v>
      </c>
      <c r="F6186" s="2" t="s">
        <v>767</v>
      </c>
      <c r="G6186" s="2" t="s">
        <v>29</v>
      </c>
      <c r="H6186" s="2" t="s">
        <v>34</v>
      </c>
      <c r="I6186" s="2" t="s">
        <v>31</v>
      </c>
      <c r="J6186" s="2">
        <v>0</v>
      </c>
    </row>
    <row r="6187" spans="1:10">
      <c r="A6187" s="2" t="s">
        <v>6</v>
      </c>
      <c r="B6187" s="2" t="s">
        <v>387</v>
      </c>
      <c r="C6187" s="2" t="s">
        <v>361</v>
      </c>
      <c r="D6187" s="2" t="s">
        <v>718</v>
      </c>
      <c r="E6187" s="2">
        <v>100</v>
      </c>
      <c r="F6187" s="2" t="s">
        <v>767</v>
      </c>
      <c r="G6187" s="2" t="s">
        <v>29</v>
      </c>
      <c r="H6187" s="2" t="s">
        <v>34</v>
      </c>
      <c r="I6187" s="2" t="s">
        <v>31</v>
      </c>
      <c r="J6187" s="2">
        <v>0</v>
      </c>
    </row>
    <row r="6188" spans="1:10">
      <c r="A6188" s="2" t="s">
        <v>2</v>
      </c>
      <c r="B6188" s="2" t="s">
        <v>374</v>
      </c>
      <c r="C6188" s="2" t="s">
        <v>361</v>
      </c>
      <c r="D6188" s="2" t="s">
        <v>718</v>
      </c>
      <c r="E6188" s="2">
        <v>100</v>
      </c>
      <c r="F6188" s="2" t="s">
        <v>767</v>
      </c>
      <c r="G6188" s="2" t="s">
        <v>29</v>
      </c>
      <c r="H6188" s="2" t="s">
        <v>34</v>
      </c>
      <c r="I6188" s="2" t="s">
        <v>31</v>
      </c>
      <c r="J6188" s="2">
        <v>0</v>
      </c>
    </row>
    <row r="6189" spans="1:10">
      <c r="A6189" s="2" t="s">
        <v>1</v>
      </c>
      <c r="B6189" s="2" t="s">
        <v>366</v>
      </c>
      <c r="C6189" s="2" t="s">
        <v>361</v>
      </c>
      <c r="D6189" s="2" t="s">
        <v>718</v>
      </c>
      <c r="E6189" s="2">
        <v>100</v>
      </c>
      <c r="F6189" s="2" t="s">
        <v>767</v>
      </c>
      <c r="G6189" s="2" t="s">
        <v>29</v>
      </c>
      <c r="H6189" s="2" t="s">
        <v>34</v>
      </c>
      <c r="I6189" s="2" t="s">
        <v>31</v>
      </c>
      <c r="J6189" s="2">
        <v>0</v>
      </c>
    </row>
    <row r="6190" spans="1:10">
      <c r="A6190" s="2" t="s">
        <v>26</v>
      </c>
      <c r="B6190" s="2" t="s">
        <v>370</v>
      </c>
      <c r="C6190" s="2" t="s">
        <v>361</v>
      </c>
      <c r="D6190" s="2" t="s">
        <v>1077</v>
      </c>
      <c r="E6190" s="2">
        <v>100</v>
      </c>
      <c r="F6190" s="2" t="s">
        <v>767</v>
      </c>
      <c r="G6190" s="2" t="s">
        <v>29</v>
      </c>
      <c r="H6190" s="2" t="s">
        <v>34</v>
      </c>
      <c r="I6190" s="2" t="s">
        <v>31</v>
      </c>
      <c r="J6190" s="2">
        <v>0</v>
      </c>
    </row>
    <row r="6191" spans="1:10">
      <c r="A6191" s="2" t="s">
        <v>25</v>
      </c>
      <c r="B6191" s="2" t="s">
        <v>386</v>
      </c>
      <c r="C6191" s="2" t="s">
        <v>361</v>
      </c>
      <c r="D6191" s="2" t="s">
        <v>1077</v>
      </c>
      <c r="E6191" s="2">
        <v>100</v>
      </c>
      <c r="F6191" s="2" t="s">
        <v>767</v>
      </c>
      <c r="G6191" s="2" t="s">
        <v>29</v>
      </c>
      <c r="H6191" s="2" t="s">
        <v>34</v>
      </c>
      <c r="I6191" s="2" t="s">
        <v>31</v>
      </c>
      <c r="J6191" s="2">
        <v>0</v>
      </c>
    </row>
    <row r="6192" spans="1:10">
      <c r="A6192" s="2" t="s">
        <v>23</v>
      </c>
      <c r="B6192" s="2" t="s">
        <v>388</v>
      </c>
      <c r="C6192" s="2" t="s">
        <v>361</v>
      </c>
      <c r="D6192" s="2" t="s">
        <v>1077</v>
      </c>
      <c r="E6192" s="2">
        <v>100</v>
      </c>
      <c r="F6192" s="2" t="s">
        <v>767</v>
      </c>
      <c r="G6192" s="2" t="s">
        <v>29</v>
      </c>
      <c r="H6192" s="2" t="s">
        <v>34</v>
      </c>
      <c r="I6192" s="2" t="s">
        <v>31</v>
      </c>
      <c r="J6192" s="2">
        <v>24.696261429594088</v>
      </c>
    </row>
    <row r="6193" spans="1:10">
      <c r="A6193" s="2" t="s">
        <v>17</v>
      </c>
      <c r="B6193" s="2" t="s">
        <v>372</v>
      </c>
      <c r="C6193" s="2" t="s">
        <v>361</v>
      </c>
      <c r="D6193" s="2" t="s">
        <v>1077</v>
      </c>
      <c r="E6193" s="2">
        <v>100</v>
      </c>
      <c r="F6193" s="2" t="s">
        <v>767</v>
      </c>
      <c r="G6193" s="2" t="s">
        <v>29</v>
      </c>
      <c r="H6193" s="2" t="s">
        <v>34</v>
      </c>
      <c r="I6193" s="2" t="s">
        <v>31</v>
      </c>
      <c r="J6193" s="2">
        <v>0</v>
      </c>
    </row>
    <row r="6194" spans="1:10">
      <c r="A6194" s="2" t="s">
        <v>21</v>
      </c>
      <c r="B6194" s="2" t="s">
        <v>373</v>
      </c>
      <c r="C6194" s="2" t="s">
        <v>361</v>
      </c>
      <c r="D6194" s="2" t="s">
        <v>1077</v>
      </c>
      <c r="E6194" s="2">
        <v>100</v>
      </c>
      <c r="F6194" s="2" t="s">
        <v>767</v>
      </c>
      <c r="G6194" s="2" t="s">
        <v>29</v>
      </c>
      <c r="H6194" s="2" t="s">
        <v>34</v>
      </c>
      <c r="I6194" s="2" t="s">
        <v>31</v>
      </c>
      <c r="J6194" s="2">
        <v>0</v>
      </c>
    </row>
    <row r="6195" spans="1:10">
      <c r="A6195" s="2" t="s">
        <v>20</v>
      </c>
      <c r="B6195" s="2" t="s">
        <v>379</v>
      </c>
      <c r="C6195" s="2" t="s">
        <v>361</v>
      </c>
      <c r="D6195" s="2" t="s">
        <v>1077</v>
      </c>
      <c r="E6195" s="2">
        <v>100</v>
      </c>
      <c r="F6195" s="2" t="s">
        <v>767</v>
      </c>
      <c r="G6195" s="2" t="s">
        <v>29</v>
      </c>
      <c r="H6195" s="2" t="s">
        <v>34</v>
      </c>
      <c r="I6195" s="2" t="s">
        <v>31</v>
      </c>
      <c r="J6195" s="2">
        <v>0</v>
      </c>
    </row>
    <row r="6196" spans="1:10">
      <c r="A6196" s="2" t="s">
        <v>16</v>
      </c>
      <c r="B6196" s="2" t="s">
        <v>384</v>
      </c>
      <c r="C6196" s="2" t="s">
        <v>361</v>
      </c>
      <c r="D6196" s="2" t="s">
        <v>1077</v>
      </c>
      <c r="E6196" s="2">
        <v>100</v>
      </c>
      <c r="F6196" s="2" t="s">
        <v>767</v>
      </c>
      <c r="G6196" s="2" t="s">
        <v>29</v>
      </c>
      <c r="H6196" s="2" t="s">
        <v>34</v>
      </c>
      <c r="I6196" s="2" t="s">
        <v>31</v>
      </c>
      <c r="J6196" s="2">
        <v>0</v>
      </c>
    </row>
    <row r="6197" spans="1:10">
      <c r="A6197" s="2" t="s">
        <v>3</v>
      </c>
      <c r="B6197" s="2" t="s">
        <v>365</v>
      </c>
      <c r="C6197" s="2" t="s">
        <v>361</v>
      </c>
      <c r="D6197" s="2" t="s">
        <v>1077</v>
      </c>
      <c r="E6197" s="2">
        <v>100</v>
      </c>
      <c r="F6197" s="2" t="s">
        <v>767</v>
      </c>
      <c r="G6197" s="2" t="s">
        <v>29</v>
      </c>
      <c r="H6197" s="2" t="s">
        <v>34</v>
      </c>
      <c r="I6197" s="2" t="s">
        <v>31</v>
      </c>
      <c r="J6197" s="2">
        <v>0</v>
      </c>
    </row>
    <row r="6198" spans="1:10">
      <c r="A6198" s="2" t="s">
        <v>19</v>
      </c>
      <c r="B6198" s="2" t="s">
        <v>375</v>
      </c>
      <c r="C6198" s="2" t="s">
        <v>361</v>
      </c>
      <c r="D6198" s="2" t="s">
        <v>1077</v>
      </c>
      <c r="E6198" s="2">
        <v>100</v>
      </c>
      <c r="F6198" s="2" t="s">
        <v>767</v>
      </c>
      <c r="G6198" s="2" t="s">
        <v>29</v>
      </c>
      <c r="H6198" s="2" t="s">
        <v>34</v>
      </c>
      <c r="I6198" s="2" t="s">
        <v>31</v>
      </c>
      <c r="J6198" s="2">
        <v>0</v>
      </c>
    </row>
    <row r="6199" spans="1:10">
      <c r="A6199" s="2" t="s">
        <v>18</v>
      </c>
      <c r="B6199" s="2" t="s">
        <v>369</v>
      </c>
      <c r="C6199" s="2" t="s">
        <v>361</v>
      </c>
      <c r="D6199" s="2" t="s">
        <v>1077</v>
      </c>
      <c r="E6199" s="2">
        <v>100</v>
      </c>
      <c r="F6199" s="2" t="s">
        <v>767</v>
      </c>
      <c r="G6199" s="2" t="s">
        <v>29</v>
      </c>
      <c r="H6199" s="2" t="s">
        <v>34</v>
      </c>
      <c r="I6199" s="2" t="s">
        <v>31</v>
      </c>
      <c r="J6199" s="2">
        <v>0</v>
      </c>
    </row>
    <row r="6200" spans="1:10">
      <c r="A6200" s="2" t="s">
        <v>24</v>
      </c>
      <c r="B6200" s="2" t="s">
        <v>381</v>
      </c>
      <c r="C6200" s="2" t="s">
        <v>361</v>
      </c>
      <c r="D6200" s="2" t="s">
        <v>1077</v>
      </c>
      <c r="E6200" s="2">
        <v>100</v>
      </c>
      <c r="F6200" s="2" t="s">
        <v>767</v>
      </c>
      <c r="G6200" s="2" t="s">
        <v>29</v>
      </c>
      <c r="H6200" s="2" t="s">
        <v>34</v>
      </c>
      <c r="I6200" s="2" t="s">
        <v>31</v>
      </c>
      <c r="J6200" s="2">
        <v>0</v>
      </c>
    </row>
    <row r="6201" spans="1:10">
      <c r="A6201" s="2" t="s">
        <v>14</v>
      </c>
      <c r="B6201" s="2" t="s">
        <v>367</v>
      </c>
      <c r="C6201" s="2" t="s">
        <v>361</v>
      </c>
      <c r="D6201" s="2" t="s">
        <v>1077</v>
      </c>
      <c r="E6201" s="2">
        <v>100</v>
      </c>
      <c r="F6201" s="2" t="s">
        <v>767</v>
      </c>
      <c r="G6201" s="2" t="s">
        <v>29</v>
      </c>
      <c r="H6201" s="2" t="s">
        <v>34</v>
      </c>
      <c r="I6201" s="2" t="s">
        <v>31</v>
      </c>
      <c r="J6201" s="2">
        <v>0</v>
      </c>
    </row>
    <row r="6202" spans="1:10">
      <c r="A6202" s="2" t="s">
        <v>13</v>
      </c>
      <c r="B6202" s="2" t="s">
        <v>380</v>
      </c>
      <c r="C6202" s="2" t="s">
        <v>361</v>
      </c>
      <c r="D6202" s="2" t="s">
        <v>1077</v>
      </c>
      <c r="E6202" s="2">
        <v>100</v>
      </c>
      <c r="F6202" s="2" t="s">
        <v>767</v>
      </c>
      <c r="G6202" s="2" t="s">
        <v>29</v>
      </c>
      <c r="H6202" s="2" t="s">
        <v>34</v>
      </c>
      <c r="I6202" s="2" t="s">
        <v>31</v>
      </c>
      <c r="J6202" s="2">
        <v>60.425973945382076</v>
      </c>
    </row>
    <row r="6203" spans="1:10">
      <c r="A6203" s="2" t="s">
        <v>11</v>
      </c>
      <c r="B6203" s="2" t="s">
        <v>377</v>
      </c>
      <c r="C6203" s="2" t="s">
        <v>361</v>
      </c>
      <c r="D6203" s="2" t="s">
        <v>1077</v>
      </c>
      <c r="E6203" s="2">
        <v>100</v>
      </c>
      <c r="F6203" s="2" t="s">
        <v>767</v>
      </c>
      <c r="G6203" s="2" t="s">
        <v>29</v>
      </c>
      <c r="H6203" s="2" t="s">
        <v>34</v>
      </c>
      <c r="I6203" s="2" t="s">
        <v>31</v>
      </c>
      <c r="J6203" s="2">
        <v>0</v>
      </c>
    </row>
    <row r="6204" spans="1:10">
      <c r="A6204" s="2" t="s">
        <v>12</v>
      </c>
      <c r="B6204" s="2" t="s">
        <v>378</v>
      </c>
      <c r="C6204" s="2" t="s">
        <v>361</v>
      </c>
      <c r="D6204" s="2" t="s">
        <v>1077</v>
      </c>
      <c r="E6204" s="2">
        <v>100</v>
      </c>
      <c r="F6204" s="2" t="s">
        <v>767</v>
      </c>
      <c r="G6204" s="2" t="s">
        <v>29</v>
      </c>
      <c r="H6204" s="2" t="s">
        <v>34</v>
      </c>
      <c r="I6204" s="2" t="s">
        <v>31</v>
      </c>
      <c r="J6204" s="2">
        <v>0</v>
      </c>
    </row>
    <row r="6205" spans="1:10">
      <c r="A6205" s="2" t="s">
        <v>10</v>
      </c>
      <c r="B6205" s="2" t="s">
        <v>385</v>
      </c>
      <c r="C6205" s="2" t="s">
        <v>361</v>
      </c>
      <c r="D6205" s="2" t="s">
        <v>1077</v>
      </c>
      <c r="E6205" s="2">
        <v>100</v>
      </c>
      <c r="F6205" s="2" t="s">
        <v>767</v>
      </c>
      <c r="G6205" s="2" t="s">
        <v>29</v>
      </c>
      <c r="H6205" s="2" t="s">
        <v>34</v>
      </c>
      <c r="I6205" s="2" t="s">
        <v>31</v>
      </c>
      <c r="J6205" s="2">
        <v>0</v>
      </c>
    </row>
    <row r="6206" spans="1:10">
      <c r="A6206" s="2" t="s">
        <v>9</v>
      </c>
      <c r="B6206" s="2" t="s">
        <v>371</v>
      </c>
      <c r="C6206" s="2" t="s">
        <v>361</v>
      </c>
      <c r="D6206" s="2" t="s">
        <v>1077</v>
      </c>
      <c r="E6206" s="2">
        <v>100</v>
      </c>
      <c r="F6206" s="2" t="s">
        <v>767</v>
      </c>
      <c r="G6206" s="2" t="s">
        <v>29</v>
      </c>
      <c r="H6206" s="2" t="s">
        <v>34</v>
      </c>
      <c r="I6206" s="2" t="s">
        <v>31</v>
      </c>
      <c r="J6206" s="2">
        <v>0</v>
      </c>
    </row>
    <row r="6207" spans="1:10">
      <c r="A6207" s="2" t="s">
        <v>8</v>
      </c>
      <c r="B6207" s="2" t="s">
        <v>376</v>
      </c>
      <c r="C6207" s="2" t="s">
        <v>361</v>
      </c>
      <c r="D6207" s="2" t="s">
        <v>1077</v>
      </c>
      <c r="E6207" s="2">
        <v>100</v>
      </c>
      <c r="F6207" s="2" t="s">
        <v>767</v>
      </c>
      <c r="G6207" s="2" t="s">
        <v>29</v>
      </c>
      <c r="H6207" s="2" t="s">
        <v>34</v>
      </c>
      <c r="I6207" s="2" t="s">
        <v>31</v>
      </c>
      <c r="J6207" s="2">
        <v>0</v>
      </c>
    </row>
    <row r="6208" spans="1:10">
      <c r="A6208" s="2" t="s">
        <v>7</v>
      </c>
      <c r="B6208" s="2" t="s">
        <v>364</v>
      </c>
      <c r="C6208" s="2" t="s">
        <v>361</v>
      </c>
      <c r="D6208" s="2" t="s">
        <v>1077</v>
      </c>
      <c r="E6208" s="2">
        <v>100</v>
      </c>
      <c r="F6208" s="2" t="s">
        <v>767</v>
      </c>
      <c r="G6208" s="2" t="s">
        <v>29</v>
      </c>
      <c r="H6208" s="2" t="s">
        <v>34</v>
      </c>
      <c r="I6208" s="2" t="s">
        <v>31</v>
      </c>
      <c r="J6208" s="2">
        <v>0</v>
      </c>
    </row>
    <row r="6209" spans="1:10">
      <c r="A6209" s="2" t="s">
        <v>6</v>
      </c>
      <c r="B6209" s="2" t="s">
        <v>387</v>
      </c>
      <c r="C6209" s="2" t="s">
        <v>361</v>
      </c>
      <c r="D6209" s="2" t="s">
        <v>1077</v>
      </c>
      <c r="E6209" s="2">
        <v>100</v>
      </c>
      <c r="F6209" s="2" t="s">
        <v>767</v>
      </c>
      <c r="G6209" s="2" t="s">
        <v>29</v>
      </c>
      <c r="H6209" s="2" t="s">
        <v>34</v>
      </c>
      <c r="I6209" s="2" t="s">
        <v>31</v>
      </c>
      <c r="J6209" s="2">
        <v>0</v>
      </c>
    </row>
    <row r="6210" spans="1:10">
      <c r="A6210" s="2" t="s">
        <v>2</v>
      </c>
      <c r="B6210" s="2" t="s">
        <v>374</v>
      </c>
      <c r="C6210" s="2" t="s">
        <v>361</v>
      </c>
      <c r="D6210" s="2" t="s">
        <v>1077</v>
      </c>
      <c r="E6210" s="2">
        <v>100</v>
      </c>
      <c r="F6210" s="2" t="s">
        <v>767</v>
      </c>
      <c r="G6210" s="2" t="s">
        <v>29</v>
      </c>
      <c r="H6210" s="2" t="s">
        <v>34</v>
      </c>
      <c r="I6210" s="2" t="s">
        <v>31</v>
      </c>
      <c r="J6210" s="2">
        <v>0</v>
      </c>
    </row>
    <row r="6211" spans="1:10">
      <c r="A6211" s="2" t="s">
        <v>1</v>
      </c>
      <c r="B6211" s="2" t="s">
        <v>366</v>
      </c>
      <c r="C6211" s="2" t="s">
        <v>361</v>
      </c>
      <c r="D6211" s="2" t="s">
        <v>1077</v>
      </c>
      <c r="E6211" s="2">
        <v>100</v>
      </c>
      <c r="F6211" s="2" t="s">
        <v>767</v>
      </c>
      <c r="G6211" s="2" t="s">
        <v>29</v>
      </c>
      <c r="H6211" s="2" t="s">
        <v>34</v>
      </c>
      <c r="I6211" s="2" t="s">
        <v>31</v>
      </c>
      <c r="J6211" s="2">
        <v>0</v>
      </c>
    </row>
    <row r="6212" spans="1:10">
      <c r="A6212" s="2" t="s">
        <v>26</v>
      </c>
      <c r="B6212" s="2" t="s">
        <v>370</v>
      </c>
      <c r="C6212" s="2" t="s">
        <v>361</v>
      </c>
      <c r="D6212" s="2" t="s">
        <v>1069</v>
      </c>
      <c r="E6212" s="2">
        <v>100</v>
      </c>
      <c r="F6212" s="2" t="s">
        <v>767</v>
      </c>
      <c r="G6212" s="2" t="s">
        <v>29</v>
      </c>
      <c r="H6212" s="2" t="s">
        <v>34</v>
      </c>
      <c r="I6212" s="2" t="s">
        <v>31</v>
      </c>
      <c r="J6212" s="2">
        <v>0</v>
      </c>
    </row>
    <row r="6213" spans="1:10">
      <c r="A6213" s="2" t="s">
        <v>25</v>
      </c>
      <c r="B6213" s="2" t="s">
        <v>386</v>
      </c>
      <c r="C6213" s="2" t="s">
        <v>361</v>
      </c>
      <c r="D6213" s="2" t="s">
        <v>1069</v>
      </c>
      <c r="E6213" s="2">
        <v>100</v>
      </c>
      <c r="F6213" s="2" t="s">
        <v>767</v>
      </c>
      <c r="G6213" s="2" t="s">
        <v>29</v>
      </c>
      <c r="H6213" s="2" t="s">
        <v>34</v>
      </c>
      <c r="I6213" s="2" t="s">
        <v>31</v>
      </c>
      <c r="J6213" s="2">
        <v>0</v>
      </c>
    </row>
    <row r="6214" spans="1:10">
      <c r="A6214" s="2" t="s">
        <v>23</v>
      </c>
      <c r="B6214" s="2" t="s">
        <v>388</v>
      </c>
      <c r="C6214" s="2" t="s">
        <v>361</v>
      </c>
      <c r="D6214" s="2" t="s">
        <v>1069</v>
      </c>
      <c r="E6214" s="2">
        <v>100</v>
      </c>
      <c r="F6214" s="2" t="s">
        <v>767</v>
      </c>
      <c r="G6214" s="2" t="s">
        <v>29</v>
      </c>
      <c r="H6214" s="2" t="s">
        <v>34</v>
      </c>
      <c r="I6214" s="2" t="s">
        <v>31</v>
      </c>
      <c r="J6214" s="2">
        <v>0</v>
      </c>
    </row>
    <row r="6215" spans="1:10">
      <c r="A6215" s="2" t="s">
        <v>17</v>
      </c>
      <c r="B6215" s="2" t="s">
        <v>372</v>
      </c>
      <c r="C6215" s="2" t="s">
        <v>361</v>
      </c>
      <c r="D6215" s="2" t="s">
        <v>1069</v>
      </c>
      <c r="E6215" s="2">
        <v>100</v>
      </c>
      <c r="F6215" s="2" t="s">
        <v>767</v>
      </c>
      <c r="G6215" s="2" t="s">
        <v>29</v>
      </c>
      <c r="H6215" s="2" t="s">
        <v>34</v>
      </c>
      <c r="I6215" s="2" t="s">
        <v>31</v>
      </c>
      <c r="J6215" s="2">
        <v>0</v>
      </c>
    </row>
    <row r="6216" spans="1:10">
      <c r="A6216" s="2" t="s">
        <v>21</v>
      </c>
      <c r="B6216" s="2" t="s">
        <v>373</v>
      </c>
      <c r="C6216" s="2" t="s">
        <v>361</v>
      </c>
      <c r="D6216" s="2" t="s">
        <v>1069</v>
      </c>
      <c r="E6216" s="2">
        <v>100</v>
      </c>
      <c r="F6216" s="2" t="s">
        <v>767</v>
      </c>
      <c r="G6216" s="2" t="s">
        <v>29</v>
      </c>
      <c r="H6216" s="2" t="s">
        <v>34</v>
      </c>
      <c r="I6216" s="2" t="s">
        <v>31</v>
      </c>
      <c r="J6216" s="2">
        <v>0</v>
      </c>
    </row>
    <row r="6217" spans="1:10">
      <c r="A6217" s="2" t="s">
        <v>20</v>
      </c>
      <c r="B6217" s="2" t="s">
        <v>379</v>
      </c>
      <c r="C6217" s="2" t="s">
        <v>361</v>
      </c>
      <c r="D6217" s="2" t="s">
        <v>1069</v>
      </c>
      <c r="E6217" s="2">
        <v>100</v>
      </c>
      <c r="F6217" s="2" t="s">
        <v>767</v>
      </c>
      <c r="G6217" s="2" t="s">
        <v>29</v>
      </c>
      <c r="H6217" s="2" t="s">
        <v>34</v>
      </c>
      <c r="I6217" s="2" t="s">
        <v>31</v>
      </c>
      <c r="J6217" s="2">
        <v>0</v>
      </c>
    </row>
    <row r="6218" spans="1:10">
      <c r="A6218" s="2" t="s">
        <v>16</v>
      </c>
      <c r="B6218" s="2" t="s">
        <v>384</v>
      </c>
      <c r="C6218" s="2" t="s">
        <v>361</v>
      </c>
      <c r="D6218" s="2" t="s">
        <v>1069</v>
      </c>
      <c r="E6218" s="2">
        <v>100</v>
      </c>
      <c r="F6218" s="2" t="s">
        <v>767</v>
      </c>
      <c r="G6218" s="2" t="s">
        <v>29</v>
      </c>
      <c r="H6218" s="2" t="s">
        <v>34</v>
      </c>
      <c r="I6218" s="2" t="s">
        <v>31</v>
      </c>
      <c r="J6218" s="2">
        <v>0</v>
      </c>
    </row>
    <row r="6219" spans="1:10">
      <c r="A6219" s="2" t="s">
        <v>3</v>
      </c>
      <c r="B6219" s="2" t="s">
        <v>365</v>
      </c>
      <c r="C6219" s="2" t="s">
        <v>361</v>
      </c>
      <c r="D6219" s="2" t="s">
        <v>1069</v>
      </c>
      <c r="E6219" s="2">
        <v>100</v>
      </c>
      <c r="F6219" s="2" t="s">
        <v>767</v>
      </c>
      <c r="G6219" s="2" t="s">
        <v>29</v>
      </c>
      <c r="H6219" s="2" t="s">
        <v>34</v>
      </c>
      <c r="I6219" s="2" t="s">
        <v>31</v>
      </c>
      <c r="J6219" s="2">
        <v>0</v>
      </c>
    </row>
    <row r="6220" spans="1:10">
      <c r="A6220" s="2" t="s">
        <v>19</v>
      </c>
      <c r="B6220" s="2" t="s">
        <v>375</v>
      </c>
      <c r="C6220" s="2" t="s">
        <v>361</v>
      </c>
      <c r="D6220" s="2" t="s">
        <v>1069</v>
      </c>
      <c r="E6220" s="2">
        <v>100</v>
      </c>
      <c r="F6220" s="2" t="s">
        <v>767</v>
      </c>
      <c r="G6220" s="2" t="s">
        <v>29</v>
      </c>
      <c r="H6220" s="2" t="s">
        <v>34</v>
      </c>
      <c r="I6220" s="2" t="s">
        <v>31</v>
      </c>
      <c r="J6220" s="2">
        <v>0</v>
      </c>
    </row>
    <row r="6221" spans="1:10">
      <c r="A6221" s="2" t="s">
        <v>18</v>
      </c>
      <c r="B6221" s="2" t="s">
        <v>369</v>
      </c>
      <c r="C6221" s="2" t="s">
        <v>361</v>
      </c>
      <c r="D6221" s="2" t="s">
        <v>1069</v>
      </c>
      <c r="E6221" s="2">
        <v>100</v>
      </c>
      <c r="F6221" s="2" t="s">
        <v>767</v>
      </c>
      <c r="G6221" s="2" t="s">
        <v>29</v>
      </c>
      <c r="H6221" s="2" t="s">
        <v>34</v>
      </c>
      <c r="I6221" s="2" t="s">
        <v>31</v>
      </c>
      <c r="J6221" s="2">
        <v>0</v>
      </c>
    </row>
    <row r="6222" spans="1:10">
      <c r="A6222" s="2" t="s">
        <v>24</v>
      </c>
      <c r="B6222" s="2" t="s">
        <v>381</v>
      </c>
      <c r="C6222" s="2" t="s">
        <v>361</v>
      </c>
      <c r="D6222" s="2" t="s">
        <v>1069</v>
      </c>
      <c r="E6222" s="2">
        <v>100</v>
      </c>
      <c r="F6222" s="2" t="s">
        <v>767</v>
      </c>
      <c r="G6222" s="2" t="s">
        <v>29</v>
      </c>
      <c r="H6222" s="2" t="s">
        <v>34</v>
      </c>
      <c r="I6222" s="2" t="s">
        <v>31</v>
      </c>
      <c r="J6222" s="2">
        <v>0</v>
      </c>
    </row>
    <row r="6223" spans="1:10">
      <c r="A6223" s="2" t="s">
        <v>14</v>
      </c>
      <c r="B6223" s="2" t="s">
        <v>367</v>
      </c>
      <c r="C6223" s="2" t="s">
        <v>361</v>
      </c>
      <c r="D6223" s="2" t="s">
        <v>1069</v>
      </c>
      <c r="E6223" s="2">
        <v>100</v>
      </c>
      <c r="F6223" s="2" t="s">
        <v>767</v>
      </c>
      <c r="G6223" s="2" t="s">
        <v>29</v>
      </c>
      <c r="H6223" s="2" t="s">
        <v>34</v>
      </c>
      <c r="I6223" s="2" t="s">
        <v>31</v>
      </c>
      <c r="J6223" s="2">
        <v>0</v>
      </c>
    </row>
    <row r="6224" spans="1:10">
      <c r="A6224" s="2" t="s">
        <v>13</v>
      </c>
      <c r="B6224" s="2" t="s">
        <v>380</v>
      </c>
      <c r="C6224" s="2" t="s">
        <v>361</v>
      </c>
      <c r="D6224" s="2" t="s">
        <v>1069</v>
      </c>
      <c r="E6224" s="2">
        <v>100</v>
      </c>
      <c r="F6224" s="2" t="s">
        <v>767</v>
      </c>
      <c r="G6224" s="2" t="s">
        <v>29</v>
      </c>
      <c r="H6224" s="2" t="s">
        <v>34</v>
      </c>
      <c r="I6224" s="2" t="s">
        <v>31</v>
      </c>
      <c r="J6224" s="2">
        <v>4.5669299581281599</v>
      </c>
    </row>
    <row r="6225" spans="1:10">
      <c r="A6225" s="2" t="s">
        <v>11</v>
      </c>
      <c r="B6225" s="2" t="s">
        <v>377</v>
      </c>
      <c r="C6225" s="2" t="s">
        <v>361</v>
      </c>
      <c r="D6225" s="2" t="s">
        <v>1069</v>
      </c>
      <c r="E6225" s="2">
        <v>100</v>
      </c>
      <c r="F6225" s="2" t="s">
        <v>767</v>
      </c>
      <c r="G6225" s="2" t="s">
        <v>29</v>
      </c>
      <c r="H6225" s="2" t="s">
        <v>34</v>
      </c>
      <c r="I6225" s="2" t="s">
        <v>31</v>
      </c>
      <c r="J6225" s="2">
        <v>0</v>
      </c>
    </row>
    <row r="6226" spans="1:10">
      <c r="A6226" s="2" t="s">
        <v>12</v>
      </c>
      <c r="B6226" s="2" t="s">
        <v>378</v>
      </c>
      <c r="C6226" s="2" t="s">
        <v>361</v>
      </c>
      <c r="D6226" s="2" t="s">
        <v>1069</v>
      </c>
      <c r="E6226" s="2">
        <v>100</v>
      </c>
      <c r="F6226" s="2" t="s">
        <v>767</v>
      </c>
      <c r="G6226" s="2" t="s">
        <v>29</v>
      </c>
      <c r="H6226" s="2" t="s">
        <v>34</v>
      </c>
      <c r="I6226" s="2" t="s">
        <v>31</v>
      </c>
      <c r="J6226" s="2">
        <v>0</v>
      </c>
    </row>
    <row r="6227" spans="1:10">
      <c r="A6227" s="2" t="s">
        <v>10</v>
      </c>
      <c r="B6227" s="2" t="s">
        <v>385</v>
      </c>
      <c r="C6227" s="2" t="s">
        <v>361</v>
      </c>
      <c r="D6227" s="2" t="s">
        <v>1069</v>
      </c>
      <c r="E6227" s="2">
        <v>100</v>
      </c>
      <c r="F6227" s="2" t="s">
        <v>767</v>
      </c>
      <c r="G6227" s="2" t="s">
        <v>29</v>
      </c>
      <c r="H6227" s="2" t="s">
        <v>34</v>
      </c>
      <c r="I6227" s="2" t="s">
        <v>31</v>
      </c>
      <c r="J6227" s="2">
        <v>0</v>
      </c>
    </row>
    <row r="6228" spans="1:10">
      <c r="A6228" s="2" t="s">
        <v>9</v>
      </c>
      <c r="B6228" s="2" t="s">
        <v>371</v>
      </c>
      <c r="C6228" s="2" t="s">
        <v>361</v>
      </c>
      <c r="D6228" s="2" t="s">
        <v>1069</v>
      </c>
      <c r="E6228" s="2">
        <v>100</v>
      </c>
      <c r="F6228" s="2" t="s">
        <v>767</v>
      </c>
      <c r="G6228" s="2" t="s">
        <v>29</v>
      </c>
      <c r="H6228" s="2" t="s">
        <v>34</v>
      </c>
      <c r="I6228" s="2" t="s">
        <v>31</v>
      </c>
      <c r="J6228" s="2">
        <v>0</v>
      </c>
    </row>
    <row r="6229" spans="1:10">
      <c r="A6229" s="2" t="s">
        <v>8</v>
      </c>
      <c r="B6229" s="2" t="s">
        <v>376</v>
      </c>
      <c r="C6229" s="2" t="s">
        <v>361</v>
      </c>
      <c r="D6229" s="2" t="s">
        <v>1069</v>
      </c>
      <c r="E6229" s="2">
        <v>100</v>
      </c>
      <c r="F6229" s="2" t="s">
        <v>767</v>
      </c>
      <c r="G6229" s="2" t="s">
        <v>29</v>
      </c>
      <c r="H6229" s="2" t="s">
        <v>34</v>
      </c>
      <c r="I6229" s="2" t="s">
        <v>31</v>
      </c>
      <c r="J6229" s="2">
        <v>0</v>
      </c>
    </row>
    <row r="6230" spans="1:10">
      <c r="A6230" s="2" t="s">
        <v>7</v>
      </c>
      <c r="B6230" s="2" t="s">
        <v>364</v>
      </c>
      <c r="C6230" s="2" t="s">
        <v>361</v>
      </c>
      <c r="D6230" s="2" t="s">
        <v>1069</v>
      </c>
      <c r="E6230" s="2">
        <v>100</v>
      </c>
      <c r="F6230" s="2" t="s">
        <v>767</v>
      </c>
      <c r="G6230" s="2" t="s">
        <v>29</v>
      </c>
      <c r="H6230" s="2" t="s">
        <v>34</v>
      </c>
      <c r="I6230" s="2" t="s">
        <v>31</v>
      </c>
      <c r="J6230" s="2">
        <v>0</v>
      </c>
    </row>
    <row r="6231" spans="1:10">
      <c r="A6231" s="2" t="s">
        <v>6</v>
      </c>
      <c r="B6231" s="2" t="s">
        <v>387</v>
      </c>
      <c r="C6231" s="2" t="s">
        <v>361</v>
      </c>
      <c r="D6231" s="2" t="s">
        <v>1069</v>
      </c>
      <c r="E6231" s="2">
        <v>100</v>
      </c>
      <c r="F6231" s="2" t="s">
        <v>767</v>
      </c>
      <c r="G6231" s="2" t="s">
        <v>29</v>
      </c>
      <c r="H6231" s="2" t="s">
        <v>34</v>
      </c>
      <c r="I6231" s="2" t="s">
        <v>31</v>
      </c>
      <c r="J6231" s="2">
        <v>0</v>
      </c>
    </row>
    <row r="6232" spans="1:10">
      <c r="A6232" s="2" t="s">
        <v>2</v>
      </c>
      <c r="B6232" s="2" t="s">
        <v>374</v>
      </c>
      <c r="C6232" s="2" t="s">
        <v>361</v>
      </c>
      <c r="D6232" s="2" t="s">
        <v>1069</v>
      </c>
      <c r="E6232" s="2">
        <v>100</v>
      </c>
      <c r="F6232" s="2" t="s">
        <v>767</v>
      </c>
      <c r="G6232" s="2" t="s">
        <v>29</v>
      </c>
      <c r="H6232" s="2" t="s">
        <v>34</v>
      </c>
      <c r="I6232" s="2" t="s">
        <v>31</v>
      </c>
      <c r="J6232" s="2">
        <v>0</v>
      </c>
    </row>
    <row r="6233" spans="1:10">
      <c r="A6233" s="2" t="s">
        <v>1</v>
      </c>
      <c r="B6233" s="2" t="s">
        <v>366</v>
      </c>
      <c r="C6233" s="2" t="s">
        <v>361</v>
      </c>
      <c r="D6233" s="2" t="s">
        <v>1069</v>
      </c>
      <c r="E6233" s="2">
        <v>100</v>
      </c>
      <c r="F6233" s="2" t="s">
        <v>767</v>
      </c>
      <c r="G6233" s="2" t="s">
        <v>29</v>
      </c>
      <c r="H6233" s="2" t="s">
        <v>34</v>
      </c>
      <c r="I6233" s="2" t="s">
        <v>31</v>
      </c>
      <c r="J6233" s="2">
        <v>0</v>
      </c>
    </row>
    <row r="6234" spans="1:10">
      <c r="A6234" s="2" t="s">
        <v>26</v>
      </c>
      <c r="B6234" s="2" t="s">
        <v>370</v>
      </c>
      <c r="C6234" s="2" t="s">
        <v>361</v>
      </c>
      <c r="D6234" s="2" t="s">
        <v>1074</v>
      </c>
      <c r="E6234" s="2">
        <v>100</v>
      </c>
      <c r="F6234" s="2" t="s">
        <v>767</v>
      </c>
      <c r="G6234" s="2" t="s">
        <v>28</v>
      </c>
      <c r="H6234" s="2" t="s">
        <v>34</v>
      </c>
      <c r="I6234" s="2" t="s">
        <v>31</v>
      </c>
      <c r="J6234" s="2">
        <v>0</v>
      </c>
    </row>
    <row r="6235" spans="1:10">
      <c r="A6235" s="2" t="s">
        <v>25</v>
      </c>
      <c r="B6235" s="2" t="s">
        <v>386</v>
      </c>
      <c r="C6235" s="2" t="s">
        <v>361</v>
      </c>
      <c r="D6235" s="2" t="s">
        <v>1074</v>
      </c>
      <c r="E6235" s="2">
        <v>100</v>
      </c>
      <c r="F6235" s="2" t="s">
        <v>767</v>
      </c>
      <c r="G6235" s="2" t="s">
        <v>28</v>
      </c>
      <c r="H6235" s="2" t="s">
        <v>34</v>
      </c>
      <c r="I6235" s="2" t="s">
        <v>31</v>
      </c>
      <c r="J6235" s="2">
        <v>0</v>
      </c>
    </row>
    <row r="6236" spans="1:10">
      <c r="A6236" s="2" t="s">
        <v>23</v>
      </c>
      <c r="B6236" s="2" t="s">
        <v>388</v>
      </c>
      <c r="C6236" s="2" t="s">
        <v>361</v>
      </c>
      <c r="D6236" s="2" t="s">
        <v>1074</v>
      </c>
      <c r="E6236" s="2">
        <v>100</v>
      </c>
      <c r="F6236" s="2" t="s">
        <v>767</v>
      </c>
      <c r="G6236" s="2" t="s">
        <v>28</v>
      </c>
      <c r="H6236" s="2" t="s">
        <v>34</v>
      </c>
      <c r="I6236" s="2" t="s">
        <v>31</v>
      </c>
      <c r="J6236" s="2">
        <v>1.9438344794743199</v>
      </c>
    </row>
    <row r="6237" spans="1:10">
      <c r="A6237" s="2" t="s">
        <v>17</v>
      </c>
      <c r="B6237" s="2" t="s">
        <v>372</v>
      </c>
      <c r="C6237" s="2" t="s">
        <v>361</v>
      </c>
      <c r="D6237" s="2" t="s">
        <v>1074</v>
      </c>
      <c r="E6237" s="2">
        <v>100</v>
      </c>
      <c r="F6237" s="2" t="s">
        <v>767</v>
      </c>
      <c r="G6237" s="2" t="s">
        <v>28</v>
      </c>
      <c r="H6237" s="2" t="s">
        <v>34</v>
      </c>
      <c r="I6237" s="2" t="s">
        <v>31</v>
      </c>
      <c r="J6237" s="2">
        <v>0</v>
      </c>
    </row>
    <row r="6238" spans="1:10">
      <c r="A6238" s="2" t="s">
        <v>21</v>
      </c>
      <c r="B6238" s="2" t="s">
        <v>373</v>
      </c>
      <c r="C6238" s="2" t="s">
        <v>361</v>
      </c>
      <c r="D6238" s="2" t="s">
        <v>1074</v>
      </c>
      <c r="E6238" s="2">
        <v>100</v>
      </c>
      <c r="F6238" s="2" t="s">
        <v>767</v>
      </c>
      <c r="G6238" s="2" t="s">
        <v>28</v>
      </c>
      <c r="H6238" s="2" t="s">
        <v>34</v>
      </c>
      <c r="I6238" s="2" t="s">
        <v>31</v>
      </c>
      <c r="J6238" s="2">
        <v>0</v>
      </c>
    </row>
    <row r="6239" spans="1:10">
      <c r="A6239" s="2" t="s">
        <v>20</v>
      </c>
      <c r="B6239" s="2" t="s">
        <v>379</v>
      </c>
      <c r="C6239" s="2" t="s">
        <v>361</v>
      </c>
      <c r="D6239" s="2" t="s">
        <v>1074</v>
      </c>
      <c r="E6239" s="2">
        <v>100</v>
      </c>
      <c r="F6239" s="2" t="s">
        <v>767</v>
      </c>
      <c r="G6239" s="2" t="s">
        <v>28</v>
      </c>
      <c r="H6239" s="2" t="s">
        <v>34</v>
      </c>
      <c r="I6239" s="2" t="s">
        <v>31</v>
      </c>
      <c r="J6239" s="2">
        <v>0</v>
      </c>
    </row>
    <row r="6240" spans="1:10">
      <c r="A6240" s="2" t="s">
        <v>16</v>
      </c>
      <c r="B6240" s="2" t="s">
        <v>384</v>
      </c>
      <c r="C6240" s="2" t="s">
        <v>361</v>
      </c>
      <c r="D6240" s="2" t="s">
        <v>1074</v>
      </c>
      <c r="E6240" s="2">
        <v>100</v>
      </c>
      <c r="F6240" s="2" t="s">
        <v>767</v>
      </c>
      <c r="G6240" s="2" t="s">
        <v>28</v>
      </c>
      <c r="H6240" s="2" t="s">
        <v>34</v>
      </c>
      <c r="I6240" s="2" t="s">
        <v>31</v>
      </c>
      <c r="J6240" s="2">
        <v>15.010106944808493</v>
      </c>
    </row>
    <row r="6241" spans="1:10">
      <c r="A6241" s="2" t="s">
        <v>3</v>
      </c>
      <c r="B6241" s="2" t="s">
        <v>365</v>
      </c>
      <c r="C6241" s="2" t="s">
        <v>361</v>
      </c>
      <c r="D6241" s="2" t="s">
        <v>1074</v>
      </c>
      <c r="E6241" s="2">
        <v>100</v>
      </c>
      <c r="F6241" s="2" t="s">
        <v>767</v>
      </c>
      <c r="G6241" s="2" t="s">
        <v>28</v>
      </c>
      <c r="H6241" s="2" t="s">
        <v>34</v>
      </c>
      <c r="I6241" s="2" t="s">
        <v>31</v>
      </c>
      <c r="J6241" s="2">
        <v>9.1762076468478426</v>
      </c>
    </row>
    <row r="6242" spans="1:10">
      <c r="A6242" s="2" t="s">
        <v>19</v>
      </c>
      <c r="B6242" s="2" t="s">
        <v>375</v>
      </c>
      <c r="C6242" s="2" t="s">
        <v>361</v>
      </c>
      <c r="D6242" s="2" t="s">
        <v>1074</v>
      </c>
      <c r="E6242" s="2">
        <v>100</v>
      </c>
      <c r="F6242" s="2" t="s">
        <v>767</v>
      </c>
      <c r="G6242" s="2" t="s">
        <v>28</v>
      </c>
      <c r="H6242" s="2" t="s">
        <v>34</v>
      </c>
      <c r="I6242" s="2" t="s">
        <v>31</v>
      </c>
      <c r="J6242" s="2">
        <v>0</v>
      </c>
    </row>
    <row r="6243" spans="1:10">
      <c r="A6243" s="2" t="s">
        <v>18</v>
      </c>
      <c r="B6243" s="2" t="s">
        <v>369</v>
      </c>
      <c r="C6243" s="2" t="s">
        <v>361</v>
      </c>
      <c r="D6243" s="2" t="s">
        <v>1074</v>
      </c>
      <c r="E6243" s="2">
        <v>100</v>
      </c>
      <c r="F6243" s="2" t="s">
        <v>767</v>
      </c>
      <c r="G6243" s="2" t="s">
        <v>28</v>
      </c>
      <c r="H6243" s="2" t="s">
        <v>34</v>
      </c>
      <c r="I6243" s="2" t="s">
        <v>31</v>
      </c>
      <c r="J6243" s="2">
        <v>0</v>
      </c>
    </row>
    <row r="6244" spans="1:10">
      <c r="A6244" s="2" t="s">
        <v>24</v>
      </c>
      <c r="B6244" s="2" t="s">
        <v>381</v>
      </c>
      <c r="C6244" s="2" t="s">
        <v>361</v>
      </c>
      <c r="D6244" s="2" t="s">
        <v>1074</v>
      </c>
      <c r="E6244" s="2">
        <v>100</v>
      </c>
      <c r="F6244" s="2" t="s">
        <v>767</v>
      </c>
      <c r="G6244" s="2" t="s">
        <v>28</v>
      </c>
      <c r="H6244" s="2" t="s">
        <v>34</v>
      </c>
      <c r="I6244" s="2" t="s">
        <v>31</v>
      </c>
      <c r="J6244" s="2">
        <v>19.46879790944061</v>
      </c>
    </row>
    <row r="6245" spans="1:10">
      <c r="A6245" s="2" t="s">
        <v>14</v>
      </c>
      <c r="B6245" s="2" t="s">
        <v>367</v>
      </c>
      <c r="C6245" s="2" t="s">
        <v>361</v>
      </c>
      <c r="D6245" s="2" t="s">
        <v>1074</v>
      </c>
      <c r="E6245" s="2">
        <v>100</v>
      </c>
      <c r="F6245" s="2" t="s">
        <v>767</v>
      </c>
      <c r="G6245" s="2" t="s">
        <v>28</v>
      </c>
      <c r="H6245" s="2" t="s">
        <v>34</v>
      </c>
      <c r="I6245" s="2" t="s">
        <v>31</v>
      </c>
      <c r="J6245" s="2">
        <v>0</v>
      </c>
    </row>
    <row r="6246" spans="1:10">
      <c r="A6246" s="2" t="s">
        <v>13</v>
      </c>
      <c r="B6246" s="2" t="s">
        <v>380</v>
      </c>
      <c r="C6246" s="2" t="s">
        <v>361</v>
      </c>
      <c r="D6246" s="2" t="s">
        <v>1074</v>
      </c>
      <c r="E6246" s="2">
        <v>100</v>
      </c>
      <c r="F6246" s="2" t="s">
        <v>767</v>
      </c>
      <c r="G6246" s="2" t="s">
        <v>28</v>
      </c>
      <c r="H6246" s="2" t="s">
        <v>34</v>
      </c>
      <c r="I6246" s="2" t="s">
        <v>31</v>
      </c>
      <c r="J6246" s="2">
        <v>53.681186314633848</v>
      </c>
    </row>
    <row r="6247" spans="1:10">
      <c r="A6247" s="2" t="s">
        <v>11</v>
      </c>
      <c r="B6247" s="2" t="s">
        <v>377</v>
      </c>
      <c r="C6247" s="2" t="s">
        <v>361</v>
      </c>
      <c r="D6247" s="2" t="s">
        <v>1074</v>
      </c>
      <c r="E6247" s="2">
        <v>100</v>
      </c>
      <c r="F6247" s="2" t="s">
        <v>767</v>
      </c>
      <c r="G6247" s="2" t="s">
        <v>28</v>
      </c>
      <c r="H6247" s="2" t="s">
        <v>34</v>
      </c>
      <c r="I6247" s="2" t="s">
        <v>31</v>
      </c>
      <c r="J6247" s="2">
        <v>0</v>
      </c>
    </row>
    <row r="6248" spans="1:10">
      <c r="A6248" s="2" t="s">
        <v>12</v>
      </c>
      <c r="B6248" s="2" t="s">
        <v>378</v>
      </c>
      <c r="C6248" s="2" t="s">
        <v>361</v>
      </c>
      <c r="D6248" s="2" t="s">
        <v>1074</v>
      </c>
      <c r="E6248" s="2">
        <v>100</v>
      </c>
      <c r="F6248" s="2" t="s">
        <v>767</v>
      </c>
      <c r="G6248" s="2" t="s">
        <v>28</v>
      </c>
      <c r="H6248" s="2" t="s">
        <v>34</v>
      </c>
      <c r="I6248" s="2" t="s">
        <v>31</v>
      </c>
      <c r="J6248" s="2">
        <v>0</v>
      </c>
    </row>
    <row r="6249" spans="1:10">
      <c r="A6249" s="2" t="s">
        <v>10</v>
      </c>
      <c r="B6249" s="2" t="s">
        <v>385</v>
      </c>
      <c r="C6249" s="2" t="s">
        <v>361</v>
      </c>
      <c r="D6249" s="2" t="s">
        <v>1074</v>
      </c>
      <c r="E6249" s="2">
        <v>100</v>
      </c>
      <c r="F6249" s="2" t="s">
        <v>767</v>
      </c>
      <c r="G6249" s="2" t="s">
        <v>28</v>
      </c>
      <c r="H6249" s="2" t="s">
        <v>34</v>
      </c>
      <c r="I6249" s="2" t="s">
        <v>31</v>
      </c>
      <c r="J6249" s="2">
        <v>0</v>
      </c>
    </row>
    <row r="6250" spans="1:10">
      <c r="A6250" s="2" t="s">
        <v>9</v>
      </c>
      <c r="B6250" s="2" t="s">
        <v>371</v>
      </c>
      <c r="C6250" s="2" t="s">
        <v>361</v>
      </c>
      <c r="D6250" s="2" t="s">
        <v>1074</v>
      </c>
      <c r="E6250" s="2">
        <v>100</v>
      </c>
      <c r="F6250" s="2" t="s">
        <v>767</v>
      </c>
      <c r="G6250" s="2" t="s">
        <v>28</v>
      </c>
      <c r="H6250" s="2" t="s">
        <v>34</v>
      </c>
      <c r="I6250" s="2" t="s">
        <v>31</v>
      </c>
      <c r="J6250" s="2">
        <v>0</v>
      </c>
    </row>
    <row r="6251" spans="1:10">
      <c r="A6251" s="2" t="s">
        <v>8</v>
      </c>
      <c r="B6251" s="2" t="s">
        <v>376</v>
      </c>
      <c r="C6251" s="2" t="s">
        <v>361</v>
      </c>
      <c r="D6251" s="2" t="s">
        <v>1074</v>
      </c>
      <c r="E6251" s="2">
        <v>100</v>
      </c>
      <c r="F6251" s="2" t="s">
        <v>767</v>
      </c>
      <c r="G6251" s="2" t="s">
        <v>28</v>
      </c>
      <c r="H6251" s="2" t="s">
        <v>34</v>
      </c>
      <c r="I6251" s="2" t="s">
        <v>31</v>
      </c>
      <c r="J6251" s="2">
        <v>0</v>
      </c>
    </row>
    <row r="6252" spans="1:10">
      <c r="A6252" s="2" t="s">
        <v>7</v>
      </c>
      <c r="B6252" s="2" t="s">
        <v>364</v>
      </c>
      <c r="C6252" s="2" t="s">
        <v>361</v>
      </c>
      <c r="D6252" s="2" t="s">
        <v>1074</v>
      </c>
      <c r="E6252" s="2">
        <v>100</v>
      </c>
      <c r="F6252" s="2" t="s">
        <v>767</v>
      </c>
      <c r="G6252" s="2" t="s">
        <v>28</v>
      </c>
      <c r="H6252" s="2" t="s">
        <v>34</v>
      </c>
      <c r="I6252" s="2" t="s">
        <v>31</v>
      </c>
      <c r="J6252" s="2">
        <v>0</v>
      </c>
    </row>
    <row r="6253" spans="1:10">
      <c r="A6253" s="2" t="s">
        <v>6</v>
      </c>
      <c r="B6253" s="2" t="s">
        <v>387</v>
      </c>
      <c r="C6253" s="2" t="s">
        <v>361</v>
      </c>
      <c r="D6253" s="2" t="s">
        <v>1074</v>
      </c>
      <c r="E6253" s="2">
        <v>100</v>
      </c>
      <c r="F6253" s="2" t="s">
        <v>767</v>
      </c>
      <c r="G6253" s="2" t="s">
        <v>28</v>
      </c>
      <c r="H6253" s="2" t="s">
        <v>34</v>
      </c>
      <c r="I6253" s="2" t="s">
        <v>31</v>
      </c>
      <c r="J6253" s="2">
        <v>0</v>
      </c>
    </row>
    <row r="6254" spans="1:10">
      <c r="A6254" s="2" t="s">
        <v>2</v>
      </c>
      <c r="B6254" s="2" t="s">
        <v>374</v>
      </c>
      <c r="C6254" s="2" t="s">
        <v>361</v>
      </c>
      <c r="D6254" s="2" t="s">
        <v>1074</v>
      </c>
      <c r="E6254" s="2">
        <v>100</v>
      </c>
      <c r="F6254" s="2" t="s">
        <v>767</v>
      </c>
      <c r="G6254" s="2" t="s">
        <v>28</v>
      </c>
      <c r="H6254" s="2" t="s">
        <v>34</v>
      </c>
      <c r="I6254" s="2" t="s">
        <v>31</v>
      </c>
      <c r="J6254" s="2">
        <v>0</v>
      </c>
    </row>
    <row r="6255" spans="1:10">
      <c r="A6255" s="2" t="s">
        <v>1</v>
      </c>
      <c r="B6255" s="2" t="s">
        <v>366</v>
      </c>
      <c r="C6255" s="2" t="s">
        <v>361</v>
      </c>
      <c r="D6255" s="2" t="s">
        <v>1074</v>
      </c>
      <c r="E6255" s="2">
        <v>100</v>
      </c>
      <c r="F6255" s="2" t="s">
        <v>767</v>
      </c>
      <c r="G6255" s="2" t="s">
        <v>28</v>
      </c>
      <c r="H6255" s="2" t="s">
        <v>34</v>
      </c>
      <c r="I6255" s="2" t="s">
        <v>31</v>
      </c>
      <c r="J6255" s="2">
        <v>0</v>
      </c>
    </row>
    <row r="6256" spans="1:10">
      <c r="A6256" s="2" t="s">
        <v>26</v>
      </c>
      <c r="B6256" s="2" t="s">
        <v>370</v>
      </c>
      <c r="C6256" s="2" t="s">
        <v>361</v>
      </c>
      <c r="D6256" s="2" t="s">
        <v>1075</v>
      </c>
      <c r="E6256" s="2">
        <v>100</v>
      </c>
      <c r="F6256" s="2" t="s">
        <v>767</v>
      </c>
      <c r="G6256" s="2" t="s">
        <v>28</v>
      </c>
      <c r="H6256" s="2" t="s">
        <v>34</v>
      </c>
      <c r="I6256" s="2" t="s">
        <v>31</v>
      </c>
      <c r="J6256" s="2">
        <v>0</v>
      </c>
    </row>
    <row r="6257" spans="1:10">
      <c r="A6257" s="2" t="s">
        <v>25</v>
      </c>
      <c r="B6257" s="2" t="s">
        <v>386</v>
      </c>
      <c r="C6257" s="2" t="s">
        <v>361</v>
      </c>
      <c r="D6257" s="2" t="s">
        <v>1075</v>
      </c>
      <c r="E6257" s="2">
        <v>100</v>
      </c>
      <c r="F6257" s="2" t="s">
        <v>767</v>
      </c>
      <c r="G6257" s="2" t="s">
        <v>28</v>
      </c>
      <c r="H6257" s="2" t="s">
        <v>34</v>
      </c>
      <c r="I6257" s="2" t="s">
        <v>31</v>
      </c>
      <c r="J6257" s="2">
        <v>0</v>
      </c>
    </row>
    <row r="6258" spans="1:10">
      <c r="A6258" s="2" t="s">
        <v>23</v>
      </c>
      <c r="B6258" s="2" t="s">
        <v>388</v>
      </c>
      <c r="C6258" s="2" t="s">
        <v>361</v>
      </c>
      <c r="D6258" s="2" t="s">
        <v>1075</v>
      </c>
      <c r="E6258" s="2">
        <v>100</v>
      </c>
      <c r="F6258" s="2" t="s">
        <v>767</v>
      </c>
      <c r="G6258" s="2" t="s">
        <v>28</v>
      </c>
      <c r="H6258" s="2" t="s">
        <v>34</v>
      </c>
      <c r="I6258" s="2" t="s">
        <v>31</v>
      </c>
      <c r="J6258" s="2">
        <v>2.0010060818117998</v>
      </c>
    </row>
    <row r="6259" spans="1:10">
      <c r="A6259" s="2" t="s">
        <v>17</v>
      </c>
      <c r="B6259" s="2" t="s">
        <v>372</v>
      </c>
      <c r="C6259" s="2" t="s">
        <v>361</v>
      </c>
      <c r="D6259" s="2" t="s">
        <v>1075</v>
      </c>
      <c r="E6259" s="2">
        <v>100</v>
      </c>
      <c r="F6259" s="2" t="s">
        <v>767</v>
      </c>
      <c r="G6259" s="2" t="s">
        <v>28</v>
      </c>
      <c r="H6259" s="2" t="s">
        <v>34</v>
      </c>
      <c r="I6259" s="2" t="s">
        <v>31</v>
      </c>
      <c r="J6259" s="2">
        <v>0</v>
      </c>
    </row>
    <row r="6260" spans="1:10">
      <c r="A6260" s="2" t="s">
        <v>21</v>
      </c>
      <c r="B6260" s="2" t="s">
        <v>373</v>
      </c>
      <c r="C6260" s="2" t="s">
        <v>361</v>
      </c>
      <c r="D6260" s="2" t="s">
        <v>1075</v>
      </c>
      <c r="E6260" s="2">
        <v>100</v>
      </c>
      <c r="F6260" s="2" t="s">
        <v>767</v>
      </c>
      <c r="G6260" s="2" t="s">
        <v>28</v>
      </c>
      <c r="H6260" s="2" t="s">
        <v>34</v>
      </c>
      <c r="I6260" s="2" t="s">
        <v>31</v>
      </c>
      <c r="J6260" s="2">
        <v>0</v>
      </c>
    </row>
    <row r="6261" spans="1:10">
      <c r="A6261" s="2" t="s">
        <v>20</v>
      </c>
      <c r="B6261" s="2" t="s">
        <v>379</v>
      </c>
      <c r="C6261" s="2" t="s">
        <v>361</v>
      </c>
      <c r="D6261" s="2" t="s">
        <v>1075</v>
      </c>
      <c r="E6261" s="2">
        <v>100</v>
      </c>
      <c r="F6261" s="2" t="s">
        <v>767</v>
      </c>
      <c r="G6261" s="2" t="s">
        <v>28</v>
      </c>
      <c r="H6261" s="2" t="s">
        <v>34</v>
      </c>
      <c r="I6261" s="2" t="s">
        <v>31</v>
      </c>
      <c r="J6261" s="2">
        <v>0</v>
      </c>
    </row>
    <row r="6262" spans="1:10">
      <c r="A6262" s="2" t="s">
        <v>16</v>
      </c>
      <c r="B6262" s="2" t="s">
        <v>384</v>
      </c>
      <c r="C6262" s="2" t="s">
        <v>361</v>
      </c>
      <c r="D6262" s="2" t="s">
        <v>1075</v>
      </c>
      <c r="E6262" s="2">
        <v>100</v>
      </c>
      <c r="F6262" s="2" t="s">
        <v>767</v>
      </c>
      <c r="G6262" s="2" t="s">
        <v>28</v>
      </c>
      <c r="H6262" s="2" t="s">
        <v>34</v>
      </c>
      <c r="I6262" s="2" t="s">
        <v>31</v>
      </c>
      <c r="J6262" s="2">
        <v>23.902963285578299</v>
      </c>
    </row>
    <row r="6263" spans="1:10">
      <c r="A6263" s="2" t="s">
        <v>3</v>
      </c>
      <c r="B6263" s="2" t="s">
        <v>365</v>
      </c>
      <c r="C6263" s="2" t="s">
        <v>361</v>
      </c>
      <c r="D6263" s="2" t="s">
        <v>1075</v>
      </c>
      <c r="E6263" s="2">
        <v>100</v>
      </c>
      <c r="F6263" s="2" t="s">
        <v>767</v>
      </c>
      <c r="G6263" s="2" t="s">
        <v>28</v>
      </c>
      <c r="H6263" s="2" t="s">
        <v>34</v>
      </c>
      <c r="I6263" s="2" t="s">
        <v>31</v>
      </c>
      <c r="J6263" s="2">
        <v>12.988196848677491</v>
      </c>
    </row>
    <row r="6264" spans="1:10">
      <c r="A6264" s="2" t="s">
        <v>19</v>
      </c>
      <c r="B6264" s="2" t="s">
        <v>375</v>
      </c>
      <c r="C6264" s="2" t="s">
        <v>361</v>
      </c>
      <c r="D6264" s="2" t="s">
        <v>1075</v>
      </c>
      <c r="E6264" s="2">
        <v>100</v>
      </c>
      <c r="F6264" s="2" t="s">
        <v>767</v>
      </c>
      <c r="G6264" s="2" t="s">
        <v>28</v>
      </c>
      <c r="H6264" s="2" t="s">
        <v>34</v>
      </c>
      <c r="I6264" s="2" t="s">
        <v>31</v>
      </c>
      <c r="J6264" s="2">
        <v>0</v>
      </c>
    </row>
    <row r="6265" spans="1:10">
      <c r="A6265" s="2" t="s">
        <v>18</v>
      </c>
      <c r="B6265" s="2" t="s">
        <v>369</v>
      </c>
      <c r="C6265" s="2" t="s">
        <v>361</v>
      </c>
      <c r="D6265" s="2" t="s">
        <v>1075</v>
      </c>
      <c r="E6265" s="2">
        <v>100</v>
      </c>
      <c r="F6265" s="2" t="s">
        <v>767</v>
      </c>
      <c r="G6265" s="2" t="s">
        <v>28</v>
      </c>
      <c r="H6265" s="2" t="s">
        <v>34</v>
      </c>
      <c r="I6265" s="2" t="s">
        <v>31</v>
      </c>
      <c r="J6265" s="2">
        <v>0</v>
      </c>
    </row>
    <row r="6266" spans="1:10">
      <c r="A6266" s="2" t="s">
        <v>24</v>
      </c>
      <c r="B6266" s="2" t="s">
        <v>381</v>
      </c>
      <c r="C6266" s="2" t="s">
        <v>361</v>
      </c>
      <c r="D6266" s="2" t="s">
        <v>1075</v>
      </c>
      <c r="E6266" s="2">
        <v>100</v>
      </c>
      <c r="F6266" s="2" t="s">
        <v>767</v>
      </c>
      <c r="G6266" s="2" t="s">
        <v>28</v>
      </c>
      <c r="H6266" s="2" t="s">
        <v>34</v>
      </c>
      <c r="I6266" s="2" t="s">
        <v>31</v>
      </c>
      <c r="J6266" s="2">
        <v>41.214056374835728</v>
      </c>
    </row>
    <row r="6267" spans="1:10">
      <c r="A6267" s="2" t="s">
        <v>14</v>
      </c>
      <c r="B6267" s="2" t="s">
        <v>367</v>
      </c>
      <c r="C6267" s="2" t="s">
        <v>361</v>
      </c>
      <c r="D6267" s="2" t="s">
        <v>1075</v>
      </c>
      <c r="E6267" s="2">
        <v>100</v>
      </c>
      <c r="F6267" s="2" t="s">
        <v>767</v>
      </c>
      <c r="G6267" s="2" t="s">
        <v>28</v>
      </c>
      <c r="H6267" s="2" t="s">
        <v>34</v>
      </c>
      <c r="I6267" s="2" t="s">
        <v>31</v>
      </c>
      <c r="J6267" s="2">
        <v>0</v>
      </c>
    </row>
    <row r="6268" spans="1:10">
      <c r="A6268" s="2" t="s">
        <v>13</v>
      </c>
      <c r="B6268" s="2" t="s">
        <v>380</v>
      </c>
      <c r="C6268" s="2" t="s">
        <v>361</v>
      </c>
      <c r="D6268" s="2" t="s">
        <v>1075</v>
      </c>
      <c r="E6268" s="2">
        <v>100</v>
      </c>
      <c r="F6268" s="2" t="s">
        <v>767</v>
      </c>
      <c r="G6268" s="2" t="s">
        <v>28</v>
      </c>
      <c r="H6268" s="2" t="s">
        <v>34</v>
      </c>
      <c r="I6268" s="2" t="s">
        <v>31</v>
      </c>
      <c r="J6268" s="2">
        <v>35.4906481312998</v>
      </c>
    </row>
    <row r="6269" spans="1:10">
      <c r="A6269" s="2" t="s">
        <v>11</v>
      </c>
      <c r="B6269" s="2" t="s">
        <v>377</v>
      </c>
      <c r="C6269" s="2" t="s">
        <v>361</v>
      </c>
      <c r="D6269" s="2" t="s">
        <v>1075</v>
      </c>
      <c r="E6269" s="2">
        <v>100</v>
      </c>
      <c r="F6269" s="2" t="s">
        <v>767</v>
      </c>
      <c r="G6269" s="2" t="s">
        <v>28</v>
      </c>
      <c r="H6269" s="2" t="s">
        <v>34</v>
      </c>
      <c r="I6269" s="2" t="s">
        <v>31</v>
      </c>
      <c r="J6269" s="2">
        <v>0</v>
      </c>
    </row>
    <row r="6270" spans="1:10">
      <c r="A6270" s="2" t="s">
        <v>12</v>
      </c>
      <c r="B6270" s="2" t="s">
        <v>378</v>
      </c>
      <c r="C6270" s="2" t="s">
        <v>361</v>
      </c>
      <c r="D6270" s="2" t="s">
        <v>1075</v>
      </c>
      <c r="E6270" s="2">
        <v>100</v>
      </c>
      <c r="F6270" s="2" t="s">
        <v>767</v>
      </c>
      <c r="G6270" s="2" t="s">
        <v>28</v>
      </c>
      <c r="H6270" s="2" t="s">
        <v>34</v>
      </c>
      <c r="I6270" s="2" t="s">
        <v>31</v>
      </c>
      <c r="J6270" s="2">
        <v>0</v>
      </c>
    </row>
    <row r="6271" spans="1:10">
      <c r="A6271" s="2" t="s">
        <v>10</v>
      </c>
      <c r="B6271" s="2" t="s">
        <v>385</v>
      </c>
      <c r="C6271" s="2" t="s">
        <v>361</v>
      </c>
      <c r="D6271" s="2" t="s">
        <v>1075</v>
      </c>
      <c r="E6271" s="2">
        <v>100</v>
      </c>
      <c r="F6271" s="2" t="s">
        <v>767</v>
      </c>
      <c r="G6271" s="2" t="s">
        <v>28</v>
      </c>
      <c r="H6271" s="2" t="s">
        <v>34</v>
      </c>
      <c r="I6271" s="2" t="s">
        <v>31</v>
      </c>
      <c r="J6271" s="2">
        <v>0</v>
      </c>
    </row>
    <row r="6272" spans="1:10">
      <c r="A6272" s="2" t="s">
        <v>9</v>
      </c>
      <c r="B6272" s="2" t="s">
        <v>371</v>
      </c>
      <c r="C6272" s="2" t="s">
        <v>361</v>
      </c>
      <c r="D6272" s="2" t="s">
        <v>1075</v>
      </c>
      <c r="E6272" s="2">
        <v>100</v>
      </c>
      <c r="F6272" s="2" t="s">
        <v>767</v>
      </c>
      <c r="G6272" s="2" t="s">
        <v>28</v>
      </c>
      <c r="H6272" s="2" t="s">
        <v>34</v>
      </c>
      <c r="I6272" s="2" t="s">
        <v>31</v>
      </c>
      <c r="J6272" s="2">
        <v>0</v>
      </c>
    </row>
    <row r="6273" spans="1:10">
      <c r="A6273" s="2" t="s">
        <v>8</v>
      </c>
      <c r="B6273" s="2" t="s">
        <v>376</v>
      </c>
      <c r="C6273" s="2" t="s">
        <v>361</v>
      </c>
      <c r="D6273" s="2" t="s">
        <v>1075</v>
      </c>
      <c r="E6273" s="2">
        <v>100</v>
      </c>
      <c r="F6273" s="2" t="s">
        <v>767</v>
      </c>
      <c r="G6273" s="2" t="s">
        <v>28</v>
      </c>
      <c r="H6273" s="2" t="s">
        <v>34</v>
      </c>
      <c r="I6273" s="2" t="s">
        <v>31</v>
      </c>
      <c r="J6273" s="2">
        <v>0</v>
      </c>
    </row>
    <row r="6274" spans="1:10">
      <c r="A6274" s="2" t="s">
        <v>7</v>
      </c>
      <c r="B6274" s="2" t="s">
        <v>364</v>
      </c>
      <c r="C6274" s="2" t="s">
        <v>361</v>
      </c>
      <c r="D6274" s="2" t="s">
        <v>1075</v>
      </c>
      <c r="E6274" s="2">
        <v>100</v>
      </c>
      <c r="F6274" s="2" t="s">
        <v>767</v>
      </c>
      <c r="G6274" s="2" t="s">
        <v>28</v>
      </c>
      <c r="H6274" s="2" t="s">
        <v>34</v>
      </c>
      <c r="I6274" s="2" t="s">
        <v>31</v>
      </c>
      <c r="J6274" s="2">
        <v>0</v>
      </c>
    </row>
    <row r="6275" spans="1:10">
      <c r="A6275" s="2" t="s">
        <v>6</v>
      </c>
      <c r="B6275" s="2" t="s">
        <v>387</v>
      </c>
      <c r="C6275" s="2" t="s">
        <v>361</v>
      </c>
      <c r="D6275" s="2" t="s">
        <v>1075</v>
      </c>
      <c r="E6275" s="2">
        <v>100</v>
      </c>
      <c r="F6275" s="2" t="s">
        <v>767</v>
      </c>
      <c r="G6275" s="2" t="s">
        <v>28</v>
      </c>
      <c r="H6275" s="2" t="s">
        <v>34</v>
      </c>
      <c r="I6275" s="2" t="s">
        <v>31</v>
      </c>
      <c r="J6275" s="2">
        <v>0</v>
      </c>
    </row>
    <row r="6276" spans="1:10">
      <c r="A6276" s="2" t="s">
        <v>2</v>
      </c>
      <c r="B6276" s="2" t="s">
        <v>374</v>
      </c>
      <c r="C6276" s="2" t="s">
        <v>361</v>
      </c>
      <c r="D6276" s="2" t="s">
        <v>1075</v>
      </c>
      <c r="E6276" s="2">
        <v>100</v>
      </c>
      <c r="F6276" s="2" t="s">
        <v>767</v>
      </c>
      <c r="G6276" s="2" t="s">
        <v>28</v>
      </c>
      <c r="H6276" s="2" t="s">
        <v>34</v>
      </c>
      <c r="I6276" s="2" t="s">
        <v>31</v>
      </c>
      <c r="J6276" s="2">
        <v>0</v>
      </c>
    </row>
    <row r="6277" spans="1:10">
      <c r="A6277" s="2" t="s">
        <v>1</v>
      </c>
      <c r="B6277" s="2" t="s">
        <v>366</v>
      </c>
      <c r="C6277" s="2" t="s">
        <v>361</v>
      </c>
      <c r="D6277" s="2" t="s">
        <v>1075</v>
      </c>
      <c r="E6277" s="2">
        <v>100</v>
      </c>
      <c r="F6277" s="2" t="s">
        <v>767</v>
      </c>
      <c r="G6277" s="2" t="s">
        <v>28</v>
      </c>
      <c r="H6277" s="2" t="s">
        <v>34</v>
      </c>
      <c r="I6277" s="2" t="s">
        <v>31</v>
      </c>
      <c r="J6277" s="2">
        <v>0</v>
      </c>
    </row>
    <row r="6278" spans="1:10">
      <c r="A6278" s="2" t="s">
        <v>26</v>
      </c>
      <c r="B6278" s="2" t="s">
        <v>370</v>
      </c>
      <c r="C6278" s="2" t="s">
        <v>361</v>
      </c>
      <c r="D6278" s="2" t="s">
        <v>1076</v>
      </c>
      <c r="E6278" s="2">
        <v>100</v>
      </c>
      <c r="F6278" s="2" t="s">
        <v>767</v>
      </c>
      <c r="G6278" s="2" t="s">
        <v>28</v>
      </c>
      <c r="H6278" s="2" t="s">
        <v>34</v>
      </c>
      <c r="I6278" s="2" t="s">
        <v>31</v>
      </c>
      <c r="J6278" s="2">
        <v>0</v>
      </c>
    </row>
    <row r="6279" spans="1:10">
      <c r="A6279" s="2" t="s">
        <v>25</v>
      </c>
      <c r="B6279" s="2" t="s">
        <v>386</v>
      </c>
      <c r="C6279" s="2" t="s">
        <v>361</v>
      </c>
      <c r="D6279" s="2" t="s">
        <v>1076</v>
      </c>
      <c r="E6279" s="2">
        <v>100</v>
      </c>
      <c r="F6279" s="2" t="s">
        <v>767</v>
      </c>
      <c r="G6279" s="2" t="s">
        <v>28</v>
      </c>
      <c r="H6279" s="2" t="s">
        <v>34</v>
      </c>
      <c r="I6279" s="2" t="s">
        <v>31</v>
      </c>
      <c r="J6279" s="2">
        <v>0</v>
      </c>
    </row>
    <row r="6280" spans="1:10">
      <c r="A6280" s="2" t="s">
        <v>23</v>
      </c>
      <c r="B6280" s="2" t="s">
        <v>388</v>
      </c>
      <c r="C6280" s="2" t="s">
        <v>361</v>
      </c>
      <c r="D6280" s="2" t="s">
        <v>1076</v>
      </c>
      <c r="E6280" s="2">
        <v>100</v>
      </c>
      <c r="F6280" s="2" t="s">
        <v>767</v>
      </c>
      <c r="G6280" s="2" t="s">
        <v>28</v>
      </c>
      <c r="H6280" s="2" t="s">
        <v>34</v>
      </c>
      <c r="I6280" s="2" t="s">
        <v>31</v>
      </c>
      <c r="J6280" s="2">
        <v>2.17252088882424</v>
      </c>
    </row>
    <row r="6281" spans="1:10">
      <c r="A6281" s="2" t="s">
        <v>17</v>
      </c>
      <c r="B6281" s="2" t="s">
        <v>372</v>
      </c>
      <c r="C6281" s="2" t="s">
        <v>361</v>
      </c>
      <c r="D6281" s="2" t="s">
        <v>1076</v>
      </c>
      <c r="E6281" s="2">
        <v>100</v>
      </c>
      <c r="F6281" s="2" t="s">
        <v>767</v>
      </c>
      <c r="G6281" s="2" t="s">
        <v>28</v>
      </c>
      <c r="H6281" s="2" t="s">
        <v>34</v>
      </c>
      <c r="I6281" s="2" t="s">
        <v>31</v>
      </c>
      <c r="J6281" s="2">
        <v>0</v>
      </c>
    </row>
    <row r="6282" spans="1:10">
      <c r="A6282" s="2" t="s">
        <v>21</v>
      </c>
      <c r="B6282" s="2" t="s">
        <v>373</v>
      </c>
      <c r="C6282" s="2" t="s">
        <v>361</v>
      </c>
      <c r="D6282" s="2" t="s">
        <v>1076</v>
      </c>
      <c r="E6282" s="2">
        <v>100</v>
      </c>
      <c r="F6282" s="2" t="s">
        <v>767</v>
      </c>
      <c r="G6282" s="2" t="s">
        <v>28</v>
      </c>
      <c r="H6282" s="2" t="s">
        <v>34</v>
      </c>
      <c r="I6282" s="2" t="s">
        <v>31</v>
      </c>
      <c r="J6282" s="2">
        <v>0</v>
      </c>
    </row>
    <row r="6283" spans="1:10">
      <c r="A6283" s="2" t="s">
        <v>20</v>
      </c>
      <c r="B6283" s="2" t="s">
        <v>379</v>
      </c>
      <c r="C6283" s="2" t="s">
        <v>361</v>
      </c>
      <c r="D6283" s="2" t="s">
        <v>1076</v>
      </c>
      <c r="E6283" s="2">
        <v>100</v>
      </c>
      <c r="F6283" s="2" t="s">
        <v>767</v>
      </c>
      <c r="G6283" s="2" t="s">
        <v>28</v>
      </c>
      <c r="H6283" s="2" t="s">
        <v>34</v>
      </c>
      <c r="I6283" s="2" t="s">
        <v>31</v>
      </c>
      <c r="J6283" s="2">
        <v>0</v>
      </c>
    </row>
    <row r="6284" spans="1:10">
      <c r="A6284" s="2" t="s">
        <v>16</v>
      </c>
      <c r="B6284" s="2" t="s">
        <v>384</v>
      </c>
      <c r="C6284" s="2" t="s">
        <v>361</v>
      </c>
      <c r="D6284" s="2" t="s">
        <v>1076</v>
      </c>
      <c r="E6284" s="2">
        <v>100</v>
      </c>
      <c r="F6284" s="2" t="s">
        <v>767</v>
      </c>
      <c r="G6284" s="2" t="s">
        <v>28</v>
      </c>
      <c r="H6284" s="2" t="s">
        <v>34</v>
      </c>
      <c r="I6284" s="2" t="s">
        <v>31</v>
      </c>
      <c r="J6284" s="2">
        <v>42.331034980468708</v>
      </c>
    </row>
    <row r="6285" spans="1:10">
      <c r="A6285" s="2" t="s">
        <v>3</v>
      </c>
      <c r="B6285" s="2" t="s">
        <v>365</v>
      </c>
      <c r="C6285" s="2" t="s">
        <v>361</v>
      </c>
      <c r="D6285" s="2" t="s">
        <v>1076</v>
      </c>
      <c r="E6285" s="2">
        <v>100</v>
      </c>
      <c r="F6285" s="2" t="s">
        <v>767</v>
      </c>
      <c r="G6285" s="2" t="s">
        <v>28</v>
      </c>
      <c r="H6285" s="2" t="s">
        <v>34</v>
      </c>
      <c r="I6285" s="2" t="s">
        <v>31</v>
      </c>
      <c r="J6285" s="2">
        <v>19.142565691430583</v>
      </c>
    </row>
    <row r="6286" spans="1:10">
      <c r="A6286" s="2" t="s">
        <v>19</v>
      </c>
      <c r="B6286" s="2" t="s">
        <v>375</v>
      </c>
      <c r="C6286" s="2" t="s">
        <v>361</v>
      </c>
      <c r="D6286" s="2" t="s">
        <v>1076</v>
      </c>
      <c r="E6286" s="2">
        <v>100</v>
      </c>
      <c r="F6286" s="2" t="s">
        <v>767</v>
      </c>
      <c r="G6286" s="2" t="s">
        <v>28</v>
      </c>
      <c r="H6286" s="2" t="s">
        <v>34</v>
      </c>
      <c r="I6286" s="2" t="s">
        <v>31</v>
      </c>
      <c r="J6286" s="2">
        <v>0</v>
      </c>
    </row>
    <row r="6287" spans="1:10">
      <c r="A6287" s="2" t="s">
        <v>18</v>
      </c>
      <c r="B6287" s="2" t="s">
        <v>369</v>
      </c>
      <c r="C6287" s="2" t="s">
        <v>361</v>
      </c>
      <c r="D6287" s="2" t="s">
        <v>1076</v>
      </c>
      <c r="E6287" s="2">
        <v>100</v>
      </c>
      <c r="F6287" s="2" t="s">
        <v>767</v>
      </c>
      <c r="G6287" s="2" t="s">
        <v>28</v>
      </c>
      <c r="H6287" s="2" t="s">
        <v>34</v>
      </c>
      <c r="I6287" s="2" t="s">
        <v>31</v>
      </c>
      <c r="J6287" s="2">
        <v>0</v>
      </c>
    </row>
    <row r="6288" spans="1:10">
      <c r="A6288" s="2" t="s">
        <v>24</v>
      </c>
      <c r="B6288" s="2" t="s">
        <v>381</v>
      </c>
      <c r="C6288" s="2" t="s">
        <v>361</v>
      </c>
      <c r="D6288" s="2" t="s">
        <v>1076</v>
      </c>
      <c r="E6288" s="2">
        <v>100</v>
      </c>
      <c r="F6288" s="2" t="s">
        <v>767</v>
      </c>
      <c r="G6288" s="2" t="s">
        <v>28</v>
      </c>
      <c r="H6288" s="2" t="s">
        <v>34</v>
      </c>
      <c r="I6288" s="2" t="s">
        <v>31</v>
      </c>
      <c r="J6288" s="2">
        <v>41.125046401303486</v>
      </c>
    </row>
    <row r="6289" spans="1:10">
      <c r="A6289" s="2" t="s">
        <v>14</v>
      </c>
      <c r="B6289" s="2" t="s">
        <v>367</v>
      </c>
      <c r="C6289" s="2" t="s">
        <v>361</v>
      </c>
      <c r="D6289" s="2" t="s">
        <v>1076</v>
      </c>
      <c r="E6289" s="2">
        <v>100</v>
      </c>
      <c r="F6289" s="2" t="s">
        <v>767</v>
      </c>
      <c r="G6289" s="2" t="s">
        <v>28</v>
      </c>
      <c r="H6289" s="2" t="s">
        <v>34</v>
      </c>
      <c r="I6289" s="2" t="s">
        <v>31</v>
      </c>
      <c r="J6289" s="2">
        <v>0</v>
      </c>
    </row>
    <row r="6290" spans="1:10">
      <c r="A6290" s="2" t="s">
        <v>13</v>
      </c>
      <c r="B6290" s="2" t="s">
        <v>380</v>
      </c>
      <c r="C6290" s="2" t="s">
        <v>361</v>
      </c>
      <c r="D6290" s="2" t="s">
        <v>1076</v>
      </c>
      <c r="E6290" s="2">
        <v>100</v>
      </c>
      <c r="F6290" s="2" t="s">
        <v>767</v>
      </c>
      <c r="G6290" s="2" t="s">
        <v>28</v>
      </c>
      <c r="H6290" s="2" t="s">
        <v>34</v>
      </c>
      <c r="I6290" s="2" t="s">
        <v>31</v>
      </c>
      <c r="J6290" s="2">
        <v>44.554929308525743</v>
      </c>
    </row>
    <row r="6291" spans="1:10">
      <c r="A6291" s="2" t="s">
        <v>11</v>
      </c>
      <c r="B6291" s="2" t="s">
        <v>377</v>
      </c>
      <c r="C6291" s="2" t="s">
        <v>361</v>
      </c>
      <c r="D6291" s="2" t="s">
        <v>1076</v>
      </c>
      <c r="E6291" s="2">
        <v>100</v>
      </c>
      <c r="F6291" s="2" t="s">
        <v>767</v>
      </c>
      <c r="G6291" s="2" t="s">
        <v>28</v>
      </c>
      <c r="H6291" s="2" t="s">
        <v>34</v>
      </c>
      <c r="I6291" s="2" t="s">
        <v>31</v>
      </c>
      <c r="J6291" s="2">
        <v>0</v>
      </c>
    </row>
    <row r="6292" spans="1:10">
      <c r="A6292" s="2" t="s">
        <v>12</v>
      </c>
      <c r="B6292" s="2" t="s">
        <v>378</v>
      </c>
      <c r="C6292" s="2" t="s">
        <v>361</v>
      </c>
      <c r="D6292" s="2" t="s">
        <v>1076</v>
      </c>
      <c r="E6292" s="2">
        <v>100</v>
      </c>
      <c r="F6292" s="2" t="s">
        <v>767</v>
      </c>
      <c r="G6292" s="2" t="s">
        <v>28</v>
      </c>
      <c r="H6292" s="2" t="s">
        <v>34</v>
      </c>
      <c r="I6292" s="2" t="s">
        <v>31</v>
      </c>
      <c r="J6292" s="2">
        <v>0</v>
      </c>
    </row>
    <row r="6293" spans="1:10">
      <c r="A6293" s="2" t="s">
        <v>10</v>
      </c>
      <c r="B6293" s="2" t="s">
        <v>385</v>
      </c>
      <c r="C6293" s="2" t="s">
        <v>361</v>
      </c>
      <c r="D6293" s="2" t="s">
        <v>1076</v>
      </c>
      <c r="E6293" s="2">
        <v>100</v>
      </c>
      <c r="F6293" s="2" t="s">
        <v>767</v>
      </c>
      <c r="G6293" s="2" t="s">
        <v>28</v>
      </c>
      <c r="H6293" s="2" t="s">
        <v>34</v>
      </c>
      <c r="I6293" s="2" t="s">
        <v>31</v>
      </c>
      <c r="J6293" s="2">
        <v>0</v>
      </c>
    </row>
    <row r="6294" spans="1:10">
      <c r="A6294" s="2" t="s">
        <v>9</v>
      </c>
      <c r="B6294" s="2" t="s">
        <v>371</v>
      </c>
      <c r="C6294" s="2" t="s">
        <v>361</v>
      </c>
      <c r="D6294" s="2" t="s">
        <v>1076</v>
      </c>
      <c r="E6294" s="2">
        <v>100</v>
      </c>
      <c r="F6294" s="2" t="s">
        <v>767</v>
      </c>
      <c r="G6294" s="2" t="s">
        <v>28</v>
      </c>
      <c r="H6294" s="2" t="s">
        <v>34</v>
      </c>
      <c r="I6294" s="2" t="s">
        <v>31</v>
      </c>
      <c r="J6294" s="2">
        <v>0</v>
      </c>
    </row>
    <row r="6295" spans="1:10">
      <c r="A6295" s="2" t="s">
        <v>8</v>
      </c>
      <c r="B6295" s="2" t="s">
        <v>376</v>
      </c>
      <c r="C6295" s="2" t="s">
        <v>361</v>
      </c>
      <c r="D6295" s="2" t="s">
        <v>1076</v>
      </c>
      <c r="E6295" s="2">
        <v>100</v>
      </c>
      <c r="F6295" s="2" t="s">
        <v>767</v>
      </c>
      <c r="G6295" s="2" t="s">
        <v>28</v>
      </c>
      <c r="H6295" s="2" t="s">
        <v>34</v>
      </c>
      <c r="I6295" s="2" t="s">
        <v>31</v>
      </c>
      <c r="J6295" s="2">
        <v>0</v>
      </c>
    </row>
    <row r="6296" spans="1:10">
      <c r="A6296" s="2" t="s">
        <v>7</v>
      </c>
      <c r="B6296" s="2" t="s">
        <v>364</v>
      </c>
      <c r="C6296" s="2" t="s">
        <v>361</v>
      </c>
      <c r="D6296" s="2" t="s">
        <v>1076</v>
      </c>
      <c r="E6296" s="2">
        <v>100</v>
      </c>
      <c r="F6296" s="2" t="s">
        <v>767</v>
      </c>
      <c r="G6296" s="2" t="s">
        <v>28</v>
      </c>
      <c r="H6296" s="2" t="s">
        <v>34</v>
      </c>
      <c r="I6296" s="2" t="s">
        <v>31</v>
      </c>
      <c r="J6296" s="2">
        <v>0</v>
      </c>
    </row>
    <row r="6297" spans="1:10">
      <c r="A6297" s="2" t="s">
        <v>6</v>
      </c>
      <c r="B6297" s="2" t="s">
        <v>387</v>
      </c>
      <c r="C6297" s="2" t="s">
        <v>361</v>
      </c>
      <c r="D6297" s="2" t="s">
        <v>1076</v>
      </c>
      <c r="E6297" s="2">
        <v>100</v>
      </c>
      <c r="F6297" s="2" t="s">
        <v>767</v>
      </c>
      <c r="G6297" s="2" t="s">
        <v>28</v>
      </c>
      <c r="H6297" s="2" t="s">
        <v>34</v>
      </c>
      <c r="I6297" s="2" t="s">
        <v>31</v>
      </c>
      <c r="J6297" s="2">
        <v>0</v>
      </c>
    </row>
    <row r="6298" spans="1:10">
      <c r="A6298" s="2" t="s">
        <v>2</v>
      </c>
      <c r="B6298" s="2" t="s">
        <v>374</v>
      </c>
      <c r="C6298" s="2" t="s">
        <v>361</v>
      </c>
      <c r="D6298" s="2" t="s">
        <v>1076</v>
      </c>
      <c r="E6298" s="2">
        <v>100</v>
      </c>
      <c r="F6298" s="2" t="s">
        <v>767</v>
      </c>
      <c r="G6298" s="2" t="s">
        <v>28</v>
      </c>
      <c r="H6298" s="2" t="s">
        <v>34</v>
      </c>
      <c r="I6298" s="2" t="s">
        <v>31</v>
      </c>
      <c r="J6298" s="2">
        <v>0</v>
      </c>
    </row>
    <row r="6299" spans="1:10">
      <c r="A6299" s="2" t="s">
        <v>1</v>
      </c>
      <c r="B6299" s="2" t="s">
        <v>366</v>
      </c>
      <c r="C6299" s="2" t="s">
        <v>361</v>
      </c>
      <c r="D6299" s="2" t="s">
        <v>1076</v>
      </c>
      <c r="E6299" s="2">
        <v>100</v>
      </c>
      <c r="F6299" s="2" t="s">
        <v>767</v>
      </c>
      <c r="G6299" s="2" t="s">
        <v>28</v>
      </c>
      <c r="H6299" s="2" t="s">
        <v>34</v>
      </c>
      <c r="I6299" s="2" t="s">
        <v>31</v>
      </c>
      <c r="J6299" s="2">
        <v>0</v>
      </c>
    </row>
    <row r="6300" spans="1:10">
      <c r="A6300" s="2" t="s">
        <v>26</v>
      </c>
      <c r="B6300" s="2" t="s">
        <v>370</v>
      </c>
      <c r="C6300" s="2" t="s">
        <v>361</v>
      </c>
      <c r="D6300" s="2" t="s">
        <v>1073</v>
      </c>
      <c r="E6300" s="2">
        <v>100</v>
      </c>
      <c r="F6300" s="2" t="s">
        <v>767</v>
      </c>
      <c r="G6300" s="2" t="s">
        <v>28</v>
      </c>
      <c r="H6300" s="2" t="s">
        <v>34</v>
      </c>
      <c r="I6300" s="2" t="s">
        <v>31</v>
      </c>
      <c r="J6300" s="2">
        <v>0</v>
      </c>
    </row>
    <row r="6301" spans="1:10">
      <c r="A6301" s="2" t="s">
        <v>25</v>
      </c>
      <c r="B6301" s="2" t="s">
        <v>386</v>
      </c>
      <c r="C6301" s="2" t="s">
        <v>361</v>
      </c>
      <c r="D6301" s="2" t="s">
        <v>1073</v>
      </c>
      <c r="E6301" s="2">
        <v>100</v>
      </c>
      <c r="F6301" s="2" t="s">
        <v>767</v>
      </c>
      <c r="G6301" s="2" t="s">
        <v>28</v>
      </c>
      <c r="H6301" s="2" t="s">
        <v>34</v>
      </c>
      <c r="I6301" s="2" t="s">
        <v>31</v>
      </c>
      <c r="J6301" s="2">
        <v>0</v>
      </c>
    </row>
    <row r="6302" spans="1:10">
      <c r="A6302" s="2" t="s">
        <v>23</v>
      </c>
      <c r="B6302" s="2" t="s">
        <v>388</v>
      </c>
      <c r="C6302" s="2" t="s">
        <v>361</v>
      </c>
      <c r="D6302" s="2" t="s">
        <v>1073</v>
      </c>
      <c r="E6302" s="2">
        <v>100</v>
      </c>
      <c r="F6302" s="2" t="s">
        <v>767</v>
      </c>
      <c r="G6302" s="2" t="s">
        <v>28</v>
      </c>
      <c r="H6302" s="2" t="s">
        <v>34</v>
      </c>
      <c r="I6302" s="2" t="s">
        <v>31</v>
      </c>
      <c r="J6302" s="2">
        <v>0</v>
      </c>
    </row>
    <row r="6303" spans="1:10">
      <c r="A6303" s="2" t="s">
        <v>17</v>
      </c>
      <c r="B6303" s="2" t="s">
        <v>372</v>
      </c>
      <c r="C6303" s="2" t="s">
        <v>361</v>
      </c>
      <c r="D6303" s="2" t="s">
        <v>1073</v>
      </c>
      <c r="E6303" s="2">
        <v>100</v>
      </c>
      <c r="F6303" s="2" t="s">
        <v>767</v>
      </c>
      <c r="G6303" s="2" t="s">
        <v>28</v>
      </c>
      <c r="H6303" s="2" t="s">
        <v>34</v>
      </c>
      <c r="I6303" s="2" t="s">
        <v>31</v>
      </c>
      <c r="J6303" s="2">
        <v>0</v>
      </c>
    </row>
    <row r="6304" spans="1:10">
      <c r="A6304" s="2" t="s">
        <v>21</v>
      </c>
      <c r="B6304" s="2" t="s">
        <v>373</v>
      </c>
      <c r="C6304" s="2" t="s">
        <v>361</v>
      </c>
      <c r="D6304" s="2" t="s">
        <v>1073</v>
      </c>
      <c r="E6304" s="2">
        <v>100</v>
      </c>
      <c r="F6304" s="2" t="s">
        <v>767</v>
      </c>
      <c r="G6304" s="2" t="s">
        <v>28</v>
      </c>
      <c r="H6304" s="2" t="s">
        <v>34</v>
      </c>
      <c r="I6304" s="2" t="s">
        <v>31</v>
      </c>
      <c r="J6304" s="2">
        <v>0</v>
      </c>
    </row>
    <row r="6305" spans="1:10">
      <c r="A6305" s="2" t="s">
        <v>20</v>
      </c>
      <c r="B6305" s="2" t="s">
        <v>379</v>
      </c>
      <c r="C6305" s="2" t="s">
        <v>361</v>
      </c>
      <c r="D6305" s="2" t="s">
        <v>1073</v>
      </c>
      <c r="E6305" s="2">
        <v>100</v>
      </c>
      <c r="F6305" s="2" t="s">
        <v>767</v>
      </c>
      <c r="G6305" s="2" t="s">
        <v>28</v>
      </c>
      <c r="H6305" s="2" t="s">
        <v>34</v>
      </c>
      <c r="I6305" s="2" t="s">
        <v>31</v>
      </c>
      <c r="J6305" s="2">
        <v>0</v>
      </c>
    </row>
    <row r="6306" spans="1:10">
      <c r="A6306" s="2" t="s">
        <v>16</v>
      </c>
      <c r="B6306" s="2" t="s">
        <v>384</v>
      </c>
      <c r="C6306" s="2" t="s">
        <v>361</v>
      </c>
      <c r="D6306" s="2" t="s">
        <v>1073</v>
      </c>
      <c r="E6306" s="2">
        <v>100</v>
      </c>
      <c r="F6306" s="2" t="s">
        <v>767</v>
      </c>
      <c r="G6306" s="2" t="s">
        <v>28</v>
      </c>
      <c r="H6306" s="2" t="s">
        <v>34</v>
      </c>
      <c r="I6306" s="2" t="s">
        <v>31</v>
      </c>
      <c r="J6306" s="2">
        <v>2.6499959296650004E-3</v>
      </c>
    </row>
    <row r="6307" spans="1:10">
      <c r="A6307" s="2" t="s">
        <v>3</v>
      </c>
      <c r="B6307" s="2" t="s">
        <v>365</v>
      </c>
      <c r="C6307" s="2" t="s">
        <v>361</v>
      </c>
      <c r="D6307" s="2" t="s">
        <v>1073</v>
      </c>
      <c r="E6307" s="2">
        <v>100</v>
      </c>
      <c r="F6307" s="2" t="s">
        <v>767</v>
      </c>
      <c r="G6307" s="2" t="s">
        <v>28</v>
      </c>
      <c r="H6307" s="2" t="s">
        <v>34</v>
      </c>
      <c r="I6307" s="2" t="s">
        <v>31</v>
      </c>
      <c r="J6307" s="2">
        <v>3.9874364035875E-2</v>
      </c>
    </row>
    <row r="6308" spans="1:10">
      <c r="A6308" s="2" t="s">
        <v>19</v>
      </c>
      <c r="B6308" s="2" t="s">
        <v>375</v>
      </c>
      <c r="C6308" s="2" t="s">
        <v>361</v>
      </c>
      <c r="D6308" s="2" t="s">
        <v>1073</v>
      </c>
      <c r="E6308" s="2">
        <v>100</v>
      </c>
      <c r="F6308" s="2" t="s">
        <v>767</v>
      </c>
      <c r="G6308" s="2" t="s">
        <v>28</v>
      </c>
      <c r="H6308" s="2" t="s">
        <v>34</v>
      </c>
      <c r="I6308" s="2" t="s">
        <v>31</v>
      </c>
      <c r="J6308" s="2">
        <v>0</v>
      </c>
    </row>
    <row r="6309" spans="1:10">
      <c r="A6309" s="2" t="s">
        <v>18</v>
      </c>
      <c r="B6309" s="2" t="s">
        <v>369</v>
      </c>
      <c r="C6309" s="2" t="s">
        <v>361</v>
      </c>
      <c r="D6309" s="2" t="s">
        <v>1073</v>
      </c>
      <c r="E6309" s="2">
        <v>100</v>
      </c>
      <c r="F6309" s="2" t="s">
        <v>767</v>
      </c>
      <c r="G6309" s="2" t="s">
        <v>28</v>
      </c>
      <c r="H6309" s="2" t="s">
        <v>34</v>
      </c>
      <c r="I6309" s="2" t="s">
        <v>31</v>
      </c>
      <c r="J6309" s="2">
        <v>0</v>
      </c>
    </row>
    <row r="6310" spans="1:10">
      <c r="A6310" s="2" t="s">
        <v>24</v>
      </c>
      <c r="B6310" s="2" t="s">
        <v>381</v>
      </c>
      <c r="C6310" s="2" t="s">
        <v>361</v>
      </c>
      <c r="D6310" s="2" t="s">
        <v>1073</v>
      </c>
      <c r="E6310" s="2">
        <v>100</v>
      </c>
      <c r="F6310" s="2" t="s">
        <v>767</v>
      </c>
      <c r="G6310" s="2" t="s">
        <v>28</v>
      </c>
      <c r="H6310" s="2" t="s">
        <v>34</v>
      </c>
      <c r="I6310" s="2" t="s">
        <v>31</v>
      </c>
      <c r="J6310" s="2">
        <v>0.59746420590129012</v>
      </c>
    </row>
    <row r="6311" spans="1:10">
      <c r="A6311" s="2" t="s">
        <v>14</v>
      </c>
      <c r="B6311" s="2" t="s">
        <v>367</v>
      </c>
      <c r="C6311" s="2" t="s">
        <v>361</v>
      </c>
      <c r="D6311" s="2" t="s">
        <v>1073</v>
      </c>
      <c r="E6311" s="2">
        <v>100</v>
      </c>
      <c r="F6311" s="2" t="s">
        <v>767</v>
      </c>
      <c r="G6311" s="2" t="s">
        <v>28</v>
      </c>
      <c r="H6311" s="2" t="s">
        <v>34</v>
      </c>
      <c r="I6311" s="2" t="s">
        <v>31</v>
      </c>
      <c r="J6311" s="2">
        <v>0</v>
      </c>
    </row>
    <row r="6312" spans="1:10">
      <c r="A6312" s="2" t="s">
        <v>13</v>
      </c>
      <c r="B6312" s="2" t="s">
        <v>380</v>
      </c>
      <c r="C6312" s="2" t="s">
        <v>361</v>
      </c>
      <c r="D6312" s="2" t="s">
        <v>1073</v>
      </c>
      <c r="E6312" s="2">
        <v>100</v>
      </c>
      <c r="F6312" s="2" t="s">
        <v>767</v>
      </c>
      <c r="G6312" s="2" t="s">
        <v>28</v>
      </c>
      <c r="H6312" s="2" t="s">
        <v>34</v>
      </c>
      <c r="I6312" s="2" t="s">
        <v>31</v>
      </c>
      <c r="J6312" s="2">
        <v>2.0205385028421752</v>
      </c>
    </row>
    <row r="6313" spans="1:10">
      <c r="A6313" s="2" t="s">
        <v>11</v>
      </c>
      <c r="B6313" s="2" t="s">
        <v>377</v>
      </c>
      <c r="C6313" s="2" t="s">
        <v>361</v>
      </c>
      <c r="D6313" s="2" t="s">
        <v>1073</v>
      </c>
      <c r="E6313" s="2">
        <v>100</v>
      </c>
      <c r="F6313" s="2" t="s">
        <v>767</v>
      </c>
      <c r="G6313" s="2" t="s">
        <v>28</v>
      </c>
      <c r="H6313" s="2" t="s">
        <v>34</v>
      </c>
      <c r="I6313" s="2" t="s">
        <v>31</v>
      </c>
      <c r="J6313" s="2">
        <v>0</v>
      </c>
    </row>
    <row r="6314" spans="1:10">
      <c r="A6314" s="2" t="s">
        <v>12</v>
      </c>
      <c r="B6314" s="2" t="s">
        <v>378</v>
      </c>
      <c r="C6314" s="2" t="s">
        <v>361</v>
      </c>
      <c r="D6314" s="2" t="s">
        <v>1073</v>
      </c>
      <c r="E6314" s="2">
        <v>100</v>
      </c>
      <c r="F6314" s="2" t="s">
        <v>767</v>
      </c>
      <c r="G6314" s="2" t="s">
        <v>28</v>
      </c>
      <c r="H6314" s="2" t="s">
        <v>34</v>
      </c>
      <c r="I6314" s="2" t="s">
        <v>31</v>
      </c>
      <c r="J6314" s="2">
        <v>0</v>
      </c>
    </row>
    <row r="6315" spans="1:10">
      <c r="A6315" s="2" t="s">
        <v>10</v>
      </c>
      <c r="B6315" s="2" t="s">
        <v>385</v>
      </c>
      <c r="C6315" s="2" t="s">
        <v>361</v>
      </c>
      <c r="D6315" s="2" t="s">
        <v>1073</v>
      </c>
      <c r="E6315" s="2">
        <v>100</v>
      </c>
      <c r="F6315" s="2" t="s">
        <v>767</v>
      </c>
      <c r="G6315" s="2" t="s">
        <v>28</v>
      </c>
      <c r="H6315" s="2" t="s">
        <v>34</v>
      </c>
      <c r="I6315" s="2" t="s">
        <v>31</v>
      </c>
      <c r="J6315" s="2">
        <v>0</v>
      </c>
    </row>
    <row r="6316" spans="1:10">
      <c r="A6316" s="2" t="s">
        <v>9</v>
      </c>
      <c r="B6316" s="2" t="s">
        <v>371</v>
      </c>
      <c r="C6316" s="2" t="s">
        <v>361</v>
      </c>
      <c r="D6316" s="2" t="s">
        <v>1073</v>
      </c>
      <c r="E6316" s="2">
        <v>100</v>
      </c>
      <c r="F6316" s="2" t="s">
        <v>767</v>
      </c>
      <c r="G6316" s="2" t="s">
        <v>28</v>
      </c>
      <c r="H6316" s="2" t="s">
        <v>34</v>
      </c>
      <c r="I6316" s="2" t="s">
        <v>31</v>
      </c>
      <c r="J6316" s="2">
        <v>0</v>
      </c>
    </row>
    <row r="6317" spans="1:10">
      <c r="A6317" s="2" t="s">
        <v>8</v>
      </c>
      <c r="B6317" s="2" t="s">
        <v>376</v>
      </c>
      <c r="C6317" s="2" t="s">
        <v>361</v>
      </c>
      <c r="D6317" s="2" t="s">
        <v>1073</v>
      </c>
      <c r="E6317" s="2">
        <v>100</v>
      </c>
      <c r="F6317" s="2" t="s">
        <v>767</v>
      </c>
      <c r="G6317" s="2" t="s">
        <v>28</v>
      </c>
      <c r="H6317" s="2" t="s">
        <v>34</v>
      </c>
      <c r="I6317" s="2" t="s">
        <v>31</v>
      </c>
      <c r="J6317" s="2">
        <v>0</v>
      </c>
    </row>
    <row r="6318" spans="1:10">
      <c r="A6318" s="2" t="s">
        <v>7</v>
      </c>
      <c r="B6318" s="2" t="s">
        <v>364</v>
      </c>
      <c r="C6318" s="2" t="s">
        <v>361</v>
      </c>
      <c r="D6318" s="2" t="s">
        <v>1073</v>
      </c>
      <c r="E6318" s="2">
        <v>100</v>
      </c>
      <c r="F6318" s="2" t="s">
        <v>767</v>
      </c>
      <c r="G6318" s="2" t="s">
        <v>28</v>
      </c>
      <c r="H6318" s="2" t="s">
        <v>34</v>
      </c>
      <c r="I6318" s="2" t="s">
        <v>31</v>
      </c>
      <c r="J6318" s="2">
        <v>0</v>
      </c>
    </row>
    <row r="6319" spans="1:10">
      <c r="A6319" s="2" t="s">
        <v>6</v>
      </c>
      <c r="B6319" s="2" t="s">
        <v>387</v>
      </c>
      <c r="C6319" s="2" t="s">
        <v>361</v>
      </c>
      <c r="D6319" s="2" t="s">
        <v>1073</v>
      </c>
      <c r="E6319" s="2">
        <v>100</v>
      </c>
      <c r="F6319" s="2" t="s">
        <v>767</v>
      </c>
      <c r="G6319" s="2" t="s">
        <v>28</v>
      </c>
      <c r="H6319" s="2" t="s">
        <v>34</v>
      </c>
      <c r="I6319" s="2" t="s">
        <v>31</v>
      </c>
      <c r="J6319" s="2">
        <v>0</v>
      </c>
    </row>
    <row r="6320" spans="1:10">
      <c r="A6320" s="2" t="s">
        <v>2</v>
      </c>
      <c r="B6320" s="2" t="s">
        <v>374</v>
      </c>
      <c r="C6320" s="2" t="s">
        <v>361</v>
      </c>
      <c r="D6320" s="2" t="s">
        <v>1073</v>
      </c>
      <c r="E6320" s="2">
        <v>100</v>
      </c>
      <c r="F6320" s="2" t="s">
        <v>767</v>
      </c>
      <c r="G6320" s="2" t="s">
        <v>28</v>
      </c>
      <c r="H6320" s="2" t="s">
        <v>34</v>
      </c>
      <c r="I6320" s="2" t="s">
        <v>31</v>
      </c>
      <c r="J6320" s="2">
        <v>0</v>
      </c>
    </row>
    <row r="6321" spans="1:10">
      <c r="A6321" s="2" t="s">
        <v>1</v>
      </c>
      <c r="B6321" s="2" t="s">
        <v>366</v>
      </c>
      <c r="C6321" s="2" t="s">
        <v>361</v>
      </c>
      <c r="D6321" s="2" t="s">
        <v>1073</v>
      </c>
      <c r="E6321" s="2">
        <v>100</v>
      </c>
      <c r="F6321" s="2" t="s">
        <v>767</v>
      </c>
      <c r="G6321" s="2" t="s">
        <v>28</v>
      </c>
      <c r="H6321" s="2" t="s">
        <v>34</v>
      </c>
      <c r="I6321" s="2" t="s">
        <v>31</v>
      </c>
      <c r="J6321" s="2">
        <v>0</v>
      </c>
    </row>
    <row r="6322" spans="1:10">
      <c r="A6322" s="2" t="s">
        <v>26</v>
      </c>
      <c r="B6322" s="2" t="s">
        <v>370</v>
      </c>
      <c r="C6322" s="2" t="s">
        <v>361</v>
      </c>
      <c r="D6322" s="2" t="s">
        <v>718</v>
      </c>
      <c r="E6322" s="2">
        <v>100</v>
      </c>
      <c r="F6322" s="2" t="s">
        <v>767</v>
      </c>
      <c r="G6322" s="2" t="s">
        <v>28</v>
      </c>
      <c r="H6322" s="2" t="s">
        <v>34</v>
      </c>
      <c r="I6322" s="2" t="s">
        <v>31</v>
      </c>
      <c r="J6322" s="2">
        <v>0</v>
      </c>
    </row>
    <row r="6323" spans="1:10">
      <c r="A6323" s="2" t="s">
        <v>25</v>
      </c>
      <c r="B6323" s="2" t="s">
        <v>386</v>
      </c>
      <c r="C6323" s="2" t="s">
        <v>361</v>
      </c>
      <c r="D6323" s="2" t="s">
        <v>718</v>
      </c>
      <c r="E6323" s="2">
        <v>100</v>
      </c>
      <c r="F6323" s="2" t="s">
        <v>767</v>
      </c>
      <c r="G6323" s="2" t="s">
        <v>28</v>
      </c>
      <c r="H6323" s="2" t="s">
        <v>34</v>
      </c>
      <c r="I6323" s="2" t="s">
        <v>31</v>
      </c>
      <c r="J6323" s="2">
        <v>0</v>
      </c>
    </row>
    <row r="6324" spans="1:10">
      <c r="A6324" s="2" t="s">
        <v>23</v>
      </c>
      <c r="B6324" s="2" t="s">
        <v>388</v>
      </c>
      <c r="C6324" s="2" t="s">
        <v>361</v>
      </c>
      <c r="D6324" s="2" t="s">
        <v>718</v>
      </c>
      <c r="E6324" s="2">
        <v>100</v>
      </c>
      <c r="F6324" s="2" t="s">
        <v>767</v>
      </c>
      <c r="G6324" s="2" t="s">
        <v>28</v>
      </c>
      <c r="H6324" s="2" t="s">
        <v>34</v>
      </c>
      <c r="I6324" s="2" t="s">
        <v>31</v>
      </c>
      <c r="J6324" s="2">
        <v>0</v>
      </c>
    </row>
    <row r="6325" spans="1:10">
      <c r="A6325" s="2" t="s">
        <v>17</v>
      </c>
      <c r="B6325" s="2" t="s">
        <v>372</v>
      </c>
      <c r="C6325" s="2" t="s">
        <v>361</v>
      </c>
      <c r="D6325" s="2" t="s">
        <v>718</v>
      </c>
      <c r="E6325" s="2">
        <v>100</v>
      </c>
      <c r="F6325" s="2" t="s">
        <v>767</v>
      </c>
      <c r="G6325" s="2" t="s">
        <v>28</v>
      </c>
      <c r="H6325" s="2" t="s">
        <v>34</v>
      </c>
      <c r="I6325" s="2" t="s">
        <v>31</v>
      </c>
      <c r="J6325" s="2">
        <v>0</v>
      </c>
    </row>
    <row r="6326" spans="1:10">
      <c r="A6326" s="2" t="s">
        <v>21</v>
      </c>
      <c r="B6326" s="2" t="s">
        <v>373</v>
      </c>
      <c r="C6326" s="2" t="s">
        <v>361</v>
      </c>
      <c r="D6326" s="2" t="s">
        <v>718</v>
      </c>
      <c r="E6326" s="2">
        <v>100</v>
      </c>
      <c r="F6326" s="2" t="s">
        <v>767</v>
      </c>
      <c r="G6326" s="2" t="s">
        <v>28</v>
      </c>
      <c r="H6326" s="2" t="s">
        <v>34</v>
      </c>
      <c r="I6326" s="2" t="s">
        <v>31</v>
      </c>
      <c r="J6326" s="2">
        <v>0</v>
      </c>
    </row>
    <row r="6327" spans="1:10">
      <c r="A6327" s="2" t="s">
        <v>20</v>
      </c>
      <c r="B6327" s="2" t="s">
        <v>379</v>
      </c>
      <c r="C6327" s="2" t="s">
        <v>361</v>
      </c>
      <c r="D6327" s="2" t="s">
        <v>718</v>
      </c>
      <c r="E6327" s="2">
        <v>100</v>
      </c>
      <c r="F6327" s="2" t="s">
        <v>767</v>
      </c>
      <c r="G6327" s="2" t="s">
        <v>28</v>
      </c>
      <c r="H6327" s="2" t="s">
        <v>34</v>
      </c>
      <c r="I6327" s="2" t="s">
        <v>31</v>
      </c>
      <c r="J6327" s="2">
        <v>0</v>
      </c>
    </row>
    <row r="6328" spans="1:10">
      <c r="A6328" s="2" t="s">
        <v>16</v>
      </c>
      <c r="B6328" s="2" t="s">
        <v>384</v>
      </c>
      <c r="C6328" s="2" t="s">
        <v>361</v>
      </c>
      <c r="D6328" s="2" t="s">
        <v>718</v>
      </c>
      <c r="E6328" s="2">
        <v>100</v>
      </c>
      <c r="F6328" s="2" t="s">
        <v>767</v>
      </c>
      <c r="G6328" s="2" t="s">
        <v>28</v>
      </c>
      <c r="H6328" s="2" t="s">
        <v>34</v>
      </c>
      <c r="I6328" s="2" t="s">
        <v>31</v>
      </c>
      <c r="J6328" s="2">
        <v>1.0599983718660002E-2</v>
      </c>
    </row>
    <row r="6329" spans="1:10">
      <c r="A6329" s="2" t="s">
        <v>3</v>
      </c>
      <c r="B6329" s="2" t="s">
        <v>365</v>
      </c>
      <c r="C6329" s="2" t="s">
        <v>361</v>
      </c>
      <c r="D6329" s="2" t="s">
        <v>718</v>
      </c>
      <c r="E6329" s="2">
        <v>100</v>
      </c>
      <c r="F6329" s="2" t="s">
        <v>767</v>
      </c>
      <c r="G6329" s="2" t="s">
        <v>28</v>
      </c>
      <c r="H6329" s="2" t="s">
        <v>34</v>
      </c>
      <c r="I6329" s="2" t="s">
        <v>31</v>
      </c>
      <c r="J6329" s="2">
        <v>0.33334968333991499</v>
      </c>
    </row>
    <row r="6330" spans="1:10">
      <c r="A6330" s="2" t="s">
        <v>19</v>
      </c>
      <c r="B6330" s="2" t="s">
        <v>375</v>
      </c>
      <c r="C6330" s="2" t="s">
        <v>361</v>
      </c>
      <c r="D6330" s="2" t="s">
        <v>718</v>
      </c>
      <c r="E6330" s="2">
        <v>100</v>
      </c>
      <c r="F6330" s="2" t="s">
        <v>767</v>
      </c>
      <c r="G6330" s="2" t="s">
        <v>28</v>
      </c>
      <c r="H6330" s="2" t="s">
        <v>34</v>
      </c>
      <c r="I6330" s="2" t="s">
        <v>31</v>
      </c>
      <c r="J6330" s="2">
        <v>0</v>
      </c>
    </row>
    <row r="6331" spans="1:10">
      <c r="A6331" s="2" t="s">
        <v>18</v>
      </c>
      <c r="B6331" s="2" t="s">
        <v>369</v>
      </c>
      <c r="C6331" s="2" t="s">
        <v>361</v>
      </c>
      <c r="D6331" s="2" t="s">
        <v>718</v>
      </c>
      <c r="E6331" s="2">
        <v>100</v>
      </c>
      <c r="F6331" s="2" t="s">
        <v>767</v>
      </c>
      <c r="G6331" s="2" t="s">
        <v>28</v>
      </c>
      <c r="H6331" s="2" t="s">
        <v>34</v>
      </c>
      <c r="I6331" s="2" t="s">
        <v>31</v>
      </c>
      <c r="J6331" s="2">
        <v>0</v>
      </c>
    </row>
    <row r="6332" spans="1:10">
      <c r="A6332" s="2" t="s">
        <v>24</v>
      </c>
      <c r="B6332" s="2" t="s">
        <v>381</v>
      </c>
      <c r="C6332" s="2" t="s">
        <v>361</v>
      </c>
      <c r="D6332" s="2" t="s">
        <v>718</v>
      </c>
      <c r="E6332" s="2">
        <v>100</v>
      </c>
      <c r="F6332" s="2" t="s">
        <v>767</v>
      </c>
      <c r="G6332" s="2" t="s">
        <v>28</v>
      </c>
      <c r="H6332" s="2" t="s">
        <v>34</v>
      </c>
      <c r="I6332" s="2" t="s">
        <v>31</v>
      </c>
      <c r="J6332" s="2">
        <v>27.611381515581044</v>
      </c>
    </row>
    <row r="6333" spans="1:10">
      <c r="A6333" s="2" t="s">
        <v>14</v>
      </c>
      <c r="B6333" s="2" t="s">
        <v>367</v>
      </c>
      <c r="C6333" s="2" t="s">
        <v>361</v>
      </c>
      <c r="D6333" s="2" t="s">
        <v>718</v>
      </c>
      <c r="E6333" s="2">
        <v>100</v>
      </c>
      <c r="F6333" s="2" t="s">
        <v>767</v>
      </c>
      <c r="G6333" s="2" t="s">
        <v>28</v>
      </c>
      <c r="H6333" s="2" t="s">
        <v>34</v>
      </c>
      <c r="I6333" s="2" t="s">
        <v>31</v>
      </c>
      <c r="J6333" s="2">
        <v>0</v>
      </c>
    </row>
    <row r="6334" spans="1:10">
      <c r="A6334" s="2" t="s">
        <v>13</v>
      </c>
      <c r="B6334" s="2" t="s">
        <v>380</v>
      </c>
      <c r="C6334" s="2" t="s">
        <v>361</v>
      </c>
      <c r="D6334" s="2" t="s">
        <v>718</v>
      </c>
      <c r="E6334" s="2">
        <v>100</v>
      </c>
      <c r="F6334" s="2" t="s">
        <v>767</v>
      </c>
      <c r="G6334" s="2" t="s">
        <v>28</v>
      </c>
      <c r="H6334" s="2" t="s">
        <v>34</v>
      </c>
      <c r="I6334" s="2" t="s">
        <v>31</v>
      </c>
      <c r="J6334" s="2">
        <v>13.356423530524797</v>
      </c>
    </row>
    <row r="6335" spans="1:10">
      <c r="A6335" s="2" t="s">
        <v>11</v>
      </c>
      <c r="B6335" s="2" t="s">
        <v>377</v>
      </c>
      <c r="C6335" s="2" t="s">
        <v>361</v>
      </c>
      <c r="D6335" s="2" t="s">
        <v>718</v>
      </c>
      <c r="E6335" s="2">
        <v>100</v>
      </c>
      <c r="F6335" s="2" t="s">
        <v>767</v>
      </c>
      <c r="G6335" s="2" t="s">
        <v>28</v>
      </c>
      <c r="H6335" s="2" t="s">
        <v>34</v>
      </c>
      <c r="I6335" s="2" t="s">
        <v>31</v>
      </c>
      <c r="J6335" s="2">
        <v>0</v>
      </c>
    </row>
    <row r="6336" spans="1:10">
      <c r="A6336" s="2" t="s">
        <v>12</v>
      </c>
      <c r="B6336" s="2" t="s">
        <v>378</v>
      </c>
      <c r="C6336" s="2" t="s">
        <v>361</v>
      </c>
      <c r="D6336" s="2" t="s">
        <v>718</v>
      </c>
      <c r="E6336" s="2">
        <v>100</v>
      </c>
      <c r="F6336" s="2" t="s">
        <v>767</v>
      </c>
      <c r="G6336" s="2" t="s">
        <v>28</v>
      </c>
      <c r="H6336" s="2" t="s">
        <v>34</v>
      </c>
      <c r="I6336" s="2" t="s">
        <v>31</v>
      </c>
      <c r="J6336" s="2">
        <v>0</v>
      </c>
    </row>
    <row r="6337" spans="1:10">
      <c r="A6337" s="2" t="s">
        <v>10</v>
      </c>
      <c r="B6337" s="2" t="s">
        <v>385</v>
      </c>
      <c r="C6337" s="2" t="s">
        <v>361</v>
      </c>
      <c r="D6337" s="2" t="s">
        <v>718</v>
      </c>
      <c r="E6337" s="2">
        <v>100</v>
      </c>
      <c r="F6337" s="2" t="s">
        <v>767</v>
      </c>
      <c r="G6337" s="2" t="s">
        <v>28</v>
      </c>
      <c r="H6337" s="2" t="s">
        <v>34</v>
      </c>
      <c r="I6337" s="2" t="s">
        <v>31</v>
      </c>
      <c r="J6337" s="2">
        <v>0</v>
      </c>
    </row>
    <row r="6338" spans="1:10">
      <c r="A6338" s="2" t="s">
        <v>9</v>
      </c>
      <c r="B6338" s="2" t="s">
        <v>371</v>
      </c>
      <c r="C6338" s="2" t="s">
        <v>361</v>
      </c>
      <c r="D6338" s="2" t="s">
        <v>718</v>
      </c>
      <c r="E6338" s="2">
        <v>100</v>
      </c>
      <c r="F6338" s="2" t="s">
        <v>767</v>
      </c>
      <c r="G6338" s="2" t="s">
        <v>28</v>
      </c>
      <c r="H6338" s="2" t="s">
        <v>34</v>
      </c>
      <c r="I6338" s="2" t="s">
        <v>31</v>
      </c>
      <c r="J6338" s="2">
        <v>0</v>
      </c>
    </row>
    <row r="6339" spans="1:10">
      <c r="A6339" s="2" t="s">
        <v>8</v>
      </c>
      <c r="B6339" s="2" t="s">
        <v>376</v>
      </c>
      <c r="C6339" s="2" t="s">
        <v>361</v>
      </c>
      <c r="D6339" s="2" t="s">
        <v>718</v>
      </c>
      <c r="E6339" s="2">
        <v>100</v>
      </c>
      <c r="F6339" s="2" t="s">
        <v>767</v>
      </c>
      <c r="G6339" s="2" t="s">
        <v>28</v>
      </c>
      <c r="H6339" s="2" t="s">
        <v>34</v>
      </c>
      <c r="I6339" s="2" t="s">
        <v>31</v>
      </c>
      <c r="J6339" s="2">
        <v>0</v>
      </c>
    </row>
    <row r="6340" spans="1:10">
      <c r="A6340" s="2" t="s">
        <v>7</v>
      </c>
      <c r="B6340" s="2" t="s">
        <v>364</v>
      </c>
      <c r="C6340" s="2" t="s">
        <v>361</v>
      </c>
      <c r="D6340" s="2" t="s">
        <v>718</v>
      </c>
      <c r="E6340" s="2">
        <v>100</v>
      </c>
      <c r="F6340" s="2" t="s">
        <v>767</v>
      </c>
      <c r="G6340" s="2" t="s">
        <v>28</v>
      </c>
      <c r="H6340" s="2" t="s">
        <v>34</v>
      </c>
      <c r="I6340" s="2" t="s">
        <v>31</v>
      </c>
      <c r="J6340" s="2">
        <v>0</v>
      </c>
    </row>
    <row r="6341" spans="1:10">
      <c r="A6341" s="2" t="s">
        <v>6</v>
      </c>
      <c r="B6341" s="2" t="s">
        <v>387</v>
      </c>
      <c r="C6341" s="2" t="s">
        <v>361</v>
      </c>
      <c r="D6341" s="2" t="s">
        <v>718</v>
      </c>
      <c r="E6341" s="2">
        <v>100</v>
      </c>
      <c r="F6341" s="2" t="s">
        <v>767</v>
      </c>
      <c r="G6341" s="2" t="s">
        <v>28</v>
      </c>
      <c r="H6341" s="2" t="s">
        <v>34</v>
      </c>
      <c r="I6341" s="2" t="s">
        <v>31</v>
      </c>
      <c r="J6341" s="2">
        <v>0</v>
      </c>
    </row>
    <row r="6342" spans="1:10">
      <c r="A6342" s="2" t="s">
        <v>2</v>
      </c>
      <c r="B6342" s="2" t="s">
        <v>374</v>
      </c>
      <c r="C6342" s="2" t="s">
        <v>361</v>
      </c>
      <c r="D6342" s="2" t="s">
        <v>718</v>
      </c>
      <c r="E6342" s="2">
        <v>100</v>
      </c>
      <c r="F6342" s="2" t="s">
        <v>767</v>
      </c>
      <c r="G6342" s="2" t="s">
        <v>28</v>
      </c>
      <c r="H6342" s="2" t="s">
        <v>34</v>
      </c>
      <c r="I6342" s="2" t="s">
        <v>31</v>
      </c>
      <c r="J6342" s="2">
        <v>0</v>
      </c>
    </row>
    <row r="6343" spans="1:10">
      <c r="A6343" s="2" t="s">
        <v>1</v>
      </c>
      <c r="B6343" s="2" t="s">
        <v>366</v>
      </c>
      <c r="C6343" s="2" t="s">
        <v>361</v>
      </c>
      <c r="D6343" s="2" t="s">
        <v>718</v>
      </c>
      <c r="E6343" s="2">
        <v>100</v>
      </c>
      <c r="F6343" s="2" t="s">
        <v>767</v>
      </c>
      <c r="G6343" s="2" t="s">
        <v>28</v>
      </c>
      <c r="H6343" s="2" t="s">
        <v>34</v>
      </c>
      <c r="I6343" s="2" t="s">
        <v>31</v>
      </c>
      <c r="J6343" s="2">
        <v>0</v>
      </c>
    </row>
    <row r="6344" spans="1:10">
      <c r="A6344" s="2" t="s">
        <v>26</v>
      </c>
      <c r="B6344" s="2" t="s">
        <v>370</v>
      </c>
      <c r="C6344" s="2" t="s">
        <v>361</v>
      </c>
      <c r="D6344" s="2" t="s">
        <v>1077</v>
      </c>
      <c r="E6344" s="2">
        <v>100</v>
      </c>
      <c r="F6344" s="2" t="s">
        <v>767</v>
      </c>
      <c r="G6344" s="2" t="s">
        <v>28</v>
      </c>
      <c r="H6344" s="2" t="s">
        <v>34</v>
      </c>
      <c r="I6344" s="2" t="s">
        <v>31</v>
      </c>
      <c r="J6344" s="2">
        <v>0</v>
      </c>
    </row>
    <row r="6345" spans="1:10">
      <c r="A6345" s="2" t="s">
        <v>25</v>
      </c>
      <c r="B6345" s="2" t="s">
        <v>386</v>
      </c>
      <c r="C6345" s="2" t="s">
        <v>361</v>
      </c>
      <c r="D6345" s="2" t="s">
        <v>1077</v>
      </c>
      <c r="E6345" s="2">
        <v>100</v>
      </c>
      <c r="F6345" s="2" t="s">
        <v>767</v>
      </c>
      <c r="G6345" s="2" t="s">
        <v>28</v>
      </c>
      <c r="H6345" s="2" t="s">
        <v>34</v>
      </c>
      <c r="I6345" s="2" t="s">
        <v>31</v>
      </c>
      <c r="J6345" s="2">
        <v>0</v>
      </c>
    </row>
    <row r="6346" spans="1:10">
      <c r="A6346" s="2" t="s">
        <v>23</v>
      </c>
      <c r="B6346" s="2" t="s">
        <v>388</v>
      </c>
      <c r="C6346" s="2" t="s">
        <v>361</v>
      </c>
      <c r="D6346" s="2" t="s">
        <v>1077</v>
      </c>
      <c r="E6346" s="2">
        <v>100</v>
      </c>
      <c r="F6346" s="2" t="s">
        <v>767</v>
      </c>
      <c r="G6346" s="2" t="s">
        <v>28</v>
      </c>
      <c r="H6346" s="2" t="s">
        <v>34</v>
      </c>
      <c r="I6346" s="2" t="s">
        <v>31</v>
      </c>
      <c r="J6346" s="2">
        <v>39.800963827275659</v>
      </c>
    </row>
    <row r="6347" spans="1:10">
      <c r="A6347" s="2" t="s">
        <v>17</v>
      </c>
      <c r="B6347" s="2" t="s">
        <v>372</v>
      </c>
      <c r="C6347" s="2" t="s">
        <v>361</v>
      </c>
      <c r="D6347" s="2" t="s">
        <v>1077</v>
      </c>
      <c r="E6347" s="2">
        <v>100</v>
      </c>
      <c r="F6347" s="2" t="s">
        <v>767</v>
      </c>
      <c r="G6347" s="2" t="s">
        <v>28</v>
      </c>
      <c r="H6347" s="2" t="s">
        <v>34</v>
      </c>
      <c r="I6347" s="2" t="s">
        <v>31</v>
      </c>
      <c r="J6347" s="2">
        <v>0</v>
      </c>
    </row>
    <row r="6348" spans="1:10">
      <c r="A6348" s="2" t="s">
        <v>21</v>
      </c>
      <c r="B6348" s="2" t="s">
        <v>373</v>
      </c>
      <c r="C6348" s="2" t="s">
        <v>361</v>
      </c>
      <c r="D6348" s="2" t="s">
        <v>1077</v>
      </c>
      <c r="E6348" s="2">
        <v>100</v>
      </c>
      <c r="F6348" s="2" t="s">
        <v>767</v>
      </c>
      <c r="G6348" s="2" t="s">
        <v>28</v>
      </c>
      <c r="H6348" s="2" t="s">
        <v>34</v>
      </c>
      <c r="I6348" s="2" t="s">
        <v>31</v>
      </c>
      <c r="J6348" s="2">
        <v>0</v>
      </c>
    </row>
    <row r="6349" spans="1:10">
      <c r="A6349" s="2" t="s">
        <v>20</v>
      </c>
      <c r="B6349" s="2" t="s">
        <v>379</v>
      </c>
      <c r="C6349" s="2" t="s">
        <v>361</v>
      </c>
      <c r="D6349" s="2" t="s">
        <v>1077</v>
      </c>
      <c r="E6349" s="2">
        <v>100</v>
      </c>
      <c r="F6349" s="2" t="s">
        <v>767</v>
      </c>
      <c r="G6349" s="2" t="s">
        <v>28</v>
      </c>
      <c r="H6349" s="2" t="s">
        <v>34</v>
      </c>
      <c r="I6349" s="2" t="s">
        <v>31</v>
      </c>
      <c r="J6349" s="2">
        <v>0</v>
      </c>
    </row>
    <row r="6350" spans="1:10">
      <c r="A6350" s="2" t="s">
        <v>16</v>
      </c>
      <c r="B6350" s="2" t="s">
        <v>384</v>
      </c>
      <c r="C6350" s="2" t="s">
        <v>361</v>
      </c>
      <c r="D6350" s="2" t="s">
        <v>1077</v>
      </c>
      <c r="E6350" s="2">
        <v>100</v>
      </c>
      <c r="F6350" s="2" t="s">
        <v>767</v>
      </c>
      <c r="G6350" s="2" t="s">
        <v>28</v>
      </c>
      <c r="H6350" s="2" t="s">
        <v>34</v>
      </c>
      <c r="I6350" s="2" t="s">
        <v>31</v>
      </c>
      <c r="J6350" s="2">
        <v>76.510682481287859</v>
      </c>
    </row>
    <row r="6351" spans="1:10">
      <c r="A6351" s="2" t="s">
        <v>3</v>
      </c>
      <c r="B6351" s="2" t="s">
        <v>365</v>
      </c>
      <c r="C6351" s="2" t="s">
        <v>361</v>
      </c>
      <c r="D6351" s="2" t="s">
        <v>1077</v>
      </c>
      <c r="E6351" s="2">
        <v>100</v>
      </c>
      <c r="F6351" s="2" t="s">
        <v>767</v>
      </c>
      <c r="G6351" s="2" t="s">
        <v>28</v>
      </c>
      <c r="H6351" s="2" t="s">
        <v>34</v>
      </c>
      <c r="I6351" s="2" t="s">
        <v>31</v>
      </c>
      <c r="J6351" s="2">
        <v>89.694989436858663</v>
      </c>
    </row>
    <row r="6352" spans="1:10">
      <c r="A6352" s="2" t="s">
        <v>19</v>
      </c>
      <c r="B6352" s="2" t="s">
        <v>375</v>
      </c>
      <c r="C6352" s="2" t="s">
        <v>361</v>
      </c>
      <c r="D6352" s="2" t="s">
        <v>1077</v>
      </c>
      <c r="E6352" s="2">
        <v>100</v>
      </c>
      <c r="F6352" s="2" t="s">
        <v>767</v>
      </c>
      <c r="G6352" s="2" t="s">
        <v>28</v>
      </c>
      <c r="H6352" s="2" t="s">
        <v>34</v>
      </c>
      <c r="I6352" s="2" t="s">
        <v>31</v>
      </c>
      <c r="J6352" s="2">
        <v>0</v>
      </c>
    </row>
    <row r="6353" spans="1:10">
      <c r="A6353" s="2" t="s">
        <v>18</v>
      </c>
      <c r="B6353" s="2" t="s">
        <v>369</v>
      </c>
      <c r="C6353" s="2" t="s">
        <v>361</v>
      </c>
      <c r="D6353" s="2" t="s">
        <v>1077</v>
      </c>
      <c r="E6353" s="2">
        <v>100</v>
      </c>
      <c r="F6353" s="2" t="s">
        <v>767</v>
      </c>
      <c r="G6353" s="2" t="s">
        <v>28</v>
      </c>
      <c r="H6353" s="2" t="s">
        <v>34</v>
      </c>
      <c r="I6353" s="2" t="s">
        <v>31</v>
      </c>
      <c r="J6353" s="2">
        <v>0</v>
      </c>
    </row>
    <row r="6354" spans="1:10">
      <c r="A6354" s="2" t="s">
        <v>24</v>
      </c>
      <c r="B6354" s="2" t="s">
        <v>381</v>
      </c>
      <c r="C6354" s="2" t="s">
        <v>361</v>
      </c>
      <c r="D6354" s="2" t="s">
        <v>1077</v>
      </c>
      <c r="E6354" s="2">
        <v>100</v>
      </c>
      <c r="F6354" s="2" t="s">
        <v>767</v>
      </c>
      <c r="G6354" s="2" t="s">
        <v>28</v>
      </c>
      <c r="H6354" s="2" t="s">
        <v>34</v>
      </c>
      <c r="I6354" s="2" t="s">
        <v>31</v>
      </c>
      <c r="J6354" s="2">
        <v>64.599293119694579</v>
      </c>
    </row>
    <row r="6355" spans="1:10">
      <c r="A6355" s="2" t="s">
        <v>14</v>
      </c>
      <c r="B6355" s="2" t="s">
        <v>367</v>
      </c>
      <c r="C6355" s="2" t="s">
        <v>361</v>
      </c>
      <c r="D6355" s="2" t="s">
        <v>1077</v>
      </c>
      <c r="E6355" s="2">
        <v>100</v>
      </c>
      <c r="F6355" s="2" t="s">
        <v>767</v>
      </c>
      <c r="G6355" s="2" t="s">
        <v>28</v>
      </c>
      <c r="H6355" s="2" t="s">
        <v>34</v>
      </c>
      <c r="I6355" s="2" t="s">
        <v>31</v>
      </c>
      <c r="J6355" s="2">
        <v>0</v>
      </c>
    </row>
    <row r="6356" spans="1:10">
      <c r="A6356" s="2" t="s">
        <v>13</v>
      </c>
      <c r="B6356" s="2" t="s">
        <v>380</v>
      </c>
      <c r="C6356" s="2" t="s">
        <v>361</v>
      </c>
      <c r="D6356" s="2" t="s">
        <v>1077</v>
      </c>
      <c r="E6356" s="2">
        <v>100</v>
      </c>
      <c r="F6356" s="2" t="s">
        <v>767</v>
      </c>
      <c r="G6356" s="2" t="s">
        <v>28</v>
      </c>
      <c r="H6356" s="2" t="s">
        <v>34</v>
      </c>
      <c r="I6356" s="2" t="s">
        <v>31</v>
      </c>
      <c r="J6356" s="2">
        <v>208.09965563231489</v>
      </c>
    </row>
    <row r="6357" spans="1:10">
      <c r="A6357" s="2" t="s">
        <v>11</v>
      </c>
      <c r="B6357" s="2" t="s">
        <v>377</v>
      </c>
      <c r="C6357" s="2" t="s">
        <v>361</v>
      </c>
      <c r="D6357" s="2" t="s">
        <v>1077</v>
      </c>
      <c r="E6357" s="2">
        <v>100</v>
      </c>
      <c r="F6357" s="2" t="s">
        <v>767</v>
      </c>
      <c r="G6357" s="2" t="s">
        <v>28</v>
      </c>
      <c r="H6357" s="2" t="s">
        <v>34</v>
      </c>
      <c r="I6357" s="2" t="s">
        <v>31</v>
      </c>
      <c r="J6357" s="2">
        <v>0</v>
      </c>
    </row>
    <row r="6358" spans="1:10">
      <c r="A6358" s="2" t="s">
        <v>12</v>
      </c>
      <c r="B6358" s="2" t="s">
        <v>378</v>
      </c>
      <c r="C6358" s="2" t="s">
        <v>361</v>
      </c>
      <c r="D6358" s="2" t="s">
        <v>1077</v>
      </c>
      <c r="E6358" s="2">
        <v>100</v>
      </c>
      <c r="F6358" s="2" t="s">
        <v>767</v>
      </c>
      <c r="G6358" s="2" t="s">
        <v>28</v>
      </c>
      <c r="H6358" s="2" t="s">
        <v>34</v>
      </c>
      <c r="I6358" s="2" t="s">
        <v>31</v>
      </c>
      <c r="J6358" s="2">
        <v>0</v>
      </c>
    </row>
    <row r="6359" spans="1:10">
      <c r="A6359" s="2" t="s">
        <v>10</v>
      </c>
      <c r="B6359" s="2" t="s">
        <v>385</v>
      </c>
      <c r="C6359" s="2" t="s">
        <v>361</v>
      </c>
      <c r="D6359" s="2" t="s">
        <v>1077</v>
      </c>
      <c r="E6359" s="2">
        <v>100</v>
      </c>
      <c r="F6359" s="2" t="s">
        <v>767</v>
      </c>
      <c r="G6359" s="2" t="s">
        <v>28</v>
      </c>
      <c r="H6359" s="2" t="s">
        <v>34</v>
      </c>
      <c r="I6359" s="2" t="s">
        <v>31</v>
      </c>
      <c r="J6359" s="2">
        <v>0</v>
      </c>
    </row>
    <row r="6360" spans="1:10">
      <c r="A6360" s="2" t="s">
        <v>9</v>
      </c>
      <c r="B6360" s="2" t="s">
        <v>371</v>
      </c>
      <c r="C6360" s="2" t="s">
        <v>361</v>
      </c>
      <c r="D6360" s="2" t="s">
        <v>1077</v>
      </c>
      <c r="E6360" s="2">
        <v>100</v>
      </c>
      <c r="F6360" s="2" t="s">
        <v>767</v>
      </c>
      <c r="G6360" s="2" t="s">
        <v>28</v>
      </c>
      <c r="H6360" s="2" t="s">
        <v>34</v>
      </c>
      <c r="I6360" s="2" t="s">
        <v>31</v>
      </c>
      <c r="J6360" s="2">
        <v>0</v>
      </c>
    </row>
    <row r="6361" spans="1:10">
      <c r="A6361" s="2" t="s">
        <v>8</v>
      </c>
      <c r="B6361" s="2" t="s">
        <v>376</v>
      </c>
      <c r="C6361" s="2" t="s">
        <v>361</v>
      </c>
      <c r="D6361" s="2" t="s">
        <v>1077</v>
      </c>
      <c r="E6361" s="2">
        <v>100</v>
      </c>
      <c r="F6361" s="2" t="s">
        <v>767</v>
      </c>
      <c r="G6361" s="2" t="s">
        <v>28</v>
      </c>
      <c r="H6361" s="2" t="s">
        <v>34</v>
      </c>
      <c r="I6361" s="2" t="s">
        <v>31</v>
      </c>
      <c r="J6361" s="2">
        <v>0</v>
      </c>
    </row>
    <row r="6362" spans="1:10">
      <c r="A6362" s="2" t="s">
        <v>7</v>
      </c>
      <c r="B6362" s="2" t="s">
        <v>364</v>
      </c>
      <c r="C6362" s="2" t="s">
        <v>361</v>
      </c>
      <c r="D6362" s="2" t="s">
        <v>1077</v>
      </c>
      <c r="E6362" s="2">
        <v>100</v>
      </c>
      <c r="F6362" s="2" t="s">
        <v>767</v>
      </c>
      <c r="G6362" s="2" t="s">
        <v>28</v>
      </c>
      <c r="H6362" s="2" t="s">
        <v>34</v>
      </c>
      <c r="I6362" s="2" t="s">
        <v>31</v>
      </c>
      <c r="J6362" s="2">
        <v>0</v>
      </c>
    </row>
    <row r="6363" spans="1:10">
      <c r="A6363" s="2" t="s">
        <v>6</v>
      </c>
      <c r="B6363" s="2" t="s">
        <v>387</v>
      </c>
      <c r="C6363" s="2" t="s">
        <v>361</v>
      </c>
      <c r="D6363" s="2" t="s">
        <v>1077</v>
      </c>
      <c r="E6363" s="2">
        <v>100</v>
      </c>
      <c r="F6363" s="2" t="s">
        <v>767</v>
      </c>
      <c r="G6363" s="2" t="s">
        <v>28</v>
      </c>
      <c r="H6363" s="2" t="s">
        <v>34</v>
      </c>
      <c r="I6363" s="2" t="s">
        <v>31</v>
      </c>
      <c r="J6363" s="2">
        <v>0</v>
      </c>
    </row>
    <row r="6364" spans="1:10">
      <c r="A6364" s="2" t="s">
        <v>2</v>
      </c>
      <c r="B6364" s="2" t="s">
        <v>374</v>
      </c>
      <c r="C6364" s="2" t="s">
        <v>361</v>
      </c>
      <c r="D6364" s="2" t="s">
        <v>1077</v>
      </c>
      <c r="E6364" s="2">
        <v>100</v>
      </c>
      <c r="F6364" s="2" t="s">
        <v>767</v>
      </c>
      <c r="G6364" s="2" t="s">
        <v>28</v>
      </c>
      <c r="H6364" s="2" t="s">
        <v>34</v>
      </c>
      <c r="I6364" s="2" t="s">
        <v>31</v>
      </c>
      <c r="J6364" s="2">
        <v>0</v>
      </c>
    </row>
    <row r="6365" spans="1:10">
      <c r="A6365" s="2" t="s">
        <v>1</v>
      </c>
      <c r="B6365" s="2" t="s">
        <v>366</v>
      </c>
      <c r="C6365" s="2" t="s">
        <v>361</v>
      </c>
      <c r="D6365" s="2" t="s">
        <v>1077</v>
      </c>
      <c r="E6365" s="2">
        <v>100</v>
      </c>
      <c r="F6365" s="2" t="s">
        <v>767</v>
      </c>
      <c r="G6365" s="2" t="s">
        <v>28</v>
      </c>
      <c r="H6365" s="2" t="s">
        <v>34</v>
      </c>
      <c r="I6365" s="2" t="s">
        <v>31</v>
      </c>
      <c r="J6365" s="2">
        <v>0</v>
      </c>
    </row>
    <row r="6366" spans="1:10">
      <c r="A6366" s="2" t="s">
        <v>26</v>
      </c>
      <c r="B6366" s="2" t="s">
        <v>370</v>
      </c>
      <c r="C6366" s="2" t="s">
        <v>361</v>
      </c>
      <c r="D6366" s="2" t="s">
        <v>1069</v>
      </c>
      <c r="E6366" s="2">
        <v>100</v>
      </c>
      <c r="F6366" s="2" t="s">
        <v>767</v>
      </c>
      <c r="G6366" s="2" t="s">
        <v>28</v>
      </c>
      <c r="H6366" s="2" t="s">
        <v>34</v>
      </c>
      <c r="I6366" s="2" t="s">
        <v>31</v>
      </c>
      <c r="J6366" s="2">
        <v>0</v>
      </c>
    </row>
    <row r="6367" spans="1:10">
      <c r="A6367" s="2" t="s">
        <v>25</v>
      </c>
      <c r="B6367" s="2" t="s">
        <v>386</v>
      </c>
      <c r="C6367" s="2" t="s">
        <v>361</v>
      </c>
      <c r="D6367" s="2" t="s">
        <v>1069</v>
      </c>
      <c r="E6367" s="2">
        <v>100</v>
      </c>
      <c r="F6367" s="2" t="s">
        <v>767</v>
      </c>
      <c r="G6367" s="2" t="s">
        <v>28</v>
      </c>
      <c r="H6367" s="2" t="s">
        <v>34</v>
      </c>
      <c r="I6367" s="2" t="s">
        <v>31</v>
      </c>
      <c r="J6367" s="2">
        <v>0</v>
      </c>
    </row>
    <row r="6368" spans="1:10">
      <c r="A6368" s="2" t="s">
        <v>23</v>
      </c>
      <c r="B6368" s="2" t="s">
        <v>388</v>
      </c>
      <c r="C6368" s="2" t="s">
        <v>361</v>
      </c>
      <c r="D6368" s="2" t="s">
        <v>1069</v>
      </c>
      <c r="E6368" s="2">
        <v>100</v>
      </c>
      <c r="F6368" s="2" t="s">
        <v>767</v>
      </c>
      <c r="G6368" s="2" t="s">
        <v>28</v>
      </c>
      <c r="H6368" s="2" t="s">
        <v>34</v>
      </c>
      <c r="I6368" s="2" t="s">
        <v>31</v>
      </c>
      <c r="J6368" s="2">
        <v>0</v>
      </c>
    </row>
    <row r="6369" spans="1:10">
      <c r="A6369" s="2" t="s">
        <v>17</v>
      </c>
      <c r="B6369" s="2" t="s">
        <v>372</v>
      </c>
      <c r="C6369" s="2" t="s">
        <v>361</v>
      </c>
      <c r="D6369" s="2" t="s">
        <v>1069</v>
      </c>
      <c r="E6369" s="2">
        <v>100</v>
      </c>
      <c r="F6369" s="2" t="s">
        <v>767</v>
      </c>
      <c r="G6369" s="2" t="s">
        <v>28</v>
      </c>
      <c r="H6369" s="2" t="s">
        <v>34</v>
      </c>
      <c r="I6369" s="2" t="s">
        <v>31</v>
      </c>
      <c r="J6369" s="2">
        <v>0</v>
      </c>
    </row>
    <row r="6370" spans="1:10">
      <c r="A6370" s="2" t="s">
        <v>21</v>
      </c>
      <c r="B6370" s="2" t="s">
        <v>373</v>
      </c>
      <c r="C6370" s="2" t="s">
        <v>361</v>
      </c>
      <c r="D6370" s="2" t="s">
        <v>1069</v>
      </c>
      <c r="E6370" s="2">
        <v>100</v>
      </c>
      <c r="F6370" s="2" t="s">
        <v>767</v>
      </c>
      <c r="G6370" s="2" t="s">
        <v>28</v>
      </c>
      <c r="H6370" s="2" t="s">
        <v>34</v>
      </c>
      <c r="I6370" s="2" t="s">
        <v>31</v>
      </c>
      <c r="J6370" s="2">
        <v>0</v>
      </c>
    </row>
    <row r="6371" spans="1:10">
      <c r="A6371" s="2" t="s">
        <v>20</v>
      </c>
      <c r="B6371" s="2" t="s">
        <v>379</v>
      </c>
      <c r="C6371" s="2" t="s">
        <v>361</v>
      </c>
      <c r="D6371" s="2" t="s">
        <v>1069</v>
      </c>
      <c r="E6371" s="2">
        <v>100</v>
      </c>
      <c r="F6371" s="2" t="s">
        <v>767</v>
      </c>
      <c r="G6371" s="2" t="s">
        <v>28</v>
      </c>
      <c r="H6371" s="2" t="s">
        <v>34</v>
      </c>
      <c r="I6371" s="2" t="s">
        <v>31</v>
      </c>
      <c r="J6371" s="2">
        <v>0</v>
      </c>
    </row>
    <row r="6372" spans="1:10">
      <c r="A6372" s="2" t="s">
        <v>16</v>
      </c>
      <c r="B6372" s="2" t="s">
        <v>384</v>
      </c>
      <c r="C6372" s="2" t="s">
        <v>361</v>
      </c>
      <c r="D6372" s="2" t="s">
        <v>1069</v>
      </c>
      <c r="E6372" s="2">
        <v>100</v>
      </c>
      <c r="F6372" s="2" t="s">
        <v>767</v>
      </c>
      <c r="G6372" s="2" t="s">
        <v>28</v>
      </c>
      <c r="H6372" s="2" t="s">
        <v>34</v>
      </c>
      <c r="I6372" s="2" t="s">
        <v>31</v>
      </c>
      <c r="J6372" s="2">
        <v>1.6217975089549803</v>
      </c>
    </row>
    <row r="6373" spans="1:10">
      <c r="A6373" s="2" t="s">
        <v>3</v>
      </c>
      <c r="B6373" s="2" t="s">
        <v>365</v>
      </c>
      <c r="C6373" s="2" t="s">
        <v>361</v>
      </c>
      <c r="D6373" s="2" t="s">
        <v>1069</v>
      </c>
      <c r="E6373" s="2">
        <v>100</v>
      </c>
      <c r="F6373" s="2" t="s">
        <v>767</v>
      </c>
      <c r="G6373" s="2" t="s">
        <v>28</v>
      </c>
      <c r="H6373" s="2" t="s">
        <v>34</v>
      </c>
      <c r="I6373" s="2" t="s">
        <v>31</v>
      </c>
      <c r="J6373" s="2">
        <v>7.0737121799642244</v>
      </c>
    </row>
    <row r="6374" spans="1:10">
      <c r="A6374" s="2" t="s">
        <v>19</v>
      </c>
      <c r="B6374" s="2" t="s">
        <v>375</v>
      </c>
      <c r="C6374" s="2" t="s">
        <v>361</v>
      </c>
      <c r="D6374" s="2" t="s">
        <v>1069</v>
      </c>
      <c r="E6374" s="2">
        <v>100</v>
      </c>
      <c r="F6374" s="2" t="s">
        <v>767</v>
      </c>
      <c r="G6374" s="2" t="s">
        <v>28</v>
      </c>
      <c r="H6374" s="2" t="s">
        <v>34</v>
      </c>
      <c r="I6374" s="2" t="s">
        <v>31</v>
      </c>
      <c r="J6374" s="2">
        <v>0</v>
      </c>
    </row>
    <row r="6375" spans="1:10">
      <c r="A6375" s="2" t="s">
        <v>18</v>
      </c>
      <c r="B6375" s="2" t="s">
        <v>369</v>
      </c>
      <c r="C6375" s="2" t="s">
        <v>361</v>
      </c>
      <c r="D6375" s="2" t="s">
        <v>1069</v>
      </c>
      <c r="E6375" s="2">
        <v>100</v>
      </c>
      <c r="F6375" s="2" t="s">
        <v>767</v>
      </c>
      <c r="G6375" s="2" t="s">
        <v>28</v>
      </c>
      <c r="H6375" s="2" t="s">
        <v>34</v>
      </c>
      <c r="I6375" s="2" t="s">
        <v>31</v>
      </c>
      <c r="J6375" s="2">
        <v>0</v>
      </c>
    </row>
    <row r="6376" spans="1:10">
      <c r="A6376" s="2" t="s">
        <v>24</v>
      </c>
      <c r="B6376" s="2" t="s">
        <v>381</v>
      </c>
      <c r="C6376" s="2" t="s">
        <v>361</v>
      </c>
      <c r="D6376" s="2" t="s">
        <v>1069</v>
      </c>
      <c r="E6376" s="2">
        <v>100</v>
      </c>
      <c r="F6376" s="2" t="s">
        <v>767</v>
      </c>
      <c r="G6376" s="2" t="s">
        <v>28</v>
      </c>
      <c r="H6376" s="2" t="s">
        <v>34</v>
      </c>
      <c r="I6376" s="2" t="s">
        <v>31</v>
      </c>
      <c r="J6376" s="2">
        <v>23.106013677202956</v>
      </c>
    </row>
    <row r="6377" spans="1:10">
      <c r="A6377" s="2" t="s">
        <v>14</v>
      </c>
      <c r="B6377" s="2" t="s">
        <v>367</v>
      </c>
      <c r="C6377" s="2" t="s">
        <v>361</v>
      </c>
      <c r="D6377" s="2" t="s">
        <v>1069</v>
      </c>
      <c r="E6377" s="2">
        <v>100</v>
      </c>
      <c r="F6377" s="2" t="s">
        <v>767</v>
      </c>
      <c r="G6377" s="2" t="s">
        <v>28</v>
      </c>
      <c r="H6377" s="2" t="s">
        <v>34</v>
      </c>
      <c r="I6377" s="2" t="s">
        <v>31</v>
      </c>
      <c r="J6377" s="2">
        <v>0</v>
      </c>
    </row>
    <row r="6378" spans="1:10">
      <c r="A6378" s="2" t="s">
        <v>13</v>
      </c>
      <c r="B6378" s="2" t="s">
        <v>380</v>
      </c>
      <c r="C6378" s="2" t="s">
        <v>361</v>
      </c>
      <c r="D6378" s="2" t="s">
        <v>1069</v>
      </c>
      <c r="E6378" s="2">
        <v>100</v>
      </c>
      <c r="F6378" s="2" t="s">
        <v>767</v>
      </c>
      <c r="G6378" s="2" t="s">
        <v>28</v>
      </c>
      <c r="H6378" s="2" t="s">
        <v>34</v>
      </c>
      <c r="I6378" s="2" t="s">
        <v>31</v>
      </c>
      <c r="J6378" s="2">
        <v>15.72794759489355</v>
      </c>
    </row>
    <row r="6379" spans="1:10">
      <c r="A6379" s="2" t="s">
        <v>11</v>
      </c>
      <c r="B6379" s="2" t="s">
        <v>377</v>
      </c>
      <c r="C6379" s="2" t="s">
        <v>361</v>
      </c>
      <c r="D6379" s="2" t="s">
        <v>1069</v>
      </c>
      <c r="E6379" s="2">
        <v>100</v>
      </c>
      <c r="F6379" s="2" t="s">
        <v>767</v>
      </c>
      <c r="G6379" s="2" t="s">
        <v>28</v>
      </c>
      <c r="H6379" s="2" t="s">
        <v>34</v>
      </c>
      <c r="I6379" s="2" t="s">
        <v>31</v>
      </c>
      <c r="J6379" s="2">
        <v>0</v>
      </c>
    </row>
    <row r="6380" spans="1:10">
      <c r="A6380" s="2" t="s">
        <v>12</v>
      </c>
      <c r="B6380" s="2" t="s">
        <v>378</v>
      </c>
      <c r="C6380" s="2" t="s">
        <v>361</v>
      </c>
      <c r="D6380" s="2" t="s">
        <v>1069</v>
      </c>
      <c r="E6380" s="2">
        <v>100</v>
      </c>
      <c r="F6380" s="2" t="s">
        <v>767</v>
      </c>
      <c r="G6380" s="2" t="s">
        <v>28</v>
      </c>
      <c r="H6380" s="2" t="s">
        <v>34</v>
      </c>
      <c r="I6380" s="2" t="s">
        <v>31</v>
      </c>
      <c r="J6380" s="2">
        <v>0</v>
      </c>
    </row>
    <row r="6381" spans="1:10">
      <c r="A6381" s="2" t="s">
        <v>10</v>
      </c>
      <c r="B6381" s="2" t="s">
        <v>385</v>
      </c>
      <c r="C6381" s="2" t="s">
        <v>361</v>
      </c>
      <c r="D6381" s="2" t="s">
        <v>1069</v>
      </c>
      <c r="E6381" s="2">
        <v>100</v>
      </c>
      <c r="F6381" s="2" t="s">
        <v>767</v>
      </c>
      <c r="G6381" s="2" t="s">
        <v>28</v>
      </c>
      <c r="H6381" s="2" t="s">
        <v>34</v>
      </c>
      <c r="I6381" s="2" t="s">
        <v>31</v>
      </c>
      <c r="J6381" s="2">
        <v>0</v>
      </c>
    </row>
    <row r="6382" spans="1:10">
      <c r="A6382" s="2" t="s">
        <v>9</v>
      </c>
      <c r="B6382" s="2" t="s">
        <v>371</v>
      </c>
      <c r="C6382" s="2" t="s">
        <v>361</v>
      </c>
      <c r="D6382" s="2" t="s">
        <v>1069</v>
      </c>
      <c r="E6382" s="2">
        <v>100</v>
      </c>
      <c r="F6382" s="2" t="s">
        <v>767</v>
      </c>
      <c r="G6382" s="2" t="s">
        <v>28</v>
      </c>
      <c r="H6382" s="2" t="s">
        <v>34</v>
      </c>
      <c r="I6382" s="2" t="s">
        <v>31</v>
      </c>
      <c r="J6382" s="2">
        <v>0</v>
      </c>
    </row>
    <row r="6383" spans="1:10">
      <c r="A6383" s="2" t="s">
        <v>8</v>
      </c>
      <c r="B6383" s="2" t="s">
        <v>376</v>
      </c>
      <c r="C6383" s="2" t="s">
        <v>361</v>
      </c>
      <c r="D6383" s="2" t="s">
        <v>1069</v>
      </c>
      <c r="E6383" s="2">
        <v>100</v>
      </c>
      <c r="F6383" s="2" t="s">
        <v>767</v>
      </c>
      <c r="G6383" s="2" t="s">
        <v>28</v>
      </c>
      <c r="H6383" s="2" t="s">
        <v>34</v>
      </c>
      <c r="I6383" s="2" t="s">
        <v>31</v>
      </c>
      <c r="J6383" s="2">
        <v>0</v>
      </c>
    </row>
    <row r="6384" spans="1:10">
      <c r="A6384" s="2" t="s">
        <v>7</v>
      </c>
      <c r="B6384" s="2" t="s">
        <v>364</v>
      </c>
      <c r="C6384" s="2" t="s">
        <v>361</v>
      </c>
      <c r="D6384" s="2" t="s">
        <v>1069</v>
      </c>
      <c r="E6384" s="2">
        <v>100</v>
      </c>
      <c r="F6384" s="2" t="s">
        <v>767</v>
      </c>
      <c r="G6384" s="2" t="s">
        <v>28</v>
      </c>
      <c r="H6384" s="2" t="s">
        <v>34</v>
      </c>
      <c r="I6384" s="2" t="s">
        <v>31</v>
      </c>
      <c r="J6384" s="2">
        <v>0</v>
      </c>
    </row>
    <row r="6385" spans="1:10">
      <c r="A6385" s="2" t="s">
        <v>6</v>
      </c>
      <c r="B6385" s="2" t="s">
        <v>387</v>
      </c>
      <c r="C6385" s="2" t="s">
        <v>361</v>
      </c>
      <c r="D6385" s="2" t="s">
        <v>1069</v>
      </c>
      <c r="E6385" s="2">
        <v>100</v>
      </c>
      <c r="F6385" s="2" t="s">
        <v>767</v>
      </c>
      <c r="G6385" s="2" t="s">
        <v>28</v>
      </c>
      <c r="H6385" s="2" t="s">
        <v>34</v>
      </c>
      <c r="I6385" s="2" t="s">
        <v>31</v>
      </c>
      <c r="J6385" s="2">
        <v>0</v>
      </c>
    </row>
    <row r="6386" spans="1:10">
      <c r="A6386" s="2" t="s">
        <v>2</v>
      </c>
      <c r="B6386" s="2" t="s">
        <v>374</v>
      </c>
      <c r="C6386" s="2" t="s">
        <v>361</v>
      </c>
      <c r="D6386" s="2" t="s">
        <v>1069</v>
      </c>
      <c r="E6386" s="2">
        <v>100</v>
      </c>
      <c r="F6386" s="2" t="s">
        <v>767</v>
      </c>
      <c r="G6386" s="2" t="s">
        <v>28</v>
      </c>
      <c r="H6386" s="2" t="s">
        <v>34</v>
      </c>
      <c r="I6386" s="2" t="s">
        <v>31</v>
      </c>
      <c r="J6386" s="2">
        <v>0</v>
      </c>
    </row>
    <row r="6387" spans="1:10">
      <c r="A6387" s="2" t="s">
        <v>1</v>
      </c>
      <c r="B6387" s="2" t="s">
        <v>366</v>
      </c>
      <c r="C6387" s="2" t="s">
        <v>361</v>
      </c>
      <c r="D6387" s="2" t="s">
        <v>1069</v>
      </c>
      <c r="E6387" s="2">
        <v>100</v>
      </c>
      <c r="F6387" s="2" t="s">
        <v>767</v>
      </c>
      <c r="G6387" s="2" t="s">
        <v>28</v>
      </c>
      <c r="H6387" s="2" t="s">
        <v>34</v>
      </c>
      <c r="I6387" s="2" t="s">
        <v>31</v>
      </c>
      <c r="J6387" s="2">
        <v>0</v>
      </c>
    </row>
    <row r="6388" spans="1:10">
      <c r="A6388" s="2" t="s">
        <v>26</v>
      </c>
      <c r="B6388" s="2" t="s">
        <v>370</v>
      </c>
      <c r="C6388" s="2" t="s">
        <v>361</v>
      </c>
      <c r="D6388" s="2" t="s">
        <v>1074</v>
      </c>
      <c r="E6388" s="2">
        <v>100</v>
      </c>
      <c r="F6388" s="2" t="s">
        <v>767</v>
      </c>
      <c r="G6388" s="2" t="s">
        <v>720</v>
      </c>
      <c r="H6388" s="2" t="s">
        <v>34</v>
      </c>
      <c r="I6388" s="2" t="s">
        <v>31</v>
      </c>
      <c r="J6388" s="2">
        <v>6.3252001574999994</v>
      </c>
    </row>
    <row r="6389" spans="1:10">
      <c r="A6389" s="2" t="s">
        <v>25</v>
      </c>
      <c r="B6389" s="2" t="s">
        <v>386</v>
      </c>
      <c r="C6389" s="2" t="s">
        <v>361</v>
      </c>
      <c r="D6389" s="2" t="s">
        <v>1074</v>
      </c>
      <c r="E6389" s="2">
        <v>100</v>
      </c>
      <c r="F6389" s="2" t="s">
        <v>767</v>
      </c>
      <c r="G6389" s="2" t="s">
        <v>720</v>
      </c>
      <c r="H6389" s="2" t="s">
        <v>34</v>
      </c>
      <c r="I6389" s="2" t="s">
        <v>31</v>
      </c>
      <c r="J6389" s="2">
        <v>19.83659076</v>
      </c>
    </row>
    <row r="6390" spans="1:10">
      <c r="A6390" s="2" t="s">
        <v>23</v>
      </c>
      <c r="B6390" s="2" t="s">
        <v>388</v>
      </c>
      <c r="C6390" s="2" t="s">
        <v>361</v>
      </c>
      <c r="D6390" s="2" t="s">
        <v>1074</v>
      </c>
      <c r="E6390" s="2">
        <v>100</v>
      </c>
      <c r="F6390" s="2" t="s">
        <v>767</v>
      </c>
      <c r="G6390" s="2" t="s">
        <v>720</v>
      </c>
      <c r="H6390" s="2" t="s">
        <v>34</v>
      </c>
      <c r="I6390" s="2" t="s">
        <v>31</v>
      </c>
      <c r="J6390" s="2">
        <v>0.593939497766939</v>
      </c>
    </row>
    <row r="6391" spans="1:10">
      <c r="A6391" s="2" t="s">
        <v>17</v>
      </c>
      <c r="B6391" s="2" t="s">
        <v>372</v>
      </c>
      <c r="C6391" s="2" t="s">
        <v>361</v>
      </c>
      <c r="D6391" s="2" t="s">
        <v>1074</v>
      </c>
      <c r="E6391" s="2">
        <v>100</v>
      </c>
      <c r="F6391" s="2" t="s">
        <v>767</v>
      </c>
      <c r="G6391" s="2" t="s">
        <v>720</v>
      </c>
      <c r="H6391" s="2" t="s">
        <v>34</v>
      </c>
      <c r="I6391" s="2" t="s">
        <v>31</v>
      </c>
      <c r="J6391" s="2">
        <v>97.169224983749999</v>
      </c>
    </row>
    <row r="6392" spans="1:10">
      <c r="A6392" s="2" t="s">
        <v>21</v>
      </c>
      <c r="B6392" s="2" t="s">
        <v>373</v>
      </c>
      <c r="C6392" s="2" t="s">
        <v>361</v>
      </c>
      <c r="D6392" s="2" t="s">
        <v>1074</v>
      </c>
      <c r="E6392" s="2">
        <v>100</v>
      </c>
      <c r="F6392" s="2" t="s">
        <v>767</v>
      </c>
      <c r="G6392" s="2" t="s">
        <v>720</v>
      </c>
      <c r="H6392" s="2" t="s">
        <v>34</v>
      </c>
      <c r="I6392" s="2" t="s">
        <v>31</v>
      </c>
      <c r="J6392" s="2">
        <v>347.86803587999998</v>
      </c>
    </row>
    <row r="6393" spans="1:10">
      <c r="A6393" s="2" t="s">
        <v>20</v>
      </c>
      <c r="B6393" s="2" t="s">
        <v>379</v>
      </c>
      <c r="C6393" s="2" t="s">
        <v>361</v>
      </c>
      <c r="D6393" s="2" t="s">
        <v>1074</v>
      </c>
      <c r="E6393" s="2">
        <v>100</v>
      </c>
      <c r="F6393" s="2" t="s">
        <v>767</v>
      </c>
      <c r="G6393" s="2" t="s">
        <v>720</v>
      </c>
      <c r="H6393" s="2" t="s">
        <v>34</v>
      </c>
      <c r="I6393" s="2" t="s">
        <v>31</v>
      </c>
      <c r="J6393" s="2">
        <v>70.561670899499987</v>
      </c>
    </row>
    <row r="6394" spans="1:10">
      <c r="A6394" s="2" t="s">
        <v>16</v>
      </c>
      <c r="B6394" s="2" t="s">
        <v>384</v>
      </c>
      <c r="C6394" s="2" t="s">
        <v>361</v>
      </c>
      <c r="D6394" s="2" t="s">
        <v>1074</v>
      </c>
      <c r="E6394" s="2">
        <v>100</v>
      </c>
      <c r="F6394" s="2" t="s">
        <v>767</v>
      </c>
      <c r="G6394" s="2" t="s">
        <v>720</v>
      </c>
      <c r="H6394" s="2" t="s">
        <v>34</v>
      </c>
      <c r="I6394" s="2" t="s">
        <v>31</v>
      </c>
      <c r="J6394" s="2">
        <v>59.012590461827735</v>
      </c>
    </row>
    <row r="6395" spans="1:10">
      <c r="A6395" s="2" t="s">
        <v>3</v>
      </c>
      <c r="B6395" s="2" t="s">
        <v>365</v>
      </c>
      <c r="C6395" s="2" t="s">
        <v>361</v>
      </c>
      <c r="D6395" s="2" t="s">
        <v>1074</v>
      </c>
      <c r="E6395" s="2">
        <v>100</v>
      </c>
      <c r="F6395" s="2" t="s">
        <v>767</v>
      </c>
      <c r="G6395" s="2" t="s">
        <v>720</v>
      </c>
      <c r="H6395" s="2" t="s">
        <v>34</v>
      </c>
      <c r="I6395" s="2" t="s">
        <v>31</v>
      </c>
      <c r="J6395" s="2">
        <v>68.500375130304135</v>
      </c>
    </row>
    <row r="6396" spans="1:10">
      <c r="A6396" s="2" t="s">
        <v>19</v>
      </c>
      <c r="B6396" s="2" t="s">
        <v>375</v>
      </c>
      <c r="C6396" s="2" t="s">
        <v>361</v>
      </c>
      <c r="D6396" s="2" t="s">
        <v>1074</v>
      </c>
      <c r="E6396" s="2">
        <v>100</v>
      </c>
      <c r="F6396" s="2" t="s">
        <v>767</v>
      </c>
      <c r="G6396" s="2" t="s">
        <v>720</v>
      </c>
      <c r="H6396" s="2" t="s">
        <v>34</v>
      </c>
      <c r="I6396" s="2" t="s">
        <v>31</v>
      </c>
      <c r="J6396" s="2">
        <v>382.95268691399997</v>
      </c>
    </row>
    <row r="6397" spans="1:10">
      <c r="A6397" s="2" t="s">
        <v>18</v>
      </c>
      <c r="B6397" s="2" t="s">
        <v>369</v>
      </c>
      <c r="C6397" s="2" t="s">
        <v>361</v>
      </c>
      <c r="D6397" s="2" t="s">
        <v>1074</v>
      </c>
      <c r="E6397" s="2">
        <v>100</v>
      </c>
      <c r="F6397" s="2" t="s">
        <v>767</v>
      </c>
      <c r="G6397" s="2" t="s">
        <v>720</v>
      </c>
      <c r="H6397" s="2" t="s">
        <v>34</v>
      </c>
      <c r="I6397" s="2" t="s">
        <v>31</v>
      </c>
      <c r="J6397" s="2">
        <v>358.78362988499993</v>
      </c>
    </row>
    <row r="6398" spans="1:10">
      <c r="A6398" s="2" t="s">
        <v>24</v>
      </c>
      <c r="B6398" s="2" t="s">
        <v>381</v>
      </c>
      <c r="C6398" s="2" t="s">
        <v>361</v>
      </c>
      <c r="D6398" s="2" t="s">
        <v>1074</v>
      </c>
      <c r="E6398" s="2">
        <v>100</v>
      </c>
      <c r="F6398" s="2" t="s">
        <v>767</v>
      </c>
      <c r="G6398" s="2" t="s">
        <v>720</v>
      </c>
      <c r="H6398" s="2" t="s">
        <v>34</v>
      </c>
      <c r="I6398" s="2" t="s">
        <v>31</v>
      </c>
      <c r="J6398" s="2">
        <v>14.650968923184239</v>
      </c>
    </row>
    <row r="6399" spans="1:10">
      <c r="A6399" s="2" t="s">
        <v>14</v>
      </c>
      <c r="B6399" s="2" t="s">
        <v>367</v>
      </c>
      <c r="C6399" s="2" t="s">
        <v>361</v>
      </c>
      <c r="D6399" s="2" t="s">
        <v>1074</v>
      </c>
      <c r="E6399" s="2">
        <v>100</v>
      </c>
      <c r="F6399" s="2" t="s">
        <v>767</v>
      </c>
      <c r="G6399" s="2" t="s">
        <v>720</v>
      </c>
      <c r="H6399" s="2" t="s">
        <v>34</v>
      </c>
      <c r="I6399" s="2" t="s">
        <v>31</v>
      </c>
      <c r="J6399" s="2">
        <v>123.28416659999999</v>
      </c>
    </row>
    <row r="6400" spans="1:10">
      <c r="A6400" s="2" t="s">
        <v>13</v>
      </c>
      <c r="B6400" s="2" t="s">
        <v>380</v>
      </c>
      <c r="C6400" s="2" t="s">
        <v>361</v>
      </c>
      <c r="D6400" s="2" t="s">
        <v>1074</v>
      </c>
      <c r="E6400" s="2">
        <v>100</v>
      </c>
      <c r="F6400" s="2" t="s">
        <v>767</v>
      </c>
      <c r="G6400" s="2" t="s">
        <v>720</v>
      </c>
      <c r="H6400" s="2" t="s">
        <v>34</v>
      </c>
      <c r="I6400" s="2" t="s">
        <v>31</v>
      </c>
      <c r="J6400" s="2">
        <v>121.08755850395968</v>
      </c>
    </row>
    <row r="6401" spans="1:10">
      <c r="A6401" s="2" t="s">
        <v>11</v>
      </c>
      <c r="B6401" s="2" t="s">
        <v>377</v>
      </c>
      <c r="C6401" s="2" t="s">
        <v>361</v>
      </c>
      <c r="D6401" s="2" t="s">
        <v>1074</v>
      </c>
      <c r="E6401" s="2">
        <v>100</v>
      </c>
      <c r="F6401" s="2" t="s">
        <v>767</v>
      </c>
      <c r="G6401" s="2" t="s">
        <v>720</v>
      </c>
      <c r="H6401" s="2" t="s">
        <v>34</v>
      </c>
      <c r="I6401" s="2" t="s">
        <v>31</v>
      </c>
      <c r="J6401" s="2">
        <v>17.195557851</v>
      </c>
    </row>
    <row r="6402" spans="1:10">
      <c r="A6402" s="2" t="s">
        <v>12</v>
      </c>
      <c r="B6402" s="2" t="s">
        <v>378</v>
      </c>
      <c r="C6402" s="2" t="s">
        <v>361</v>
      </c>
      <c r="D6402" s="2" t="s">
        <v>1074</v>
      </c>
      <c r="E6402" s="2">
        <v>100</v>
      </c>
      <c r="F6402" s="2" t="s">
        <v>767</v>
      </c>
      <c r="G6402" s="2" t="s">
        <v>720</v>
      </c>
      <c r="H6402" s="2" t="s">
        <v>34</v>
      </c>
      <c r="I6402" s="2" t="s">
        <v>31</v>
      </c>
      <c r="J6402" s="2">
        <v>103.99470792000001</v>
      </c>
    </row>
    <row r="6403" spans="1:10">
      <c r="A6403" s="2" t="s">
        <v>10</v>
      </c>
      <c r="B6403" s="2" t="s">
        <v>385</v>
      </c>
      <c r="C6403" s="2" t="s">
        <v>361</v>
      </c>
      <c r="D6403" s="2" t="s">
        <v>1074</v>
      </c>
      <c r="E6403" s="2">
        <v>100</v>
      </c>
      <c r="F6403" s="2" t="s">
        <v>767</v>
      </c>
      <c r="G6403" s="2" t="s">
        <v>720</v>
      </c>
      <c r="H6403" s="2" t="s">
        <v>34</v>
      </c>
      <c r="I6403" s="2" t="s">
        <v>31</v>
      </c>
      <c r="J6403" s="2">
        <v>6.5047790625000004E-2</v>
      </c>
    </row>
    <row r="6404" spans="1:10">
      <c r="A6404" s="2" t="s">
        <v>9</v>
      </c>
      <c r="B6404" s="2" t="s">
        <v>371</v>
      </c>
      <c r="C6404" s="2" t="s">
        <v>361</v>
      </c>
      <c r="D6404" s="2" t="s">
        <v>1074</v>
      </c>
      <c r="E6404" s="2">
        <v>100</v>
      </c>
      <c r="F6404" s="2" t="s">
        <v>767</v>
      </c>
      <c r="G6404" s="2" t="s">
        <v>720</v>
      </c>
      <c r="H6404" s="2" t="s">
        <v>34</v>
      </c>
      <c r="I6404" s="2" t="s">
        <v>31</v>
      </c>
      <c r="J6404" s="2">
        <v>40.578149745000005</v>
      </c>
    </row>
    <row r="6405" spans="1:10">
      <c r="A6405" s="2" t="s">
        <v>8</v>
      </c>
      <c r="B6405" s="2" t="s">
        <v>376</v>
      </c>
      <c r="C6405" s="2" t="s">
        <v>361</v>
      </c>
      <c r="D6405" s="2" t="s">
        <v>1074</v>
      </c>
      <c r="E6405" s="2">
        <v>100</v>
      </c>
      <c r="F6405" s="2" t="s">
        <v>767</v>
      </c>
      <c r="G6405" s="2" t="s">
        <v>720</v>
      </c>
      <c r="H6405" s="2" t="s">
        <v>34</v>
      </c>
      <c r="I6405" s="2" t="s">
        <v>31</v>
      </c>
      <c r="J6405" s="2">
        <v>101.526675375</v>
      </c>
    </row>
    <row r="6406" spans="1:10">
      <c r="A6406" s="2" t="s">
        <v>7</v>
      </c>
      <c r="B6406" s="2" t="s">
        <v>364</v>
      </c>
      <c r="C6406" s="2" t="s">
        <v>361</v>
      </c>
      <c r="D6406" s="2" t="s">
        <v>1074</v>
      </c>
      <c r="E6406" s="2">
        <v>100</v>
      </c>
      <c r="F6406" s="2" t="s">
        <v>767</v>
      </c>
      <c r="G6406" s="2" t="s">
        <v>720</v>
      </c>
      <c r="H6406" s="2" t="s">
        <v>34</v>
      </c>
      <c r="I6406" s="2" t="s">
        <v>31</v>
      </c>
      <c r="J6406" s="2">
        <v>32.949108449999997</v>
      </c>
    </row>
    <row r="6407" spans="1:10">
      <c r="A6407" s="2" t="s">
        <v>6</v>
      </c>
      <c r="B6407" s="2" t="s">
        <v>387</v>
      </c>
      <c r="C6407" s="2" t="s">
        <v>361</v>
      </c>
      <c r="D6407" s="2" t="s">
        <v>1074</v>
      </c>
      <c r="E6407" s="2">
        <v>100</v>
      </c>
      <c r="F6407" s="2" t="s">
        <v>767</v>
      </c>
      <c r="G6407" s="2" t="s">
        <v>720</v>
      </c>
      <c r="H6407" s="2" t="s">
        <v>34</v>
      </c>
      <c r="I6407" s="2" t="s">
        <v>31</v>
      </c>
      <c r="J6407" s="2">
        <v>12.524916599999999</v>
      </c>
    </row>
    <row r="6408" spans="1:10">
      <c r="A6408" s="2" t="s">
        <v>2</v>
      </c>
      <c r="B6408" s="2" t="s">
        <v>374</v>
      </c>
      <c r="C6408" s="2" t="s">
        <v>361</v>
      </c>
      <c r="D6408" s="2" t="s">
        <v>1074</v>
      </c>
      <c r="E6408" s="2">
        <v>100</v>
      </c>
      <c r="F6408" s="2" t="s">
        <v>767</v>
      </c>
      <c r="G6408" s="2" t="s">
        <v>720</v>
      </c>
      <c r="H6408" s="2" t="s">
        <v>34</v>
      </c>
      <c r="I6408" s="2" t="s">
        <v>31</v>
      </c>
      <c r="J6408" s="2">
        <v>343.510770708</v>
      </c>
    </row>
    <row r="6409" spans="1:10">
      <c r="A6409" s="2" t="s">
        <v>1</v>
      </c>
      <c r="B6409" s="2" t="s">
        <v>366</v>
      </c>
      <c r="C6409" s="2" t="s">
        <v>361</v>
      </c>
      <c r="D6409" s="2" t="s">
        <v>1074</v>
      </c>
      <c r="E6409" s="2">
        <v>100</v>
      </c>
      <c r="F6409" s="2" t="s">
        <v>767</v>
      </c>
      <c r="G6409" s="2" t="s">
        <v>720</v>
      </c>
      <c r="H6409" s="2" t="s">
        <v>34</v>
      </c>
      <c r="I6409" s="2" t="s">
        <v>31</v>
      </c>
      <c r="J6409" s="2">
        <v>410.91023244374998</v>
      </c>
    </row>
    <row r="6410" spans="1:10">
      <c r="A6410" s="2" t="s">
        <v>26</v>
      </c>
      <c r="B6410" s="2" t="s">
        <v>370</v>
      </c>
      <c r="C6410" s="2" t="s">
        <v>361</v>
      </c>
      <c r="D6410" s="2" t="s">
        <v>1075</v>
      </c>
      <c r="E6410" s="2">
        <v>100</v>
      </c>
      <c r="F6410" s="2" t="s">
        <v>767</v>
      </c>
      <c r="G6410" s="2" t="s">
        <v>720</v>
      </c>
      <c r="H6410" s="2" t="s">
        <v>34</v>
      </c>
      <c r="I6410" s="2" t="s">
        <v>31</v>
      </c>
      <c r="J6410" s="2">
        <v>4.1046074999999856E-3</v>
      </c>
    </row>
    <row r="6411" spans="1:10">
      <c r="A6411" s="2" t="s">
        <v>25</v>
      </c>
      <c r="B6411" s="2" t="s">
        <v>386</v>
      </c>
      <c r="C6411" s="2" t="s">
        <v>361</v>
      </c>
      <c r="D6411" s="2" t="s">
        <v>1075</v>
      </c>
      <c r="E6411" s="2">
        <v>100</v>
      </c>
      <c r="F6411" s="2" t="s">
        <v>767</v>
      </c>
      <c r="G6411" s="2" t="s">
        <v>720</v>
      </c>
      <c r="H6411" s="2" t="s">
        <v>34</v>
      </c>
      <c r="I6411" s="2" t="s">
        <v>31</v>
      </c>
      <c r="J6411" s="2">
        <v>36.801008482874998</v>
      </c>
    </row>
    <row r="6412" spans="1:10">
      <c r="A6412" s="2" t="s">
        <v>23</v>
      </c>
      <c r="B6412" s="2" t="s">
        <v>388</v>
      </c>
      <c r="C6412" s="2" t="s">
        <v>361</v>
      </c>
      <c r="D6412" s="2" t="s">
        <v>1075</v>
      </c>
      <c r="E6412" s="2">
        <v>100</v>
      </c>
      <c r="F6412" s="2" t="s">
        <v>767</v>
      </c>
      <c r="G6412" s="2" t="s">
        <v>720</v>
      </c>
      <c r="H6412" s="2" t="s">
        <v>34</v>
      </c>
      <c r="I6412" s="2" t="s">
        <v>31</v>
      </c>
      <c r="J6412" s="2">
        <v>0.61140830652479017</v>
      </c>
    </row>
    <row r="6413" spans="1:10">
      <c r="A6413" s="2" t="s">
        <v>17</v>
      </c>
      <c r="B6413" s="2" t="s">
        <v>372</v>
      </c>
      <c r="C6413" s="2" t="s">
        <v>361</v>
      </c>
      <c r="D6413" s="2" t="s">
        <v>1075</v>
      </c>
      <c r="E6413" s="2">
        <v>100</v>
      </c>
      <c r="F6413" s="2" t="s">
        <v>767</v>
      </c>
      <c r="G6413" s="2" t="s">
        <v>720</v>
      </c>
      <c r="H6413" s="2" t="s">
        <v>34</v>
      </c>
      <c r="I6413" s="2" t="s">
        <v>31</v>
      </c>
      <c r="J6413" s="2">
        <v>6.8873638499972148E-2</v>
      </c>
    </row>
    <row r="6414" spans="1:10">
      <c r="A6414" s="2" t="s">
        <v>21</v>
      </c>
      <c r="B6414" s="2" t="s">
        <v>373</v>
      </c>
      <c r="C6414" s="2" t="s">
        <v>361</v>
      </c>
      <c r="D6414" s="2" t="s">
        <v>1075</v>
      </c>
      <c r="E6414" s="2">
        <v>100</v>
      </c>
      <c r="F6414" s="2" t="s">
        <v>767</v>
      </c>
      <c r="G6414" s="2" t="s">
        <v>720</v>
      </c>
      <c r="H6414" s="2" t="s">
        <v>34</v>
      </c>
      <c r="I6414" s="2" t="s">
        <v>31</v>
      </c>
      <c r="J6414" s="2">
        <v>32.359050179999969</v>
      </c>
    </row>
    <row r="6415" spans="1:10">
      <c r="A6415" s="2" t="s">
        <v>20</v>
      </c>
      <c r="B6415" s="2" t="s">
        <v>379</v>
      </c>
      <c r="C6415" s="2" t="s">
        <v>361</v>
      </c>
      <c r="D6415" s="2" t="s">
        <v>1075</v>
      </c>
      <c r="E6415" s="2">
        <v>100</v>
      </c>
      <c r="F6415" s="2" t="s">
        <v>767</v>
      </c>
      <c r="G6415" s="2" t="s">
        <v>720</v>
      </c>
      <c r="H6415" s="2" t="s">
        <v>34</v>
      </c>
      <c r="I6415" s="2" t="s">
        <v>31</v>
      </c>
      <c r="J6415" s="2">
        <v>51.83100240862499</v>
      </c>
    </row>
    <row r="6416" spans="1:10">
      <c r="A6416" s="2" t="s">
        <v>16</v>
      </c>
      <c r="B6416" s="2" t="s">
        <v>384</v>
      </c>
      <c r="C6416" s="2" t="s">
        <v>361</v>
      </c>
      <c r="D6416" s="2" t="s">
        <v>1075</v>
      </c>
      <c r="E6416" s="2">
        <v>100</v>
      </c>
      <c r="F6416" s="2" t="s">
        <v>767</v>
      </c>
      <c r="G6416" s="2" t="s">
        <v>720</v>
      </c>
      <c r="H6416" s="2" t="s">
        <v>34</v>
      </c>
      <c r="I6416" s="2" t="s">
        <v>31</v>
      </c>
      <c r="J6416" s="2">
        <v>93.975065493041598</v>
      </c>
    </row>
    <row r="6417" spans="1:10">
      <c r="A6417" s="2" t="s">
        <v>3</v>
      </c>
      <c r="B6417" s="2" t="s">
        <v>365</v>
      </c>
      <c r="C6417" s="2" t="s">
        <v>361</v>
      </c>
      <c r="D6417" s="2" t="s">
        <v>1075</v>
      </c>
      <c r="E6417" s="2">
        <v>100</v>
      </c>
      <c r="F6417" s="2" t="s">
        <v>767</v>
      </c>
      <c r="G6417" s="2" t="s">
        <v>720</v>
      </c>
      <c r="H6417" s="2" t="s">
        <v>34</v>
      </c>
      <c r="I6417" s="2" t="s">
        <v>31</v>
      </c>
      <c r="J6417" s="2">
        <v>96.956868310000104</v>
      </c>
    </row>
    <row r="6418" spans="1:10">
      <c r="A6418" s="2" t="s">
        <v>19</v>
      </c>
      <c r="B6418" s="2" t="s">
        <v>375</v>
      </c>
      <c r="C6418" s="2" t="s">
        <v>361</v>
      </c>
      <c r="D6418" s="2" t="s">
        <v>1075</v>
      </c>
      <c r="E6418" s="2">
        <v>100</v>
      </c>
      <c r="F6418" s="2" t="s">
        <v>767</v>
      </c>
      <c r="G6418" s="2" t="s">
        <v>720</v>
      </c>
      <c r="H6418" s="2" t="s">
        <v>34</v>
      </c>
      <c r="I6418" s="2" t="s">
        <v>31</v>
      </c>
      <c r="J6418" s="2">
        <v>119.29313293799999</v>
      </c>
    </row>
    <row r="6419" spans="1:10">
      <c r="A6419" s="2" t="s">
        <v>18</v>
      </c>
      <c r="B6419" s="2" t="s">
        <v>369</v>
      </c>
      <c r="C6419" s="2" t="s">
        <v>361</v>
      </c>
      <c r="D6419" s="2" t="s">
        <v>1075</v>
      </c>
      <c r="E6419" s="2">
        <v>100</v>
      </c>
      <c r="F6419" s="2" t="s">
        <v>767</v>
      </c>
      <c r="G6419" s="2" t="s">
        <v>720</v>
      </c>
      <c r="H6419" s="2" t="s">
        <v>34</v>
      </c>
      <c r="I6419" s="2" t="s">
        <v>31</v>
      </c>
      <c r="J6419" s="2">
        <v>206.95369585500003</v>
      </c>
    </row>
    <row r="6420" spans="1:10">
      <c r="A6420" s="2" t="s">
        <v>24</v>
      </c>
      <c r="B6420" s="2" t="s">
        <v>381</v>
      </c>
      <c r="C6420" s="2" t="s">
        <v>361</v>
      </c>
      <c r="D6420" s="2" t="s">
        <v>1075</v>
      </c>
      <c r="E6420" s="2">
        <v>100</v>
      </c>
      <c r="F6420" s="2" t="s">
        <v>767</v>
      </c>
      <c r="G6420" s="2" t="s">
        <v>720</v>
      </c>
      <c r="H6420" s="2" t="s">
        <v>34</v>
      </c>
      <c r="I6420" s="2" t="s">
        <v>31</v>
      </c>
      <c r="J6420" s="2">
        <v>31.015056088967896</v>
      </c>
    </row>
    <row r="6421" spans="1:10">
      <c r="A6421" s="2" t="s">
        <v>14</v>
      </c>
      <c r="B6421" s="2" t="s">
        <v>367</v>
      </c>
      <c r="C6421" s="2" t="s">
        <v>361</v>
      </c>
      <c r="D6421" s="2" t="s">
        <v>1075</v>
      </c>
      <c r="E6421" s="2">
        <v>100</v>
      </c>
      <c r="F6421" s="2" t="s">
        <v>767</v>
      </c>
      <c r="G6421" s="2" t="s">
        <v>720</v>
      </c>
      <c r="H6421" s="2" t="s">
        <v>34</v>
      </c>
      <c r="I6421" s="2" t="s">
        <v>31</v>
      </c>
      <c r="J6421" s="2">
        <v>209.88084875999999</v>
      </c>
    </row>
    <row r="6422" spans="1:10">
      <c r="A6422" s="2" t="s">
        <v>13</v>
      </c>
      <c r="B6422" s="2" t="s">
        <v>380</v>
      </c>
      <c r="C6422" s="2" t="s">
        <v>361</v>
      </c>
      <c r="D6422" s="2" t="s">
        <v>1075</v>
      </c>
      <c r="E6422" s="2">
        <v>100</v>
      </c>
      <c r="F6422" s="2" t="s">
        <v>767</v>
      </c>
      <c r="G6422" s="2" t="s">
        <v>720</v>
      </c>
      <c r="H6422" s="2" t="s">
        <v>34</v>
      </c>
      <c r="I6422" s="2" t="s">
        <v>31</v>
      </c>
      <c r="J6422" s="2">
        <v>80.055532058364562</v>
      </c>
    </row>
    <row r="6423" spans="1:10">
      <c r="A6423" s="2" t="s">
        <v>11</v>
      </c>
      <c r="B6423" s="2" t="s">
        <v>377</v>
      </c>
      <c r="C6423" s="2" t="s">
        <v>361</v>
      </c>
      <c r="D6423" s="2" t="s">
        <v>1075</v>
      </c>
      <c r="E6423" s="2">
        <v>100</v>
      </c>
      <c r="F6423" s="2" t="s">
        <v>767</v>
      </c>
      <c r="G6423" s="2" t="s">
        <v>720</v>
      </c>
      <c r="H6423" s="2" t="s">
        <v>34</v>
      </c>
      <c r="I6423" s="2" t="s">
        <v>31</v>
      </c>
      <c r="J6423" s="2">
        <v>8.6217950677499999</v>
      </c>
    </row>
    <row r="6424" spans="1:10">
      <c r="A6424" s="2" t="s">
        <v>12</v>
      </c>
      <c r="B6424" s="2" t="s">
        <v>378</v>
      </c>
      <c r="C6424" s="2" t="s">
        <v>361</v>
      </c>
      <c r="D6424" s="2" t="s">
        <v>1075</v>
      </c>
      <c r="E6424" s="2">
        <v>100</v>
      </c>
      <c r="F6424" s="2" t="s">
        <v>767</v>
      </c>
      <c r="G6424" s="2" t="s">
        <v>720</v>
      </c>
      <c r="H6424" s="2" t="s">
        <v>34</v>
      </c>
      <c r="I6424" s="2" t="s">
        <v>31</v>
      </c>
      <c r="J6424" s="2">
        <v>61.340120077500004</v>
      </c>
    </row>
    <row r="6425" spans="1:10">
      <c r="A6425" s="2" t="s">
        <v>10</v>
      </c>
      <c r="B6425" s="2" t="s">
        <v>385</v>
      </c>
      <c r="C6425" s="2" t="s">
        <v>361</v>
      </c>
      <c r="D6425" s="2" t="s">
        <v>1075</v>
      </c>
      <c r="E6425" s="2">
        <v>100</v>
      </c>
      <c r="F6425" s="2" t="s">
        <v>767</v>
      </c>
      <c r="G6425" s="2" t="s">
        <v>720</v>
      </c>
      <c r="H6425" s="2" t="s">
        <v>34</v>
      </c>
      <c r="I6425" s="2" t="s">
        <v>31</v>
      </c>
      <c r="J6425" s="2">
        <v>0.79358304562500004</v>
      </c>
    </row>
    <row r="6426" spans="1:10">
      <c r="A6426" s="2" t="s">
        <v>9</v>
      </c>
      <c r="B6426" s="2" t="s">
        <v>371</v>
      </c>
      <c r="C6426" s="2" t="s">
        <v>361</v>
      </c>
      <c r="D6426" s="2" t="s">
        <v>1075</v>
      </c>
      <c r="E6426" s="2">
        <v>100</v>
      </c>
      <c r="F6426" s="2" t="s">
        <v>767</v>
      </c>
      <c r="G6426" s="2" t="s">
        <v>720</v>
      </c>
      <c r="H6426" s="2" t="s">
        <v>34</v>
      </c>
      <c r="I6426" s="2" t="s">
        <v>31</v>
      </c>
      <c r="J6426" s="2">
        <v>-8.2092150000298639E-3</v>
      </c>
    </row>
    <row r="6427" spans="1:10">
      <c r="A6427" s="2" t="s">
        <v>8</v>
      </c>
      <c r="B6427" s="2" t="s">
        <v>376</v>
      </c>
      <c r="C6427" s="2" t="s">
        <v>361</v>
      </c>
      <c r="D6427" s="2" t="s">
        <v>1075</v>
      </c>
      <c r="E6427" s="2">
        <v>100</v>
      </c>
      <c r="F6427" s="2" t="s">
        <v>767</v>
      </c>
      <c r="G6427" s="2" t="s">
        <v>720</v>
      </c>
      <c r="H6427" s="2" t="s">
        <v>34</v>
      </c>
      <c r="I6427" s="2" t="s">
        <v>31</v>
      </c>
      <c r="J6427" s="2">
        <v>16.139204999999997</v>
      </c>
    </row>
    <row r="6428" spans="1:10">
      <c r="A6428" s="2" t="s">
        <v>7</v>
      </c>
      <c r="B6428" s="2" t="s">
        <v>364</v>
      </c>
      <c r="C6428" s="2" t="s">
        <v>361</v>
      </c>
      <c r="D6428" s="2" t="s">
        <v>1075</v>
      </c>
      <c r="E6428" s="2">
        <v>100</v>
      </c>
      <c r="F6428" s="2" t="s">
        <v>767</v>
      </c>
      <c r="G6428" s="2" t="s">
        <v>720</v>
      </c>
      <c r="H6428" s="2" t="s">
        <v>34</v>
      </c>
      <c r="I6428" s="2" t="s">
        <v>31</v>
      </c>
      <c r="J6428" s="2">
        <v>59.724719684999997</v>
      </c>
    </row>
    <row r="6429" spans="1:10">
      <c r="A6429" s="2" t="s">
        <v>6</v>
      </c>
      <c r="B6429" s="2" t="s">
        <v>387</v>
      </c>
      <c r="C6429" s="2" t="s">
        <v>361</v>
      </c>
      <c r="D6429" s="2" t="s">
        <v>1075</v>
      </c>
      <c r="E6429" s="2">
        <v>100</v>
      </c>
      <c r="F6429" s="2" t="s">
        <v>767</v>
      </c>
      <c r="G6429" s="2" t="s">
        <v>720</v>
      </c>
      <c r="H6429" s="2" t="s">
        <v>34</v>
      </c>
      <c r="I6429" s="2" t="s">
        <v>31</v>
      </c>
      <c r="J6429" s="2">
        <v>21.806802359999992</v>
      </c>
    </row>
    <row r="6430" spans="1:10">
      <c r="A6430" s="2" t="s">
        <v>2</v>
      </c>
      <c r="B6430" s="2" t="s">
        <v>374</v>
      </c>
      <c r="C6430" s="2" t="s">
        <v>361</v>
      </c>
      <c r="D6430" s="2" t="s">
        <v>1075</v>
      </c>
      <c r="E6430" s="2">
        <v>100</v>
      </c>
      <c r="F6430" s="2" t="s">
        <v>767</v>
      </c>
      <c r="G6430" s="2" t="s">
        <v>720</v>
      </c>
      <c r="H6430" s="2" t="s">
        <v>34</v>
      </c>
      <c r="I6430" s="2" t="s">
        <v>31</v>
      </c>
      <c r="J6430" s="2">
        <v>288.79111447200006</v>
      </c>
    </row>
    <row r="6431" spans="1:10">
      <c r="A6431" s="2" t="s">
        <v>1</v>
      </c>
      <c r="B6431" s="2" t="s">
        <v>366</v>
      </c>
      <c r="C6431" s="2" t="s">
        <v>361</v>
      </c>
      <c r="D6431" s="2" t="s">
        <v>1075</v>
      </c>
      <c r="E6431" s="2">
        <v>100</v>
      </c>
      <c r="F6431" s="2" t="s">
        <v>767</v>
      </c>
      <c r="G6431" s="2" t="s">
        <v>720</v>
      </c>
      <c r="H6431" s="2" t="s">
        <v>34</v>
      </c>
      <c r="I6431" s="2" t="s">
        <v>31</v>
      </c>
      <c r="J6431" s="2">
        <v>623.01449868750001</v>
      </c>
    </row>
    <row r="6432" spans="1:10">
      <c r="A6432" s="2" t="s">
        <v>26</v>
      </c>
      <c r="B6432" s="2" t="s">
        <v>370</v>
      </c>
      <c r="C6432" s="2" t="s">
        <v>361</v>
      </c>
      <c r="D6432" s="2" t="s">
        <v>1076</v>
      </c>
      <c r="E6432" s="2">
        <v>100</v>
      </c>
      <c r="F6432" s="2" t="s">
        <v>767</v>
      </c>
      <c r="G6432" s="2" t="s">
        <v>720</v>
      </c>
      <c r="H6432" s="2" t="s">
        <v>34</v>
      </c>
      <c r="I6432" s="2" t="s">
        <v>31</v>
      </c>
      <c r="J6432" s="2">
        <v>0</v>
      </c>
    </row>
    <row r="6433" spans="1:10">
      <c r="A6433" s="2" t="s">
        <v>25</v>
      </c>
      <c r="B6433" s="2" t="s">
        <v>386</v>
      </c>
      <c r="C6433" s="2" t="s">
        <v>361</v>
      </c>
      <c r="D6433" s="2" t="s">
        <v>1076</v>
      </c>
      <c r="E6433" s="2">
        <v>100</v>
      </c>
      <c r="F6433" s="2" t="s">
        <v>767</v>
      </c>
      <c r="G6433" s="2" t="s">
        <v>720</v>
      </c>
      <c r="H6433" s="2" t="s">
        <v>34</v>
      </c>
      <c r="I6433" s="2" t="s">
        <v>31</v>
      </c>
      <c r="J6433" s="2">
        <v>10.116070912875001</v>
      </c>
    </row>
    <row r="6434" spans="1:10">
      <c r="A6434" s="2" t="s">
        <v>23</v>
      </c>
      <c r="B6434" s="2" t="s">
        <v>388</v>
      </c>
      <c r="C6434" s="2" t="s">
        <v>361</v>
      </c>
      <c r="D6434" s="2" t="s">
        <v>1076</v>
      </c>
      <c r="E6434" s="2">
        <v>100</v>
      </c>
      <c r="F6434" s="2" t="s">
        <v>767</v>
      </c>
      <c r="G6434" s="2" t="s">
        <v>720</v>
      </c>
      <c r="H6434" s="2" t="s">
        <v>34</v>
      </c>
      <c r="I6434" s="2" t="s">
        <v>31</v>
      </c>
      <c r="J6434" s="2">
        <v>0.6638147327983438</v>
      </c>
    </row>
    <row r="6435" spans="1:10">
      <c r="A6435" s="2" t="s">
        <v>17</v>
      </c>
      <c r="B6435" s="2" t="s">
        <v>372</v>
      </c>
      <c r="C6435" s="2" t="s">
        <v>361</v>
      </c>
      <c r="D6435" s="2" t="s">
        <v>1076</v>
      </c>
      <c r="E6435" s="2">
        <v>100</v>
      </c>
      <c r="F6435" s="2" t="s">
        <v>767</v>
      </c>
      <c r="G6435" s="2" t="s">
        <v>720</v>
      </c>
      <c r="H6435" s="2" t="s">
        <v>34</v>
      </c>
      <c r="I6435" s="2" t="s">
        <v>31</v>
      </c>
      <c r="J6435" s="2">
        <v>0</v>
      </c>
    </row>
    <row r="6436" spans="1:10">
      <c r="A6436" s="2" t="s">
        <v>21</v>
      </c>
      <c r="B6436" s="2" t="s">
        <v>373</v>
      </c>
      <c r="C6436" s="2" t="s">
        <v>361</v>
      </c>
      <c r="D6436" s="2" t="s">
        <v>1076</v>
      </c>
      <c r="E6436" s="2">
        <v>100</v>
      </c>
      <c r="F6436" s="2" t="s">
        <v>767</v>
      </c>
      <c r="G6436" s="2" t="s">
        <v>720</v>
      </c>
      <c r="H6436" s="2" t="s">
        <v>34</v>
      </c>
      <c r="I6436" s="2" t="s">
        <v>31</v>
      </c>
      <c r="J6436" s="2">
        <v>20.529524827499991</v>
      </c>
    </row>
    <row r="6437" spans="1:10">
      <c r="A6437" s="2" t="s">
        <v>20</v>
      </c>
      <c r="B6437" s="2" t="s">
        <v>379</v>
      </c>
      <c r="C6437" s="2" t="s">
        <v>361</v>
      </c>
      <c r="D6437" s="2" t="s">
        <v>1076</v>
      </c>
      <c r="E6437" s="2">
        <v>100</v>
      </c>
      <c r="F6437" s="2" t="s">
        <v>767</v>
      </c>
      <c r="G6437" s="2" t="s">
        <v>720</v>
      </c>
      <c r="H6437" s="2" t="s">
        <v>34</v>
      </c>
      <c r="I6437" s="2" t="s">
        <v>31</v>
      </c>
      <c r="J6437" s="2">
        <v>34.527279773250001</v>
      </c>
    </row>
    <row r="6438" spans="1:10">
      <c r="A6438" s="2" t="s">
        <v>16</v>
      </c>
      <c r="B6438" s="2" t="s">
        <v>384</v>
      </c>
      <c r="C6438" s="2" t="s">
        <v>361</v>
      </c>
      <c r="D6438" s="2" t="s">
        <v>1076</v>
      </c>
      <c r="E6438" s="2">
        <v>100</v>
      </c>
      <c r="F6438" s="2" t="s">
        <v>767</v>
      </c>
      <c r="G6438" s="2" t="s">
        <v>720</v>
      </c>
      <c r="H6438" s="2" t="s">
        <v>34</v>
      </c>
      <c r="I6438" s="2" t="s">
        <v>31</v>
      </c>
      <c r="J6438" s="2">
        <v>166.42546520907388</v>
      </c>
    </row>
    <row r="6439" spans="1:10">
      <c r="A6439" s="2" t="s">
        <v>3</v>
      </c>
      <c r="B6439" s="2" t="s">
        <v>365</v>
      </c>
      <c r="C6439" s="2" t="s">
        <v>361</v>
      </c>
      <c r="D6439" s="2" t="s">
        <v>1076</v>
      </c>
      <c r="E6439" s="2">
        <v>100</v>
      </c>
      <c r="F6439" s="2" t="s">
        <v>767</v>
      </c>
      <c r="G6439" s="2" t="s">
        <v>720</v>
      </c>
      <c r="H6439" s="2" t="s">
        <v>34</v>
      </c>
      <c r="I6439" s="2" t="s">
        <v>31</v>
      </c>
      <c r="J6439" s="2">
        <v>142.89922169208165</v>
      </c>
    </row>
    <row r="6440" spans="1:10">
      <c r="A6440" s="2" t="s">
        <v>19</v>
      </c>
      <c r="B6440" s="2" t="s">
        <v>375</v>
      </c>
      <c r="C6440" s="2" t="s">
        <v>361</v>
      </c>
      <c r="D6440" s="2" t="s">
        <v>1076</v>
      </c>
      <c r="E6440" s="2">
        <v>100</v>
      </c>
      <c r="F6440" s="2" t="s">
        <v>767</v>
      </c>
      <c r="G6440" s="2" t="s">
        <v>720</v>
      </c>
      <c r="H6440" s="2" t="s">
        <v>34</v>
      </c>
      <c r="I6440" s="2" t="s">
        <v>31</v>
      </c>
      <c r="J6440" s="2">
        <v>12.839115461999977</v>
      </c>
    </row>
    <row r="6441" spans="1:10">
      <c r="A6441" s="2" t="s">
        <v>18</v>
      </c>
      <c r="B6441" s="2" t="s">
        <v>369</v>
      </c>
      <c r="C6441" s="2" t="s">
        <v>361</v>
      </c>
      <c r="D6441" s="2" t="s">
        <v>1076</v>
      </c>
      <c r="E6441" s="2">
        <v>100</v>
      </c>
      <c r="F6441" s="2" t="s">
        <v>767</v>
      </c>
      <c r="G6441" s="2" t="s">
        <v>720</v>
      </c>
      <c r="H6441" s="2" t="s">
        <v>34</v>
      </c>
      <c r="I6441" s="2" t="s">
        <v>31</v>
      </c>
      <c r="J6441" s="2">
        <v>162.81445007250002</v>
      </c>
    </row>
    <row r="6442" spans="1:10">
      <c r="A6442" s="2" t="s">
        <v>24</v>
      </c>
      <c r="B6442" s="2" t="s">
        <v>381</v>
      </c>
      <c r="C6442" s="2" t="s">
        <v>361</v>
      </c>
      <c r="D6442" s="2" t="s">
        <v>1076</v>
      </c>
      <c r="E6442" s="2">
        <v>100</v>
      </c>
      <c r="F6442" s="2" t="s">
        <v>767</v>
      </c>
      <c r="G6442" s="2" t="s">
        <v>720</v>
      </c>
      <c r="H6442" s="2" t="s">
        <v>34</v>
      </c>
      <c r="I6442" s="2" t="s">
        <v>31</v>
      </c>
      <c r="J6442" s="2">
        <v>30.948072890408838</v>
      </c>
    </row>
    <row r="6443" spans="1:10">
      <c r="A6443" s="2" t="s">
        <v>14</v>
      </c>
      <c r="B6443" s="2" t="s">
        <v>367</v>
      </c>
      <c r="C6443" s="2" t="s">
        <v>361</v>
      </c>
      <c r="D6443" s="2" t="s">
        <v>1076</v>
      </c>
      <c r="E6443" s="2">
        <v>100</v>
      </c>
      <c r="F6443" s="2" t="s">
        <v>767</v>
      </c>
      <c r="G6443" s="2" t="s">
        <v>720</v>
      </c>
      <c r="H6443" s="2" t="s">
        <v>34</v>
      </c>
      <c r="I6443" s="2" t="s">
        <v>31</v>
      </c>
      <c r="J6443" s="2">
        <v>276.50184888000001</v>
      </c>
    </row>
    <row r="6444" spans="1:10">
      <c r="A6444" s="2" t="s">
        <v>13</v>
      </c>
      <c r="B6444" s="2" t="s">
        <v>380</v>
      </c>
      <c r="C6444" s="2" t="s">
        <v>361</v>
      </c>
      <c r="D6444" s="2" t="s">
        <v>1076</v>
      </c>
      <c r="E6444" s="2">
        <v>100</v>
      </c>
      <c r="F6444" s="2" t="s">
        <v>767</v>
      </c>
      <c r="G6444" s="2" t="s">
        <v>720</v>
      </c>
      <c r="H6444" s="2" t="s">
        <v>34</v>
      </c>
      <c r="I6444" s="2" t="s">
        <v>31</v>
      </c>
      <c r="J6444" s="2">
        <v>100.50164647376974</v>
      </c>
    </row>
    <row r="6445" spans="1:10">
      <c r="A6445" s="2" t="s">
        <v>11</v>
      </c>
      <c r="B6445" s="2" t="s">
        <v>377</v>
      </c>
      <c r="C6445" s="2" t="s">
        <v>361</v>
      </c>
      <c r="D6445" s="2" t="s">
        <v>1076</v>
      </c>
      <c r="E6445" s="2">
        <v>100</v>
      </c>
      <c r="F6445" s="2" t="s">
        <v>767</v>
      </c>
      <c r="G6445" s="2" t="s">
        <v>720</v>
      </c>
      <c r="H6445" s="2" t="s">
        <v>34</v>
      </c>
      <c r="I6445" s="2" t="s">
        <v>31</v>
      </c>
      <c r="J6445" s="2">
        <v>-8.0053807500018188E-3</v>
      </c>
    </row>
    <row r="6446" spans="1:10">
      <c r="A6446" s="2" t="s">
        <v>12</v>
      </c>
      <c r="B6446" s="2" t="s">
        <v>378</v>
      </c>
      <c r="C6446" s="2" t="s">
        <v>361</v>
      </c>
      <c r="D6446" s="2" t="s">
        <v>1076</v>
      </c>
      <c r="E6446" s="2">
        <v>100</v>
      </c>
      <c r="F6446" s="2" t="s">
        <v>767</v>
      </c>
      <c r="G6446" s="2" t="s">
        <v>720</v>
      </c>
      <c r="H6446" s="2" t="s">
        <v>34</v>
      </c>
      <c r="I6446" s="2" t="s">
        <v>31</v>
      </c>
      <c r="J6446" s="2">
        <v>0.22370576250000002</v>
      </c>
    </row>
    <row r="6447" spans="1:10">
      <c r="A6447" s="2" t="s">
        <v>10</v>
      </c>
      <c r="B6447" s="2" t="s">
        <v>385</v>
      </c>
      <c r="C6447" s="2" t="s">
        <v>361</v>
      </c>
      <c r="D6447" s="2" t="s">
        <v>1076</v>
      </c>
      <c r="E6447" s="2">
        <v>100</v>
      </c>
      <c r="F6447" s="2" t="s">
        <v>767</v>
      </c>
      <c r="G6447" s="2" t="s">
        <v>720</v>
      </c>
      <c r="H6447" s="2" t="s">
        <v>34</v>
      </c>
      <c r="I6447" s="2" t="s">
        <v>31</v>
      </c>
      <c r="J6447" s="2">
        <v>2.8907238153749995</v>
      </c>
    </row>
    <row r="6448" spans="1:10">
      <c r="A6448" s="2" t="s">
        <v>9</v>
      </c>
      <c r="B6448" s="2" t="s">
        <v>371</v>
      </c>
      <c r="C6448" s="2" t="s">
        <v>361</v>
      </c>
      <c r="D6448" s="2" t="s">
        <v>1076</v>
      </c>
      <c r="E6448" s="2">
        <v>100</v>
      </c>
      <c r="F6448" s="2" t="s">
        <v>767</v>
      </c>
      <c r="G6448" s="2" t="s">
        <v>720</v>
      </c>
      <c r="H6448" s="2" t="s">
        <v>34</v>
      </c>
      <c r="I6448" s="2" t="s">
        <v>31</v>
      </c>
      <c r="J6448" s="2">
        <v>-4.1046075000000038E-3</v>
      </c>
    </row>
    <row r="6449" spans="1:10">
      <c r="A6449" s="2" t="s">
        <v>8</v>
      </c>
      <c r="B6449" s="2" t="s">
        <v>376</v>
      </c>
      <c r="C6449" s="2" t="s">
        <v>361</v>
      </c>
      <c r="D6449" s="2" t="s">
        <v>1076</v>
      </c>
      <c r="E6449" s="2">
        <v>100</v>
      </c>
      <c r="F6449" s="2" t="s">
        <v>767</v>
      </c>
      <c r="G6449" s="2" t="s">
        <v>720</v>
      </c>
      <c r="H6449" s="2" t="s">
        <v>34</v>
      </c>
      <c r="I6449" s="2" t="s">
        <v>31</v>
      </c>
      <c r="J6449" s="2">
        <v>16.079869687500004</v>
      </c>
    </row>
    <row r="6450" spans="1:10">
      <c r="A6450" s="2" t="s">
        <v>7</v>
      </c>
      <c r="B6450" s="2" t="s">
        <v>364</v>
      </c>
      <c r="C6450" s="2" t="s">
        <v>361</v>
      </c>
      <c r="D6450" s="2" t="s">
        <v>1076</v>
      </c>
      <c r="E6450" s="2">
        <v>100</v>
      </c>
      <c r="F6450" s="2" t="s">
        <v>767</v>
      </c>
      <c r="G6450" s="2" t="s">
        <v>720</v>
      </c>
      <c r="H6450" s="2" t="s">
        <v>34</v>
      </c>
      <c r="I6450" s="2" t="s">
        <v>31</v>
      </c>
      <c r="J6450" s="2">
        <v>55.644739829999999</v>
      </c>
    </row>
    <row r="6451" spans="1:10">
      <c r="A6451" s="2" t="s">
        <v>6</v>
      </c>
      <c r="B6451" s="2" t="s">
        <v>387</v>
      </c>
      <c r="C6451" s="2" t="s">
        <v>361</v>
      </c>
      <c r="D6451" s="2" t="s">
        <v>1076</v>
      </c>
      <c r="E6451" s="2">
        <v>100</v>
      </c>
      <c r="F6451" s="2" t="s">
        <v>767</v>
      </c>
      <c r="G6451" s="2" t="s">
        <v>720</v>
      </c>
      <c r="H6451" s="2" t="s">
        <v>34</v>
      </c>
      <c r="I6451" s="2" t="s">
        <v>31</v>
      </c>
      <c r="J6451" s="2">
        <v>6.2546399999943124E-3</v>
      </c>
    </row>
    <row r="6452" spans="1:10">
      <c r="A6452" s="2" t="s">
        <v>2</v>
      </c>
      <c r="B6452" s="2" t="s">
        <v>374</v>
      </c>
      <c r="C6452" s="2" t="s">
        <v>361</v>
      </c>
      <c r="D6452" s="2" t="s">
        <v>1076</v>
      </c>
      <c r="E6452" s="2">
        <v>100</v>
      </c>
      <c r="F6452" s="2" t="s">
        <v>767</v>
      </c>
      <c r="G6452" s="2" t="s">
        <v>720</v>
      </c>
      <c r="H6452" s="2" t="s">
        <v>34</v>
      </c>
      <c r="I6452" s="2" t="s">
        <v>31</v>
      </c>
      <c r="J6452" s="2">
        <v>172.74471303599998</v>
      </c>
    </row>
    <row r="6453" spans="1:10">
      <c r="A6453" s="2" t="s">
        <v>1</v>
      </c>
      <c r="B6453" s="2" t="s">
        <v>366</v>
      </c>
      <c r="C6453" s="2" t="s">
        <v>361</v>
      </c>
      <c r="D6453" s="2" t="s">
        <v>1076</v>
      </c>
      <c r="E6453" s="2">
        <v>100</v>
      </c>
      <c r="F6453" s="2" t="s">
        <v>767</v>
      </c>
      <c r="G6453" s="2" t="s">
        <v>720</v>
      </c>
      <c r="H6453" s="2" t="s">
        <v>34</v>
      </c>
      <c r="I6453" s="2" t="s">
        <v>31</v>
      </c>
      <c r="J6453" s="2">
        <v>653.81818184999986</v>
      </c>
    </row>
    <row r="6454" spans="1:10">
      <c r="A6454" s="2" t="s">
        <v>26</v>
      </c>
      <c r="B6454" s="2" t="s">
        <v>370</v>
      </c>
      <c r="C6454" s="2" t="s">
        <v>361</v>
      </c>
      <c r="D6454" s="2" t="s">
        <v>1073</v>
      </c>
      <c r="E6454" s="2">
        <v>100</v>
      </c>
      <c r="F6454" s="2" t="s">
        <v>767</v>
      </c>
      <c r="G6454" s="2" t="s">
        <v>720</v>
      </c>
      <c r="H6454" s="2" t="s">
        <v>34</v>
      </c>
      <c r="I6454" s="2" t="s">
        <v>31</v>
      </c>
      <c r="J6454" s="2">
        <v>0.67726023749999997</v>
      </c>
    </row>
    <row r="6455" spans="1:10">
      <c r="A6455" s="2" t="s">
        <v>25</v>
      </c>
      <c r="B6455" s="2" t="s">
        <v>386</v>
      </c>
      <c r="C6455" s="2" t="s">
        <v>361</v>
      </c>
      <c r="D6455" s="2" t="s">
        <v>1073</v>
      </c>
      <c r="E6455" s="2">
        <v>100</v>
      </c>
      <c r="F6455" s="2" t="s">
        <v>767</v>
      </c>
      <c r="G6455" s="2" t="s">
        <v>720</v>
      </c>
      <c r="H6455" s="2" t="s">
        <v>34</v>
      </c>
      <c r="I6455" s="2" t="s">
        <v>31</v>
      </c>
      <c r="J6455" s="2">
        <v>0</v>
      </c>
    </row>
    <row r="6456" spans="1:10">
      <c r="A6456" s="2" t="s">
        <v>23</v>
      </c>
      <c r="B6456" s="2" t="s">
        <v>388</v>
      </c>
      <c r="C6456" s="2" t="s">
        <v>361</v>
      </c>
      <c r="D6456" s="2" t="s">
        <v>1073</v>
      </c>
      <c r="E6456" s="2">
        <v>100</v>
      </c>
      <c r="F6456" s="2" t="s">
        <v>767</v>
      </c>
      <c r="G6456" s="2" t="s">
        <v>720</v>
      </c>
      <c r="H6456" s="2" t="s">
        <v>34</v>
      </c>
      <c r="I6456" s="2" t="s">
        <v>31</v>
      </c>
      <c r="J6456" s="2">
        <v>0</v>
      </c>
    </row>
    <row r="6457" spans="1:10">
      <c r="A6457" s="2" t="s">
        <v>17</v>
      </c>
      <c r="B6457" s="2" t="s">
        <v>372</v>
      </c>
      <c r="C6457" s="2" t="s">
        <v>361</v>
      </c>
      <c r="D6457" s="2" t="s">
        <v>1073</v>
      </c>
      <c r="E6457" s="2">
        <v>100</v>
      </c>
      <c r="F6457" s="2" t="s">
        <v>767</v>
      </c>
      <c r="G6457" s="2" t="s">
        <v>720</v>
      </c>
      <c r="H6457" s="2" t="s">
        <v>34</v>
      </c>
      <c r="I6457" s="2" t="s">
        <v>31</v>
      </c>
      <c r="J6457" s="2">
        <v>103.999194135</v>
      </c>
    </row>
    <row r="6458" spans="1:10">
      <c r="A6458" s="2" t="s">
        <v>21</v>
      </c>
      <c r="B6458" s="2" t="s">
        <v>373</v>
      </c>
      <c r="C6458" s="2" t="s">
        <v>361</v>
      </c>
      <c r="D6458" s="2" t="s">
        <v>1073</v>
      </c>
      <c r="E6458" s="2">
        <v>100</v>
      </c>
      <c r="F6458" s="2" t="s">
        <v>767</v>
      </c>
      <c r="G6458" s="2" t="s">
        <v>720</v>
      </c>
      <c r="H6458" s="2" t="s">
        <v>34</v>
      </c>
      <c r="I6458" s="2" t="s">
        <v>31</v>
      </c>
      <c r="J6458" s="2">
        <v>119.53222027499999</v>
      </c>
    </row>
    <row r="6459" spans="1:10">
      <c r="A6459" s="2" t="s">
        <v>20</v>
      </c>
      <c r="B6459" s="2" t="s">
        <v>379</v>
      </c>
      <c r="C6459" s="2" t="s">
        <v>361</v>
      </c>
      <c r="D6459" s="2" t="s">
        <v>1073</v>
      </c>
      <c r="E6459" s="2">
        <v>100</v>
      </c>
      <c r="F6459" s="2" t="s">
        <v>767</v>
      </c>
      <c r="G6459" s="2" t="s">
        <v>720</v>
      </c>
      <c r="H6459" s="2" t="s">
        <v>34</v>
      </c>
      <c r="I6459" s="2" t="s">
        <v>31</v>
      </c>
      <c r="J6459" s="2">
        <v>3.9080680031249999</v>
      </c>
    </row>
    <row r="6460" spans="1:10">
      <c r="A6460" s="2" t="s">
        <v>16</v>
      </c>
      <c r="B6460" s="2" t="s">
        <v>384</v>
      </c>
      <c r="C6460" s="2" t="s">
        <v>361</v>
      </c>
      <c r="D6460" s="2" t="s">
        <v>1073</v>
      </c>
      <c r="E6460" s="2">
        <v>100</v>
      </c>
      <c r="F6460" s="2" t="s">
        <v>767</v>
      </c>
      <c r="G6460" s="2" t="s">
        <v>720</v>
      </c>
      <c r="H6460" s="2" t="s">
        <v>34</v>
      </c>
      <c r="I6460" s="2" t="s">
        <v>31</v>
      </c>
      <c r="J6460" s="2">
        <v>1.0418521673286206E-2</v>
      </c>
    </row>
    <row r="6461" spans="1:10">
      <c r="A6461" s="2" t="s">
        <v>3</v>
      </c>
      <c r="B6461" s="2" t="s">
        <v>365</v>
      </c>
      <c r="C6461" s="2" t="s">
        <v>361</v>
      </c>
      <c r="D6461" s="2" t="s">
        <v>1073</v>
      </c>
      <c r="E6461" s="2">
        <v>100</v>
      </c>
      <c r="F6461" s="2" t="s">
        <v>767</v>
      </c>
      <c r="G6461" s="2" t="s">
        <v>720</v>
      </c>
      <c r="H6461" s="2" t="s">
        <v>34</v>
      </c>
      <c r="I6461" s="2" t="s">
        <v>31</v>
      </c>
      <c r="J6461" s="2">
        <v>0.29766206254912114</v>
      </c>
    </row>
    <row r="6462" spans="1:10">
      <c r="A6462" s="2" t="s">
        <v>19</v>
      </c>
      <c r="B6462" s="2" t="s">
        <v>375</v>
      </c>
      <c r="C6462" s="2" t="s">
        <v>361</v>
      </c>
      <c r="D6462" s="2" t="s">
        <v>1073</v>
      </c>
      <c r="E6462" s="2">
        <v>100</v>
      </c>
      <c r="F6462" s="2" t="s">
        <v>767</v>
      </c>
      <c r="G6462" s="2" t="s">
        <v>720</v>
      </c>
      <c r="H6462" s="2" t="s">
        <v>34</v>
      </c>
      <c r="I6462" s="2" t="s">
        <v>31</v>
      </c>
      <c r="J6462" s="2">
        <v>33.868838369999999</v>
      </c>
    </row>
    <row r="6463" spans="1:10">
      <c r="A6463" s="2" t="s">
        <v>18</v>
      </c>
      <c r="B6463" s="2" t="s">
        <v>369</v>
      </c>
      <c r="C6463" s="2" t="s">
        <v>361</v>
      </c>
      <c r="D6463" s="2" t="s">
        <v>1073</v>
      </c>
      <c r="E6463" s="2">
        <v>100</v>
      </c>
      <c r="F6463" s="2" t="s">
        <v>767</v>
      </c>
      <c r="G6463" s="2" t="s">
        <v>720</v>
      </c>
      <c r="H6463" s="2" t="s">
        <v>34</v>
      </c>
      <c r="I6463" s="2" t="s">
        <v>31</v>
      </c>
      <c r="J6463" s="2">
        <v>9.2360649375000001</v>
      </c>
    </row>
    <row r="6464" spans="1:10">
      <c r="A6464" s="2" t="s">
        <v>24</v>
      </c>
      <c r="B6464" s="2" t="s">
        <v>381</v>
      </c>
      <c r="C6464" s="2" t="s">
        <v>361</v>
      </c>
      <c r="D6464" s="2" t="s">
        <v>1073</v>
      </c>
      <c r="E6464" s="2">
        <v>100</v>
      </c>
      <c r="F6464" s="2" t="s">
        <v>767</v>
      </c>
      <c r="G6464" s="2" t="s">
        <v>720</v>
      </c>
      <c r="H6464" s="2" t="s">
        <v>34</v>
      </c>
      <c r="I6464" s="2" t="s">
        <v>31</v>
      </c>
      <c r="J6464" s="2">
        <v>0.44961325060188362</v>
      </c>
    </row>
    <row r="6465" spans="1:10">
      <c r="A6465" s="2" t="s">
        <v>14</v>
      </c>
      <c r="B6465" s="2" t="s">
        <v>367</v>
      </c>
      <c r="C6465" s="2" t="s">
        <v>361</v>
      </c>
      <c r="D6465" s="2" t="s">
        <v>1073</v>
      </c>
      <c r="E6465" s="2">
        <v>100</v>
      </c>
      <c r="F6465" s="2" t="s">
        <v>767</v>
      </c>
      <c r="G6465" s="2" t="s">
        <v>720</v>
      </c>
      <c r="H6465" s="2" t="s">
        <v>34</v>
      </c>
      <c r="I6465" s="2" t="s">
        <v>31</v>
      </c>
      <c r="J6465" s="2">
        <v>0</v>
      </c>
    </row>
    <row r="6466" spans="1:10">
      <c r="A6466" s="2" t="s">
        <v>13</v>
      </c>
      <c r="B6466" s="2" t="s">
        <v>380</v>
      </c>
      <c r="C6466" s="2" t="s">
        <v>361</v>
      </c>
      <c r="D6466" s="2" t="s">
        <v>1073</v>
      </c>
      <c r="E6466" s="2">
        <v>100</v>
      </c>
      <c r="F6466" s="2" t="s">
        <v>767</v>
      </c>
      <c r="G6466" s="2" t="s">
        <v>720</v>
      </c>
      <c r="H6466" s="2" t="s">
        <v>34</v>
      </c>
      <c r="I6466" s="2" t="s">
        <v>31</v>
      </c>
      <c r="J6466" s="2">
        <v>4.5576875432372566</v>
      </c>
    </row>
    <row r="6467" spans="1:10">
      <c r="A6467" s="2" t="s">
        <v>11</v>
      </c>
      <c r="B6467" s="2" t="s">
        <v>377</v>
      </c>
      <c r="C6467" s="2" t="s">
        <v>361</v>
      </c>
      <c r="D6467" s="2" t="s">
        <v>1073</v>
      </c>
      <c r="E6467" s="2">
        <v>100</v>
      </c>
      <c r="F6467" s="2" t="s">
        <v>767</v>
      </c>
      <c r="G6467" s="2" t="s">
        <v>720</v>
      </c>
      <c r="H6467" s="2" t="s">
        <v>34</v>
      </c>
      <c r="I6467" s="2" t="s">
        <v>31</v>
      </c>
      <c r="J6467" s="2">
        <v>1.5410357943750002</v>
      </c>
    </row>
    <row r="6468" spans="1:10">
      <c r="A6468" s="2" t="s">
        <v>12</v>
      </c>
      <c r="B6468" s="2" t="s">
        <v>378</v>
      </c>
      <c r="C6468" s="2" t="s">
        <v>361</v>
      </c>
      <c r="D6468" s="2" t="s">
        <v>1073</v>
      </c>
      <c r="E6468" s="2">
        <v>100</v>
      </c>
      <c r="F6468" s="2" t="s">
        <v>767</v>
      </c>
      <c r="G6468" s="2" t="s">
        <v>720</v>
      </c>
      <c r="H6468" s="2" t="s">
        <v>34</v>
      </c>
      <c r="I6468" s="2" t="s">
        <v>31</v>
      </c>
      <c r="J6468" s="2">
        <v>16.472878874999999</v>
      </c>
    </row>
    <row r="6469" spans="1:10">
      <c r="A6469" s="2" t="s">
        <v>10</v>
      </c>
      <c r="B6469" s="2" t="s">
        <v>385</v>
      </c>
      <c r="C6469" s="2" t="s">
        <v>361</v>
      </c>
      <c r="D6469" s="2" t="s">
        <v>1073</v>
      </c>
      <c r="E6469" s="2">
        <v>100</v>
      </c>
      <c r="F6469" s="2" t="s">
        <v>767</v>
      </c>
      <c r="G6469" s="2" t="s">
        <v>720</v>
      </c>
      <c r="H6469" s="2" t="s">
        <v>34</v>
      </c>
      <c r="I6469" s="2" t="s">
        <v>31</v>
      </c>
      <c r="J6469" s="2">
        <v>0</v>
      </c>
    </row>
    <row r="6470" spans="1:10">
      <c r="A6470" s="2" t="s">
        <v>9</v>
      </c>
      <c r="B6470" s="2" t="s">
        <v>371</v>
      </c>
      <c r="C6470" s="2" t="s">
        <v>361</v>
      </c>
      <c r="D6470" s="2" t="s">
        <v>1073</v>
      </c>
      <c r="E6470" s="2">
        <v>100</v>
      </c>
      <c r="F6470" s="2" t="s">
        <v>767</v>
      </c>
      <c r="G6470" s="2" t="s">
        <v>720</v>
      </c>
      <c r="H6470" s="2" t="s">
        <v>34</v>
      </c>
      <c r="I6470" s="2" t="s">
        <v>31</v>
      </c>
      <c r="J6470" s="2">
        <v>53.380420537500001</v>
      </c>
    </row>
    <row r="6471" spans="1:10">
      <c r="A6471" s="2" t="s">
        <v>8</v>
      </c>
      <c r="B6471" s="2" t="s">
        <v>376</v>
      </c>
      <c r="C6471" s="2" t="s">
        <v>361</v>
      </c>
      <c r="D6471" s="2" t="s">
        <v>1073</v>
      </c>
      <c r="E6471" s="2">
        <v>100</v>
      </c>
      <c r="F6471" s="2" t="s">
        <v>767</v>
      </c>
      <c r="G6471" s="2" t="s">
        <v>720</v>
      </c>
      <c r="H6471" s="2" t="s">
        <v>34</v>
      </c>
      <c r="I6471" s="2" t="s">
        <v>31</v>
      </c>
      <c r="J6471" s="2">
        <v>32.772870937499995</v>
      </c>
    </row>
    <row r="6472" spans="1:10">
      <c r="A6472" s="2" t="s">
        <v>7</v>
      </c>
      <c r="B6472" s="2" t="s">
        <v>364</v>
      </c>
      <c r="C6472" s="2" t="s">
        <v>361</v>
      </c>
      <c r="D6472" s="2" t="s">
        <v>1073</v>
      </c>
      <c r="E6472" s="2">
        <v>100</v>
      </c>
      <c r="F6472" s="2" t="s">
        <v>767</v>
      </c>
      <c r="G6472" s="2" t="s">
        <v>720</v>
      </c>
      <c r="H6472" s="2" t="s">
        <v>34</v>
      </c>
      <c r="I6472" s="2" t="s">
        <v>31</v>
      </c>
      <c r="J6472" s="2">
        <v>0</v>
      </c>
    </row>
    <row r="6473" spans="1:10">
      <c r="A6473" s="2" t="s">
        <v>6</v>
      </c>
      <c r="B6473" s="2" t="s">
        <v>387</v>
      </c>
      <c r="C6473" s="2" t="s">
        <v>361</v>
      </c>
      <c r="D6473" s="2" t="s">
        <v>1073</v>
      </c>
      <c r="E6473" s="2">
        <v>100</v>
      </c>
      <c r="F6473" s="2" t="s">
        <v>767</v>
      </c>
      <c r="G6473" s="2" t="s">
        <v>720</v>
      </c>
      <c r="H6473" s="2" t="s">
        <v>34</v>
      </c>
      <c r="I6473" s="2" t="s">
        <v>31</v>
      </c>
      <c r="J6473" s="2">
        <v>0</v>
      </c>
    </row>
    <row r="6474" spans="1:10">
      <c r="A6474" s="2" t="s">
        <v>2</v>
      </c>
      <c r="B6474" s="2" t="s">
        <v>374</v>
      </c>
      <c r="C6474" s="2" t="s">
        <v>361</v>
      </c>
      <c r="D6474" s="2" t="s">
        <v>1073</v>
      </c>
      <c r="E6474" s="2">
        <v>100</v>
      </c>
      <c r="F6474" s="2" t="s">
        <v>767</v>
      </c>
      <c r="G6474" s="2" t="s">
        <v>720</v>
      </c>
      <c r="H6474" s="2" t="s">
        <v>34</v>
      </c>
      <c r="I6474" s="2" t="s">
        <v>31</v>
      </c>
      <c r="J6474" s="2">
        <v>67.440134579999992</v>
      </c>
    </row>
    <row r="6475" spans="1:10">
      <c r="A6475" s="2" t="s">
        <v>1</v>
      </c>
      <c r="B6475" s="2" t="s">
        <v>366</v>
      </c>
      <c r="C6475" s="2" t="s">
        <v>361</v>
      </c>
      <c r="D6475" s="2" t="s">
        <v>1073</v>
      </c>
      <c r="E6475" s="2">
        <v>100</v>
      </c>
      <c r="F6475" s="2" t="s">
        <v>767</v>
      </c>
      <c r="G6475" s="2" t="s">
        <v>720</v>
      </c>
      <c r="H6475" s="2" t="s">
        <v>34</v>
      </c>
      <c r="I6475" s="2" t="s">
        <v>31</v>
      </c>
      <c r="J6475" s="2">
        <v>264.49692834375003</v>
      </c>
    </row>
    <row r="6476" spans="1:10">
      <c r="A6476" s="2" t="s">
        <v>26</v>
      </c>
      <c r="B6476" s="2" t="s">
        <v>370</v>
      </c>
      <c r="C6476" s="2" t="s">
        <v>361</v>
      </c>
      <c r="D6476" s="2" t="s">
        <v>718</v>
      </c>
      <c r="E6476" s="2">
        <v>100</v>
      </c>
      <c r="F6476" s="2" t="s">
        <v>767</v>
      </c>
      <c r="G6476" s="2" t="s">
        <v>720</v>
      </c>
      <c r="H6476" s="2" t="s">
        <v>34</v>
      </c>
      <c r="I6476" s="2" t="s">
        <v>31</v>
      </c>
      <c r="J6476" s="2">
        <v>0.59516808749999994</v>
      </c>
    </row>
    <row r="6477" spans="1:10">
      <c r="A6477" s="2" t="s">
        <v>25</v>
      </c>
      <c r="B6477" s="2" t="s">
        <v>386</v>
      </c>
      <c r="C6477" s="2" t="s">
        <v>361</v>
      </c>
      <c r="D6477" s="2" t="s">
        <v>718</v>
      </c>
      <c r="E6477" s="2">
        <v>100</v>
      </c>
      <c r="F6477" s="2" t="s">
        <v>767</v>
      </c>
      <c r="G6477" s="2" t="s">
        <v>720</v>
      </c>
      <c r="H6477" s="2" t="s">
        <v>34</v>
      </c>
      <c r="I6477" s="2" t="s">
        <v>31</v>
      </c>
      <c r="J6477" s="2">
        <v>3.9259919212500001</v>
      </c>
    </row>
    <row r="6478" spans="1:10">
      <c r="A6478" s="2" t="s">
        <v>23</v>
      </c>
      <c r="B6478" s="2" t="s">
        <v>388</v>
      </c>
      <c r="C6478" s="2" t="s">
        <v>361</v>
      </c>
      <c r="D6478" s="2" t="s">
        <v>718</v>
      </c>
      <c r="E6478" s="2">
        <v>100</v>
      </c>
      <c r="F6478" s="2" t="s">
        <v>767</v>
      </c>
      <c r="G6478" s="2" t="s">
        <v>720</v>
      </c>
      <c r="H6478" s="2" t="s">
        <v>34</v>
      </c>
      <c r="I6478" s="2" t="s">
        <v>31</v>
      </c>
      <c r="J6478" s="2">
        <v>0</v>
      </c>
    </row>
    <row r="6479" spans="1:10">
      <c r="A6479" s="2" t="s">
        <v>17</v>
      </c>
      <c r="B6479" s="2" t="s">
        <v>372</v>
      </c>
      <c r="C6479" s="2" t="s">
        <v>361</v>
      </c>
      <c r="D6479" s="2" t="s">
        <v>718</v>
      </c>
      <c r="E6479" s="2">
        <v>100</v>
      </c>
      <c r="F6479" s="2" t="s">
        <v>767</v>
      </c>
      <c r="G6479" s="2" t="s">
        <v>720</v>
      </c>
      <c r="H6479" s="2" t="s">
        <v>34</v>
      </c>
      <c r="I6479" s="2" t="s">
        <v>31</v>
      </c>
      <c r="J6479" s="2">
        <v>202.90939164749997</v>
      </c>
    </row>
    <row r="6480" spans="1:10">
      <c r="A6480" s="2" t="s">
        <v>21</v>
      </c>
      <c r="B6480" s="2" t="s">
        <v>373</v>
      </c>
      <c r="C6480" s="2" t="s">
        <v>361</v>
      </c>
      <c r="D6480" s="2" t="s">
        <v>718</v>
      </c>
      <c r="E6480" s="2">
        <v>100</v>
      </c>
      <c r="F6480" s="2" t="s">
        <v>767</v>
      </c>
      <c r="G6480" s="2" t="s">
        <v>720</v>
      </c>
      <c r="H6480" s="2" t="s">
        <v>34</v>
      </c>
      <c r="I6480" s="2" t="s">
        <v>31</v>
      </c>
      <c r="J6480" s="2">
        <v>335.01182812500002</v>
      </c>
    </row>
    <row r="6481" spans="1:10">
      <c r="A6481" s="2" t="s">
        <v>20</v>
      </c>
      <c r="B6481" s="2" t="s">
        <v>379</v>
      </c>
      <c r="C6481" s="2" t="s">
        <v>361</v>
      </c>
      <c r="D6481" s="2" t="s">
        <v>718</v>
      </c>
      <c r="E6481" s="2">
        <v>100</v>
      </c>
      <c r="F6481" s="2" t="s">
        <v>767</v>
      </c>
      <c r="G6481" s="2" t="s">
        <v>720</v>
      </c>
      <c r="H6481" s="2" t="s">
        <v>34</v>
      </c>
      <c r="I6481" s="2" t="s">
        <v>31</v>
      </c>
      <c r="J6481" s="2">
        <v>29.039951469374998</v>
      </c>
    </row>
    <row r="6482" spans="1:10">
      <c r="A6482" s="2" t="s">
        <v>16</v>
      </c>
      <c r="B6482" s="2" t="s">
        <v>384</v>
      </c>
      <c r="C6482" s="2" t="s">
        <v>361</v>
      </c>
      <c r="D6482" s="2" t="s">
        <v>718</v>
      </c>
      <c r="E6482" s="2">
        <v>100</v>
      </c>
      <c r="F6482" s="2" t="s">
        <v>767</v>
      </c>
      <c r="G6482" s="2" t="s">
        <v>720</v>
      </c>
      <c r="H6482" s="2" t="s">
        <v>34</v>
      </c>
      <c r="I6482" s="2" t="s">
        <v>31</v>
      </c>
      <c r="J6482" s="2">
        <v>4.1674086693144825E-2</v>
      </c>
    </row>
    <row r="6483" spans="1:10">
      <c r="A6483" s="2" t="s">
        <v>3</v>
      </c>
      <c r="B6483" s="2" t="s">
        <v>365</v>
      </c>
      <c r="C6483" s="2" t="s">
        <v>361</v>
      </c>
      <c r="D6483" s="2" t="s">
        <v>718</v>
      </c>
      <c r="E6483" s="2">
        <v>100</v>
      </c>
      <c r="F6483" s="2" t="s">
        <v>767</v>
      </c>
      <c r="G6483" s="2" t="s">
        <v>720</v>
      </c>
      <c r="H6483" s="2" t="s">
        <v>34</v>
      </c>
      <c r="I6483" s="2" t="s">
        <v>31</v>
      </c>
      <c r="J6483" s="2">
        <v>2.4884548429106523</v>
      </c>
    </row>
    <row r="6484" spans="1:10">
      <c r="A6484" s="2" t="s">
        <v>19</v>
      </c>
      <c r="B6484" s="2" t="s">
        <v>375</v>
      </c>
      <c r="C6484" s="2" t="s">
        <v>361</v>
      </c>
      <c r="D6484" s="2" t="s">
        <v>718</v>
      </c>
      <c r="E6484" s="2">
        <v>100</v>
      </c>
      <c r="F6484" s="2" t="s">
        <v>767</v>
      </c>
      <c r="G6484" s="2" t="s">
        <v>720</v>
      </c>
      <c r="H6484" s="2" t="s">
        <v>34</v>
      </c>
      <c r="I6484" s="2" t="s">
        <v>31</v>
      </c>
      <c r="J6484" s="2">
        <v>133.22671732500001</v>
      </c>
    </row>
    <row r="6485" spans="1:10">
      <c r="A6485" s="2" t="s">
        <v>18</v>
      </c>
      <c r="B6485" s="2" t="s">
        <v>369</v>
      </c>
      <c r="C6485" s="2" t="s">
        <v>361</v>
      </c>
      <c r="D6485" s="2" t="s">
        <v>718</v>
      </c>
      <c r="E6485" s="2">
        <v>100</v>
      </c>
      <c r="F6485" s="2" t="s">
        <v>767</v>
      </c>
      <c r="G6485" s="2" t="s">
        <v>720</v>
      </c>
      <c r="H6485" s="2" t="s">
        <v>34</v>
      </c>
      <c r="I6485" s="2" t="s">
        <v>31</v>
      </c>
      <c r="J6485" s="2">
        <v>155.64141112499999</v>
      </c>
    </row>
    <row r="6486" spans="1:10">
      <c r="A6486" s="2" t="s">
        <v>24</v>
      </c>
      <c r="B6486" s="2" t="s">
        <v>381</v>
      </c>
      <c r="C6486" s="2" t="s">
        <v>361</v>
      </c>
      <c r="D6486" s="2" t="s">
        <v>718</v>
      </c>
      <c r="E6486" s="2">
        <v>100</v>
      </c>
      <c r="F6486" s="2" t="s">
        <v>767</v>
      </c>
      <c r="G6486" s="2" t="s">
        <v>720</v>
      </c>
      <c r="H6486" s="2" t="s">
        <v>34</v>
      </c>
      <c r="I6486" s="2" t="s">
        <v>31</v>
      </c>
      <c r="J6486" s="2">
        <v>20.77855522424419</v>
      </c>
    </row>
    <row r="6487" spans="1:10">
      <c r="A6487" s="2" t="s">
        <v>14</v>
      </c>
      <c r="B6487" s="2" t="s">
        <v>367</v>
      </c>
      <c r="C6487" s="2" t="s">
        <v>361</v>
      </c>
      <c r="D6487" s="2" t="s">
        <v>718</v>
      </c>
      <c r="E6487" s="2">
        <v>100</v>
      </c>
      <c r="F6487" s="2" t="s">
        <v>767</v>
      </c>
      <c r="G6487" s="2" t="s">
        <v>720</v>
      </c>
      <c r="H6487" s="2" t="s">
        <v>34</v>
      </c>
      <c r="I6487" s="2" t="s">
        <v>31</v>
      </c>
      <c r="J6487" s="2">
        <v>23.682747600000003</v>
      </c>
    </row>
    <row r="6488" spans="1:10">
      <c r="A6488" s="2" t="s">
        <v>13</v>
      </c>
      <c r="B6488" s="2" t="s">
        <v>380</v>
      </c>
      <c r="C6488" s="2" t="s">
        <v>361</v>
      </c>
      <c r="D6488" s="2" t="s">
        <v>718</v>
      </c>
      <c r="E6488" s="2">
        <v>100</v>
      </c>
      <c r="F6488" s="2" t="s">
        <v>767</v>
      </c>
      <c r="G6488" s="2" t="s">
        <v>720</v>
      </c>
      <c r="H6488" s="2" t="s">
        <v>34</v>
      </c>
      <c r="I6488" s="2" t="s">
        <v>31</v>
      </c>
      <c r="J6488" s="2">
        <v>30.127812492385239</v>
      </c>
    </row>
    <row r="6489" spans="1:10">
      <c r="A6489" s="2" t="s">
        <v>11</v>
      </c>
      <c r="B6489" s="2" t="s">
        <v>377</v>
      </c>
      <c r="C6489" s="2" t="s">
        <v>361</v>
      </c>
      <c r="D6489" s="2" t="s">
        <v>718</v>
      </c>
      <c r="E6489" s="2">
        <v>100</v>
      </c>
      <c r="F6489" s="2" t="s">
        <v>767</v>
      </c>
      <c r="G6489" s="2" t="s">
        <v>720</v>
      </c>
      <c r="H6489" s="2" t="s">
        <v>34</v>
      </c>
      <c r="I6489" s="2" t="s">
        <v>31</v>
      </c>
      <c r="J6489" s="2">
        <v>29.119572478125004</v>
      </c>
    </row>
    <row r="6490" spans="1:10">
      <c r="A6490" s="2" t="s">
        <v>12</v>
      </c>
      <c r="B6490" s="2" t="s">
        <v>378</v>
      </c>
      <c r="C6490" s="2" t="s">
        <v>361</v>
      </c>
      <c r="D6490" s="2" t="s">
        <v>718</v>
      </c>
      <c r="E6490" s="2">
        <v>100</v>
      </c>
      <c r="F6490" s="2" t="s">
        <v>767</v>
      </c>
      <c r="G6490" s="2" t="s">
        <v>720</v>
      </c>
      <c r="H6490" s="2" t="s">
        <v>34</v>
      </c>
      <c r="I6490" s="2" t="s">
        <v>31</v>
      </c>
      <c r="J6490" s="2">
        <v>131.31528258750001</v>
      </c>
    </row>
    <row r="6491" spans="1:10">
      <c r="A6491" s="2" t="s">
        <v>10</v>
      </c>
      <c r="B6491" s="2" t="s">
        <v>385</v>
      </c>
      <c r="C6491" s="2" t="s">
        <v>361</v>
      </c>
      <c r="D6491" s="2" t="s">
        <v>718</v>
      </c>
      <c r="E6491" s="2">
        <v>100</v>
      </c>
      <c r="F6491" s="2" t="s">
        <v>767</v>
      </c>
      <c r="G6491" s="2" t="s">
        <v>720</v>
      </c>
      <c r="H6491" s="2" t="s">
        <v>34</v>
      </c>
      <c r="I6491" s="2" t="s">
        <v>31</v>
      </c>
      <c r="J6491" s="2">
        <v>0</v>
      </c>
    </row>
    <row r="6492" spans="1:10">
      <c r="A6492" s="2" t="s">
        <v>9</v>
      </c>
      <c r="B6492" s="2" t="s">
        <v>371</v>
      </c>
      <c r="C6492" s="2" t="s">
        <v>361</v>
      </c>
      <c r="D6492" s="2" t="s">
        <v>718</v>
      </c>
      <c r="E6492" s="2">
        <v>100</v>
      </c>
      <c r="F6492" s="2" t="s">
        <v>767</v>
      </c>
      <c r="G6492" s="2" t="s">
        <v>720</v>
      </c>
      <c r="H6492" s="2" t="s">
        <v>34</v>
      </c>
      <c r="I6492" s="2" t="s">
        <v>31</v>
      </c>
      <c r="J6492" s="2">
        <v>303.04317172500004</v>
      </c>
    </row>
    <row r="6493" spans="1:10">
      <c r="A6493" s="2" t="s">
        <v>8</v>
      </c>
      <c r="B6493" s="2" t="s">
        <v>376</v>
      </c>
      <c r="C6493" s="2" t="s">
        <v>361</v>
      </c>
      <c r="D6493" s="2" t="s">
        <v>718</v>
      </c>
      <c r="E6493" s="2">
        <v>100</v>
      </c>
      <c r="F6493" s="2" t="s">
        <v>767</v>
      </c>
      <c r="G6493" s="2" t="s">
        <v>720</v>
      </c>
      <c r="H6493" s="2" t="s">
        <v>34</v>
      </c>
      <c r="I6493" s="2" t="s">
        <v>31</v>
      </c>
      <c r="J6493" s="2">
        <v>96.59788875000001</v>
      </c>
    </row>
    <row r="6494" spans="1:10">
      <c r="A6494" s="2" t="s">
        <v>7</v>
      </c>
      <c r="B6494" s="2" t="s">
        <v>364</v>
      </c>
      <c r="C6494" s="2" t="s">
        <v>361</v>
      </c>
      <c r="D6494" s="2" t="s">
        <v>718</v>
      </c>
      <c r="E6494" s="2">
        <v>100</v>
      </c>
      <c r="F6494" s="2" t="s">
        <v>767</v>
      </c>
      <c r="G6494" s="2" t="s">
        <v>720</v>
      </c>
      <c r="H6494" s="2" t="s">
        <v>34</v>
      </c>
      <c r="I6494" s="2" t="s">
        <v>31</v>
      </c>
      <c r="J6494" s="2">
        <v>0.34198081874999997</v>
      </c>
    </row>
    <row r="6495" spans="1:10">
      <c r="A6495" s="2" t="s">
        <v>6</v>
      </c>
      <c r="B6495" s="2" t="s">
        <v>387</v>
      </c>
      <c r="C6495" s="2" t="s">
        <v>361</v>
      </c>
      <c r="D6495" s="2" t="s">
        <v>718</v>
      </c>
      <c r="E6495" s="2">
        <v>100</v>
      </c>
      <c r="F6495" s="2" t="s">
        <v>767</v>
      </c>
      <c r="G6495" s="2" t="s">
        <v>720</v>
      </c>
      <c r="H6495" s="2" t="s">
        <v>34</v>
      </c>
      <c r="I6495" s="2" t="s">
        <v>31</v>
      </c>
      <c r="J6495" s="2">
        <v>93.538141199999998</v>
      </c>
    </row>
    <row r="6496" spans="1:10">
      <c r="A6496" s="2" t="s">
        <v>2</v>
      </c>
      <c r="B6496" s="2" t="s">
        <v>374</v>
      </c>
      <c r="C6496" s="2" t="s">
        <v>361</v>
      </c>
      <c r="D6496" s="2" t="s">
        <v>718</v>
      </c>
      <c r="E6496" s="2">
        <v>100</v>
      </c>
      <c r="F6496" s="2" t="s">
        <v>767</v>
      </c>
      <c r="G6496" s="2" t="s">
        <v>720</v>
      </c>
      <c r="H6496" s="2" t="s">
        <v>34</v>
      </c>
      <c r="I6496" s="2" t="s">
        <v>31</v>
      </c>
      <c r="J6496" s="2">
        <v>268.89270702000005</v>
      </c>
    </row>
    <row r="6497" spans="1:10">
      <c r="A6497" s="2" t="s">
        <v>1</v>
      </c>
      <c r="B6497" s="2" t="s">
        <v>366</v>
      </c>
      <c r="C6497" s="2" t="s">
        <v>361</v>
      </c>
      <c r="D6497" s="2" t="s">
        <v>718</v>
      </c>
      <c r="E6497" s="2">
        <v>100</v>
      </c>
      <c r="F6497" s="2" t="s">
        <v>767</v>
      </c>
      <c r="G6497" s="2" t="s">
        <v>720</v>
      </c>
      <c r="H6497" s="2" t="s">
        <v>34</v>
      </c>
      <c r="I6497" s="2" t="s">
        <v>31</v>
      </c>
      <c r="J6497" s="2">
        <v>548.02792687499993</v>
      </c>
    </row>
    <row r="6498" spans="1:10">
      <c r="A6498" s="2" t="s">
        <v>26</v>
      </c>
      <c r="B6498" s="2" t="s">
        <v>370</v>
      </c>
      <c r="C6498" s="2" t="s">
        <v>361</v>
      </c>
      <c r="D6498" s="2" t="s">
        <v>1077</v>
      </c>
      <c r="E6498" s="2">
        <v>100</v>
      </c>
      <c r="F6498" s="2" t="s">
        <v>767</v>
      </c>
      <c r="G6498" s="2" t="s">
        <v>720</v>
      </c>
      <c r="H6498" s="2" t="s">
        <v>34</v>
      </c>
      <c r="I6498" s="2" t="s">
        <v>31</v>
      </c>
      <c r="J6498" s="2">
        <v>0</v>
      </c>
    </row>
    <row r="6499" spans="1:10">
      <c r="A6499" s="2" t="s">
        <v>25</v>
      </c>
      <c r="B6499" s="2" t="s">
        <v>386</v>
      </c>
      <c r="C6499" s="2" t="s">
        <v>361</v>
      </c>
      <c r="D6499" s="2" t="s">
        <v>1077</v>
      </c>
      <c r="E6499" s="2">
        <v>100</v>
      </c>
      <c r="F6499" s="2" t="s">
        <v>767</v>
      </c>
      <c r="G6499" s="2" t="s">
        <v>720</v>
      </c>
      <c r="H6499" s="2" t="s">
        <v>34</v>
      </c>
      <c r="I6499" s="2" t="s">
        <v>31</v>
      </c>
      <c r="J6499" s="2">
        <v>79.61203166624999</v>
      </c>
    </row>
    <row r="6500" spans="1:10">
      <c r="A6500" s="2" t="s">
        <v>23</v>
      </c>
      <c r="B6500" s="2" t="s">
        <v>388</v>
      </c>
      <c r="C6500" s="2" t="s">
        <v>361</v>
      </c>
      <c r="D6500" s="2" t="s">
        <v>1077</v>
      </c>
      <c r="E6500" s="2">
        <v>100</v>
      </c>
      <c r="F6500" s="2" t="s">
        <v>767</v>
      </c>
      <c r="G6500" s="2" t="s">
        <v>720</v>
      </c>
      <c r="H6500" s="2" t="s">
        <v>34</v>
      </c>
      <c r="I6500" s="2" t="s">
        <v>31</v>
      </c>
      <c r="J6500" s="2">
        <v>12.161202363590712</v>
      </c>
    </row>
    <row r="6501" spans="1:10">
      <c r="A6501" s="2" t="s">
        <v>17</v>
      </c>
      <c r="B6501" s="2" t="s">
        <v>372</v>
      </c>
      <c r="C6501" s="2" t="s">
        <v>361</v>
      </c>
      <c r="D6501" s="2" t="s">
        <v>1077</v>
      </c>
      <c r="E6501" s="2">
        <v>100</v>
      </c>
      <c r="F6501" s="2" t="s">
        <v>767</v>
      </c>
      <c r="G6501" s="2" t="s">
        <v>720</v>
      </c>
      <c r="H6501" s="2" t="s">
        <v>34</v>
      </c>
      <c r="I6501" s="2" t="s">
        <v>31</v>
      </c>
      <c r="J6501" s="2">
        <v>0</v>
      </c>
    </row>
    <row r="6502" spans="1:10">
      <c r="A6502" s="2" t="s">
        <v>21</v>
      </c>
      <c r="B6502" s="2" t="s">
        <v>373</v>
      </c>
      <c r="C6502" s="2" t="s">
        <v>361</v>
      </c>
      <c r="D6502" s="2" t="s">
        <v>1077</v>
      </c>
      <c r="E6502" s="2">
        <v>100</v>
      </c>
      <c r="F6502" s="2" t="s">
        <v>767</v>
      </c>
      <c r="G6502" s="2" t="s">
        <v>720</v>
      </c>
      <c r="H6502" s="2" t="s">
        <v>34</v>
      </c>
      <c r="I6502" s="2" t="s">
        <v>31</v>
      </c>
      <c r="J6502" s="2">
        <v>38.799523725</v>
      </c>
    </row>
    <row r="6503" spans="1:10">
      <c r="A6503" s="2" t="s">
        <v>20</v>
      </c>
      <c r="B6503" s="2" t="s">
        <v>379</v>
      </c>
      <c r="C6503" s="2" t="s">
        <v>361</v>
      </c>
      <c r="D6503" s="2" t="s">
        <v>1077</v>
      </c>
      <c r="E6503" s="2">
        <v>100</v>
      </c>
      <c r="F6503" s="2" t="s">
        <v>767</v>
      </c>
      <c r="G6503" s="2" t="s">
        <v>720</v>
      </c>
      <c r="H6503" s="2" t="s">
        <v>34</v>
      </c>
      <c r="I6503" s="2" t="s">
        <v>31</v>
      </c>
      <c r="J6503" s="2">
        <v>33.629426201249998</v>
      </c>
    </row>
    <row r="6504" spans="1:10">
      <c r="A6504" s="2" t="s">
        <v>16</v>
      </c>
      <c r="B6504" s="2" t="s">
        <v>384</v>
      </c>
      <c r="C6504" s="2" t="s">
        <v>361</v>
      </c>
      <c r="D6504" s="2" t="s">
        <v>1077</v>
      </c>
      <c r="E6504" s="2">
        <v>100</v>
      </c>
      <c r="F6504" s="2" t="s">
        <v>767</v>
      </c>
      <c r="G6504" s="2" t="s">
        <v>720</v>
      </c>
      <c r="H6504" s="2" t="s">
        <v>34</v>
      </c>
      <c r="I6504" s="2" t="s">
        <v>31</v>
      </c>
      <c r="J6504" s="2">
        <v>300.80355775111929</v>
      </c>
    </row>
    <row r="6505" spans="1:10">
      <c r="A6505" s="2" t="s">
        <v>3</v>
      </c>
      <c r="B6505" s="2" t="s">
        <v>365</v>
      </c>
      <c r="C6505" s="2" t="s">
        <v>361</v>
      </c>
      <c r="D6505" s="2" t="s">
        <v>1077</v>
      </c>
      <c r="E6505" s="2">
        <v>100</v>
      </c>
      <c r="F6505" s="2" t="s">
        <v>767</v>
      </c>
      <c r="G6505" s="2" t="s">
        <v>720</v>
      </c>
      <c r="H6505" s="2" t="s">
        <v>34</v>
      </c>
      <c r="I6505" s="2" t="s">
        <v>31</v>
      </c>
      <c r="J6505" s="2">
        <v>669.57294998049497</v>
      </c>
    </row>
    <row r="6506" spans="1:10">
      <c r="A6506" s="2" t="s">
        <v>19</v>
      </c>
      <c r="B6506" s="2" t="s">
        <v>375</v>
      </c>
      <c r="C6506" s="2" t="s">
        <v>361</v>
      </c>
      <c r="D6506" s="2" t="s">
        <v>1077</v>
      </c>
      <c r="E6506" s="2">
        <v>100</v>
      </c>
      <c r="F6506" s="2" t="s">
        <v>767</v>
      </c>
      <c r="G6506" s="2" t="s">
        <v>720</v>
      </c>
      <c r="H6506" s="2" t="s">
        <v>34</v>
      </c>
      <c r="I6506" s="2" t="s">
        <v>31</v>
      </c>
      <c r="J6506" s="2">
        <v>210.93401099999997</v>
      </c>
    </row>
    <row r="6507" spans="1:10">
      <c r="A6507" s="2" t="s">
        <v>18</v>
      </c>
      <c r="B6507" s="2" t="s">
        <v>369</v>
      </c>
      <c r="C6507" s="2" t="s">
        <v>361</v>
      </c>
      <c r="D6507" s="2" t="s">
        <v>1077</v>
      </c>
      <c r="E6507" s="2">
        <v>100</v>
      </c>
      <c r="F6507" s="2" t="s">
        <v>767</v>
      </c>
      <c r="G6507" s="2" t="s">
        <v>720</v>
      </c>
      <c r="H6507" s="2" t="s">
        <v>34</v>
      </c>
      <c r="I6507" s="2" t="s">
        <v>31</v>
      </c>
      <c r="J6507" s="2">
        <v>1481.6659975875002</v>
      </c>
    </row>
    <row r="6508" spans="1:10">
      <c r="A6508" s="2" t="s">
        <v>24</v>
      </c>
      <c r="B6508" s="2" t="s">
        <v>381</v>
      </c>
      <c r="C6508" s="2" t="s">
        <v>361</v>
      </c>
      <c r="D6508" s="2" t="s">
        <v>1077</v>
      </c>
      <c r="E6508" s="2">
        <v>100</v>
      </c>
      <c r="F6508" s="2" t="s">
        <v>767</v>
      </c>
      <c r="G6508" s="2" t="s">
        <v>720</v>
      </c>
      <c r="H6508" s="2" t="s">
        <v>34</v>
      </c>
      <c r="I6508" s="2" t="s">
        <v>31</v>
      </c>
      <c r="J6508" s="2">
        <v>48.613285748750599</v>
      </c>
    </row>
    <row r="6509" spans="1:10">
      <c r="A6509" s="2" t="s">
        <v>14</v>
      </c>
      <c r="B6509" s="2" t="s">
        <v>367</v>
      </c>
      <c r="C6509" s="2" t="s">
        <v>361</v>
      </c>
      <c r="D6509" s="2" t="s">
        <v>1077</v>
      </c>
      <c r="E6509" s="2">
        <v>100</v>
      </c>
      <c r="F6509" s="2" t="s">
        <v>767</v>
      </c>
      <c r="G6509" s="2" t="s">
        <v>720</v>
      </c>
      <c r="H6509" s="2" t="s">
        <v>34</v>
      </c>
      <c r="I6509" s="2" t="s">
        <v>31</v>
      </c>
      <c r="J6509" s="2">
        <v>2734.9880261999997</v>
      </c>
    </row>
    <row r="6510" spans="1:10">
      <c r="A6510" s="2" t="s">
        <v>13</v>
      </c>
      <c r="B6510" s="2" t="s">
        <v>380</v>
      </c>
      <c r="C6510" s="2" t="s">
        <v>361</v>
      </c>
      <c r="D6510" s="2" t="s">
        <v>1077</v>
      </c>
      <c r="E6510" s="2">
        <v>100</v>
      </c>
      <c r="F6510" s="2" t="s">
        <v>767</v>
      </c>
      <c r="G6510" s="2" t="s">
        <v>720</v>
      </c>
      <c r="H6510" s="2" t="s">
        <v>34</v>
      </c>
      <c r="I6510" s="2" t="s">
        <v>31</v>
      </c>
      <c r="J6510" s="2">
        <v>469.40615429660443</v>
      </c>
    </row>
    <row r="6511" spans="1:10">
      <c r="A6511" s="2" t="s">
        <v>11</v>
      </c>
      <c r="B6511" s="2" t="s">
        <v>377</v>
      </c>
      <c r="C6511" s="2" t="s">
        <v>361</v>
      </c>
      <c r="D6511" s="2" t="s">
        <v>1077</v>
      </c>
      <c r="E6511" s="2">
        <v>100</v>
      </c>
      <c r="F6511" s="2" t="s">
        <v>767</v>
      </c>
      <c r="G6511" s="2" t="s">
        <v>720</v>
      </c>
      <c r="H6511" s="2" t="s">
        <v>34</v>
      </c>
      <c r="I6511" s="2" t="s">
        <v>31</v>
      </c>
      <c r="J6511" s="2">
        <v>0.38025558562500006</v>
      </c>
    </row>
    <row r="6512" spans="1:10">
      <c r="A6512" s="2" t="s">
        <v>12</v>
      </c>
      <c r="B6512" s="2" t="s">
        <v>378</v>
      </c>
      <c r="C6512" s="2" t="s">
        <v>361</v>
      </c>
      <c r="D6512" s="2" t="s">
        <v>1077</v>
      </c>
      <c r="E6512" s="2">
        <v>100</v>
      </c>
      <c r="F6512" s="2" t="s">
        <v>767</v>
      </c>
      <c r="G6512" s="2" t="s">
        <v>720</v>
      </c>
      <c r="H6512" s="2" t="s">
        <v>34</v>
      </c>
      <c r="I6512" s="2" t="s">
        <v>31</v>
      </c>
      <c r="J6512" s="2">
        <v>163.61025993749999</v>
      </c>
    </row>
    <row r="6513" spans="1:10">
      <c r="A6513" s="2" t="s">
        <v>10</v>
      </c>
      <c r="B6513" s="2" t="s">
        <v>385</v>
      </c>
      <c r="C6513" s="2" t="s">
        <v>361</v>
      </c>
      <c r="D6513" s="2" t="s">
        <v>1077</v>
      </c>
      <c r="E6513" s="2">
        <v>100</v>
      </c>
      <c r="F6513" s="2" t="s">
        <v>767</v>
      </c>
      <c r="G6513" s="2" t="s">
        <v>720</v>
      </c>
      <c r="H6513" s="2" t="s">
        <v>34</v>
      </c>
      <c r="I6513" s="2" t="s">
        <v>31</v>
      </c>
      <c r="J6513" s="2">
        <v>325.05681931125002</v>
      </c>
    </row>
    <row r="6514" spans="1:10">
      <c r="A6514" s="2" t="s">
        <v>9</v>
      </c>
      <c r="B6514" s="2" t="s">
        <v>371</v>
      </c>
      <c r="C6514" s="2" t="s">
        <v>361</v>
      </c>
      <c r="D6514" s="2" t="s">
        <v>1077</v>
      </c>
      <c r="E6514" s="2">
        <v>100</v>
      </c>
      <c r="F6514" s="2" t="s">
        <v>767</v>
      </c>
      <c r="G6514" s="2" t="s">
        <v>720</v>
      </c>
      <c r="H6514" s="2" t="s">
        <v>34</v>
      </c>
      <c r="I6514" s="2" t="s">
        <v>31</v>
      </c>
      <c r="J6514" s="2">
        <v>0</v>
      </c>
    </row>
    <row r="6515" spans="1:10">
      <c r="A6515" s="2" t="s">
        <v>8</v>
      </c>
      <c r="B6515" s="2" t="s">
        <v>376</v>
      </c>
      <c r="C6515" s="2" t="s">
        <v>361</v>
      </c>
      <c r="D6515" s="2" t="s">
        <v>1077</v>
      </c>
      <c r="E6515" s="2">
        <v>100</v>
      </c>
      <c r="F6515" s="2" t="s">
        <v>767</v>
      </c>
      <c r="G6515" s="2" t="s">
        <v>720</v>
      </c>
      <c r="H6515" s="2" t="s">
        <v>34</v>
      </c>
      <c r="I6515" s="2" t="s">
        <v>31</v>
      </c>
      <c r="J6515" s="2">
        <v>21.281598750000001</v>
      </c>
    </row>
    <row r="6516" spans="1:10">
      <c r="A6516" s="2" t="s">
        <v>7</v>
      </c>
      <c r="B6516" s="2" t="s">
        <v>364</v>
      </c>
      <c r="C6516" s="2" t="s">
        <v>361</v>
      </c>
      <c r="D6516" s="2" t="s">
        <v>1077</v>
      </c>
      <c r="E6516" s="2">
        <v>100</v>
      </c>
      <c r="F6516" s="2" t="s">
        <v>767</v>
      </c>
      <c r="G6516" s="2" t="s">
        <v>720</v>
      </c>
      <c r="H6516" s="2" t="s">
        <v>34</v>
      </c>
      <c r="I6516" s="2" t="s">
        <v>31</v>
      </c>
      <c r="J6516" s="2">
        <v>171.33239019375</v>
      </c>
    </row>
    <row r="6517" spans="1:10">
      <c r="A6517" s="2" t="s">
        <v>6</v>
      </c>
      <c r="B6517" s="2" t="s">
        <v>387</v>
      </c>
      <c r="C6517" s="2" t="s">
        <v>361</v>
      </c>
      <c r="D6517" s="2" t="s">
        <v>1077</v>
      </c>
      <c r="E6517" s="2">
        <v>100</v>
      </c>
      <c r="F6517" s="2" t="s">
        <v>767</v>
      </c>
      <c r="G6517" s="2" t="s">
        <v>720</v>
      </c>
      <c r="H6517" s="2" t="s">
        <v>34</v>
      </c>
      <c r="I6517" s="2" t="s">
        <v>31</v>
      </c>
      <c r="J6517" s="2">
        <v>92.725037999999984</v>
      </c>
    </row>
    <row r="6518" spans="1:10">
      <c r="A6518" s="2" t="s">
        <v>2</v>
      </c>
      <c r="B6518" s="2" t="s">
        <v>374</v>
      </c>
      <c r="C6518" s="2" t="s">
        <v>361</v>
      </c>
      <c r="D6518" s="2" t="s">
        <v>1077</v>
      </c>
      <c r="E6518" s="2">
        <v>100</v>
      </c>
      <c r="F6518" s="2" t="s">
        <v>767</v>
      </c>
      <c r="G6518" s="2" t="s">
        <v>720</v>
      </c>
      <c r="H6518" s="2" t="s">
        <v>34</v>
      </c>
      <c r="I6518" s="2" t="s">
        <v>31</v>
      </c>
      <c r="J6518" s="2">
        <v>585.86326806000011</v>
      </c>
    </row>
    <row r="6519" spans="1:10">
      <c r="A6519" s="2" t="s">
        <v>1</v>
      </c>
      <c r="B6519" s="2" t="s">
        <v>366</v>
      </c>
      <c r="C6519" s="2" t="s">
        <v>361</v>
      </c>
      <c r="D6519" s="2" t="s">
        <v>1077</v>
      </c>
      <c r="E6519" s="2">
        <v>100</v>
      </c>
      <c r="F6519" s="2" t="s">
        <v>767</v>
      </c>
      <c r="G6519" s="2" t="s">
        <v>720</v>
      </c>
      <c r="H6519" s="2" t="s">
        <v>34</v>
      </c>
      <c r="I6519" s="2" t="s">
        <v>31</v>
      </c>
      <c r="J6519" s="2">
        <v>4122.9627044062499</v>
      </c>
    </row>
    <row r="6520" spans="1:10">
      <c r="A6520" s="2" t="s">
        <v>26</v>
      </c>
      <c r="B6520" s="2" t="s">
        <v>370</v>
      </c>
      <c r="C6520" s="2" t="s">
        <v>361</v>
      </c>
      <c r="D6520" s="2" t="s">
        <v>1069</v>
      </c>
      <c r="E6520" s="2">
        <v>100</v>
      </c>
      <c r="F6520" s="2" t="s">
        <v>767</v>
      </c>
      <c r="G6520" s="2" t="s">
        <v>720</v>
      </c>
      <c r="H6520" s="2" t="s">
        <v>34</v>
      </c>
      <c r="I6520" s="2" t="s">
        <v>31</v>
      </c>
      <c r="J6520" s="2">
        <v>0</v>
      </c>
    </row>
    <row r="6521" spans="1:10">
      <c r="A6521" s="2" t="s">
        <v>25</v>
      </c>
      <c r="B6521" s="2" t="s">
        <v>386</v>
      </c>
      <c r="C6521" s="2" t="s">
        <v>361</v>
      </c>
      <c r="D6521" s="2" t="s">
        <v>1069</v>
      </c>
      <c r="E6521" s="2">
        <v>100</v>
      </c>
      <c r="F6521" s="2" t="s">
        <v>767</v>
      </c>
      <c r="G6521" s="2" t="s">
        <v>720</v>
      </c>
      <c r="H6521" s="2" t="s">
        <v>34</v>
      </c>
      <c r="I6521" s="2" t="s">
        <v>31</v>
      </c>
      <c r="J6521" s="2">
        <v>33.857990478749997</v>
      </c>
    </row>
    <row r="6522" spans="1:10">
      <c r="A6522" s="2" t="s">
        <v>23</v>
      </c>
      <c r="B6522" s="2" t="s">
        <v>388</v>
      </c>
      <c r="C6522" s="2" t="s">
        <v>361</v>
      </c>
      <c r="D6522" s="2" t="s">
        <v>1069</v>
      </c>
      <c r="E6522" s="2">
        <v>100</v>
      </c>
      <c r="F6522" s="2" t="s">
        <v>767</v>
      </c>
      <c r="G6522" s="2" t="s">
        <v>720</v>
      </c>
      <c r="H6522" s="2" t="s">
        <v>34</v>
      </c>
      <c r="I6522" s="2" t="s">
        <v>31</v>
      </c>
      <c r="J6522" s="2">
        <v>0</v>
      </c>
    </row>
    <row r="6523" spans="1:10">
      <c r="A6523" s="2" t="s">
        <v>17</v>
      </c>
      <c r="B6523" s="2" t="s">
        <v>372</v>
      </c>
      <c r="C6523" s="2" t="s">
        <v>361</v>
      </c>
      <c r="D6523" s="2" t="s">
        <v>1069</v>
      </c>
      <c r="E6523" s="2">
        <v>100</v>
      </c>
      <c r="F6523" s="2" t="s">
        <v>767</v>
      </c>
      <c r="G6523" s="2" t="s">
        <v>720</v>
      </c>
      <c r="H6523" s="2" t="s">
        <v>34</v>
      </c>
      <c r="I6523" s="2" t="s">
        <v>31</v>
      </c>
      <c r="J6523" s="2">
        <v>0</v>
      </c>
    </row>
    <row r="6524" spans="1:10">
      <c r="A6524" s="2" t="s">
        <v>21</v>
      </c>
      <c r="B6524" s="2" t="s">
        <v>373</v>
      </c>
      <c r="C6524" s="2" t="s">
        <v>361</v>
      </c>
      <c r="D6524" s="2" t="s">
        <v>1069</v>
      </c>
      <c r="E6524" s="2">
        <v>100</v>
      </c>
      <c r="F6524" s="2" t="s">
        <v>767</v>
      </c>
      <c r="G6524" s="2" t="s">
        <v>720</v>
      </c>
      <c r="H6524" s="2" t="s">
        <v>34</v>
      </c>
      <c r="I6524" s="2" t="s">
        <v>31</v>
      </c>
      <c r="J6524" s="2">
        <v>76.506393487499992</v>
      </c>
    </row>
    <row r="6525" spans="1:10">
      <c r="A6525" s="2" t="s">
        <v>20</v>
      </c>
      <c r="B6525" s="2" t="s">
        <v>379</v>
      </c>
      <c r="C6525" s="2" t="s">
        <v>361</v>
      </c>
      <c r="D6525" s="2" t="s">
        <v>1069</v>
      </c>
      <c r="E6525" s="2">
        <v>100</v>
      </c>
      <c r="F6525" s="2" t="s">
        <v>767</v>
      </c>
      <c r="G6525" s="2" t="s">
        <v>720</v>
      </c>
      <c r="H6525" s="2" t="s">
        <v>34</v>
      </c>
      <c r="I6525" s="2" t="s">
        <v>31</v>
      </c>
      <c r="J6525" s="2">
        <v>25.873414318124997</v>
      </c>
    </row>
    <row r="6526" spans="1:10">
      <c r="A6526" s="2" t="s">
        <v>16</v>
      </c>
      <c r="B6526" s="2" t="s">
        <v>384</v>
      </c>
      <c r="C6526" s="2" t="s">
        <v>361</v>
      </c>
      <c r="D6526" s="2" t="s">
        <v>1069</v>
      </c>
      <c r="E6526" s="2">
        <v>100</v>
      </c>
      <c r="F6526" s="2" t="s">
        <v>767</v>
      </c>
      <c r="G6526" s="2" t="s">
        <v>720</v>
      </c>
      <c r="H6526" s="2" t="s">
        <v>34</v>
      </c>
      <c r="I6526" s="2" t="s">
        <v>31</v>
      </c>
      <c r="J6526" s="2">
        <v>6.3761352640511593</v>
      </c>
    </row>
    <row r="6527" spans="1:10">
      <c r="A6527" s="2" t="s">
        <v>3</v>
      </c>
      <c r="B6527" s="2" t="s">
        <v>365</v>
      </c>
      <c r="C6527" s="2" t="s">
        <v>361</v>
      </c>
      <c r="D6527" s="2" t="s">
        <v>1069</v>
      </c>
      <c r="E6527" s="2">
        <v>100</v>
      </c>
      <c r="F6527" s="2" t="s">
        <v>767</v>
      </c>
      <c r="G6527" s="2" t="s">
        <v>720</v>
      </c>
      <c r="H6527" s="2" t="s">
        <v>34</v>
      </c>
      <c r="I6527" s="2" t="s">
        <v>31</v>
      </c>
      <c r="J6527" s="2">
        <v>52.805249896214079</v>
      </c>
    </row>
    <row r="6528" spans="1:10">
      <c r="A6528" s="2" t="s">
        <v>19</v>
      </c>
      <c r="B6528" s="2" t="s">
        <v>375</v>
      </c>
      <c r="C6528" s="2" t="s">
        <v>361</v>
      </c>
      <c r="D6528" s="2" t="s">
        <v>1069</v>
      </c>
      <c r="E6528" s="2">
        <v>100</v>
      </c>
      <c r="F6528" s="2" t="s">
        <v>767</v>
      </c>
      <c r="G6528" s="2" t="s">
        <v>720</v>
      </c>
      <c r="H6528" s="2" t="s">
        <v>34</v>
      </c>
      <c r="I6528" s="2" t="s">
        <v>31</v>
      </c>
      <c r="J6528" s="2">
        <v>272.40336571499995</v>
      </c>
    </row>
    <row r="6529" spans="1:10">
      <c r="A6529" s="2" t="s">
        <v>18</v>
      </c>
      <c r="B6529" s="2" t="s">
        <v>369</v>
      </c>
      <c r="C6529" s="2" t="s">
        <v>361</v>
      </c>
      <c r="D6529" s="2" t="s">
        <v>1069</v>
      </c>
      <c r="E6529" s="2">
        <v>100</v>
      </c>
      <c r="F6529" s="2" t="s">
        <v>767</v>
      </c>
      <c r="G6529" s="2" t="s">
        <v>720</v>
      </c>
      <c r="H6529" s="2" t="s">
        <v>34</v>
      </c>
      <c r="I6529" s="2" t="s">
        <v>31</v>
      </c>
      <c r="J6529" s="2">
        <v>317.95839393749998</v>
      </c>
    </row>
    <row r="6530" spans="1:10">
      <c r="A6530" s="2" t="s">
        <v>24</v>
      </c>
      <c r="B6530" s="2" t="s">
        <v>381</v>
      </c>
      <c r="C6530" s="2" t="s">
        <v>361</v>
      </c>
      <c r="D6530" s="2" t="s">
        <v>1069</v>
      </c>
      <c r="E6530" s="2">
        <v>100</v>
      </c>
      <c r="F6530" s="2" t="s">
        <v>767</v>
      </c>
      <c r="G6530" s="2" t="s">
        <v>720</v>
      </c>
      <c r="H6530" s="2" t="s">
        <v>34</v>
      </c>
      <c r="I6530" s="2" t="s">
        <v>31</v>
      </c>
      <c r="J6530" s="2">
        <v>17.38810428348101</v>
      </c>
    </row>
    <row r="6531" spans="1:10">
      <c r="A6531" s="2" t="s">
        <v>14</v>
      </c>
      <c r="B6531" s="2" t="s">
        <v>367</v>
      </c>
      <c r="C6531" s="2" t="s">
        <v>361</v>
      </c>
      <c r="D6531" s="2" t="s">
        <v>1069</v>
      </c>
      <c r="E6531" s="2">
        <v>100</v>
      </c>
      <c r="F6531" s="2" t="s">
        <v>767</v>
      </c>
      <c r="G6531" s="2" t="s">
        <v>720</v>
      </c>
      <c r="H6531" s="2" t="s">
        <v>34</v>
      </c>
      <c r="I6531" s="2" t="s">
        <v>31</v>
      </c>
      <c r="J6531" s="2">
        <v>452.67286860000007</v>
      </c>
    </row>
    <row r="6532" spans="1:10">
      <c r="A6532" s="2" t="s">
        <v>13</v>
      </c>
      <c r="B6532" s="2" t="s">
        <v>380</v>
      </c>
      <c r="C6532" s="2" t="s">
        <v>361</v>
      </c>
      <c r="D6532" s="2" t="s">
        <v>1069</v>
      </c>
      <c r="E6532" s="2">
        <v>100</v>
      </c>
      <c r="F6532" s="2" t="s">
        <v>767</v>
      </c>
      <c r="G6532" s="2" t="s">
        <v>720</v>
      </c>
      <c r="H6532" s="2" t="s">
        <v>34</v>
      </c>
      <c r="I6532" s="2" t="s">
        <v>31</v>
      </c>
      <c r="J6532" s="2">
        <v>35.477211017311603</v>
      </c>
    </row>
    <row r="6533" spans="1:10">
      <c r="A6533" s="2" t="s">
        <v>11</v>
      </c>
      <c r="B6533" s="2" t="s">
        <v>377</v>
      </c>
      <c r="C6533" s="2" t="s">
        <v>361</v>
      </c>
      <c r="D6533" s="2" t="s">
        <v>1069</v>
      </c>
      <c r="E6533" s="2">
        <v>100</v>
      </c>
      <c r="F6533" s="2" t="s">
        <v>767</v>
      </c>
      <c r="G6533" s="2" t="s">
        <v>720</v>
      </c>
      <c r="H6533" s="2" t="s">
        <v>34</v>
      </c>
      <c r="I6533" s="2" t="s">
        <v>31</v>
      </c>
      <c r="J6533" s="2">
        <v>28.459128566250001</v>
      </c>
    </row>
    <row r="6534" spans="1:10">
      <c r="A6534" s="2" t="s">
        <v>12</v>
      </c>
      <c r="B6534" s="2" t="s">
        <v>378</v>
      </c>
      <c r="C6534" s="2" t="s">
        <v>361</v>
      </c>
      <c r="D6534" s="2" t="s">
        <v>1069</v>
      </c>
      <c r="E6534" s="2">
        <v>100</v>
      </c>
      <c r="F6534" s="2" t="s">
        <v>767</v>
      </c>
      <c r="G6534" s="2" t="s">
        <v>720</v>
      </c>
      <c r="H6534" s="2" t="s">
        <v>34</v>
      </c>
      <c r="I6534" s="2" t="s">
        <v>31</v>
      </c>
      <c r="J6534" s="2">
        <v>66.216905699999998</v>
      </c>
    </row>
    <row r="6535" spans="1:10">
      <c r="A6535" s="2" t="s">
        <v>10</v>
      </c>
      <c r="B6535" s="2" t="s">
        <v>385</v>
      </c>
      <c r="C6535" s="2" t="s">
        <v>361</v>
      </c>
      <c r="D6535" s="2" t="s">
        <v>1069</v>
      </c>
      <c r="E6535" s="2">
        <v>100</v>
      </c>
      <c r="F6535" s="2" t="s">
        <v>767</v>
      </c>
      <c r="G6535" s="2" t="s">
        <v>720</v>
      </c>
      <c r="H6535" s="2" t="s">
        <v>34</v>
      </c>
      <c r="I6535" s="2" t="s">
        <v>31</v>
      </c>
      <c r="J6535" s="2">
        <v>6.1014827606250002</v>
      </c>
    </row>
    <row r="6536" spans="1:10">
      <c r="A6536" s="2" t="s">
        <v>9</v>
      </c>
      <c r="B6536" s="2" t="s">
        <v>371</v>
      </c>
      <c r="C6536" s="2" t="s">
        <v>361</v>
      </c>
      <c r="D6536" s="2" t="s">
        <v>1069</v>
      </c>
      <c r="E6536" s="2">
        <v>100</v>
      </c>
      <c r="F6536" s="2" t="s">
        <v>767</v>
      </c>
      <c r="G6536" s="2" t="s">
        <v>720</v>
      </c>
      <c r="H6536" s="2" t="s">
        <v>34</v>
      </c>
      <c r="I6536" s="2" t="s">
        <v>31</v>
      </c>
      <c r="J6536" s="2">
        <v>0.14366126250000003</v>
      </c>
    </row>
    <row r="6537" spans="1:10">
      <c r="A6537" s="2" t="s">
        <v>8</v>
      </c>
      <c r="B6537" s="2" t="s">
        <v>376</v>
      </c>
      <c r="C6537" s="2" t="s">
        <v>361</v>
      </c>
      <c r="D6537" s="2" t="s">
        <v>1069</v>
      </c>
      <c r="E6537" s="2">
        <v>100</v>
      </c>
      <c r="F6537" s="2" t="s">
        <v>767</v>
      </c>
      <c r="G6537" s="2" t="s">
        <v>720</v>
      </c>
      <c r="H6537" s="2" t="s">
        <v>34</v>
      </c>
      <c r="I6537" s="2" t="s">
        <v>31</v>
      </c>
      <c r="J6537" s="2">
        <v>185.20528874999999</v>
      </c>
    </row>
    <row r="6538" spans="1:10">
      <c r="A6538" s="2" t="s">
        <v>7</v>
      </c>
      <c r="B6538" s="2" t="s">
        <v>364</v>
      </c>
      <c r="C6538" s="2" t="s">
        <v>361</v>
      </c>
      <c r="D6538" s="2" t="s">
        <v>1069</v>
      </c>
      <c r="E6538" s="2">
        <v>100</v>
      </c>
      <c r="F6538" s="2" t="s">
        <v>767</v>
      </c>
      <c r="G6538" s="2" t="s">
        <v>720</v>
      </c>
      <c r="H6538" s="2" t="s">
        <v>34</v>
      </c>
      <c r="I6538" s="2" t="s">
        <v>31</v>
      </c>
      <c r="J6538" s="2">
        <v>21.440710462499997</v>
      </c>
    </row>
    <row r="6539" spans="1:10">
      <c r="A6539" s="2" t="s">
        <v>6</v>
      </c>
      <c r="B6539" s="2" t="s">
        <v>387</v>
      </c>
      <c r="C6539" s="2" t="s">
        <v>361</v>
      </c>
      <c r="D6539" s="2" t="s">
        <v>1069</v>
      </c>
      <c r="E6539" s="2">
        <v>100</v>
      </c>
      <c r="F6539" s="2" t="s">
        <v>767</v>
      </c>
      <c r="G6539" s="2" t="s">
        <v>720</v>
      </c>
      <c r="H6539" s="2" t="s">
        <v>34</v>
      </c>
      <c r="I6539" s="2" t="s">
        <v>31</v>
      </c>
      <c r="J6539" s="2">
        <v>121.18365000000001</v>
      </c>
    </row>
    <row r="6540" spans="1:10">
      <c r="A6540" s="2" t="s">
        <v>2</v>
      </c>
      <c r="B6540" s="2" t="s">
        <v>374</v>
      </c>
      <c r="C6540" s="2" t="s">
        <v>361</v>
      </c>
      <c r="D6540" s="2" t="s">
        <v>1069</v>
      </c>
      <c r="E6540" s="2">
        <v>100</v>
      </c>
      <c r="F6540" s="2" t="s">
        <v>767</v>
      </c>
      <c r="G6540" s="2" t="s">
        <v>720</v>
      </c>
      <c r="H6540" s="2" t="s">
        <v>34</v>
      </c>
      <c r="I6540" s="2" t="s">
        <v>31</v>
      </c>
      <c r="J6540" s="2">
        <v>411.66059844000006</v>
      </c>
    </row>
    <row r="6541" spans="1:10">
      <c r="A6541" s="2" t="s">
        <v>1</v>
      </c>
      <c r="B6541" s="2" t="s">
        <v>366</v>
      </c>
      <c r="C6541" s="2" t="s">
        <v>361</v>
      </c>
      <c r="D6541" s="2" t="s">
        <v>1069</v>
      </c>
      <c r="E6541" s="2">
        <v>100</v>
      </c>
      <c r="F6541" s="2" t="s">
        <v>767</v>
      </c>
      <c r="G6541" s="2" t="s">
        <v>720</v>
      </c>
      <c r="H6541" s="2" t="s">
        <v>34</v>
      </c>
      <c r="I6541" s="2" t="s">
        <v>31</v>
      </c>
      <c r="J6541" s="2">
        <v>1926.89088834375</v>
      </c>
    </row>
  </sheetData>
  <autoFilter ref="A1:J4033">
    <sortState ref="A2:J6409">
      <sortCondition ref="C1:C4825"/>
    </sortState>
  </autoFilter>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E32"/>
  <sheetViews>
    <sheetView workbookViewId="0">
      <selection activeCell="B37" sqref="B37"/>
    </sheetView>
  </sheetViews>
  <sheetFormatPr defaultRowHeight="15"/>
  <cols>
    <col min="1" max="1" width="44.42578125" bestFit="1" customWidth="1"/>
    <col min="2" max="2" width="19.140625" bestFit="1" customWidth="1"/>
    <col min="3" max="3" width="14.5703125" customWidth="1"/>
    <col min="4" max="4" width="8.5703125" customWidth="1"/>
    <col min="5" max="5" width="11.28515625" customWidth="1"/>
    <col min="6" max="6" width="14.5703125" bestFit="1" customWidth="1"/>
    <col min="7" max="7" width="8.5703125" customWidth="1"/>
    <col min="8" max="8" width="25.42578125" bestFit="1" customWidth="1"/>
    <col min="9" max="9" width="14.5703125" bestFit="1" customWidth="1"/>
    <col min="10" max="10" width="8.5703125" customWidth="1"/>
    <col min="11" max="11" width="11.28515625" bestFit="1" customWidth="1"/>
  </cols>
  <sheetData>
    <row r="2" spans="1:5">
      <c r="A2" s="195" t="s">
        <v>33</v>
      </c>
      <c r="B2" s="203" t="s">
        <v>37</v>
      </c>
    </row>
    <row r="3" spans="1:5">
      <c r="A3" s="195" t="s">
        <v>39</v>
      </c>
      <c r="B3" s="203" t="s">
        <v>1025</v>
      </c>
    </row>
    <row r="5" spans="1:5">
      <c r="A5" s="195" t="s">
        <v>46</v>
      </c>
      <c r="B5" s="195" t="s">
        <v>49</v>
      </c>
    </row>
    <row r="6" spans="1:5">
      <c r="A6" s="195" t="s">
        <v>47</v>
      </c>
      <c r="B6" s="203" t="s">
        <v>29</v>
      </c>
      <c r="C6" s="203" t="s">
        <v>28</v>
      </c>
      <c r="D6" s="203" t="s">
        <v>720</v>
      </c>
      <c r="E6" s="203" t="s">
        <v>48</v>
      </c>
    </row>
    <row r="7" spans="1:5">
      <c r="A7" s="196" t="s">
        <v>768</v>
      </c>
      <c r="B7" s="204"/>
      <c r="C7" s="204"/>
      <c r="D7" s="204"/>
      <c r="E7" s="204"/>
    </row>
    <row r="8" spans="1:5">
      <c r="A8" s="197" t="s">
        <v>361</v>
      </c>
      <c r="B8" s="204">
        <v>0.11799999999999999</v>
      </c>
      <c r="C8" s="204">
        <v>0.73399999999999999</v>
      </c>
      <c r="D8" s="204">
        <v>80.043000000000006</v>
      </c>
      <c r="E8" s="204">
        <v>80.894999999999996</v>
      </c>
    </row>
    <row r="9" spans="1:5">
      <c r="A9" s="201" t="s">
        <v>718</v>
      </c>
      <c r="B9" s="204">
        <v>0.11</v>
      </c>
      <c r="C9" s="204">
        <v>0.70499999999999996</v>
      </c>
      <c r="D9" s="204">
        <v>55.381</v>
      </c>
      <c r="E9" s="204">
        <v>56.195999999999998</v>
      </c>
    </row>
    <row r="10" spans="1:5">
      <c r="A10" s="201" t="s">
        <v>1073</v>
      </c>
      <c r="B10" s="204">
        <v>8.0000000000000002E-3</v>
      </c>
      <c r="C10" s="204">
        <v>2.8999999999999998E-2</v>
      </c>
      <c r="D10" s="204">
        <v>24.661999999999999</v>
      </c>
      <c r="E10" s="204">
        <v>24.698999999999998</v>
      </c>
    </row>
    <row r="11" spans="1:5">
      <c r="A11" s="201" t="s">
        <v>1069</v>
      </c>
      <c r="B11" s="204">
        <v>0</v>
      </c>
      <c r="C11" s="204">
        <v>0</v>
      </c>
      <c r="D11" s="204">
        <v>0</v>
      </c>
      <c r="E11" s="204">
        <v>0</v>
      </c>
    </row>
    <row r="12" spans="1:5">
      <c r="A12" s="197" t="s">
        <v>64</v>
      </c>
      <c r="B12" s="204">
        <v>854.94655955215944</v>
      </c>
      <c r="C12" s="204">
        <v>850.89688764984032</v>
      </c>
      <c r="D12" s="204">
        <v>1185.1938659490008</v>
      </c>
      <c r="E12" s="204">
        <v>2891.0373131510005</v>
      </c>
    </row>
    <row r="13" spans="1:5">
      <c r="A13" s="201" t="s">
        <v>719</v>
      </c>
      <c r="B13" s="204">
        <v>854.94655955215944</v>
      </c>
      <c r="C13" s="204">
        <v>850.89688764984032</v>
      </c>
      <c r="D13" s="204">
        <v>1185.1938659490008</v>
      </c>
      <c r="E13" s="204">
        <v>2891.0373131510005</v>
      </c>
    </row>
    <row r="14" spans="1:5">
      <c r="A14" s="196" t="s">
        <v>928</v>
      </c>
      <c r="B14" s="204"/>
      <c r="C14" s="204"/>
      <c r="D14" s="204"/>
      <c r="E14" s="204"/>
    </row>
    <row r="15" spans="1:5">
      <c r="A15" s="197" t="s">
        <v>361</v>
      </c>
      <c r="B15" s="204">
        <v>0.73</v>
      </c>
      <c r="C15" s="204">
        <v>5.4730000000000008</v>
      </c>
      <c r="D15" s="204">
        <v>324.17099999999999</v>
      </c>
      <c r="E15" s="204">
        <v>330.37400000000002</v>
      </c>
    </row>
    <row r="16" spans="1:5">
      <c r="A16" s="201" t="s">
        <v>718</v>
      </c>
      <c r="B16" s="204">
        <v>0.64100000000000001</v>
      </c>
      <c r="C16" s="204">
        <v>5.2060000000000004</v>
      </c>
      <c r="D16" s="204">
        <v>227.56700000000001</v>
      </c>
      <c r="E16" s="204">
        <v>233.41400000000002</v>
      </c>
    </row>
    <row r="17" spans="1:5">
      <c r="A17" s="201" t="s">
        <v>1073</v>
      </c>
      <c r="B17" s="204">
        <v>8.8999999999999996E-2</v>
      </c>
      <c r="C17" s="204">
        <v>0.26700000000000002</v>
      </c>
      <c r="D17" s="204">
        <v>96.603999999999999</v>
      </c>
      <c r="E17" s="204">
        <v>96.96</v>
      </c>
    </row>
    <row r="18" spans="1:5">
      <c r="A18" s="201" t="s">
        <v>1069</v>
      </c>
      <c r="B18" s="204">
        <v>0</v>
      </c>
      <c r="C18" s="204">
        <v>0</v>
      </c>
      <c r="D18" s="204">
        <v>0</v>
      </c>
      <c r="E18" s="204">
        <v>0</v>
      </c>
    </row>
    <row r="19" spans="1:5">
      <c r="A19" s="197" t="s">
        <v>64</v>
      </c>
      <c r="B19" s="204">
        <v>1289.7271473463111</v>
      </c>
      <c r="C19" s="204">
        <v>1353.2747862596893</v>
      </c>
      <c r="D19" s="204">
        <v>2067.1147129969995</v>
      </c>
      <c r="E19" s="204">
        <v>4710.1166466029999</v>
      </c>
    </row>
    <row r="20" spans="1:5">
      <c r="A20" s="201" t="s">
        <v>719</v>
      </c>
      <c r="B20" s="204">
        <v>1289.7271473463111</v>
      </c>
      <c r="C20" s="204">
        <v>1353.2747862596893</v>
      </c>
      <c r="D20" s="204">
        <v>2067.1147129969995</v>
      </c>
      <c r="E20" s="204">
        <v>4710.1166466029999</v>
      </c>
    </row>
    <row r="21" spans="1:5">
      <c r="A21" s="196" t="s">
        <v>767</v>
      </c>
      <c r="B21" s="204"/>
      <c r="C21" s="204"/>
      <c r="D21" s="204"/>
      <c r="E21" s="204"/>
    </row>
    <row r="22" spans="1:5">
      <c r="A22" s="197" t="s">
        <v>361</v>
      </c>
      <c r="B22" s="204">
        <v>89.223911107701994</v>
      </c>
      <c r="C22" s="204">
        <v>474.07937013104095</v>
      </c>
      <c r="D22" s="204">
        <v>6597.7717187612561</v>
      </c>
      <c r="E22" s="204">
        <v>7161.0749999999989</v>
      </c>
    </row>
    <row r="23" spans="1:5">
      <c r="A23" s="201" t="s">
        <v>718</v>
      </c>
      <c r="B23" s="204">
        <v>2.5298823475199996</v>
      </c>
      <c r="C23" s="204">
        <v>20.95979437502</v>
      </c>
      <c r="D23" s="204">
        <v>611.74532327745999</v>
      </c>
      <c r="E23" s="204">
        <v>635.23500000000001</v>
      </c>
    </row>
    <row r="24" spans="1:5">
      <c r="A24" s="201" t="s">
        <v>1073</v>
      </c>
      <c r="B24" s="204">
        <v>0.38271657671999998</v>
      </c>
      <c r="C24" s="204">
        <v>1.3498361586550001</v>
      </c>
      <c r="D24" s="204">
        <v>175.75244726462498</v>
      </c>
      <c r="E24" s="204">
        <v>177.48499999999999</v>
      </c>
    </row>
    <row r="25" spans="1:5">
      <c r="A25" s="201" t="s">
        <v>1069</v>
      </c>
      <c r="B25" s="204">
        <v>2.97908020752</v>
      </c>
      <c r="C25" s="204">
        <v>24.114394196355001</v>
      </c>
      <c r="D25" s="204">
        <v>1009.661525596125</v>
      </c>
      <c r="E25" s="204">
        <v>1036.7549999999999</v>
      </c>
    </row>
    <row r="26" spans="1:5">
      <c r="A26" s="201" t="s">
        <v>1077</v>
      </c>
      <c r="B26" s="204">
        <v>55.526572325489994</v>
      </c>
      <c r="C26" s="204">
        <v>242.87447209408001</v>
      </c>
      <c r="D26" s="204">
        <v>3024.2539555804296</v>
      </c>
      <c r="E26" s="204">
        <v>3322.6549999999997</v>
      </c>
    </row>
    <row r="27" spans="1:5">
      <c r="A27" s="201" t="s">
        <v>1074</v>
      </c>
      <c r="B27" s="204">
        <v>10.954705580823999</v>
      </c>
      <c r="C27" s="204">
        <v>50.370437998581998</v>
      </c>
      <c r="D27" s="204">
        <v>721.37985642059425</v>
      </c>
      <c r="E27" s="204">
        <v>782.70500000000027</v>
      </c>
    </row>
    <row r="28" spans="1:5">
      <c r="A28" s="201" t="s">
        <v>1075</v>
      </c>
      <c r="B28" s="204">
        <v>7.5323189804199995</v>
      </c>
      <c r="C28" s="204">
        <v>58.648843593202997</v>
      </c>
      <c r="D28" s="204">
        <v>546.79483742637694</v>
      </c>
      <c r="E28" s="204">
        <v>612.97599999999989</v>
      </c>
    </row>
    <row r="29" spans="1:5">
      <c r="A29" s="201" t="s">
        <v>1076</v>
      </c>
      <c r="B29" s="204">
        <v>9.3186350892079979</v>
      </c>
      <c r="C29" s="204">
        <v>75.761591715145997</v>
      </c>
      <c r="D29" s="204">
        <v>508.18377319564593</v>
      </c>
      <c r="E29" s="204">
        <v>593.2639999999999</v>
      </c>
    </row>
    <row r="30" spans="1:5">
      <c r="A30" s="197" t="s">
        <v>64</v>
      </c>
      <c r="B30" s="204">
        <v>1589.0288653923276</v>
      </c>
      <c r="C30" s="204">
        <v>1790.8567476066719</v>
      </c>
      <c r="D30" s="204">
        <v>2967.8256213850004</v>
      </c>
      <c r="E30" s="204">
        <v>6347.7112343839999</v>
      </c>
    </row>
    <row r="31" spans="1:5">
      <c r="A31" s="201" t="s">
        <v>719</v>
      </c>
      <c r="B31" s="204">
        <v>1589.0288653923276</v>
      </c>
      <c r="C31" s="204">
        <v>1790.8567476066719</v>
      </c>
      <c r="D31" s="204">
        <v>2967.8256213850004</v>
      </c>
      <c r="E31" s="204">
        <v>6347.7112343839999</v>
      </c>
    </row>
    <row r="32" spans="1:5">
      <c r="A32" s="196" t="s">
        <v>48</v>
      </c>
      <c r="B32" s="204">
        <v>3823.7744833985003</v>
      </c>
      <c r="C32" s="204">
        <v>4475.3147916472426</v>
      </c>
      <c r="D32" s="204">
        <v>13222.119919092254</v>
      </c>
      <c r="E32" s="204">
        <v>21521.209194137999</v>
      </c>
    </row>
  </sheetData>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29"/>
  <sheetViews>
    <sheetView workbookViewId="0">
      <selection activeCell="C31" sqref="C31"/>
    </sheetView>
  </sheetViews>
  <sheetFormatPr defaultRowHeight="15"/>
  <cols>
    <col min="1" max="1" width="17" customWidth="1"/>
    <col min="2" max="2" width="30.42578125" customWidth="1"/>
    <col min="3" max="3" width="28.28515625" customWidth="1"/>
    <col min="4" max="4" width="19.42578125" customWidth="1"/>
    <col min="5" max="5" width="18.42578125" customWidth="1"/>
    <col min="6" max="6" width="38.85546875" bestFit="1" customWidth="1"/>
    <col min="7" max="7" width="30" customWidth="1"/>
    <col min="8" max="8" width="28.85546875" customWidth="1"/>
    <col min="9" max="9" width="11.28515625" customWidth="1"/>
    <col min="10" max="10" width="8.5703125" customWidth="1"/>
    <col min="11" max="11" width="11.28515625" bestFit="1" customWidth="1"/>
  </cols>
  <sheetData>
    <row r="1" spans="1:8">
      <c r="A1" s="4" t="s">
        <v>33</v>
      </c>
      <c r="B1" t="s">
        <v>37</v>
      </c>
    </row>
    <row r="2" spans="1:8">
      <c r="A2" s="4" t="s">
        <v>35</v>
      </c>
      <c r="B2" t="s">
        <v>361</v>
      </c>
    </row>
    <row r="3" spans="1:8">
      <c r="A3" s="4" t="s">
        <v>40</v>
      </c>
      <c r="B3" t="s">
        <v>720</v>
      </c>
    </row>
    <row r="4" spans="1:8">
      <c r="A4" s="4" t="s">
        <v>0</v>
      </c>
      <c r="B4" t="s">
        <v>767</v>
      </c>
    </row>
    <row r="6" spans="1:8">
      <c r="A6" s="4" t="s">
        <v>46</v>
      </c>
      <c r="B6" s="4" t="s">
        <v>49</v>
      </c>
    </row>
    <row r="7" spans="1:8">
      <c r="A7" s="4" t="s">
        <v>47</v>
      </c>
      <c r="B7" t="s">
        <v>1077</v>
      </c>
      <c r="C7" t="s">
        <v>1069</v>
      </c>
      <c r="D7" t="s">
        <v>718</v>
      </c>
      <c r="E7" t="s">
        <v>1073</v>
      </c>
      <c r="F7" t="s">
        <v>1076</v>
      </c>
      <c r="G7" t="s">
        <v>1075</v>
      </c>
      <c r="H7" t="s">
        <v>1074</v>
      </c>
    </row>
    <row r="8" spans="1:8">
      <c r="A8" s="5" t="s">
        <v>26</v>
      </c>
      <c r="B8" s="1">
        <v>0</v>
      </c>
      <c r="C8" s="1">
        <v>0</v>
      </c>
      <c r="D8" s="1">
        <v>0.14499999999999999</v>
      </c>
      <c r="E8" s="1">
        <v>0.16500000000000001</v>
      </c>
      <c r="F8" s="1">
        <v>0</v>
      </c>
      <c r="G8" s="1">
        <v>9.9999999999999655E-4</v>
      </c>
      <c r="H8" s="1">
        <v>1.5409999999999999</v>
      </c>
    </row>
    <row r="9" spans="1:8">
      <c r="A9" s="5" t="s">
        <v>25</v>
      </c>
      <c r="B9" s="1">
        <v>26.97</v>
      </c>
      <c r="C9" s="1">
        <v>11.47</v>
      </c>
      <c r="D9" s="1">
        <v>1.33</v>
      </c>
      <c r="E9" s="1">
        <v>0</v>
      </c>
      <c r="F9" s="1">
        <v>3.4270000000000005</v>
      </c>
      <c r="G9" s="1">
        <v>12.467000000000001</v>
      </c>
      <c r="H9" s="1">
        <v>6.72</v>
      </c>
    </row>
    <row r="10" spans="1:8">
      <c r="A10" s="5" t="s">
        <v>24</v>
      </c>
      <c r="B10" s="1">
        <v>20.20511764602</v>
      </c>
      <c r="C10" s="1">
        <v>7.2270098035499997</v>
      </c>
      <c r="D10" s="1">
        <v>8.6361813721049998</v>
      </c>
      <c r="E10" s="1">
        <v>0.18687254901</v>
      </c>
      <c r="F10" s="1">
        <v>12.862933332672</v>
      </c>
      <c r="G10" s="1">
        <v>12.890773528749</v>
      </c>
      <c r="H10" s="1">
        <v>6.0893754898830004</v>
      </c>
    </row>
    <row r="11" spans="1:8">
      <c r="A11" s="5" t="s">
        <v>23</v>
      </c>
      <c r="B11" s="1">
        <v>5.4669558848100008</v>
      </c>
      <c r="C11" s="1">
        <v>0</v>
      </c>
      <c r="D11" s="1">
        <v>0</v>
      </c>
      <c r="E11" s="1">
        <v>0</v>
      </c>
      <c r="F11" s="1">
        <v>0.29841176484000004</v>
      </c>
      <c r="G11" s="1">
        <v>0.27485294129999999</v>
      </c>
      <c r="H11" s="1">
        <v>0.26700000011999997</v>
      </c>
    </row>
    <row r="12" spans="1:8">
      <c r="A12" s="5" t="s">
        <v>21</v>
      </c>
      <c r="B12" s="1">
        <v>9.41</v>
      </c>
      <c r="C12" s="1">
        <v>18.555</v>
      </c>
      <c r="D12" s="1">
        <v>81.25</v>
      </c>
      <c r="E12" s="1">
        <v>28.99</v>
      </c>
      <c r="F12" s="1">
        <v>4.9789999999999983</v>
      </c>
      <c r="G12" s="1">
        <v>7.8479999999999928</v>
      </c>
      <c r="H12" s="1">
        <v>84.367999999999995</v>
      </c>
    </row>
    <row r="13" spans="1:8">
      <c r="A13" s="5" t="s">
        <v>20</v>
      </c>
      <c r="B13" s="1">
        <v>8.39</v>
      </c>
      <c r="C13" s="1">
        <v>6.4550000000000001</v>
      </c>
      <c r="D13" s="1">
        <v>7.2450000000000001</v>
      </c>
      <c r="E13" s="1">
        <v>0.97499999999999998</v>
      </c>
      <c r="F13" s="1">
        <v>8.6140000000000008</v>
      </c>
      <c r="G13" s="1">
        <v>12.930999999999999</v>
      </c>
      <c r="H13" s="1">
        <v>17.603999999999999</v>
      </c>
    </row>
    <row r="14" spans="1:8">
      <c r="A14" s="5" t="s">
        <v>19</v>
      </c>
      <c r="B14" s="1">
        <v>53</v>
      </c>
      <c r="C14" s="1">
        <v>68.444999999999993</v>
      </c>
      <c r="D14" s="1">
        <v>33.475000000000001</v>
      </c>
      <c r="E14" s="1">
        <v>8.51</v>
      </c>
      <c r="F14" s="1">
        <v>3.2259999999999946</v>
      </c>
      <c r="G14" s="1">
        <v>29.973999999999997</v>
      </c>
      <c r="H14" s="1">
        <v>96.221999999999994</v>
      </c>
    </row>
    <row r="15" spans="1:8">
      <c r="A15" s="5" t="s">
        <v>18</v>
      </c>
      <c r="B15" s="1">
        <v>405.065</v>
      </c>
      <c r="C15" s="1">
        <v>86.924999999999997</v>
      </c>
      <c r="D15" s="1">
        <v>42.55</v>
      </c>
      <c r="E15" s="1">
        <v>2.5249999999999999</v>
      </c>
      <c r="F15" s="1">
        <v>44.511000000000003</v>
      </c>
      <c r="G15" s="1">
        <v>56.578000000000003</v>
      </c>
      <c r="H15" s="1">
        <v>98.085999999999999</v>
      </c>
    </row>
    <row r="16" spans="1:8">
      <c r="A16" s="5" t="s">
        <v>17</v>
      </c>
      <c r="B16" s="1">
        <v>0</v>
      </c>
      <c r="C16" s="1">
        <v>0</v>
      </c>
      <c r="D16" s="1">
        <v>53.03</v>
      </c>
      <c r="E16" s="1">
        <v>27.18</v>
      </c>
      <c r="F16" s="1">
        <v>0</v>
      </c>
      <c r="G16" s="1">
        <v>1.7999999999992723E-2</v>
      </c>
      <c r="H16" s="1">
        <v>25.395</v>
      </c>
    </row>
    <row r="17" spans="1:8">
      <c r="A17" s="5" t="s">
        <v>16</v>
      </c>
      <c r="B17" s="1">
        <v>105.54179478371999</v>
      </c>
      <c r="C17" s="1">
        <v>2.2371702136200002</v>
      </c>
      <c r="D17" s="1">
        <v>1.4622027539999999E-2</v>
      </c>
      <c r="E17" s="1">
        <v>3.6555068849999997E-3</v>
      </c>
      <c r="F17" s="1">
        <v>58.39306698099</v>
      </c>
      <c r="G17" s="1">
        <v>32.972672102700002</v>
      </c>
      <c r="H17" s="1">
        <v>20.705522098016999</v>
      </c>
    </row>
    <row r="18" spans="1:8">
      <c r="A18" s="5" t="s">
        <v>14</v>
      </c>
      <c r="B18" s="1">
        <v>592.43499999999995</v>
      </c>
      <c r="C18" s="1">
        <v>98.055000000000007</v>
      </c>
      <c r="D18" s="1">
        <v>5.13</v>
      </c>
      <c r="E18" s="1">
        <v>0</v>
      </c>
      <c r="F18" s="1">
        <v>59.893999999999998</v>
      </c>
      <c r="G18" s="1">
        <v>45.463000000000001</v>
      </c>
      <c r="H18" s="1">
        <v>26.704999999999998</v>
      </c>
    </row>
    <row r="19" spans="1:8">
      <c r="A19" s="5" t="s">
        <v>13</v>
      </c>
      <c r="B19" s="1">
        <v>184.06243857833996</v>
      </c>
      <c r="C19" s="1">
        <v>13.911240647430001</v>
      </c>
      <c r="D19" s="1">
        <v>11.813647063679998</v>
      </c>
      <c r="E19" s="1">
        <v>1.7871497333549999</v>
      </c>
      <c r="F19" s="1">
        <v>39.408469534916989</v>
      </c>
      <c r="G19" s="1">
        <v>31.391187178679996</v>
      </c>
      <c r="H19" s="1">
        <v>47.480569003475992</v>
      </c>
    </row>
    <row r="20" spans="1:8">
      <c r="A20" s="5" t="s">
        <v>12</v>
      </c>
      <c r="B20" s="1">
        <v>40.225000000000001</v>
      </c>
      <c r="C20" s="1">
        <v>16.28</v>
      </c>
      <c r="D20" s="1">
        <v>32.284999999999997</v>
      </c>
      <c r="E20" s="1">
        <v>4.05</v>
      </c>
      <c r="F20" s="1">
        <v>5.5E-2</v>
      </c>
      <c r="G20" s="1">
        <v>15.081</v>
      </c>
      <c r="H20" s="1">
        <v>25.568000000000001</v>
      </c>
    </row>
    <row r="21" spans="1:8">
      <c r="A21" s="5" t="s">
        <v>11</v>
      </c>
      <c r="B21" s="1">
        <v>9.5000000000000001E-2</v>
      </c>
      <c r="C21" s="1">
        <v>7.11</v>
      </c>
      <c r="D21" s="1">
        <v>7.2750000000000004</v>
      </c>
      <c r="E21" s="1">
        <v>0.38500000000000001</v>
      </c>
      <c r="F21" s="1">
        <v>-2.0000000000004545E-3</v>
      </c>
      <c r="G21" s="1">
        <v>2.1539999999999999</v>
      </c>
      <c r="H21" s="1">
        <v>4.2960000000000003</v>
      </c>
    </row>
    <row r="22" spans="1:8">
      <c r="A22" s="5" t="s">
        <v>10</v>
      </c>
      <c r="B22" s="1">
        <v>124.93</v>
      </c>
      <c r="C22" s="1">
        <v>2.3450000000000002</v>
      </c>
      <c r="D22" s="1">
        <v>0</v>
      </c>
      <c r="E22" s="1">
        <v>0</v>
      </c>
      <c r="F22" s="1">
        <v>1.111</v>
      </c>
      <c r="G22" s="1">
        <v>0.30499999999999999</v>
      </c>
      <c r="H22" s="1">
        <v>2.5000000000000001E-2</v>
      </c>
    </row>
    <row r="23" spans="1:8">
      <c r="A23" s="5" t="s">
        <v>9</v>
      </c>
      <c r="B23" s="1">
        <v>0</v>
      </c>
      <c r="C23" s="1">
        <v>3.5000000000000003E-2</v>
      </c>
      <c r="D23" s="1">
        <v>73.83</v>
      </c>
      <c r="E23" s="1">
        <v>13.005000000000001</v>
      </c>
      <c r="F23" s="1">
        <v>-1.0000000000000009E-3</v>
      </c>
      <c r="G23" s="1">
        <v>-2.0000000000072759E-3</v>
      </c>
      <c r="H23" s="1">
        <v>9.8859999999999992</v>
      </c>
    </row>
    <row r="24" spans="1:8">
      <c r="A24" s="5" t="s">
        <v>8</v>
      </c>
      <c r="B24" s="1">
        <v>5.38</v>
      </c>
      <c r="C24" s="1">
        <v>46.82</v>
      </c>
      <c r="D24" s="1">
        <v>24.42</v>
      </c>
      <c r="E24" s="1">
        <v>8.2850000000000001</v>
      </c>
      <c r="F24" s="1">
        <v>4.0650000000000004</v>
      </c>
      <c r="G24" s="1">
        <v>4.08</v>
      </c>
      <c r="H24" s="1">
        <v>25.666</v>
      </c>
    </row>
    <row r="25" spans="1:8">
      <c r="A25" s="5" t="s">
        <v>7</v>
      </c>
      <c r="B25" s="1">
        <v>57.615000000000002</v>
      </c>
      <c r="C25" s="1">
        <v>7.21</v>
      </c>
      <c r="D25" s="1">
        <v>0.115</v>
      </c>
      <c r="E25" s="1">
        <v>0</v>
      </c>
      <c r="F25" s="1">
        <v>18.712</v>
      </c>
      <c r="G25" s="1">
        <v>20.084</v>
      </c>
      <c r="H25" s="1">
        <v>11.08</v>
      </c>
    </row>
    <row r="26" spans="1:8">
      <c r="A26" s="5" t="s">
        <v>6</v>
      </c>
      <c r="B26" s="1">
        <v>29.65</v>
      </c>
      <c r="C26" s="1">
        <v>38.75</v>
      </c>
      <c r="D26" s="1">
        <v>29.91</v>
      </c>
      <c r="E26" s="1">
        <v>0</v>
      </c>
      <c r="F26" s="1">
        <v>1.9999999999981812E-3</v>
      </c>
      <c r="G26" s="1">
        <v>6.9729999999999972</v>
      </c>
      <c r="H26" s="1">
        <v>4.0049999999999999</v>
      </c>
    </row>
    <row r="27" spans="1:8">
      <c r="A27" s="5" t="s">
        <v>3</v>
      </c>
      <c r="B27" s="1">
        <v>235.67264868754003</v>
      </c>
      <c r="C27" s="1">
        <v>18.586104931525004</v>
      </c>
      <c r="D27" s="1">
        <v>0.87587281413500007</v>
      </c>
      <c r="E27" s="1">
        <v>0.10476947537500002</v>
      </c>
      <c r="F27" s="1">
        <v>50.296891582226998</v>
      </c>
      <c r="G27" s="1">
        <v>34.126351674948005</v>
      </c>
      <c r="H27" s="1">
        <v>24.110389829098001</v>
      </c>
    </row>
    <row r="28" spans="1:8">
      <c r="A28" s="5" t="s">
        <v>2</v>
      </c>
      <c r="B28" s="1">
        <v>151.89500000000001</v>
      </c>
      <c r="C28" s="1">
        <v>106.73</v>
      </c>
      <c r="D28" s="1">
        <v>69.715000000000003</v>
      </c>
      <c r="E28" s="1">
        <v>17.484999999999999</v>
      </c>
      <c r="F28" s="1">
        <v>44.786999999999985</v>
      </c>
      <c r="G28" s="1">
        <v>74.873999999999995</v>
      </c>
      <c r="H28" s="1">
        <v>89.061000000000007</v>
      </c>
    </row>
    <row r="29" spans="1:8">
      <c r="A29" s="5" t="s">
        <v>1</v>
      </c>
      <c r="B29" s="1">
        <v>968.245</v>
      </c>
      <c r="C29" s="1">
        <v>452.51499999999999</v>
      </c>
      <c r="D29" s="1">
        <v>128.69999999999999</v>
      </c>
      <c r="E29" s="1">
        <v>62.115000000000002</v>
      </c>
      <c r="F29" s="1">
        <v>153.54399999999995</v>
      </c>
      <c r="G29" s="1">
        <v>146.31</v>
      </c>
      <c r="H29" s="1">
        <v>96.498999999999995</v>
      </c>
    </row>
  </sheetData>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T2:AT33"/>
  <sheetViews>
    <sheetView topLeftCell="R1" zoomScale="85" zoomScaleNormal="85" workbookViewId="0">
      <selection activeCell="AK4" sqref="AK4"/>
    </sheetView>
  </sheetViews>
  <sheetFormatPr defaultRowHeight="15"/>
  <cols>
    <col min="20" max="20" width="15.42578125" bestFit="1" customWidth="1"/>
    <col min="21" max="29" width="10.7109375" customWidth="1"/>
    <col min="30" max="30" width="4.85546875" customWidth="1"/>
    <col min="31" max="31" width="5.7109375" customWidth="1"/>
    <col min="32" max="32" width="9" customWidth="1"/>
    <col min="35" max="35" width="3.5703125" style="203" customWidth="1"/>
    <col min="36" max="36" width="13" customWidth="1"/>
    <col min="37" max="37" width="9.140625" style="203" customWidth="1"/>
    <col min="40" max="40" width="9.7109375" bestFit="1" customWidth="1"/>
    <col min="41" max="41" width="13" style="203" customWidth="1"/>
  </cols>
  <sheetData>
    <row r="2" spans="20:46">
      <c r="AJ2" s="203"/>
      <c r="AP2" s="203"/>
      <c r="AQ2" s="203"/>
      <c r="AR2" s="203"/>
    </row>
    <row r="3" spans="20:46" ht="18.75">
      <c r="U3" s="237" t="s">
        <v>768</v>
      </c>
      <c r="V3" s="237"/>
      <c r="W3" s="237"/>
      <c r="X3" s="238" t="s">
        <v>928</v>
      </c>
      <c r="Y3" s="238"/>
      <c r="Z3" s="238"/>
      <c r="AA3" s="239" t="s">
        <v>767</v>
      </c>
      <c r="AB3" s="239"/>
      <c r="AC3" s="239"/>
      <c r="AF3" s="236" t="s">
        <v>1035</v>
      </c>
      <c r="AG3" s="236"/>
      <c r="AH3" s="236"/>
      <c r="AI3" s="209"/>
      <c r="AJ3" s="203"/>
      <c r="AP3" s="203"/>
      <c r="AQ3" s="203"/>
      <c r="AR3" s="203"/>
      <c r="AS3" s="203"/>
      <c r="AT3" s="203"/>
    </row>
    <row r="4" spans="20:46" ht="149.25">
      <c r="T4" t="s">
        <v>1029</v>
      </c>
      <c r="U4" s="172" t="s">
        <v>720</v>
      </c>
      <c r="V4" s="170" t="s">
        <v>28</v>
      </c>
      <c r="W4" s="171" t="s">
        <v>29</v>
      </c>
      <c r="X4" s="172" t="s">
        <v>720</v>
      </c>
      <c r="Y4" s="170" t="s">
        <v>28</v>
      </c>
      <c r="Z4" s="171" t="s">
        <v>29</v>
      </c>
      <c r="AA4" s="172" t="s">
        <v>720</v>
      </c>
      <c r="AB4" s="170" t="s">
        <v>28</v>
      </c>
      <c r="AC4" s="171" t="s">
        <v>29</v>
      </c>
      <c r="AF4" s="172" t="s">
        <v>720</v>
      </c>
      <c r="AG4" s="170" t="s">
        <v>28</v>
      </c>
      <c r="AH4" s="171" t="s">
        <v>29</v>
      </c>
      <c r="AI4" s="211"/>
      <c r="AJ4" s="170" t="s">
        <v>1107</v>
      </c>
      <c r="AK4" s="170" t="s">
        <v>1108</v>
      </c>
      <c r="AL4" s="210" t="s">
        <v>1106</v>
      </c>
      <c r="AO4" s="199"/>
      <c r="AP4" s="203"/>
      <c r="AQ4" s="203"/>
      <c r="AR4" s="203"/>
    </row>
    <row r="5" spans="20:46">
      <c r="T5" t="s">
        <v>27</v>
      </c>
      <c r="U5" s="20">
        <v>17.179824394999997</v>
      </c>
      <c r="V5" s="20">
        <v>7.2360511749999992</v>
      </c>
      <c r="W5" s="20">
        <v>5.3789980489999998</v>
      </c>
      <c r="X5" s="20">
        <v>5.9277311929999996</v>
      </c>
      <c r="Y5" s="20">
        <v>5.120829305</v>
      </c>
      <c r="Z5" s="20">
        <v>3.9883032869999999</v>
      </c>
      <c r="AA5" s="20">
        <v>44.268822648000004</v>
      </c>
      <c r="AB5" s="20">
        <v>17.909351743000002</v>
      </c>
      <c r="AC5" s="20">
        <v>11.111479791000001</v>
      </c>
      <c r="AF5" s="19">
        <v>0.29680000000000001</v>
      </c>
      <c r="AG5" s="19">
        <v>0.22500000000000001</v>
      </c>
      <c r="AH5" s="19">
        <v>0.17499999999999999</v>
      </c>
      <c r="AI5" s="19"/>
      <c r="AJ5" s="212">
        <f t="shared" ref="AJ5:AJ32" si="0">SUMPRODUCT(AA5:AB5,$AF5:$AG5)/SUM(AA5:AB5)</f>
        <v>0.27611924718372677</v>
      </c>
      <c r="AK5" s="212">
        <v>0.2124212962962963</v>
      </c>
      <c r="AL5" s="212">
        <v>0.34401388888888867</v>
      </c>
      <c r="AM5" t="s">
        <v>27</v>
      </c>
      <c r="AN5" s="6"/>
      <c r="AO5" s="199"/>
      <c r="AP5" s="203"/>
      <c r="AQ5" s="203"/>
      <c r="AR5" s="203"/>
    </row>
    <row r="6" spans="20:46">
      <c r="T6" t="s">
        <v>26</v>
      </c>
      <c r="U6" s="20">
        <v>0.113687231</v>
      </c>
      <c r="V6" s="20">
        <v>0.30952044300000003</v>
      </c>
      <c r="W6" s="20">
        <v>0.59600555999999993</v>
      </c>
      <c r="X6" s="20">
        <v>2.1997291969999999</v>
      </c>
      <c r="Y6" s="20">
        <v>5.9299601880000008</v>
      </c>
      <c r="Z6" s="20">
        <v>10.336845375000001</v>
      </c>
      <c r="AA6" s="20">
        <v>5.3180606170000004</v>
      </c>
      <c r="AB6" s="20">
        <v>8.0376825319999998</v>
      </c>
      <c r="AC6" s="20">
        <v>10.764347761</v>
      </c>
      <c r="AF6" s="19">
        <v>0.30559999999999998</v>
      </c>
      <c r="AG6" s="19">
        <v>0.22500000000000001</v>
      </c>
      <c r="AH6" s="19">
        <v>0.17499999999999999</v>
      </c>
      <c r="AI6" s="19"/>
      <c r="AJ6" s="212">
        <f t="shared" si="0"/>
        <v>0.25709373532780866</v>
      </c>
      <c r="AK6" s="212">
        <v>0.21501941287878781</v>
      </c>
      <c r="AL6" s="212">
        <v>0.2374374999999998</v>
      </c>
      <c r="AM6" t="s">
        <v>26</v>
      </c>
      <c r="AN6" s="6"/>
      <c r="AO6" s="199"/>
      <c r="AP6" s="203"/>
      <c r="AQ6" s="203"/>
      <c r="AR6" s="203"/>
    </row>
    <row r="7" spans="20:46">
      <c r="T7" t="s">
        <v>25</v>
      </c>
      <c r="U7" s="20">
        <v>3.2910762029999998</v>
      </c>
      <c r="V7" s="20">
        <v>25.759094020999999</v>
      </c>
      <c r="W7" s="20">
        <v>58.751086039999997</v>
      </c>
      <c r="X7" s="20">
        <v>6.2951871659999998</v>
      </c>
      <c r="Y7" s="20">
        <v>46.682063279000005</v>
      </c>
      <c r="Z7" s="20">
        <v>102.051557788</v>
      </c>
      <c r="AA7" s="20">
        <v>6.8104612299999996</v>
      </c>
      <c r="AB7" s="20">
        <v>50.390228079000003</v>
      </c>
      <c r="AC7" s="20">
        <v>109.59838227200001</v>
      </c>
      <c r="AF7" s="19">
        <v>0.26879999999999998</v>
      </c>
      <c r="AG7" s="19">
        <v>0.22500000000000001</v>
      </c>
      <c r="AH7" s="19">
        <v>0.17499999999999999</v>
      </c>
      <c r="AI7" s="19"/>
      <c r="AJ7" s="212">
        <f t="shared" si="0"/>
        <v>0.23021494068476314</v>
      </c>
      <c r="AK7" s="212">
        <v>0.16353645833333338</v>
      </c>
      <c r="AL7" s="212">
        <v>0.23234374999999993</v>
      </c>
      <c r="AM7" t="s">
        <v>25</v>
      </c>
      <c r="AN7" s="6"/>
      <c r="AO7" s="199"/>
      <c r="AP7" s="203"/>
      <c r="AQ7" s="203"/>
      <c r="AR7" s="203"/>
    </row>
    <row r="8" spans="20:46">
      <c r="T8" t="s">
        <v>24</v>
      </c>
      <c r="U8" s="20">
        <v>3.4209287929999999</v>
      </c>
      <c r="V8" s="20">
        <v>7.3302926710000005</v>
      </c>
      <c r="W8" s="20">
        <v>11.533380545</v>
      </c>
      <c r="X8" s="20">
        <v>6.9488544890000004</v>
      </c>
      <c r="Y8" s="20">
        <v>17.359652864000001</v>
      </c>
      <c r="Z8" s="20">
        <v>29.212676471000002</v>
      </c>
      <c r="AA8" s="20">
        <v>7.8018575849999996</v>
      </c>
      <c r="AB8" s="20">
        <v>19.800432856</v>
      </c>
      <c r="AC8" s="20">
        <v>33.524341556000003</v>
      </c>
      <c r="AF8" s="19">
        <v>0.3049</v>
      </c>
      <c r="AG8" s="19">
        <v>0.22500000000000001</v>
      </c>
      <c r="AH8" s="19">
        <v>0.17499999999999999</v>
      </c>
      <c r="AI8" s="19"/>
      <c r="AJ8" s="212">
        <f t="shared" si="0"/>
        <v>0.24758393818346169</v>
      </c>
      <c r="AK8" s="212">
        <v>0.19629687499999993</v>
      </c>
      <c r="AL8" s="212">
        <v>0.27771875000000001</v>
      </c>
      <c r="AM8" t="s">
        <v>24</v>
      </c>
      <c r="AN8" s="6"/>
      <c r="AO8" s="199"/>
      <c r="AP8" s="203"/>
      <c r="AQ8" s="203"/>
      <c r="AR8" s="203"/>
    </row>
    <row r="9" spans="20:46">
      <c r="T9" t="s">
        <v>23</v>
      </c>
      <c r="U9" s="20">
        <v>0</v>
      </c>
      <c r="V9" s="20">
        <v>1.2379019609999999</v>
      </c>
      <c r="W9" s="20">
        <v>2.8766974310000002</v>
      </c>
      <c r="X9" s="200">
        <v>0</v>
      </c>
      <c r="Y9" s="20">
        <v>1.937654902</v>
      </c>
      <c r="Z9" s="20">
        <v>4.5028177149999999</v>
      </c>
      <c r="AA9" s="20">
        <v>0</v>
      </c>
      <c r="AB9" s="20">
        <v>3.2280980389999998</v>
      </c>
      <c r="AC9" s="20">
        <v>7.5016129139999999</v>
      </c>
      <c r="AD9" s="1"/>
      <c r="AF9" s="174" t="s">
        <v>1034</v>
      </c>
      <c r="AG9" s="19">
        <v>0.22500000000000001</v>
      </c>
      <c r="AH9" s="19">
        <v>0.17499999999999999</v>
      </c>
      <c r="AI9" s="19"/>
      <c r="AJ9" s="212">
        <f t="shared" si="0"/>
        <v>0.22500000000000001</v>
      </c>
      <c r="AK9" s="212">
        <v>0.14786458333333335</v>
      </c>
      <c r="AL9" s="212">
        <v>0.22500000000000001</v>
      </c>
      <c r="AM9" t="s">
        <v>23</v>
      </c>
      <c r="AN9" s="6"/>
      <c r="AO9" s="199"/>
      <c r="AP9" s="203"/>
      <c r="AQ9" s="203"/>
      <c r="AR9" s="203"/>
    </row>
    <row r="10" spans="20:46">
      <c r="T10" t="s">
        <v>22</v>
      </c>
      <c r="U10" s="20">
        <v>5.5319513970000003</v>
      </c>
      <c r="V10" s="20">
        <v>5.0663891620000001</v>
      </c>
      <c r="W10" s="20">
        <v>2.666659439</v>
      </c>
      <c r="X10" s="20">
        <v>38.420576016999995</v>
      </c>
      <c r="Y10" s="20">
        <v>37.784031205999995</v>
      </c>
      <c r="Z10" s="20">
        <v>16.475392778</v>
      </c>
      <c r="AA10" s="20">
        <v>48.341365688999993</v>
      </c>
      <c r="AB10" s="20">
        <v>48.149910976999998</v>
      </c>
      <c r="AC10" s="20">
        <v>20.558723334</v>
      </c>
      <c r="AD10" s="1"/>
      <c r="AF10" s="19">
        <v>0.27629999999999999</v>
      </c>
      <c r="AG10" s="19">
        <v>0.22500000000000001</v>
      </c>
      <c r="AH10" s="19">
        <v>0.17499999999999999</v>
      </c>
      <c r="AI10" s="19"/>
      <c r="AJ10" s="212">
        <f t="shared" si="0"/>
        <v>0.25070089385831007</v>
      </c>
      <c r="AK10" s="212">
        <v>0.23332942708333329</v>
      </c>
      <c r="AL10" s="212">
        <v>0.27850781250000017</v>
      </c>
      <c r="AM10" t="s">
        <v>22</v>
      </c>
      <c r="AN10" s="6"/>
      <c r="AO10" s="199"/>
      <c r="AP10" s="203"/>
      <c r="AQ10" s="203"/>
      <c r="AR10" s="203"/>
    </row>
    <row r="11" spans="20:46">
      <c r="T11" t="s">
        <v>21</v>
      </c>
      <c r="U11" s="20">
        <v>12.605000000000002</v>
      </c>
      <c r="V11" s="20">
        <v>0</v>
      </c>
      <c r="W11" s="20">
        <v>0</v>
      </c>
      <c r="X11" s="20">
        <v>54.669999999999995</v>
      </c>
      <c r="Y11" s="20">
        <v>0</v>
      </c>
      <c r="Z11" s="20">
        <v>0</v>
      </c>
      <c r="AA11" s="20">
        <v>83.004999999999995</v>
      </c>
      <c r="AB11" s="20">
        <v>0</v>
      </c>
      <c r="AC11" s="20">
        <v>0</v>
      </c>
      <c r="AD11" s="1"/>
      <c r="AF11" s="19">
        <v>0.36330000000000001</v>
      </c>
      <c r="AG11" s="19">
        <v>0.22500000000000001</v>
      </c>
      <c r="AH11" s="19">
        <v>0.17499999999999999</v>
      </c>
      <c r="AI11" s="19"/>
      <c r="AJ11" s="212">
        <f t="shared" si="0"/>
        <v>0.36330000000000001</v>
      </c>
      <c r="AK11" s="212">
        <v>0.36550000000000005</v>
      </c>
      <c r="AL11" s="212">
        <v>0.43955624999999987</v>
      </c>
      <c r="AM11" t="s">
        <v>21</v>
      </c>
      <c r="AN11" s="6"/>
      <c r="AO11" s="199"/>
      <c r="AP11" s="203"/>
      <c r="AQ11" s="203"/>
      <c r="AR11" s="203"/>
    </row>
    <row r="12" spans="20:46">
      <c r="T12" t="s">
        <v>20</v>
      </c>
      <c r="U12" s="20">
        <v>17.325183007</v>
      </c>
      <c r="V12" s="20">
        <v>5.7048169929999997</v>
      </c>
      <c r="W12" s="20">
        <v>0</v>
      </c>
      <c r="X12" s="20">
        <v>20.522405229</v>
      </c>
      <c r="Y12" s="20">
        <v>6.7575947709999999</v>
      </c>
      <c r="Z12" s="20">
        <v>0</v>
      </c>
      <c r="AA12" s="20">
        <v>34.533761437999999</v>
      </c>
      <c r="AB12" s="20">
        <v>11.371238562</v>
      </c>
      <c r="AC12" s="20">
        <v>0</v>
      </c>
      <c r="AD12" s="1"/>
      <c r="AF12" s="19">
        <v>0.28370000000000001</v>
      </c>
      <c r="AG12" s="19">
        <v>0.22500000000000001</v>
      </c>
      <c r="AH12" s="19">
        <v>0.17499999999999999</v>
      </c>
      <c r="AI12" s="19"/>
      <c r="AJ12" s="212">
        <f t="shared" si="0"/>
        <v>0.26915928104586861</v>
      </c>
      <c r="AK12" s="212">
        <v>0.26934375000000021</v>
      </c>
      <c r="AL12" s="212">
        <v>0.3304375</v>
      </c>
      <c r="AM12" t="s">
        <v>20</v>
      </c>
      <c r="AN12" s="6"/>
      <c r="AO12" s="199"/>
      <c r="AP12" s="203"/>
      <c r="AQ12" s="203"/>
      <c r="AR12" s="203"/>
    </row>
    <row r="13" spans="20:46">
      <c r="T13" t="s">
        <v>19</v>
      </c>
      <c r="U13" s="20">
        <v>16.751105379000002</v>
      </c>
      <c r="V13" s="20">
        <v>9.5528578569999993</v>
      </c>
      <c r="W13" s="20">
        <v>0.45103676500000001</v>
      </c>
      <c r="X13" s="20">
        <v>19.732288789999998</v>
      </c>
      <c r="Y13" s="20">
        <v>11.033346504000001</v>
      </c>
      <c r="Z13" s="20">
        <v>0.49436470599999999</v>
      </c>
      <c r="AA13" s="20">
        <v>38.145840724999999</v>
      </c>
      <c r="AB13" s="20">
        <v>19.814254863000002</v>
      </c>
      <c r="AC13" s="20">
        <v>0.69490441199999997</v>
      </c>
      <c r="AD13" s="1"/>
      <c r="AF13" s="19">
        <v>0.2883</v>
      </c>
      <c r="AG13" s="19">
        <v>0.22500000000000001</v>
      </c>
      <c r="AH13" s="19">
        <v>0.17499999999999999</v>
      </c>
      <c r="AI13" s="19"/>
      <c r="AJ13" s="212">
        <f t="shared" si="0"/>
        <v>0.26666024388669957</v>
      </c>
      <c r="AK13" s="212">
        <v>0.28071250000000003</v>
      </c>
      <c r="AL13" s="212">
        <v>0.35859374999999993</v>
      </c>
      <c r="AM13" t="s">
        <v>19</v>
      </c>
      <c r="AN13" s="6"/>
      <c r="AO13" s="199"/>
      <c r="AP13" s="203"/>
      <c r="AQ13" s="203"/>
      <c r="AR13" s="203"/>
    </row>
    <row r="14" spans="20:46">
      <c r="T14" t="s">
        <v>18</v>
      </c>
      <c r="U14" s="20">
        <v>164.49583793000002</v>
      </c>
      <c r="V14" s="20">
        <v>96.606024820000016</v>
      </c>
      <c r="W14" s="20">
        <v>34.859176324000003</v>
      </c>
      <c r="X14" s="20">
        <v>550.36595464199991</v>
      </c>
      <c r="Y14" s="20">
        <v>262.45609799200002</v>
      </c>
      <c r="Z14" s="20">
        <v>93.573120783999997</v>
      </c>
      <c r="AA14" s="20">
        <v>645.5585420650001</v>
      </c>
      <c r="AB14" s="20">
        <v>298.16697057700003</v>
      </c>
      <c r="AC14" s="20">
        <v>107.432773774</v>
      </c>
      <c r="AD14" s="1"/>
      <c r="AF14" s="19">
        <v>0.29459999999999997</v>
      </c>
      <c r="AG14" s="19">
        <v>0.22500000000000001</v>
      </c>
      <c r="AH14" s="19">
        <v>0.17499999999999999</v>
      </c>
      <c r="AI14" s="19"/>
      <c r="AJ14" s="212">
        <f t="shared" si="0"/>
        <v>0.27261010900504118</v>
      </c>
      <c r="AK14" s="212">
        <v>0.24927698863636361</v>
      </c>
      <c r="AL14" s="212">
        <v>0.31757954545454536</v>
      </c>
      <c r="AM14" t="s">
        <v>18</v>
      </c>
      <c r="AN14" s="6"/>
      <c r="AO14" s="199"/>
      <c r="AP14" s="203"/>
      <c r="AQ14" s="203"/>
      <c r="AR14" s="203"/>
    </row>
    <row r="15" spans="20:46">
      <c r="T15" t="s">
        <v>17</v>
      </c>
      <c r="U15" s="20">
        <v>22.328356882999998</v>
      </c>
      <c r="V15" s="20">
        <v>39.241815156999998</v>
      </c>
      <c r="W15" s="20">
        <v>24.49239875999999</v>
      </c>
      <c r="X15" s="20">
        <v>42.191125290999999</v>
      </c>
      <c r="Y15" s="20">
        <v>64.781399545000014</v>
      </c>
      <c r="Z15" s="20">
        <v>37.092486982000004</v>
      </c>
      <c r="AA15" s="20">
        <v>116.37692886300002</v>
      </c>
      <c r="AB15" s="20">
        <v>191.889071132</v>
      </c>
      <c r="AC15" s="20">
        <v>154.25493411699998</v>
      </c>
      <c r="AD15" s="1"/>
      <c r="AF15" s="19">
        <v>0.29360000000000003</v>
      </c>
      <c r="AG15" s="19">
        <v>0.22500000000000001</v>
      </c>
      <c r="AH15" s="19">
        <v>0.17499999999999999</v>
      </c>
      <c r="AI15" s="19"/>
      <c r="AJ15" s="212">
        <f t="shared" si="0"/>
        <v>0.25089794956346562</v>
      </c>
      <c r="AK15" s="212">
        <v>0.20218489583333335</v>
      </c>
      <c r="AL15" s="212">
        <v>0.25259292763157903</v>
      </c>
      <c r="AM15" t="s">
        <v>17</v>
      </c>
      <c r="AN15" s="6"/>
      <c r="AO15" s="199"/>
      <c r="AP15" s="203"/>
      <c r="AQ15" s="203"/>
      <c r="AR15" s="203"/>
    </row>
    <row r="16" spans="20:46">
      <c r="T16" t="s">
        <v>16</v>
      </c>
      <c r="U16" s="20">
        <v>89.29753967100001</v>
      </c>
      <c r="V16" s="20">
        <v>56.120734984000009</v>
      </c>
      <c r="W16" s="20">
        <v>79.661128614000006</v>
      </c>
      <c r="X16" s="20">
        <v>102.344410838</v>
      </c>
      <c r="Y16" s="20">
        <v>66.070294439999998</v>
      </c>
      <c r="Z16" s="20">
        <v>95.737993787999997</v>
      </c>
      <c r="AA16" s="20">
        <v>104.35069218400002</v>
      </c>
      <c r="AB16" s="20">
        <v>67.522545784000016</v>
      </c>
      <c r="AC16" s="20">
        <v>98.045459857999973</v>
      </c>
      <c r="AD16" s="1"/>
      <c r="AF16" s="19">
        <v>0.32540000000000002</v>
      </c>
      <c r="AG16" s="19">
        <v>0.22500000000000001</v>
      </c>
      <c r="AH16" s="19">
        <v>0.17499999999999999</v>
      </c>
      <c r="AI16" s="19"/>
      <c r="AJ16" s="212">
        <f t="shared" si="0"/>
        <v>0.28595660743427792</v>
      </c>
      <c r="AK16" s="212">
        <v>0.20870633012820511</v>
      </c>
      <c r="AL16" s="212">
        <v>0.35358894230769222</v>
      </c>
      <c r="AM16" t="s">
        <v>16</v>
      </c>
      <c r="AN16" s="6"/>
      <c r="AO16" s="199"/>
      <c r="AP16" s="203"/>
      <c r="AQ16" s="203"/>
      <c r="AR16" s="203"/>
    </row>
    <row r="17" spans="20:44">
      <c r="T17" t="s">
        <v>15</v>
      </c>
      <c r="U17" s="20">
        <v>9.6296502579999999</v>
      </c>
      <c r="V17" s="20">
        <v>32.539532479999998</v>
      </c>
      <c r="W17" s="20">
        <v>68.837849124999991</v>
      </c>
      <c r="X17" s="20">
        <v>12.700797691</v>
      </c>
      <c r="Y17" s="20">
        <v>40.376514764</v>
      </c>
      <c r="Z17" s="20">
        <v>79.773288037</v>
      </c>
      <c r="AA17" s="20">
        <v>26.064724555000002</v>
      </c>
      <c r="AB17" s="20">
        <v>72.330290121000004</v>
      </c>
      <c r="AC17" s="20">
        <v>121.287318657</v>
      </c>
      <c r="AD17" s="1"/>
      <c r="AF17" s="19">
        <v>0.26500000000000001</v>
      </c>
      <c r="AG17" s="19">
        <v>0.22500000000000001</v>
      </c>
      <c r="AH17" s="19">
        <v>0.17499999999999999</v>
      </c>
      <c r="AI17" s="19"/>
      <c r="AJ17" s="212">
        <f t="shared" si="0"/>
        <v>0.23559595331768676</v>
      </c>
      <c r="AK17" s="212">
        <v>0.19637276785714289</v>
      </c>
      <c r="AL17" s="212">
        <v>0.2350044642857142</v>
      </c>
      <c r="AM17" t="s">
        <v>15</v>
      </c>
      <c r="AN17" s="6"/>
      <c r="AO17" s="199"/>
      <c r="AP17" s="203"/>
      <c r="AQ17" s="203"/>
      <c r="AR17" s="203"/>
    </row>
    <row r="18" spans="20:44">
      <c r="T18" t="s">
        <v>14</v>
      </c>
      <c r="U18" s="20">
        <v>70.900000000000006</v>
      </c>
      <c r="V18" s="20">
        <v>0</v>
      </c>
      <c r="W18" s="20">
        <v>0</v>
      </c>
      <c r="X18" s="20">
        <v>146.5</v>
      </c>
      <c r="Y18" s="20">
        <v>0</v>
      </c>
      <c r="Z18" s="20">
        <v>0</v>
      </c>
      <c r="AA18" s="20">
        <v>163.51499999999999</v>
      </c>
      <c r="AB18" s="20">
        <v>0</v>
      </c>
      <c r="AC18" s="20">
        <v>0</v>
      </c>
      <c r="AD18" s="1"/>
      <c r="AF18" s="19">
        <v>0.4466</v>
      </c>
      <c r="AG18" s="19">
        <v>0.22500000000000001</v>
      </c>
      <c r="AH18" s="19">
        <v>0.17499999999999999</v>
      </c>
      <c r="AI18" s="19"/>
      <c r="AJ18" s="212">
        <f t="shared" si="0"/>
        <v>0.4466</v>
      </c>
      <c r="AK18" s="212">
        <v>0.45134114583333323</v>
      </c>
      <c r="AL18" s="212">
        <v>0.5054843750000001</v>
      </c>
      <c r="AM18" t="s">
        <v>14</v>
      </c>
      <c r="AN18" s="6"/>
      <c r="AO18" s="199"/>
      <c r="AP18" s="203"/>
      <c r="AQ18" s="203"/>
      <c r="AR18" s="203"/>
    </row>
    <row r="19" spans="20:44">
      <c r="T19" t="s">
        <v>13</v>
      </c>
      <c r="U19" s="20">
        <v>47.960270020999999</v>
      </c>
      <c r="V19" s="20">
        <v>83.590696578000006</v>
      </c>
      <c r="W19" s="20">
        <v>80.105826921000016</v>
      </c>
      <c r="X19" s="20">
        <v>64.533586133</v>
      </c>
      <c r="Y19" s="20">
        <v>113.773009612</v>
      </c>
      <c r="Z19" s="20">
        <v>113.20276522600003</v>
      </c>
      <c r="AA19" s="20">
        <v>81.116156027000031</v>
      </c>
      <c r="AB19" s="20">
        <v>144.90502762</v>
      </c>
      <c r="AC19" s="20">
        <v>150.033202456</v>
      </c>
      <c r="AD19" s="1"/>
      <c r="AF19" s="19">
        <v>0.27950000000000003</v>
      </c>
      <c r="AG19" s="19">
        <v>0.22500000000000001</v>
      </c>
      <c r="AH19" s="19">
        <v>0.17499999999999999</v>
      </c>
      <c r="AI19" s="19"/>
      <c r="AJ19" s="212">
        <f t="shared" si="0"/>
        <v>0.2445593635611428</v>
      </c>
      <c r="AK19" s="212">
        <v>0.15196279761904763</v>
      </c>
      <c r="AL19" s="212">
        <v>0.26561363636363666</v>
      </c>
      <c r="AM19" t="s">
        <v>13</v>
      </c>
      <c r="AN19" s="6"/>
      <c r="AO19" s="199"/>
      <c r="AP19" s="203"/>
      <c r="AQ19" s="203"/>
      <c r="AR19" s="203"/>
    </row>
    <row r="20" spans="20:44">
      <c r="T20" t="s">
        <v>12</v>
      </c>
      <c r="U20" s="20">
        <v>38.459294118000003</v>
      </c>
      <c r="V20" s="20">
        <v>12.420705882</v>
      </c>
      <c r="W20" s="20">
        <v>0</v>
      </c>
      <c r="X20" s="20">
        <v>60.058632353</v>
      </c>
      <c r="Y20" s="20">
        <v>19.396367647000002</v>
      </c>
      <c r="Z20" s="20">
        <v>0</v>
      </c>
      <c r="AA20" s="20">
        <v>64.219764706000007</v>
      </c>
      <c r="AB20" s="20">
        <v>20.740235294000001</v>
      </c>
      <c r="AC20" s="20">
        <v>0</v>
      </c>
      <c r="AD20" s="1"/>
      <c r="AF20" s="19">
        <v>0.29389999999999999</v>
      </c>
      <c r="AG20" s="19">
        <v>0.22500000000000001</v>
      </c>
      <c r="AH20" s="19">
        <v>0.17499999999999999</v>
      </c>
      <c r="AI20" s="19"/>
      <c r="AJ20" s="212">
        <f t="shared" si="0"/>
        <v>0.27708029411774249</v>
      </c>
      <c r="AK20" s="212">
        <v>0.27625000000000005</v>
      </c>
      <c r="AL20" s="212">
        <v>0.34053125000000001</v>
      </c>
      <c r="AM20" t="s">
        <v>12</v>
      </c>
      <c r="AN20" s="6"/>
      <c r="AO20" s="199"/>
      <c r="AP20" s="203"/>
      <c r="AQ20" s="203"/>
      <c r="AR20" s="203"/>
    </row>
    <row r="21" spans="20:44">
      <c r="T21" t="s">
        <v>11</v>
      </c>
      <c r="U21" s="20">
        <v>49.683874680000002</v>
      </c>
      <c r="V21" s="20">
        <v>7.62112532</v>
      </c>
      <c r="W21" s="20">
        <v>0</v>
      </c>
      <c r="X21" s="20">
        <v>111.245754476</v>
      </c>
      <c r="Y21" s="20">
        <v>17.064245524</v>
      </c>
      <c r="Z21" s="20">
        <v>0</v>
      </c>
      <c r="AA21" s="20">
        <v>123.44455243</v>
      </c>
      <c r="AB21" s="20">
        <v>18.935447570000001</v>
      </c>
      <c r="AC21" s="20">
        <v>0</v>
      </c>
      <c r="AD21" s="1"/>
      <c r="AF21" s="19">
        <v>0.29680000000000001</v>
      </c>
      <c r="AG21" s="19">
        <v>0.22500000000000001</v>
      </c>
      <c r="AH21" s="19">
        <v>0.17499999999999999</v>
      </c>
      <c r="AI21" s="19"/>
      <c r="AJ21" s="212">
        <f t="shared" si="0"/>
        <v>0.28725115089530834</v>
      </c>
      <c r="AK21" s="212">
        <v>0.28873437499999988</v>
      </c>
      <c r="AL21" s="212">
        <v>0.33946874999999999</v>
      </c>
      <c r="AM21" t="s">
        <v>11</v>
      </c>
      <c r="AN21" s="6"/>
      <c r="AO21" s="199"/>
      <c r="AP21" s="203"/>
      <c r="AQ21" s="203"/>
      <c r="AR21" s="203"/>
    </row>
    <row r="22" spans="20:44">
      <c r="T22" t="s">
        <v>534</v>
      </c>
      <c r="U22" s="20">
        <v>0</v>
      </c>
      <c r="V22" s="20">
        <v>6.6252100840336087E-2</v>
      </c>
      <c r="W22" s="20">
        <v>0.11374789915966392</v>
      </c>
      <c r="X22" s="20">
        <v>0</v>
      </c>
      <c r="Y22" s="20">
        <v>0.69380672268907506</v>
      </c>
      <c r="Z22" s="20">
        <v>1.1911932773109248</v>
      </c>
      <c r="AA22" s="20">
        <v>0</v>
      </c>
      <c r="AB22" s="20">
        <v>0.88520168067226812</v>
      </c>
      <c r="AC22" s="20">
        <v>1.5197983193277318</v>
      </c>
      <c r="AF22" s="174" t="s">
        <v>1034</v>
      </c>
      <c r="AG22" s="19">
        <v>0.22500000000000001</v>
      </c>
      <c r="AH22" s="19">
        <v>0.17499999999999999</v>
      </c>
      <c r="AI22" s="19"/>
      <c r="AJ22" s="212">
        <f t="shared" si="0"/>
        <v>0.22499999999999998</v>
      </c>
      <c r="AK22" s="212">
        <v>0.19337500000000002</v>
      </c>
      <c r="AL22" s="212">
        <v>0.22578125000000002</v>
      </c>
      <c r="AM22" t="s">
        <v>534</v>
      </c>
      <c r="AN22" s="6"/>
      <c r="AO22" s="199"/>
      <c r="AP22" s="203"/>
      <c r="AQ22" s="203"/>
      <c r="AR22" s="203"/>
    </row>
    <row r="23" spans="20:44">
      <c r="T23" t="s">
        <v>10</v>
      </c>
      <c r="U23" s="20">
        <v>0</v>
      </c>
      <c r="V23" s="20">
        <v>0</v>
      </c>
      <c r="W23" s="20">
        <v>0</v>
      </c>
      <c r="X23" s="139">
        <v>3.7723528999999999E-2</v>
      </c>
      <c r="Y23" s="139">
        <v>1.2276471000000001E-2</v>
      </c>
      <c r="Z23" s="139">
        <v>0</v>
      </c>
      <c r="AA23" s="20">
        <v>7.9219412000000003E-2</v>
      </c>
      <c r="AB23" s="20">
        <v>2.5780588E-2</v>
      </c>
      <c r="AC23" s="20">
        <v>0</v>
      </c>
      <c r="AD23" s="1"/>
      <c r="AF23" s="19">
        <v>0.28699999999999998</v>
      </c>
      <c r="AG23" s="19">
        <v>0.22500000000000001</v>
      </c>
      <c r="AH23" s="19">
        <v>0.17499999999999999</v>
      </c>
      <c r="AI23" s="19"/>
      <c r="AJ23" s="212">
        <f t="shared" si="0"/>
        <v>0.27177717660952377</v>
      </c>
      <c r="AK23" s="212">
        <v>0.26810416666666648</v>
      </c>
      <c r="AL23" s="212">
        <v>0.32778124999999997</v>
      </c>
      <c r="AM23" t="s">
        <v>10</v>
      </c>
      <c r="AN23" s="6"/>
      <c r="AO23" s="199"/>
      <c r="AP23" s="203"/>
      <c r="AQ23" s="203"/>
      <c r="AR23" s="203"/>
    </row>
    <row r="24" spans="20:44">
      <c r="T24" t="s">
        <v>9</v>
      </c>
      <c r="U24" s="20">
        <v>3.5259476100000002</v>
      </c>
      <c r="V24" s="20">
        <v>0.34405238999999999</v>
      </c>
      <c r="W24" s="20">
        <v>0</v>
      </c>
      <c r="X24" s="20">
        <v>43.336125919000004</v>
      </c>
      <c r="Y24" s="20">
        <v>5.5288740809999997</v>
      </c>
      <c r="Z24" s="20">
        <v>0</v>
      </c>
      <c r="AA24" s="20">
        <v>43.346125919000002</v>
      </c>
      <c r="AB24" s="20">
        <v>5.5338740810000004</v>
      </c>
      <c r="AC24" s="20">
        <v>0</v>
      </c>
      <c r="AD24" s="1"/>
      <c r="AF24" s="19">
        <v>0.32219999999999999</v>
      </c>
      <c r="AG24" s="19">
        <v>0.22500000000000001</v>
      </c>
      <c r="AH24" s="19">
        <v>0.17499999999999999</v>
      </c>
      <c r="AI24" s="19"/>
      <c r="AJ24" s="212">
        <f t="shared" si="0"/>
        <v>0.31119565137738953</v>
      </c>
      <c r="AK24" s="212">
        <v>0.31338585069444441</v>
      </c>
      <c r="AL24" s="212">
        <v>0.36749218750000012</v>
      </c>
      <c r="AM24" t="s">
        <v>9</v>
      </c>
      <c r="AN24" s="6"/>
      <c r="AO24" s="199"/>
      <c r="AP24" s="203"/>
      <c r="AQ24" s="203"/>
      <c r="AR24" s="203"/>
    </row>
    <row r="25" spans="20:44">
      <c r="T25" t="s">
        <v>8</v>
      </c>
      <c r="U25" s="20">
        <v>90.051493832000006</v>
      </c>
      <c r="V25" s="20">
        <v>26.385494028000004</v>
      </c>
      <c r="W25" s="20">
        <v>4.2856536839999997</v>
      </c>
      <c r="X25" s="20">
        <v>78.77191075799999</v>
      </c>
      <c r="Y25" s="20">
        <v>22.776481781000001</v>
      </c>
      <c r="Z25" s="20">
        <v>3.757500845</v>
      </c>
      <c r="AA25" s="20">
        <v>369.96102408899992</v>
      </c>
      <c r="AB25" s="20">
        <v>132.29193168999998</v>
      </c>
      <c r="AC25" s="20">
        <v>20.868955066000002</v>
      </c>
      <c r="AD25" s="1"/>
      <c r="AF25" s="19">
        <v>0.28339999999999999</v>
      </c>
      <c r="AG25" s="19">
        <v>0.22500000000000001</v>
      </c>
      <c r="AH25" s="19">
        <v>0.17499999999999999</v>
      </c>
      <c r="AI25" s="19"/>
      <c r="AJ25" s="212">
        <f t="shared" si="0"/>
        <v>0.26801761404925312</v>
      </c>
      <c r="AK25" s="212">
        <v>0.25394303385416667</v>
      </c>
      <c r="AL25" s="212">
        <v>0.29776562500000009</v>
      </c>
      <c r="AM25" t="s">
        <v>8</v>
      </c>
      <c r="AN25" s="6"/>
      <c r="AO25" s="199"/>
      <c r="AP25" s="203"/>
      <c r="AQ25" s="203"/>
      <c r="AR25" s="203"/>
    </row>
    <row r="26" spans="20:44">
      <c r="T26" t="s">
        <v>7</v>
      </c>
      <c r="U26" s="20">
        <v>2.8406587360000004</v>
      </c>
      <c r="V26" s="20">
        <v>20.926157325000002</v>
      </c>
      <c r="W26" s="20">
        <v>40.437311723000001</v>
      </c>
      <c r="X26" s="20">
        <v>5.1598039709999997</v>
      </c>
      <c r="Y26" s="20">
        <v>34.029316009999995</v>
      </c>
      <c r="Z26" s="20">
        <v>62.639759613000003</v>
      </c>
      <c r="AA26" s="20">
        <v>5.6650538969999999</v>
      </c>
      <c r="AB26" s="20">
        <v>36.981114976000001</v>
      </c>
      <c r="AC26" s="20">
        <v>67.29260038000001</v>
      </c>
      <c r="AD26" s="1"/>
      <c r="AF26" s="19">
        <v>0.28110000000000002</v>
      </c>
      <c r="AG26" s="19">
        <v>0.22500000000000001</v>
      </c>
      <c r="AH26" s="19">
        <v>0.17499999999999999</v>
      </c>
      <c r="AI26" s="19"/>
      <c r="AJ26" s="212">
        <f t="shared" si="0"/>
        <v>0.23245224089338801</v>
      </c>
      <c r="AK26" s="212">
        <v>0.19709375000000001</v>
      </c>
      <c r="AL26" s="212">
        <v>0.24936874999999994</v>
      </c>
      <c r="AM26" t="s">
        <v>7</v>
      </c>
      <c r="AN26" s="6"/>
      <c r="AO26" s="199"/>
      <c r="AP26" s="203"/>
      <c r="AQ26" s="203"/>
      <c r="AR26" s="203"/>
    </row>
    <row r="27" spans="20:44">
      <c r="T27" t="s">
        <v>6</v>
      </c>
      <c r="U27" s="20">
        <v>16.714074744000001</v>
      </c>
      <c r="V27" s="20">
        <v>82.463759572000015</v>
      </c>
      <c r="W27" s="20">
        <v>128.043449227</v>
      </c>
      <c r="X27" s="20">
        <v>29.214642775000002</v>
      </c>
      <c r="Y27" s="20">
        <v>139.65842273000001</v>
      </c>
      <c r="Z27" s="20">
        <v>217.69715566799999</v>
      </c>
      <c r="AA27" s="20">
        <v>31.68215537</v>
      </c>
      <c r="AB27" s="20">
        <v>150.91939507199999</v>
      </c>
      <c r="AC27" s="20">
        <v>235.46725776299999</v>
      </c>
      <c r="AD27" s="1"/>
      <c r="AF27" s="19">
        <v>0.26379999999999998</v>
      </c>
      <c r="AG27" s="19">
        <v>0.22500000000000001</v>
      </c>
      <c r="AH27" s="19">
        <v>0.17499999999999999</v>
      </c>
      <c r="AI27" s="19"/>
      <c r="AJ27" s="212">
        <f t="shared" si="0"/>
        <v>0.23173196709108149</v>
      </c>
      <c r="AK27" s="212">
        <v>0.16814062500000002</v>
      </c>
      <c r="AL27" s="212">
        <v>0.23183203124999985</v>
      </c>
      <c r="AM27" t="s">
        <v>6</v>
      </c>
      <c r="AN27" s="6"/>
      <c r="AO27" s="199"/>
      <c r="AP27" s="203"/>
      <c r="AQ27" s="203"/>
      <c r="AR27" s="203"/>
    </row>
    <row r="28" spans="20:44">
      <c r="T28" t="s">
        <v>5</v>
      </c>
      <c r="U28" s="20">
        <v>4.7722566610000001</v>
      </c>
      <c r="V28" s="20">
        <v>5.0686223049999999</v>
      </c>
      <c r="W28" s="20">
        <v>4.4019053479999997</v>
      </c>
      <c r="X28" s="20">
        <v>14.168210658</v>
      </c>
      <c r="Y28" s="20">
        <v>15.124249636</v>
      </c>
      <c r="Z28" s="20">
        <v>15.904709191</v>
      </c>
      <c r="AA28" s="20">
        <v>16.281671192000001</v>
      </c>
      <c r="AB28" s="20">
        <v>17.389291463999999</v>
      </c>
      <c r="AC28" s="20">
        <v>18.731234156999999</v>
      </c>
      <c r="AD28" s="1"/>
      <c r="AF28" s="19">
        <v>0.26960000000000001</v>
      </c>
      <c r="AG28" s="19">
        <v>0.22500000000000001</v>
      </c>
      <c r="AH28" s="19">
        <v>0.17499999999999999</v>
      </c>
      <c r="AI28" s="19"/>
      <c r="AJ28" s="212">
        <f t="shared" si="0"/>
        <v>0.2465664322574336</v>
      </c>
      <c r="AK28" s="212">
        <v>0.19461458333333326</v>
      </c>
      <c r="AL28" s="212">
        <v>0.25174999999999992</v>
      </c>
      <c r="AM28" t="s">
        <v>5</v>
      </c>
      <c r="AN28" s="6"/>
      <c r="AO28" s="199"/>
      <c r="AP28" s="203"/>
      <c r="AQ28" s="203"/>
      <c r="AR28" s="203"/>
    </row>
    <row r="29" spans="20:44">
      <c r="T29" t="s">
        <v>4</v>
      </c>
      <c r="U29" s="20">
        <v>0.12029271</v>
      </c>
      <c r="V29" s="20">
        <v>0.801909714</v>
      </c>
      <c r="W29" s="20">
        <v>1.683122681</v>
      </c>
      <c r="X29" s="20">
        <v>0.366633761</v>
      </c>
      <c r="Y29" s="20">
        <v>2.0578955590000003</v>
      </c>
      <c r="Z29" s="20">
        <v>4.3090214150000001</v>
      </c>
      <c r="AA29" s="20">
        <v>0.45872387399999998</v>
      </c>
      <c r="AB29" s="20">
        <v>2.4317123560000002</v>
      </c>
      <c r="AC29" s="20">
        <v>5.0872315229999998</v>
      </c>
      <c r="AD29" s="1"/>
      <c r="AF29" s="19">
        <v>0.2651</v>
      </c>
      <c r="AG29" s="19">
        <v>0.22500000000000001</v>
      </c>
      <c r="AH29" s="19">
        <v>0.17499999999999999</v>
      </c>
      <c r="AI29" s="19"/>
      <c r="AJ29" s="212">
        <f t="shared" si="0"/>
        <v>0.23136403154530072</v>
      </c>
      <c r="AK29" s="212">
        <v>0.12758854166666667</v>
      </c>
      <c r="AL29" s="212">
        <v>0.24504687500000008</v>
      </c>
      <c r="AM29" t="s">
        <v>4</v>
      </c>
      <c r="AN29" s="6"/>
      <c r="AO29" s="199"/>
      <c r="AP29" s="203"/>
      <c r="AQ29" s="203"/>
      <c r="AR29" s="203"/>
    </row>
    <row r="30" spans="20:44">
      <c r="T30" t="s">
        <v>3</v>
      </c>
      <c r="U30" s="20">
        <v>244.26917527500004</v>
      </c>
      <c r="V30" s="20">
        <v>291.03586979600004</v>
      </c>
      <c r="W30" s="20">
        <v>302.41972274699992</v>
      </c>
      <c r="X30" s="20">
        <v>321.44443629400007</v>
      </c>
      <c r="Y30" s="20">
        <v>382.95874247500007</v>
      </c>
      <c r="Z30" s="20">
        <v>393.91104447800012</v>
      </c>
      <c r="AA30" s="20">
        <v>333.25627832299995</v>
      </c>
      <c r="AB30" s="20">
        <v>397.37876502299997</v>
      </c>
      <c r="AC30" s="20">
        <v>409.10704075699994</v>
      </c>
      <c r="AD30" s="1"/>
      <c r="AF30" s="19">
        <v>0.28100000000000003</v>
      </c>
      <c r="AG30" s="19">
        <v>0.22500000000000001</v>
      </c>
      <c r="AH30" s="19">
        <v>0.17499999999999999</v>
      </c>
      <c r="AI30" s="19"/>
      <c r="AJ30" s="212">
        <f t="shared" si="0"/>
        <v>0.25054264506753238</v>
      </c>
      <c r="AK30" s="212">
        <v>0.20270507812499999</v>
      </c>
      <c r="AL30" s="212">
        <v>0.30523529411764683</v>
      </c>
      <c r="AM30" t="s">
        <v>3</v>
      </c>
      <c r="AN30" s="6"/>
      <c r="AO30" s="199"/>
      <c r="AP30" s="203"/>
      <c r="AQ30" s="203"/>
      <c r="AR30" s="203"/>
    </row>
    <row r="31" spans="20:44">
      <c r="T31" t="s">
        <v>2</v>
      </c>
      <c r="U31" s="20">
        <v>100.263149591</v>
      </c>
      <c r="V31" s="20">
        <v>21.230447739000002</v>
      </c>
      <c r="W31" s="20">
        <v>3.3514026700000001</v>
      </c>
      <c r="X31" s="20">
        <v>109.76137360599998</v>
      </c>
      <c r="Y31" s="20">
        <v>24.103476471999997</v>
      </c>
      <c r="Z31" s="20">
        <v>3.8751499219999999</v>
      </c>
      <c r="AA31" s="20">
        <v>153.77241135900002</v>
      </c>
      <c r="AB31" s="20">
        <v>37.890322117000004</v>
      </c>
      <c r="AC31" s="20">
        <v>6.147266525</v>
      </c>
      <c r="AD31" s="1"/>
      <c r="AF31" s="19">
        <v>0.34060000000000001</v>
      </c>
      <c r="AG31" s="19">
        <v>0.22500000000000001</v>
      </c>
      <c r="AH31" s="19">
        <v>0.17499999999999999</v>
      </c>
      <c r="AI31" s="19"/>
      <c r="AJ31" s="212">
        <f t="shared" si="0"/>
        <v>0.31774672457557496</v>
      </c>
      <c r="AK31" s="212">
        <v>0.29209895833333327</v>
      </c>
      <c r="AL31" s="212">
        <v>0.39916796875000021</v>
      </c>
      <c r="AM31" t="s">
        <v>2</v>
      </c>
      <c r="AN31" s="6"/>
      <c r="AO31" s="199"/>
      <c r="AP31" s="203"/>
      <c r="AQ31" s="203"/>
      <c r="AR31" s="203"/>
    </row>
    <row r="32" spans="20:44">
      <c r="T32" t="s">
        <v>1</v>
      </c>
      <c r="U32" s="20">
        <v>153.66323682399994</v>
      </c>
      <c r="V32" s="20">
        <v>12.236763175999998</v>
      </c>
      <c r="W32" s="20">
        <v>0</v>
      </c>
      <c r="X32" s="20">
        <v>220.19681822100011</v>
      </c>
      <c r="Y32" s="20">
        <v>9.8081817789999999</v>
      </c>
      <c r="Z32" s="20">
        <v>0</v>
      </c>
      <c r="AA32" s="20">
        <v>420.45142718799991</v>
      </c>
      <c r="AB32" s="20">
        <v>15.93857281</v>
      </c>
      <c r="AC32" s="20">
        <v>0</v>
      </c>
      <c r="AD32" s="1"/>
      <c r="AF32" s="19">
        <v>0.37340000000000001</v>
      </c>
      <c r="AG32" s="19">
        <v>0.22500000000000001</v>
      </c>
      <c r="AH32" s="19">
        <v>0.17499999999999999</v>
      </c>
      <c r="AI32" s="19"/>
      <c r="AJ32" s="212">
        <f t="shared" si="0"/>
        <v>0.36797988449548613</v>
      </c>
      <c r="AK32" s="212">
        <v>0.34230872395833328</v>
      </c>
      <c r="AL32" s="212">
        <v>0.39672421875000075</v>
      </c>
      <c r="AM32" t="s">
        <v>1</v>
      </c>
      <c r="AN32" s="6"/>
      <c r="AO32" s="199"/>
      <c r="AP32" s="203"/>
      <c r="AQ32" s="203"/>
      <c r="AR32" s="203"/>
    </row>
    <row r="33" spans="20:32">
      <c r="T33" s="18" t="s">
        <v>934</v>
      </c>
      <c r="U33" s="175">
        <f t="shared" ref="U33:AC33" si="1">SUM(U5:U32)</f>
        <v>1185.1938659490002</v>
      </c>
      <c r="V33" s="175">
        <f t="shared" si="1"/>
        <v>850.89688764984032</v>
      </c>
      <c r="W33" s="175">
        <f t="shared" si="1"/>
        <v>854.94655955215956</v>
      </c>
      <c r="X33" s="175">
        <f t="shared" si="1"/>
        <v>2067.114712997</v>
      </c>
      <c r="Y33" s="175">
        <f t="shared" si="1"/>
        <v>1353.2747862596893</v>
      </c>
      <c r="Z33" s="175">
        <f t="shared" si="1"/>
        <v>1289.7271473463113</v>
      </c>
      <c r="AA33" s="175">
        <f t="shared" si="1"/>
        <v>2967.825621385</v>
      </c>
      <c r="AB33" s="175">
        <f t="shared" si="1"/>
        <v>1790.8567476066726</v>
      </c>
      <c r="AC33" s="175">
        <f t="shared" si="1"/>
        <v>1589.0288653923274</v>
      </c>
      <c r="AF33" s="1"/>
    </row>
  </sheetData>
  <mergeCells count="4">
    <mergeCell ref="AF3:AH3"/>
    <mergeCell ref="U3:W3"/>
    <mergeCell ref="X3:Z3"/>
    <mergeCell ref="AA3:AC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T2:AR32"/>
  <sheetViews>
    <sheetView topLeftCell="I4" zoomScale="85" zoomScaleNormal="85" workbookViewId="0">
      <selection activeCell="AK4" sqref="AK4"/>
    </sheetView>
  </sheetViews>
  <sheetFormatPr defaultRowHeight="15"/>
  <cols>
    <col min="20" max="20" width="15.42578125" bestFit="1" customWidth="1"/>
    <col min="21" max="23" width="10.7109375" customWidth="1"/>
    <col min="24" max="24" width="2.7109375" customWidth="1"/>
    <col min="25" max="27" width="10.7109375" customWidth="1"/>
    <col min="28" max="28" width="2.140625" customWidth="1"/>
    <col min="29" max="32" width="10.7109375" customWidth="1"/>
    <col min="33" max="33" width="10.5703125" customWidth="1"/>
    <col min="34" max="34" width="10.7109375" customWidth="1"/>
    <col min="35" max="35" width="12" customWidth="1"/>
    <col min="36" max="36" width="4.85546875" customWidth="1"/>
    <col min="37" max="37" width="10.28515625" customWidth="1"/>
    <col min="42" max="42" width="9.7109375" bestFit="1" customWidth="1"/>
    <col min="43" max="44" width="9.28515625" bestFit="1" customWidth="1"/>
  </cols>
  <sheetData>
    <row r="2" spans="20:44" ht="23.25">
      <c r="U2" s="184" t="s">
        <v>1078</v>
      </c>
    </row>
    <row r="3" spans="20:44" ht="18.75">
      <c r="U3" s="237" t="s">
        <v>768</v>
      </c>
      <c r="V3" s="237"/>
      <c r="W3" s="237"/>
      <c r="Y3" s="238" t="s">
        <v>928</v>
      </c>
      <c r="Z3" s="238"/>
      <c r="AA3" s="238"/>
      <c r="AC3" s="239" t="s">
        <v>767</v>
      </c>
      <c r="AD3" s="239"/>
      <c r="AE3" s="239"/>
      <c r="AF3" s="239"/>
      <c r="AG3" s="239"/>
      <c r="AH3" s="239"/>
      <c r="AI3" s="239"/>
      <c r="AL3" s="236"/>
      <c r="AM3" s="236"/>
    </row>
    <row r="4" spans="20:44" ht="291">
      <c r="T4" t="s">
        <v>1029</v>
      </c>
      <c r="U4" s="190" t="s">
        <v>1069</v>
      </c>
      <c r="V4" s="188" t="s">
        <v>718</v>
      </c>
      <c r="W4" s="191" t="s">
        <v>1073</v>
      </c>
      <c r="Y4" s="190" t="s">
        <v>1069</v>
      </c>
      <c r="Z4" s="188" t="s">
        <v>718</v>
      </c>
      <c r="AA4" s="191" t="s">
        <v>1073</v>
      </c>
      <c r="AC4" s="189" t="s">
        <v>1077</v>
      </c>
      <c r="AD4" s="190" t="s">
        <v>1069</v>
      </c>
      <c r="AE4" s="188" t="s">
        <v>718</v>
      </c>
      <c r="AF4" s="191" t="s">
        <v>1073</v>
      </c>
      <c r="AG4" s="183" t="s">
        <v>1076</v>
      </c>
      <c r="AH4" s="183" t="s">
        <v>1075</v>
      </c>
      <c r="AI4" s="183" t="s">
        <v>1074</v>
      </c>
      <c r="AK4" s="172" t="s">
        <v>720</v>
      </c>
      <c r="AL4" s="172" t="s">
        <v>1106</v>
      </c>
    </row>
    <row r="5" spans="20:44">
      <c r="T5" t="s">
        <v>26</v>
      </c>
      <c r="U5" s="20">
        <v>0</v>
      </c>
      <c r="V5" s="20">
        <v>0</v>
      </c>
      <c r="W5" s="20">
        <v>0</v>
      </c>
      <c r="Y5" s="20">
        <v>0</v>
      </c>
      <c r="Z5" s="20">
        <v>0.14499999999999999</v>
      </c>
      <c r="AA5" s="20">
        <v>1.7050000000000001</v>
      </c>
      <c r="AC5" s="20">
        <v>0</v>
      </c>
      <c r="AD5" s="20">
        <v>0</v>
      </c>
      <c r="AE5" s="20">
        <v>0.14499999999999999</v>
      </c>
      <c r="AF5" s="20">
        <v>0.16500000000000001</v>
      </c>
      <c r="AG5" s="20">
        <v>0</v>
      </c>
      <c r="AH5" s="20">
        <v>9.9999999999999655E-4</v>
      </c>
      <c r="AI5" s="20">
        <v>1.5409999999999999</v>
      </c>
      <c r="AK5" s="19">
        <v>0.46899999999999997</v>
      </c>
      <c r="AL5" s="212">
        <f>'CF Distribution Annual NUTS2'!I8</f>
        <v>0.49831249999999994</v>
      </c>
      <c r="AM5" t="s">
        <v>26</v>
      </c>
      <c r="AP5" s="6"/>
      <c r="AQ5" s="6"/>
      <c r="AR5" s="6"/>
    </row>
    <row r="6" spans="20:44">
      <c r="T6" t="s">
        <v>25</v>
      </c>
      <c r="U6" s="20">
        <v>0</v>
      </c>
      <c r="V6" s="20">
        <v>0</v>
      </c>
      <c r="W6" s="20">
        <v>0</v>
      </c>
      <c r="Y6" s="20">
        <v>0</v>
      </c>
      <c r="Z6" s="20">
        <v>0.435</v>
      </c>
      <c r="AA6" s="20">
        <v>0.01</v>
      </c>
      <c r="AC6" s="20">
        <v>26.97</v>
      </c>
      <c r="AD6" s="20">
        <v>11.47</v>
      </c>
      <c r="AE6" s="20">
        <v>1.33</v>
      </c>
      <c r="AF6" s="20">
        <v>0</v>
      </c>
      <c r="AG6" s="20">
        <v>3.4270000000000005</v>
      </c>
      <c r="AH6" s="20">
        <v>12.467000000000001</v>
      </c>
      <c r="AI6" s="20">
        <v>6.72</v>
      </c>
      <c r="AK6" s="19">
        <v>0.33700000000000002</v>
      </c>
      <c r="AL6" s="212">
        <f>'CF Distribution Annual NUTS2'!I9</f>
        <v>0.36124999999999996</v>
      </c>
      <c r="AM6" t="s">
        <v>25</v>
      </c>
      <c r="AN6" s="20"/>
      <c r="AP6" s="6"/>
      <c r="AQ6" s="6"/>
      <c r="AR6" s="6"/>
    </row>
    <row r="7" spans="20:44">
      <c r="T7" t="s">
        <v>24</v>
      </c>
      <c r="U7" s="20">
        <v>0</v>
      </c>
      <c r="V7" s="20">
        <v>0.254</v>
      </c>
      <c r="W7" s="20">
        <v>4.0000000000000001E-3</v>
      </c>
      <c r="Y7" s="20">
        <v>0</v>
      </c>
      <c r="Z7" s="20">
        <v>2.0819999999999999</v>
      </c>
      <c r="AA7" s="20">
        <v>4.0000000000000001E-3</v>
      </c>
      <c r="AC7" s="20">
        <v>20.20511764602</v>
      </c>
      <c r="AD7" s="20">
        <v>7.2270098035499997</v>
      </c>
      <c r="AE7" s="20">
        <v>8.6361813721049998</v>
      </c>
      <c r="AF7" s="20">
        <v>0.18687254901</v>
      </c>
      <c r="AG7" s="20">
        <v>12.862933332672</v>
      </c>
      <c r="AH7" s="20">
        <v>12.890773528749</v>
      </c>
      <c r="AI7" s="20">
        <v>6.0893754898830004</v>
      </c>
      <c r="AK7" s="19">
        <v>0.27500000000000002</v>
      </c>
      <c r="AL7" s="212">
        <f>'CF Distribution Annual NUTS2'!I10</f>
        <v>0.28846875</v>
      </c>
      <c r="AM7" t="s">
        <v>24</v>
      </c>
      <c r="AN7" s="20"/>
      <c r="AP7" s="6"/>
      <c r="AQ7" s="6"/>
      <c r="AR7" s="6"/>
    </row>
    <row r="8" spans="20:44">
      <c r="T8" t="s">
        <v>23</v>
      </c>
      <c r="U8" s="20">
        <v>0</v>
      </c>
      <c r="V8" s="20">
        <v>0</v>
      </c>
      <c r="W8" s="20">
        <v>0</v>
      </c>
      <c r="Y8" s="20">
        <v>0</v>
      </c>
      <c r="Z8" s="20">
        <v>0</v>
      </c>
      <c r="AA8" s="20">
        <v>0</v>
      </c>
      <c r="AC8" s="20">
        <v>5.4669558848100008</v>
      </c>
      <c r="AD8" s="20">
        <v>0</v>
      </c>
      <c r="AE8" s="20">
        <v>0</v>
      </c>
      <c r="AF8" s="20">
        <v>0</v>
      </c>
      <c r="AG8" s="20">
        <v>0.29841176484000004</v>
      </c>
      <c r="AH8" s="20">
        <v>0.27485294129999999</v>
      </c>
      <c r="AI8" s="20">
        <v>0.26700000011999997</v>
      </c>
      <c r="AK8" s="19">
        <v>0.254</v>
      </c>
      <c r="AL8" s="212">
        <f>'CF Distribution Annual NUTS2'!I11</f>
        <v>0.25393749999999998</v>
      </c>
      <c r="AM8" t="s">
        <v>23</v>
      </c>
      <c r="AN8" s="20"/>
      <c r="AP8" s="6"/>
      <c r="AQ8" s="6"/>
      <c r="AR8" s="6"/>
    </row>
    <row r="9" spans="20:44">
      <c r="T9" t="s">
        <v>21</v>
      </c>
      <c r="U9" s="20">
        <v>0</v>
      </c>
      <c r="V9" s="20">
        <v>0</v>
      </c>
      <c r="W9" s="20">
        <v>0</v>
      </c>
      <c r="Y9" s="20">
        <v>0</v>
      </c>
      <c r="Z9" s="20">
        <v>22.33</v>
      </c>
      <c r="AA9" s="20">
        <v>4.9800000000000004</v>
      </c>
      <c r="AC9" s="20">
        <v>9.41</v>
      </c>
      <c r="AD9" s="20">
        <v>18.555</v>
      </c>
      <c r="AE9" s="20">
        <v>81.25</v>
      </c>
      <c r="AF9" s="20">
        <v>28.99</v>
      </c>
      <c r="AG9" s="20">
        <v>4.9789999999999983</v>
      </c>
      <c r="AH9" s="20">
        <v>7.8479999999999928</v>
      </c>
      <c r="AI9" s="20">
        <v>84.367999999999995</v>
      </c>
      <c r="AJ9" s="1"/>
      <c r="AK9" s="174">
        <v>0.47099999999999997</v>
      </c>
      <c r="AL9" s="212">
        <f>'CF Distribution Annual NUTS2'!I12</f>
        <v>0.52540624999999996</v>
      </c>
      <c r="AM9" t="s">
        <v>21</v>
      </c>
      <c r="AN9" s="20"/>
      <c r="AP9" s="6"/>
      <c r="AQ9" s="6"/>
      <c r="AR9" s="6"/>
    </row>
    <row r="10" spans="20:44">
      <c r="T10" t="s">
        <v>20</v>
      </c>
      <c r="U10" s="20">
        <v>0</v>
      </c>
      <c r="V10" s="20">
        <v>0.155</v>
      </c>
      <c r="W10" s="20">
        <v>2.5000000000000001E-2</v>
      </c>
      <c r="Y10" s="20">
        <v>0</v>
      </c>
      <c r="Z10" s="20">
        <v>1.2</v>
      </c>
      <c r="AA10" s="20">
        <v>0.08</v>
      </c>
      <c r="AC10" s="20">
        <v>8.39</v>
      </c>
      <c r="AD10" s="20">
        <v>6.4550000000000001</v>
      </c>
      <c r="AE10" s="20">
        <v>7.2450000000000001</v>
      </c>
      <c r="AF10" s="20">
        <v>0.97499999999999998</v>
      </c>
      <c r="AG10" s="20">
        <v>8.6140000000000008</v>
      </c>
      <c r="AH10" s="20">
        <v>12.930999999999999</v>
      </c>
      <c r="AI10" s="20">
        <v>17.603999999999999</v>
      </c>
      <c r="AJ10" s="1"/>
      <c r="AK10" s="19">
        <v>0.45800000000000002</v>
      </c>
      <c r="AL10" s="212">
        <f>'CF Distribution Annual NUTS2'!I13</f>
        <v>0.48715624999999996</v>
      </c>
      <c r="AM10" t="s">
        <v>20</v>
      </c>
      <c r="AN10" s="20"/>
      <c r="AP10" s="6"/>
      <c r="AQ10" s="6"/>
      <c r="AR10" s="6"/>
    </row>
    <row r="11" spans="20:44">
      <c r="T11" t="s">
        <v>19</v>
      </c>
      <c r="U11" s="20">
        <v>0</v>
      </c>
      <c r="V11" s="20">
        <v>7.83</v>
      </c>
      <c r="W11" s="20">
        <v>5.79</v>
      </c>
      <c r="Y11" s="20">
        <v>0</v>
      </c>
      <c r="Z11" s="20">
        <v>15.065</v>
      </c>
      <c r="AA11" s="20">
        <v>6.2</v>
      </c>
      <c r="AC11" s="20">
        <v>53</v>
      </c>
      <c r="AD11" s="20">
        <v>68.444999999999993</v>
      </c>
      <c r="AE11" s="20">
        <v>33.475000000000001</v>
      </c>
      <c r="AF11" s="20">
        <v>8.51</v>
      </c>
      <c r="AG11" s="20">
        <v>3.2259999999999946</v>
      </c>
      <c r="AH11" s="20">
        <v>29.973999999999997</v>
      </c>
      <c r="AI11" s="20">
        <v>96.221999999999994</v>
      </c>
      <c r="AJ11" s="1"/>
      <c r="AK11" s="19">
        <v>0.45400000000000001</v>
      </c>
      <c r="AL11" s="212">
        <f>'CF Distribution Annual NUTS2'!I14</f>
        <v>0.48874999999999996</v>
      </c>
      <c r="AM11" t="s">
        <v>19</v>
      </c>
      <c r="AN11" s="20"/>
      <c r="AP11" s="6"/>
      <c r="AQ11" s="6"/>
      <c r="AR11" s="6"/>
    </row>
    <row r="12" spans="20:44">
      <c r="T12" t="s">
        <v>18</v>
      </c>
      <c r="U12" s="20">
        <v>0</v>
      </c>
      <c r="V12" s="20">
        <v>2.75</v>
      </c>
      <c r="W12" s="20">
        <v>0.55500000000000005</v>
      </c>
      <c r="Y12" s="20">
        <v>0</v>
      </c>
      <c r="Z12" s="20">
        <v>13.9</v>
      </c>
      <c r="AA12" s="20">
        <v>1.7450000000000001</v>
      </c>
      <c r="AC12" s="20">
        <v>405.065</v>
      </c>
      <c r="AD12" s="20">
        <v>86.924999999999997</v>
      </c>
      <c r="AE12" s="20">
        <v>42.55</v>
      </c>
      <c r="AF12" s="20">
        <v>2.5249999999999999</v>
      </c>
      <c r="AG12" s="20">
        <v>44.511000000000003</v>
      </c>
      <c r="AH12" s="20">
        <v>56.578000000000003</v>
      </c>
      <c r="AI12" s="20">
        <v>98.085999999999999</v>
      </c>
      <c r="AJ12" s="1"/>
      <c r="AK12" s="19">
        <v>0.41799999999999998</v>
      </c>
      <c r="AL12" s="212">
        <f>'CF Distribution Annual NUTS2'!I15</f>
        <v>0.482375</v>
      </c>
      <c r="AM12" t="s">
        <v>18</v>
      </c>
      <c r="AN12" s="20"/>
      <c r="AP12" s="6"/>
      <c r="AQ12" s="6"/>
      <c r="AR12" s="6"/>
    </row>
    <row r="13" spans="20:44">
      <c r="T13" t="s">
        <v>17</v>
      </c>
      <c r="U13" s="20">
        <v>0</v>
      </c>
      <c r="V13" s="20">
        <v>0</v>
      </c>
      <c r="W13" s="20">
        <v>1.08</v>
      </c>
      <c r="Y13" s="20">
        <v>0</v>
      </c>
      <c r="Z13" s="20">
        <v>17.55</v>
      </c>
      <c r="AA13" s="20">
        <v>10.29</v>
      </c>
      <c r="AC13" s="20">
        <v>0</v>
      </c>
      <c r="AD13" s="20">
        <v>0</v>
      </c>
      <c r="AE13" s="20">
        <v>53.03</v>
      </c>
      <c r="AF13" s="20">
        <v>27.18</v>
      </c>
      <c r="AG13" s="20">
        <v>0</v>
      </c>
      <c r="AH13" s="20">
        <v>1.7999999999992723E-2</v>
      </c>
      <c r="AI13" s="20">
        <v>25.395</v>
      </c>
      <c r="AJ13" s="1"/>
      <c r="AK13" s="19">
        <v>0.437</v>
      </c>
      <c r="AL13" s="212">
        <f>'CF Distribution Annual NUTS2'!I16</f>
        <v>0.50787499999999997</v>
      </c>
      <c r="AM13" t="s">
        <v>17</v>
      </c>
      <c r="AN13" s="20"/>
      <c r="AP13" s="6"/>
      <c r="AQ13" s="6"/>
      <c r="AR13" s="6"/>
    </row>
    <row r="14" spans="20:44">
      <c r="T14" t="s">
        <v>16</v>
      </c>
      <c r="U14" s="20">
        <v>0</v>
      </c>
      <c r="V14" s="20">
        <v>0</v>
      </c>
      <c r="W14" s="20">
        <v>4.0000000000000001E-3</v>
      </c>
      <c r="Y14" s="20">
        <v>0</v>
      </c>
      <c r="Z14" s="20">
        <v>7.0000000000000001E-3</v>
      </c>
      <c r="AA14" s="20">
        <v>1.0999999999999999E-2</v>
      </c>
      <c r="AC14" s="20">
        <v>105.54179478371999</v>
      </c>
      <c r="AD14" s="20">
        <v>2.2371702136200002</v>
      </c>
      <c r="AE14" s="20">
        <v>1.4622027539999999E-2</v>
      </c>
      <c r="AF14" s="20">
        <v>3.6555068849999997E-3</v>
      </c>
      <c r="AG14" s="20">
        <v>58.39306698099</v>
      </c>
      <c r="AH14" s="20">
        <v>32.972672102700002</v>
      </c>
      <c r="AI14" s="20">
        <v>20.705522098016999</v>
      </c>
      <c r="AJ14" s="1"/>
      <c r="AK14" s="19">
        <v>0.32500000000000001</v>
      </c>
      <c r="AL14" s="212">
        <f>'CF Distribution Annual NUTS2'!I17</f>
        <v>0.42287499999999995</v>
      </c>
      <c r="AM14" t="s">
        <v>16</v>
      </c>
      <c r="AN14" s="20"/>
      <c r="AP14" s="6"/>
      <c r="AQ14" s="6"/>
      <c r="AR14" s="6"/>
    </row>
    <row r="15" spans="20:44">
      <c r="T15" t="s">
        <v>14</v>
      </c>
      <c r="U15" s="20">
        <v>0</v>
      </c>
      <c r="V15" s="20">
        <v>0.75</v>
      </c>
      <c r="W15" s="20">
        <v>0</v>
      </c>
      <c r="Y15" s="20">
        <v>0</v>
      </c>
      <c r="Z15" s="20">
        <v>0.99</v>
      </c>
      <c r="AA15" s="20">
        <v>0</v>
      </c>
      <c r="AC15" s="20">
        <v>592.43499999999995</v>
      </c>
      <c r="AD15" s="20">
        <v>98.055000000000007</v>
      </c>
      <c r="AE15" s="20">
        <v>5.13</v>
      </c>
      <c r="AF15" s="20">
        <v>0</v>
      </c>
      <c r="AG15" s="20">
        <v>59.893999999999998</v>
      </c>
      <c r="AH15" s="20">
        <v>45.463000000000001</v>
      </c>
      <c r="AI15" s="20">
        <v>26.704999999999998</v>
      </c>
      <c r="AJ15" s="1"/>
      <c r="AK15" s="19">
        <v>0.52700000000000002</v>
      </c>
      <c r="AL15" s="212">
        <f>'CF Distribution Annual NUTS2'!I18</f>
        <v>0.55781249999999993</v>
      </c>
      <c r="AM15" t="s">
        <v>14</v>
      </c>
      <c r="AN15" s="20"/>
      <c r="AP15" s="6"/>
      <c r="AQ15" s="6"/>
      <c r="AR15" s="6"/>
    </row>
    <row r="16" spans="20:44">
      <c r="T16" t="s">
        <v>13</v>
      </c>
      <c r="U16" s="20">
        <v>0</v>
      </c>
      <c r="V16" s="20">
        <v>0.51200000000000001</v>
      </c>
      <c r="W16" s="20">
        <v>3.9E-2</v>
      </c>
      <c r="Y16" s="20">
        <v>0</v>
      </c>
      <c r="Z16" s="20">
        <v>2.9950000000000001</v>
      </c>
      <c r="AA16" s="20">
        <v>0.41399999999999998</v>
      </c>
      <c r="AC16" s="20">
        <v>184.06243857833996</v>
      </c>
      <c r="AD16" s="20">
        <v>13.911240647430001</v>
      </c>
      <c r="AE16" s="20">
        <v>11.813647063679998</v>
      </c>
      <c r="AF16" s="20">
        <v>1.7871497333549999</v>
      </c>
      <c r="AG16" s="20">
        <v>39.408469534916989</v>
      </c>
      <c r="AH16" s="20">
        <v>31.391187178679996</v>
      </c>
      <c r="AI16" s="20">
        <v>47.480569003475992</v>
      </c>
      <c r="AJ16" s="1"/>
      <c r="AK16" s="19">
        <v>0.29099999999999998</v>
      </c>
      <c r="AL16" s="212">
        <f>'CF Distribution Annual NUTS2'!I19</f>
        <v>0.34</v>
      </c>
      <c r="AM16" t="s">
        <v>13</v>
      </c>
      <c r="AN16" s="20"/>
      <c r="AP16" s="6"/>
      <c r="AQ16" s="6"/>
      <c r="AR16" s="6"/>
    </row>
    <row r="17" spans="20:44">
      <c r="T17" t="s">
        <v>12</v>
      </c>
      <c r="U17" s="20">
        <v>0</v>
      </c>
      <c r="V17" s="20">
        <v>4.5449999999999999</v>
      </c>
      <c r="W17" s="20">
        <v>0.18</v>
      </c>
      <c r="Y17" s="20">
        <v>0</v>
      </c>
      <c r="Z17" s="20">
        <v>12.77</v>
      </c>
      <c r="AA17" s="20">
        <v>2.2000000000000002</v>
      </c>
      <c r="AC17" s="20">
        <v>40.225000000000001</v>
      </c>
      <c r="AD17" s="20">
        <v>16.28</v>
      </c>
      <c r="AE17" s="20">
        <v>32.284999999999997</v>
      </c>
      <c r="AF17" s="20">
        <v>4.05</v>
      </c>
      <c r="AG17" s="20">
        <v>5.5E-2</v>
      </c>
      <c r="AH17" s="20">
        <v>15.081</v>
      </c>
      <c r="AI17" s="20">
        <v>25.568000000000001</v>
      </c>
      <c r="AJ17" s="1"/>
      <c r="AK17" s="19">
        <v>0.46400000000000002</v>
      </c>
      <c r="AL17" s="212">
        <f>'CF Distribution Annual NUTS2'!I21</f>
        <v>0.4876875</v>
      </c>
      <c r="AM17" t="s">
        <v>12</v>
      </c>
      <c r="AN17" s="20"/>
      <c r="AP17" s="6"/>
      <c r="AQ17" s="6"/>
      <c r="AR17" s="6"/>
    </row>
    <row r="18" spans="20:44">
      <c r="T18" t="s">
        <v>11</v>
      </c>
      <c r="U18" s="20">
        <v>0</v>
      </c>
      <c r="V18" s="20">
        <v>0.33</v>
      </c>
      <c r="W18" s="20">
        <v>0</v>
      </c>
      <c r="Y18" s="20">
        <v>0</v>
      </c>
      <c r="Z18" s="20">
        <v>2.5550000000000002</v>
      </c>
      <c r="AA18" s="20">
        <v>0.38500000000000001</v>
      </c>
      <c r="AC18" s="20">
        <v>9.5000000000000001E-2</v>
      </c>
      <c r="AD18" s="20">
        <v>7.11</v>
      </c>
      <c r="AE18" s="20">
        <v>7.2750000000000004</v>
      </c>
      <c r="AF18" s="20">
        <v>0.38500000000000001</v>
      </c>
      <c r="AG18" s="20">
        <v>-2.0000000000004545E-3</v>
      </c>
      <c r="AH18" s="20">
        <v>2.1539999999999999</v>
      </c>
      <c r="AI18" s="20">
        <v>4.2960000000000003</v>
      </c>
      <c r="AJ18" s="1"/>
      <c r="AK18" s="19">
        <v>0.45700000000000002</v>
      </c>
      <c r="AL18" s="212">
        <f>'CF Distribution Annual NUTS2'!I22</f>
        <v>0.46696874999999993</v>
      </c>
      <c r="AM18" t="s">
        <v>11</v>
      </c>
      <c r="AN18" s="20"/>
      <c r="AP18" s="6"/>
      <c r="AQ18" s="6"/>
      <c r="AR18" s="6"/>
    </row>
    <row r="19" spans="20:44">
      <c r="T19" t="s">
        <v>10</v>
      </c>
      <c r="U19" s="20">
        <v>0</v>
      </c>
      <c r="V19" s="20">
        <v>0</v>
      </c>
      <c r="W19" s="20">
        <v>0</v>
      </c>
      <c r="Y19" s="20">
        <v>0</v>
      </c>
      <c r="Z19" s="20">
        <v>0</v>
      </c>
      <c r="AA19" s="20">
        <v>0</v>
      </c>
      <c r="AC19" s="20">
        <v>124.93</v>
      </c>
      <c r="AD19" s="20">
        <v>2.3450000000000002</v>
      </c>
      <c r="AE19" s="20">
        <v>0</v>
      </c>
      <c r="AF19" s="20">
        <v>0</v>
      </c>
      <c r="AG19" s="20">
        <v>1.111</v>
      </c>
      <c r="AH19" s="20">
        <v>0.30499999999999999</v>
      </c>
      <c r="AI19" s="20">
        <v>2.5000000000000001E-2</v>
      </c>
      <c r="AJ19" s="1"/>
      <c r="AK19" s="19">
        <v>0.29699999999999999</v>
      </c>
      <c r="AL19" s="212">
        <f>'CF Distribution Annual NUTS2'!I23</f>
        <v>0.30599999999999999</v>
      </c>
      <c r="AM19" t="s">
        <v>10</v>
      </c>
      <c r="AN19" s="20"/>
      <c r="AP19" s="6"/>
      <c r="AQ19" s="6"/>
      <c r="AR19" s="6"/>
    </row>
    <row r="20" spans="20:44">
      <c r="T20" t="s">
        <v>9</v>
      </c>
      <c r="U20" s="20">
        <v>0</v>
      </c>
      <c r="V20" s="20">
        <v>0</v>
      </c>
      <c r="W20" s="20">
        <v>0</v>
      </c>
      <c r="Y20" s="20">
        <v>0</v>
      </c>
      <c r="Z20" s="20">
        <v>41.674999999999997</v>
      </c>
      <c r="AA20" s="20">
        <v>6.07</v>
      </c>
      <c r="AC20" s="20">
        <v>0</v>
      </c>
      <c r="AD20" s="20">
        <v>3.5000000000000003E-2</v>
      </c>
      <c r="AE20" s="20">
        <v>73.83</v>
      </c>
      <c r="AF20" s="20">
        <v>13.005000000000001</v>
      </c>
      <c r="AG20" s="20">
        <v>-1.0000000000000009E-3</v>
      </c>
      <c r="AH20" s="20">
        <v>-2.0000000000072759E-3</v>
      </c>
      <c r="AI20" s="20">
        <v>9.8859999999999992</v>
      </c>
      <c r="AJ20" s="1"/>
      <c r="AK20" s="19">
        <v>0.46899999999999997</v>
      </c>
      <c r="AL20" s="212">
        <f>'CF Distribution Annual NUTS2'!I24</f>
        <v>0.49831249999999994</v>
      </c>
      <c r="AM20" t="s">
        <v>9</v>
      </c>
      <c r="AN20" s="20"/>
      <c r="AP20" s="6"/>
      <c r="AQ20" s="6"/>
      <c r="AR20" s="6"/>
    </row>
    <row r="21" spans="20:44">
      <c r="T21" t="s">
        <v>8</v>
      </c>
      <c r="U21" s="20">
        <v>0</v>
      </c>
      <c r="V21" s="20">
        <v>0.21</v>
      </c>
      <c r="W21" s="20">
        <v>0</v>
      </c>
      <c r="Y21" s="20">
        <v>0</v>
      </c>
      <c r="Z21" s="20">
        <v>6.57</v>
      </c>
      <c r="AA21" s="20">
        <v>5.74</v>
      </c>
      <c r="AC21" s="20">
        <v>5.38</v>
      </c>
      <c r="AD21" s="20">
        <v>46.82</v>
      </c>
      <c r="AE21" s="20">
        <v>24.42</v>
      </c>
      <c r="AF21" s="20">
        <v>8.2850000000000001</v>
      </c>
      <c r="AG21" s="20">
        <v>4.0650000000000004</v>
      </c>
      <c r="AH21" s="20">
        <v>4.08</v>
      </c>
      <c r="AI21" s="20">
        <v>25.666</v>
      </c>
      <c r="AJ21" s="1"/>
      <c r="AK21" s="19">
        <v>0.45200000000000001</v>
      </c>
      <c r="AL21" s="212">
        <f>'CF Distribution Annual NUTS2'!I25</f>
        <v>0.48131249999999992</v>
      </c>
      <c r="AM21" t="s">
        <v>8</v>
      </c>
      <c r="AN21" s="20"/>
      <c r="AP21" s="6"/>
      <c r="AQ21" s="6"/>
      <c r="AR21" s="6"/>
    </row>
    <row r="22" spans="20:44">
      <c r="T22" t="s">
        <v>7</v>
      </c>
      <c r="U22" s="20">
        <v>0</v>
      </c>
      <c r="V22" s="20">
        <v>0</v>
      </c>
      <c r="W22" s="20">
        <v>0</v>
      </c>
      <c r="Y22" s="20">
        <v>0</v>
      </c>
      <c r="Z22" s="20">
        <v>0</v>
      </c>
      <c r="AA22" s="20">
        <v>5.0000000000000001E-3</v>
      </c>
      <c r="AC22" s="20">
        <v>57.615000000000002</v>
      </c>
      <c r="AD22" s="20">
        <v>7.21</v>
      </c>
      <c r="AE22" s="20">
        <v>0.115</v>
      </c>
      <c r="AF22" s="20">
        <v>0</v>
      </c>
      <c r="AG22" s="20">
        <v>18.712</v>
      </c>
      <c r="AH22" s="20">
        <v>20.084</v>
      </c>
      <c r="AI22" s="20">
        <v>11.08</v>
      </c>
      <c r="AK22" s="174">
        <v>0.33900000000000002</v>
      </c>
      <c r="AL22" s="212">
        <f>'CF Distribution Annual NUTS2'!I26</f>
        <v>0.38621874999999994</v>
      </c>
      <c r="AM22" t="s">
        <v>7</v>
      </c>
      <c r="AN22" s="20"/>
      <c r="AP22" s="6"/>
      <c r="AQ22" s="6"/>
      <c r="AR22" s="6"/>
    </row>
    <row r="23" spans="20:44">
      <c r="T23" t="s">
        <v>6</v>
      </c>
      <c r="U23" s="20">
        <v>0</v>
      </c>
      <c r="V23" s="20">
        <v>0.185</v>
      </c>
      <c r="W23" s="20">
        <v>0</v>
      </c>
      <c r="Y23" s="20">
        <v>0</v>
      </c>
      <c r="Z23" s="20">
        <v>8.75</v>
      </c>
      <c r="AA23" s="20">
        <v>1.4999999999999999E-2</v>
      </c>
      <c r="AC23" s="20">
        <v>29.65</v>
      </c>
      <c r="AD23" s="20">
        <v>38.75</v>
      </c>
      <c r="AE23" s="20">
        <v>29.91</v>
      </c>
      <c r="AF23" s="20">
        <v>0</v>
      </c>
      <c r="AG23" s="20">
        <v>1.9999999999981812E-3</v>
      </c>
      <c r="AH23" s="20">
        <v>6.9729999999999972</v>
      </c>
      <c r="AI23" s="20">
        <v>4.0049999999999999</v>
      </c>
      <c r="AJ23" s="1"/>
      <c r="AK23" s="174">
        <v>0.35699999999999998</v>
      </c>
      <c r="AL23" s="212">
        <f>'CF Distribution Annual NUTS2'!I27</f>
        <v>0.38674999999999998</v>
      </c>
      <c r="AM23" t="s">
        <v>6</v>
      </c>
      <c r="AN23" s="20"/>
      <c r="AP23" s="6"/>
      <c r="AQ23" s="6"/>
      <c r="AR23" s="6"/>
    </row>
    <row r="24" spans="20:44">
      <c r="T24" t="s">
        <v>3</v>
      </c>
      <c r="U24" s="20">
        <v>0</v>
      </c>
      <c r="V24" s="20">
        <v>0</v>
      </c>
      <c r="W24" s="20">
        <v>0</v>
      </c>
      <c r="Y24" s="20">
        <v>0</v>
      </c>
      <c r="Z24" s="20">
        <v>0.55300000000000005</v>
      </c>
      <c r="AA24" s="20">
        <v>0.105</v>
      </c>
      <c r="AC24" s="20">
        <v>235.67264868754003</v>
      </c>
      <c r="AD24" s="20">
        <v>18.586104931525004</v>
      </c>
      <c r="AE24" s="20">
        <v>0.87587281413500007</v>
      </c>
      <c r="AF24" s="20">
        <v>0.10476947537500002</v>
      </c>
      <c r="AG24" s="20">
        <v>50.296891582226998</v>
      </c>
      <c r="AH24" s="20">
        <v>34.126351674948005</v>
      </c>
      <c r="AI24" s="20">
        <v>24.110389829098001</v>
      </c>
      <c r="AJ24" s="1"/>
      <c r="AK24" s="19">
        <v>0.32400000000000001</v>
      </c>
      <c r="AL24" s="212">
        <f>'CF Distribution Annual NUTS2'!I29</f>
        <v>0.46431250000000002</v>
      </c>
      <c r="AM24" t="s">
        <v>3</v>
      </c>
      <c r="AN24" s="20"/>
      <c r="AP24" s="6"/>
      <c r="AQ24" s="6"/>
      <c r="AR24" s="6"/>
    </row>
    <row r="25" spans="20:44">
      <c r="T25" t="s">
        <v>2</v>
      </c>
      <c r="U25" s="20">
        <v>0</v>
      </c>
      <c r="V25" s="20">
        <v>7.51</v>
      </c>
      <c r="W25" s="20">
        <v>3.43</v>
      </c>
      <c r="Y25" s="20">
        <v>0</v>
      </c>
      <c r="Z25" s="20">
        <v>21.05</v>
      </c>
      <c r="AA25" s="20">
        <v>9.9849999999999994</v>
      </c>
      <c r="AC25" s="20">
        <v>151.89500000000001</v>
      </c>
      <c r="AD25" s="20">
        <v>106.73</v>
      </c>
      <c r="AE25" s="20">
        <v>69.715000000000003</v>
      </c>
      <c r="AF25" s="20">
        <v>17.484999999999999</v>
      </c>
      <c r="AG25" s="20">
        <v>44.786999999999985</v>
      </c>
      <c r="AH25" s="20">
        <v>74.873999999999995</v>
      </c>
      <c r="AI25" s="20">
        <v>89.061000000000007</v>
      </c>
      <c r="AJ25" s="1"/>
      <c r="AK25" s="19">
        <v>0.44</v>
      </c>
      <c r="AL25" s="212">
        <f>'CF Distribution Annual NUTS2'!I30</f>
        <v>0.49724999999999997</v>
      </c>
      <c r="AM25" t="s">
        <v>2</v>
      </c>
      <c r="AN25" s="20"/>
      <c r="AP25" s="6"/>
      <c r="AQ25" s="6"/>
      <c r="AR25" s="6"/>
    </row>
    <row r="26" spans="20:44">
      <c r="T26" t="s">
        <v>1</v>
      </c>
      <c r="U26" s="20">
        <v>0</v>
      </c>
      <c r="V26" s="20">
        <v>30.35</v>
      </c>
      <c r="W26" s="20">
        <v>13.555</v>
      </c>
      <c r="Y26" s="20">
        <v>0</v>
      </c>
      <c r="Z26" s="20">
        <v>56.945</v>
      </c>
      <c r="AA26" s="20">
        <v>46.66</v>
      </c>
      <c r="AC26" s="20">
        <v>968.245</v>
      </c>
      <c r="AD26" s="20">
        <v>452.51499999999999</v>
      </c>
      <c r="AE26" s="20">
        <v>128.69999999999999</v>
      </c>
      <c r="AF26" s="20">
        <v>62.115000000000002</v>
      </c>
      <c r="AG26" s="20">
        <v>153.54399999999995</v>
      </c>
      <c r="AH26" s="20">
        <v>146.31</v>
      </c>
      <c r="AI26" s="20">
        <v>96.498999999999995</v>
      </c>
      <c r="AJ26" s="1"/>
      <c r="AK26" s="19">
        <v>0.48599999999999999</v>
      </c>
      <c r="AL26" s="212">
        <f>'CF Distribution Annual NUTS2'!I31</f>
        <v>0.55621874999999987</v>
      </c>
      <c r="AM26" t="s">
        <v>1</v>
      </c>
      <c r="AN26" s="20"/>
      <c r="AP26" s="6"/>
      <c r="AQ26" s="6"/>
      <c r="AR26" s="6"/>
    </row>
    <row r="27" spans="20:44">
      <c r="T27" s="18" t="s">
        <v>934</v>
      </c>
      <c r="U27" s="175">
        <f t="shared" ref="U27:AI27" si="0">SUM(U5:U26)</f>
        <v>0</v>
      </c>
      <c r="V27" s="175">
        <f t="shared" si="0"/>
        <v>55.381</v>
      </c>
      <c r="W27" s="175">
        <f t="shared" si="0"/>
        <v>24.661999999999999</v>
      </c>
      <c r="Y27" s="175">
        <f t="shared" si="0"/>
        <v>0</v>
      </c>
      <c r="Z27" s="175">
        <f t="shared" si="0"/>
        <v>227.56700000000001</v>
      </c>
      <c r="AA27" s="175">
        <f t="shared" si="0"/>
        <v>96.603999999999999</v>
      </c>
      <c r="AC27" s="175">
        <f t="shared" ref="AC27:AF27" si="1">SUM(AC5:AC26)</f>
        <v>3024.2539555804301</v>
      </c>
      <c r="AD27" s="175">
        <f t="shared" ref="AD27" si="2">SUM(AD5:AD26)</f>
        <v>1009.661525596125</v>
      </c>
      <c r="AE27" s="175">
        <f t="shared" si="1"/>
        <v>611.7453232774601</v>
      </c>
      <c r="AF27" s="175">
        <f t="shared" si="1"/>
        <v>175.75244726462498</v>
      </c>
      <c r="AG27" s="175">
        <f t="shared" si="0"/>
        <v>508.18377319564593</v>
      </c>
      <c r="AH27" s="175">
        <f t="shared" si="0"/>
        <v>546.79483742637694</v>
      </c>
      <c r="AI27" s="175">
        <f t="shared" si="0"/>
        <v>721.37985642059402</v>
      </c>
      <c r="AJ27" s="1"/>
      <c r="AP27" s="6"/>
      <c r="AQ27" s="6"/>
      <c r="AR27" s="6"/>
    </row>
    <row r="28" spans="20:44">
      <c r="AJ28" s="1"/>
      <c r="AP28" s="6"/>
      <c r="AQ28" s="6"/>
      <c r="AR28" s="6"/>
    </row>
    <row r="29" spans="20:44">
      <c r="AJ29" s="1"/>
      <c r="AP29" s="6"/>
      <c r="AQ29" s="6"/>
      <c r="AR29" s="6"/>
    </row>
    <row r="30" spans="20:44">
      <c r="AJ30" s="1"/>
      <c r="AP30" s="6"/>
      <c r="AQ30" s="6"/>
      <c r="AR30" s="6"/>
    </row>
    <row r="31" spans="20:44">
      <c r="AJ31" s="1"/>
      <c r="AP31" s="6"/>
      <c r="AQ31" s="6"/>
      <c r="AR31" s="6"/>
    </row>
    <row r="32" spans="20:44">
      <c r="AJ32" s="1"/>
      <c r="AP32" s="6"/>
      <c r="AQ32" s="6"/>
      <c r="AR32" s="6"/>
    </row>
  </sheetData>
  <mergeCells count="4">
    <mergeCell ref="U3:W3"/>
    <mergeCell ref="Y3:AA3"/>
    <mergeCell ref="AL3:AM3"/>
    <mergeCell ref="AC3:AI3"/>
  </mergeCell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T2:AO32"/>
  <sheetViews>
    <sheetView zoomScale="70" zoomScaleNormal="70" workbookViewId="0">
      <selection activeCell="V24" sqref="V24"/>
    </sheetView>
  </sheetViews>
  <sheetFormatPr defaultRowHeight="15"/>
  <cols>
    <col min="20" max="20" width="15.42578125" bestFit="1" customWidth="1"/>
    <col min="21" max="21" width="2.140625" customWidth="1"/>
    <col min="22" max="25" width="10.7109375" customWidth="1"/>
    <col min="26" max="26" width="10.5703125" customWidth="1"/>
    <col min="27" max="27" width="10.7109375" customWidth="1"/>
    <col min="28" max="28" width="12" customWidth="1"/>
    <col min="29" max="29" width="10.28515625" customWidth="1"/>
    <col min="33" max="34" width="9.28515625" bestFit="1" customWidth="1"/>
    <col min="35" max="35" width="9.7109375" bestFit="1" customWidth="1"/>
  </cols>
  <sheetData>
    <row r="2" spans="20:41" ht="23.25">
      <c r="V2" s="184" t="s">
        <v>1079</v>
      </c>
    </row>
    <row r="3" spans="20:41" ht="18.75">
      <c r="V3" s="239" t="s">
        <v>767</v>
      </c>
      <c r="W3" s="239"/>
      <c r="X3" s="239"/>
      <c r="Y3" s="239"/>
      <c r="Z3" s="239"/>
      <c r="AA3" s="239"/>
      <c r="AB3" s="239"/>
      <c r="AD3" s="236"/>
      <c r="AE3" s="236"/>
    </row>
    <row r="4" spans="20:41" ht="291">
      <c r="T4" t="s">
        <v>507</v>
      </c>
      <c r="V4" s="189" t="s">
        <v>1077</v>
      </c>
      <c r="W4" s="190" t="s">
        <v>1069</v>
      </c>
      <c r="X4" s="188" t="s">
        <v>718</v>
      </c>
      <c r="Y4" s="191" t="s">
        <v>1073</v>
      </c>
      <c r="Z4" s="183" t="s">
        <v>1076</v>
      </c>
      <c r="AA4" s="183" t="s">
        <v>1075</v>
      </c>
      <c r="AB4" s="183" t="s">
        <v>1074</v>
      </c>
      <c r="AG4" s="6"/>
      <c r="AH4" s="6"/>
      <c r="AI4" s="6"/>
    </row>
    <row r="5" spans="20:41">
      <c r="T5" t="s">
        <v>26</v>
      </c>
      <c r="V5" s="1">
        <v>0</v>
      </c>
      <c r="W5" s="1">
        <v>0</v>
      </c>
      <c r="X5" s="1">
        <v>28.8</v>
      </c>
      <c r="Y5" s="1">
        <v>32.800000000000004</v>
      </c>
      <c r="Z5" s="1">
        <v>0</v>
      </c>
      <c r="AA5" s="1">
        <v>0.19999999999999929</v>
      </c>
      <c r="AB5" s="1">
        <v>308.2</v>
      </c>
      <c r="AC5" s="200"/>
      <c r="AF5" s="20"/>
      <c r="AG5" s="192"/>
      <c r="AH5" s="192"/>
      <c r="AI5" s="192"/>
      <c r="AJ5" s="192"/>
      <c r="AK5" s="192"/>
      <c r="AL5" s="192"/>
      <c r="AM5" s="192"/>
      <c r="AN5" s="200"/>
      <c r="AO5" s="199"/>
    </row>
    <row r="6" spans="20:41">
      <c r="T6" t="s">
        <v>25</v>
      </c>
      <c r="V6" s="1">
        <v>5394</v>
      </c>
      <c r="W6" s="1">
        <v>2293.6</v>
      </c>
      <c r="X6" s="1">
        <v>265.60000000000002</v>
      </c>
      <c r="Y6" s="1">
        <v>0</v>
      </c>
      <c r="Z6" s="1">
        <v>685.40000000000009</v>
      </c>
      <c r="AA6" s="1">
        <v>2493.4</v>
      </c>
      <c r="AB6" s="1">
        <v>1344</v>
      </c>
      <c r="AC6" s="200"/>
      <c r="AF6" s="20"/>
      <c r="AG6" s="192"/>
      <c r="AH6" s="192"/>
      <c r="AI6" s="192"/>
      <c r="AJ6" s="192"/>
      <c r="AK6" s="192"/>
      <c r="AL6" s="192"/>
      <c r="AM6" s="192"/>
      <c r="AN6" s="200"/>
      <c r="AO6" s="199"/>
    </row>
    <row r="7" spans="20:41">
      <c r="T7" t="s">
        <v>24</v>
      </c>
      <c r="V7" s="1">
        <v>10596</v>
      </c>
      <c r="W7" s="1">
        <v>3790.4</v>
      </c>
      <c r="X7" s="1">
        <v>4528.8</v>
      </c>
      <c r="Y7" s="1">
        <v>97.600000000000009</v>
      </c>
      <c r="Z7" s="1">
        <v>6745.6</v>
      </c>
      <c r="AA7" s="1">
        <v>6760.2</v>
      </c>
      <c r="AB7" s="1">
        <v>3193.4</v>
      </c>
      <c r="AC7" s="200"/>
      <c r="AF7" s="20"/>
      <c r="AG7" s="192"/>
      <c r="AH7" s="192"/>
      <c r="AI7" s="192"/>
      <c r="AJ7" s="192"/>
      <c r="AK7" s="192"/>
      <c r="AL7" s="192"/>
      <c r="AM7" s="192"/>
      <c r="AN7" s="200"/>
      <c r="AO7" s="199"/>
    </row>
    <row r="8" spans="20:41">
      <c r="T8" t="s">
        <v>23</v>
      </c>
      <c r="V8" s="1">
        <v>8354</v>
      </c>
      <c r="W8" s="1">
        <v>0</v>
      </c>
      <c r="X8" s="1">
        <v>0</v>
      </c>
      <c r="Y8" s="1">
        <v>0</v>
      </c>
      <c r="Z8" s="1">
        <v>456</v>
      </c>
      <c r="AA8" s="1">
        <v>420</v>
      </c>
      <c r="AB8" s="1">
        <v>408</v>
      </c>
      <c r="AC8" s="200"/>
      <c r="AF8" s="20"/>
      <c r="AG8" s="192"/>
      <c r="AH8" s="192"/>
      <c r="AI8" s="192"/>
      <c r="AJ8" s="192"/>
      <c r="AK8" s="192"/>
      <c r="AL8" s="192"/>
      <c r="AM8" s="192"/>
      <c r="AN8" s="200"/>
      <c r="AO8" s="199"/>
    </row>
    <row r="9" spans="20:41">
      <c r="T9" t="s">
        <v>21</v>
      </c>
      <c r="V9" s="1">
        <v>1882</v>
      </c>
      <c r="W9" s="1">
        <v>3711.2000000000003</v>
      </c>
      <c r="X9" s="1">
        <v>16250.400000000001</v>
      </c>
      <c r="Y9" s="1">
        <v>5798.4000000000005</v>
      </c>
      <c r="Z9" s="1">
        <v>995.79999999999973</v>
      </c>
      <c r="AA9" s="1">
        <v>1569.5999999999985</v>
      </c>
      <c r="AB9" s="1">
        <v>16873.599999999999</v>
      </c>
      <c r="AC9" s="200"/>
      <c r="AF9" s="20"/>
      <c r="AG9" s="192"/>
      <c r="AH9" s="192"/>
      <c r="AI9" s="192"/>
      <c r="AJ9" s="192"/>
      <c r="AK9" s="192"/>
      <c r="AL9" s="192"/>
      <c r="AM9" s="192"/>
      <c r="AN9" s="200"/>
      <c r="AO9" s="199"/>
    </row>
    <row r="10" spans="20:41">
      <c r="T10" t="s">
        <v>20</v>
      </c>
      <c r="V10" s="1">
        <v>1678</v>
      </c>
      <c r="W10" s="1">
        <v>1291.2</v>
      </c>
      <c r="X10" s="1">
        <v>1448.8000000000002</v>
      </c>
      <c r="Y10" s="1">
        <v>195.20000000000002</v>
      </c>
      <c r="Z10" s="1">
        <v>1722.8</v>
      </c>
      <c r="AA10" s="1">
        <v>2586.1999999999998</v>
      </c>
      <c r="AB10" s="1">
        <v>3520.8</v>
      </c>
      <c r="AC10" s="200"/>
      <c r="AF10" s="20"/>
      <c r="AG10" s="192"/>
      <c r="AH10" s="192"/>
      <c r="AI10" s="192"/>
      <c r="AJ10" s="192"/>
      <c r="AK10" s="192"/>
      <c r="AL10" s="192"/>
      <c r="AM10" s="192"/>
      <c r="AN10" s="200"/>
      <c r="AO10" s="199"/>
    </row>
    <row r="11" spans="20:41">
      <c r="T11" t="s">
        <v>19</v>
      </c>
      <c r="V11" s="1">
        <v>10600</v>
      </c>
      <c r="W11" s="1">
        <v>13688.800000000001</v>
      </c>
      <c r="X11" s="1">
        <v>6695.2000000000007</v>
      </c>
      <c r="Y11" s="1">
        <v>1701.6000000000001</v>
      </c>
      <c r="Z11" s="1">
        <v>645.19999999999891</v>
      </c>
      <c r="AA11" s="1">
        <v>5994.7999999999993</v>
      </c>
      <c r="AB11" s="1">
        <v>19244.400000000001</v>
      </c>
      <c r="AC11" s="200"/>
      <c r="AF11" s="20"/>
      <c r="AG11" s="192"/>
      <c r="AH11" s="192"/>
      <c r="AI11" s="192"/>
      <c r="AJ11" s="192"/>
      <c r="AK11" s="192"/>
      <c r="AL11" s="192"/>
      <c r="AM11" s="192"/>
      <c r="AN11" s="200"/>
      <c r="AO11" s="199"/>
    </row>
    <row r="12" spans="20:41">
      <c r="T12" t="s">
        <v>18</v>
      </c>
      <c r="V12" s="1">
        <v>81013</v>
      </c>
      <c r="W12" s="1">
        <v>17384.8</v>
      </c>
      <c r="X12" s="1">
        <v>8510.4</v>
      </c>
      <c r="Y12" s="1">
        <v>504.8</v>
      </c>
      <c r="Z12" s="1">
        <v>8902.2000000000007</v>
      </c>
      <c r="AA12" s="1">
        <v>11315.6</v>
      </c>
      <c r="AB12" s="1">
        <v>19617.2</v>
      </c>
      <c r="AC12" s="200"/>
      <c r="AF12" s="20"/>
      <c r="AG12" s="192"/>
      <c r="AH12" s="192"/>
      <c r="AI12" s="192"/>
      <c r="AJ12" s="192"/>
      <c r="AK12" s="192"/>
      <c r="AL12" s="192"/>
      <c r="AM12" s="192"/>
      <c r="AN12" s="200"/>
      <c r="AO12" s="199"/>
    </row>
    <row r="13" spans="20:41">
      <c r="T13" t="s">
        <v>17</v>
      </c>
      <c r="V13" s="1">
        <v>0</v>
      </c>
      <c r="W13" s="1">
        <v>0</v>
      </c>
      <c r="X13" s="1">
        <v>10606.400000000001</v>
      </c>
      <c r="Y13" s="1">
        <v>5436</v>
      </c>
      <c r="Z13" s="1">
        <v>0</v>
      </c>
      <c r="AA13" s="1">
        <v>3.5999999999985448</v>
      </c>
      <c r="AB13" s="1">
        <v>5079</v>
      </c>
      <c r="AC13" s="200"/>
      <c r="AF13" s="20"/>
      <c r="AG13" s="192"/>
      <c r="AH13" s="192"/>
      <c r="AI13" s="192"/>
      <c r="AJ13" s="192"/>
      <c r="AK13" s="192"/>
      <c r="AL13" s="192"/>
      <c r="AM13" s="192"/>
      <c r="AN13" s="200"/>
      <c r="AO13" s="199"/>
    </row>
    <row r="14" spans="20:41">
      <c r="T14" t="s">
        <v>16</v>
      </c>
      <c r="V14" s="1">
        <v>28872</v>
      </c>
      <c r="W14" s="1">
        <v>612</v>
      </c>
      <c r="X14" s="1">
        <v>4</v>
      </c>
      <c r="Y14" s="1">
        <v>0.8</v>
      </c>
      <c r="Z14" s="1">
        <v>15974</v>
      </c>
      <c r="AA14" s="1">
        <v>9020</v>
      </c>
      <c r="AB14" s="1">
        <v>5664.2</v>
      </c>
      <c r="AC14" s="200"/>
      <c r="AF14" s="20"/>
      <c r="AG14" s="192"/>
      <c r="AH14" s="192"/>
      <c r="AI14" s="192"/>
      <c r="AJ14" s="192"/>
      <c r="AK14" s="192"/>
      <c r="AL14" s="192"/>
      <c r="AM14" s="192"/>
      <c r="AN14" s="200"/>
      <c r="AO14" s="199"/>
    </row>
    <row r="15" spans="20:41">
      <c r="T15" t="s">
        <v>14</v>
      </c>
      <c r="V15" s="1">
        <v>118487</v>
      </c>
      <c r="W15" s="1">
        <v>19611.2</v>
      </c>
      <c r="X15" s="1">
        <v>1026.4000000000001</v>
      </c>
      <c r="Y15" s="1">
        <v>0</v>
      </c>
      <c r="Z15" s="1">
        <v>11978.8</v>
      </c>
      <c r="AA15" s="1">
        <v>9092.6</v>
      </c>
      <c r="AB15" s="1">
        <v>5341</v>
      </c>
      <c r="AC15" s="200"/>
      <c r="AF15" s="20"/>
      <c r="AG15" s="192"/>
      <c r="AH15" s="192"/>
      <c r="AI15" s="192"/>
      <c r="AJ15" s="192"/>
      <c r="AK15" s="192"/>
      <c r="AL15" s="192"/>
      <c r="AM15" s="192"/>
      <c r="AN15" s="200"/>
      <c r="AO15" s="199"/>
    </row>
    <row r="16" spans="20:41">
      <c r="T16" t="s">
        <v>13</v>
      </c>
      <c r="V16" s="1">
        <v>65812</v>
      </c>
      <c r="W16" s="1">
        <v>4974.4000000000005</v>
      </c>
      <c r="X16" s="1">
        <v>4224</v>
      </c>
      <c r="Y16" s="1">
        <v>639.20000000000005</v>
      </c>
      <c r="Z16" s="1">
        <v>14090.599999999999</v>
      </c>
      <c r="AA16" s="1">
        <v>11224</v>
      </c>
      <c r="AB16" s="1">
        <v>16976.8</v>
      </c>
      <c r="AC16" s="200"/>
      <c r="AF16" s="20"/>
      <c r="AG16" s="192"/>
      <c r="AH16" s="192"/>
      <c r="AI16" s="192"/>
      <c r="AJ16" s="192"/>
      <c r="AK16" s="192"/>
      <c r="AL16" s="192"/>
      <c r="AM16" s="192"/>
      <c r="AN16" s="200"/>
      <c r="AO16" s="199"/>
    </row>
    <row r="17" spans="20:41">
      <c r="T17" t="s">
        <v>12</v>
      </c>
      <c r="V17" s="1">
        <v>8045</v>
      </c>
      <c r="W17" s="1">
        <v>3256</v>
      </c>
      <c r="X17" s="1">
        <v>6456.8</v>
      </c>
      <c r="Y17" s="1">
        <v>810.40000000000009</v>
      </c>
      <c r="Z17" s="1">
        <v>11</v>
      </c>
      <c r="AA17" s="1">
        <v>3016.2</v>
      </c>
      <c r="AB17" s="1">
        <v>5113.6000000000004</v>
      </c>
      <c r="AC17" s="200"/>
      <c r="AF17" s="20"/>
      <c r="AG17" s="192"/>
      <c r="AH17" s="192"/>
      <c r="AI17" s="192"/>
      <c r="AJ17" s="192"/>
      <c r="AK17" s="192"/>
      <c r="AL17" s="192"/>
      <c r="AM17" s="192"/>
      <c r="AN17" s="200"/>
      <c r="AO17" s="199"/>
    </row>
    <row r="18" spans="20:41">
      <c r="T18" t="s">
        <v>11</v>
      </c>
      <c r="V18" s="1">
        <v>19</v>
      </c>
      <c r="W18" s="1">
        <v>1422.4</v>
      </c>
      <c r="X18" s="1">
        <v>1455.2</v>
      </c>
      <c r="Y18" s="1">
        <v>76.800000000000011</v>
      </c>
      <c r="Z18" s="1">
        <v>-0.40000000000009095</v>
      </c>
      <c r="AA18" s="1">
        <v>430.79999999999995</v>
      </c>
      <c r="AB18" s="1">
        <v>859.2</v>
      </c>
      <c r="AC18" s="200"/>
      <c r="AF18" s="20"/>
      <c r="AG18" s="192"/>
      <c r="AH18" s="192"/>
      <c r="AI18" s="192"/>
      <c r="AJ18" s="192"/>
      <c r="AK18" s="192"/>
      <c r="AL18" s="192"/>
      <c r="AM18" s="192"/>
      <c r="AN18" s="200"/>
      <c r="AO18" s="199"/>
    </row>
    <row r="19" spans="20:41">
      <c r="T19" t="s">
        <v>10</v>
      </c>
      <c r="V19" s="1">
        <v>24986</v>
      </c>
      <c r="W19" s="1">
        <v>468.8</v>
      </c>
      <c r="X19" s="1">
        <v>0</v>
      </c>
      <c r="Y19" s="1">
        <v>0</v>
      </c>
      <c r="Z19" s="1">
        <v>222.2</v>
      </c>
      <c r="AA19" s="1">
        <v>61</v>
      </c>
      <c r="AB19" s="1">
        <v>5</v>
      </c>
      <c r="AC19" s="200"/>
      <c r="AF19" s="20"/>
      <c r="AG19" s="192"/>
      <c r="AH19" s="192"/>
      <c r="AI19" s="192"/>
      <c r="AJ19" s="192"/>
      <c r="AK19" s="192"/>
      <c r="AL19" s="192"/>
      <c r="AM19" s="192"/>
      <c r="AN19" s="200"/>
      <c r="AO19" s="199"/>
    </row>
    <row r="20" spans="20:41">
      <c r="T20" t="s">
        <v>9</v>
      </c>
      <c r="V20" s="1">
        <v>0</v>
      </c>
      <c r="W20" s="1">
        <v>7.2</v>
      </c>
      <c r="X20" s="1">
        <v>14766.400000000001</v>
      </c>
      <c r="Y20" s="1">
        <v>2600.8000000000002</v>
      </c>
      <c r="Z20" s="1">
        <v>-0.20000000000000018</v>
      </c>
      <c r="AA20" s="1">
        <v>-0.40000000000145519</v>
      </c>
      <c r="AB20" s="1">
        <v>1977.1999999999998</v>
      </c>
      <c r="AC20" s="200"/>
      <c r="AF20" s="20"/>
      <c r="AG20" s="192"/>
      <c r="AH20" s="192"/>
      <c r="AI20" s="192"/>
      <c r="AJ20" s="192"/>
      <c r="AK20" s="192"/>
      <c r="AL20" s="192"/>
      <c r="AM20" s="192"/>
      <c r="AN20" s="200"/>
      <c r="AO20" s="199"/>
    </row>
    <row r="21" spans="20:41">
      <c r="T21" t="s">
        <v>8</v>
      </c>
      <c r="V21" s="1">
        <v>1076</v>
      </c>
      <c r="W21" s="1">
        <v>9364</v>
      </c>
      <c r="X21" s="1">
        <v>4884</v>
      </c>
      <c r="Y21" s="1">
        <v>1656.8000000000002</v>
      </c>
      <c r="Z21" s="1">
        <v>813</v>
      </c>
      <c r="AA21" s="1">
        <v>816</v>
      </c>
      <c r="AB21" s="1">
        <v>5133.2</v>
      </c>
      <c r="AC21" s="200"/>
      <c r="AF21" s="20"/>
      <c r="AG21" s="192"/>
      <c r="AH21" s="192"/>
      <c r="AI21" s="192"/>
      <c r="AJ21" s="192"/>
      <c r="AK21" s="192"/>
      <c r="AL21" s="192"/>
      <c r="AM21" s="192"/>
      <c r="AN21" s="200"/>
      <c r="AO21" s="199"/>
    </row>
    <row r="22" spans="20:41">
      <c r="T22" t="s">
        <v>7</v>
      </c>
      <c r="V22" s="1">
        <v>11523</v>
      </c>
      <c r="W22" s="1">
        <v>1441.6000000000001</v>
      </c>
      <c r="X22" s="1">
        <v>23.200000000000003</v>
      </c>
      <c r="Y22" s="1">
        <v>0</v>
      </c>
      <c r="Z22" s="1">
        <v>3742.3999999999996</v>
      </c>
      <c r="AA22" s="1">
        <v>4016.8</v>
      </c>
      <c r="AB22" s="1">
        <v>2216</v>
      </c>
      <c r="AC22" s="200"/>
      <c r="AF22" s="20"/>
      <c r="AG22" s="192"/>
      <c r="AH22" s="192"/>
      <c r="AI22" s="192"/>
      <c r="AJ22" s="192"/>
      <c r="AK22" s="192"/>
      <c r="AL22" s="192"/>
      <c r="AM22" s="192"/>
      <c r="AN22" s="200"/>
      <c r="AO22" s="199"/>
    </row>
    <row r="23" spans="20:41">
      <c r="T23" t="s">
        <v>6</v>
      </c>
      <c r="V23" s="1">
        <v>5930</v>
      </c>
      <c r="W23" s="1">
        <v>7749.6</v>
      </c>
      <c r="X23" s="1">
        <v>5982.4000000000005</v>
      </c>
      <c r="Y23" s="1">
        <v>0</v>
      </c>
      <c r="Z23" s="1">
        <v>0.3999999999996362</v>
      </c>
      <c r="AA23" s="1">
        <v>1394.5999999999995</v>
      </c>
      <c r="AB23" s="1">
        <v>801</v>
      </c>
      <c r="AC23" s="200"/>
      <c r="AG23" s="192"/>
      <c r="AH23" s="192"/>
      <c r="AI23" s="192"/>
      <c r="AJ23" s="192"/>
      <c r="AK23" s="192"/>
      <c r="AL23" s="192"/>
      <c r="AM23" s="192"/>
      <c r="AN23" s="200"/>
      <c r="AO23" s="199"/>
    </row>
    <row r="24" spans="20:41">
      <c r="T24" t="s">
        <v>3</v>
      </c>
      <c r="V24" s="1">
        <v>56236</v>
      </c>
      <c r="W24" s="1">
        <v>4435.2</v>
      </c>
      <c r="X24" s="1">
        <v>208.8</v>
      </c>
      <c r="Y24" s="1">
        <v>24.8</v>
      </c>
      <c r="Z24" s="1">
        <v>12001.8</v>
      </c>
      <c r="AA24" s="1">
        <v>8143.2</v>
      </c>
      <c r="AB24" s="1">
        <v>5753.2</v>
      </c>
      <c r="AC24" s="200"/>
      <c r="AF24" s="20"/>
      <c r="AG24" s="192"/>
      <c r="AH24" s="192"/>
      <c r="AI24" s="192"/>
      <c r="AJ24" s="192"/>
      <c r="AK24" s="192"/>
      <c r="AL24" s="192"/>
      <c r="AM24" s="192"/>
      <c r="AN24" s="200"/>
      <c r="AO24" s="199"/>
    </row>
    <row r="25" spans="20:41">
      <c r="T25" t="s">
        <v>2</v>
      </c>
      <c r="V25" s="1">
        <v>30379</v>
      </c>
      <c r="W25" s="1">
        <v>21345.600000000002</v>
      </c>
      <c r="X25" s="1">
        <v>13943.2</v>
      </c>
      <c r="Y25" s="1">
        <v>3496.8</v>
      </c>
      <c r="Z25" s="1">
        <v>8957.3999999999978</v>
      </c>
      <c r="AA25" s="1">
        <v>14974.8</v>
      </c>
      <c r="AB25" s="1">
        <v>17812.2</v>
      </c>
      <c r="AC25" s="200"/>
      <c r="AG25" s="192"/>
      <c r="AH25" s="192"/>
      <c r="AI25" s="192"/>
      <c r="AJ25" s="192"/>
      <c r="AK25" s="192"/>
      <c r="AL25" s="192"/>
      <c r="AM25" s="192"/>
      <c r="AN25" s="200"/>
      <c r="AO25" s="199"/>
    </row>
    <row r="26" spans="20:41">
      <c r="T26" t="s">
        <v>1</v>
      </c>
      <c r="V26" s="1">
        <v>193649</v>
      </c>
      <c r="W26" s="1">
        <v>90503.200000000012</v>
      </c>
      <c r="X26" s="1">
        <v>25740</v>
      </c>
      <c r="Y26" s="1">
        <v>12423.2</v>
      </c>
      <c r="Z26" s="1">
        <v>30708.799999999988</v>
      </c>
      <c r="AA26" s="1">
        <v>29262</v>
      </c>
      <c r="AB26" s="1">
        <v>19299.8</v>
      </c>
      <c r="AC26" s="200"/>
      <c r="AG26" s="192"/>
      <c r="AH26" s="192"/>
      <c r="AI26" s="192"/>
      <c r="AJ26" s="192"/>
      <c r="AK26" s="192"/>
      <c r="AL26" s="192"/>
      <c r="AM26" s="192"/>
      <c r="AN26" s="200"/>
      <c r="AO26" s="199"/>
    </row>
    <row r="27" spans="20:41">
      <c r="T27" s="18" t="s">
        <v>934</v>
      </c>
      <c r="V27" s="182">
        <f t="shared" ref="V27:Y27" si="0">SUM(V5:V26)</f>
        <v>664531</v>
      </c>
      <c r="W27" s="182">
        <f t="shared" si="0"/>
        <v>207351.2</v>
      </c>
      <c r="X27" s="182">
        <f t="shared" si="0"/>
        <v>127048.8</v>
      </c>
      <c r="Y27" s="182">
        <f t="shared" si="0"/>
        <v>35496</v>
      </c>
      <c r="Z27" s="182">
        <f t="shared" ref="Z27:AB27" si="1">SUM(Z5:Z26)</f>
        <v>118652.79999999997</v>
      </c>
      <c r="AA27" s="182">
        <f t="shared" si="1"/>
        <v>122595.2</v>
      </c>
      <c r="AB27" s="182">
        <f t="shared" si="1"/>
        <v>156540.99999999997</v>
      </c>
      <c r="AC27" s="200"/>
    </row>
    <row r="28" spans="20:41">
      <c r="AC28" s="1"/>
    </row>
    <row r="29" spans="20:41">
      <c r="AC29" s="1"/>
    </row>
    <row r="30" spans="20:41">
      <c r="AC30" s="1"/>
    </row>
    <row r="31" spans="20:41">
      <c r="AC31" s="1"/>
    </row>
    <row r="32" spans="20:41">
      <c r="AC32" s="1"/>
    </row>
  </sheetData>
  <mergeCells count="2">
    <mergeCell ref="V3:AB3"/>
    <mergeCell ref="AD3:AE3"/>
  </mergeCell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Context</vt:lpstr>
      <vt:lpstr>Scenario definitions</vt:lpstr>
      <vt:lpstr>Exclusion of land</vt:lpstr>
      <vt:lpstr>Wind Potential EU28 Full</vt:lpstr>
      <vt:lpstr>Wind Potential Pivot EU</vt:lpstr>
      <vt:lpstr>Wind Potential Pivot Countries</vt:lpstr>
      <vt:lpstr>ONSHORE SUMMARY + graph</vt:lpstr>
      <vt:lpstr>OFFSHORE SUMMARY + graph</vt:lpstr>
      <vt:lpstr>OFFSHORE GIS output example</vt:lpstr>
      <vt:lpstr>OFFSHORE by sea basin EU27</vt:lpstr>
      <vt:lpstr>ENSPRESO vs other references</vt:lpstr>
      <vt:lpstr>Raw data</vt:lpstr>
      <vt:lpstr>CF Distribution Annual NUTS2</vt:lpstr>
      <vt:lpstr>CF Sub-annual Countries</vt:lpstr>
      <vt:lpstr>Seasons timeslices</vt:lpstr>
      <vt:lpstr>power curves</vt:lpstr>
      <vt:lpstr>Offshore EEZ zones</vt:lpstr>
      <vt:lpstr>Offshore EEZ Pivot</vt:lpstr>
      <vt:lpstr>Offshore EU wide restr HIGH</vt:lpstr>
      <vt:lpstr>Offshore split - REF</vt:lpstr>
      <vt:lpstr>Offshore - EU wide restr LOW</vt:lpstr>
      <vt:lpstr>NUTS2 conversion</vt:lpstr>
      <vt:lpstr>Countries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2020-07-21T12:31:13Z</dcterms:created>
  <dcterms:modified xsi:type="dcterms:W3CDTF">2020-07-21T12:31:37Z</dcterms:modified>
</cp:coreProperties>
</file>